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ewal Opportunities" sheetId="1" r:id="rId5"/>
    <sheet state="visible" name="Account Contacts" sheetId="2" r:id="rId6"/>
    <sheet state="visible" name="Webhook Logs" sheetId="3" r:id="rId7"/>
    <sheet state="visible" name="Webhook Alerts" sheetId="4" r:id="rId8"/>
    <sheet state="visible" name="Notes Storage" sheetId="5" r:id="rId9"/>
    <sheet state="visible" name="Account Data Raw" sheetId="6" r:id="rId10"/>
    <sheet state="visible" name="Opptys Report" sheetId="7" r:id="rId11"/>
    <sheet state="visible" name="Accounts Card Report" sheetId="8" r:id="rId12"/>
    <sheet state="visible" name="AE API Key" sheetId="9" r:id="rId13"/>
    <sheet state="visible" name="Accounts to Email Domains Mappi" sheetId="10" r:id="rId14"/>
    <sheet state="hidden" name="Email Sync State" sheetId="11" r:id="rId15"/>
    <sheet state="visible" name="Calendar Events" sheetId="12" r:id="rId16"/>
    <sheet state="visible" name="Webhook Meeting Recaps" sheetId="13" r:id="rId17"/>
    <sheet state="visible" name="Meeting Action Items" sheetId="14" r:id="rId18"/>
    <sheet state="visible" name="Others Action Items" sheetId="15" r:id="rId19"/>
    <sheet state="visible" name="GitHub Tasks" sheetId="16" r:id="rId20"/>
    <sheet state="visible" name="Email Communications" sheetId="17" r:id="rId21"/>
  </sheets>
  <definedNames>
    <definedName hidden="1" localSheetId="5" name="_xlnm._FilterDatabase">'Account Data Raw'!$A$1:$AN$58</definedName>
    <definedName hidden="1" localSheetId="16" name="_xlnm._FilterDatabase">'Email Communications'!$A$1:$O$1169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Enter email domains (e.g., company.com, example.org) separated by commas</t>
      </text>
    </comment>
    <comment authorId="0" ref="C3">
      <text>
        <t xml:space="preserve">Enter email domains (e.g., company.com, example.org) separated by commas</t>
      </text>
    </comment>
    <comment authorId="0" ref="C4">
      <text>
        <t xml:space="preserve">Enter email domains (e.g., company.com, example.org) separated by commas</t>
      </text>
    </comment>
    <comment authorId="0" ref="C5">
      <text>
        <t xml:space="preserve">Enter email domains (e.g., company.com, example.org) separated by commas</t>
      </text>
    </comment>
    <comment authorId="0" ref="C6">
      <text>
        <t xml:space="preserve">Enter email domains (e.g., company.com, example.org) separated by commas</t>
      </text>
    </comment>
    <comment authorId="0" ref="C7">
      <text>
        <t xml:space="preserve">Enter email domains (e.g., company.com, example.org) separated by commas</t>
      </text>
    </comment>
    <comment authorId="0" ref="C8">
      <text>
        <t xml:space="preserve">Enter email domains (e.g., company.com, example.org) separated by commas</t>
      </text>
    </comment>
    <comment authorId="0" ref="C9">
      <text>
        <t xml:space="preserve">Enter email domains (e.g., company.com, example.org) separated by commas</t>
      </text>
    </comment>
    <comment authorId="0" ref="C10">
      <text>
        <t xml:space="preserve">Enter email domains (e.g., company.com, example.org) separated by commas</t>
      </text>
    </comment>
    <comment authorId="0" ref="C11">
      <text>
        <t xml:space="preserve">Enter email domains (e.g., company.com, example.org) separated by commas</t>
      </text>
    </comment>
    <comment authorId="0" ref="C12">
      <text>
        <t xml:space="preserve">Enter email domains (e.g., company.com, example.org) separated by commas</t>
      </text>
    </comment>
    <comment authorId="0" ref="C13">
      <text>
        <t xml:space="preserve">Enter email domains (e.g., company.com, example.org) separated by commas</t>
      </text>
    </comment>
    <comment authorId="0" ref="C14">
      <text>
        <t xml:space="preserve">Enter email domains (e.g., company.com, example.org) separated by commas</t>
      </text>
    </comment>
    <comment authorId="0" ref="C15">
      <text>
        <t xml:space="preserve">Enter email domains (e.g., company.com, example.org) separated by commas</t>
      </text>
    </comment>
    <comment authorId="0" ref="C16">
      <text>
        <t xml:space="preserve">Enter email domains (e.g., company.com, example.org) separated by commas</t>
      </text>
    </comment>
    <comment authorId="0" ref="C17">
      <text>
        <t xml:space="preserve">Enter email domains (e.g., company.com, example.org) separated by commas</t>
      </text>
    </comment>
    <comment authorId="0" ref="C18">
      <text>
        <t xml:space="preserve">Enter email domains (e.g., company.com, example.org) separated by commas</t>
      </text>
    </comment>
    <comment authorId="0" ref="C19">
      <text>
        <t xml:space="preserve">Enter email domains (e.g., company.com, example.org) separated by commas</t>
      </text>
    </comment>
    <comment authorId="0" ref="C20">
      <text>
        <t xml:space="preserve">Enter email domains (e.g., company.com, example.org) separated by commas</t>
      </text>
    </comment>
    <comment authorId="0" ref="C21">
      <text>
        <t xml:space="preserve">Enter email domains (e.g., company.com, example.org) separated by commas</t>
      </text>
    </comment>
    <comment authorId="0" ref="C22">
      <text>
        <t xml:space="preserve">Enter email domains (e.g., company.com, example.org) separated by commas</t>
      </text>
    </comment>
    <comment authorId="0" ref="C23">
      <text>
        <t xml:space="preserve">Enter email domains (e.g., company.com, example.org) separated by commas</t>
      </text>
    </comment>
    <comment authorId="0" ref="C24">
      <text>
        <t xml:space="preserve">Enter email domains (e.g., company.com, example.org) separated by commas</t>
      </text>
    </comment>
    <comment authorId="0" ref="C25">
      <text>
        <t xml:space="preserve">Enter email domains (e.g., company.com, example.org) separated by commas</t>
      </text>
    </comment>
    <comment authorId="0" ref="C26">
      <text>
        <t xml:space="preserve">Enter email domains (e.g., company.com, example.org) separated by commas</t>
      </text>
    </comment>
    <comment authorId="0" ref="C27">
      <text>
        <t xml:space="preserve">Enter email domains (e.g., company.com, example.org) separated by commas</t>
      </text>
    </comment>
    <comment authorId="0" ref="C28">
      <text>
        <t xml:space="preserve">Enter email domains (e.g., company.com, example.org) separated by commas</t>
      </text>
    </comment>
    <comment authorId="0" ref="C29">
      <text>
        <t xml:space="preserve">Enter email domains (e.g., company.com, example.org) separated by commas</t>
      </text>
    </comment>
    <comment authorId="0" ref="C30">
      <text>
        <t xml:space="preserve">Enter email domains (e.g., company.com, example.org) separated by commas</t>
      </text>
    </comment>
    <comment authorId="0" ref="C31">
      <text>
        <t xml:space="preserve">Enter email domains (e.g., company.com, example.org) separated by commas</t>
      </text>
    </comment>
    <comment authorId="0" ref="C32">
      <text>
        <t xml:space="preserve">Enter email domains (e.g., company.com, example.org) separated by commas</t>
      </text>
    </comment>
    <comment authorId="0" ref="C33">
      <text>
        <t xml:space="preserve">Enter email domains (e.g., company.com, example.org) separated by commas</t>
      </text>
    </comment>
    <comment authorId="0" ref="C34">
      <text>
        <t xml:space="preserve">Enter email domains (e.g., company.com, example.org) separated by commas</t>
      </text>
    </comment>
    <comment authorId="0" ref="C35">
      <text>
        <t xml:space="preserve">Enter email domains (e.g., company.com, example.org) separated by commas</t>
      </text>
    </comment>
    <comment authorId="0" ref="C36">
      <text>
        <t xml:space="preserve">Enter email domains (e.g., company.com, example.org) separated by commas</t>
      </text>
    </comment>
    <comment authorId="0" ref="C37">
      <text>
        <t xml:space="preserve">Enter email domains (e.g., company.com, example.org) separated by commas</t>
      </text>
    </comment>
    <comment authorId="0" ref="C38">
      <text>
        <t xml:space="preserve">Enter email domains (e.g., company.com, example.org) separated by commas</t>
      </text>
    </comment>
    <comment authorId="0" ref="C39">
      <text>
        <t xml:space="preserve">Enter email domains (e.g., company.com, example.org) separated by commas</t>
      </text>
    </comment>
    <comment authorId="0" ref="C40">
      <text>
        <t xml:space="preserve">Enter email domains (e.g., company.com, example.org) separated by commas</t>
      </text>
    </comment>
    <comment authorId="0" ref="C41">
      <text>
        <t xml:space="preserve">Enter email domains (e.g., company.com, example.org) separated by commas</t>
      </text>
    </comment>
    <comment authorId="0" ref="C42">
      <text>
        <t xml:space="preserve">Enter email domains (e.g., company.com, example.org) separated by commas</t>
      </text>
    </comment>
    <comment authorId="0" ref="C43">
      <text>
        <t xml:space="preserve">Enter email domains (e.g., company.com, example.org) separated by commas</t>
      </text>
    </comment>
    <comment authorId="0" ref="C44">
      <text>
        <t xml:space="preserve">Enter email domains (e.g., company.com, example.org) separated by commas</t>
      </text>
    </comment>
    <comment authorId="0" ref="C45">
      <text>
        <t xml:space="preserve">Enter email domains (e.g., company.com, example.org) separated by commas</t>
      </text>
    </comment>
    <comment authorId="0" ref="C46">
      <text>
        <t xml:space="preserve">Enter email domains (e.g., company.com, example.org) separated by commas</t>
      </text>
    </comment>
    <comment authorId="0" ref="C47">
      <text>
        <t xml:space="preserve">Enter email domains (e.g., company.com, example.org) separated by commas</t>
      </text>
    </comment>
    <comment authorId="0" ref="C48">
      <text>
        <t xml:space="preserve">Enter email domains (e.g., company.com, example.org) separated by commas</t>
      </text>
    </comment>
    <comment authorId="0" ref="C49">
      <text>
        <t xml:space="preserve">Enter email domains (e.g., company.com, example.org) separated by commas</t>
      </text>
    </comment>
    <comment authorId="0" ref="C50">
      <text>
        <t xml:space="preserve">Enter email domains (e.g., company.com, example.org) separated by commas</t>
      </text>
    </comment>
    <comment authorId="0" ref="C51">
      <text>
        <t xml:space="preserve">Enter email domains (e.g., company.com, example.org) separated by commas</t>
      </text>
    </comment>
    <comment authorId="0" ref="C52">
      <text>
        <t xml:space="preserve">Enter email domains (e.g., company.com, example.org) separated by commas</t>
      </text>
    </comment>
    <comment authorId="0" ref="C53">
      <text>
        <t xml:space="preserve">Enter email domains (e.g., company.com, example.org) separated by commas</t>
      </text>
    </comment>
    <comment authorId="0" ref="C54">
      <text>
        <t xml:space="preserve">Enter email domains (e.g., company.com, example.org) separated by commas</t>
      </text>
    </comment>
    <comment authorId="0" ref="C55">
      <text>
        <t xml:space="preserve">Enter email domains (e.g., company.com, example.org) separated by commas</t>
      </text>
    </comment>
    <comment authorId="0" ref="C56">
      <text>
        <t xml:space="preserve">Enter email domains (e.g., company.com, example.org) separated by commas</t>
      </text>
    </comment>
    <comment authorId="0" ref="C57">
      <text>
        <t xml:space="preserve">Enter email domains (e.g., company.com, example.org) separated by commas</t>
      </text>
    </comment>
    <comment authorId="0" ref="C58">
      <text>
        <t xml:space="preserve">Enter email domains (e.g., company.com, example.org) separated by commas</t>
      </text>
    </comment>
  </commentList>
</comments>
</file>

<file path=xl/sharedStrings.xml><?xml version="1.0" encoding="utf-8"?>
<sst xmlns="http://schemas.openxmlformats.org/spreadsheetml/2006/main" count="53685" uniqueCount="23081">
  <si>
    <t>Link to SF Opportunity</t>
  </si>
  <si>
    <t>Renewal Date</t>
  </si>
  <si>
    <t>Outcome</t>
  </si>
  <si>
    <t>Renewable</t>
  </si>
  <si>
    <t>Forcast</t>
  </si>
  <si>
    <t>Status</t>
  </si>
  <si>
    <t>Stage</t>
  </si>
  <si>
    <t>Amount (gross)</t>
  </si>
  <si>
    <t>Login Score</t>
  </si>
  <si>
    <t>Audit Usage</t>
  </si>
  <si>
    <t>Journey Usage</t>
  </si>
  <si>
    <t>csm_out</t>
  </si>
  <si>
    <t>csm_in</t>
  </si>
  <si>
    <t>DM</t>
  </si>
  <si>
    <t>CloseDate</t>
  </si>
  <si>
    <t>New Bookings</t>
  </si>
  <si>
    <t>Forecast</t>
  </si>
  <si>
    <t>BC</t>
  </si>
  <si>
    <t>CSM</t>
  </si>
  <si>
    <t>AE</t>
  </si>
  <si>
    <t>Support Type</t>
  </si>
  <si>
    <t>Last Updated:</t>
  </si>
  <si>
    <t>https://observepoint.my.salesforce.com/006VH00000UvWQ5YAN</t>
  </si>
  <si>
    <t>XX* (OOC)</t>
  </si>
  <si>
    <t>Behind</t>
  </si>
  <si>
    <t>Negotiation (121)</t>
  </si>
  <si>
    <t>Will Not Renew</t>
  </si>
  <si>
    <t>John Davis</t>
  </si>
  <si>
    <t>Andy Compas</t>
  </si>
  <si>
    <t>Live Support</t>
  </si>
  <si>
    <t>https://observepoint.my.salesforce.com/006VH00000T9GmRYAV</t>
  </si>
  <si>
    <t>Negotiation (76)</t>
  </si>
  <si>
    <t>Clarke Anderson</t>
  </si>
  <si>
    <t>https://observepoint.my.salesforce.com/006VH00000UMli9YAD</t>
  </si>
  <si>
    <t>==* (OOC)</t>
  </si>
  <si>
    <t>Closing Interactions (27)</t>
  </si>
  <si>
    <t>Will Renew</t>
  </si>
  <si>
    <t>Sarah Hector</t>
  </si>
  <si>
    <t>Named Support</t>
  </si>
  <si>
    <t>https://observepoint.my.salesforce.com/006VH00000T9aunYAB</t>
  </si>
  <si>
    <t>++* (OOC)</t>
  </si>
  <si>
    <t>Closing Interactions (2)</t>
  </si>
  <si>
    <t>Jeff Tucker</t>
  </si>
  <si>
    <t>Self Support</t>
  </si>
  <si>
    <t>https://observepoint.my.salesforce.com/006VH00000TpppOYAR</t>
  </si>
  <si>
    <t>Discovery (183)</t>
  </si>
  <si>
    <t>https://observepoint.my.salesforce.com/006VH00000TnDZhYAN</t>
  </si>
  <si>
    <t>https://observepoint.my.salesforce.com/006VH00000VugCPYAZ</t>
  </si>
  <si>
    <t>XX*</t>
  </si>
  <si>
    <t>On-Track</t>
  </si>
  <si>
    <t>Closing Interactions (28)</t>
  </si>
  <si>
    <t>Jonny Gappmaier</t>
  </si>
  <si>
    <t>https://observepoint.my.salesforce.com/006VH00000VufGLYAZ</t>
  </si>
  <si>
    <t>==*</t>
  </si>
  <si>
    <t>Discovery (254)</t>
  </si>
  <si>
    <t>https://observepoint.my.salesforce.com/006VH00000WteYfYAJ</t>
  </si>
  <si>
    <t>Negotiation (58)</t>
  </si>
  <si>
    <t>Dallin Madsen</t>
  </si>
  <si>
    <t>https://observepoint.my.salesforce.com/006VH00000WKt9EYAT</t>
  </si>
  <si>
    <t>++*</t>
  </si>
  <si>
    <t>Negotiation (43)</t>
  </si>
  <si>
    <t>https://observepoint.my.salesforce.com/006VH00000ApjTZYAZ</t>
  </si>
  <si>
    <t>https://observepoint.my.salesforce.com/006VH00000WKzrLYAT</t>
  </si>
  <si>
    <t>Solution Presentation (28)</t>
  </si>
  <si>
    <t>https://observepoint.my.salesforce.com/006VH00000WhZRVYA3</t>
  </si>
  <si>
    <t>Discovery (104)</t>
  </si>
  <si>
    <t>https://observepoint.my.salesforce.com/006VH00000WwRTeYAN</t>
  </si>
  <si>
    <t>== (R)</t>
  </si>
  <si>
    <t>Undetermined</t>
  </si>
  <si>
    <t>https://observepoint.my.salesforce.com/006VH00000XQMBbYAP</t>
  </si>
  <si>
    <t>Bryce Bergen</t>
  </si>
  <si>
    <t>https://observepoint.my.salesforce.com/006VH00000Xq0FbYAJ</t>
  </si>
  <si>
    <t>Discovery (28)</t>
  </si>
  <si>
    <t>https://observepoint.my.salesforce.com/006VH00000YoIPZYA3</t>
  </si>
  <si>
    <t>https://observepoint.my.salesforce.com/006VH00000Ysz9OYAR</t>
  </si>
  <si>
    <t>== (BLK)</t>
  </si>
  <si>
    <t>https://observepoint.my.salesforce.com/006VH00000ZbQ93YAF</t>
  </si>
  <si>
    <t>https://observepoint.my.salesforce.com/006VH00000ZSb8aYAD</t>
  </si>
  <si>
    <t>https://observepoint.my.salesforce.com/006VH00000ZIUy0YAH</t>
  </si>
  <si>
    <t>https://observepoint.my.salesforce.com/006VH00000Zjfm3YAB</t>
  </si>
  <si>
    <t>Discovery (2)</t>
  </si>
  <si>
    <t>https://observepoint.my.salesforce.com/006VH00000aMoUTYA0</t>
  </si>
  <si>
    <t>https://observepoint.my.salesforce.com/006VH00000auem1YAA</t>
  </si>
  <si>
    <t>Identified ()</t>
  </si>
  <si>
    <t>https://observepoint.my.salesforce.com/006VH00000ajQWHYA2</t>
  </si>
  <si>
    <t>https://observepoint.my.salesforce.com/006VH00000aKd3hYAC</t>
  </si>
  <si>
    <t>https://observepoint.my.salesforce.com/006VH00000afYYsYAM</t>
  </si>
  <si>
    <t>https://observepoint.my.salesforce.com/006VH00000aMlQ9YAK</t>
  </si>
  <si>
    <t>https://observepoint.my.salesforce.com/006VH00000dNgg2YAC</t>
  </si>
  <si>
    <t>https://observepoint.my.salesforce.com/006VH00000dNjUGYA0</t>
  </si>
  <si>
    <t>https://observepoint.my.salesforce.com/006VH00000d4Bb9YAE</t>
  </si>
  <si>
    <t>https://observepoint.my.salesforce.com/006VH00000QAzxhYAD</t>
  </si>
  <si>
    <t>https://observepoint.my.salesforce.com/006VH00000e8w6EYAQ</t>
  </si>
  <si>
    <t>https://observepoint.my.salesforce.com/006VH00000eaxP7YAI</t>
  </si>
  <si>
    <t>https://observepoint.my.salesforce.com/006VH00000ei9dFYAQ</t>
  </si>
  <si>
    <t>https://observepoint.my.salesforce.com/006VH00000eXhS9YAK</t>
  </si>
  <si>
    <t>https://observepoint.my.salesforce.com/006VH00000fhHArYAM</t>
  </si>
  <si>
    <t>== (Y)</t>
  </si>
  <si>
    <t>https://observepoint.my.salesforce.com/006VH00000g1qh7YAA</t>
  </si>
  <si>
    <t>== (?)</t>
  </si>
  <si>
    <t>https://observepoint.my.salesforce.com/006VH00000fvTSKYA2</t>
  </si>
  <si>
    <t>https://observepoint.my.salesforce.com/006VH00000gFGh2YAG</t>
  </si>
  <si>
    <t>https://observepoint.my.salesforce.com/006VH00000gEDYHYA4</t>
  </si>
  <si>
    <t>https://observepoint.my.salesforce.com/006VH00000gKc8zYAC</t>
  </si>
  <si>
    <t>https://observepoint.my.salesforce.com/006VH00000fpCkLYAU</t>
  </si>
  <si>
    <t>https://observepoint.my.salesforce.com/006VH00000hSNozYAG</t>
  </si>
  <si>
    <t>https://observepoint.my.salesforce.com/006VH00000hYRmdYAG</t>
  </si>
  <si>
    <t>https://observepoint.my.salesforce.com/006VH00000hYNZMYA4</t>
  </si>
  <si>
    <t>https://observepoint.my.salesforce.com/006VH00000hYYPtYAO</t>
  </si>
  <si>
    <t>https://observepoint.my.salesforce.com/006VH00000hYZIjYAO</t>
  </si>
  <si>
    <t>https://observepoint.my.salesforce.com/006VH00000gYVQzYAO</t>
  </si>
  <si>
    <t>https://observepoint.my.salesforce.com/006VH00000iRqIvYAK</t>
  </si>
  <si>
    <t>blank</t>
  </si>
  <si>
    <t>https://observepoint.my.salesforce.com/006VH000004sghaYAA</t>
  </si>
  <si>
    <t>https://observepoint.my.salesforce.com/006VH00000hphgTYAQ</t>
  </si>
  <si>
    <t>https://observepoint.my.salesforce.com/006VH00000jvnYKYAY</t>
  </si>
  <si>
    <t>https://observepoint.my.salesforce.com/006VH00000iVUjfYAG</t>
  </si>
  <si>
    <t>https://observepoint.my.salesforce.com/006VH00000ajztpYAA</t>
  </si>
  <si>
    <t>https://observepoint.my.salesforce.com/006VH00000aichcYAA</t>
  </si>
  <si>
    <t>https://observepoint.my.salesforce.com/006VH00000e3aEPYAY</t>
  </si>
  <si>
    <t>Email</t>
  </si>
  <si>
    <t>Name</t>
  </si>
  <si>
    <t>Title</t>
  </si>
  <si>
    <t>Roles</t>
  </si>
  <si>
    <t>LinkedIn URL</t>
  </si>
  <si>
    <t>Contact ID</t>
  </si>
  <si>
    <t>Account ID</t>
  </si>
  <si>
    <t>Account Name</t>
  </si>
  <si>
    <t>Notes</t>
  </si>
  <si>
    <t>Last Updated</t>
  </si>
  <si>
    <t>Last Meeting Recap ID</t>
  </si>
  <si>
    <t>steve.choi@prudential.com</t>
  </si>
  <si>
    <t>Steve Choi</t>
  </si>
  <si>
    <t>Director, Digital Marketing and Product Owner</t>
  </si>
  <si>
    <t>Champion, Billing, Decision Maker</t>
  </si>
  <si>
    <t>https://www.linkedin.com/in/steve-choi-33b424</t>
  </si>
  <si>
    <t>0036T00004SLMSrQAP</t>
  </si>
  <si>
    <t>001d000001buDIzAAM</t>
  </si>
  <si>
    <t>Prudential Financial Inc.</t>
  </si>
  <si>
    <t>ngmt_01KGJ437DN168CBJG0B55N1NQ2</t>
  </si>
  <si>
    <t>tola.sobitan@cdw.com</t>
  </si>
  <si>
    <t>Tola Sobitan</t>
  </si>
  <si>
    <t>Senior Counsel, Privacy</t>
  </si>
  <si>
    <t>001d000001X6fERAAZ</t>
  </si>
  <si>
    <t>CDW</t>
  </si>
  <si>
    <t>ngmt_01KHRHGNS3REWH8Z2F1ZSJ163Q</t>
  </si>
  <si>
    <t>adnan.jalil@cdw.ca</t>
  </si>
  <si>
    <t>Adnan Jalil</t>
  </si>
  <si>
    <t>Cookie Classification Team</t>
  </si>
  <si>
    <t>tatyana.zachary@cdw.com</t>
  </si>
  <si>
    <t>Tatyana Zachary</t>
  </si>
  <si>
    <t>Decision Maker, Billing</t>
  </si>
  <si>
    <t>003VH000009g4bkYAA</t>
  </si>
  <si>
    <t>maryna.moskalenko@cdw.ca</t>
  </si>
  <si>
    <t>Maryna Moskalenko</t>
  </si>
  <si>
    <t>muhammad.ali@cdw.ca</t>
  </si>
  <si>
    <t>Muhammad Ali</t>
  </si>
  <si>
    <t>srilu.miryala@cdw.com</t>
  </si>
  <si>
    <t>Srilu Miryala</t>
  </si>
  <si>
    <t>cdugger@caesars.com</t>
  </si>
  <si>
    <t>Chelsey Dugger</t>
  </si>
  <si>
    <t>MarTech Implementation Senior Quality Specialist</t>
  </si>
  <si>
    <t>003VH00000Udn7xYAB</t>
  </si>
  <si>
    <t>001d000001gQQ9cAAG</t>
  </si>
  <si>
    <t>Caesars Entertainment</t>
  </si>
  <si>
    <t>ngmt_01KGJHJGWS7VDXYM9TMC6QYPW3</t>
  </si>
  <si>
    <t>jparkinson@caesars.com</t>
  </si>
  <si>
    <t>Jason Parkinson</t>
  </si>
  <si>
    <t>MarTech Implementation Senior Architect</t>
  </si>
  <si>
    <t>003VH00000OG4wWYAT</t>
  </si>
  <si>
    <t>pfrei@caesars.com</t>
  </si>
  <si>
    <t>Pamela Frei</t>
  </si>
  <si>
    <t>RTCDP and Analytics Data Architect</t>
  </si>
  <si>
    <t>Original Contact, Decision Maker</t>
  </si>
  <si>
    <t>https://www.linkedin.com/in/pamfrei</t>
  </si>
  <si>
    <t>0030W00003n9rvZQAQ</t>
  </si>
  <si>
    <t>fialongo@amica.com</t>
  </si>
  <si>
    <t>Francesco Ialongo</t>
  </si>
  <si>
    <t>Digital Analytics Software Administrator Lead</t>
  </si>
  <si>
    <t>User_Main</t>
  </si>
  <si>
    <t>https://www.linkedin.com/in/francesco-i-43675742</t>
  </si>
  <si>
    <t>003VH00000CM8JRYA1</t>
  </si>
  <si>
    <t>001d000001hUe4KAAS</t>
  </si>
  <si>
    <t>Amica Mutual Insurance</t>
  </si>
  <si>
    <t>ngmt_01KJTQ8ZCJ72YKF9MK974WHG9M</t>
  </si>
  <si>
    <t>stanton.richard@commonspirit.org</t>
  </si>
  <si>
    <t>Stanton Richard</t>
  </si>
  <si>
    <t>003VH000001mmbKYAQ</t>
  </si>
  <si>
    <t>001d00000234XY8AAM</t>
  </si>
  <si>
    <t>Dignity Health</t>
  </si>
  <si>
    <t>ngmt_01KGMPHJSMJDTBF6VVBZAD0D52</t>
  </si>
  <si>
    <t>philip.leach@commonspirit.org</t>
  </si>
  <si>
    <t>Philip Leach</t>
  </si>
  <si>
    <t>Web and Martech Engineering Coach</t>
  </si>
  <si>
    <t>Decision Maker</t>
  </si>
  <si>
    <t>0036T000045Du6WQAS</t>
  </si>
  <si>
    <t>david.adams903@commonspirit.org</t>
  </si>
  <si>
    <t>David Adams</t>
  </si>
  <si>
    <t>Pharmacist</t>
  </si>
  <si>
    <t>0036T00004J1wcTQAR</t>
  </si>
  <si>
    <t>debra.veik@commonspirit.org</t>
  </si>
  <si>
    <t>Debra Veik</t>
  </si>
  <si>
    <t>ITD and Cybersecurity Test Engineer</t>
  </si>
  <si>
    <t>https://www.linkedin.com/in/debra-veik-41531519</t>
  </si>
  <si>
    <t>003VH000001nUaoYAE</t>
  </si>
  <si>
    <t>eric.davis902@commonspirit.org</t>
  </si>
  <si>
    <t>Eric Davis</t>
  </si>
  <si>
    <t>Senior Software Engineer</t>
  </si>
  <si>
    <t>https://www.linkedin.com/in/ACwAAABcqw8BsP1D-AxdE7bSOlm7K9rzvP5IJrc</t>
  </si>
  <si>
    <t>003VH00000KJAvAYAX</t>
  </si>
  <si>
    <t>ken.johanson@commonspirit.org</t>
  </si>
  <si>
    <t>Ken Johanson</t>
  </si>
  <si>
    <t>Application Solution Architect</t>
  </si>
  <si>
    <t>0036T00004J1wmeQAB</t>
  </si>
  <si>
    <t>rhook@officeworks.com.au</t>
  </si>
  <si>
    <t>Renee Hook</t>
  </si>
  <si>
    <t>MarTech and Audience Manager</t>
  </si>
  <si>
    <t>https://www.linkedin.com/in/renee-hook-a881566b</t>
  </si>
  <si>
    <t>0030W00003oJFFCQA4</t>
  </si>
  <si>
    <t>001d000001hSqCBAA0</t>
  </si>
  <si>
    <t>Officeworks</t>
  </si>
  <si>
    <t>ngmt_01KJ3KVQBB5TZA5MXTSZN3GAVC</t>
  </si>
  <si>
    <t>achan4@officeworks.com.au</t>
  </si>
  <si>
    <t>Ash Chan</t>
  </si>
  <si>
    <t>Manager, Online Optimisation</t>
  </si>
  <si>
    <t>https://www.linkedin.com/in/ashjchan</t>
  </si>
  <si>
    <t>003VH00000hEchPYAS</t>
  </si>
  <si>
    <t>hchamberlain@officeworks.com.au</t>
  </si>
  <si>
    <t>Hayley Chamberlain</t>
  </si>
  <si>
    <t>Audience Lead</t>
  </si>
  <si>
    <t>https://www.linkedin.com/in/hayley-chamberlain</t>
  </si>
  <si>
    <t>003VH000007bJKbYAM</t>
  </si>
  <si>
    <t>hhebron@officeworks.com.au</t>
  </si>
  <si>
    <t>Henry Hebron</t>
  </si>
  <si>
    <t>003VH00000PtBaoYAF</t>
  </si>
  <si>
    <t>bhowell@officeworks.com.au</t>
  </si>
  <si>
    <t>jordan.robinson@accentgr.com.au</t>
  </si>
  <si>
    <t>Jordan Robinson</t>
  </si>
  <si>
    <t>Martech Specialist</t>
  </si>
  <si>
    <t>https://www.linkedin.com/in/jordanrobo</t>
  </si>
  <si>
    <t>003VH00000N7562YAB</t>
  </si>
  <si>
    <t>0010W00002dxTO4QAM</t>
  </si>
  <si>
    <t>Accent Group</t>
  </si>
  <si>
    <t>ngmt_01KJTMGE93TP3GWB4G5422V4PT</t>
  </si>
  <si>
    <t>stuart.heggie@accentgr.com.au</t>
  </si>
  <si>
    <t>Stuart Heggie</t>
  </si>
  <si>
    <t>Head of Marketing, Technology</t>
  </si>
  <si>
    <t>Billing, Decision Maker</t>
  </si>
  <si>
    <t>https://www.linkedin.com/in/stuartheggie</t>
  </si>
  <si>
    <t>0036T00004YFe22QAD</t>
  </si>
  <si>
    <t>charlotte.castillo@devry.edu</t>
  </si>
  <si>
    <t>Charlotte Castillo</t>
  </si>
  <si>
    <t>Senior Manager, Marketing Analytics</t>
  </si>
  <si>
    <t>Original Contact</t>
  </si>
  <si>
    <t>https://www.linkedin.com/in/charlotte-c-b6a40711</t>
  </si>
  <si>
    <t>003VH00000ItqoUYAR</t>
  </si>
  <si>
    <t>ngmt_01KJR16JD6Y0W0X211QTKJR87N</t>
  </si>
  <si>
    <t>arthur.engelhard@mongodb.com</t>
  </si>
  <si>
    <t>Arthur Engelhard</t>
  </si>
  <si>
    <t>Manager, Marketing Operations</t>
  </si>
  <si>
    <t>Original Contact, Billing</t>
  </si>
  <si>
    <t>https://www.linkedin.com/in/arthur-engelhard-408b769</t>
  </si>
  <si>
    <t>003VH0000092z2rYAA</t>
  </si>
  <si>
    <t>ngmt_01KJR0AVJXXGH434BBMX3AVQAV</t>
  </si>
  <si>
    <t>crose@mms.org</t>
  </si>
  <si>
    <t>Caryn-Amy Rose</t>
  </si>
  <si>
    <t>Manager, Digital Analytics</t>
  </si>
  <si>
    <t>https://www.linkedin.com/in/carynamy</t>
  </si>
  <si>
    <t>0030W00003L8ZsFQAV</t>
  </si>
  <si>
    <t>ngmt_01KDB467M3HA70S11T39MZ9ZB4</t>
  </si>
  <si>
    <t>mkarora@mms.org</t>
  </si>
  <si>
    <t>Mayank Arora</t>
  </si>
  <si>
    <t>Senior Quality Assurance Engineer</t>
  </si>
  <si>
    <t>https://www.linkedin.com/in/mayank-kumar-arora-488472254</t>
  </si>
  <si>
    <t>003VH000001nSVqYAM</t>
  </si>
  <si>
    <t>aaryee@mms.org</t>
  </si>
  <si>
    <t>Abby Aryee</t>
  </si>
  <si>
    <t>Senior Technical Project Manager and Scrum Master</t>
  </si>
  <si>
    <t>003VH000001nbXSYAY</t>
  </si>
  <si>
    <t>meeting_recap</t>
  </si>
  <si>
    <t>created</t>
  </si>
  <si>
    <t>{"action":"created","meetingRecapId":"ngmt_01KDB467M3HA70S11T39MZ9ZB4","meetingTitle":"ObservePoint | MMS Sync","myActionItems":4,"othersActionItems":3,"githubIssuesCreated":4,"githubIssuesSkipped":0,"contactsCreated":3,"contactsUpdated":0}</t>
  </si>
  <si>
    <t>skipped_duplicate</t>
  </si>
  <si>
    <t>{"action":"skipped_duplicate","reason":"duplicate","meetingRecapId":"ngmt_01KDB467M3HA70S11T39MZ9ZB4","contactsCreated":0,"contactsUpdated":3}</t>
  </si>
  <si>
    <t>ERROR</t>
  </si>
  <si>
    <t>Parse failed: Unexpected token '`', "```json
{
"... is not valid JSON</t>
  </si>
  <si>
    <t>{"action":"created","meetingRecapId":"ngmt_01KJR0AVJXXGH434BBMX3AVQAV","meetingTitle":"ObservePoint | MongoDB Inc. Sync","myActionItems":6,"othersActionItems":7,"githubIssuesCreated":6,"githubIssuesSkipped":0,"contactsCreated":1,"contactsUpdated":0}</t>
  </si>
  <si>
    <t>{"action":"created","meetingRecapId":"ngmt_01KJR16JD6Y0W0X211QTKJR87N","meetingTitle":"ObservePoint | DeVry University Sync","myActionItems":2,"othersActionItems":2,"githubIssuesCreated":2,"githubIssuesSkipped":0,"contactsCreated":1,"contactsUpdated":0}</t>
  </si>
  <si>
    <t>{"action":"created","meetingRecapId":"ngmt_01KJTMGE93TP3GWB4G5422V4PT","meetingTitle":"ObservePoint | Accent Group Monthly Sync","myActionItems":5,"othersActionItems":3,"githubIssuesCreated":5,"githubIssuesSkipped":0,"contactsCreated":2,"contactsUpdated":0}</t>
  </si>
  <si>
    <t>{"action":"created","meetingRecapId":"ngmt_01KJ3KVQBB5TZA5MXTSZN3GAVC","meetingTitle":"ObservePoint | Officeworks Sync","myActionItems":2,"othersActionItems":3,"githubIssuesCreated":2,"githubIssuesSkipped":0,"contactsCreated":5,"contactsUpdated":0}</t>
  </si>
  <si>
    <t>{"action":"created","meetingRecapId":"ngmt_01KGMPHJSMJDTBF6VVBZAD0D52","meetingTitle":"ObservePoint | Dignity Health - Monthly Sync","myActionItems":4,"othersActionItems":5,"githubIssuesCreated":4,"githubIssuesSkipped":0,"contactsCreated":6,"contactsUpdated":0}</t>
  </si>
  <si>
    <t>{"action":"created","meetingRecapId":"ngmt_01KJTQ8ZCJ72YKF9MK974WHG9M","meetingTitle":"Quik Call","myActionItems":2,"othersActionItems":3,"githubIssuesCreated":2,"githubIssuesSkipped":0,"contactsCreated":1,"contactsUpdated":0}</t>
  </si>
  <si>
    <t>{"action":"created","meetingRecapId":"ngmt_01KGJHJGWS7VDXYM9TMC6QYPW3","meetingTitle":"ObservePoint | Caesars - Sync","myActionItems":4,"othersActionItems":7,"githubIssuesCreated":4,"githubIssuesSkipped":0,"contactsCreated":3,"contactsUpdated":0}</t>
  </si>
  <si>
    <t>{"action":"skipped_duplicate","reason":"duplicate","meetingRecapId":"ngmt_01KHRHGNS3REWH8Z2F1ZSJ163Q","contactsCreated":6,"contactsUpdated":0}</t>
  </si>
  <si>
    <t>Received At</t>
  </si>
  <si>
    <t>Text</t>
  </si>
  <si>
    <t>Timestamp</t>
  </si>
  <si>
    <t>Raw JSON</t>
  </si>
  <si>
    <t>@tom.robbins Daniel Coventry logged in on Barclays. This is their first login!</t>
  </si>
  <si>
    <t>{
  "user": "UJ9MY152R",
  "type": "message",
  "ts": "1771350815.876869",
  "edited": {
    "user": "B01EEU3Q4TS",
    "ts": "1771350818.000000"
  },
  "bot_id": "B01EEU3Q4TS",
  "app_id": "AKGPGUFP1",
  "text": "@tom.robbins Daniel Coventry logged in on Barclays. This is their first login!",
  "team": "T04AMCL20",
  "bot_profile": {
    "id": "B01EEU3Q4TS",
    "deleted": false,
    "name": "Salesforce (Legacy)",
    "updated": 1759863343,
    "app_id": "AKGPGUFP1",
    "icons": {
      "image_36": "https://avatars.slack-edge.com/2019-08-29/742984655284_3911bdd1458af62e7ba5_36.png",
      "image_48": "https://avatars.slack-edge.com/2019-08-29/742984655284_3911bdd1458af62e7ba5_48.png",
      "image_72": "https://avatars.slack-edge.com/2019-08-29/742984655284_3911bdd1458af62e7ba5_72.png"
    },
    "team_id": "T04AMCL20"
  },
  "attachments": [
    {
      "from_url": "https://observepoint.my.salesforce.com/a2cVH00001zbiwCYAQ",
      "salesforce_record": {
        "org": {
          "id": "00Dd0000000hSObEAM",
          "name": "ObservePoint",
          "instance_url": "https://observepoint.my.salesforce.com"
        },
        "external_url": "https://observepoint.my.salesforce.com/a2cVH00001zbiwCYAQ",
        "restricted": false,
        "id": "S:00Dd0000000hSObEAM:a2cVH00001zbiwCYAQ",
        "sobject_api_name": "App_User__c",
        "object_label": "App User",
        "name": "AU-12027",
        "fields": [
          {
            "label": "App User Name",
            "type": "String",
            "value": "AU-12027"
          }
        ],
        "ts": 1771350818
      },
      "entity_id": "S:00Dd0000000hSObEAM:a2cVH00001zbiwCYAQ",
      "id": 1,
      "original_url": "https://observepoint.my.salesforce.com/a2cVH00001zbiwCYAQ",
      "fallback": "AU-12027",
      "text": "App User • ObservePoint",
      "title": "AU-12027",
      "title_link": "https://observepoint.my.salesforce.com/a2cVH00001zbiwCYAQ"
    }
  ],
  "blocks": [
    {
      "type": "section",
      "block_id": "kjPYQ",
      "text": {
        "type": "mrkdwn",
        "text": "*Message:* &lt;@U3P1B4MBK&gt; Daniel Coventry logged in on Barclays. This is their first login!",
        "verbatim": false
      }
    },
    {
      "type": "actions",
      "block_id": "+Ynsa",
      "elements": [
        {
          "type": "button",
          "action_id": "edit_alerts_for_record",
          "text": {
            "type": "plain_text",
            "text": "Manage alerts",
            "emoji": true
          },
          "value": "a2cVH00001zbiwCYAQ"
        }
      ]
    },
    {
      "type": "divider",
      "block_id": "QMHFg"
    },
    {
      "type": "context",
      "block_id": "EuKAF",
      "elements": [
        {
          "type": "mrkdwn",
          "text": "*&lt;https://observepoint.my.salesforce.com/a2cVH00001zbiwCYAQ|AU-12027&gt;*",
          "verbatim": false
        }
      ]
    },
    {
      "type": "context",
      "block_id": "v6yyx",
      "elements": [
        {
          "type": "image",
          "image_url": "https://slack.com/interop-apps/salesforce/images/custom_icon.png",
          "alt_text": "images"
        },
        {
          "type": "mrkdwn",
          "text": "*App_User*",
          "verbatim": false
        }
      ]
    }
  ],
  "language": {
    "locale": "en",
    "is_reliable": true
  }
}</t>
  </si>
  <si>
    <t>@masen.sarabia an App User was created for this contact and we have added this person to the New User Flow.</t>
  </si>
  <si>
    <t>{
  "user": "UJ9MY152R",
  "type": "message",
  "ts": "1771349019.047749",
  "edited": {
    "user": "B01EEU3Q4TS",
    "ts": "1771349021.000000"
  },
  "bot_id": "B01EEU3Q4TS",
  "app_id": "AKGPGUFP1",
  "text": "@masen.sarabia an App User was created for this contact and we have added this person to the New User Flow.",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"https://observepoint.my.salesforce.com/003VH00000kdxovYAA",
      "salesforce_record": {
        "org": {
          "id": "00Dd0000000hSObEAM",
          "name": "ObservePoint",
          "instance_url": "https://observepoint.my.salesforce.com"
        },
        "external_url": "https://observepoint.my.salesforce.com/003VH00000kdxovYAA",
        "restricted": false,
        "id": "S:00Dd0000000hSObEAM:003VH00000kdxovYAA",
        "sobject_api_name": "Contact",
        "object_label": "Contact",
        "name": "Sophie Harings",
        "fields": [
          {
            "label": "First Name",
            "type": "String",
            "value": "Sophie"
          },
          {
            "label": "Last Name",
            "type": "String",
            "value": "Harings"
          },
          {
            "label": "Contact Owner",
            "type": "SlackUser",
            "object_api_name": "User",
            "value": "U031CPXBBBK"
          },
          {
            "label": "Account Name",
            "type": "Reference",
            "object_api_name": "Account",
            "value": "Securian Financial Group"
          },
          {
            "label": "Account Type",
            "type": "String",
            "value": "Customer"
          }
        ],
        "ts": 1771349021
      },
      "entity_id": "S:00Dd0000000hSObEAM:003VH00000kdxovYAA",
      "id": 1,
      "original_url": "https://observepoint.my.salesforce.com/003VH00000kdxovYAA",
      "fallback": "Sophie Harings",
      "text": "Contact • ObservePoint",
      "title": "Sophie Harings",
      "title_link": "https://observepoint.my.salesforce.com/003VH00000kdxovYAA"
    }
  ],
  "blocks": [
    {
      "type": "section",
      "block_id": "HqGN1",
      "text": {
        "type": "mrkdwn",
        "text": "*Message:* &lt;@U01HYJL5FD0&gt; an App User was created for this contact and we have added this person to the New User Flow.",
        "verbatim": false
      }
    },
    {
      "type": "actions",
      "block_id": "adkMf",
      "elements": [
        {
          "type": "button",
          "action_id": "edit_alerts_for_record",
          "text": {
            "type": "plain_text",
            "text": "Manage alerts",
            "emoji": true
          },
          "value": "003VH00000kdxovYAA"
        }
      ]
    },
    {
      "type": "divider",
      "block_id": "RYMG7"
    },
    {
      "type": "context",
      "block_id": "SvziK",
      "elements": [
        {
          "type": "mrkdwn",
          "text": "*&lt;https://observepoint.my.salesforce.com/003VH00000kdxovYAA|Sophie Harings&gt;*",
          "verbatim": false
        }
      ]
    },
    {
      "type": "context",
      "block_id": "YOckm",
      "elements": [
        {
          "type": "image",
          "image_url": "https://slack.com/interop-apps/salesforce/images/contact_icon.png",
          "alt_text": "images"
        },
        {
          "type": "mrkdwn",
          "text": "*Contact*",
          "verbatim": false
        },
        {
          "type": "mrkdwn",
          "text": "*Owner:* Misha Terentjev",
          "verbatim": false
        }
      ]
    },
    {
      "type": "section",
      "block_id": "z+lWA",
      "fields": [
        {
          "type": "mrkdwn",
          "text": "*Name:*",
          "verbatim": false
        },
        {
          "type": "mrkdwn",
          "text": "Sophie Harings",
          "verbatim": false
        },
        {
          "type": "mrkdwn",
          "text": "*Email:*",
          "verbatim": false
        },
        {
          "type": "mrkdwn",
          "text": "&lt;mailto:sophie.harings@securian.com|sophie.harings@securian.com&gt;",
          "verbatim": false
        }
      ]
    },
    {
      "type": "section",
      "block_id": "h02vW",
      "fields": [
        {
          "type": "mrkdwn",
          "text": "*Account Name:*",
          "verbatim": false
        },
        {
          "type": "mrkdwn",
          "text": "&lt;https://observepoint.my.salesforce.com/001d000001qtNbFAAU | Securian Financial Group&gt;",
          "verbatim": false
        }
      ]
    }
  ],
  "language": {
    "locale": "en",
    "is_reliable": true
  }
}</t>
  </si>
  <si>
    <t>@mckay.daines Igor Meyerson logged in on PBS for the first time in 30 days.</t>
  </si>
  <si>
    <t>{
  "user": "UJ9MY152R",
  "type": "message",
  "ts": "1771349018.257319",
  "edited": {
    "user": "B01EEU3Q4TS",
    "ts": "1771349021.000000"
  },
  "bot_id": "B01EEU3Q4TS",
  "app_id": "AKGPGUFP1",
  "text": "@mckay.daines Igor Meyerson logged in on PBS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"https://observepoint.my.salesforce.com/a2c6T000005UQWoQAO",
      "salesforce_record": {
        "org": {
          "id": "00Dd0000000hSObEAM",
          "name": "ObservePoint",
          "instance_url": "https://observepoint.my.salesforce.com"
        },
        "external_url": "https://observepoint.my.salesforce.com/a2c6T000005UQWoQAO",
        "restricted": false,
        "id": "S:00Dd0000000hSObEAM:a2c6T000005UQWoQAO",
        "sobject_api_name": "App_User__c",
        "object_label": "App User",
        "name": "AU-00682",
        "fields": [
          {
            "label": "App User Name",
            "type": "String",
            "value": "AU-00682"
          }
        ],
        "ts": 1771349020
      },
      "entity_id": "S:00Dd0000000hSObEAM:a2c6T000005UQWoQAO",
      "id": 1,
      "original_url": "https://observepoint.my.salesforce.com/a2c6T000005UQWoQAO",
      "fallback": "AU-00682",
      "text": "App User • ObservePoint",
      "title": "AU-00682",
      "title_link": "https://observepoint.my.salesforce.com/a2c6T000005UQWoQAO"
    }
  ],
  "blocks": [
    {
      "type": "section",
      "block_id": "kDbPM",
      "text": {
        "type": "mrkdwn",
        "text": "*Message:* &lt;@U08B496M1UP&gt; Igor Meyerson logged in on PBS for the first time in 30 days.",
        "verbatim": false
      }
    },
    {
      "type": "actions",
      "block_id": "oAup5",
      "elements": [
        {
          "type": "button",
          "action_id": "edit_alerts_for_record",
          "text": {
            "type": "plain_text",
            "text": "Manage alerts",
            "emoji": true
          },
          "value": "a2c6T000005UQWoQAO"
        }
      ]
    },
    {
      "type": "divider",
      "block_id": "zU9zb"
    },
    {
      "type": "context",
      "block_id": "B0duu",
      "elements": [
        {
          "type": "mrkdwn",
          "text": "*&lt;https://observepoint.my.salesforce.com/a2c6T000005UQWoQAO|AU-00682&gt;*",
          "verbatim": false
        }
      ]
    },
    {
      "type": "context",
      "block_id": "/ZTv8",
      "elements": [
        {
          "type": "image",
          "image_url": "https://slack.com/interop-apps/salesforce/images/custom_icon.png",
          "alt_text": "images"
        },
        {
          "type": "mrkdwn",
          "text": "*App_User*",
          "verbatim": false
        }
      ]
    }
  ],
  "language": {
    "locale": "en",
    "is_reliable": true
  }
}</t>
  </si>
  <si>
    <t>@masen.sarabia Gary Huang logged in on Securian, and the account hadn't been logged into for 30 days.</t>
  </si>
  <si>
    <t>{
  "user": "UJ9MY152R",
  "type": "message",
  "ts": "1771349018.087759",
  "edited": {
    "user": "B01EEU3Q4TS",
    "ts": "1771349020.000000"
  },
  "bot_id": "B01EEU3Q4TS",
  "app_id": "AKGPGUFP1",
  "text": "@masen.sarabia Gary Huang logged in on Securian, and the account hadn't been logged into for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"https://observepoint.my.salesforce.com/a2c6T000005UQlPQAW",
      "salesforce_record": {
        "org": {
          "id": "00Dd0000000hSObEAM",
          "name": "ObservePoint",
          "instance_url": "https://observepoint.my.salesforce.com"
        },
        "external_url": "https://observepoint.my.salesforce.com/a2c6T000005UQlPQAW",
        "restricted": false,
        "id": "S:00Dd0000000hSObEAM:a2c6T000005UQlPQAW",
        "sobject_api_name": "App_User__c",
        "object_label": "App User",
        "name": "AU-01587",
        "fields": [
          {
            "label": "App User Name",
            "type": "String",
            "value": "AU-01587"
          }
        ],
        "ts": 1771349020
      },
      "entity_id": "S:00Dd0000000hSObEAM:a2c6T000005UQlPQAW",
      "id": 1,
      "original_url": "https://observepoint.my.salesforce.com/a2c6T000005UQlPQAW",
      "fallback": "AU-01587",
      "text": "App User • ObservePoint",
      "title": "AU-01587",
      "title_link": "https://observepoint.my.salesforce.com/a2c6T000005UQlPQAW"
    }
  ],
  "blocks": [
    {
      "type": "section",
      "block_id": "ABDDK",
      "text": {
        "type": "mrkdwn",
        "text": "*Message:* &lt;@U01HYJL5FD0&gt; Gary Huang logged in on Securian, and the account hadn't been logged into for 30 days.",
        "verbatim": false
      }
    },
    {
      "type": "actions",
      "block_id": "daX4c",
      "elements": [
        {
          "type": "button",
          "action_id": "edit_alerts_for_record",
          "text": {
            "type": "plain_text",
            "text": "Manage alerts",
            "emoji": true
          },
          "value": "a2c6T000005UQlPQAW"
        }
      ]
    },
    {
      "type": "divider",
      "block_id": "PTAoR"
    },
    {
      "type": "context",
      "block_id": "0FTdF",
      "elements": [
        {
          "type": "mrkdwn",
          "text": "*&lt;https://observepoint.my.salesforce.com/a2c6T000005UQlPQAW|AU-01587&gt;*",
          "verbatim": false
        }
      ]
    },
    {
      "type": "context",
      "block_id": "RPPlX",
      "elements": [
        {
          "type": "image",
          "image_url": "https://slack.com/interop-apps/salesforce/images/custom_icon.png",
          "alt_text": "images"
        },
        {
          "type": "mrkdwn",
          "text": "*App_User*",
          "verbatim": false
        }
      ]
    }
  ],
  "language": {
    "locale": "en",
    "is_reliable": true
  }
}</t>
  </si>
  <si>
    <t>@dylan.sellers an App User was created for this contact and we have added this person to the New User Flow.</t>
  </si>
  <si>
    <t>{
  "user": "UJ9MY152R",
  "type": "message",
  "ts": "1771347219.830829",
  "edited": {
    "user": "B01EEU3Q4TS",
    "ts": "1771347222.000000"
  },
  "bot_id": "B01EEU3Q4TS",
  "app_id": "AKGPGUFP1",
  "text": "@dylan.sellers an App User was created for this contact and we have added this person to the New User Flow.",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"https://observepoint.my.salesforce.com/003VH00000kdZ1uYAE",
      "salesforce_record": {
        "org": {
          "id": "00Dd0000000hSObEAM",
          "name": "ObservePoint",
          "instance_url": "https://observepoint.my.salesforce.com"
        },
        "external_url": "https://observepoint.my.salesforce.com/003VH00000kdZ1uYAE",
        "restricted": false,
        "id": "S:00Dd0000000hSObEAM:003VH00000kdZ1uYAE",
        "sobject_api_name": "Contact",
        "object_label": "Contact",
        "name": "Tai Nguyen",
        "fields": [
          {
            "label": "First Name",
            "type": "String",
            "value": "Tai"
          },
          {
            "label": "Last Name",
            "type": "String",
            "value": "Nguyen"
          },
          {
            "label": "Contact Owner",
            "type": "SlackUser",
            "object_api_name": "User",
            "value": "U031CPXBBBK"
          },
          {
            "label": "Account Name",
            "type": "Reference",
            "object_api_name": "Account",
            "value": "UnitedHealth Group"
          },
          {
            "label": "Account Type",
            "type": "String",
            "value": "Customer"
          }
        ],
        "ts": 1771347222
      },
      "entity_id": "S:00Dd0000000hSObEAM:003VH00000kdZ1uYAE",
      "id": 1,
      "original_url": "https://observepoint.my.salesforce.com/003VH00000kdZ1uYAE",
      "fallback": "Tai Nguyen",
      "text": "Contact • ObservePoint",
      "title": "Tai Nguyen",
      "title_link": "https://observepoint.my.salesforce.com/003VH00000kdZ1uYAE"
    }
  ],
  "blocks": [
    {
      "type": "section",
      "block_id": "fJvmq",
      "text": {
        "type": "mrkdwn",
        "text": "*Message:* &lt;@UM5UK7Z7Z&gt; an App User was created for this contact and we have added this person to the New User Flow.",
        "verbatim": false
      }
    },
    {
      "type": "actions",
      "block_id": "bwHS+",
      "elements": [
        {
          "type": "button",
          "action_id": "edit_alerts_for_record",
          "text": {
            "type": "plain_text",
            "text": "Manage alerts",
            "emoji": true
          },
          "value": "003VH00000kdZ1uYAE"
        }
      ]
    },
    {
      "type": "divider",
      "block_id": "o8ULL"
    },
    {
      "type": "context",
      "block_id": "2mU6B",
      "elements": [
        {
          "type": "mrkdwn",
          "text": "*&lt;https://observepoint.my.salesforce.com/003VH00000kdZ1uYAE|Tai Nguyen&gt;*",
          "verbatim": false
        }
      ]
    },
    {
      "type": "context",
      "block_id": "xlcMW",
      "elements": [
        {
          "type": "image",
          "image_url": "https://slack.com/interop-apps/salesforce/images/contact_icon.png",
          "alt_text": "images"
        },
        {
          "type": "mrkdwn",
          "text": "*Contact*",
          "verbatim": false
        },
        {
          "type": "mrkdwn",
          "text": "*Owner:* Misha Terentjev",
          "verbatim": false
        }
      ]
    },
    {
      "type": "section",
      "block_id": "o6XR7",
      "fields": [
        {
          "type": "mrkdwn",
          "text": "*Name:*",
          "verbatim": false
        },
        {
          "type": "mrkdwn",
          "text": "Tai Nguyen",
          "verbatim": false
        },
        {
          "type": "mrkdwn",
          "text": "*Email:*",
          "verbatim": false
        },
        {
          "type": "mrkdwn",
          "text": "&lt;mailto:tai_nguyen@uhg.com|tai_nguyen@uhg.com&gt;",
          "verbatim": false
        }
      ]
    },
    {
      "type": "section",
      "block_id": "Gn5kq",
      "fields": [
        {
          "type": "mrkdwn",
          "text": "*Account Name:*",
          "verbatim": false
        },
        {
          "type": "mrkdwn",
          "text": "&lt;https://observepoint.my.salesforce.com/001d000001SO2D7AAL | UnitedHealth Group&gt;",
          "verbatim": false
        }
      ]
    }
  ],
  "language": {
    "locale": "en",
    "is_reliable": true
  }
}</t>
  </si>
  <si>
    <t>@john.davis Charles Coyle logged in on RDO for the first time in 30 days.</t>
  </si>
  <si>
    <t>{
  "user": "UJ9MY152R",
  "type": "message",
  "ts": "1771347219.215789",
  "edited": {
    "user": "B01EEU3Q4TS",
    "ts": "1771347221.000000"
  },
  "bot_id": "B01EEU3Q4TS",
  "app_id": "AKGPGUFP1",
  "text": "@john.davis Charles Coyle logged in on RDO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"https://observepoint.my.salesforce.com/a2cVH00001sqLghYAE",
      "salesforce_record": {
        "org": {
          "id": "00Dd0000000hSObEAM",
          "name": "ObservePoint",
          "instance_url": "https://observepoint.my.salesforce.com"
        },
        "external_url": "https://observepoint.my.salesforce.com/a2cVH00001sqLghYAE",
        "restricted": false,
        "id": "S:00Dd0000000hSObEAM:a2cVH00001sqLghYAE",
        "sobject_api_name": "App_User__c",
        "object_label": "App User",
        "name": "AU-11843",
        "fields": [
          {
            "label": "App User Name",
            "type": "String",
            "value": "AU-11843"
          }
        ],
        "ts": 1771347221
      },
      "entity_id": "S:00Dd0000000hSObEAM:a2cVH00001sqLghYAE",
      "id": 1,
      "original_url": "https://observepoint.my.salesforce.com/a2cVH00001sqLghYAE",
      "fallback": "AU-11843",
      "text": "App User • ObservePoint",
      "title": "AU-11843",
      "title_link": "https://observepoint.my.salesforce.com/a2cVH00001sqLghYAE"
    }
  ],
  "blocks": [
    {
      "type": "section",
      "block_id": "dRo8b",
      "text": {
        "type": "mrkdwn",
        "text": "*Message:* &lt;@U09T16U9Z98&gt; Charles Coyle logged in on RDO for the first time in 30 days.",
        "verbatim": false
      }
    },
    {
      "type": "actions",
      "block_id": "tMfNj",
      "elements": [
        {
          "type": "button",
          "action_id": "edit_alerts_for_record",
          "text": {
            "type": "plain_text",
            "text": "Manage alerts",
            "emoji": true
          },
          "value": "a2cVH00001sqLghYAE"
        }
      ]
    },
    {
      "type": "divider",
      "block_id": "GQQWs"
    },
    {
      "type": "context",
      "block_id": "vU3rG",
      "elements": [
        {
          "type": "mrkdwn",
          "text": "*&lt;https://observepoint.my.salesforce.com/a2cVH00001sqLghYAE|AU-11843&gt;*",
          "verbatim": false
        }
      ]
    },
    {
      "type": "context",
      "block_id": "sIdmM",
      "elements": [
        {
          "type": "image",
          "image_url": "https://slack.com/interop-apps/salesforce/images/custom_icon.png",
          "alt_text": "images"
        },
        {
          "type": "mrkdwn",
          "text": "*App_User*",
          "verbatim": false
        }
      ]
    }
  ],
  "language": {
    "locale": "en",
    "is_reliable": true
  }
}</t>
  </si>
  <si>
    <t>@john.davis Ben Menoza logged in on Amica Mutual Insurance for the first time in 30 days.</t>
  </si>
  <si>
    <t>{
  "user": "UJ9MY152R",
  "type": "message",
  "ts": "1771347218.808169",
  "edited": {
    "user": "B01EEU3Q4TS",
    "ts": "1771347221.000000"
  },
  "bot_id": "B01EEU3Q4TS",
  "app_id": "AKGPGUFP1",
  "text": "@john.davis Ben Menoza logged in on Amica Mutual Insurance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"https://observepoint.my.salesforce.com/a2cVH00000sKC6XYAW",
      "salesforce_record": {
        "org": {
          "id": "00Dd0000000hSObEAM",
          "name": "ObservePoint",
          "instance_url": "https://observepoint.my.salesforce.com"
        },
        "external_url": "https://observepoint.my.salesforce.com/a2cVH00000sKC6XYAW",
        "restricted": false,
        "id": "S:00Dd0000000hSObEAM:a2cVH00000sKC6XYAW",
        "sobject_api_name": "App_User__c",
        "object_label": "App User",
        "name": "AU-09455",
        "fields": [
          {
            "label": "App User Name",
            "type": "String",
            "value": "AU-09455"
          }
        ],
        "ts": 1771347221
      },
      "entity_id": "S:00Dd0000000hSObEAM:a2cVH00000sKC6XYAW",
      "id": 1,
      "original_url": "https://observepoint.my.salesforce.com/a2cVH00000sKC6XYAW",
      "fallback": "AU-09455",
      "text": "App User • ObservePoint",
      "title": "AU-09455",
      "title_link": "https://observepoint.my.salesforce.com/a2cVH00000sKC6XYAW"
    }
  ],
  "blocks": [
    {
      "type": "section",
      "block_id": "U0xjQ",
      "text": {
        "type": "mrkdwn",
        "text": "*Message:* &lt;@U09T16U9Z98&gt; Ben Menoza logged in on Amica Mutual Insurance for the first time in 30 days.",
        "verbatim": false
      }
    },
    {
      "type": "actions",
      "block_id": "Vm49c",
      "elements": [
        {
          "type": "button",
          "action_id": "edit_alerts_for_record",
          "text": {
            "type": "plain_text",
            "text": "Manage alerts",
            "emoji": true
          },
          "value": "a2cVH00000sKC6XYAW"
        }
      ]
    },
    {
      "type": "divider",
      "block_id": "iHir5"
    },
    {
      "type": "context",
      "block_id": "GSLiZ",
      "elements": [
        {
          "type": "mrkdwn",
          "text": "*&lt;https://observepoint.my.salesforce.com/a2cVH00000sKC6XYAW|AU-09455&gt;*",
          "verbatim": false
        }
      ]
    },
    {
      "type": "context",
      "block_id": "VQ4tb",
      "elements": [
        {
          "type": "image",
          "image_url": "https://slack.com/interop-apps/salesforce/images/custom_icon.png",
          "alt_text": "images"
        },
        {
          "type": "mrkdwn",
          "text": "*App_User*",
          "verbatim": false
        }
      ]
    }
  ],
  "language": {
    "locale": "en",
    "is_reliable": true
  }
}</t>
  </si>
  <si>
    <t>@mckay.daines  [not provided] logged in on RBC for the first time in 30 days.</t>
  </si>
  <si>
    <t>{
  "user": "UJ9MY152R",
  "type": "message",
  "ts": "1771345415.945769",
  "edited": {
    "user": "B01EEU3Q4TS",
    "ts": "1771345418.000000"
  },
  "bot_id": "B01EEU3Q4TS",
  "app_id": "AKGPGUFP1",
  "text": "@mckay.daines  [not provided] logged in on RBC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"https://observepoint.my.salesforce.com/a2cVH00001sqLI2YAM",
      "salesforce_record": {
        "org": {
          "id": "00Dd0000000hSObEAM",
          "name": "ObservePoint",
          "instance_url": "https://observepoint.my.salesforce.com"
        },
        "external_url": "https://observepoint.my.salesforce.com/a2cVH00001sqLI2YAM",
        "restricted": false,
        "id": "S:00Dd0000000hSObEAM:a2cVH00001sqLI2YAM",
        "sobject_api_name": "App_User__c",
        "object_label": "App User",
        "name": "AU-11114",
        "fields": [
          {
            "label": "App User Name",
            "type": "String",
            "value": "AU-11114"
          }
        ],
        "ts": 1771345418
      },
      "entity_id": "S:00Dd0000000hSObEAM:a2cVH00001sqLI2YAM",
      "id": 1,
      "original_url": "https://observepoint.my.salesforce.com/a2cVH00001sqLI2YAM",
      "fallback": "AU-11114",
      "text": "App User • ObservePoint",
      "title": "AU-11114",
      "title_link": "https://observepoint.my.salesforce.com/a2cVH00001sqLI2YAM"
    }
  ],
  "blocks": [
    {
      "type": "section",
      "block_id": "hdgdl",
      "text": {
        "type": "mrkdwn",
        "text": "*Message:* &lt;@U08B496M1UP&gt;  [not provided] logged in on RBC for the first time in 30 days.",
        "verbatim": false
      }
    },
    {
      "type": "actions",
      "block_id": "hCW15",
      "elements": [
        {
          "type": "button",
          "action_id": "edit_alerts_for_record",
          "text": {
            "type": "plain_text",
            "text": "Manage alerts",
            "emoji": true
          },
          "value": "a2cVH00001sqLI2YAM"
        }
      ]
    },
    {
      "type": "divider",
      "block_id": "+Z610"
    },
    {
      "type": "context",
      "block_id": "r/HIP",
      "elements": [
        {
          "type": "mrkdwn",
          "text": "*&lt;https://observepoint.my.salesforce.com/a2cVH00001sqLI2YAM|AU-11114&gt;*",
          "verbatim": false
        }
      ]
    },
    {
      "type": "context",
      "block_id": "LtcPT",
      "elements": [
        {
          "type": "image",
          "image_url": "https://slack.com/interop-apps/salesforce/images/custom_icon.png",
          "alt_text": "images"
        },
        {
          "type": "mrkdwn",
          "text": "*App_User*",
          "verbatim": false
        }
      ]
    }
  ],
  "language": {
    "locale": "en",
    "is_reliable": true
  }
}</t>
  </si>
  <si>
    <t>@chris.hawkes Srimanth MacHa logged in on GAP for the first time in 30 days.</t>
  </si>
  <si>
    <t>{
  "user": "UJ9MY152R",
  "type": "message",
  "ts": "1771343621.410059",
  "edited": {
    "user": "B01EEU3Q4TS",
    "ts": "1771343623.000000"
  },
  "bot_id": "B01EEU3Q4TS",
  "app_id": "AKGPGUFP1",
  "text": "@chris.hawkes Srimanth MacHa logged in on GAP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"https://observepoint.my.salesforce.com/a2cVH00000Ok2ilYAB",
      "salesforce_record": {
        "org": {
          "id": "00Dd0000000hSObEAM",
          "name": "ObservePoint",
          "instance_url": "https://observepoint.my.salesforce.com"
        },
        "external_url": "https://observepoint.my.salesforce.com/a2cVH00000Ok2ilYAB",
        "restricted": false,
        "id": "S:00Dd0000000hSObEAM:a2cVH00000Ok2ilYAB",
        "sobject_api_name": "App_User__c",
        "object_label": "App User",
        "name": "AU-07695",
        "fields": [
          {
            "label": "App User Name",
            "type": "String",
            "value": "AU-07695"
          }
        ],
        "ts": 1771343623
      },
      "entity_id": "S:00Dd0000000hSObEAM:a2cVH00000Ok2ilYAB",
      "id": 1,
      "original_url": "https://observepoint.my.salesforce.com/a2cVH00000Ok2ilYAB",
      "fallback": "AU-07695",
      "text": "App User • ObservePoint",
      "title": "AU-07695",
      "title_link": "https://observepoint.my.salesforce.com/a2cVH00000Ok2ilYAB"
    }
  ],
  "blocks": [
    {
      "type": "section",
      "block_id": "xlAGG",
      "text": {
        "type": "mrkdwn",
        "text": "*Message:* &lt;@UJQNGDZC2&gt; Srimanth MacHa logged in on GAP for the first time in 30 days.",
        "verbatim": false
      }
    },
    {
      "type": "actions",
      "block_id": "w+y9C",
      "elements": [
        {
          "type": "button",
          "action_id": "edit_alerts_for_record",
          "text": {
            "type": "plain_text",
            "text": "Manage alerts",
            "emoji": true
          },
          "value": "a2cVH00000Ok2ilYAB"
        }
      ]
    },
    {
      "type": "divider",
      "block_id": "4DyeU"
    },
    {
      "type": "context",
      "block_id": "3UiKV",
      "elements": [
        {
          "type": "mrkdwn",
          "text": "*&lt;https://observepoint.my.salesforce.com/a2cVH00000Ok2ilYAB|AU-07695&gt;*",
          "verbatim": false
        }
      ]
    },
    {
      "type": "context",
      "block_id": "NV7Yd",
      "elements": [
        {
          "type": "image",
          "image_url": "https://slack.com/interop-apps/salesforce/images/custom_icon.png",
          "alt_text": "images"
        },
        {
          "type": "mrkdwn",
          "text": "*App_User*",
          "verbatim": false
        }
      ]
    }
  ],
  "language": {
    "locale": "en",
    "is_reliable": true
  }
}</t>
  </si>
  <si>
    <t>@masen.sarabia Hunar Khanuja logged in on Macy's, Inc. for the first time in 30 days.</t>
  </si>
  <si>
    <t>{
  "user": "UJ9MY152R",
  "type": "message",
  "ts": "1771338223.774129",
  "edited": {
    "user": "B01EEU3Q4TS",
    "ts": "1771338225.000000"
  },
  "bot_id": "B01EEU3Q4TS",
  "app_id": "AKGPGUFP1",
  "text": "@masen.sarabia Hunar Khanuja logged in on Macy's, Inc.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"https://observepoint.my.salesforce.com/a2cVH00001sqLHJYA2",
      "salesforce_record": {
        "org": {
          "id": "00Dd0000000hSObEAM",
          "name": "ObservePoint",
          "instance_url": "https://observepoint.my.salesforce.com"
        },
        "external_url": "https://observepoint.my.salesforce.com/a2cVH00001sqLHJYA2",
        "restricted": false,
        "id": "S:00Dd0000000hSObEAM:a2cVH00001sqLHJYA2",
        "sobject_api_name": "App_User__c",
        "object_label": "App User",
        "name": "AU-11069",
        "fields": [
          {
            "label": "App User Name",
            "type": "String",
            "value": "AU-11069"
          }
        ],
        "ts": 1771338225
      },
      "entity_id": "S:00Dd0000000hSObEAM:a2cVH00001sqLHJYA2",
      "id": 1,
      "original_url": "https://observepoint.my.salesforce.com/a2cVH00001sqLHJYA2",
      "fallback": "AU-11069",
      "text": "App User • ObservePoint",
      "title": "AU-11069",
      "title_link": "https://observepoint.my.salesforce.com/a2cVH00001sqLHJYA2"
    }
  ],
  "blocks": [
    {
      "type": "section",
      "block_id": "pq2on",
      "text": {
        "type": "mrkdwn",
        "text": "*Message:* &lt;@U01HYJL5FD0&gt; Hunar Khanuja logged in on Macy's, Inc. for the first time in 30 days.",
        "verbatim": false
      }
    },
    {
      "type": "actions",
      "block_id": "xhm70",
      "elements": [
        {
          "type": "button",
          "action_id": "edit_alerts_for_record",
          "text": {
            "type": "plain_text",
            "text": "Manage alerts",
            "emoji": true
          },
          "value": "a2cVH00001sqLHJYA2"
        }
      ]
    },
    {
      "type": "divider",
      "block_id": "gSwxo"
    },
    {
      "type": "context",
      "block_id": "1XXsg",
      "elements": [
        {
          "type": "mrkdwn",
          "text": "*&lt;https://observepoint.my.salesforce.com/a2cVH00001sqLHJYA2|AU-11069&gt;*",
          "verbatim": false
        }
      ]
    },
    {
      "type": "context",
      "block_id": "gucCC",
      "elements": [
        {
          "type": "image",
          "image_url": "https://slack.com/interop-apps/salesforce/images/custom_icon.png",
          "alt_text": "images"
        },
        {
          "type": "mrkdwn",
          "text": "*App_User*",
          "verbatim": false
        }
      ]
    }
  ],
  "language": {
    "locale": "en",
    "is_reliable": true
  }
}</t>
  </si>
  <si>
    <t>@mckay.daines Veda Pinapati logged in on Synchrony Financial for the first time in 30 days.</t>
  </si>
  <si>
    <t>{
  "user": "UJ9MY152R",
  "type": "message",
  "ts": "1771338223.443939",
  "edited": {
    "user": "B01EEU3Q4TS",
    "ts": "1771338225.000000"
  },
  "bot_id": "B01EEU3Q4TS",
  "app_id": "AKGPGUFP1",
  "text": "@mckay.daines Veda Pinapati logged in on Synchrony Financial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"https://observepoint.my.salesforce.com/a2cVH00000qunWrYAI",
      "salesforce_record": {
        "org": {
          "id": "00Dd0000000hSObEAM",
          "name": "ObservePoint",
          "instance_url": "https://observepoint.my.salesforce.com"
        },
        "external_url": "https://observepoint.my.salesforce.com/a2cVH00000qunWrYAI",
        "restricted": false,
        "id": "S:00Dd0000000hSObEAM:a2cVH00000qunWrYAI",
        "sobject_api_name": "App_User__c",
        "object_label": "App User",
        "name": "AU-09396",
        "fields": [
          {
            "label": "App User Name",
            "type": "String",
            "value": "AU-09396"
          }
        ],
        "ts": 1771338225
      },
      "entity_id": "S:00Dd0000000hSObEAM:a2cVH00000qunWrYAI",
      "id": 1,
      "original_url": "https://observepoint.my.salesforce.com/a2cVH00000qunWrYAI",
      "fallback": "AU-09396",
      "text": "App User • ObservePoint",
      "title": "AU-09396",
      "title_link": "https://observepoint.my.salesforce.com/a2cVH00000qunWrYAI"
    }
  ],
  "blocks": [
    {
      "type": "section",
      "block_id": "pNjoL",
      "text": {
        "type": "mrkdwn",
        "text": "*Message:* &lt;@U08B496M1UP&gt; Veda Pinapati logged in on Synchrony Financial for the first time in 30 days.",
        "verbatim": false
      }
    },
    {
      "type": "actions",
      "block_id": "Kg/Cx",
      "elements": [
        {
          "type": "button",
          "action_id": "edit_alerts_for_record",
          "text": {
            "type": "plain_text",
            "text": "Manage alerts",
            "emoji": true
          },
          "value": "a2cVH00000qunWrYAI"
        }
      ]
    },
    {
      "type": "divider",
      "block_id": "xaNaf"
    },
    {
      "type": "context",
      "block_id": "hvxNR",
      "elements": [
        {
          "type": "mrkdwn",
          "text": "*&lt;https://observepoint.my.salesforce.com/a2cVH00000qunWrYAI|AU-09396&gt;*",
          "verbatim": false
        }
      ]
    },
    {
      "type": "context",
      "block_id": "m2IR9",
      "elements": [
        {
          "type": "image",
          "image_url": "https://slack.com/interop-apps/salesforce/images/custom_icon.png",
          "alt_text": "images"
        },
        {
          "type": "mrkdwn",
          "text": "*App_User*",
          "verbatim": false
        }
      ]
    }
  ],
  "language": {
    "locale": "en",
    "is_reliable": true
  }
}</t>
  </si>
  <si>
    <t>@callum.bowen Piotr Amarowicz logged in on Kaizen Gaming for the first time in 30 days.</t>
  </si>
  <si>
    <t>{
  "user": "UJ9MY152R",
  "type": "message",
  "ts": "1771338223.106019",
  "edited": {
    "user": "B01EEU3Q4TS",
    "ts": "1771338225.000000"
  },
  "bot_id": "B01EEU3Q4TS",
  "app_id": "AKGPGUFP1",
  "text": "@callum.bowen Piotr Amarowicz logged in on Kaizen Gaming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"https://observepoint.my.salesforce.com/a2cVH00000aqB24YAE",
      "salesforce_record": {
        "org": {
          "id": "00Dd0000000hSObEAM",
          "name": "ObservePoint",
          "instance_url": "https://observepoint.my.salesforce.com"
        },
        "external_url": "https://observepoint.my.salesforce.com/a2cVH00000aqB24YAE",
        "restricted": false,
        "id": "S:00Dd0000000hSObEAM:a2cVH00000aqB24YAE",
        "sobject_api_name": "App_User__c",
        "object_label": "App User",
        "name": "AU-08551",
        "fields": [
          {
            "label": "App User Name",
            "type": "String",
            "value": "AU-08551"
          }
        ],
        "ts": 1771338224
      },
      "entity_id": "S:00Dd0000000hSObEAM:a2cVH00000aqB24YAE",
      "id": 1,
      "original_url": "https://observepoint.my.salesforce.com/a2cVH00000aqB24YAE",
      "fallback": "AU-08551",
      "text": "App User • ObservePoint",
      "title": "AU-08551",
      "title_link": "https://observepoint.my.salesforce.com/a2cVH00000aqB24YAE"
    }
  ],
  "blocks": [
    {
      "type": "section",
      "block_id": "kKtVv",
      "text": {
        "type": "mrkdwn",
        "text": "*Message:* &lt;@U03LPNSATA4&gt; Piotr Amarowicz logged in on Kaizen Gaming for the first time in 30 days.",
        "verbatim": false
      }
    },
    {
      "type": "actions",
      "block_id": "sH0kt",
      "elements": [
        {
          "type": "button",
          "action_id": "edit_alerts_for_record",
          "text": {
            "type": "plain_text",
            "text": "Manage alerts",
            "emoji": true
          },
          "value": "a2cVH00000aqB24YAE"
        }
      ]
    },
    {
      "type": "divider",
      "block_id": "jmewJ"
    },
    {
      "type": "context",
      "block_id": "Dz3WL",
      "elements": [
        {
          "type": "mrkdwn",
          "text": "*&lt;https://observepoint.my.salesforce.com/a2cVH00000aqB24YAE|AU-08551&gt;*",
          "verbatim": false
        }
      ]
    },
    {
      "type": "context",
      "block_id": "298x2",
      "elements": [
        {
          "type": "image",
          "image_url": "https://slack.com/interop-apps/salesforce/images/custom_icon.png",
          "alt_text": "images"
        },
        {
          "type": "mrkdwn",
          "text": "*App_User*",
          "verbatim": false
        }
      ]
    }
  ],
  "language": {
    "locale": "en",
    "is_reliable": true
  }
}</t>
  </si>
  <si>
    <t>@callum.bowen Sai Teja logged in on Walgreens Boots Alliance for the first time in 30 days.</t>
  </si>
  <si>
    <t>{
  "user": "UJ9MY152R",
  "type": "message",
  "ts": "1771336418.099259",
  "edited": {
    "user": "B01EEU3Q4TS",
    "ts": "1771336428.000000"
  },
  "bot_id": "B01EEU3Q4TS",
  "app_id": "AKGPGUFP1",
  "text": "@callum.bowen Sai Teja logged in on Walgreens Boots Alliance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"https://observepoint.my.salesforce.com/a2cVH00000P7ql7YAB",
      "salesforce_record": {
        "org": {
          "id": "00Dd0000000hSObEAM",
          "name": "ObservePoint",
          "instance_url": "https://observepoint.my.salesforce.com"
        },
        "external_url": "https://observepoint.my.salesforce.com/a2cVH00000P7ql7YAB",
        "restricted": false,
        "id": "S:00Dd0000000hSObEAM:a2cVH00000P7ql7YAB",
        "sobject_api_name": "App_User__c",
        "object_label": "App User",
        "name": "AU-07705",
        "fields": [
          {
            "label": "App User Name",
            "type": "String",
            "value": "AU-07705"
          }
        ],
        "ts": 1771336428
      },
      "entity_id": "S:00Dd0000000hSObEAM:a2cVH00000P7ql7YAB",
      "id": 1,
      "original_url": "https://observepoint.my.salesforce.com/a2cVH00000P7ql7YAB",
      "fallback": "AU-07705",
      "text": "App User • ObservePoint",
      "title": "AU-07705",
      "title_link": "https://observepoint.my.salesforce.com/a2cVH00000P7ql7YAB"
    }
  ],
  "blocks": [
    {
      "type": "section",
      "block_id": "SSfpT",
      "text": {
        "type": "mrkdwn",
        "text": "*Message:* &lt;@U03LPNSATA4&gt; Sai Teja logged in on Walgreens Boots Alliance for the first time in 30 days.",
        "verbatim": false
      }
    },
    {
      "type": "actions",
      "block_id": "np61y",
      "elements": [
        {
          "type": "button",
          "action_id": "edit_alerts_for_record",
          "text": {
            "type": "plain_text",
            "text": "Manage alerts",
            "emoji": true
          },
          "value": "a2cVH00000P7ql7YAB"
        }
      ]
    },
    {
      "type": "divider",
      "block_id": "QSt6B"
    },
    {
      "type": "context",
      "block_id": "anTvL",
      "elements": [
        {
          "type": "mrkdwn",
          "text": "*&lt;https://observepoint.my.salesforce.com/a2cVH00000P7ql7YAB|AU-07705&gt;*",
          "verbatim": false
        }
      ]
    },
    {
      "type": "context",
      "block_id": "Ps59l",
      "elements": [
        {
          "type": "image",
          "image_url": "https://slack.com/interop-apps/salesforce/images/custom_icon.png",
          "alt_text": "images"
        },
        {
          "type": "mrkdwn",
          "text": "*App_User*",
          "verbatim": false
        }
      ]
    }
  ],
  "language": {
    "locale": "en",
    "is_reliable": true
  }
}</t>
  </si>
  <si>
    <t>@callum.bowen Margarita Noti logged in on Kaizen Gaming. This is their first login!</t>
  </si>
  <si>
    <t>{
  "user": "UJ9MY152R",
  "type": "message",
  "ts": "1771332825.889969",
  "edited": {
    "user": "B01EEU3Q4TS",
    "ts": "1771332828.000000"
  },
  "bot_id": "B01EEU3Q4TS",
  "app_id": "AKGPGUFP1",
  "text": "@callum.bowen Margarita Noti logged in on Kaizen Gaming. This is their first login!",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"https://observepoint.my.salesforce.com/a2cVH0000270qMdYAI",
      "salesforce_record": {
        "org": {
          "id": "00Dd0000000hSObEAM",
          "name": "ObservePoint",
          "instance_url": "https://observepoint.my.salesforce.com"
        },
        "external_url": "https://observepoint.my.salesforce.com/a2cVH0000270qMdYAI",
        "restricted": false,
        "id": "S:00Dd0000000hSObEAM:a2cVH0000270qMdYAI",
        "sobject_api_name": "App_User__c",
        "object_label": "App User",
        "name": "AU-12417",
        "fields": [
          {
            "label": "App User Name",
            "type": "String",
            "value": "AU-12417"
          }
        ],
        "ts": 1771332828
      },
      "entity_id": "S:00Dd0000000hSObEAM:a2cVH0000270qMdYAI",
      "id": 1,
      "original_url": "https://observepoint.my.salesforce.com/a2cVH0000270qMdYAI",
      "fallback": "AU-12417",
      "text": "App User • ObservePoint",
      "title": "AU-12417",
      "title_link": "https://observepoint.my.salesforce.com/a2cVH0000270qMdYAI"
    }
  ],
  "blocks": [
    {
      "type": "section",
      "block_id": "PTRD/",
      "text": {
        "type": "mrkdwn",
        "text": "*Message:* &lt;@U03LPNSATA4&gt; Margarita Noti logged in on Kaizen Gaming. This is their first login!",
        "verbatim": false
      }
    },
    {
      "type": "actions",
      "block_id": "NKuIT",
      "elements": [
        {
          "type": "button",
          "action_id": "edit_alerts_for_record",
          "text": {
            "type": "plain_text",
            "text": "Manage alerts",
            "emoji": true
          },
          "value": "a2cVH0000270qMdYAI"
        }
      ]
    },
    {
      "type": "divider",
      "block_id": "MRQiI"
    },
    {
      "type": "context",
      "block_id": "Pf0Lc",
      "elements": [
        {
          "type": "mrkdwn",
          "text": "*&lt;https://observepoint.my.salesforce.com/a2cVH0000270qMdYAI|AU-12417&gt;*",
          "verbatim": false
        }
      ]
    },
    {
      "type": "context",
      "block_id": "NdxO+",
      "elements": [
        {
          "type": "image",
          "image_url": "https://slack.com/interop-apps/salesforce/images/custom_icon.png",
          "alt_text": "images"
        },
        {
          "type": "mrkdwn",
          "text": "*App_User*",
          "verbatim": false
        }
      ]
    }
  ],
  "language": {
    "locale": "en",
    "is_reliable": true
  }
}</t>
  </si>
  <si>
    <t>@callum.bowen Pete Ansell logged in on Avon for the first time in 30 days.</t>
  </si>
  <si>
    <t>{
  "user": "UJ9MY152R",
  "type": "message",
  "ts": "1771322013.471839",
  "edited": {
    "user": "B01EEU3Q4TS",
    "ts": "1771322016.000000"
  },
  "bot_id": "B01EEU3Q4TS",
  "app_id": "AKGPGUFP1",
  "text": "@callum.bowen Pete Ansell logged in on Avon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"https://observepoint.my.salesforce.com/a2cVH00001Gu0SPYAZ",
      "salesforce_record": {
        "org": {
          "id": "00Dd0000000hSObEAM",
          "name": "ObservePoint",
          "instance_url": "https://observepoint.my.salesforce.com"
        },
        "external_url": "https://observepoint.my.salesforce.com/a2cVH00001Gu0SPYAZ",
        "restricted": false,
        "id": "S:00Dd0000000hSObEAM:a2cVH00001Gu0SPYAZ",
        "sobject_api_name": "App_User__c",
        "object_label": "App User",
        "name": "AU-10334",
        "fields": [
          {
            "label": "App User Name",
            "type": "String",
            "value": "AU-10334"
          }
        ],
        "ts": 1771322015
      },
      "entity_id": "S:00Dd0000000hSObEAM:a2cVH00001Gu0SPYAZ",
      "id": 1,
      "original_url": "https://observepoint.my.salesforce.com/a2cVH00001Gu0SPYAZ",
      "fallback": "AU-10334",
      "text": "App User • ObservePoint",
      "title": "AU-10334",
      "title_link": "https://observepoint.my.salesforce.com/a2cVH00001Gu0SPYAZ"
    }
  ],
  "blocks": [
    {
      "type": "section",
      "block_id": "BJtag",
      "text": {
        "type": "mrkdwn",
        "text": "*Message:* &lt;@U03LPNSATA4&gt; Pete Ansell logged in on Avon for the first time in 30 days.",
        "verbatim": false
      }
    },
    {
      "type": "actions",
      "block_id": "ot2eH",
      "elements": [
        {
          "type": "button",
          "action_id": "edit_alerts_for_record",
          "text": {
            "type": "plain_text",
            "text": "Manage alerts",
            "emoji": true
          },
          "value": "a2cVH00001Gu0SPYAZ"
        }
      ]
    },
    {
      "type": "divider",
      "block_id": "ccbZ0"
    },
    {
      "type": "context",
      "block_id": "7b8JP",
      "elements": [
        {
          "type": "mrkdwn",
          "text": "*&lt;https://observepoint.my.salesforce.com/a2cVH00001Gu0SPYAZ|AU-10334&gt;*",
          "verbatim": false
        }
      ]
    },
    {
      "type": "context",
      "block_id": "Waehs",
      "elements": [
        {
          "type": "image",
          "image_url": "https://slack.com/interop-apps/salesforce/images/custom_icon.png",
          "alt_text": "images"
        },
        {
          "type": "mrkdwn",
          "text": "*App_User*",
          "verbatim": false
        }
      ]
    }
  ],
  "language": {
    "locale": "en",
    "is_reliable": true
  }
}</t>
  </si>
  <si>
    <t>@tom.robbins Jasmit.Kaur@barclays.Com [not provided] logged in on Barclays for the first time in 30 days.</t>
  </si>
  <si>
    <t>{
  "user": "UJ9MY152R",
  "type": "message",
  "ts": "1771320214.387489",
  "edited": {
    "user": "B01EEU3Q4TS",
    "ts": "1771320217.000000"
  },
  "bot_id": "B01EEU3Q4TS",
  "app_id": "AKGPGUFP1",
  "text": "@tom.robbins Jasmit.Kaur@barclays.Com [not provided] logged in on Barclays for the first time in 30 days.",
  "team": "T04AMCL20",
  "bot_profile": {
    "id": "B01EEU3Q4TS",
    "deleted": false,
    "name": "Salesforce (Legacy)",
    "updated": 1759863343,
    "app_id": "AKGPGUFP1",
    "icons": {
      "image_36": "https://avatars.slack-edge.com/2019-08-29/742984655284_3911bdd1458af62e7ba5_36.png",
      "image_48": "https://avatars.slack-edge.com/2019-08-29/742984655284_3911bdd1458af62e7ba5_48.png",
      "image_72": "https://avatars.slack-edge.com/2019-08-29/742984655284_3911bdd1458af62e7ba5_72.png"
    },
    "team_id": "T04AMCL20"
  },
  "attachments": [
    {
      "from_url": "https://observepoint.my.salesforce.com/a2cVH00001sqLf3YAE",
      "salesforce_record": {
        "org": {
          "id": "00Dd0000000hSObEAM",
          "name": "ObservePoint",
          "instance_url": "https://observepoint.my.salesforce.com"
        },
        "external_url": "https://observepoint.my.salesforce.com/a2cVH00001sqLf3YAE",
        "restricted": false,
        "id": "S:00Dd0000000hSObEAM:a2cVH00001sqLf3YAE",
        "sobject_api_name": "App_User__c",
        "object_label": "App User",
        "name": "AU-11741",
        "fields": [
          {
            "label": "App User Name",
            "type": "String",
            "value": "AU-11741"
          }
        ],
        "ts": 1771320217
      },
      "entity_id": "S:00Dd0000000hSObEAM:a2cVH00001sqLf3YAE",
      "id": 1,
      "original_url": "https://observepoint.my.salesforce.com/a2cVH00001sqLf3YAE",
      "fallback": "AU-11741",
      "text": "App User • ObservePoint",
      "title": "AU-11741",
      "title_link": "https://observepoint.my.salesforce.com/a2cVH00001sqLf3YAE"
    }
  ],
  "blocks": [
    {
      "type": "section",
      "block_id": "TdbPU",
      "text": {
        "type": "mrkdwn",
        "text": "*Message:* &lt;@U3P1B4MBK&gt; Jasmit.Kaur@barclays.Com [not provided] logged in on Barclays for the first time in 30 days.",
        "verbatim": false
      }
    },
    {
      "type": "actions",
      "block_id": "XSSD+",
      "elements": [
        {
          "type": "button",
          "action_id": "edit_alerts_for_record",
          "text": {
            "type": "plain_text",
            "text": "Manage alerts",
            "emoji": true
          },
          "value": "a2cVH00001sqLf3YAE"
        }
      ]
    },
    {
      "type": "divider",
      "block_id": "/saKp"
    },
    {
      "type": "context",
      "block_id": "KDy3l",
      "elements": [
        {
          "type": "mrkdwn",
          "text": "*&lt;https://observepoint.my.salesforce.com/a2cVH00001sqLf3YAE|AU-11741&gt;*",
          "verbatim": false
        }
      ]
    },
    {
      "type": "context",
      "block_id": "nPv6H",
      "elements": [
        {
          "type": "image",
          "image_url": "https://slack.com/interop-apps/salesforce/images/custom_icon.png",
          "alt_text": "images"
        },
        {
          "type": "mrkdwn",
          "text": "*App_User*",
          "verbatim": false
        }
      ]
    }
  ],
  "language": {
    "locale": "en",
    "is_reliable": true
  }
}</t>
  </si>
  <si>
    <t>@tom.robbins David Guillaume logged in on Swisscom for the first time in 30 days.</t>
  </si>
  <si>
    <t>{
  "user": "UJ9MY152R",
  "type": "message",
  "ts": "1771320214.012929",
  "edited": {
    "user": "B01EEU3Q4TS",
    "ts": "1771320216.000000"
  },
  "bot_id": "B01EEU3Q4TS",
  "app_id": "AKGPGUFP1",
  "text": "@tom.robbins David Guillaume logged in on Swisscom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"https://observepoint.my.salesforce.com/a2cVH00000px2WrYAI",
      "salesforce_record": {
        "org": {
          "id": "00Dd0000000hSObEAM",
          "name": "ObservePoint",
          "instance_url": "https://observepoint.my.salesforce.com"
        },
        "external_url": "https://observepoint.my.salesforce.com/a2cVH00000px2WrYAI",
        "restricted": false,
        "id": "S:00Dd0000000hSObEAM:a2cVH00000px2WrYAI",
        "sobject_api_name": "App_User__c",
        "object_label": "App User",
        "name": "AU-09345",
        "fields": [
          {
            "label": "App User Name",
            "type": "String",
            "value": "AU-09345"
          }
        ],
        "ts": 1771320216
      },
      "entity_id": "S:00Dd0000000hSObEAM:a2cVH00000px2WrYAI",
      "id": 1,
      "original_url": "https://observepoint.my.salesforce.com/a2cVH00000px2WrYAI",
      "fallback": "AU-09345",
      "text": "App User • ObservePoint",
      "title": "AU-09345",
      "title_link": "https://observepoint.my.salesforce.com/a2cVH00000px2WrYAI"
    }
  ],
  "blocks": [
    {
      "type": "section",
      "block_id": "6tw//",
      "text": {
        "type": "mrkdwn",
        "text": "*Message:* &lt;@U3P1B4MBK&gt; David Guillaume logged in on Swisscom for the first time in 30 days.",
        "verbatim": false
      }
    },
    {
      "type": "actions",
      "block_id": "ZTu2g",
      "elements": [
        {
          "type": "button",
          "action_id": "edit_alerts_for_record",
          "text": {
            "type": "plain_text",
            "text": "Manage alerts",
            "emoji": true
          },
          "value": "a2cVH00000px2WrYAI"
        }
      ]
    },
    {
      "type": "divider",
      "block_id": "YSjPA"
    },
    {
      "type": "context",
      "block_id": "0e9ES",
      "elements": [
        {
          "type": "mrkdwn",
          "text": "*&lt;https://observepoint.my.salesforce.com/a2cVH00000px2WrYAI|AU-09345&gt;*",
          "verbatim": false
        }
      ]
    },
    {
      "type": "context",
      "block_id": "XUAip",
      "elements": [
        {
          "type": "image",
          "image_url": "https://slack.com/interop-apps/salesforce/images/custom_icon.png",
          "alt_text": "images"
        },
        {
          "type": "mrkdwn",
          "text": "*App_User*",
          "verbatim": false
        }
      ]
    }
  ],
  "language": {
    "locale": "en",
    "is_reliable": true
  }
}</t>
  </si>
  <si>
    <t>@eve.alexander Trakken Trakken logged in on Trakken for the first time in 30 days.</t>
  </si>
  <si>
    <t>{
  "user": "UJ9MY152R",
  "type": "message",
  "ts": "1771320213.661669",
  "edited": {
    "user": "B01EEU3Q4TS",
    "ts": "1771320216.000000"
  },
  "bot_id": "B01EEU3Q4TS",
  "app_id": "AKGPGUFP1",
  "text": "@eve.alexander Trakken Trakken logged in on Trakken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"https://observepoint.my.salesforce.com/a2c6T000005UQMzQAO",
      "salesforce_record": {
        "org": {
          "id": "00Dd0000000hSObEAM",
          "name": "ObservePoint",
          "instance_url": "https://observepoint.my.salesforce.com"
        },
        "external_url": "https://observepoint.my.salesforce.com/a2c6T000005UQMzQAO",
        "restricted": false,
        "id": "S:00Dd0000000hSObEAM:a2c6T000005UQMzQAO",
        "sobject_api_name": "App_User__c",
        "object_label": "App User",
        "name": "AU-00073",
        "fields": [
          {
            "label": "App User Name",
            "type": "String",
            "value": "AU-00073"
          }
        ],
        "ts": 1771320216
      },
      "entity_id": "S:00Dd0000000hSObEAM:a2c6T000005UQMzQAO",
      "id": 1,
      "original_url": "https://observepoint.my.salesforce.com/a2c6T000005UQMzQAO",
      "fallback": "AU-00073",
      "text": "App User • ObservePoint",
      "title": "AU-00073",
      "title_link": "https://observepoint.my.salesforce.com/a2c6T000005UQMzQAO"
    }
  ],
  "blocks": [
    {
      "type": "section",
      "block_id": "u97SJ",
      "text": {
        "type": "mrkdwn",
        "text": "*Message:* &lt;@U02SWMU4T0D&gt; Trakken Trakken logged in on Trakken for the first time in 30 days.",
        "verbatim": false
      }
    },
    {
      "type": "actions",
      "block_id": "cfRUD",
      "elements": [
        {
          "type": "button",
          "action_id": "edit_alerts_for_record",
          "text": {
            "type": "plain_text",
            "text": "Manage alerts",
            "emoji": true
          },
          "value": "a2c6T000005UQMzQAO"
        }
      ]
    },
    {
      "type": "divider",
      "block_id": "150ym"
    },
    {
      "type": "context",
      "block_id": "uk5ZN",
      "elements": [
        {
          "type": "mrkdwn",
          "text": "*&lt;https://observepoint.my.salesforce.com/a2c6T000005UQMzQAO|AU-00073&gt;*",
          "verbatim": false
        }
      ]
    },
    {
      "type": "context",
      "block_id": "WSPlH",
      "elements": [
        {
          "type": "image",
          "image_url": "https://slack.com/interop-apps/salesforce/images/custom_icon.png",
          "alt_text": "images"
        },
        {
          "type": "mrkdwn",
          "text": "*App_User*",
          "verbatim": false
        }
      ]
    }
  ],
  "language": {
    "locale": "en",
    "is_reliable": true
  }
}</t>
  </si>
  <si>
    <t>@eve.alexander Armin Haertl logged in on Conrad for the first time in 30 days.</t>
  </si>
  <si>
    <t>{
  "user": "UJ9MY152R",
  "type": "message",
  "ts": "1771316620.100759",
  "edited": {
    "user": "B01EEU3Q4TS",
    "ts": "1771316622.000000"
  },
  "bot_id": "B01EEU3Q4TS",
  "app_id": "AKGPGUFP1",
  "text": "@eve.alexander Armin Haertl logged in on Conrad for the first time in 30 days.",
  "team": "T04AMCL20",
  "bot_profile": {
    "id": "B01EEU3Q4TS",
    "app_id": "AKGPGUFP1",
    "name": "Salesforce (Legacy)",
    "icons": {
      "image_36": "https://avatars.slack-edge.com/2019-08-29/742984655284_3911bdd1458af62e7ba5_36.png",
      "image_48": "https://avatars.slack-edge.com/2019-08-29/742984655284_3911bdd1458af62e7ba5_48.png",
      "image_72": "https://avatars.slack-edge.com/2019-08-29/742984655284_3911bdd1458af62e7ba5_72.png"
    },
    "deleted": false,
    "updated": 1759863343,
    "team_id": "T04AMCL20"
  },
  "attachments": [
    {
      "from_url": "https://observepoint.my.salesforce.com/a2cVH00000hJgilYAC",
      "salesforce_record": {
        "org": {
          "id": "00Dd0000000hSObEAM",
          "name": "ObservePoint",
          "instance_url": "https://observepoint.my.salesforce.com"
        },
        "external_url": "https://observepoint.my.salesforce.com/a2cVH00000hJgilYAC",
        "restricted": false,
        "id": "S:00Dd0000000hSObEAM:a2cVH00000hJgilYAC",
        "sobject_api_name": "App_User__c",
        "object_label": "App User",
        "name": "AU-08976",
        "fields": [
          {
            "label": "App User Name",
            "type": "String",
            "value": "AU-08976"
          }
        ],
        "ts": 1771316622
      },
      "entity_id": "S:00Dd0000000hSObEAM:a2cVH00000hJgilYAC",
      "id": 1,
      "original_url": "https://observepoint.my.salesforce.com/a2cVH00000hJgilYAC",
      "fallback": "AU-08976",
      "text": "App User • ObservePoint",
      "title": "AU-08976",
      "title_link": "https://observepoint.my.salesforce.com/a2cVH00000hJgilYAC"
    }
  ],
  "blocks": [
    {
      "type": "section",
      "block_id": "JJLC1",
      "text": {
        "type": "mrkdwn",
        "text": "*Message:* &lt;@U02SWMU4T0D&gt; Armin Haertl logged in on Conrad for the first time in 30 days.",
        "verbatim": false
      }
    },
    {
      "type": "actions",
      "block_id": "iXzen",
      "elements": [
        {
          "type": "button",
          "action_id": "edit_alerts_for_record",
          "text": {
            "type": "plain_text",
            "text": "Manage alerts",
            "emoji": true
          },
          "value": "a2cVH00000hJgilYAC"
        }
      ]
    },
    {
      "type": "divider",
      "block_id": "flXY2"
    },
    {
      "type": "context",
      "block_id": "uSW2y",
      "elements": [
        {
          "type": "mrkdwn",
          "text": "*&lt;https://observepoint.my.salesforce.com/a2cVH00000hJgilYAC|AU-08976&gt;*",
          "verbatim": false
        }
      ]
    },
    {
      "type": "context",
      "block_id": "4kqB5",
      "elements": [
        {
          "type": "image",
          "image_url": "https://slack.com/interop-apps/salesforce/images/custom_icon.png",
          "alt_text": "images"
        },
        {
          "type": "mrkdwn",
          "text": "*App_User*",
          "verbatim": false
        }
      ]
    }
  ],
  "language": {
    "locale": "en",
    "is_reliable": true
  }
}</t>
  </si>
  <si>
    <t>Notes Content</t>
  </si>
  <si>
    <t>Last Saved</t>
  </si>
  <si>
    <t>0010W00002ZqiEdQAJ</t>
  </si>
  <si>
    <t>Spark New Zealand</t>
  </si>
  <si>
    <t>&lt;ul&gt;&lt;li&gt;&lt;span style="background-color: transparent;"&gt;Scott (Architect)&lt;/span&gt;&lt;/li&gt;&lt;li&gt;&lt;span style="background-color: transparent;"&gt;Krushi (digital optimization, in charge of journeys)&lt;/span&gt;&lt;/li&gt;&lt;li&gt;&lt;span style="background-color: transparent;"&gt;Mycal is Krushis boss&lt;/span&gt;&lt;/li&gt;&lt;li class="ql-indent-1"&gt;&lt;span style="background-color: transparent;"&gt;Wants to expand into maybe some more marketing tags and such&lt;/span&gt;&lt;/li&gt;&lt;li&gt;&lt;span style="background-color: transparent;"&gt;Key retail moment support - “Seasonal Support”&lt;/span&gt;&lt;/li&gt;&lt;li&gt;&lt;span style="background-color: transparent;"&gt;Audits&lt;/span&gt;&lt;/li&gt;&lt;li&gt;&lt;span style="background-color: transparent;"&gt;Marketing tags&lt;/span&gt;&lt;/li&gt;&lt;li&gt;&lt;span style="background-color: transparent;"&gt;Modular Buy design (new system they are implementing?)&lt;/span&gt;&lt;/li&gt;&lt;li&gt;&lt;span style="background-color: transparent;"&gt;Super long onboarding, then team got wiped away, basically new&lt;/span&gt;&lt;/li&gt;&lt;li class="ql-indent-1"&gt;&lt;span style="background-color: transparent;"&gt;Existing use cases are unique and really need the basics setup&lt;/span&gt;&lt;/li&gt;&lt;/ul&gt;&lt;p&gt;&lt;span style="background-color: transparent;"&gt;&lt;span class="ql-cursor"&gt;﻿&lt;/span&gt;&lt;/span&gt;&lt;/p&gt;&lt;p&gt;&lt;br&gt;&lt;/p&gt;</t>
  </si>
  <si>
    <t>Prudential</t>
  </si>
  <si>
    <t>&lt;ul&gt;&lt;li&gt;Dec 4th - Steve and large group&lt;/li&gt;&lt;li class="ql-indent-1"&gt;Has a training on Dec 4th with a bunch of people on his team&lt;/li&gt;&lt;li class="ql-indent-1"&gt;Wants to make sure we are prepared for that training&lt;/li&gt;&lt;li class="ql-indent-1"&gt;Use case library page on help docs&lt;/li&gt;&lt;li class="ql-indent-1"&gt;Wants to run through the audits of prudential.com specifically&lt;/li&gt;&lt;li class="ql-indent-1"&gt;Sent a huge list of domains before and Macey premade a bunch of
                audits from that list&lt;/li&gt;&lt;li class="ql-indent-1"&gt;Needs to expand into authenticated sites&lt;/li&gt;&lt;li&gt;Dec 9th - Followup from firestorm last week&lt;/li&gt;&lt;li class="ql-indent-1"&gt;Need to address alerts and maybe some changes to them?&lt;/li&gt;&lt;li class="ql-indent-1"&gt;OP identified # of tags present on the page that would fall under
                this category. Internally, we used Google Consent Mode to block personalized ad or data
                collection.&lt;/li&gt;&lt;li&gt;Go over Prudential Top Trafficked Pages, last ran on Dec 30th&lt;/li&gt;&lt;li class="ql-indent-1"&gt;https://app.observepoint.com/audit/1892419/run/8560521/report/highlights/discovery&lt;/li&gt;&lt;li class="ql-indent-1"&gt;Do not go over cookies, focus on tags&lt;/li&gt;&lt;li&gt;What are the questions that you have about your data after you see
                the data that I am pulling? Use case library to examples:&lt;/li&gt;&lt;li class="ql-indent-1"&gt;They want to create a list of pages to scan more often and they said
                they will do this int he next couple weeks&lt;/li&gt;&lt;/ul&gt;</t>
  </si>
  <si>
    <t>001d000001i8ZU3AAM</t>
  </si>
  <si>
    <t>Athena Health</t>
  </si>
  <si>
    <t>&lt;ul&gt;&lt;li&gt;Jyothish (Joe)&lt;/li&gt;&lt;li&gt;Seems like they have use cases for privacy, analytics, email
                validations and journeys?&lt;/li&gt;&lt;li&gt;Seems like he has been happy about the issues its found so
                far&lt;/li&gt;&lt;li&gt;He thought the learning curve was steep until he got a walkthrough
                from Chris&lt;/li&gt;&lt;li&gt;They are now working on a process to tackle the issues that OP is
                finding&lt;/li&gt;&lt;li class="ql-indent-1"&gt;Privacy compliance&lt;/li&gt;&lt;li class="ql-indent-1"&gt;Page performance&lt;/li&gt;&lt;li class="ql-indent-2"&gt;Heavy images&lt;/li&gt;&lt;li class="ql-indent-2"&gt;Long load times on pages&lt;/li&gt;&lt;li class="ql-indent-1"&gt;He is trying to setup reports to help with this&lt;/li&gt;&lt;li&gt;Wants to maximize the reports&lt;/li&gt;&lt;li class="ql-indent-1"&gt;Privacy compliance&lt;/li&gt;&lt;li class="ql-indent-1"&gt;Analytics validation&lt;/li&gt;&lt;li&gt;Custom Privacy Policy checks&lt;/li&gt;&lt;li class="ql-indent-1"&gt;Seems like the custom code that we setup as the pre-audit action is
                not working perfectly?&lt;/li&gt;&lt;li&gt;Persuade them to do more often scans&lt;/li&gt;&lt;li&gt;Nest steps:&lt;/li&gt;&lt;li class="ql-indent-1"&gt;Categorize the unapproved cookies&lt;/li&gt;&lt;li class="ql-indent-1"&gt;Make sure they are getting value with their own internal
                processes&lt;/li&gt;&lt;li class="ql-indent-1"&gt;Are there other team members that I can meet with?&lt;/li&gt;&lt;/ul&gt;</t>
  </si>
  <si>
    <t>0010W00002dxPBNQA2</t>
  </si>
  <si>
    <t>Merz (BRG was hired by Merz to use OP)</t>
  </si>
  <si>
    <t>&lt;ul&gt;&lt;li&gt;Amy works for BRG&lt;/li&gt;&lt;li&gt;Elvis - development&lt;/li&gt;&lt;li&gt;Preah - Owner of privacy&lt;/li&gt;&lt;li&gt;What is her expected involvement level with Merz?&lt;/li&gt;&lt;li&gt;What is she supposed to be doing and what can we be doing?&lt;/li&gt;&lt;li class="ql-indent-1"&gt;Mostly for privacy&lt;/li&gt;&lt;li class="ql-indent-1"&gt;They liked it but they never really got into it and used it&lt;/li&gt;&lt;li class="ql-indent-1"&gt;3rd party are building their websites&lt;/li&gt;&lt;li&gt;Make a followup call to build some scans and review them with Amy
                for her to take back to Merz that could catch their eye.&lt;/li&gt;&lt;li&gt;How can we continue to build value to make you look good?&lt;/li&gt;&lt;li&gt;Just finished a big accessibility project&lt;/li&gt;&lt;li&gt;Site redesign&lt;/li&gt;&lt;/ul&gt;</t>
  </si>
  <si>
    <t>&lt;ul&gt;&lt;li&gt;&lt;p&gt;Stanton - main contact and is an engineer&lt;/p&gt;&lt;/li&gt;&lt;li&gt;&lt;p&gt;Purchased through a middle man retailer, called Connection, Casper is the contact.&lt;/p&gt;&lt;/li&gt;&lt;li&gt;&lt;p&gt;DO NOT SEND CONTRACTS TO DIGNITY, ONLY TO CONNECTION!!!!!!!!!!!!&lt;/p&gt;&lt;/li&gt;&lt;li&gt;&lt;p&gt;Last year was a huge tags initiative&lt;/p&gt;&lt;/li&gt;&lt;li&gt;&lt;p&gt;This next year they want to work on cookies and analytics and journeys&lt;/p&gt;&lt;/li&gt;&lt;li&gt;&lt;p&gt;Biggest disconnect: setup and run daily&lt;/p&gt;&lt;/li&gt;&lt;li&gt;&lt;p&gt;There are different parts of the site have different cadence on releases&lt;/p&gt;&lt;/li&gt;&lt;li&gt;&lt;p&gt;Adobe analytics should be all sites&lt;/p&gt;&lt;/li&gt;&lt;li&gt;&lt;p&gt;Custom solution:&lt;/p&gt;&lt;/li&gt;&lt;li&gt;&lt;p&gt;Pricing transparency is required by healthcare solutions&lt;/p&gt;&lt;/li&gt;&lt;li&gt;&lt;p&gt;.txt file on each page and the solution tests this&lt;/p&gt;&lt;/li&gt;&lt;li&gt;&lt;p&gt;Here is the old thread on this: https://observepoint.slack.com/archives/C51LN1WDP/p1766089902321849?thread_ts=1736284104.482449&amp;amp;cid=C51LN1WDP&lt;/p&gt;&lt;/li&gt;&lt;li&gt;&lt;p&gt;This is their document that they use to track and test this stuff&lt;/p&gt;&lt;/li&gt;&lt;li&gt;&lt;p&gt;https://docs.google.com/spreadsheets/d/11oj8MdOIxLcjjO4LSjXXSkFCBVsqpNyj/edit?gid=2112603528#gid=2112603528&lt;/p&gt;&lt;/li&gt;&lt;li&gt;&lt;p&gt;This is the test audit I built with an on page action to click on all the json and xlsx file downloads crawling from the main locations page:&lt;/p&gt;&lt;/li&gt;&lt;li&gt;&lt;p&gt;https://app.observepoint.com/audit/2030973/run/8734616/report/page-summary&lt;/p&gt;&lt;/li&gt;&lt;li&gt;&lt;p&gt;This is the report I use to filter and check the network requests for those files:&lt;/p&gt;&lt;/li&gt;&lt;li&gt;&lt;p&gt;https://app.observepoint.com/reports/18546&lt;/p&gt;&lt;/li&gt;&lt;li&gt;&lt;p&gt;&lt;/p&gt;&lt;/li&gt;&lt;/ul&gt;</t>
  </si>
  <si>
    <t>001d000001HbzQ2AAJ</t>
  </si>
  <si>
    <t>Project Management Institute (PMI)</t>
  </si>
  <si>
    <t>&lt;ul&gt;&lt;li&gt;Didn’t have much time to use OP recently.&lt;/li&gt;&lt;li class="ql-indent-1"&gt;Referenced a lot of changes going on.&lt;/li&gt;&lt;li class="ql-indent-1"&gt;What are those changes&lt;/li&gt;&lt;li&gt;There were broken links to the lower envs pages (local)&lt;/li&gt;&lt;li class="ql-indent-1"&gt;This does mean that there are links that exist on higher env pages
                to these lower env pages&lt;/li&gt;&lt;li class="ql-indent-1"&gt;Did we build a report to see where these links exist?&lt;/li&gt;&lt;li&gt;pmjobs subdomain, OP is getting blocked?&lt;/li&gt;&lt;li&gt;There were some broken links that were not getting redirected&lt;/li&gt;&lt;li class="ql-indent-1"&gt;Old blogs?&lt;/li&gt;&lt;li class="ql-indent-1"&gt;Some shop pages that redirected in chrome when tested&lt;/li&gt;&lt;li&gt;Exporting pages that are broken and plugging them back into a new
                audit to “retest” them adhoc&lt;/li&gt;&lt;li&gt;Looking into a new consent banner for next year&lt;/li&gt;&lt;li class="ql-indent-1"&gt;What percentage do people actually opt out?&lt;/li&gt;&lt;li class="ql-indent-1"&gt;Maybe marketing has numbers or reports on this?&lt;/li&gt;&lt;li class="ql-indent-1"&gt;Separate team to manage that&lt;/li&gt;&lt;/ul&gt;</t>
  </si>
  <si>
    <t>001d000001iAhtlAAC</t>
  </si>
  <si>
    <t>Ziff Davis Inc.</t>
  </si>
  <si>
    <t>&lt;ul&gt;&lt;li&gt;Robert - Lawyer&lt;/li&gt;&lt;li&gt;Filippo - Tech guy that actually builds things&lt;/li&gt;&lt;li&gt;Privacy use case seems like they are trying to rely on consent mode
                on purpose?&lt;/li&gt;&lt;li&gt;Mashable -&lt;/li&gt;&lt;li&gt;IGN -&lt;/li&gt;&lt;li&gt;CNET - onetrust&lt;/li&gt;&lt;li&gt;California, then US, then EU&lt;/li&gt;&lt;li&gt;They have a very complex video setup&lt;/li&gt;&lt;li&gt;Create audit for mashable&lt;/li&gt;&lt;li class="ql-indent-1"&gt;Whats happening before and after the consent?&lt;/li&gt;&lt;/ul&gt;</t>
  </si>
  <si>
    <t>Amica</t>
  </si>
  <si>
    <t>&lt;ul&gt;&lt;li&gt;Frank Adobe analytics admin&lt;/li&gt;&lt;li&gt;Paul uses it to look for key variables&lt;/li&gt;&lt;li&gt;Dec 17, 2025&lt;/li&gt;&lt;li class="ql-indent-1"&gt;Frank might want some training sessions with marketing and maybe
                other teams&lt;/li&gt;&lt;li class="ql-indent-1"&gt;Also might need to setup journeys on lower environments and emulate
                users that will change the behavior of the site (woman, 50+, etc)&lt;/li&gt;&lt;li&gt;Dec 23, 2025&lt;/li&gt;&lt;li class="ql-indent-1"&gt;Wants to pull data from adobe and OP and combine it in excel or
                google sheets&lt;/li&gt;&lt;li class="ql-indent-2"&gt;Who is the solutions engineers?&lt;/li&gt;&lt;li class="ql-indent-2"&gt;Maybe check with Mike (product) because his context might be
                helpful&lt;/li&gt;&lt;li class="ql-indent-2"&gt;Tagtation? Something to export adobe rules? http://tagtician.com/&lt;/li&gt;&lt;li class="ql-indent-2"&gt;Sounds like he is talking about the old chrome extension and we
                don't support it anymore. Try and figure out if there is something else that we can do to help with
                this&lt;/li&gt;&lt;li class="ql-indent-1"&gt;Post login&lt;/li&gt;&lt;li class="ql-indent-2"&gt;ps2.amica.com&lt;/li&gt;&lt;/ul&gt;</t>
  </si>
  <si>
    <t>&lt;ul&gt;&lt;li&gt;Hayley (audience lead)&lt;/li&gt;&lt;li class="ql-indent-1"&gt;Journey mapping with marketing teams&lt;/li&gt;&lt;li class="ql-indent-1"&gt;Data quality&lt;/li&gt;&lt;li class="ql-indent-1"&gt;Tealium, GTM, and Adobe Launch&lt;/li&gt;&lt;li class="ql-indent-1"&gt;Working with AB testing team&lt;/li&gt;&lt;li class="ql-indent-1"&gt;Use cases:&lt;/li&gt;&lt;li class="ql-indent-2"&gt;What does the data layer look like?&lt;/li&gt;&lt;li class="ql-indent-2"&gt;Monitor the search, checkout process, add to cart Journeys&lt;/li&gt;&lt;li class="ql-indent-2"&gt;digitalData datalayer needs to be found&lt;/li&gt;&lt;li&gt;Renee (on maternity leave)&lt;/li&gt;&lt;li class="ql-indent-1"&gt;Heads tagging team&lt;/li&gt;&lt;li&gt;Bridget -&lt;/li&gt;&lt;li&gt;Ash - Online improvement&lt;/li&gt;&lt;li&gt;Henry - Business requirements&lt;/li&gt;&lt;li&gt;Sites and apps need work&lt;/li&gt;&lt;li class="ql-indent-1"&gt;Site speed&lt;/li&gt;&lt;li class="ql-indent-1"&gt;AEO (SEO for AI)&lt;/li&gt;&lt;li class="ql-indent-1"&gt;Analytics tagging&lt;/li&gt;&lt;li&gt;Email link validation is maybe a space we could help with&lt;/li&gt;&lt;li&gt;Need a followup call with Hayley, Ash (new) and Henry and maybe
                email team?&lt;/li&gt;&lt;li class="ql-indent-1"&gt;Follow up call in Jan: Henry, Ash And Email marketing team
                potentially to review tagging implementation, page performance, email query parameters.&lt;/li&gt;&lt;li class="ql-indent-1"&gt;Forward a marketing email to John&lt;/li&gt;&lt;li class="ql-indent-1"&gt;Example of. Journey experience on your site you would want to
                validate analysis for (subscribe, purchase, download pdf etc).&lt;/li&gt;&lt;/ul&gt;</t>
  </si>
  <si>
    <t>0016T00002mODVyQAO</t>
  </si>
  <si>
    <t>Lumen</t>
  </si>
  <si>
    <t>&lt;ul&gt;&lt;li&gt;Make sure we understand where everyone on the call is when it comes
                to OP, how much do they know about it and/or understand it?&lt;/li&gt;&lt;li&gt;They mostly used it for analytics but Macey ran some reports for
                privacy things to show them to see if there are some use cases that they might be missing.&lt;/li&gt;&lt;li&gt;Validated that their team has a huge responsibility, then talks
                about how OP can help.&lt;/li&gt;&lt;li&gt;Agency partners - Deloitte&lt;/li&gt;&lt;li class="ql-indent-1"&gt;We can work with them directly&lt;/li&gt;&lt;li class="ql-indent-1"&gt;They basically do the professional services that we don’t
                offer&lt;/li&gt;&lt;li class="ql-indent-1"&gt;This can bring up issues if we are not aligned with both the partner
                and the customer&lt;/li&gt;&lt;li class="ql-indent-1"&gt;Customers call them agencies and we call them partner&lt;/li&gt;&lt;li class="ql-indent-1"&gt;Johnny owns most of the partner relationships&lt;/li&gt;&lt;li&gt;Summarizing OP when there are new people, before jumping into some
                specifics&lt;/li&gt;&lt;li&gt;Ask specific questions when diving into the data, there were a bunch of pages
                that were missing adobe analytics tags, mostly apac.lumen.com and
                old blog.lumen.com pages, was that by design? That started a conversation between their team
                members&lt;/li&gt;&lt;li&gt;Carrie asked about using maybe the website content and performance team could
                use OP for page performance and broken links, but Macey did not seem to
                take that opportunity to sell them on that use case, is that because OP is just not going to compete
                with other tools in that space? Or another reason?&lt;/li&gt;&lt;li class="ql-indent-1"&gt;Nope that other team would get a lot of use out of OP&lt;/li&gt;&lt;li&gt;Categorizing cookies is a good starting point for something that
                the end users can work on&lt;/li&gt;&lt;li class="ql-indent-1"&gt;We need to continue to followup with them on this&lt;/li&gt;&lt;li&gt;Sometimes people that are updating onetrust cookies on their end
                sometimes don’t actually apply it because there is a button to click to finish this and it can be
                missed.&lt;/li&gt;&lt;li&gt;OneTrust typically only sees the tags that are loaded into the tag
                manager, so if there are any tags hard coded in the page, or are not in the tag manager, OneTrust has
                these blind spots where they might not be able to see them&lt;/li&gt;&lt;li&gt;Macey think Nic should go visit Kerry from Lumen in NYC in
                Jan&lt;/li&gt;&lt;li&gt;Kerry -&lt;/li&gt;&lt;li&gt;Neil - Has used OP for a while at another company&lt;/li&gt;&lt;li&gt;Arnold -&lt;/li&gt;&lt;li&gt;Kathy - AEM subject matter expert&lt;/li&gt;&lt;li&gt;Wants to automate when lumen launches a new landing page and then
                test it&lt;/li&gt;&lt;li class="ql-indent-1"&gt;Sitemap dates?&lt;/li&gt;&lt;li class="ql-indent-1"&gt;lumen.com/robots.txt -&gt;
            https://www.lumen.com/sitemap-index.xml -&gt;
            https://www.lumen.com/en-us/sitemap.xml&lt;/li&gt;&lt;li class="ql-indent-1"&gt;Those pages should be listed here, maybe do some logic to figure out which are
                new and then run an audit&lt;/li&gt;&lt;li class="ql-indent-1"&gt;You could just use the sitemap url as the starting url&lt;/li&gt;&lt;li class="ql-indent-1"&gt;https://docs.google.com/spreadsheets/d/1DSpRRtTYQD7diwL-JchVUZLt6FBV8tVdcGw2mx8nxjU/edit?gid=1071708912#gid=1071708912&lt;/li&gt;&lt;li&gt;Wants to test in lower environments&lt;/li&gt;&lt;li class="ql-indent-1"&gt;Depends on whether the blocking is through whitelisting, passwords
                or need a vpn&lt;/li&gt;&lt;li class="ql-indent-1"&gt;Merkle is a 3rd party that might need access&lt;/li&gt;&lt;li&gt;Kathy - Manages the website&lt;/li&gt;&lt;li&gt;Edward - Front end dev&lt;/li&gt;&lt;li&gt;Devon - Web experience manager, interested in accessibility&lt;/li&gt;&lt;li&gt;Tessa - Performance&lt;/li&gt;&lt;li&gt;Very manual process with lighthouse looking at accessibility&lt;/li&gt;&lt;/ul&gt;</t>
  </si>
  <si>
    <t>0016T00002tpKTxQAM</t>
  </si>
  <si>
    <t>MongoDB - Arthur</t>
  </si>
  <si>
    <t>&lt;ul&gt;&lt;li&gt;&lt;p&gt;Looked at a journey after talking about an email that he sent recently, “highest priority item”&lt;/p&gt;&lt;/li&gt;&lt;li&gt;&lt;p&gt;What is the high level of this Bing pixels problem, I didn’t have much context behind what they are talking about so it was a little hard to follow along&lt;/p&gt;&lt;/li&gt;&lt;li&gt;&lt;p&gt;Showcase that OP is correct&lt;/p&gt;&lt;/li&gt;&lt;li&gt;&lt;p&gt;OP is a bot so sometimes things like security can get in the way&lt;/p&gt;&lt;/li&gt;&lt;li&gt;&lt;p&gt;OP is a good emulator for an end user of the customer because its an outside source, not in their own networks and such&lt;/p&gt;&lt;/li&gt;&lt;li&gt;&lt;p&gt;LiveConnect&lt;/p&gt;&lt;/li&gt;&lt;li&gt;&lt;p&gt;Allows a live connection with a mobile device to see the tags while you use the device, not much data past tags, use HAR Analyzer for more complete data&lt;/p&gt;&lt;/li&gt;&lt;li&gt;&lt;p&gt;Email validation, what is this and what is this use case that he is talking about?&lt;/p&gt;&lt;/li&gt;&lt;li&gt;&lt;p&gt;We create a new email that they can send these automated emails to, then basically run an audit on the email html&lt;/p&gt;&lt;/li&gt;&lt;li&gt;&lt;p&gt;Need to have it associated with an audit to get full data like an audit&lt;/p&gt;&lt;/li&gt;&lt;li&gt;&lt;p&gt;The rules fail because of a dynamic a tag that sometimes shows up in the emails and there is not really easy way to skip it&lt;/p&gt;&lt;/li&gt;&lt;li&gt;&lt;p&gt;The raw html is not formatted correctly but Macey didn’t know what to do about that, she could’ve just copied it into an html viewer and auto format it&lt;/p&gt;&lt;/li&gt;&lt;li&gt;&lt;p&gt;He wants solutions that will empower others in his company to self serve, like engineers, etc. So he wanted something that would alert this person with a link that would take them to a page with all the info they would need to fix it, without having to contact Arthur.&lt;/p&gt;&lt;/li&gt;&lt;li&gt;&lt;p&gt;He asked about sending emails with non-visible broken links and how that affects spam filters&lt;/p&gt;&lt;/li&gt;&lt;li&gt;&lt;p&gt;She showed the Delayed Web Analytics Tags report&lt;/p&gt;&lt;/li&gt;&lt;li&gt;&lt;p&gt;Need to familiarize myself with reports&lt;/p&gt;&lt;/li&gt;&lt;li&gt;&lt;p&gt;He talked about getting some data exported using the google sheet api&lt;/p&gt;&lt;p&gt;Security incident&lt;/p&gt;&lt;/li&gt;&lt;li&gt;&lt;p&gt;What about the api stuff?&lt;/p&gt;&lt;/li&gt;&lt;li&gt;&lt;p&gt;SSO question&lt;/p&gt;&lt;/li&gt;&lt;li&gt;&lt;p&gt;What about journey steps themselves?&lt;/p&gt;&lt;/li&gt;&lt;li&gt;&lt;p&gt;&lt;/p&gt;&lt;/li&gt;&lt;/ul&gt;</t>
  </si>
  <si>
    <t>001d000001hVcViAAK</t>
  </si>
  <si>
    <t>Questrade</t>
  </si>
  <si>
    <t>&lt;ul&gt;&lt;li&gt;Vpn tunneling took a long time to setup and they probably got
                fatigued from that, should try and get back into a regular cadence (bi-weekly)&lt;/li&gt;&lt;li&gt;They do care about privacy, what can OP do to help with that?&lt;/li&gt;&lt;li&gt;What do you guys need to accomplish?&lt;/li&gt;&lt;li&gt;How can OP help?&lt;/li&gt;&lt;li&gt;Winnie - Connecting the business side of things&lt;/li&gt;&lt;li&gt;Raymond - implementation side of things&lt;/li&gt;&lt;li class="ql-indent-1"&gt;Works with SCRUM teams&lt;/li&gt;&lt;li&gt;KPIs&lt;/li&gt;&lt;li&gt;There was shuffling in 2025&lt;/li&gt;&lt;li&gt;Much more solid on their tech&lt;/li&gt;&lt;li&gt;Google Analytics (GA4)&lt;/li&gt;&lt;li&gt;Amplitude&lt;/li&gt;&lt;li class="ql-indent-1"&gt;Has started to implement in Q3&lt;/li&gt;&lt;li&gt;Brace&lt;/li&gt;&lt;li class="ql-indent-1"&gt;Email journeys&lt;/li&gt;&lt;li class="ql-indent-1"&gt;Etc&lt;/li&gt;&lt;li class="ql-indent-1"&gt;Has not implemented on front end yet, only back end so far&lt;/li&gt;&lt;li&gt;Retiring Adobe&lt;/li&gt;&lt;li&gt;They don’t handle privacy, another team will but we need to
                meet them as well and get them using OP&lt;/li&gt;&lt;li&gt;They are transitioning to a new CMS and it should go live in March,
                need help making sure OP is setup to handle this well and even help with it&lt;/li&gt;&lt;li&gt;Make copies of 1  current audit including prod and pre-prod for
                1. opted in. 2. opted out. 3. GPC signal. 4. Hard coded&lt;/li&gt;&lt;li&gt;Actually no hard coded rn bc they are retiring adobe&lt;/li&gt;&lt;li&gt;Pull in Onetrust categories and apply ALL categories to OPT IN and
                only strictly necessary to OPT OUT and GPC audits&lt;/li&gt;&lt;li&gt;Then run the audits- any uncategorized cookies are a hot topic for
                next call for privacy&lt;/li&gt;&lt;li&gt;Jan 8, 2026&lt;/li&gt;&lt;li class="ql-indent-1"&gt;Showed them how to import consent categories and reprocess
                them&lt;/li&gt;&lt;li class="ql-indent-1"&gt;They asked about mobile devices, I talked a little about HAR and
                LiveConnect. Maybe want to setup a training for those? I will see if they can figure it out on their
                own&lt;/li&gt;&lt;li class="ql-indent-1"&gt;Tried to add another step to their journey that seemed to be broken
                but maybe its not?&lt;/li&gt;&lt;li class="ql-indent-1"&gt;Need to followup with them on that!&lt;/li&gt;&lt;/ul&gt;</t>
  </si>
  <si>
    <t>EDC</t>
  </si>
  <si>
    <t>&lt;ul&gt;&lt;li&gt;Dinika&lt;/li&gt;&lt;li&gt;Kev&lt;/li&gt;&lt;li&gt;Jarred White is Solutions Consultant&lt;/li&gt;&lt;li&gt;Trying to find external links that are “broken”&lt;/li&gt;&lt;li class="ql-indent-1"&gt;This is hard because you are now testing 3rd party services and her
                vanilla js on page action is getting blocked by CORS&lt;/li&gt;&lt;li class="ql-indent-1"&gt;Site Census might be able to help with this&lt;/li&gt;&lt;li class="ql-indent-1"&gt;Created a separate audit for these external urls, then filtered by
                broken urls, then exported both reports:&lt;/li&gt;&lt;li class="ql-indent-2"&gt;https://app.observepoint.com/reports/16009&lt;/li&gt;&lt;li class="ql-indent-2"&gt;https://app.observepoint.com/reports/16008&lt;/li&gt;&lt;li class="ql-indent-1"&gt;Then joined them on link url in this sheet:&lt;/li&gt;&lt;li class="ql-indent-2"&gt;EDC
                    Broken External Links&lt;/li&gt;&lt;li class="ql-indent-1"&gt;Can automate if needed&lt;/li&gt;&lt;/ul&gt;</t>
  </si>
  <si>
    <t>001d000001pPRk5AAG</t>
  </si>
  <si>
    <t>Ross</t>
  </si>
  <si>
    <t>&lt;ul&gt;&lt;li&gt;Tamara -&lt;/li&gt;&lt;li&gt;Fe -&lt;/li&gt;&lt;li&gt;Just getting started in Privacy&lt;/li&gt;&lt;li&gt;There were some unapproved cookies which kind of surprised them so
                something that I can work on with them more&lt;/li&gt;&lt;li&gt;Cannot have a shared doc with them so put success criteria in
                email&lt;/li&gt;&lt;/ul&gt;</t>
  </si>
  <si>
    <t>0010W00002dxSMWQA2</t>
  </si>
  <si>
    <t>RDO - Offut</t>
  </si>
  <si>
    <t>&lt;ul&gt;&lt;li&gt;Eric - RDO Security&lt;/li&gt;&lt;li&gt;Bradley -&lt;/li&gt;&lt;li&gt;Do 1st party cookies need to be approved? Yes, every cookie should
                be categorized, that doesn’t mean that they should be blocked, just need to be categorized so that
                OneTrust knows what they are and has no blindspots.&lt;/li&gt;&lt;li&gt;Is there a report that shows newly added tags? Setup an alert one
                when there are unapproved tags on an audit&lt;/li&gt;&lt;li&gt;Recently we took over privacy, not too familiar with it&lt;/li&gt;&lt;/ul&gt;</t>
  </si>
  <si>
    <t>&lt;ul&gt;&lt;li&gt;Audrey&lt;/li&gt;&lt;li&gt;Wants to get the journey health page to all green Success on the run
                status&lt;/li&gt;&lt;li&gt;Starting some new projects with marketo, adobe, monday.com, etc&lt;/li&gt;&lt;li&gt;Showed her the gpc setting and talked a little about privacy&lt;/li&gt;&lt;li&gt;Cdwtest1&lt;/li&gt;&lt;li&gt;Production1&lt;/li&gt;&lt;li&gt;Goal is to get all these journeys fixed: https://app.observepoint.com/reports/13147&lt;/li&gt;&lt;/ul&gt;&lt;p&gt;Tola - legal council&lt;/p&gt;&lt;p&gt;Advising the marketing team to make sure the marketing team &lt;/p&gt;</t>
  </si>
  <si>
    <t>001d0000020UAv5AAG</t>
  </si>
  <si>
    <t>Bluebeam</t>
  </si>
  <si>
    <t>&lt;ul&gt;&lt;li&gt;Privacy&lt;/li&gt;&lt;li class="ql-indent-1"&gt;Cali Opt Out - Cookie Inventory&lt;/li&gt;&lt;li class="ql-indent-2"&gt;Its still setting the 3rd part cookies on all the pages
                scanned&lt;/li&gt;&lt;li&gt;Tags&lt;/li&gt;&lt;li class="ql-indent-1"&gt;Top pages - Tag Inventory&lt;/li&gt;&lt;li class="ql-indent-2"&gt;Lots of pages are missing GA4, GTM&lt;/li&gt;&lt;li class="ql-indent-2"&gt;A few pages still have some old technologies: Universal
                Analytics&lt;/li&gt;&lt;li&gt;Nicole&lt;/li&gt;&lt;li class="ql-indent-1"&gt;Marketing&lt;/li&gt;&lt;li class="ql-indent-1"&gt;Wants to champion privacy&lt;/li&gt;&lt;li&gt;Mark&lt;/li&gt;&lt;li class="ql-indent-1"&gt;Going to be the main user&lt;/li&gt;&lt;li&gt;Todo&lt;/li&gt;&lt;li class="ql-indent-1"&gt;Clean up cookie bots&lt;/li&gt;&lt;li class="ql-indent-1"&gt;Setup quick sync right after holidays (week of the 5th)&lt;/li&gt;&lt;li class="ql-indent-1"&gt;Bi-weekly, last week of january&lt;/li&gt;&lt;li class="ql-indent-1"&gt;Need to get a solid answer from them on what interaction needs to
                happen to guarantee that cookiebot will fire&lt;/li&gt;&lt;/ul&gt;</t>
  </si>
  <si>
    <t>001d000001l9P6UAAU</t>
  </si>
  <si>
    <t>Medifast</t>
  </si>
  <si>
    <t>&lt;ul&gt;&lt;li&gt;Chandra - Marketing architect&lt;/li&gt;&lt;li&gt;Sonia - Developer contractor&lt;/li&gt;&lt;li&gt;Mike - client partner&lt;/li&gt;&lt;li&gt;Uses Tealium, Google Analytics&lt;/li&gt;&lt;li&gt;Mostly stable setup right now&lt;/li&gt;&lt;li&gt;Goals&lt;/li&gt;&lt;li class="ql-indent-1"&gt;Get 100% coverage&lt;/li&gt;&lt;li class="ql-indent-1"&gt;About 80% coverage right now&lt;/li&gt;&lt;li class="ql-indent-1"&gt;Going to launch a new site this year and need to get this
                setup&lt;/li&gt;&lt;li&gt;Lean on privacy, Macey seems to think they are not doing very well
                in that space&lt;/li&gt;&lt;/ul&gt;</t>
  </si>
  <si>
    <t>001d000001gytRtAAI</t>
  </si>
  <si>
    <t>Tyson</t>
  </si>
  <si>
    <t>&lt;ul&gt;&lt;li&gt;Send email to schedule a one off meeting with a single person to see
                if they show up&lt;/li&gt;&lt;li&gt;Cancel the recurring meeting&lt;/li&gt;&lt;li&gt;Main decision maker&lt;/li&gt;&lt;/ul&gt;</t>
  </si>
  <si>
    <t>001d000001X9SNEAA3</t>
  </si>
  <si>
    <t>CVS</t>
  </si>
  <si>
    <t>&lt;ul&gt;&lt;li&gt;Maria - Tagging group, privacy was given to this team this
                year&lt;/li&gt;&lt;li&gt;Amy - Tagging specialist&lt;/li&gt;&lt;li&gt;Trying to put together processes around privacy and how to find and
                fix them&lt;/li&gt;&lt;li&gt;Wants to be more proactive&lt;/li&gt;&lt;li&gt;Setup cadence of audits&lt;/li&gt;&lt;li&gt;Make sure whitelisting is setup and ready to go&lt;/li&gt;&lt;li&gt;Working with Danielle Coulsen about these blocking issues&lt;/li&gt;&lt;li&gt;Frontstore is going to be big&lt;/li&gt;&lt;li&gt;We’re put in Archer which should make it easier to whitelist
                us&lt;/li&gt;&lt;li&gt;As soon as we’re whitelisted, we should scan 100k pages for
                analytics, then 100k for privacy, then tweak the follow-up scans based on the findings&lt;/li&gt;&lt;li&gt;I was going to let you all know that we are still waiting for the
                folks who did the review to update Archer so that the other folks who can update/whitelist you for Front
                store can finish their action.&lt;/li&gt;&lt;li&gt;I have reached out to both sides again.... I was out of commission
                last week with a sinus infection&lt;/li&gt;&lt;li&gt;Mike - Aetna side,&lt;/li&gt;&lt;li&gt;Bruce - Martech guy, product office role now&lt;/li&gt;&lt;li&gt;Medicare enrollment process&lt;/li&gt;&lt;/ul&gt;</t>
  </si>
  <si>
    <t>001d000001TPxniAAD</t>
  </si>
  <si>
    <t>Seagate</t>
  </si>
  <si>
    <t>&lt;ul&gt;&lt;li&gt;Dipendra - Use to build the front end sites, now over the marketing
                side of UX, he is a huge swiss army knife&lt;/li&gt;&lt;li&gt;Trying to help with accessibility compliance (now using another
                vendor for this), then learned about how OP can help with that and cookie compliance.&lt;/li&gt;&lt;li&gt;Setup a Journey for black friday for a checkout flow&lt;/li&gt;&lt;li&gt;Broken link reporting - mostly ad hoc&lt;/li&gt;&lt;li&gt;The OneTrust regex is slightly different from our regex when we
                import&lt;/li&gt;&lt;li&gt;We probably need to setup a custom js pre-audit action for opt out
                scans as the onetrust opt outs are not working&lt;/li&gt;&lt;li&gt;Jan 8, 2026&lt;/li&gt;&lt;li class="ql-indent-1"&gt;Get the unapproved list down to zero&lt;/li&gt;&lt;li class="ql-indent-1"&gt;Improve opt out audits&lt;/li&gt;&lt;li class="ql-indent-1"&gt;Talked about extended data retention, he will bring it up with his
                legal team&lt;/li&gt;&lt;/ul&gt;</t>
  </si>
  <si>
    <t>001d000001hT2YNAA0</t>
  </si>
  <si>
    <t>Woolworths</t>
  </si>
  <si>
    <t>&lt;ul&gt;&lt;li&gt;Indhu - Analytics implementation manager&lt;/li&gt;&lt;li&gt;Satpal - Implementation specialist with journeys&lt;/li&gt;&lt;li class="ql-indent-1"&gt;Opening a new site this year&lt;/li&gt;&lt;li&gt;Mouna - Analytics implementation specialist&lt;/li&gt;&lt;li class="ql-indent-1"&gt;Updating the checkout journey in the next year&lt;/li&gt;&lt;li&gt;Wai Kin - Implementation specialist&lt;/li&gt;&lt;li class="ql-indent-1"&gt;Wants to setup some new audits this year&lt;/li&gt;&lt;li&gt;Updating the slack email address for some alerts- Indhu was going to
                look into this&lt;/li&gt;&lt;li&gt;Examples:&lt;/li&gt;&lt;li class="ql-indent-1"&gt;Found js errors&lt;/li&gt;&lt;/ul&gt;</t>
  </si>
  <si>
    <t>001d000001i8bNKAAY</t>
  </si>
  <si>
    <t>DeVry</t>
  </si>
  <si>
    <t>&lt;ul&gt;&lt;li&gt;Charlotte - sr manager of web analytics&lt;/li&gt;&lt;li&gt;David Sals - IT side to help setup tags&lt;/li&gt;&lt;li&gt;Finding legacy tags and remove them&lt;/li&gt;&lt;li&gt;Improving site performance&lt;/li&gt;&lt;li&gt;Using webvitals also for page performance&lt;/li&gt;&lt;li&gt;They are on pace to use up the contracted rate, is that by
                design?&lt;/li&gt;&lt;li&gt;Setup journeys&lt;/li&gt;&lt;li class="ql-indent-1"&gt;There isn’t a lot of consistency&lt;/li&gt;&lt;li&gt;Where are they with privacy cookies&lt;/li&gt;&lt;li&gt;We need whitelisting setup: https://dvu--fullsbox.sandbox.my.salesforce-sites.com/sswa/dvu/us/2&lt;/li&gt;&lt;li&gt;Here are follow ups from Dec 22, 2025:&lt;/li&gt;&lt;li class="ql-indent-1"&gt;David/IT –&lt;/li&gt;&lt;li class="ql-indent-2"&gt;David to confirm whether AEM developers and other development teams
                run automated tests during code deployments, such as Selenium based testing. I am not aware of automated
                coverage for SSWA, given prior launches with broken functionality, but this needs confirmation. Please
                include how automation works for site forms, especially Get Started, including whether tests validate
                individual field behavior and available selections. For example, confirm whether current automation
                would catch issues like the Keller landing pages with missing degree options.&lt;/li&gt;&lt;li class="ql-indent-2"&gt;David to confirm the current level of templating in the Get Started
                forms, including whether they rely on standardized AEM components or custom, page level authoring.
                We’re specifically looking to understand this with Get Started forms.&lt;/li&gt;&lt;li class="ql-indent-1"&gt;Charlotte&lt;/li&gt;&lt;li class="ql-indent-2"&gt;Once confirmed above, we’ll be creating automated journeys
                starting with RFI forms, in order to create rule-based checks for analytics, ad tags, and data layers.
                I’ll define an Action Set where possible to reduce the overall number of steps. I’ll send an
                example over to you @John Davis before I submit to support.&lt;/li&gt;&lt;li class="ql-indent-2"&gt;Also, thank you for the head’s up about the accelerated Audit
                schedule. It looks like a Mobile Audit was launched during our working sessions. This one has been
                paused.&lt;/li&gt;&lt;/ul&gt;</t>
  </si>
  <si>
    <t>001d000001RcsVKAAZ</t>
  </si>
  <si>
    <t>Agilent</t>
  </si>
  <si>
    <t>&lt;ul&gt;&lt;li&gt;Success
                    Criteria&lt;/li&gt;&lt;li&gt;Ragu - just had a baby&lt;/li&gt;&lt;li&gt;Sirius Project, completely transforming their website, just released
                the first prod project around Dec 13th&lt;/li&gt;&lt;li&gt;They have had lower environment issues, but they are apparently past
                this and are ready to get things going&lt;/li&gt;&lt;li&gt;Migrating from Google to Adobe&lt;/li&gt;&lt;li&gt;Shared doc with documentations for journeys&lt;/li&gt;&lt;li&gt;Upsell if they want to expand journeys&lt;/li&gt;&lt;li&gt;Built a ton of audits, but never really scheduled because of the
                switch from Google to Adobe&lt;/li&gt;&lt;li&gt;May have privacy use cases?&lt;/li&gt;&lt;li&gt;Wants us to do a presentation in Jan&lt;/li&gt;&lt;li&gt;This is where ObservePoint can help&lt;/li&gt;&lt;li class="ql-indent-1"&gt;Is consent working?&lt;/li&gt;&lt;li class="ql-indent-1"&gt;Journeys to test&lt;/li&gt;&lt;li class="ql-indent-1"&gt;Help with understanding the tag leads and opportunities&lt;/li&gt;&lt;li class="ql-indent-1"&gt;Cookie management&lt;/li&gt;&lt;li&gt;Web journeys - should start with prod, then go into lower
                environments&lt;/li&gt;&lt;li&gt;https://app.observepoint.com/web-journey/574576/run/66650656/results?action=1&amp;amp;tab=0&lt;/li&gt;&lt;li&gt;Most of the variables I am checking in the rules are just
                checking if they are set for now, hence why a lot of the rules are failing. It seems like some of the
                things in your steps that we need to check are either only accessible in the console using js, and so I
                built a custom tag to find and store these so that we can set rules against them, or I can't find
                them anywhere in your current tags.&lt;/li&gt;&lt;/ul&gt;</t>
  </si>
  <si>
    <t>001d000001MElmOAAT</t>
  </si>
  <si>
    <t>Boston Scientific</t>
  </si>
  <si>
    <t>&lt;ul&gt;&lt;li&gt;Brandi - Champion, came to EDGE, but moves slowly because
                she’s so busy&lt;/li&gt;&lt;li&gt;Struggles to even tell us what they need&lt;/li&gt;&lt;li&gt;Privacy and analytics use cases&lt;/li&gt;&lt;/ul&gt;</t>
  </si>
  <si>
    <t>001d000001hUh0qAAC</t>
  </si>
  <si>
    <t>Biogen</t>
  </si>
  <si>
    <t>&lt;ul&gt;&lt;li&gt;adrian.soto@accenture.com&lt;/li&gt;&lt;li&gt;tim.howland@biogen.com&lt;/li&gt;&lt;li&gt;keinersolano.miranda@biogen.com&lt;/li&gt;&lt;li&gt;Accenture uses this account for adobe analytics for them&lt;/li&gt;&lt;li&gt;We should get more people internally (Biogen) to use OP&lt;/li&gt;&lt;li&gt;Reach out to Tim with our current use cases to get a meeting
                setup&lt;/li&gt;&lt;/ul&gt;</t>
  </si>
  <si>
    <t>Caesars</t>
  </si>
  <si>
    <t>&lt;ul&gt;&lt;li&gt;Chelsey - QA On Analytics team&lt;/li&gt;&lt;li&gt;Pam - Data Architect, Used OP for a long time&lt;/li&gt;&lt;li&gt;Moving from GTM to Adobe&lt;/li&gt;&lt;li&gt;Currently have weekly audits for analytics and privacy&lt;/li&gt;&lt;li&gt;Privacy is owned by lawyer, they might hire someone else to do this&lt;/li&gt;&lt;li&gt;Wants us to meet other teams, accessibility team?&lt;/li&gt;&lt;li&gt;Maybe will save them money by letting them use it&lt;/li&gt;&lt;li&gt;Not a lot of time to use OP fully&lt;/li&gt;&lt;li&gt;Validating in the app is a high need, using Charles right now for
                vpn?&lt;/li&gt;&lt;li&gt;Wants us to build a data dictionary, Pam wants it&lt;/li&gt;&lt;/ul&gt;</t>
  </si>
  <si>
    <t>001d000001XWAxOAAX</t>
  </si>
  <si>
    <t>WestJet</t>
  </si>
  <si>
    <t>&lt;ul&gt;&lt;li&gt;&lt;p&gt;Chinmay - Based in Toronto, used to be full stack, currently implementation, investigation, validation, digital marketing analyst&lt;/p&gt;&lt;/li&gt;&lt;li&gt;&lt;p&gt;Journey heavy&lt;/p&gt;&lt;/li&gt;&lt;li&gt;&lt;p&gt;Lots of changes in their pages so journeys need to be updated&lt;/p&gt;&lt;p&gt;^^^^ Success Criteria ^^^^ PRIVACY!!!!!!!!!!!!&lt;/p&gt;&lt;/li&gt;&lt;/ul&gt;</t>
  </si>
  <si>
    <t>001d000001qtMKFAA2</t>
  </si>
  <si>
    <t>JM Family / SE Toyota</t>
  </si>
  <si>
    <t>&lt;ul&gt;&lt;li&gt;Kendall Papera - Product Owner of website on marketing team&lt;/li&gt;&lt;li&gt;Jack - 22squared tagging team, implementation, server side&lt;/li&gt;&lt;li&gt;Jared - 22squared tagging team, implementation, front end&lt;/li&gt;&lt;li&gt;Robyn - 22squared tagging team, asked about CICD integrations&lt;/li&gt;&lt;li&gt;Wants to make sure the tags are placed correctly and firing
                correctly&lt;/li&gt;&lt;li&gt;Uses Tealium with a 3rd party, 22squared&lt;/li&gt;&lt;li&gt;Uses some kind of custom solution for testing external links&lt;/li&gt;&lt;li class="ql-indent-1"&gt;Links to tons of other dealer site and their different sites, parts,
                tires, etc&lt;/li&gt;&lt;li class="ql-indent-1"&gt;https://docs.google.com/spreadsheets/d/1CnGhTtBKb9RwSP_9m0hqHP91uwdTxI8S6uYx6g8RIYE/edit?gid=1837613534#gid=1837613534&lt;/li&gt;&lt;li&gt;Building out cross inventory&lt;/li&gt;&lt;li class="ql-indent-1"&gt;Data layer to normalize things like paint color&lt;/li&gt;&lt;li&gt;Build out a design system&lt;/li&gt;&lt;li class="ql-indent-1"&gt;Component level tagging&lt;/li&gt;&lt;li class="ql-indent-1"&gt;Chromatic and storybook&lt;/li&gt;&lt;/ul&gt;</t>
  </si>
  <si>
    <t>001d000001qtIN6AAM</t>
  </si>
  <si>
    <t>Robert Wood Johnson Foundation (RWJF)</t>
  </si>
  <si>
    <t>&lt;ul&gt;&lt;li&gt;Phil - Communications (Marketing), owns analytics implementation and
                technical support for salesforce crm, application side of things as well&lt;/li&gt;&lt;li&gt;Uses Adobe, web sdk&lt;/li&gt;&lt;li&gt;Might want to check emails for tracking codes&lt;/li&gt;&lt;li&gt;Start from scratch&lt;/li&gt;&lt;li&gt;Evar13 when you search something on homepage, this is on the data
                layer in the request when you click the search button, evar13 is an array, not a string, need to check
                the string inside the item in the array, not just check if the item is existing in the array&lt;/li&gt;&lt;li&gt;Built this from scratch and he liked the results and wants to build others
                similarly:https://app.observepoint.com/web-journey/569254/run/66588708/results?action=1&lt;/li&gt;&lt;/ul&gt;</t>
  </si>
  <si>
    <t>001d000001XWB0NAAX</t>
  </si>
  <si>
    <t>Darden Restaurants</t>
  </si>
  <si>
    <t>&lt;ul&gt;&lt;li&gt;Brooke - CRM and Digital Analytics, gathers data&lt;/li&gt;&lt;li&gt;Blake - Implementation&lt;/li&gt;&lt;li&gt;CMS Migration - experience manager&lt;/li&gt;&lt;li&gt;Privacy - Onetrust&lt;/li&gt;&lt;li&gt;Journeys&lt;/li&gt;&lt;li class="ql-indent-1"&gt;Setup one per site and they need more bandwidth before they setup
                more&lt;/li&gt;&lt;li&gt;Tags firing in under 500ms and not firing twice&lt;/li&gt;&lt;/ul&gt;</t>
  </si>
  <si>
    <t>0010W00002dxTipQAE</t>
  </si>
  <si>
    <t>Cotiviti</t>
  </si>
  <si>
    <t>&lt;ul&gt;&lt;li&gt;Chris - Web Developer&lt;/li&gt;&lt;li&gt;Walter - Senior director of marketing web services&lt;/li&gt;&lt;li&gt;Shawn Warren - Owns the contract and might want extended data
                retention&lt;/li&gt;&lt;li&gt;Edefex got acquired by Cotiviti recently&lt;/li&gt;&lt;li&gt;Rebuilding edefex into hubspot currently, end of march to
                hopefully&lt;/li&gt;&lt;li&gt;Wants to use it more for accessibility, broken pages, etc&lt;/li&gt;&lt;li&gt;Started the process on a Web Governance survey&lt;/li&gt;&lt;li&gt;There is a team within legal that is aware of the privacy
                stuff&lt;/li&gt;&lt;li class="ql-indent-1"&gt;This past december they came to Walter and wanted some bigger
                changes in this&lt;/li&gt;&lt;/ul&gt;</t>
  </si>
  <si>
    <t>001d0000026TT5sAAG</t>
  </si>
  <si>
    <t>Massachusetts Medical Society - MMS</t>
  </si>
  <si>
    <t>&lt;ul&gt;&lt;li&gt;Mayank - QA guy&lt;/li&gt;&lt;li&gt;Karsit - QA as well&lt;/li&gt;&lt;li&gt;Caryn-Amy - Started as a developer, analyst, then got pulled into
                analytics and business analysis  in the Adobe implementation team&lt;/li&gt;&lt;li&gt;They publish the New England Journal of Medicine&lt;/li&gt;&lt;li&gt;They are managing a data layer&lt;/li&gt;&lt;li&gt;Projects for the year:&lt;/li&gt;&lt;li class="ql-indent-1"&gt;All access project, buy a single subscription for all the
                journals&lt;/li&gt;&lt;/ul&gt;</t>
  </si>
  <si>
    <t>0010W00002HyT70QAF</t>
  </si>
  <si>
    <t>Torrid</t>
  </si>
  <si>
    <t>&lt;ul&gt;&lt;li&gt;Kushank - Director of ecommerce and marketing&lt;/li&gt;&lt;li&gt;Bassem - Software engineer, works over privacy&lt;/li&gt;&lt;li&gt;Brenden -&lt;/li&gt;&lt;li&gt;Senthil - QA Engineer - smani@torrid.com&lt;/li&gt;&lt;li&gt;Starting from scratch&lt;/li&gt;&lt;/ul&gt;</t>
  </si>
  <si>
    <t>001d000001gOaJoAAK</t>
  </si>
  <si>
    <t>World Market</t>
  </si>
  <si>
    <t>&lt;ul&gt;&lt;li&gt;Grant -&lt;/li&gt;&lt;li&gt;John -&lt;/li&gt;&lt;li&gt;Self initiated project, we work on questions that are interesting to
                them&lt;/li&gt;&lt;li&gt;Wants to build chart visualizations from reports to share with
                stakeholders&lt;/li&gt;&lt;li&gt;Hasn’t done much with privacy&lt;/li&gt;&lt;li&gt;Ensighten for CMP, not OneTrust, now its owned by Cheq&lt;/li&gt;&lt;/ul&gt;</t>
  </si>
  <si>
    <t>001d000001h2KniAAE</t>
  </si>
  <si>
    <t>Verisign</t>
  </si>
  <si>
    <t>&lt;ul&gt;&lt;li&gt;Charlie -&lt;/li&gt;&lt;li&gt;Enrique -&lt;/li&gt;&lt;li&gt;Trying to get AWS Lambda setup for cloud computing projects&lt;/li&gt;&lt;li&gt;Ask from the dev team to audit usage of certain tracking
                variables&lt;/li&gt;&lt;li&gt;Approved but not allowed tags and cookie duration script that we can’t
                use anymore because of their security protocols:https://docs.google.com/spreadsheets/d/1HqBJAsHfpWeo7DnVewsBN2o6LoP2HzWTP3oxqCzBGw8/edit?gid=129227418#gid=129227418&lt;/li&gt;&lt;li class="ql-indent-1"&gt;I think I can do the same thing by checking the tags against a hard
                coded list in an on-page action in js, then if there are any, it then creates and saves them to a custom
                OP tag as an array, then we create a rule against this which will trigger if the custom OP tag is
                set.&lt;/li&gt;&lt;li class="ql-indent-1"&gt;Need to test this theory with this audit:https://app.observepoint.com/audit/2040098/run/0/report/live-results&lt;/li&gt;&lt;li&gt;Doing a full rebuild of their marketing products&lt;/li&gt;&lt;li&gt;Super on top of their privacy&lt;/li&gt;&lt;/ul&gt;</t>
  </si>
  <si>
    <t>001d000001qtPDNAA2</t>
  </si>
  <si>
    <t>K. Hovnanian</t>
  </si>
  <si>
    <t>&lt;ul&gt;&lt;li&gt;Padmini - QA web analyst&lt;/li&gt;&lt;li class="ql-indent-1"&gt;Journeys&lt;/li&gt;&lt;li&gt;Jason Carter - Dev&lt;/li&gt;&lt;li&gt;Recently setup some privacy audits&lt;/li&gt;&lt;li&gt;Wants to setup alerting around privacy&lt;/li&gt;&lt;li&gt;Wants help with content security policy&lt;/li&gt;&lt;li&gt;Planning on splitting front end and back of site&lt;/li&gt;&lt;/ul&gt;</t>
  </si>
  <si>
    <t>0010W00002dxRviQAE</t>
  </si>
  <si>
    <t>Brunswick</t>
  </si>
  <si>
    <t>&lt;ul&gt;&lt;li&gt;Brad - Director of digital analytics&lt;/li&gt;&lt;li&gt;Aparna - QA Implementation?&lt;/li&gt;&lt;li&gt;I went ahead and created a rough draft of a rule that probably gets
                us 90% there, then copied your two journeys for those two forms and assigned my rule to the last step in
                both journeys:&lt;/li&gt;&lt;li&gt;https://app.observepoint.com/web-journey/575288/run/66655459/results?action=11&amp;tab=4&lt;/li&gt;&lt;li&gt;https://app.observepoint.com/web-journey/575287/run/66655458/results?action=11&amp;tab=4&lt;/li&gt;&lt;li&gt;Wants to lock down some sort of a playbook to make it easier to make
                more journeys&lt;/li&gt;&lt;/ul&gt;</t>
  </si>
  <si>
    <t>001d000001fj9BuAAI</t>
  </si>
  <si>
    <t>Caleres</t>
  </si>
  <si>
    <t>&lt;p&gt;William - &lt;/p&gt;&lt;p&gt;**Regression audit health checks**&lt;/p&gt;&lt;p&gt;^^Most important^^&lt;/p&gt;&lt;p&gt;Are variables over firing or under firing&lt;/p&gt;&lt;p&gt;Benchmark page site speed and performance&lt;/p&gt;&lt;p&gt;Google floodlight tag, wants to measure site performance &lt;/p&gt;&lt;p&gt;Krys - Dev, main user&lt;/p&gt;&lt;p&gt;Cookie consent is hot topic right now&lt;/p&gt;&lt;p&gt;Rule for checking variable from previous run to current run&lt;/p&gt;&lt;p&gt;Build famous footwear custom script to check variable data weekly versus the previous 7 days worth of data&lt;/p&gt;</t>
  </si>
  <si>
    <t>001d000001qtIN9AAM</t>
  </si>
  <si>
    <t>Ross Stores Inc.</t>
  </si>
  <si>
    <t>&lt;p&gt;There is one google sheet from script services for rosstores.com, why not have one for deedees.com?&lt;/p&gt;</t>
  </si>
  <si>
    <t>&lt;p&gt;Use Cases:&lt;/p&gt;&lt;ul&gt;&lt;li&gt;&lt;p&gt;Data layer validation&lt;/p&gt;&lt;/li&gt;&lt;li&gt;&lt;p&gt;End-to-end testing on lower environments&lt;/p&gt;&lt;/li&gt;&lt;li&gt;&lt;p&gt;Reflectors - new app they are using&lt;/p&gt;&lt;/li&gt;&lt;/ul&gt;&lt;p&gt;&lt;/p&gt;&lt;ul&gt;&lt;li&gt;&lt;p&gt;What custom scripts do we have setup for them? Can we setup something in the app to do the same thing?&lt;/p&gt;&lt;/li&gt;&lt;li&gt;&lt;p&gt;&lt;/p&gt;&lt;/li&gt;&lt;/ul&gt;&lt;p&gt;Next meeting&lt;/p&gt;&lt;ul&gt;&lt;li&gt;&lt;p&gt;Focus on the journey pain points they are experiencing&lt;/p&gt;&lt;/li&gt;&lt;/ul&gt;&lt;p&gt;&lt;/p&gt;</t>
  </si>
  <si>
    <t>001d000001qslNWAAY</t>
  </si>
  <si>
    <t>Medifast Inc.</t>
  </si>
  <si>
    <t>&lt;p&gt;John suggested the team create a list of important metrics and failure points in plain language, did they do that? Or do we need to do that live on the call?&lt;/p&gt;</t>
  </si>
  <si>
    <t>Auto Renewal</t>
  </si>
  <si>
    <t>Fiscal Quarter</t>
  </si>
  <si>
    <t>Fiscal Year</t>
  </si>
  <si>
    <t>Previous Opportunity</t>
  </si>
  <si>
    <t>Price Per Page</t>
  </si>
  <si>
    <t>Success Criteria</t>
  </si>
  <si>
    <t>Sales Engineer</t>
  </si>
  <si>
    <t>Link to Opp</t>
  </si>
  <si>
    <t>Link to Account</t>
  </si>
  <si>
    <t>Current Fiscal Year</t>
  </si>
  <si>
    <t>Current Fiscal Quarter</t>
  </si>
  <si>
    <t>Engagement Score</t>
  </si>
  <si>
    <t>Days Since Last Contact</t>
  </si>
  <si>
    <t>Email Count (Total)</t>
  </si>
  <si>
    <t>Emails Sent</t>
  </si>
  <si>
    <t>Emails Received</t>
  </si>
  <si>
    <t>Email Count (30d)</t>
  </si>
  <si>
    <t>Email Count (90d)</t>
  </si>
  <si>
    <t>Last Email Date</t>
  </si>
  <si>
    <t>Meetings (Past)</t>
  </si>
  <si>
    <t>Meetings (Future)</t>
  </si>
  <si>
    <t>Meetings (30d)</t>
  </si>
  <si>
    <t>Avg Meeting Attendance %</t>
  </si>
  <si>
    <t>Last Meeting Date</t>
  </si>
  <si>
    <t>Next Meeting Date</t>
  </si>
  <si>
    <t>GitHub Tasks (Total)</t>
  </si>
  <si>
    <t>GitHub Tasks (Open)</t>
  </si>
  <si>
    <t>GitHub Tasks (Closed)</t>
  </si>
  <si>
    <t>Meeting Recaps Count</t>
  </si>
  <si>
    <t>Action Items Count</t>
  </si>
  <si>
    <t>Recent Email Snippets</t>
  </si>
  <si>
    <t>Recent Task Summaries</t>
  </si>
  <si>
    <t>Recent Recap Summaries</t>
  </si>
  <si>
    <t>Tasks</t>
  </si>
  <si>
    <t>Emails</t>
  </si>
  <si>
    <t>Meetings</t>
  </si>
  <si>
    <t>Meeting Recaps</t>
  </si>
  <si>
    <t>Meeting Action Items</t>
  </si>
  <si>
    <t>Account Notes</t>
  </si>
  <si>
    <t>AI Engagement Summary</t>
  </si>
  <si>
    <t>AI Prompt Hash</t>
  </si>
  <si>
    <t>Malwarebytes Inc.</t>
  </si>
  <si>
    <t>006VH00000DQT5JYAX</t>
  </si>
  <si>
    <t>Jered White</t>
  </si>
  <si>
    <t>https://observepoint.my.salesforce.com/0016T00002n1FuOQAU</t>
  </si>
  <si>
    <t>[]</t>
  </si>
  <si>
    <t>5215039b42fb57f8391c34465e8c9f9f</t>
  </si>
  <si>
    <t>006VH000003rewsYAA</t>
  </si>
  <si>
    <t>https://observepoint.my.salesforce.com/0010W00002HyT70QAF</t>
  </si>
  <si>
    <t>2026-01-28 (OUT): Re: ObservePoint | Torrid - Contract — Hi Kushank --
 Thanks for the note. Admittedly, this is unexpected given the current
 renewal stage and recent ownership transition.
 Given the re
2026-01-22 (IN): ObservePoint | Torrid - Contract — Hi Macey, John,
 I just had a word with our internal team and we do not intend to renew the ObservePoint contract for this year.
 Please let me kn
2026-01-21 (OUT): Updated invitation: ObservePoint | Torrid - Sync @ Thu Jan 22, 2026 3pm - 3:30pm — This event has been updated
 Changed: title, conferencing
 ObservePoint | Torrid - Sync
 Thursday Jan 22, 2026 ⋅ 3pm – 3:30pm
 Mountain Time - Den</t>
  </si>
  <si>
    <t>["19c05f4dc83a3d68", "19be8242333f45a4", "19be182ffb576254", "19be181decfd3984", "19be15cac79d0dea", "19bc895d4d3067dc", "19b7a575ccc0186c"]</t>
  </si>
  <si>
    <t>Kushank - Director of ecommerce and marketing
Bassem - Software engineer, works over privacy
Brenden -
Senthil - QA Engineer - smani@torrid.com
Starting from scratch</t>
  </si>
  <si>
    <t>df3fad13cdda1b8ddfdece07ace006d1</t>
  </si>
  <si>
    <t>Merz Pharma</t>
  </si>
  <si>
    <t>006VH000004zOnuYAE</t>
  </si>
  <si>
    <t>https://observepoint.my.salesforce.com/0010W00002dxPBNQA2</t>
  </si>
  <si>
    <t>2026-01-29 (OUT): Re: Merz renewal &amp; Extended Data Retention SO — Can I nudge on this?
 Preah, have you had a chance to review and or speak with Elvis?
 If there is anything that you need clarification on please le
2026-01-29 (OUT): Upcoming ObservePoint Renewal on February 28, 2026 - Merz Pharma — [image: ObservePoint Logo_Gray_ON_YEllow_LOGO.jpeg]  A friendly reminder that it's time to renew.   Hi Preah,   The last day of your current term is *
2026-01-20 (OUT): Re: Merz renewal &amp; Extended Data Retention SO — Thank you Elvis
 *Andy Compas* *   |    Account Executive*
   801.361.4079
   *andy.compas@observepoint.com &lt;andy.compas@observepoint.com&gt;</t>
  </si>
  <si>
    <t>["19c0b136304a058a", "19c0a89954a2ea2a", "19bdd6bf1cab972e", "19bdd6237d4a5ebe", "19bdd56bb36b7169", "19bc8b899956df68", "19b700aa70faa295", "19b2e30a6c7dcf81", "19b2e290f715e280", "19b2e21ba6100ac0", "19b0423c3e33d63c"]</t>
  </si>
  <si>
    <t>Amy works for BRG
Elvis - development
Preah - Owner of privacy
What is her expected involvement level with Merz?
What is she supposed to be doing and what can we be doing?
Mostly for privacy
They liked it but they never really got into it and used it
3rd party are building their websites
Make a followup call to build some scans and review them with Amy
                for her to take back to Merz that could catch their eye.
How can we continue to build value to make you look good?
Just finished a big accessibility project
Site redesign</t>
  </si>
  <si>
    <t>e1938649fea8915f0894db7face1bc04</t>
  </si>
  <si>
    <t>006VH000004zN0cYAE</t>
  </si>
  <si>
    <t>https://observepoint.my.salesforce.com/001d000001hUe4KAAS</t>
  </si>
  <si>
    <t>2026-02-03 (OUT): Re: Re: Amica Mutual Single Sign-On configuration — #74079270: Re: Amica Mutual Single Sign-On configuration  Submitted  We'll pick up your ticket soon   Thanks Dallin, I will be your main point of cont
2026-02-03 (OUT): Re: Amica Mutual Single Sign-On configuration — Thanks Dallin,
 I will be your main point of contact for this, but our Support team will be
 setting this up for you, so I have looped them in as we
2026-02-03 (OUT): Re: Amica Mutual Single Sign-On configuration — Thanks Dallin,
 I will be your main point of contact 
 *Regards, *
 John Davis *   |    * *Customer Success Manager*
 Cell: 801.633.6013
 john</t>
  </si>
  <si>
    <t>2026-03-03: Quik Call
In this meeting, Francesco contacted Dallin to address procurement questions about the ObservePoint contract renewal, specifically regarding a price increase from the prior year and a missing data retention clause. Dallin clarified that the data retention omission was a typo and would be corrected, and worked through the pricing to arrive at a revised total of $31,800, which included SSO (requiring a minimum of 225,000 scans) and a reallocation of funds from Journeys to Audits. Francesco also ra
---
2026-02-24: Franc and Dallin Sync on 2026 Proposals
Dallin Madsen and Frank Ialongo discussed renewing ObservePoint's contract for Amica, with Frank needing to stay within a $32,600 budget due to recent organizational changes and leadership transitions. They resolved the budget constraint by reallocating funds from underutilized Journeys (used only 292 of 6,000) to Audits, increasing the page limit from 240,000 to 275,000 pages while maintaining the same price point. The renewal will also include complimentary VPN and SSO features, and they addre</t>
  </si>
  <si>
    <t>["19c24efaa3f0b447", "19c24ef0288847d4", "19c24be0e637a585", "19c2148b2287538d", "19c1fe32d205c8ed", "19c1f236d8af299a", "19c12b3f29d120e6", "19c12420e35c3004", "19c0a899447c3eaf", "19bec1c945005958", "19bec163937d8bfe", "19be14214b85fc1a", "19bdd27cab4068f7", "19bc81ed3d14c726", "19bc81a00b718b0e", "19bc819cd8086c9e", "19b9afec1cbb3057", "19b9a83c970d343e", "19b9a7fb855dcd9d", "19b9a49b3c1b752f", "19b9a19ef9472ac8", "19b9a189be0d77c7", "19b9a16f062badbc", "19b958ab11e2287f", "19b958a0508bc751", "19b950800854f6c8", "19b700aa7633a1ae", "19b4b8bd98b1ce84", "19b4b157266c573e", "19b4b1568626fb3d", "19b4ab7dc134a575", "19b4ab7cf0927119", "19b47e2ec9b98c66", "19b47e28d3d5ff31", "19b471f5a93d93c9", "19b471df5b9fa092", "19b4707030809384", "19b389160dfde68f", "19b38915b20ef599", "19b386c3868192d1", "19b36e3fd769fe2b", "19b36871c4270e64", "19b368714888144d", "19b3362dac7d1fe6", "19b330e394ec6ce5", "19b32bb1cbc72313", "19b32b916e7dfb61", "19b32b40666eb5ad", "19b32b082346f723", "19b32abdac6977cf", "19b32ab75e178211", "19b2edf36ebec317", "19b2e5ffeb02716b", "19b2e158dbfd04fb", "19b0e6aee316db33", "19b0e63d3a7ea8e2", "19aba33ceccb7c86"]</t>
  </si>
  <si>
    <t>["ngmt_01KFEK95PX2BSCV67P2P5YFY0H", "ngmt_01KFEK962675R0N74NKFN3GZ3X", "ngmt_01KFEK967XDEH47Q818GEEW50D", "ngmt_01KFRC3W9PPK208V6Q8FRNVY02", "ngmt_01KHSBG7E55Y159HAWA9V2CW3E", "ngmt_01KJTQ8ZCJ72YKF9MK974WHG9M"]</t>
  </si>
  <si>
    <t>["ngmt_01KFEK95PX2BSCV67P2P5YFY0H_0", "ngmt_01KFEK95PX2BSCV67P2P5YFY0H_1", "ngmt_01KFEK95PX2BSCV67P2P5YFY0H_2", "ngmt_01KFEK962675R0N74NKFN3GZ3X_0", "ngmt_01KFEK962675R0N74NKFN3GZ3X_1", "ngmt_01KFEK967XDEH47Q818GEEW50D_0", "ngmt_01KFEK967XDEH47Q818GEEW50D_1", "ngmt_01KFEK967XDEH47Q818GEEW50D_2", "ngmt_01KFRC3W9PPK208V6Q8FRNVY02_0", "ngmt_01KFRC3W9PPK208V6Q8FRNVY02_1", "ngmt_01KFRC3W9PPK208V6Q8FRNVY02_2", "ngmt_01KFRC3W9PPK208V6Q8FRNVY02_3", "ngmt_01KFRC3W9PPK208V6Q8FRNVY02_4", "ngmt_01KHSBG7E55Y159HAWA9V2CW3E_0", "ngmt_01KHSBG7E55Y159HAWA9V2CW3E_1", "ngmt_01KJTQ8ZCJ72YKF9MK974WHG9M_0", "ngmt_01KJTQ8ZCJ72YKF9MK974WHG9M_1"]</t>
  </si>
  <si>
    <t>Frank Adobe analytics admin
Paul uses it to look for key variables
Dec 17, 2025
Frank might want some training sessions with marketing and maybe
                other teams
Also might need to setup journeys on lower environments and emulate
                users that will change the behavior of the site (woman, 50+, etc)
Dec 23, 2025
Wants to pull data from adobe and OP and combine it in excel or
                google sheets
Who is the solutions engineers?
Maybe check with Mike (product) because his context might be
                helpful
Tagtation? Something to export adobe rules? http://tagtician.com/
Sounds like he is talking about the old chrome extension and we
                don't support it anymore. Try and figure out if there is something else that we can do to help with
                this
Post login
ps2.amica.com</t>
  </si>
  <si>
    <t>53dbd1d8bad5251cc745883392dcdb9b</t>
  </si>
  <si>
    <t>Bluebeam Inc.</t>
  </si>
  <si>
    <t>006VH00000Dk72DYAR</t>
  </si>
  <si>
    <t>Mike Fong</t>
  </si>
  <si>
    <t>https://observepoint.my.salesforce.com/001d0000020UAv5AAG</t>
  </si>
  <si>
    <t>2026-01-12 (IN): Example of EBR — Hi all,
 Please see an example of EBR from another vendor we have that demonstrates value to our executives in a helpful way. Granted this tool has 
2026-01-12 (IN): Accepted: ObservePoint | Bluebeam Inc. Sync
2026-01-12 (IN): Accepted: ObservePoint | Bluebeam Inc. Sync</t>
  </si>
  <si>
    <t>["19bb47953557c84d", "19bb396dbb85923d", "19bb38432d77e1cf", "19bb327e71544fd9", "19b8f227fdbe9742", "19b700aa7d46a531", "19b13679183f48a7", "19b040e9973ad5b3"]</t>
  </si>
  <si>
    <t>Privacy
Cali Opt Out - Cookie Inventory
Its still setting the 3rd part cookies on all the pages
                scanned
Tags
Top pages - Tag Inventory
Lots of pages are missing GA4, GTM
A few pages still have some old technologies: Universal
                Analytics
Nicole
Marketing
Wants to champion privacy
Mark
Going to be the main user
Todo
Clean up cookie bots
Setup quick sync right after holidays (week of the 5th)
Bi-weekly, last week of january
Need to get a solid answer from them on what interaction needs to
                happen to guarantee that cookiebot will fire</t>
  </si>
  <si>
    <t>1a763b76d6d0a0827e7eab0f55948c33</t>
  </si>
  <si>
    <t>Cost Plus World Market</t>
  </si>
  <si>
    <t>006VH000003tF6LYAU</t>
  </si>
  <si>
    <t>https://observepoint.my.salesforce.com/001d000001gOaJoAAK</t>
  </si>
  <si>
    <t>2026-02-04 (OUT): Re: Contract Renewal — Thanks John.
 Grant -- looking forward to speaking on Friday. We've got some ideas to
 help your scanning value take off this year.
 Clarke Ande
2026-02-04 (OUT): Re: Contract Renewal — Hey Grant,
 Yes it is up on March 1st. I have looped Clark Anderson (your AE) into this
 thread for any questions that you might have for him.
 Yo
2026-02-04 (OUT): Re: Contract Renewal — Hey Grant,
 Yes it is up on March 1st. I have looped Clark Anderson (your AE) into this 
 thread for any questions that you might have for him.
 Y</t>
  </si>
  <si>
    <t>2026-02-20: ObservePoint | World Market - Sync
John and Grant discussed a contract renewal with ObservePoint for $30,000 annually over three years, with Grant requesting written confirmation of the annual payment structure to ensure clarity. John introduced ObservePoint's new "Frameworks" feature, which provides pre-built monitoring configurations and reports for common use cases like Adobe Analytics, Google Analytics, and privacy compliance to reduce setup friction for customers. Grant expressed interest in implementing these frameworks, pa
---
2026-02-06: ObservePoint | World Market - Sync
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t>
  </si>
  <si>
    <t>["19c2adaa8b3d0af4", "19c2a99fc7dcd49e", "19c2a542e4cbd44e", "19c29a841708cbfb", "19c2996f3cf567db", "19c2936360e4dcb4", "19c113ab857feb23", "19c1132aec3e5e53", "19c0fafdcdcc276d", "19c01117c5950bb2", "19c010f5da85aca2", "19c007bd2c8fca12", "19bfd999745c34df", "19bfc39463a8cbbc", "19bfc237e7aa1362", "19bfc1ee3a110f27", "19bfb0c29674941e", "19bbff667fbaea11", "19b753114ac2c303", "19b068da773542bb", "19aba3543075e9e4"]</t>
  </si>
  <si>
    <t>["ngmt_01KFNYFQW5Q91BT3NCWY6EB75A", "ngmt_01KHWACDV4P4T5XVSQ6QGZTX32"]</t>
  </si>
  <si>
    <t>["ngmt_01KFNYFQW5Q91BT3NCWY6EB75A_0", "ngmt_01KFNYFQW5Q91BT3NCWY6EB75A_1", "ngmt_01KHWACDV4P4T5XVSQ6QGZTX32_0", "ngmt_01KHWACDV4P4T5XVSQ6QGZTX32_1", "ngmt_01KHWACDV4P4T5XVSQ6QGZTX32_2"]</t>
  </si>
  <si>
    <t>Grant -
John -
Self initiated project, we work on questions that are interesting to
                them
Wants to build chart visualizations from reports to share with
                stakeholders
Hasn’t done much with privacy
Ensighten for CMP, not OneTrust, now its owned by Cheq</t>
  </si>
  <si>
    <t>4a238e4bae4b1339111dfeb23c3f7143</t>
  </si>
  <si>
    <t>Klick</t>
  </si>
  <si>
    <t>0066T00001DZXXvQAP</t>
  </si>
  <si>
    <t>Jared Paxton</t>
  </si>
  <si>
    <t>https://observepoint.my.salesforce.com/0010W00002VpN2bQAF</t>
  </si>
  <si>
    <t>c0d5b5a63dc6eb6d4716e5105a0d67a5</t>
  </si>
  <si>
    <t>006VH0000074O1MYAU</t>
  </si>
  <si>
    <t>https://observepoint.my.salesforce.com/001d000001fj9BuAAI</t>
  </si>
  <si>
    <t>2026-01-23 (OUT): Upcoming ObservePoint Renewal on March 24, 2026 - Caleres — [image: ObservePoint Logo_Gray_ON_YEllow_LOGO.jpeg]  A friendly reminder that it's time to renew.   Hi Thor,  Thank you for being an ObservePoint cust
2026-01-20 (IN): Accepted: ObservePoint | Caleres - Monthly Sync
2026-01-20 (IN): Accepted: ObservePoint | Caleres - Monthly Sync</t>
  </si>
  <si>
    <t>2026-02-20: ObservePoint Implementation and Regression Testing
John Davis introduced himself as the new Customer Success Manager taking over from Macy and met with the Caleres analytics team (Chris Mills and William Ferlis) to discuss their ObservePoint usage and priorities. The team's primary focus is on two key areas: implementing automated regression testing to compare Adobe Analytics variables across audit runs (currently a manual process comparing weekly data against nine-week averages), and ensuring cookie compliance across their 15-18 websites. John</t>
  </si>
  <si>
    <t>["19bebc27e0c85b8a", "19bdc2d94d1217ec", "19bdc2d83f12a20f", "19bc8dd373edfa1c", "19bc84faa07cd307", "19bc80dfd59336b5", "19bc80c759e89ac2", "19b51247b225f5f9", "19b14995f0fa3fa8", "19aba38d080d7837"]</t>
  </si>
  <si>
    <t>["ngmt_01KFQFAPGXGS59Q4DEHKHMPYD1"]</t>
  </si>
  <si>
    <t>["ngmt_01KFQFAPGXGS59Q4DEHKHMPYD1_0", "ngmt_01KFQFAPGXGS59Q4DEHKHMPYD1_1", "ngmt_01KFQFAPGXGS59Q4DEHKHMPYD1_2", "ngmt_01KFQFAPGXGS59Q4DEHKHMPYD1_3"]</t>
  </si>
  <si>
    <t>William - 
**Regression audit health checks**
^^Most important^^
Are variables over firing or under firing
Benchmark page site speed and performance
Google floodlight tag, wants to measure site performance 
Krys - Dev, main user
Cookie consent is hot topic right now
Rule for checking variable from previous run to current run
Build famous footwear custom script to check variable data weekly versus the previous 7 days worth of data</t>
  </si>
  <si>
    <t>a233dd9fafd712298121febdcbb177d8</t>
  </si>
  <si>
    <t>MongoDB Inc.</t>
  </si>
  <si>
    <t>006VH00000DkBgvYAF</t>
  </si>
  <si>
    <t>https://observepoint.my.salesforce.com/0016T00002tpKTxQAM</t>
  </si>
  <si>
    <t>2026-02-04 (IN): Re: Sync Followup — Thanks for handling this, John. I trust you all to take this across the
 finish line.
 On Wed, Feb 4, 2026, 5:11 PM John Davis &lt;john.davis@observepo
2026-02-04 (OUT): Sync Followup — Hey Wendi and Michaleen,
 It was great to see you two again today!
 Here is a link that talks about integrating Jira with journeys and rules
 and 
2026-02-04 (OUT): (no subject) — *Regards, *
 John Davis *   |    * *Customer Success Manager*
 Cell: 801.633.6013
 john.davis@observepoint.com
 www.observepoint.com 
 &lt;https://gr</t>
  </si>
  <si>
    <t>2026-02-06: ObservePoint | MongoDB Inc. Sync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
2026-02-04: ObservePoint | MongoDB Inc. Sync
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t>
  </si>
  <si>
    <t>["19c2abbe371e92e5", "19c2ab5d6acee73b", "19c2aadec29c025f", "19c249608c2a6c4e", "19c249111c21d20c", "19c2487a3c566b93", "19c2396a18c437e2", "19c21eec85a884cf", "19c216718134b48e", "19c216614fd4c9d6", "19c2155bc4f77437", "19c20e633851ba83", "19c20e62bb91195d", "19c1f47605a569e0", "19c1f0b2dcdbff07", "19c1f0b266341545", "19c0fafdcecaca65", "19c0b08936113797", "19bc78918d7cc8e6", "19bc3f4654b7bdf0", "19bb9273c29956ae", "19bb925d9c982500", "19bb8d5cf978a49c", "19bb885efa3a39f7", "19bb86b636c787a7", "19bb801aeaed316e", "19bb7ffafafdd1a5", "19bb448f0f22fd89", "19bb404acb8ee606", "19bb3e834ebff80d", "19bb35d7805f1cc3", "19ba4a26e7eddb4e", "19ba4a0b7283a5bc", "19ba48a0f6cc9573", "19b9eb0e8a600819", "19b98c36b63714bf", "19b9540029757ead", "19b94babca98289d", "19b7531158082db3", "19b4b83b024f3e96", "19b477d69acd7269", "19b4710783f37d4f", "19b466cbcc5927bf", "19b38795d8f7df4f", "19b38767885c285f", "19b3842f31f4498a", "19b381666db611e9", "19b37ed2e72260c7", "19b31bdd41c0bf72", "19b23003884b7ed5", "19b12deeefb1f62f", "19b12decda34aa53", "19b0f6cc2a5ba905", "19b0f3f54e5a50ff", "19b0f36212801f98", "19b0e3fcd611c32e", "19b0e2e52cbb2af5", "19aba3469532a375"]</t>
  </si>
  <si>
    <t>["ngmt_01KGJ8MAJND60FTRE8YQ4YN3MP", "ngmt_01KGG0QC5QP22WJVN88HEG3X48"]</t>
  </si>
  <si>
    <t>["ngmt_01KGJ8MAJND60FTRE8YQ4YN3MP_0", "ngmt_01KGJ8MAJND60FTRE8YQ4YN3MP_1", "ngmt_01KGJ8MAJND60FTRE8YQ4YN3MP_2", "ngmt_01KGJ8MAJND60FTRE8YQ4YN3MP_3", "ngmt_01KGG0QC5QP22WJVN88HEG3X48_0", "ngmt_01KGG0QC5QP22WJVN88HEG3X48_1", "ngmt_01KGG0QC5QP22WJVN88HEG3X48_2", "ngmt_01KGG0QC5QP22WJVN88HEG3X48_3", "ngmt_01KGG0QC5QP22WJVN88HEG3X48_4"]</t>
  </si>
  <si>
    <t>Looked at a journey after talking about an email that he sent recently, “highest priority item”
What is the high level of this Bing pixels problem, I didn’t have much context behind what they are talking about so it was a little hard to follow along
Showcase that OP is correct
OP is a bot so sometimes things like security can get in the way
OP is a good emulator for an end user of the customer because its an outside source, not in their own networks and such
LiveConnect
Allows a live connection with a mobile device to see the tags while you use the device, not much data past tags, use HAR Analyzer for more complete data
Email validation, what is this and what is this use case that he is talking about?
We create a new email that they can send these automated emails to, then basically run an audit on the email html
Need to have it associated with an audit to get full data like an audit
The rules fail because of a dynamic a tag that sometimes shows up in the emails and there is not really easy way to skip it
The raw html is not formatted correctly but Macey didn’t know what to do about that, she could’ve just copied it into an html viewer and auto format it
He wants solutions that will empower others in his company to self serve, like engineers, etc. So he wanted something that would alert this person with a link that would take them to a page with all the info they would need to fix it, without having to contact Arthur.
He asked about sending emails with non-visible broken links and how that affects spam filters
She showed the Delayed Web Analytics Tags report
Need to familiarize myself with reports
He talked about getting some data exported using the google sheet api
Security incident
What about the api stuff?
SSO question
What about journey steps themselves?</t>
  </si>
  <si>
    <t>992f356cf8e976dbff3777de56e084b5</t>
  </si>
  <si>
    <t>006VH00000TC59iYAD</t>
  </si>
  <si>
    <t>&lt;p&gt;https://docs.google.com/presentation/d/1gY4voT_zpbdN73htv_VWVBTvDJ2k7xgDaQXeZbUi2Js/edit?usp=sharing&lt;/p&gt;</t>
  </si>
  <si>
    <t>https://observepoint.my.salesforce.com/001d000001qtIN9AAM</t>
  </si>
  <si>
    <t>2026-01-30 (OUT): Upcoming ObservePoint Renewal on March 31, 2026 - Ross Stores Inc. — [image: ObservePoint Logo_Gray_ON_YEllow_LOGO.jpeg]  A friendly reminder that it's time to renew.   Hi Deepa,  Thank you for being an ObservePoint cus
2026-01-28 (OUT): Re: [EXTERNAL] New data retention policy -- ObservePoint — Sounds great -- I'll disregard the addendum and look forward to hearing
 back from you soon.
 Thanks!
 Clarke Anderson *   |    * *Account Execu
2026-01-28 (IN): RE: [EXTERNAL] New data retention policy -- ObservePoint — Hi Clarke,
 Thanks for the follow up. Unfortunately, we won’t be able to move forward quickly.
 As part of closing out our fiscal year, we are abo</t>
  </si>
  <si>
    <t>["19c0fafdf654afd9", "19c069dcc9d79ba1", "19c06770b249e722", "19c066af90732c1a", "19c0097701ba882c", "19bfc34addd333ce", "19be679fabdb88d6", "19be676eec938f64", "19be6749902f2591", "19bb988a75c1a0b9", "19bb97c0840e12fa", "19bb974cf6eedde5", "19bb95e7f2ae20cc", "19bb95878481470b", "19bb8c8eef1aabad", "19ba3664db05815f", "19b9e3432135ca4f", "19b9e33c8daa10d6", "19b9e33276bbc88d", "19b9b8a073c9b431", "19b9a947966de017", "19b8f088d69cfaf6", "19b8ee37132cdce9", "19b753117e2d45eb", "19b293b9087b2675", "19b293abb4127807", "19b2932816b97f55", "19b241c7c45a3d55", "19b2401712965c8f", "19b23ff73bdf026b", "19b23ef480214909", "19b0fae0be33650c", "19aba6e2a7634761"]</t>
  </si>
  <si>
    <t>There is one google sheet from script services for rosstores.com, why not have one for deedees.com?</t>
  </si>
  <si>
    <t>338645cc2a6a1ce5e53ff7dfddc57897</t>
  </si>
  <si>
    <t>Solvation</t>
  </si>
  <si>
    <t>006VH00000A5Y6ZYAV</t>
  </si>
  <si>
    <t>https://observepoint.my.salesforce.com/0016T000030nJr7QAE</t>
  </si>
  <si>
    <t>386640c956c24bc69301b62a43946422</t>
  </si>
  <si>
    <t>006VH00000Re37hYAB</t>
  </si>
  <si>
    <t>&lt;p&gt;https://docs.google.com/presentation/d/1rOX89O5s_V05xOkKEsE9qiCNHiutb6aFUAX84KgCW00/edit?usp=sharing&lt;/p&gt;</t>
  </si>
  <si>
    <t>https://observepoint.my.salesforce.com/001d000001qslNWAAY</t>
  </si>
  <si>
    <t>2026-01-08 (OUT): Email Links Validation — Hey Chandra,
 Just in case you missed Macey's messages in the chat in our Zoom meeting
 today, here is our latest documentation on the email links v
2025-12-11 (OUT): Updated invitation: ObservePoint | Medifast - Sync @ Thu Dec 18, 2025 8am - 8:30 — This event has been updated
 Changed: time
 ObservePoint | Medifast - Sync
 Thursday Dec 18, 2025 ⋅ 8am – 8:30am
 Mountain Time - Denver
 Joi
2025-12-11 (OUT): Re: New Time Proposed: ObservePoint | Medifast - Sync — Hi Sonia!
 You will actually have a new primary contact in John Davis moving forward
 and I was hoping to introduce him as your new CSM. If this mor</t>
  </si>
  <si>
    <t>2026-02-05: ObservePoint | Medifast - Sync
John Davis met with the Medifast team (Sonia, Chandra, and others) to troubleshoot alerts triggered by recent website audits on their production environment. They identified that approximately half of the scanned pages were returning 404 errors, which was causing multiple alert failures including missing Google Analytics 4 tags. John guided the team through modifying their rules to only flag pages with 200 status codes and demonstrated how to reprocess audits in bulk, recommending that the team
---
2026-01-08: ObservePoint | Medifast - Sync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t>
  </si>
  <si>
    <t>["19b9fa31d85268e4", "19b0defaf7886387", "19b0dea803c8a17b", "19aba33fb7bc3545"]</t>
  </si>
  <si>
    <t>["ngmt_01KC8R7XCPW464CDKS8B6ZQV7Z", "ngmt_01KEF207073KPXXSEA2PZA4V1E"]</t>
  </si>
  <si>
    <t>["ngmt_01KC8R7XCPW464CDKS8B6ZQV7Z_0", "ngmt_01KC8R7XCPW464CDKS8B6ZQV7Z_1", "ngmt_01KC8R7XCPW464CDKS8B6ZQV7Z_2"]</t>
  </si>
  <si>
    <t>John suggested the team create a list of important metrics and failure points in plain language, did they do that? Or do we need to do that live on the call?</t>
  </si>
  <si>
    <t>358c1d36473d2018426e8949b9ddb60f</t>
  </si>
  <si>
    <t>CVS Pharmacy</t>
  </si>
  <si>
    <t>0066T00001BBIMfQAP</t>
  </si>
  <si>
    <t>&lt;p&gt;https://docs.google.com/presentation/d/1vb2ieQoHAuoNU_WhM7Ip6NjEdLVcA-gytyCcrgA7KLw/edit?usp=sharing&lt;/p&gt;</t>
  </si>
  <si>
    <t>https://observepoint.my.salesforce.com/001d000001X9SNEAA3</t>
  </si>
  <si>
    <t xml:space="preserve">2026-02-02 (IN): Re: [EXTERNAL] Re: ObservePoint Demo — Fantastic! I'm traveling at that time but Mike we can connect after if you need any support for next steps.
 Danielle Coulson (she/her) | Lead Dir
2026-02-02 (IN): Re: [EXTERNAL] Re: ObservePoint Demo — Yes. Meeting was scheduled 02/05 Thursday 1PM EST.
 Thanks,
 Mike
 From: Coulson, Danielle (Sachs), &lt;CoulsonD@aetna.com&gt;
 Date: Monday, February 2
2026-02-02 (OUT): Out of office Re: Accepted: ObservePoint | CVS Pharmacy Sync — I am out of the office Monday February 2nd, please reach out to
 support@observepoint.com if
 you have something urgent, otherwise I will get back to </t>
  </si>
  <si>
    <t>2026-02-19: ObservePoint | CVS Pharmacy Sync
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
2026-02-05: ObservePoint | CVS Pharmacy Sync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t>
  </si>
  <si>
    <t>["19c1f2dfb066682c", "19c1f2be47269753", "19c1f23ce2c72573", "19c1f2083a914883", "19c1108a42334de5", "19bc2bb6b77f92a2", "19b7fa5115d8af74", "19b7fa1d4b2f1860", "19b37d06c7087e4b", "19b2facdb6739c09", "19b2edae78075923", "19aba383bfe642f8"]</t>
  </si>
  <si>
    <t>["ngmt_01KF1BQ0E29ZW07WX284EP726C", "ngmt_01KGFJBEWB3AS7HKD3WZZZNPW1", "ngmt_01KH6Z8BAF8NFYDEA4X2C1KG06"]</t>
  </si>
  <si>
    <t>["ngmt_01KF1BQ0E29ZW07WX284EP726C_0", "ngmt_01KGFJBEWB3AS7HKD3WZZZNPW1_0", "ngmt_01KGFJBEWB3AS7HKD3WZZZNPW1_1", "ngmt_01KGFJBEWB3AS7HKD3WZZZNPW1_2", "ngmt_01KGFJBEWB3AS7HKD3WZZZNPW1_3", "ngmt_01KGFJBEWB3AS7HKD3WZZZNPW1_4", "ngmt_01KH6Z8BAF8NFYDEA4X2C1KG06_0", "ngmt_01KH6Z8BAF8NFYDEA4X2C1KG06_1", "ngmt_01KH6Z8BAF8NFYDEA4X2C1KG06_2"]</t>
  </si>
  <si>
    <t>Maria - Tagging group, privacy was given to this team this
                year
Amy - Tagging specialist
Trying to put together processes around privacy and how to find and
                fix them
Wants to be more proactive
Setup cadence of audits
Make sure whitelisting is setup and ready to go
Working with Danielle Coulsen about these blocking issues
Frontstore is going to be big
We’re put in Archer which should make it easier to whitelist
                us
As soon as we’re whitelisted, we should scan 100k pages for
                analytics, then 100k for privacy, then tweak the follow-up scans based on the findings
I was going to let you all know that we are still waiting for the
                folks who did the review to update Archer so that the other folks who can update/whitelist you for Front
                store can finish their action.
I have reached out to both sides again.... I was out of commission
                last week with a sinus infection
Mike - Aetna side,
Bruce - Martech guy, product office role now
Medicare enrollment process</t>
  </si>
  <si>
    <t>2ca675e869416faaa3a4afc753049b37</t>
  </si>
  <si>
    <t>006VH00000TYd6UYAT</t>
  </si>
  <si>
    <t>https://observepoint.my.salesforce.com/001d000001iAhtlAAC</t>
  </si>
  <si>
    <t>2026-01-29 (OUT): Re: Updated invitation: ObservePoint | Ziff Davis Inc. 60 min Sync @ Thu Feb 5,  — Sure I can make that work, you should get an event update in a separate
 email, thanks Robert!
 *Regards, *
 John Davis *   |    * *Customer Succe
2026-01-29 (IN): Re: Updated invitation: ObservePoint | Ziff Davis Inc. 60 min Sync @ Thu Feb 5,  — Hi John,
 I will be travelling for work February 5.  Would it be possible to aim for
 the same time February 12?
 &lt;https://www.ziffdavis.com/&gt; R
2026-01-28 (IN): Proposed new time: ObservePoint | Ziff Davis Inc. 60 min Sync @ Tue Feb 3, 2026  — Filippo Caprioli has accepted this invitation and proposed a new time:
 Thu Feb 5, 2026 2:30pm – 3:30pm
 "Rescheduling due to a conflict"
 ObservePo</t>
  </si>
  <si>
    <t>2026-02-12: ObservePoint | Ziff Davis Inc. 60 min Sync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t>
  </si>
  <si>
    <t>["19c07e9c0d6482f8", "19c0754bf72aa24c", "19c05e1b83d8b8b1", "19c05cad84e85a1b", "19c05be4d6a37568", "19bdc304566047f8", "19b293eea44104d3", "19b293d0975672d1", "19b2939b6481818a", "19b2927362ce3e83", "19b28e5ee71f4569", "19b28e3bcf2a3a72", "19b28e43afee6dc3", "19b09de746c70dab", "19b09c208fdca116", "19b09c2772d7a14f", "19b09bf5f8181b9b", "19b099099666d62e", "19b0987675dbd6b8", "19ae0d259c47f961", "19abe3d4611ff01c", "19abc0a1b8baf956", "19aba62cf383ad78"]</t>
  </si>
  <si>
    <t>["ngmt_01KG3YJJ4381Q2XXN4AJ8AYTFD"]</t>
  </si>
  <si>
    <t>["ngmt_01KG3YJJ4381Q2XXN4AJ8AYTFD_0", "ngmt_01KG3YJJ4381Q2XXN4AJ8AYTFD_1", "ngmt_01KG3YJJ4381Q2XXN4AJ8AYTFD_2", "ngmt_01KG3YJJ4381Q2XXN4AJ8AYTFD_3", "ngmt_01KG3YJJ4381Q2XXN4AJ8AYTFD_4", "ngmt_01KG3YJJ4381Q2XXN4AJ8AYTFD_5"]</t>
  </si>
  <si>
    <t>Robert - Lawyer
Filippo - Tech guy that actually builds things
Privacy use case seems like they are trying to rely on consent mode
                on purpose?
Mashable -
IGN -
CNET - onetrust
California, then US, then EU
They have a very complex video setup
Create audit for mashable
Whats happening before and after the consent?</t>
  </si>
  <si>
    <t>2acd7f2dbac9feed091169458c6b0c37</t>
  </si>
  <si>
    <t>006VH00000PqmoXYAR</t>
  </si>
  <si>
    <t>https://observepoint.my.salesforce.com/0010W00002dxRviQAE</t>
  </si>
  <si>
    <t>2026-01-30 (OUT): Upcoming ObservePoint Renewal on April 30, 2026 - Brunswick — [image: ObservePoint Logo_Gray_ON_YEllow_LOGO.jpeg]  A friendly reminder that it's time to renew.   Hi Brian,   Thank you for being an ObservePoint cu
2026-01-30 (IN): Following: ObservePoint | Brunswick Sync — Preston Tyler is following this meeting
 Learn more about Follow&lt;https://go.microsoft.com/fwlink/?linkid=2252265&gt;
 They can't attend, but they're inte
2026-01-30 (OUT): Re: Brad, let me introduce your new CSM John — Hey Brad,
 Thanks for sending this over! Its super helpful
 I'd love to connect and chat about the rules we need to setup for your
 needs.
 In p</t>
  </si>
  <si>
    <t>2026-02-18: ObservePoint | Brunswick Sync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
---
2026-02-03: ObservePoint | Brunswick Sync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t>
  </si>
  <si>
    <t>["19c0fafe1e374bc4", "19c0f7d9e92e8400", "19c0f6b0d8b0ba2a", "19c0d7189154ce4e", "19c0d714c9b4454f", "19c0d60680204df1", "19c0d54ca915c409", "19c0d250bd707266", "19c05de533605acd", "19c05bcabd68c998", "19c05b79c7b7b661", "19c05b09dbeb27fe", "19c059e88358f5b2", "19b9a660cf3498ad", "19b9a45281617d3b", "19b9a41cec80d98b", "19b349e81a0d0185"]</t>
  </si>
  <si>
    <t>["ngmt_01KG7QE75PTESKSWAG8X12ERY4", "ngmt_01KHKZPWVF2JBHW4CY4JQMD5FZ"]</t>
  </si>
  <si>
    <t>["ngmt_01KG7QE75PTESKSWAG8X12ERY4_0", "ngmt_01KG7QE75PTESKSWAG8X12ERY4_1", "ngmt_01KG7QE75PTESKSWAG8X12ERY4_2", "ngmt_01KHKZPWVF2JBHW4CY4JQMD5FZ_0", "ngmt_01KHKZPWVF2JBHW4CY4JQMD5FZ_1", "ngmt_01KHKZPWVF2JBHW4CY4JQMD5FZ_2", "ngmt_01KHKZPWVF2JBHW4CY4JQMD5FZ_3", "ngmt_01KHKZPWVF2JBHW4CY4JQMD5FZ_4", "ngmt_01KHKZPWVF2JBHW4CY4JQMD5FZ_5", "ngmt_01KHKZPWVF2JBHW4CY4JQMD5FZ_6"]</t>
  </si>
  <si>
    <t>Brad - Director of digital analytics
Aparna - QA Implementation?
I went ahead and created a rough draft of a rule that probably gets
                us 90% there, then copied your two journeys for those two forms and assigned my rule to the last step in
                both journeys:
https://app.observepoint.com/web-journey/575288/run/66655459/results?action=11&amp;tab=4
https://app.observepoint.com/web-journey/575287/run/66655458/results?action=11&amp;tab=4
Wants to lock down some sort of a playbook to make it easier to make
                more journeys</t>
  </si>
  <si>
    <t>9f9bdacd7b90a5649e8c53a713e6c296</t>
  </si>
  <si>
    <t>Hopkins</t>
  </si>
  <si>
    <t>006VH00000DeTOoYAN</t>
  </si>
  <si>
    <t>https://observepoint.my.salesforce.com/0016T00002lvc6GQAQ</t>
  </si>
  <si>
    <t>173c1f1a73e821aa77718fb639a2ef59</t>
  </si>
  <si>
    <t>RDO Equipment</t>
  </si>
  <si>
    <t>006VH00000SAVKVYA5</t>
  </si>
  <si>
    <t>https://observepoint.my.salesforce.com/0010W00002dxSMWQA2</t>
  </si>
  <si>
    <t>2026-01-20 (IN): Tentative: ObservePoint | RDO Equipment Sync
2026-01-19 (IN): Tentative: ObservePoint | RDO Equipment Sync
2026-01-19 (IN): Accepted: ObservePoint | RDO Equipment Sync</t>
  </si>
  <si>
    <t>["19bdca262fbbe4bc", "19bd719c62a0b800", "19bd6d219506bd33", "19bc866842cf8d8e", "19b29459b057fc04", "19ae466fd750fa6e", "19ae1545baa66648", "19ae14c9e7eaa36b", "19ae13bfb1b87c43", "19ae0d57e7956c04", "19ac2455976b3f65", "19ac23d445141d15", "19ac1cd752893048", "19ac1225a51a5f68", "19ac0e3a00cb16ad", "19ac0e38f4b9568c", "19ac0e0173f07cb5", "19abbf9cf6a6d80c", "19abbda869a1406b", "19aba6d629bebc2c", "19aba6b87258d8ec"]</t>
  </si>
  <si>
    <t>Eric - RDO Security
Bradley -
Do 1st party cookies need to be approved? Yes, every cookie should
                be categorized, that doesn’t mean that they should be blocked, just need to be categorized so that
                OneTrust knows what they are and has no blindspots.
Is there a report that shows newly added tags? Setup an alert one
                when there are unapproved tags on an audit
Recently we took over privacy, not too familiar with it</t>
  </si>
  <si>
    <t>f78d19c4879161f62f3b680615173e35</t>
  </si>
  <si>
    <t>Tyson Foods</t>
  </si>
  <si>
    <t>006VH00000GQG4jYAH</t>
  </si>
  <si>
    <t>https://observepoint.my.salesforce.com/001d000001gytRtAAI</t>
  </si>
  <si>
    <t>2026-01-29 (OUT): New CSM — Hey Landon,
 I just wanted to introduce myself as your new CSM moving forward.
 I also wanted to check with you because I know that David Neels wa
2026-01-29 (OUT): New CSM — Hey Landon,
 I just wanted to introduce myself as your new CSM moving forward. 
 I also wanted to check with you because I know that David Neels w
2026-01-22 (OUT): Re: ObservePoint | Tyson -Sync — Thanks Todd!
 Hey Tyson Team,
 I would love to meet and talk about your 2026 goals. Please let me know if
 that regular scheduled time works for y</t>
  </si>
  <si>
    <t>["19c0ba02a902df3d", "19c0b9afb56d051b", "19be7b4ad05a584a", "19be79fd62ddf59a", "19aba388f14aa1f6"]</t>
  </si>
  <si>
    <t>Send email to schedule a one off meeting with a single person to see
                if they show up
Cancel the recurring meeting
Main decision maker</t>
  </si>
  <si>
    <t>3e617086c52898deb5ceaa2eed0fabf1</t>
  </si>
  <si>
    <t>Softcrylic</t>
  </si>
  <si>
    <t>006VH00000ZbDbdYAF</t>
  </si>
  <si>
    <t>https://observepoint.my.salesforce.com/001d000001npvMlAAI</t>
  </si>
  <si>
    <t>006VH00000VrMIHYA3</t>
  </si>
  <si>
    <t>https://observepoint.my.salesforce.com/001d000001TPxniAAD</t>
  </si>
  <si>
    <t>2026-01-14 (OUT): OneTrust Regex Issue — Hey Dipendra,
 Following up on our discussion regarding the OneTrust regex issue you
 raised with Macey two meetings ago, I have an update after spe
2026-01-08 (IN): Accepted:  ObservePoint | Seagate Monthly Sync
2025-12-09 (OUT): Updated invitation: ObservePoint | Seagate- Sync @ Thu Dec 18, 2025 12pm - 12:30 — This event has been updated
 Changed: time
 ObservePoint | Seagate- Sync
 Thursday Dec 18, 2025 ⋅ 12pm – 12:30pm
 Mountain Time - Denver
 Joi</t>
  </si>
  <si>
    <t>2026-02-05: ObservePoint | Seagate Monthly Sync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t>
  </si>
  <si>
    <t>["19bbe7424018d972", "19b9f00cbf41922f", "19b04fa88ee112ac", "19aba34f0745e192"]</t>
  </si>
  <si>
    <t>["ngmt_01KEFG136E3MYR0C5H7BSESPGW"]</t>
  </si>
  <si>
    <t>["ngmt_01KEFG136E3MYR0C5H7BSESPGW_0", "ngmt_01KEFG136E3MYR0C5H7BSESPGW_1", "ngmt_01KEFG136E3MYR0C5H7BSESPGW_2"]</t>
  </si>
  <si>
    <t>Dipendra - Use to build the front end sites, now over the marketing
                side of UX, he is a huge swiss army knife
Trying to help with accessibility compliance (now using another
                vendor for this), then learned about how OP can help with that and cookie compliance.
Setup a Journey for black friday for a checkout flow
Broken link reporting - mostly ad hoc
The OneTrust regex is slightly different from our regex when we
                import
We probably need to setup a custom js pre-audit action for opt out
                scans as the onetrust opt outs are not working
Jan 8, 2026
Get the unapproved list down to zero
Improve opt out audits
Talked about extended data retention, he will bring it up with his
                legal team</t>
  </si>
  <si>
    <t>321e6a9f66c35f180105f9f0463ec2a7</t>
  </si>
  <si>
    <t>006VH00000J2fgsYAB</t>
  </si>
  <si>
    <t>https://observepoint.my.salesforce.com/001d000001h2KniAAE</t>
  </si>
  <si>
    <t>2026-02-04 (OUT): Re: Question: Where are we with OP hosting Apps Script webhooks? — Hi Charlie,
 Done!
 Best regards!
 On Wed, Feb 4, 2026 at 8:49 PM Charlie Tysse &lt;
 charlie.tysse@stackedanalytics.com&gt; wrote:
 &gt; Hi Alex,
 &gt;
2026-02-04 (IN): Re: Question: Where are we with OP hosting Apps Script webhooks? — Hi Alex,
 Sorry to bug you — I made a change to the Google sheet again, could you
 redeploy?
 Looping in John Davis, Verisign’s new account rep (r
2026-01-28 (IN): Enrique's email — My email address.</t>
  </si>
  <si>
    <t>2026-02-23: ObservePoint | Verisign - Sync
Based on the transcript provided, this appears to be a very brief meeting segment where John Davis is dealing with technical issues related to recording settings. He's attempting to manage or disable automatic recording features, expressing frustration with the recording functionality. The meeting seems to have just started, with the primary focus being on resolving these technical setup issues rather than substantive meeting content.
---
2026-01-28: ObservePoint | Verisign - Sync
This meeting transcript captures a brief informal conversation where participants are getting organized at the start of a call. John Davis and others discuss concerns about recording the session, noting that their company has strict policies against it. The conversation involves some confusion about meeting room ownership and how to disable the recording feature, with participants trying to figure out the technical steps to remove the recording bot from the session.</t>
  </si>
  <si>
    <t>["19c2a03ab6d8d6ab", "19c29fd19f4bcae3", "19c065926d8edc8a", "19bdcdfd5fdb6c61", "19bbd281c3178bac"]</t>
  </si>
  <si>
    <t>["ngmt_01KFEDZNTX2YHX1C7V0NAVCZVH", "ngmt_01KFZ6H5DB219D74BXAE050S49"]</t>
  </si>
  <si>
    <t>Charlie -
Enrique -
Trying to get AWS Lambda setup for cloud computing projects
Ask from the dev team to audit usage of certain tracking
                variables
Approved but not allowed tags and cookie duration script that we can’t
                use anymore because of their security protocols:https://docs.google.com/spreadsheets/d/1HqBJAsHfpWeo7DnVewsBN2o6LoP2HzWTP3oxqCzBGw8/edit?gid=129227418#gid=129227418
I think I can do the same thing by checking the tags against a hard
                coded list in an on-page action in js, then if there are any, it then creates and saves them to a custom
                OP tag as an array, then we create a rule against this which will trigger if the custom OP tag is
                set.
Need to test this theory with this audit:https://app.observepoint.com/audit/2040098/run/0/report/live-results
Doing a full rebuild of their marketing products
Super on top of their privacy</t>
  </si>
  <si>
    <t>a45ff49b144ab7684237fc1ceb76e5b0</t>
  </si>
  <si>
    <t>006VH00000I0rYDYAZ</t>
  </si>
  <si>
    <t>&lt;p&gt;https://docs.google.com/presentation/d/1q9Tks8MGoTwOLP-htCsX4DuLUu0SMA26CGxGKcQXaAs/edit?usp=sharing&lt;/p&gt;</t>
  </si>
  <si>
    <t>https://observepoint.my.salesforce.com/001d000001hSqCBAA0</t>
  </si>
  <si>
    <t>2026-01-29 (OUT): ObservePoint | Officeworks Sync — Look forward to chatting about your 2026 plans and how ObservePoint can  
 help!
 ObservePoint | Officeworks Sync
 Thursday Jan 29, 2026 ⋅ 3:30pm – 
2026-01-29 (IN): Tentative: ObservePoint | Officeworks Sync — ________________________________
 This email and any attachments may contain privileged and confidential information and are intended for the named ad
2026-01-18 (IN): Accepted: ObservePoint | Officeworks Sync — ________________________________
  This email and any attachments may contain privileged and confidential information and are intended for the named a</t>
  </si>
  <si>
    <t>2026-03-03: ObservePoint | Officeworks Sync
In this meeting, John Davis reconnected with the Officeworks team — including Hailey and Renee, who was returning from a 12-month maternity leave — to discuss how they can better leverage ObservePoint for their tagging audit and QA processes. John introduced a newly documented Analytics Verification Framework designed to help teams identify common use cases, access prebuilt reports, and follow implementation and remediation guides, which the team found to be a valuable starting point for getting
---
2026-01-29: ObservePoint | Officeworks Sync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t>
  </si>
  <si>
    <t>["19c0bcf4107e0732", "19c0baf2fa1cdf02", "19bd32f0e0dcb6f2", "19bd32925254f77e", "19bd32209d83a678", "19bd2f0e7983502a", "19bc81d702401523", "19bc3ccbfe25d0d0", "19bc390d0b596e01", "19b957c206954211", "19b940d7621cd9f9", "19b90fee968269db", "19b8f455408b9824", "19b8f400dcd864fc", "19b0b77fa8a8cedc", "19b0b0843ed9f16f", "19b0b04b60c0206b", "19b0b03c1811e2bb", "19b0a4e9d83cc8ac", "19b0a2d4e3ac2ead", "19b09f4e525ba5fc", "19abf9708f93ef6a", "19abf96b154891c8", "19abc1031222fe26", "19abc0f31928f375", "19aba7ce54feaff4"]</t>
  </si>
  <si>
    <t>["ngmt_01KF9F0WEY837HJD4XH1FDQY0E", "ngmt_01KJ3KVQBB5TZA5MXTSZN3GAVC"]</t>
  </si>
  <si>
    <t>["ngmt_01KF9F0WEY837HJD4XH1FDQY0E_0", "ngmt_01KF9F0WEY837HJD4XH1FDQY0E_1", "ngmt_01KF9F0WEY837HJD4XH1FDQY0E_2", "ngmt_01KJ3KVQBB5TZA5MXTSZN3GAVC_0", "ngmt_01KJ3KVQBB5TZA5MXTSZN3GAVC_1"]</t>
  </si>
  <si>
    <t>Hayley (audience lead)
Journey mapping with marketing teams
Data quality
Tealium, GTM, and Adobe Launch
Working with AB testing team
Use cases:
What does the data layer look like?
Monitor the search, checkout process, add to cart Journeys
digitalData datalayer needs to be found
Renee (on maternity leave)
Heads tagging team
Bridget -
Ash - Online improvement
Henry - Business requirements
Sites and apps need work
Site speed
AEO (SEO for AI)
Analytics tagging
Email link validation is maybe a space we could help with
Need a followup call with Hayley, Ash (new) and Henry and maybe
                email team?
Follow up call in Jan: Henry, Ash And Email marketing team
                potentially to review tagging implementation, page performance, email query parameters.
Forward a marketing email to John
Example of. Journey experience on your site you would want to
                validate analysis for (subscribe, purchase, download pdf etc).</t>
  </si>
  <si>
    <t>28df8d22fc2eb996c22961ecf6b301b0</t>
  </si>
  <si>
    <t>Project Management Institute</t>
  </si>
  <si>
    <t>006VH00000J3aTpYAJ</t>
  </si>
  <si>
    <t>https://observepoint.my.salesforce.com/001d000001HbzQ2AAJ</t>
  </si>
  <si>
    <t>2026-01-22 (OUT): Re: PMI | ObservePoint Monthly Sync — Hey Tony,
 I would love to connect with you and go over your 2026 goals. Can we find a
 time that works for both of us?
 Here are some slots that 
2026-01-22 (OUT): Re: PMI | ObservePoint Monthly Sync — Hey Tony,
 I would love to connect with you and go over your 2026 goals. Can we find a 
 time that works for both of us? 
 Here are some 
 *Rega
2026-01-22 (OUT): Re: PMI | ObservePoint Monthly Sync — Hey Tony,
 I would love to connect with you and go over your 2026 goals. Can we find a 
 time that works for both of us? 
 *Regards, *
 John Dav</t>
  </si>
  <si>
    <t>["19be812757000fb3", "19be7bbd90601582", "19be7ba86e6cdf66", "19bbd354c205d701", "19aba33945764344"]</t>
  </si>
  <si>
    <t>Didn’t have much time to use OP recently.
Referenced a lot of changes going on.
What are those changes
There were broken links to the lower envs pages (local)
This does mean that there are links that exist on higher env pages
                to these lower env pages
Did we build a report to see where these links exist?
pmjobs subdomain, OP is getting blocked?
There were some broken links that were not getting redirected
Old blogs?
Some shop pages that redirected in chrome when tested
Exporting pages that are broken and plugging them back into a new
                audit to “retest” them adhoc
Looking into a new consent banner for next year
What percentage do people actually opt out?
Maybe marketing has numbers or reports on this?
Separate team to manage that</t>
  </si>
  <si>
    <t>346e400ee035a49c64a8ed0c2d462bc8</t>
  </si>
  <si>
    <t>Parallel Path</t>
  </si>
  <si>
    <t>006VH00000ZIf5NYAT</t>
  </si>
  <si>
    <t>https://observepoint.my.salesforce.com/001VH00000b2I6nYAE</t>
  </si>
  <si>
    <t>2d1e62420b974708b48fa7ad1d40674c</t>
  </si>
  <si>
    <t>006VH00000GJIPpYAP</t>
  </si>
  <si>
    <t>https://observepoint.my.salesforce.com/0010W00002dxTipQAE</t>
  </si>
  <si>
    <t>2026-01-16 (IN): Accepted: ObservePoint | Cotiviti Monthly Sync
2026-01-15 (IN): Our meeting in an hour — Hi,  Looking forward to speaking to you in a short while.  Best,
2026-01-15 (OUT): Updated invitation: ObservePoint | Cotiviti - Sync @ Thu Jan 15, 2026 1:30pm - 2 — This event has been updated
 Changed: title
 ObservePoint | Cotiviti - Sync
 Thursday Jan 15, 2026 ⋅ 1:30pm – 2pm
 Mountain Time - Denver
 Jo</t>
  </si>
  <si>
    <t>2026-02-05: ObservePoint | Cotiviti Monthly Sync
John Davis met with Walter and Chris from Cotivity/EdFX to discuss their ObservePoint implementation while they're in the midst of rebuilding the EdFX website in HubSpot's CMS. John recommended they document their website quality questions and standards in plain English (particularly around accessibility and privacy compliance) to better leverage ObservePoint's capabilities once the migration is complete. He provided resources on whitelisting ObservePoint's crawlers, confirmed they have ample pa
---
2026-01-15: ObservePoint | Cotiviti - Sync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t>
  </si>
  <si>
    <t>["19bc87222611de36", "19bc322e5fda1e69", "19bc313f7be399c3", "19bc2415148ae01b", "19b9f92b194b4bc0", "19b9f8696f1b6227", "19b9f85f028458e4", "19b9f2a846b792df"]</t>
  </si>
  <si>
    <t>["ngmt_01KEFRE24YJSXE59XGYCTHE9SP", "ngmt_01KF428S8FM0B92829VP8254FG"]</t>
  </si>
  <si>
    <t>["ngmt_01KEFRE24YJSXE59XGYCTHE9SP_0", "ngmt_01KEFRE24YJSXE59XGYCTHE9SP_1", "ngmt_01KEFRE24YJSXE59XGYCTHE9SP_2", "ngmt_01KEFRE24YJSXE59XGYCTHE9SP_3", "ngmt_01KEFRE24YJSXE59XGYCTHE9SP_4"]</t>
  </si>
  <si>
    <t>Chris - Web Developer
Walter - Senior director of marketing web services
Shawn Warren - Owns the contract and might want extended data
                retention
Edefex got acquired by Cotiviti recently
Rebuilding edefex into hubspot currently, end of march to
                hopefully
Wants to use it more for accessibility, broken pages, etc
Started the process on a Web Governance survey
There is a team within legal that is aware of the privacy
                stuff
This past december they came to Walter and wanted some bigger
                changes in this</t>
  </si>
  <si>
    <t>a09922616a8ed18a38f04e1a03828dcd</t>
  </si>
  <si>
    <t>006VH00000Lf93FYAR</t>
  </si>
  <si>
    <t>https://observepoint.my.salesforce.com/001d000001gQQ9cAAG</t>
  </si>
  <si>
    <t>2026-02-03 (OUT): ObservePoint | Caesars - Sync — Here is the updated zoom link, sorry for the troubles!  
 https://observepoint.zoom.us/j/3628593272?pwd=OfxX2kwpsuA5labBaZXephHbiAXlz9.1&amp;omn=933004512
2025-12-16 (OUT): Invitation: ObservePoint | Caesars - Sync @ Every 4 weeks from 1pm to 1:30pm on  — ObservePoint | Caesars - Sync
 Every 4 weeks from 1pm to 1:30pm on Tuesday
 Mountain Time - Denver
 Join Zoom Meeting
 https://observepoint.zoom.
2025-12-09 (OUT): Updated invitation: ObservePoint | Caesars - Sync @ Fri Dec 12, 2025 12pm - 12:3 — This event has been updated
 Changed: time
 ObservePoint | Caesars - Sync
 Friday Dec 12, 2025 ⋅ 12pm – 12:30pm
 Mountain Time - Denver
 Join</t>
  </si>
  <si>
    <t>2026-03-03: ObservePoint | Caesars - Sync
In this meeting, John Davis and Chelsey Dugger discussed how ObservePoint helped Chelsey's team identify a rogue cookie from a former third-party vendor (Fivo) that was blocking users from completing checkout. John shared a code-based workaround for capturing first-party cookie data — including duration, name, and domain — into a custom tag to enable rule-based monitoring. They also explored ObservePoint's Chrome debugger extension, tag rules, scheduled reports, and the company's upcoming charti</t>
  </si>
  <si>
    <t>["19c2519e8a20a589", "19b28bd861790815", "19b011e3e3743c23", "19aba31e7b4f3e9a"]</t>
  </si>
  <si>
    <t>["ngmt_01KGJHJGWS7VDXYM9TMC6QYPW3"]</t>
  </si>
  <si>
    <t>["ngmt_01KGJHJGWS7VDXYM9TMC6QYPW3_0", "ngmt_01KGJHJGWS7VDXYM9TMC6QYPW3_1", "ngmt_01KGJHJGWS7VDXYM9TMC6QYPW3_2", "ngmt_01KGJHJGWS7VDXYM9TMC6QYPW3_3"]</t>
  </si>
  <si>
    <t>Chelsey - QA On Analytics team
Pam - Data Architect, Used OP for a long time
Moving from GTM to Adobe
Currently have weekly audits for analytics and privacy
Privacy is owned by lawyer, they might hire someone else to do this
Wants us to meet other teams, accessibility team?
Maybe will save them money by letting them use it
Not a lot of time to use OP fully
Validating in the app is a high need, using Charles right now for
                vpn?
Wants us to build a data dictionary, Pam wants it</t>
  </si>
  <si>
    <t>a9a4ef32914aefd5911cf4fde329936b</t>
  </si>
  <si>
    <t>DeVry University</t>
  </si>
  <si>
    <t>006VH00000Ual0jYAB</t>
  </si>
  <si>
    <t>https://observepoint.my.salesforce.com/001d000001i8bNKAAY</t>
  </si>
  <si>
    <t>2026-02-04 (OUT): Re: Re: DeVry // Journeys Sample Template — #74288523: Re: DeVry // Journeys Sample Template  Submitted  We'll pick up your ticket soon   Thanks for sending this over Charlotte! I am looping in 
2026-02-04 (OUT): Re: DeVry // Journeys Sample Template — Thanks for sending this over Charlotte!
 I am looping in my journey support team to take a look since it looks
 pretty comprehensive on the forms th
2026-02-04 (OUT): Re: DeVry // Journeys Sample Template — Thanks for sending this over Charlotte!
 I am looping in my journey support team to take a look since it looks 
 pretty comprehensive on the forms t</t>
  </si>
  <si>
    <t>2026-02-16: ObservePoint | DeVry University Sync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
---
2026-02-06: ObservePoint | DeVry University Sync
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t>
  </si>
  <si>
    <t>["19c2a4fa8f29ae5e", "19c2a4f1e5ef684f", "19c2a4db6c79a72c", "19c2948c1a9af10b", "19c25e6ce211ba5d", "19c208185bfb77c1", "19c20800abab4e57", "19c11224b0bbd58c", "19c111aaf5492940", "19c10f4a97362045", "19c10b1c42fc4d76", "19c10a53620faac7", "19c106e15a2262d7", "19c102d22d9f9343", "19c0fecb4c5a8774", "19c0fb83119730c1", "19bdd3fa8e9f313d", "19bdd3f2eda91f71", "19bdd3d6403cf9c2", "19bdc7f741f3712b", "19bdbe0ca4473a89", "19bdb7d99d1437d2", "19b4bde3d00cd2d7", "19b4bd8581424688", "19b4794c0deca921", "19b4737e0e9a570c", "19b33b37e02d8916", "19b33b227decd5a3", "19b327a8fcdd118a"]</t>
  </si>
  <si>
    <t>["ngmt_01KGMM8DW0XK58GWHS0ZTZM0EM", "ngmt_01KH4D0EKWNGAR711GPSXYJ4JM"]</t>
  </si>
  <si>
    <t>["ngmt_01KGMM8DW0XK58GWHS0ZTZM0EM_0", "ngmt_01KGMM8DW0XK58GWHS0ZTZM0EM_1", "ngmt_01KH4D0EKWNGAR711GPSXYJ4JM_0", "ngmt_01KH4D0EKWNGAR711GPSXYJ4JM_1", "ngmt_01KH4D0EKWNGAR711GPSXYJ4JM_2", "ngmt_01KH4D0EKWNGAR711GPSXYJ4JM_3", "ngmt_01KH4D0EKWNGAR711GPSXYJ4JM_4", "ngmt_01KH4D0EKWNGAR711GPSXYJ4JM_5", "ngmt_01KH4D0EKWNGAR711GPSXYJ4JM_6"]</t>
  </si>
  <si>
    <t>Charlotte - sr manager of web analytics
David Sals - IT side to help setup tags
Finding legacy tags and remove them
Improving site performance
Using webvitals also for page performance
They are on pace to use up the contracted rate, is that by
                design?
Setup journeys
There isn’t a lot of consistency
Where are they with privacy cookies
We need whitelisting setup: https://dvu--fullsbox.sandbox.my.salesforce-sites.com/sswa/dvu/us/2
Here are follow ups from Dec 22, 2025:
David/IT –
David to confirm whether AEM developers and other development teams
                run automated tests during code deployments, such as Selenium based testing. I am not aware of automated
                coverage for SSWA, given prior launches with broken functionality, but this needs confirmation. Please
                include how automation works for site forms, especially Get Started, including whether tests validate
                individual field behavior and available selections. For example, confirm whether current automation
                would catch issues like the Keller landing pages with missing degree options.
David to confirm the current level of templating in the Get Started
                forms, including whether they rely on standardized AEM components or custom, page level authoring.
                We’re specifically looking to understand this with Get Started forms.
Charlotte
Once confirmed above, we’ll be creating automated journeys
                starting with RFI forms, in order to create rule-based checks for analytics, ad tags, and data layers.
                I’ll define an Action Set where possible to reduce the overall number of steps. I’ll send an
                example over to you @John Davis before I submit to support.
Also, thank you for the head’s up about the accelerated Audit
                schedule. It looks like a Mobile Audit was launched during our working sessions. This one has been
                paused.</t>
  </si>
  <si>
    <t>20283c694562cc16cd18d2ff0d372581</t>
  </si>
  <si>
    <t>Woolworths Group</t>
  </si>
  <si>
    <t>006VH00000M7t1VYAR</t>
  </si>
  <si>
    <t>&lt;p&gt;https://docs.google.com/presentation/d/18V9S_haS3hib6rvqH3PfPCG9_0440aLtvkCXYapDZt0/edit?usp=sharing&lt;/p&gt;</t>
  </si>
  <si>
    <t>https://observepoint.my.salesforce.com/001d000001hT2YNAA0</t>
  </si>
  <si>
    <t>2026-01-29 (OUT): Re: Re: Create Journey for giftcard purchase flow. — #71365801: Re: Create Journey for giftcard purchase flow.  In progress  We're working on your ticket   Hey Satpal, I have looped in our journey suppor
2026-01-29 (IN): Re: Re: Create Journey for giftcard purchase flow. — hi Lucian-Gabriel
 these CTAs are working fine on dev env for me, i have also checked with few
 other people and they never had login issue,
 can 
2026-01-28 (OUT): Re: Re: Create Journey for giftcard purchase flow. — #71365801: Re: Create Journey for giftcard purchase flow.  Waiting on you  We need more information   Hey Satpal, I have looped in our journey support</t>
  </si>
  <si>
    <t>2026-02-19: ObservePoint | Woolworths - Monthly Sync
John Davis met with Satpal and Wai Kin to troubleshoot a journey setup issue for a gift card website, which appears to be related to custom headers and potential whitelisting requirements that need follow-up with the ObservePoint support team. They discussed the Impact Radius tag not appearing in the ObservePoint debugger extension, with John explaining how to request new tags through the platform's network request feature and tag database. John also introduced ObservePoint's new "frameworks" in</t>
  </si>
  <si>
    <t>["19c072eca22ff52c", "19c072e6d60d4832", "19c057811584ed2a", "19c0577f900812ef", "19c017fcd37dbd46", "19c017f6ef31573c", "19c0124ee007f99d", "19c0124dacbce7ca", "19c010e9d59750da", "19c010e114827e8e", "19c010cf21b0406c", "19bfcc59b64a27e4", "19aba38973be0ed0"]</t>
  </si>
  <si>
    <t>["ngmt_01KFMWYBN9PTK8MSGZYMFMD9MB"]</t>
  </si>
  <si>
    <t>["ngmt_01KFMWYBN9PTK8MSGZYMFMD9MB_0"]</t>
  </si>
  <si>
    <t>Indhu - Analytics implementation manager
Satpal - Implementation specialist with journeys
Opening a new site this year
Mouna - Analytics implementation specialist
Updating the checkout journey in the next year
Wai Kin - Implementation specialist
Wants to setup some new audits this year
Updating the slack email address for some alerts- Indhu was going to
                look into this
Examples:
Found js errors</t>
  </si>
  <si>
    <t>92c3fa4c2c157d279bb9f380b5af5cb8</t>
  </si>
  <si>
    <t>006VH00000OSbVAYA1</t>
  </si>
  <si>
    <t>https://observepoint.my.salesforce.com/001d000001XWB0NAAX</t>
  </si>
  <si>
    <t>2026-01-28 (OUT): Re: [EXTERNAL] Re: Declined: ObservePoint | Darden Restaurants Sync — No worries, see you at the next one!
 *Regards, *
 John Davis *   |    * *Customer Success Manager*
 Cell: 801.633.6013
 john.davis@observepoint
2026-01-28 (IN): RE: [EXTERNAL] Re: Declined: ObservePoint | Darden Restaurants Sync — He probably won’t, I believe he had a conflict.
 Thank you,
 Brooke Tymoniewicz
 Analyst, CRM &amp; Digital Analytics | Darden
 BTymoniewicz@Darden.co
2026-01-28 (OUT): Re: Declined: ObservePoint | Darden Restaurants Sync — No worries, I will show up to the call anyways in case Blake jumps in,
 unless you know that he won't?
 *Regards, *
 John Davis *   |    * *Custom</t>
  </si>
  <si>
    <t>2026-02-19: ObservePoint | Darden Restaurants Sync
John Davis and Brooke Tymoniewicz discussed ObservePoint's new frameworks feature, which provides expert recommendations for Adobe Analytics implementation and monitoring based on collaboration with Adobe and Google. John explained how these frameworks serve as checklists for common use cases and will eventually be productized to automatically generate audits and reports based on selected priorities. Brooke expressed interest in focusing on tag load times, preventing duplicate tag fires, and int</t>
  </si>
  <si>
    <t>["19c063af7806900b", "19c0637e840f9b34", "19c0634c55355f47", "19bc79e817041cb7", "19aba36b0a646896"]</t>
  </si>
  <si>
    <t>["ngmt_01KH41TQ0A5B6FKJ9ZVP18JZWP"]</t>
  </si>
  <si>
    <t>["ngmt_01KH41TQ0A5B6FKJ9ZVP18JZWP_0"]</t>
  </si>
  <si>
    <t>Brooke - CRM and Digital Analytics, gathers data
Blake - Implementation
CMS Migration - experience manager
Privacy - Onetrust
Journeys
Setup one per site and they need more bandwidth before they setup
                more
Tags firing in under 500ms and not firing twice</t>
  </si>
  <si>
    <t>e9479ab1aa25a15de02bbf5d2f66d136</t>
  </si>
  <si>
    <t>006VH00000OmgFFYAZ</t>
  </si>
  <si>
    <t>https://observepoint.my.salesforce.com/0010W00002ZqiEdQAJ</t>
  </si>
  <si>
    <t>2026-01-27 (IN): Re: Accepted: ObservePoint | Spark Bi-Weekly Sync Up — All good we'll catch up on the 9th.
 I hadn't seen Krushi's email when i responded
 Scott Kempster
 He / Him
 Architect
 Spark New Zealand T
2026-01-26 (OUT): Re: Accepted: ObservePoint | Spark Bi-Weekly Sync Up — Hey Scott,
 I guess I forgot that you accepted today's meeting before I got that email
 from Krushi.
 Did you still want to sync today? Or did you
2026-01-26 (IN): Automatic reply: ObservePoint | Spark Bi-Weekly Sync Up — Thank you for your email. Mycal Tamariki is no longer with Spark NZ Ltd.
 If you have an alternative contact within Spark, please reach out to them.</t>
  </si>
  <si>
    <t>["19bfcf471ac51c06", "19bfbeae9d7c3149", "19bfbe6291c30174", "19bfbe4d947bad9b", "19bfbe3ac9d06f4b", "19bfbda60cae1c44", "19bb3f9d742a53bb", "19bb3ed575c186e8", "19bb3eccddd846a0", "19b0a6da0e5ed043", "19b09f9505523928", "19b04bf1f7938058", "19ae2c3770032bc8", "19ae142402a8f859", "19abf92ce62433c1", "19abd5cf71942faa", "19abd54cc232aff5", "19abd50b7765203a", "19abd40312aaa86a", "19abcdec5a869b5d", "19abcac71a37f0a7", "19abc1111e921b34", "19abc104141ceda9", "19aba8b060cd32a5"]</t>
  </si>
  <si>
    <t>Scott (Architect)
Krushi (digital optimization, in charge of journeys)
Mycal is Krushis boss
Wants to expand into maybe some more marketing tags and such
Key retail moment support - “Seasonal Support”
Audits
Marketing tags
Modular Buy design (new system they are implementing?)
Super long onboarding, then team got wiped away, basically new
Existing use cases are unique and really need the basics setup</t>
  </si>
  <si>
    <t>fa2b1a8090aca57e6b193c1fc50fe995</t>
  </si>
  <si>
    <t>dp6</t>
  </si>
  <si>
    <t>006VH00000Ppo2nYAB</t>
  </si>
  <si>
    <t>https://observepoint.my.salesforce.com/001d000001VcbkzAAB</t>
  </si>
  <si>
    <t>0066T00001DnwLzQAJ</t>
  </si>
  <si>
    <t>&lt;p&gt;https://docs.google.com/presentation/d/1t9Rpdvts09pWJ-a1xQv9fPTIROdPxV46AuWkkM8fU-s/edit?slide=id.g373533f83f0_0_5#slide=id.g373533f83f0_0_5&lt;/p&gt;</t>
  </si>
  <si>
    <t>https://observepoint.my.salesforce.com/001d000001XWAxOAAX</t>
  </si>
  <si>
    <t xml:space="preserve">2026-01-15 (IN): Our meeting in an hour — Hi,  Looking forward to speaking to you in a short while.  Best,
2025-12-15 (OUT): WestJet | ObservePoint Monthly Sync — Can we reschedule this? We are out of office between Christmas and New  
 Years. Use this link to schedule something before the holidays that works  
2025-12-11 (IN): Re: Request to Skip Today’s Connect - WestJet (Chinmay) — Hi Macey,
 Sounds perfect, we can meet in new year and also will be prepared with our 2026 goals and objectives.
 Thanks,
 Chinmay Satam | Int. </t>
  </si>
  <si>
    <t>2026-01-08: WestJet | ObservePoint Monthly Sync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t>
  </si>
  <si>
    <t>["19bc2d083d2fe287", "19b2319eeb873857", "19b0e24e53199b66", "19b0dee33e33278d", "19aba344c2b95eb8"]</t>
  </si>
  <si>
    <t>["ngmt_01KDE2ES3KZVEFZC1SXKH83N46"]</t>
  </si>
  <si>
    <t>["ngmt_01KDE2ES3KZVEFZC1SXKH83N46_0", "ngmt_01KDE2ES3KZVEFZC1SXKH83N46_1", "ngmt_01KDE2ES3KZVEFZC1SXKH83N46_2", "ngmt_01KDE2ES3KZVEFZC1SXKH83N46_3"]</t>
  </si>
  <si>
    <t>Chinmay - Based in Toronto, used to be full stack, currently implementation, investigation, validation, digital marketing analyst
Journey heavy
Lots of changes in their pages so journeys need to be updated
^^^^ Success Criteria ^^^^ PRIVACY!!!!!!!!!!!!</t>
  </si>
  <si>
    <t>dabe400754a99d3b0c9ddd632a2c6a12</t>
  </si>
  <si>
    <t>Sapient Daisy</t>
  </si>
  <si>
    <t>006VH00000e8hlVYAQ</t>
  </si>
  <si>
    <t>https://observepoint.my.salesforce.com/001VH00000jcCUXYA2</t>
  </si>
  <si>
    <t>006VH00000PxeELYAZ</t>
  </si>
  <si>
    <t>https://observepoint.my.salesforce.com/001d000001MElmOAAT</t>
  </si>
  <si>
    <t>2025-11-25 (OUT): Invitation: ObservePoint | Boston Scientific - Sync @ Monthly from 9:30am to 10a — ObservePoint | Boston Scientific - Sync
 Monthly from 9:30am to 10am on the first Friday
 Mountain Time - Denver
 Join Zoom Meeting
 https://obse</t>
  </si>
  <si>
    <t>["19aba352f6572763"]</t>
  </si>
  <si>
    <t>Brandi - Champion, came to EDGE, but moves slowly because
                she’s so busy
Struggles to even tell us what they need
Privacy and analytics use cases</t>
  </si>
  <si>
    <t>84185aae53ae058ca9f749cc712c4fff</t>
  </si>
  <si>
    <t>Robert Wood Johnson Foundation</t>
  </si>
  <si>
    <t>006VH00000QdhhFYAR</t>
  </si>
  <si>
    <t>https://observepoint.my.salesforce.com/001d000001qtIN6AAM</t>
  </si>
  <si>
    <t>2026-02-03 (OUT): Re: ObservePoint | RWJF - Sync — Hey Phil,
 Here are some slots that work for me on Thursday in *Eastern Time*, feel
 free to grab one or we can wait until Tuesday, either way works
2026-02-03 (IN): RE: ObservePoint | RWJF - Sync — John, I need to either reschedule or cancel for today.  If your schedule allows for Thursday, lets reschedule.  If not, next tues will do.
 My goal 
2026-01-21 (OUT): Re: evar13 Journey — Hey Phil,
 No worries, this can definitely be confusing in the beginning, but before
 you know it, you will be a full fledged QA Automation Engineer</t>
  </si>
  <si>
    <t>2026-02-18: ObservePoint | RWJF - Sync
John Davis and Phil Hagerty discussed ObservePoint implementation strategy, deciding that Phil should create separate journeys for each user interaction or conversion event rather than combining multiple tests into single journeys to avoid cascading failures and maintain clarity. They reviewed Phil's progress on setting up audits and journeys for tracking analytics variables, with John explaining best practices for structuring end-to-end tests and offering support from ObservePoint's journey-bui
---
2026-02-10: ObservePoint | RWJF - Sync
John and Phil discussed setting up ObservePoint rules to validate Adobe Analytics variables on page loads, with Phil creating a comprehensive rule to check multiple eVars using ObservePoint's browser extension to capture variable names. They encountered a challenge with eVar2 (site section two), which isn't always set on top-level pages like the homepage, and explored potential solutions including URL filtering and using query parameters with on-page actions to dynamically validate the variable.</t>
  </si>
  <si>
    <t>["19c246e3f31d630f", "19c2460ca63d3df8", "19be1ad321e846cf", "19be10f891498667", "19be10d6900ecf7a", "19be0ff74eb7eb52", "19bdd16dfd4b7f51", "19bdcf7a3d1b7b34", "19bdcf33195beadb", "19bdcdbbe53667da", "19bc7f5f480b89d4", "19bc7201abc70446", "19bc25d588f55063", "19bbe7f53817c749", "19bbe5bec0fbef84", "19bbdc832e2fc673", "19bba0856ad957de", "19bb904be724a897", "19b27aa9f411280f", "19aba36743a8ad8f", "19aba31a84ba1e0c"]</t>
  </si>
  <si>
    <t>["ngmt_01KDSNSC3TKRAJ78GP98R39FV8", "ngmt_01KGJKEFSJJK5FCKS9BRE4HBP5", "ngmt_01KEXQBSH1G37NWSHGZ52AEVMA", "ngmt_01KHPDYG9050NCE3F2N9CJDTTZ"]</t>
  </si>
  <si>
    <t>["ngmt_01KGJKEFSJJK5FCKS9BRE4HBP5_0", "ngmt_01KGJKEFSJJK5FCKS9BRE4HBP5_1", "ngmt_01KEXQBSH1G37NWSHGZ52AEVMA_0", "ngmt_01KHPDYG9050NCE3F2N9CJDTTZ_0"]</t>
  </si>
  <si>
    <t>Phil - Communications (Marketing), owns analytics implementation and
                technical support for salesforce crm, application side of things as well
Uses Adobe, web sdk
Might want to check emails for tracking codes
Start from scratch
Evar13 when you search something on homepage, this is on the data
                layer in the request when you click the search button, evar13 is an array, not a string, need to check
                the string inside the item in the array, not just check if the item is existing in the array
Built this from scratch and he liked the results and wants to build others
                similarly:https://app.observepoint.com/web-journey/569254/run/66588708/results?action=1</t>
  </si>
  <si>
    <t>beffc41395b74c298b8789fd85f5124f</t>
  </si>
  <si>
    <t>006VH00000Pxda1YAB</t>
  </si>
  <si>
    <t>&lt;p&gt;https://docs.google.com/presentation/d/1IjRuL0y7BwLK5JX_sSAyzJNhlkEGbOjTSrbn5JFReos/edit?usp=sharing&lt;/p&gt;</t>
  </si>
  <si>
    <t>https://observepoint.my.salesforce.com/001d00000234XY8AAM</t>
  </si>
  <si>
    <t>2026-02-03 (OUT): Meeting — Sorry Stanton,
 My waiting room hasn't worked today for some reason, you can join here:
 https://observepoint.zoom.us/j/3628593272?pwd=OfxX2kwpsuA
2026-01-22 (IN): Re: help with an audit — Hey John,
 Great points and that's pretty much what I told my boss, except for the
 point about it being better as a Journey.  I'll convey what you 
2026-01-21 (OUT): Re: help with an audit — Hey Stanton,
 I took a look at this and my first question is, do we need to actually
 click all the "Bio video" buttons for all the providers that h</t>
  </si>
  <si>
    <t>2026-03-03: ObservePoint | Dignity Health - Monthly Sync
John and Stanton discussed ongoing work related to a provider audit for CommonSpirit's websites, including a nuance with one site requiring JavaScript to handle bio link clicks before checking for YouTube videos. John introduced ObservePoint's new "Frameworks" documentation, which provides best practice guidelines for analytics audits (starting with Adobe Analytics and Google Analytics), addressing Stanton's need for documented recommendations to share with his team. They also covered key audit
---
2026-02-03: ObservePoint | Dignity Health - Monthly Sync
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t>
  </si>
  <si>
    <t>["19c2551dacbf0e3e", "19be5d532ced1c49", "19be1a82475c5bcc", "19be0e8a86fed736", "19bb43b255cc54a1", "19bb41a7936ae4b9", "19bb3beb443c7060", "19ba4c8d9926078b", "19ba425413a6330d", "19ba348cf5bb6771", "19ba33b294db50ef", "19b9e878574a7022", "19b9df6fbe12fa87", "19b9df2f4ae358c1", "19b9a79a151bd5fe", "19b98a8cf56f4799", "19b9521460cf7e19", "19b900448f3f2bca", "19b8fdd305e4386f", "19aba320fd5cd5ad"]</t>
  </si>
  <si>
    <t>["ngmt_01KEAJAKCXK762QNZSNP6K5MHA", "ngmt_01KGMPHJSMJDTBF6VVBZAD0D52"]</t>
  </si>
  <si>
    <t>["ngmt_01KEAJAKCXK762QNZSNP6K5MHA_0", "ngmt_01KEAJAKCXK762QNZSNP6K5MHA_1", "ngmt_01KGMPHJSMJDTBF6VVBZAD0D52_0", "ngmt_01KGMPHJSMJDTBF6VVBZAD0D52_1", "ngmt_01KGMPHJSMJDTBF6VVBZAD0D52_2", "ngmt_01KGMPHJSMJDTBF6VVBZAD0D52_3"]</t>
  </si>
  <si>
    <t>Stanton - main contact and is an engineer
Purchased through a middle man retailer, called Connection, Casper is the contact.
DO NOT SEND CONTRACTS TO DIGNITY, ONLY TO CONNECTION!!!!!!!!!!!!
Last year was a huge tags initiative
This next year they want to work on cookies and analytics and journeys
Biggest disconnect: setup and run daily
There are different parts of the site have different cadence on releases
Adobe analytics should be all sites
Custom solution:
Pricing transparency is required by healthcare solutions
.txt file on each page and the solution tests this
Here is the old thread on this: https://observepoint.slack.com/archives/C51LN1WDP/p1766089902321849?thread_ts=1736284104.482449&amp;cid=C51LN1WDP
This is their document that they use to track and test this stuff
https://docs.google.com/spreadsheets/d/11oj8MdOIxLcjjO4LSjXXSkFCBVsqpNyj/edit?gid=2112603528#gid=2112603528
This is the test audit I built with an on page action to click on all the json and xlsx file downloads crawling from the main locations page:
https://app.observepoint.com/audit/2030973/run/8734616/report/page-summary
This is the report I use to filter and check the network requests for those files:
https://app.observepoint.com/reports/18546</t>
  </si>
  <si>
    <t>726cc995ce91b09b3a6e902a242ea172</t>
  </si>
  <si>
    <t>Croud</t>
  </si>
  <si>
    <t>006VH00000ZsMSPYA3</t>
  </si>
  <si>
    <t>https://observepoint.my.salesforce.com/001d000001yKegKAAS</t>
  </si>
  <si>
    <t>Zenfolio</t>
  </si>
  <si>
    <t>006VH00000eybbxYAA</t>
  </si>
  <si>
    <t>https://observepoint.my.salesforce.com/001VH00000kcYqzYAE</t>
  </si>
  <si>
    <t>2026-01-12 (OUT): Re: CSM Introduction — Thanks Jarrod
 Hey Gavin and Bill,
 I agree with Jarrod, great job setting up your account! Let me know how I
 can help you in 2026.
 You can al
2026-01-12 (OUT): CSM Introduction — Hi Gavin and Bill,
 I wanted to introduce John Davis, your Customer Success Manager and primary
 point of contact at ObservePoint. John is highly te</t>
  </si>
  <si>
    <t>["19bb43c6577bfc16", "19bb4092e46f6496"]</t>
  </si>
  <si>
    <t>eba8aa3ca77a45dbac859d89b758c58a</t>
  </si>
  <si>
    <t>Green Arrow Consultancy</t>
  </si>
  <si>
    <t>006VH00000fvKyWYAU</t>
  </si>
  <si>
    <t>https://observepoint.my.salesforce.com/001VH00000lmbi9YAA</t>
  </si>
  <si>
    <t>006VH00000QoQA1YAN</t>
  </si>
  <si>
    <t>https://observepoint.my.salesforce.com/001d000001qtPDNAA2</t>
  </si>
  <si>
    <t>2025-12-15 (OUT): K. Hovnanian | ObservePoint Monthly Sync — Can we reschedule this? We are out of office between Christmas and New  
 Years. Use this link to schedule something before the holidays that works  
2025-11-25 (OUT): Invitation: K. Hovnanian | ObservePoint Monthly Sync @ Monthly from 1pm to 1:30p — K. Hovnanian | ObservePoint Monthly Sync
 Monthly from 1pm to 1:30pm on the last Friday
 Mountain Time - Denver
 Join Zoom Meeting
 https://obser</t>
  </si>
  <si>
    <t>["19b2316d256f5010", "19aba35f33ff3015"]</t>
  </si>
  <si>
    <t>Padmini - QA web analyst
Journeys
Jason Carter - Dev
Recently setup some privacy audits
Wants to setup alerting around privacy
Wants help with content security policy
Planning on splitting front end and back of site</t>
  </si>
  <si>
    <t>375f161a3a70228a5fd8181c62b94d51</t>
  </si>
  <si>
    <t>Chartis</t>
  </si>
  <si>
    <t>006VH00000Rex3RYAR</t>
  </si>
  <si>
    <t>https://observepoint.my.salesforce.com/0016T000038DSg6QAG</t>
  </si>
  <si>
    <t>006VH00000SuK3xYAF</t>
  </si>
  <si>
    <t>https://observepoint.my.salesforce.com/001d000001buDIzAAM</t>
  </si>
  <si>
    <t>2026-02-03 (OUT): Re: Sync Meeting — Sure thing, Steve.
 Next week is our quarterly summit so I don't have a ton of slots available,
 so I will include the this week and the next two we
2026-02-03 (IN): RE: Sync Meeting — Hi John,
 Good meeting today.
 Can we have similar call with PGIM team?  Can you send availability for this week and next week?  If you can includ
2026-01-30 (OUT): Re: ObservePoint &amp; Prudential Sync — Hey Steve, are you able to make our meeting right now?
 *Regards, *
 John Davis *   |    * *Customer Success Manager*
 Cell: 801.633.6013
 john.</t>
  </si>
  <si>
    <t>2026-03-02: ObservePoint | Prudential Sync
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
2026-02-23: ObservePoint | Prudential Sync
This meeting focused on refining ObservePoint's scanning strategy for Prudential's websites, with John Davis explaining that privacy compliance scanning requires three separate audit types: opt-in, opt-out, and GPC signal scans, which would significantly impact their 70,000 annual page scan allocation. Steve and John agreed to run sample reports on 100 URLs across all three scan types to demonstrate their differences and use cases to Prudential's privacy and product teams. They decided to schedu</t>
  </si>
  <si>
    <t>["19c25bbe66ddbb1b", "19c25b6e5f0a3a4f", "19c10673b1a9ac00", "19c064230db002e9", "19c063e82032f9d4", "19c063b527cb59d9", "19c0638d0cd3c14c", "19c0632ef9c8b17c", "19c06315701d0014", "19c05c56d9378559", "19c05373e76f5fe5", "19c052fdf81d32a1", "19c052e6ff438ad5", "19c052db6205eb8e", "19bfc69c290a1727", "19bfc54d200c6a33", "19bfc3b4b8607944", "19bfc39124155978", "19bc85ec7b4891de", "19bc858dda381b5e", "19bc841b92d2408d", "19bbd105a636f568", "19bbd0c67ef9c535", "19bbd040d3297fe1", "19bbd03a5408fedb", "19bb8eb3f5c03248", "19bb8dea8befd711", "19bb8d72a97ba783", "19bb7f6a19213ea4", "19bb328c1147f9c4", "19bb2da131c4b74a", "19bb2d9ab2c92057", "19b9eaa2bb9049d2", "19b9b86a1ac38294", "19b9ad415d83e38e", "19b98f60ec04223b", "19b98f416b273619", "19b98bb0c5386545", "19b95636fda1d584", "19b95506b06f9f57", "19b953fad6158c29", "19b953a59da29837", "19b951b9c59b0ccf", "19b9519567e24b98", "19b8f26727270f59", "19b8f1e8164a9586", "19b8ec6eee4dbe68", "19b8ead16be22a44", "19b8eaa46d146958", "19b8e9362af1f03f", "19b8e3e341d65284", "19b8d994646b19bb", "19b7f59284a3c22e", "19b7f3a6724b2e69", "19b7f008115355f5", "19b7f00195c1f1da", "19b7c8f378cb9027", "19b75b07a9286ddc", "19b75ab91c2d12c9", "19b75a7cccbcd836", "19b75a10f4fe40d4", "19b754d4b56eed3d", "19b754c7c15174fc", "19b754c04141ff1b", "19b7549b1918ca0f", "19b7199214c65787", "19b715435bcd0ddc", "19b71312ae8c102e", "19b71310178c53bf", "19b6c0a8d178bc2f", "19b6b55dff16adc2", "19b6a6ee301c347f", "19b5d1ecd1128cfb", "19b5be1ba0a77b1f", "19b5be16617d3b6a", "19b5bb9ed1eef131", "19b5b8f4ab0ceea0", "19b5b472fccb9a92", "19b5b33a4ffae283", "19b53f099915f7c3", "19b5287f91555d37", "19b51f3652ba0ffb", "19b51f1babce316c", "19b512ed7bc81760", "19b512c344c37003", "19b512af0e9474e5", "19b51226f5e3b90e", "19b5115f9dfcc877", "19b51159590d5b6f", "19b47c023b60cb60", "19b2746cc77da990", "19b24c9608e8e948", "19b24c1dede1f3b5", "19b24c161499d2f2", "19b24c1043e94118", "19b24ac66e6b1259", "19b24a01ddd652b8", "19b2499c4ec212d5", "19b248419d3a8d34", "19b247fd3c23ad91", "19b24432918dca6d", "19b241555262f0f3", "19b23f2b71336bad", "19b23b4b2f46e9a1", "19b14930e0ac4398", "19b1493094d828c3", "19b0e686282c4361", "19b0991d61d5523a", "19b08e2e924f8296", "19b08b75e98d3e47", "19b050ce521c9ba3", "19afe699a12fdcd6", "19afe2672c620e12", "19af00751602feac", "19af000fd12f2246", "19aeff9e31036db5", "19aef90c825a715e", "19aef24d19f5e723", "19aef1c2e9752cdb", "19aeee9d3d088010", "19aeee6307c80ca0", "19aeee36345b672c", "19aeede542feb4bd", "19aeecddef0e6199", "19aec0f2b0816bc3", "19aebfe81f3eac51", "19aebfcd7fd6fd9b", "19aebb8e2b371be3", "19aeb56ea2fc52d5", "19aeae02eae4854c", "19aead1a7219fe03", "19aead140ed27e49", "19aeabc571b0c881", "19ae9f717cd45a4c", "19ae9d59b99bf083", "19ae9d1b67849dbd", "19ae97bbb1cbd5b7", "19ae6692bf848814", "19ae665f07f7b6d1", "19ae660c2b9464f1", "19ae65cfd67ed6a6", "19ae6575a8e5250d", "19ae6319e4b981b1", "19ae6262593b2ca0", "19ae625284d0e0e6", "19ae541141f10d53", "19ae47346e68fea6", "19abbb234aaf00f1", "19aba35aa932ecbb", "19ab6d82f4e2e9b8", "19a9d6cb9f751180", "19a9d12a5eb462de", "19a9d0c27cd45c75"]</t>
  </si>
  <si>
    <t>["ngmt_01KG344FKECYTPWS2RT83HZ169", "ngmt_01KG33HV388QED9QCDZC26JAJ1", "ngmt_01KFY4PW80NXGPVYYNZAMD2DQ7", "ngmt_01KGJ437DN168CBJG0B55N1NQ2"]</t>
  </si>
  <si>
    <t>["ngmt_01KG344FKECYTPWS2RT83HZ169_0", "ngmt_01KG344FKECYTPWS2RT83HZ169_1", "ngmt_01KG344FKECYTPWS2RT83HZ169_2", "ngmt_01KG344FKECYTPWS2RT83HZ169_3", "ngmt_01KG33HV388QED9QCDZC26JAJ1_0", "ngmt_01KG33HV388QED9QCDZC26JAJ1_1", "ngmt_01KG33HV388QED9QCDZC26JAJ1_2", "ngmt_01KG33HV388QED9QCDZC26JAJ1_3", "ngmt_01KG33HV388QED9QCDZC26JAJ1_4", "ngmt_01KG33HV388QED9QCDZC26JAJ1_5", "ngmt_01KFY4PW80NXGPVYYNZAMD2DQ7_0", "ngmt_01KFY4PW80NXGPVYYNZAMD2DQ7_1", "ngmt_01KFY4PW80NXGPVYYNZAMD2DQ7_2", "ngmt_01KFY4PW80NXGPVYYNZAMD2DQ7_3", "ngmt_01KGJ437DN168CBJG0B55N1NQ2_0", "ngmt_01KGJ437DN168CBJG0B55N1NQ2_1", "ngmt_01KGJ437DN168CBJG0B55N1NQ2_2", "ngmt_01KGJ437DN168CBJG0B55N1NQ2_3", "ngmt_01KGJ437DN168CBJG0B55N1NQ2_4"]</t>
  </si>
  <si>
    <t>Dec 4th - Steve and large group
Has a training on Dec 4th with a bunch of people on his team
Wants to make sure we are prepared for that training
Use case library page on help docs
Wants to run through the audits of prudential.com specifically
Sent a huge list of domains before and Macey premade a bunch of
                audits from that list
Needs to expand into authenticated sites
Dec 9th - Followup from firestorm last week
Need to address alerts and maybe some changes to them?
OP identified # of tags present on the page that would fall under
                this category. Internally, we used Google Consent Mode to block personalized ad or data
                collection.
Go over Prudential Top Trafficked Pages, last ran on Dec 30th
https://app.observepoint.com/audit/1892419/run/8560521/report/highlights/discovery
Do not go over cookies, focus on tags
What are the questions that you have about your data after you see
                the data that I am pulling? Use case library to examples:
They want to create a list of pages to scan more often and they said
                they will do this int he next couple weeks</t>
  </si>
  <si>
    <t>967c3a4a1b9376ba4eb0c9e218316590</t>
  </si>
  <si>
    <t>006VH00000Tt7Y6YAJ</t>
  </si>
  <si>
    <t>https://observepoint.my.salesforce.com/001d000001X6fERAAZ</t>
  </si>
  <si>
    <t xml:space="preserve">2026-02-03 (OUT): (no subject) — *Regards, *
 John Davis *   |    * *Customer Success Manager*
 Cell: 801.633.6013
 john.davis@observepoint.com
 www.observepoint.com 
 &lt;https://gr
2026-02-02 (OUT): Out of office Re: Accepted: ObservePoint | CDW Sync — I am out of the office Monday February 2nd, please reach out to
 support@observepoint.com if
 you have something urgent, otherwise I will get back to 
2026-01-29 (IN): FW: New Invoice #INV8103997 from ObservePoint — Bharat Sarma Gandikota
 Please find PO 17564 with the additional $200 to pay the attached invoice from ObservePoint for $22,200,00.
 Thank you,
</t>
  </si>
  <si>
    <t>2026-02-20: ObservePoint | CDW Sync
This meeting discussed how CDW's privacy team can leverage their existing ObservePoint subscription to audit cookie consent compliance on their websites, which currently use OneTrust for consent management. John Davis explained that ObservePoint can scan websites in opt-in/opt-out states to verify that only approved cookies are firing, import OneTrust categorizations, and provide automated alerts when unapproved cookies are detected—capabilities CDW is already paying for but not fully utilizing.
---
2026-02-17: ObservePoint | CDW Sync
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t>
  </si>
  <si>
    <t>["19c2534e09b55ac0", "19c1f4a08de3f818", "19c0acaa6b9c7ce9", "19c0a277d40dc638", "19c06c926de7d02d", "19bffd4d411cf85f", "19bfcd62483b68a9", "19bfcb37d74e8403", "19bfc1c9e5f18c09", "19bfb3698a5ebff8", "19bfb30b0e8d301f", "19bb9983cc4de3e6", "19b9f672277b6d88", "19b9f6426af7c045", "19b47e998c9761f7", "19b47e639a399888", "19b47c6550c99512", "19b47bee78945ad4", "19b479b969ea4244", "19b4705e6c4a03bd", "19b28feb01c410ad", "19b28fe5ab489f86", "19b28a8f49a9aec8", "19b28a8b7053ce0c", "19b28a89a94357a9", "19b287cc456d933d", "19b287cbcb08afc4", "19b2863856a47545", "19b28632ecfe5591", "19aba3631d895b4b"]</t>
  </si>
  <si>
    <t>["ngmt_01KFXVPRTKA1W0FQ2G69K7NNXQ", "ngmt_01KHM71EMSMBYJKN0AX6Z35BQ6", "ngmt_01KHRHGNS3REWH8Z2F1ZSJ163Q"]</t>
  </si>
  <si>
    <t>["ngmt_01KFXVPRTKA1W0FQ2G69K7NNXQ_0", "ngmt_01KHM71EMSMBYJKN0AX6Z35BQ6_0", "ngmt_01KHM71EMSMBYJKN0AX6Z35BQ6_1", "ngmt_01KHRHGNS3REWH8Z2F1ZSJ163Q_0", "ngmt_01KHRHGNS3REWH8Z2F1ZSJ163Q_1", "ngmt_01KHRHGNS3REWH8Z2F1ZSJ163Q_2"]</t>
  </si>
  <si>
    <t>Audrey
Wants to get the journey health page to all green Success on the run
                status
Starting some new projects with marketo, adobe, monday.com, etc
Showed her the gpc setting and talked a little about privacy
Cdwtest1
Production1
Goal is to get all these journeys fixed: https://app.observepoint.com/reports/13147
Tola - legal council
Advising the marketing team to make sure the marketing team</t>
  </si>
  <si>
    <t>9d7e4df648753eb7898c716e64b9c618</t>
  </si>
  <si>
    <t>Drumline</t>
  </si>
  <si>
    <t>006VH00000SukRRYAZ</t>
  </si>
  <si>
    <t>https://observepoint.my.salesforce.com/0010W00002diNNfQAM</t>
  </si>
  <si>
    <t>Transparent Partners</t>
  </si>
  <si>
    <t>006VH00000TmjevYAB</t>
  </si>
  <si>
    <t>https://observepoint.my.salesforce.com/0010W00002RhS2nQAF</t>
  </si>
  <si>
    <t>Crowdstrike</t>
  </si>
  <si>
    <t>006VH00000Y6HFaYAN</t>
  </si>
  <si>
    <t>https://observepoint.my.salesforce.com/0010W00002UrzeyQAB</t>
  </si>
  <si>
    <t>2026-01-06 (OUT): Re: [External] Re: New CSM Introduction — Hey Zack,
 Here are some updated slots to meet next week, now that we are past the
 holidays. Feel free to grab one that works for you:
 Meeting l
2025-12-09 (OUT): Re: [External] Re: New CSM Introduction — Hey Zack,
 Here is an updated list of times that should work for myself and Macey over
 the next week or so. Feel free to grab one that works for yo
2025-12-02 (IN): Re: [External] Re: New CSM Introduction — Hey Macey, and hello John, nice to meet you.
 Let me see if I can find some time for us after AWS re:invent this week, will circle back once able. T</t>
  </si>
  <si>
    <t>["19b94bbdee0ffedb", "19b045ae54745969", "19adf1098e28f93c", "19abc0df3a8374dc", "19aba775d935f0b7"]</t>
  </si>
  <si>
    <t>6a55b5acf7ca6220d5b10754ee72309f</t>
  </si>
  <si>
    <t>Tulos</t>
  </si>
  <si>
    <t>006VH00000SufA2YAJ</t>
  </si>
  <si>
    <t>https://observepoint.my.salesforce.com/0016T000037UTrpQAG</t>
  </si>
  <si>
    <t>006VH00000SuX9KYAV</t>
  </si>
  <si>
    <t>https://observepoint.my.salesforce.com/001d000001hUh0qAAC</t>
  </si>
  <si>
    <t>2026-01-01 (OUT): Upcoming ObservePoint Renewal on January 31, 2026 - Biogen — [image: ObservePoint Logo_Gray_ON_YEllow_LOGO.jpeg]  A friendly reminder that it's time to renew.   Hi Paul,   The last day of your current term is *J</t>
  </si>
  <si>
    <t>["19b7a575c63b165c"]</t>
  </si>
  <si>
    <t>adrian.soto@accenture.com
tim.howland@biogen.com
keinersolano.miranda@biogen.com
Accenture uses this account for adobe analytics for them
We should get more people internally (Biogen) to use OP
Reach out to Tim with our current use cases to get a meeting
                setup</t>
  </si>
  <si>
    <t>5b53593f593c34e918fc6e52ee6c8436</t>
  </si>
  <si>
    <t>Massachusetts Medical Society</t>
  </si>
  <si>
    <t>006VH00000TTsqjYAD</t>
  </si>
  <si>
    <t>https://observepoint.my.salesforce.com/001d0000026TT5sAAG</t>
  </si>
  <si>
    <t xml:space="preserve">2026-01-27 (OUT): Re: Custom Audit Scheduler Code Example — Hey Mayank,
 As another followup on this, I just heard about a new feature that we just
 released that might help with this use case.
 We now can 
2026-01-22 (OUT): Custom Audit Scheduler Code Example — Hey Mayank,
 Here is an example to do a custom schedule for running audits using a
 windows task scheduler on a local machine. Let me know what you 
2026-01-01 (OUT): Upcoming ObservePoint Renewal on January 31, 2026 - Massachusetts Medical Societ — [image: ObservePoint Logo_Gray_ON_YEllow_LOGO.jpeg]  A friendly reminder that it's time to renew.   Hi Caryn-Amy,   The last day of your current term </t>
  </si>
  <si>
    <t>["19c014c71fd779b5", "19be781abf76ae8c", "19b7a575d864b9ee", "19b711bc14100706", "19b379996c65eec2", "19aba3991c84326c"]</t>
  </si>
  <si>
    <t>Mayank - QA guy
Karsit - QA as well
Caryn-Amy - Started as a developer, analyst, then got pulled into
                analytics and business analysis  in the Adobe implementation team
They publish the New England Journal of Medicine
They are managing a data layer
Projects for the year:
All access project, buy a single subscription for all the
                journals</t>
  </si>
  <si>
    <t>1ed6b52af06f2f2af9bdf2a83c04a61e</t>
  </si>
  <si>
    <t>006VH00000UfTmMYAV</t>
  </si>
  <si>
    <t>https://observepoint.my.salesforce.com/0010W00002dxTO4QAM</t>
  </si>
  <si>
    <t>2026-01-27 (IN): RE: Upcoming ObservePoint Renewal on February 11, 2026 - Accent Group — Nope - we’re all set.
 Speak soon 😊
 Stuart Heggie
 Head of Marketing Technology
 [cid:image001.jpg@01DC903A.AC363990]
 Tel: +61 3 9427 9422 
2026-01-27 (OUT): Re: Upcoming ObservePoint Renewal on February 11, 2026 - Accent Group — Wonderful.  Thank you.
 Is there anything you need from me?
 Todd
 On Tue, Jan 27, 2026 at 3:33 PM Stuart Heggie &lt;Stuart.Heggie@accentgr.com.au&gt;
2026-01-27 (IN): RE: Upcoming ObservePoint Renewal on February 11, 2026 - Accent Group — Hi Todd, contract all signed.
 Thanks, Stu.
 Stuart Heggie
 Head of Marketing Technology
 [cid:image001.jpg@01DC9038.E9B035C0]
 Tel: +61 3 942</t>
  </si>
  <si>
    <t>2026-03-03: ObservePoint | Accent Group Monthly Sync
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
---
2026-01-28: ObservePoint | Accent Group - Sync
Todd and Macey met to discuss a call with Stu, who didn't attend and hasn't responded to John's rescheduling request. Todd is working to close a $130,000 deal with Bank of America before month-end after an 18-month sales cycle, holding brief check-in calls three times per week to push the deal forward. If the deal closes this month, it would help the team hit their ACV goal and impact JD's quota number four position.</t>
  </si>
  <si>
    <t>["19c01a2beae8c31b", "19c019e7e74d83b6", "19c0196d90c7f94b", "19bfccd855786e79", "19bdd5caa5486fd0", "19bd3507ad3f53f8", "19bc870cc7370770", "19bc86dcec1d6e85", "19bc85c25785220c", "19bb40ca9aacb1a4", "19bb2fd5a2cd8b70", "19b9b06cd0087878", "19b43a0f0228d154", "19b38ac99d9bbc3a", "19b388e04bd1b1c7", "19b340e3b6ba1754", "19b34027ab866255", "19b33f71e8854cb8", "19b33b4e1dd9e328"]</t>
  </si>
  <si>
    <t>["ngmt_01KDW869DG4H1DFY42A46YPE54", "ngmt_01KJTMGE93TP3GWB4G5422V4PT"]</t>
  </si>
  <si>
    <t>["ngmt_01KJTMGE93TP3GWB4G5422V4PT_0", "ngmt_01KJTMGE93TP3GWB4G5422V4PT_1", "ngmt_01KJTMGE93TP3GWB4G5422V4PT_2", "ngmt_01KJTMGE93TP3GWB4G5422V4PT_3", "ngmt_01KJTMGE93TP3GWB4G5422V4PT_4"]</t>
  </si>
  <si>
    <t>Use Cases:
Data layer validation
End-to-end testing on lower environments
Reflectors - new app they are using
What custom scripts do we have setup for them? Can we setup something in the app to do the same thing?
Next meeting
Focus on the journey pain points they are experiencing</t>
  </si>
  <si>
    <t>fbec7d5d0bca7e7e66ecd5b67e8d8a7d</t>
  </si>
  <si>
    <t>006VH00000THPKfYAP</t>
  </si>
  <si>
    <t>https://observepoint.my.salesforce.com/0016T00002mODVyQAO</t>
  </si>
  <si>
    <t>2026-02-02 (OUT): Out of office Re: Accepted: ObservePoint | Lumen Sync — I am out of the office Monday February 2nd, please reach out to
 support@observepoint.com if
 you have something urgent, otherwise I will get back to 
2026-02-02 (OUT): Out of office Re: Following: Observepoint | Lumen - Sync — I am out of the office Monday February 2nd, please reach out to
 support@observepoint.com if
 you have something urgent, otherwise I will get back to 
2026-02-02 (IN): Following: Observepoint | Lumen - Sync — ----------------------------------------------------------------------
 This communication is the property of Lumen Technologies and may contain confi</t>
  </si>
  <si>
    <t>2026-02-19: Observepoint | Lumen - Sync
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
---
2026-02-05: Observepoint | Lumen - Sync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t>
  </si>
  <si>
    <t>["19c1ecb085203ada", "19c1ebf3c0b0314c", "19c1ebf3403367bb", "19c0f8a04901fc27", "19c01640daba56a3", "19c015f7812f7ab9", "19bec3bc7abfead6", "19bec37281b659df", "19bec2ddd9572af8", "19be77397adfbd5e", "19be7499043207d2", "19be6e644bfb6836", "19be181c89457228", "19be1645e0270dc3", "19bb80826c97f4ab", "19bb43c2e8fa3324", "19b9ee041a4165a5", "19b702718423c558", "19b700aa6a0fe186", "19b4c19f9e0793cb", "19b4a4479dddb534", "19b481ddf9b8646d", "19b31dd1eeca845b", "19b28156192ebb63", "19b2813a7b03b8ec", "19b0f491227cc3af", "19ae6845612d26bd", "19aba349ba40c0d4"]</t>
  </si>
  <si>
    <t>["ngmt_01KG7RJZMDZHNJGA3ARPBT3T7N", "ngmt_01KEFE1FR4ZYKF8AC7ZMCQ1G4G", "ngmt_01KFNSQ7HM07ZJ8MA73VC477DB"]</t>
  </si>
  <si>
    <t>["ngmt_01KG7RJZMDZHNJGA3ARPBT3T7N_0", "ngmt_01KG7RJZMDZHNJGA3ARPBT3T7N_1", "ngmt_01KG7RJZMDZHNJGA3ARPBT3T7N_2", "ngmt_01KG7RJZMDZHNJGA3ARPBT3T7N_3", "ngmt_01KG7RJZMDZHNJGA3ARPBT3T7N_4", "ngmt_01KG7RJZMDZHNJGA3ARPBT3T7N_5", "ngmt_01KEFE1FR4ZYKF8AC7ZMCQ1G4G_0", "ngmt_01KEFE1FR4ZYKF8AC7ZMCQ1G4G_1", "ngmt_01KEFE1FR4ZYKF8AC7ZMCQ1G4G_2", "ngmt_01KEFE1FR4ZYKF8AC7ZMCQ1G4G_3", "ngmt_01KEFE1FR4ZYKF8AC7ZMCQ1G4G_4", "ngmt_01KEFE1FR4ZYKF8AC7ZMCQ1G4G_5", "ngmt_01KFNSQ7HM07ZJ8MA73VC477DB_0"]</t>
  </si>
  <si>
    <t>Make sure we understand where everyone on the call is when it comes
                to OP, how much do they know about it and/or understand it?
They mostly used it for analytics but Macey ran some reports for
                privacy things to show them to see if there are some use cases that they might be missing.
Validated that their team has a huge responsibility, then talks
                about how OP can help.
Agency partners - Deloitte
We can work with them directly
They basically do the professional services that we don’t
                offer
This can bring up issues if we are not aligned with both the partner
                and the customer
Customers call them agencies and we call them partner
Johnny owns most of the partner relationships
Summarizing OP when there are new people, before jumping into some
                specifics
Ask specific questions when diving into the data, there were a bunch of pages
                that were missing adobe analytics tags, mostly apac.lumen.com and
                old blog.lumen.com pages, was that by design? That started a conversation between their team
                members
Carrie asked about using maybe the website content and performance team could
                use OP for page performance and broken links, but Macey did not seem to
                take that opportunity to sell them on that use case, is that because OP is just not going to compete
                with other tools in that space? Or another reason?
Nope that other team would get a lot of use out of OP
Categorizing cookies is a good starting point for something that
                the end users can work on
We need to continue to followup with them on this
Sometimes people that are updating onetrust cookies on their end
                sometimes don’t actually apply it because there is a button to click to finish this and it can be
                missed.
OneTrust typically only sees the tags that are loaded into the tag
                manager, so if there are any tags hard coded in the page, or are not in the tag manager, OneTrust has
                these blind spots where they might not be able to see them
Macey think Nic should go visit Kerry from Lumen in NYC in
                Jan
Kerry -
Neil - Has used OP for a while at another company
Arnold -
Kathy - AEM subject matter expert
Wants to automate when lumen launches a new landing page and then
                test it
Sitemap dates?
lumen.com/robots.txt -&gt;
            https://www.lumen.com/sitemap-index.xml -&gt;
            https://www.lumen.com/en-us/sitemap.xml
Those pages should be listed here, maybe do some logic to figure out which are
                new and then run an audit
You could just use the sitemap url as the starting url
https://docs.google.com/spreadsheets/d/1DSpRRtTYQD7diwL-JchVUZLt6FBV8tVdcGw2mx8nxjU/edit?gid=1071708912#gid=1071708912
Wants to test in lower environments
Depends on whether the blocking is through whitelisting, passwords
                or need a vpn
Merkle is a 3rd party that might need access
Kathy - Manages the website
Edward - Front end dev
Devon - Web experience manager, interested in accessibility
Tessa - Performance
Very manual process with lighthouse looking at accessibility</t>
  </si>
  <si>
    <t>55dfe550874526f8516e96f3d03bfcaf</t>
  </si>
  <si>
    <t>Export Development Canada</t>
  </si>
  <si>
    <t>0066T00001B9IhXQAV</t>
  </si>
  <si>
    <t>&lt;p&gt;https://docs.google.com/presentation/d/12vxX5gMuT-T2DDCT3MR9tfl5SNc3GPmarRbuIcTH3B0/edit?usp=sharing&lt;/p&gt;</t>
  </si>
  <si>
    <t>https://observepoint.my.salesforce.com/001d000001qtP8fAAE</t>
  </si>
  <si>
    <t>2026-01-20 (OUT): Re: [External] Re: Set up Observepoint audit scan to identify broken external li — Actually I got confused here about the renewal. I apologize for that, your
 renewal isn't until March 2027, so please disregard that!
 *Regards, *
2026-01-20 (IN): RE: [External] Re: Set up Observepoint audit scan to identify broken external li — Hi John,
 Thank you for sharing the step-by-step guide, it’s quite helpful!
 Looping in @Adamson, Peter&lt;mailto:padamson@edc.ca&gt; from EDC who would
2026-01-20 (OUT): Re: [External] Re: Set up Observepoint audit scan to identify broken external li — Hey Dinika,
 Yes you are correct, that is the correct audit that is going to be used to
 check the external links.
 So there are 4 things that thi</t>
  </si>
  <si>
    <t>["19bdd4a9f827c572", "19bdd3fbe0e35a4a", "19bdc700cb07eabe", "19bdbdb4b4515d02", "19bbcfe783ecd0a8", "19b955f843e0a23f", "19b41f7a7ccdae8c", "19b38369959321cf", "19b324ce3b786657", "19b321a268b767b4", "19b320fb51577a94", "19b31f999bc8be85", "19b23cbf9e02b179", "19b2362f87c8c65c", "19b236256b4d1afa", "19b0e36f1f1beefb", "19b0e368c7d54ba7", "19b0e34ad27981be", "19b0e32466648a1f", "19b0de53d86f266b"]</t>
  </si>
  <si>
    <t>f2dbfd17536d5eed01f43230a36bdeb6</t>
  </si>
  <si>
    <t>006VH00000TnENhYAN</t>
  </si>
  <si>
    <t>https://observepoint.my.salesforce.com/001d000001hVcViAAK</t>
  </si>
  <si>
    <t>2026-02-09 (OUT): Skyline Team Connection — Hey Winnie,
 Hope you were able to have some fun during your time off!
 I wanted to reach out before our next scheduled meeting to talk about your
2026-02-04 (OUT): Skyline Team Connection — Hey Winnie,
 Hope you were able to have some fun during your time off!
 I wanted to reach out before our next scheduled meeting to talk about your
2026-02-03 (OUT): Re: Re: Journey Followup — Hi Raymond,     Just checking in to see if you had a chance to review our previous message. Happy to help if you have any questions.     Thank you!</t>
  </si>
  <si>
    <t>2026-02-04: ObservePoint | Questrade Sync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t>
  </si>
  <si>
    <t>["19c42eaa5ae7664c", "19c2a9ff37298cec", "19c2443675fa654a", "19c1fe3bc85a2dbf", "19c01ec96109a1a5", "19c0136673e9567e", "19c01361bf451d07", "19be1c245c045b5e", "19be1beedbb05a0e", "19bdca5e4cd40a85", "19bdca5c4e9ac382", "19bd7ca2500e6032", "19bd685ee9894a31", "19bc8570397860ea", "19bc850959231cfd", "19bc84e7dcc3fac4", "19bc8396e1249c35", "19bc26aaa1c71b72", "19bbe7da337ad5f1", "19bbd4a1abfdacee", "19bbd4a1aca064af", "19bb1f359258d98c", "19bb1f34e7a7b039", "19ba4b0835dd5412", "19ba4afecc803ced", "19ba4aadc14e55a3", "19b9fbd8ae97ae05", "19b9a5001de29f3f", "19b8fbdf00379aea", "19b8f9e50c55bab5", "19b8f87d94f5a7af", "19b8e7f5a4d630fe", "19b22cb704f00347", "19b22cb714e9b812", "19b0f53f21c70b1d", "19b0f4998f5ae22e", "19b0f3cabcd4a660", "19b0ea78a871ab99", "19abc158167f7c15", "19abb7fffee257df", "19aba5588da55d8f", "19aba527786e6cd7"]</t>
  </si>
  <si>
    <t>["ngmt_01KG35KGX47F31J2V3X69CG5DE"]</t>
  </si>
  <si>
    <t>["ngmt_01KG35KGX47F31J2V3X69CG5DE_0", "ngmt_01KG35KGX47F31J2V3X69CG5DE_1"]</t>
  </si>
  <si>
    <t>Vpn tunneling took a long time to setup and they probably got
                fatigued from that, should try and get back into a regular cadence (bi-weekly)
They do care about privacy, what can OP do to help with that?
What do you guys need to accomplish?
How can OP help?
Winnie - Connecting the business side of things
Raymond - implementation side of things
Works with SCRUM teams
KPIs
There was shuffling in 2025
Much more solid on their tech
Google Analytics (GA4)
Amplitude
Has started to implement in Q3
Brace
Email journeys
Etc
Has not implemented on front end yet, only back end so far
Retiring Adobe
They don’t handle privacy, another team will but we need to
                meet them as well and get them using OP
They are transitioning to a new CMS and it should go live in March,
                need help making sure OP is setup to handle this well and even help with it
Make copies of 1  current audit including prod and pre-prod for
                1. opted in. 2. opted out. 3. GPC signal. 4. Hard coded
Actually no hard coded rn bc they are retiring adobe
Pull in Onetrust categories and apply ALL categories to OPT IN and
                only strictly necessary to OPT OUT and GPC audits
Then run the audits- any uncategorized cookies are a hot topic for
                next call for privacy
Jan 8, 2026
Showed them how to import consent categories and reprocess
                them
They asked about mobile devices, I talked a little about HAR and
                LiveConnect. Maybe want to setup a training for those? I will see if they can figure it out on their
                own
Tried to add another step to their journey that seemed to be broken
                but maybe its not?
Need to followup with them on that!</t>
  </si>
  <si>
    <t>1638fc50a2ea432646b4e0123cc8ba10</t>
  </si>
  <si>
    <t>006VH00000WSqCYYA1</t>
  </si>
  <si>
    <t>https://observepoint.my.salesforce.com/001d000001RcsVKAAZ</t>
  </si>
  <si>
    <t xml:space="preserve">2026-01-30 (OUT): Upcoming ObservePoint Renewal on April 30, 2026 - Agilent — [image: ObservePoint Logo_Gray_ON_YEllow_LOGO.jpeg]  A friendly reminder that it's time to renew.   Hi Venkata,   Thank you for being an ObservePoint 
2026-01-30 (OUT): Re: Engagement-Homepage — Sounds great, see you next week!
 *Regards, *
 John Davis *   |    * *Customer Success Manager*
 Cell: 801.633.6013
 john.davis@observepoint.com
2026-01-29 (IN): RE: Engagement-Homepage — Hi John,
 Thank you for the update. I scheduled a call for Tuesday at 10AM Mountain Time.
 In the meantime, I shall try to review the steps I wrote </t>
  </si>
  <si>
    <t>2026-02-20: ObservePoint | Agilent Sync
John and Raghu discussed refining documentation for web journey implementation at ObservePoint, with Raghu presenting a granular event-tracking structure that John suggested simplifying by using the ObservePoint Chrome debugger extension to properly format variable names with dot notation. They agreed that Raghu would update the documentation to focus only on user interactions (removing dev tools steps) and create a two-column format showing variable names and expected values, with an initial go
---
2026-02-03: ObservePoint | Agilent Sync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t>
  </si>
  <si>
    <t>["19c0fafe00e36724", "19c0f6b0cf261357", "19c0b149843336bf", "19c0ace810dc9c18", "19c0836d6df0f37a", "19c05ca8a4ecb59f", "19c01796706885c9", "19c017578c9eee73", "19c015ba7c8e39e4", "19c014a916968573", "19c011a0ad835c8b", "19be82e55bb821c7", "19be8245381fb46c", "19bc83ce5cf3f6fe", "19bc8316f26458b9", "19bb7fffd339c0d0", "19b471fb2eb09fad", "19b38ac51364226a", "19aba3091277b66d"]</t>
  </si>
  <si>
    <t>["ngmt_01KFM0VY51YQRV6HA8HFJ37MEH", "ngmt_01KG5H6T8HYARVT3A9CRTT3S4H", "ngmt_01KGJAZDYZTCSR3FYGEAJT413Y"]</t>
  </si>
  <si>
    <t>["ngmt_01KFM0VY51YQRV6HA8HFJ37MEH_0", "ngmt_01KFM0VY51YQRV6HA8HFJ37MEH_1", "ngmt_01KFM0VY51YQRV6HA8HFJ37MEH_2", "ngmt_01KFM0VY51YQRV6HA8HFJ37MEH_3", "ngmt_01KFM0VY51YQRV6HA8HFJ37MEH_4", "ngmt_01KFM0VY51YQRV6HA8HFJ37MEH_5", "ngmt_01KG5H6T8HYARVT3A9CRTT3S4H_0", "ngmt_01KG5H6T8HYARVT3A9CRTT3S4H_1", "ngmt_01KG5H6T8HYARVT3A9CRTT3S4H_2", "ngmt_01KG5H6T8HYARVT3A9CRTT3S4H_3", "ngmt_01KGJAZDYZTCSR3FYGEAJT413Y_0"]</t>
  </si>
  <si>
    <t>Success
                    Criteria
Ragu - just had a baby
Sirius Project, completely transforming their website, just released
                the first prod project around Dec 13th
They have had lower environment issues, but they are apparently past
                this and are ready to get things going
Migrating from Google to Adobe
Shared doc with documentations for journeys
Upsell if they want to expand journeys
Built a ton of audits, but never really scheduled because of the
                switch from Google to Adobe
May have privacy use cases?
Wants us to do a presentation in Jan
This is where ObservePoint can help
Is consent working?
Journeys to test
Help with understanding the tag leads and opportunities
Cookie management
Web journeys - should start with prod, then go into lower
                environments
https://app.observepoint.com/web-journey/574576/run/66650656/results?action=1&amp;tab=0
Most of the variables I am checking in the rules are just
                checking if they are set for now, hence why a lot of the rules are failing. It seems like some of the
                things in your steps that we need to check are either only accessible in the console using js, and so I
                built a custom tag to find and store these so that we can set rules against them, or I can't find
                them anywhere in your current tags.</t>
  </si>
  <si>
    <t>14b07fcd466e087f5447dbd3cf2b5f0c</t>
  </si>
  <si>
    <t>Athenahealth</t>
  </si>
  <si>
    <t>006VH00000ZV7VmYAL</t>
  </si>
  <si>
    <t>https://observepoint.my.salesforce.com/001d000001hW3i9AAC</t>
  </si>
  <si>
    <t>2025-12-02 (OUT): Re: ObservePoint CSM Introduction — Thank you for the introduction, Chris.
 It's great to meet you all. I'm taking over as your Customer Success
 Manager and am here to make this trans
2025-12-01 (OUT): ObservePoint CSM Introduction — Hi all,
 As promised, I wanted to make a formal introduction to your Customer
 Success Manager, John Davis, as we have concluded onboarding. I've ad
2025-11-25 (OUT): Invitation: ObservePoint &amp; Athena Health || Business Review &amp; CSM Han... @ Tue N — ObservePoint &amp; Athena Health || Business Review &amp; CSM Handoff
 Tuesday Nov 25, 2025 ⋅ 9am – 9:50am
 Mountain Time - Denver
 Location
 https://observ</t>
  </si>
  <si>
    <t>["19ae150485371dbc", "19adb0ddd4bdb654", "19abbba06dc66096"]</t>
  </si>
  <si>
    <t>2b146b25e79dd4d0fdc9e6d7851993a7</t>
  </si>
  <si>
    <t>Mediacorp Pte Ltd</t>
  </si>
  <si>
    <t>006VH0000024XdlYAE</t>
  </si>
  <si>
    <t>https://observepoint.my.salesforce.com/001d000001qtN9GAAU</t>
  </si>
  <si>
    <t>642ab1a2b0a4185112649f44b12b5c9b</t>
  </si>
  <si>
    <t>JM Family Enterprises</t>
  </si>
  <si>
    <t>0066T00001DnsEJQAZ</t>
  </si>
  <si>
    <t>https://observepoint.my.salesforce.com/001d000001qtMymAAE</t>
  </si>
  <si>
    <t xml:space="preserve">2026-01-27 (OUT): Reschedule Next Sync — Hey SE Toyota Team,
 I have a conflict for our sync up on Monday Feb 2nd unfortunately, can we
 find another time to meet that works later in the we
2026-01-15 (IN): Our meeting in an hour — Hi,  Looking forward to speaking to you in a short while.  Best,
2026-01-12 (IN): Accepted: ObservePoint | SE Toyota - Sync — This e-mail transmission contains information intended only for the use of the recipient(s) named above. Further, it contains information that may be </t>
  </si>
  <si>
    <t>2026-02-03: ObservePoint | JM Family Enterprises Sync
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t>
  </si>
  <si>
    <t>["19c013abdfa35eba", "19bc299944a53403", "19bb38aaf6c770fb", "19bb35c2686ad289", "19bb31cede676844", "19bb31bfcdeefaff", "19b99e1fa36d8f0f"]</t>
  </si>
  <si>
    <t>["ngmt_01KG3ANAC2G8DAYYXAM9WRB33V"]</t>
  </si>
  <si>
    <t>["ngmt_01KG3ANAC2G8DAYYXAM9WRB33V_0", "ngmt_01KG3ANAC2G8DAYYXAM9WRB33V_1"]</t>
  </si>
  <si>
    <t>4ef4a84634bba01be29630d3910637f7</t>
  </si>
  <si>
    <t>Id</t>
  </si>
  <si>
    <t>FiscalQuarter</t>
  </si>
  <si>
    <t>FiscalYear</t>
  </si>
  <si>
    <t>Previous_Opportunity__c</t>
  </si>
  <si>
    <t>Price_Per_Page__c</t>
  </si>
  <si>
    <t>Service_End_Date__c</t>
  </si>
  <si>
    <t>Service_Start_Date__c</t>
  </si>
  <si>
    <t>Success_Criteria__c</t>
  </si>
  <si>
    <t>Why_OP_Win_Details__c</t>
  </si>
  <si>
    <t>Why_We_Lost__c</t>
  </si>
  <si>
    <t>sales_engineer_name</t>
  </si>
  <si>
    <t>link_to_opp</t>
  </si>
  <si>
    <t>link_to_account</t>
  </si>
  <si>
    <t>current_fiscal_year</t>
  </si>
  <si>
    <t>current_fiscal_quarter</t>
  </si>
  <si>
    <t>csm_activity_needed</t>
  </si>
  <si>
    <t>0060W00000vXhBUQA0</t>
  </si>
  <si>
    <t>2017 Renewal/Upsell - CVS</t>
  </si>
  <si>
    <t>006d000000PkCKFAA3</t>
  </si>
  <si>
    <t>https://observepoint.my.salesforce.com/0060W00000vXhBUQA0</t>
  </si>
  <si>
    <t>0060W00000wyHW4QAM</t>
  </si>
  <si>
    <t>2018 Renewal - Southwest Airlines</t>
  </si>
  <si>
    <t>006d000000jIxMVAA0</t>
  </si>
  <si>
    <t>https://observepoint.my.salesforce.com/0060W00000wyHW4QAM</t>
  </si>
  <si>
    <t>https://observepoint.my.salesforce.com/001d000001eAQacAAG</t>
  </si>
  <si>
    <t>0060W00000y6gNrQAI</t>
  </si>
  <si>
    <t>2019-REN-Southwest - Script Maintenance</t>
  </si>
  <si>
    <t>0060W00000y5ydZQAQ</t>
  </si>
  <si>
    <t>Client is putting a hold on Script Services until they can dedicate more time to it. Didn't use it as much as they wanted. May consider adding it later when their dedicated OP employee phases out of his old job/duties.</t>
  </si>
  <si>
    <t>https://observepoint.my.salesforce.com/0060W00000y6gNrQAI</t>
  </si>
  <si>
    <t>0060W00000y6I0yQAE</t>
  </si>
  <si>
    <t>2020 Renewal - Adobe Business Intelligence project</t>
  </si>
  <si>
    <t>Continuing to find value in the quarterly reports we generate for them.</t>
  </si>
  <si>
    <t>https://observepoint.my.salesforce.com/0060W00000y6I0yQAE</t>
  </si>
  <si>
    <t>https://observepoint.my.salesforce.com/001d000001rgTbzAAE</t>
  </si>
  <si>
    <t>0060W00000zNhTiQAK</t>
  </si>
  <si>
    <t>2019 Renewal - ProSiebenSat.1 Media AG</t>
  </si>
  <si>
    <t>0060W00000wwiEfQAI</t>
  </si>
  <si>
    <t>https://observepoint.my.salesforce.com/0060W00000zNhTiQAK</t>
  </si>
  <si>
    <t>https://observepoint.my.salesforce.com/001d000001qroSHAAY</t>
  </si>
  <si>
    <t>0060W00000zOxHaQAK</t>
  </si>
  <si>
    <t>2019 Renewal - Southwest Airlines</t>
  </si>
  <si>
    <t>Southwest is excited to spend usage in 2020. They added a dedicated resource to use OP.</t>
  </si>
  <si>
    <t>https://observepoint.my.salesforce.com/0060W00000zOxHaQAK</t>
  </si>
  <si>
    <t>0060W000010qCcdQAE</t>
  </si>
  <si>
    <t>2020 Renewal - Tesco Bank</t>
  </si>
  <si>
    <t>0060W000010Odq4QAC</t>
  </si>
  <si>
    <t>Since Champion Left, Jim has done great engaging new team members over the last few months and they are now looking forward to implementing OP into their processes.</t>
  </si>
  <si>
    <t>https://observepoint.my.salesforce.com/0060W000010qCcdQAE</t>
  </si>
  <si>
    <t>https://observepoint.my.salesforce.com/001d000001fioeBAAQ</t>
  </si>
  <si>
    <t>0060W0000121iiKQAQ</t>
  </si>
  <si>
    <t>2020 Renewal - Southwest Airlines</t>
  </si>
  <si>
    <t>Received PO today from Southwest.  Uploaded to the oppty as a screenshot</t>
  </si>
  <si>
    <t>https://observepoint.my.salesforce.com/0060W0000121iiKQAQ</t>
  </si>
  <si>
    <t>0060W0000121JtZQAU</t>
  </si>
  <si>
    <t>2020-REN-ProSiebenSat.1 Media AG</t>
  </si>
  <si>
    <t>Long-term happy customer. Would like to explore our privacy offering in 2021. Strong relationships with the OP team.</t>
  </si>
  <si>
    <t>https://observepoint.my.salesforce.com/0060W0000121JtZQAU</t>
  </si>
  <si>
    <t>0060W000012KhuoQAC</t>
  </si>
  <si>
    <t>2021 Renewal - Adobe Business Intelligence project</t>
  </si>
  <si>
    <t>Moved on from these projects. OP no longer needed.</t>
  </si>
  <si>
    <t>https://observepoint.my.salesforce.com/0060W000012KhuoQAC</t>
  </si>
  <si>
    <t>0060W000012L1XwQAK</t>
  </si>
  <si>
    <t>2021-REN-Tesco Bank</t>
  </si>
  <si>
    <t>Tesco Bank are continuously seeing value from OP and are excited to renew for another year.</t>
  </si>
  <si>
    <t>https://observepoint.my.salesforce.com/0060W000012L1XwQAK</t>
  </si>
  <si>
    <t>0060W000012tGTrQAM</t>
  </si>
  <si>
    <t>2020-REN-International Cruise (I.C.E.) -- STR</t>
  </si>
  <si>
    <t>0060W000012b3EQQAY</t>
  </si>
  <si>
    <t>Customer has been near-bankrupted by the COVID19 downturn. Our champion was let go and we have no support for the renewal.</t>
  </si>
  <si>
    <t>https://observepoint.my.salesforce.com/0060W000012tGTrQAM</t>
  </si>
  <si>
    <t>https://observepoint.my.salesforce.com/0010W00002YBfBJQA1</t>
  </si>
  <si>
    <t>0060W00001371hDQAQ</t>
  </si>
  <si>
    <t>2020-REN-WorldPay US/UK - STR</t>
  </si>
  <si>
    <t>0060W000012b3C4QAI</t>
  </si>
  <si>
    <t>https://observepoint.my.salesforce.com/0060W00001371hDQAQ</t>
  </si>
  <si>
    <t>https://observepoint.my.salesforce.com/001d000001quzr6AAA</t>
  </si>
  <si>
    <t>0060W000014cr2CQAQ</t>
  </si>
  <si>
    <t>2021 - REN - Southwest Airlines</t>
  </si>
  <si>
    <t>Southwest continues to see the value that ObservePoint provides. They've added Script Services to help further build their process of validating their analytics.</t>
  </si>
  <si>
    <t>https://observepoint.my.salesforce.com/0060W000014cr2CQAQ</t>
  </si>
  <si>
    <t>0060W000015ObrYQAS</t>
  </si>
  <si>
    <t>2021-REN-Macy's</t>
  </si>
  <si>
    <t>0060W000010uxmoQAA</t>
  </si>
  <si>
    <t>Macy's will be onboard for 12 more months. Chris Hawkes has done tremendous work to engage new teams and prove value. Currently working a Privacy upsell as well.</t>
  </si>
  <si>
    <t>https://observepoint.my.salesforce.com/0060W000015ObrYQAS</t>
  </si>
  <si>
    <t>https://observepoint.my.salesforce.com/001d000001RdTV8AAN</t>
  </si>
  <si>
    <t>0066T00001698jUQAQ</t>
  </si>
  <si>
    <t>2022-REN-Tesco Bank</t>
  </si>
  <si>
    <t>Tesco Bank have been so impressed with how OP is helping their data governance they have decided to add Privacy and sign 3 months early to a 2 year renewal</t>
  </si>
  <si>
    <t>https://observepoint.my.salesforce.com/0066T00001698jUQAQ</t>
  </si>
  <si>
    <t>0066T000016lAc4QAE</t>
  </si>
  <si>
    <t>2022-REN-Macy's</t>
  </si>
  <si>
    <t>Macy's continues to find value in testing their homepage, checkout, and other primary user flows across their site. The automation we deliver saves them significant time testing Adobe Analytics and other key technologies.</t>
  </si>
  <si>
    <t>https://observepoint.my.salesforce.com/0066T000016lAc4QAE</t>
  </si>
  <si>
    <t>0066T000016lLtRQAU</t>
  </si>
  <si>
    <t>2022 - REN - Southwest Airlines</t>
  </si>
  <si>
    <t>OP has been a integral part of the day to day for southwest. They love the improvements made and are excited to continue the partnership.</t>
  </si>
  <si>
    <t>https://observepoint.my.salesforce.com/0066T000016lLtRQAU</t>
  </si>
  <si>
    <t>0066T000017wWfsQAE</t>
  </si>
  <si>
    <t>2024 - REN - Schroders</t>
  </si>
  <si>
    <t>0060W000014b2h4QAA</t>
  </si>
  <si>
    <t>&lt;ul&gt;&lt;li&gt;Validate the technology Schroders is using&lt;/li&gt;&lt;li&gt;Ongoing confidence that tags existing on website, consent journeys running smoothly&lt;/li&gt;&lt;li&gt;Get a visibility and understanding of tags / variables across web pages for clean up purposes&lt;/li&gt;&lt;li&gt;Dig deep into the data layer - to help with discussions on what variables need moving over when migrating old to new content&lt;/li&gt;&lt;/ul&gt;</t>
  </si>
  <si>
    <t>https://observepoint.my.salesforce.com/0066T000017wWfsQAE</t>
  </si>
  <si>
    <t>https://observepoint.my.salesforce.com/0010W00002QJ4VYQA1</t>
  </si>
  <si>
    <t>0066T000017WXADQA4</t>
  </si>
  <si>
    <t>2024-REN-Tesco Bank</t>
  </si>
  <si>
    <t>&lt;ul&gt;&lt;li&gt;Privacy risk mitigation&lt;/li&gt;&lt;li&gt;Keeping track of third party links/tags/cookies&lt;/li&gt;&lt;li&gt;Testing the accuracy of the DL&lt;/li&gt;&lt;/ul&gt;</t>
  </si>
  <si>
    <t>Tesco are looking forward to a further 12 months using OP. They wanted to renew for longer but as they are being brought by Barclays they were unable to renew for longer currently.</t>
  </si>
  <si>
    <t>https://observepoint.my.salesforce.com/0066T000017WXADQA4</t>
  </si>
  <si>
    <t>0066T000018F2NwQAK</t>
  </si>
  <si>
    <t>2023 - REN - Tyson Foods</t>
  </si>
  <si>
    <t>0066T0000168dddQAA</t>
  </si>
  <si>
    <t>Tyson Foods remains a giant in its industry and needs to keep governing the technologies on their websites. Steady adoption and value will lead to future growth.</t>
  </si>
  <si>
    <t>https://observepoint.my.salesforce.com/0066T000018F2NwQAK</t>
  </si>
  <si>
    <t>0066T000018yb79QAA</t>
  </si>
  <si>
    <t>2023 - REN - Rodan + Fields</t>
  </si>
  <si>
    <t>0066T000016GbpvQAC</t>
  </si>
  <si>
    <t>11th hour decision to cut costs and not renew. Will re-engage Q3.</t>
  </si>
  <si>
    <t>https://observepoint.my.salesforce.com/0066T000018yb79QAA</t>
  </si>
  <si>
    <t>https://observepoint.my.salesforce.com/001d000001rhR3EAAU</t>
  </si>
  <si>
    <t>0066T00001ACuiDQAT</t>
  </si>
  <si>
    <t>2023 - REN - ABN AMRO Bank</t>
  </si>
  <si>
    <t>0066T000016llwLQAQ</t>
  </si>
  <si>
    <t>&lt;ul&gt;&lt;li&gt;CMP testing&lt;/li&gt;&lt;li&gt;Validating cookie compliance&lt;/li&gt;&lt;/ul&gt;</t>
  </si>
  <si>
    <t>https://observepoint.my.salesforce.com/0066T00001ACuiDQAT</t>
  </si>
  <si>
    <t>https://observepoint.my.salesforce.com/001d000001gyekiAAA</t>
  </si>
  <si>
    <t>0066T00001DZI5JQAX</t>
  </si>
  <si>
    <t>2026 - REN - Blue Cross &amp; Blue Shield of North Carolina</t>
  </si>
  <si>
    <t>0066T000016k58NQAQ</t>
  </si>
  <si>
    <t>Jarrod Wilbur</t>
  </si>
  <si>
    <t>https://observepoint.my.salesforce.com/0066T00001DZI5JQAX</t>
  </si>
  <si>
    <t>https://observepoint.my.salesforce.com/001d000001pPRk5AAG</t>
  </si>
  <si>
    <t>006d000000b3dgsAAA</t>
  </si>
  <si>
    <t>2015 Renewal - Beachbody</t>
  </si>
  <si>
    <t>006d000000ZWbScAAL</t>
  </si>
  <si>
    <t>https://observepoint.my.salesforce.com/006d000000b3dgsAAA</t>
  </si>
  <si>
    <t>https://observepoint.my.salesforce.com/001d000001Ev4zwAAB</t>
  </si>
  <si>
    <t>006d000000dwLyeAAE</t>
  </si>
  <si>
    <t>2015 #2 Renewal - Beachbody</t>
  </si>
  <si>
    <t>https://observepoint.my.salesforce.com/006d000000dwLyeAAE</t>
  </si>
  <si>
    <t>006d000000e5DpPAAU</t>
  </si>
  <si>
    <t>2014 Renewal - iCrossing</t>
  </si>
  <si>
    <t>0060W0000120fK8QAI</t>
  </si>
  <si>
    <t>Ask Tyler</t>
  </si>
  <si>
    <t>https://observepoint.my.salesforce.com/006d000000e5DpPAAU</t>
  </si>
  <si>
    <t>https://observepoint.my.salesforce.com/001d000000VOLPHAA5</t>
  </si>
  <si>
    <t>006d000000e5YgmAAE</t>
  </si>
  <si>
    <t>2016 Renewal - W. Atlee Burpee Company</t>
  </si>
  <si>
    <t>006d000000PP0cXAAT</t>
  </si>
  <si>
    <t>https://observepoint.my.salesforce.com/006d000000e5YgmAAE</t>
  </si>
  <si>
    <t>https://observepoint.my.salesforce.com/001d000001fjEVMAA2</t>
  </si>
  <si>
    <t>006d000000howHqAAI</t>
  </si>
  <si>
    <t>2016 Renewal - Viator</t>
  </si>
  <si>
    <t>006d000000ShhIIAAZ</t>
  </si>
  <si>
    <t>https://observepoint.my.salesforce.com/006d000000howHqAAI</t>
  </si>
  <si>
    <t>https://observepoint.my.salesforce.com/001d000001MFfT7AAL</t>
  </si>
  <si>
    <t>006d000000hp0taAAA</t>
  </si>
  <si>
    <t>2016 Renewal - Las Vegas Sands</t>
  </si>
  <si>
    <t>006d000000Sra8PAAR</t>
  </si>
  <si>
    <t>https://observepoint.my.salesforce.com/006d000000hp0taAAA</t>
  </si>
  <si>
    <t>https://observepoint.my.salesforce.com/001d000001QaaI5AAJ</t>
  </si>
  <si>
    <t>006d000000hpAs3AAE</t>
  </si>
  <si>
    <t>2016 Renewal - ATG Stores</t>
  </si>
  <si>
    <t>006d000000SK7iGAAT</t>
  </si>
  <si>
    <t>https://observepoint.my.salesforce.com/006d000000hpAs3AAE</t>
  </si>
  <si>
    <t>https://observepoint.my.salesforce.com/001d000001gQJnxAAG</t>
  </si>
  <si>
    <t>006d000000hpcTKAAY</t>
  </si>
  <si>
    <t>2016 Renewal - The Church of Jesus Christ of Latter-Day Saints</t>
  </si>
  <si>
    <t>006d000000RQn6nAAD</t>
  </si>
  <si>
    <t>https://observepoint.my.salesforce.com/006d000000hpcTKAAY</t>
  </si>
  <si>
    <t>https://observepoint.my.salesforce.com/001d000000VOc86AAD</t>
  </si>
  <si>
    <t>006d000000hpDm3AAE</t>
  </si>
  <si>
    <t>2016 Renewal - Stage Stores</t>
  </si>
  <si>
    <t>https://observepoint.my.salesforce.com/006d000000hpDm3AAE</t>
  </si>
  <si>
    <t>https://observepoint.my.salesforce.com/001d000001XVZtcAAH</t>
  </si>
  <si>
    <t>006d000000hsb4eAAA</t>
  </si>
  <si>
    <t>2016 Renewal - Capella</t>
  </si>
  <si>
    <t>006d000000ZOI93AAH</t>
  </si>
  <si>
    <t>https://observepoint.my.salesforce.com/006d000000hsb4eAAA</t>
  </si>
  <si>
    <t>https://observepoint.my.salesforce.com/001d000001Ub6gbAAB</t>
  </si>
  <si>
    <t>006d000000hylQ8AAI</t>
  </si>
  <si>
    <t>2016 Renewal - Dave Ramsey</t>
  </si>
  <si>
    <t>006d000000Yd5mnAAB</t>
  </si>
  <si>
    <t>https://observepoint.my.salesforce.com/006d000000hylQ8AAI</t>
  </si>
  <si>
    <t>https://observepoint.my.salesforce.com/001d000000VOihmAAD</t>
  </si>
  <si>
    <t>006d000000hzTvPAAU</t>
  </si>
  <si>
    <t>2016 Renewal - Beachbody</t>
  </si>
  <si>
    <t>https://observepoint.my.salesforce.com/006d000000hzTvPAAU</t>
  </si>
  <si>
    <t>006d000000ltUOkAAM</t>
  </si>
  <si>
    <t>2017 Renewal - Viator</t>
  </si>
  <si>
    <t>Both Doug and I have spoken to Viator. They opted to removed all 3rd party tagging tools and rely solely on internal tracking per the direction of new executive leadership. Bowen made it clear that there is zero possibility or need for renewal.</t>
  </si>
  <si>
    <t>https://observepoint.my.salesforce.com/006d000000ltUOkAAM</t>
  </si>
  <si>
    <t>006d000000mhMstAAE</t>
  </si>
  <si>
    <t>2017 Renewal - ATG Stores</t>
  </si>
  <si>
    <t>ATG is looking to roll up services under a larger Lowes account.</t>
  </si>
  <si>
    <t>https://observepoint.my.salesforce.com/006d000000mhMstAAE</t>
  </si>
  <si>
    <t>006d000000moiwxAAA</t>
  </si>
  <si>
    <t>2017 Renewal - Stage Stores</t>
  </si>
  <si>
    <t>Sandra (IT) was very clear that they have no interest in a renewal.  There have been many organizational changes since marketing purchased OP.  "We now have redundancies and I in IT have no need for your tool. As I mentioned, I already have several of my own that accomplish this task. I believe the business has been pleased with what they've been given reporting wise yet they too have decided they no longer wish to continue.</t>
  </si>
  <si>
    <t>https://observepoint.my.salesforce.com/006d000000moiwxAAA</t>
  </si>
  <si>
    <t>006d000000oEQ8UAAW</t>
  </si>
  <si>
    <t>2017 Renewal - Hello Bank</t>
  </si>
  <si>
    <t>https://observepoint.my.salesforce.com/006d000000oEQ8UAAW</t>
  </si>
  <si>
    <t>https://observepoint.my.salesforce.com/001d000001sa50vAAA</t>
  </si>
  <si>
    <t>006d000000pdlepAAA</t>
  </si>
  <si>
    <t>2017 Renewal - The Church of Jesus Christ of Latter-Day Saints</t>
  </si>
  <si>
    <t>https://observepoint.my.salesforce.com/006d000000pdlepAAA</t>
  </si>
  <si>
    <t>006d000000ph76iAAA</t>
  </si>
  <si>
    <t>2017 Renewal - Ubisoft NCSA</t>
  </si>
  <si>
    <t>https://observepoint.my.salesforce.com/006d000000ph76iAAA</t>
  </si>
  <si>
    <t>https://observepoint.my.salesforce.com/001d0000021ptaHAAQ</t>
  </si>
  <si>
    <t>006d000000Sra8aAAB</t>
  </si>
  <si>
    <t>2015 Renewal - Stage Stores</t>
  </si>
  <si>
    <t>https://observepoint.my.salesforce.com/006d000000Sra8aAAB</t>
  </si>
  <si>
    <t>2015 Renewal - Las Vegas Sands</t>
  </si>
  <si>
    <t>006d000000HdUehAAF</t>
  </si>
  <si>
    <t>https://observepoint.my.salesforce.com/006d000000Sra8PAAR</t>
  </si>
  <si>
    <t>006d000000VQaTKAA1</t>
  </si>
  <si>
    <t>2014 Renewal - Dave Ramsey</t>
  </si>
  <si>
    <t>0060W0000120fK4QAI</t>
  </si>
  <si>
    <t>https://observepoint.my.salesforce.com/006d000000VQaTKAA1</t>
  </si>
  <si>
    <t>006d000000YAUfLAAX</t>
  </si>
  <si>
    <t>2015 Renewal - Hibu</t>
  </si>
  <si>
    <t>006d000000VQaTPAA1</t>
  </si>
  <si>
    <t>https://observepoint.my.salesforce.com/006d000000YAUfLAAX</t>
  </si>
  <si>
    <t>https://observepoint.my.salesforce.com/001d000001Jt0JDAAZ</t>
  </si>
  <si>
    <t>006d000000YB39DAAT</t>
  </si>
  <si>
    <t>2015 Renewal - Manheim</t>
  </si>
  <si>
    <t>006d000000MRC7PAAX</t>
  </si>
  <si>
    <t>https://observepoint.my.salesforce.com/006d000000YB39DAAT</t>
  </si>
  <si>
    <t>https://observepoint.my.salesforce.com/001d000001ReWjLAAV</t>
  </si>
  <si>
    <t>2015 Renewal - Dave Ramsey</t>
  </si>
  <si>
    <t>https://observepoint.my.salesforce.com/006d000000Yd5mnAAB</t>
  </si>
  <si>
    <t>2015 Renewal - Capella</t>
  </si>
  <si>
    <t>006d000000JaTn5AAF</t>
  </si>
  <si>
    <t>Capella uses ObservePoint for their website auditing and verifying critical pathways.</t>
  </si>
  <si>
    <t>https://observepoint.my.salesforce.com/006d000000ZOI93AAH</t>
  </si>
  <si>
    <t>2014 Renewal - Beachbody</t>
  </si>
  <si>
    <t>0060W0000120fJVQAY</t>
  </si>
  <si>
    <t>https://observepoint.my.salesforce.com/006d000000ZWbScAAL</t>
  </si>
  <si>
    <t>006VH000002GZtVYAW</t>
  </si>
  <si>
    <t>2026 - REN - Deutsche Bahn</t>
  </si>
  <si>
    <t>0066T000017Uw8vQAC</t>
  </si>
  <si>
    <t>&lt;p&gt;Solution to proactively monitor for inaccuracy and non-compliance in data collection&lt;/p&gt;&lt;p&gt;&lt;br&gt;&lt;/p&gt;&lt;p&gt;&lt;strong&gt;&lt;u&gt;High-level functional requirements&lt;/u&gt;&lt;/strong&gt;&lt;/p&gt;&lt;p&gt;1. Checking the tags provided in the TMS for changes to the previous status quo&lt;/p&gt;&lt;p&gt;2. Comparison of the tags activated by the TMS with the individual selection in the Consent Layer&lt;/p&gt;&lt;p&gt;3. Comparison of all tags loaded from the web page with the codes activated by the TMS&lt;/p&gt;&lt;p&gt;4. Monitoring of data transmission by the individual trackers&lt;/p&gt;</t>
  </si>
  <si>
    <t>https://observepoint.my.salesforce.com/006VH000002GZtVYAW</t>
  </si>
  <si>
    <t>https://observepoint.my.salesforce.com/0010W00002dxQx1QAE</t>
  </si>
  <si>
    <t>006VH000003sUKLYA2</t>
  </si>
  <si>
    <t>2026 - REN - Vodafone Group</t>
  </si>
  <si>
    <t>0060W000014oEzjQAE</t>
  </si>
  <si>
    <t>&lt;ul&gt;&lt;li&gt;Integration of onetrust - as taking ownership of cookies - regular scans running to ensure OT and OP are synced&lt;/li&gt;&lt;li&gt;Making sure cookies policy up to date&lt;/li&gt;&lt;li&gt;SEO and accessibility (maybe q2)&lt;/li&gt;&lt;li&gt;Make sure primary analytics tags fire across 100% of top 1000 pages&lt;/li&gt;&lt;li&gt;Be aware of 100% of hard coded tags across key subdomains e.g. togthervodafone.co.uk&lt;/li&gt;&lt;/ul&gt;</t>
  </si>
  <si>
    <t>https://observepoint.my.salesforce.com/006VH000003sUKLYA2</t>
  </si>
  <si>
    <t>https://observepoint.my.salesforce.com/001d000001f0QvMAAU</t>
  </si>
  <si>
    <t>006VH000003XVmoYAG</t>
  </si>
  <si>
    <t>2027 - REN - Qualcomm</t>
  </si>
  <si>
    <t>0060W000014nZp8QAE</t>
  </si>
  <si>
    <t>https://observepoint.my.salesforce.com/006VH000003XVmoYAG</t>
  </si>
  <si>
    <t>https://observepoint.my.salesforce.com/001d000001hS8dSAAS</t>
  </si>
  <si>
    <t>006VH000004sghaYAA</t>
  </si>
  <si>
    <t>2027 - REN - Export Development Canada</t>
  </si>
  <si>
    <t>006VH000005rrCzYAI</t>
  </si>
  <si>
    <t>2027 - REN - The Hartford</t>
  </si>
  <si>
    <t>0060W000015P0nFQAS</t>
  </si>
  <si>
    <t>https://observepoint.my.salesforce.com/006VH000005rrCzYAI</t>
  </si>
  <si>
    <t>https://observepoint.my.salesforce.com/001d000001SO2JUAA1</t>
  </si>
  <si>
    <t>006VH00000Dk02LYAR</t>
  </si>
  <si>
    <t>2027 - REN - PNC</t>
  </si>
  <si>
    <t>0066T000018Fc8hQAC</t>
  </si>
  <si>
    <t>https://observepoint.my.salesforce.com/006VH00000Dk02LYAR</t>
  </si>
  <si>
    <t>https://observepoint.my.salesforce.com/001d000001dKAOzAAO</t>
  </si>
  <si>
    <t>006VH00000EyE4rYAF</t>
  </si>
  <si>
    <t>2026 - REN - Hugo Boss</t>
  </si>
  <si>
    <t>0066T00001BC34SQAT</t>
  </si>
  <si>
    <t>https://observepoint.my.salesforce.com/006VH00000EyE4rYAF</t>
  </si>
  <si>
    <t>https://observepoint.my.salesforce.com/0010W00002QIfUXQA1</t>
  </si>
  <si>
    <t>006VH00000FU8SXYA1</t>
  </si>
  <si>
    <t>2027 - REN - Stanford Health Care</t>
  </si>
  <si>
    <t>0066T0000168AoFQAU</t>
  </si>
  <si>
    <t>https://observepoint.my.salesforce.com/006VH00000FU8SXYA1</t>
  </si>
  <si>
    <t>https://observepoint.my.salesforce.com/001d000001i8ZU3AAM</t>
  </si>
  <si>
    <t>006VH00000GXJU5YAP</t>
  </si>
  <si>
    <t>2026 - REN - Penumbra</t>
  </si>
  <si>
    <t>0066T00001CNGfwQAH</t>
  </si>
  <si>
    <t>https://observepoint.my.salesforce.com/006VH00000GXJU5YAP</t>
  </si>
  <si>
    <t>https://observepoint.my.salesforce.com/0010W00002dxQcmQAE</t>
  </si>
  <si>
    <t>006VH00000I02p3YAB</t>
  </si>
  <si>
    <t>2027 - REN - CIBC</t>
  </si>
  <si>
    <t>0066T000016987aQAA</t>
  </si>
  <si>
    <t>https://observepoint.my.salesforce.com/006VH00000I02p3YAB</t>
  </si>
  <si>
    <t>https://observepoint.my.salesforce.com/001d000001iAAszAAG</t>
  </si>
  <si>
    <t>006VH00000ILKXfYAP</t>
  </si>
  <si>
    <t>2027 - REN - Texas Instruments</t>
  </si>
  <si>
    <t>0066T000018FvCKQA0</t>
  </si>
  <si>
    <t>https://observepoint.my.salesforce.com/006VH00000ILKXfYAP</t>
  </si>
  <si>
    <t>https://observepoint.my.salesforce.com/001d000001FmM0rAAF</t>
  </si>
  <si>
    <t>006VH00000LXpSiYAL</t>
  </si>
  <si>
    <t>2027 - REN - Discovery Ltd</t>
  </si>
  <si>
    <t>0066T00001CNSDAQA5</t>
  </si>
  <si>
    <t>https://observepoint.my.salesforce.com/006VH00000LXpSiYAL</t>
  </si>
  <si>
    <t>https://observepoint.my.salesforce.com/0010W00002YCWggQAH</t>
  </si>
  <si>
    <t>006VH00000LYAqTYAX</t>
  </si>
  <si>
    <t>2026 - REN - Bwin</t>
  </si>
  <si>
    <t>0066T00001CN1blQAD</t>
  </si>
  <si>
    <t>https://observepoint.my.salesforce.com/006VH00000LYAqTYAX</t>
  </si>
  <si>
    <t>https://observepoint.my.salesforce.com/001d000001qtMLcAAM</t>
  </si>
  <si>
    <t>006VH00000Nvv17YAB</t>
  </si>
  <si>
    <t>2027 - REN - Mattress Firm</t>
  </si>
  <si>
    <t>006VH000006CPIaYAO</t>
  </si>
  <si>
    <t>https://observepoint.my.salesforce.com/006VH00000Nvv17YAB</t>
  </si>
  <si>
    <t>https://observepoint.my.salesforce.com/001d000001mk4ZLAAY</t>
  </si>
  <si>
    <t>006VH00000QrCgoYAF</t>
  </si>
  <si>
    <t>2025 - REN - Klick (Apellis)</t>
  </si>
  <si>
    <t>0066T00001CNtuyQAD</t>
  </si>
  <si>
    <t>&lt;p&gt;&lt;span style="font-size: 14px;"&gt;Klick will leverage a partner license to service their clients. They will be doing analytics and privacy testing to ensure accurate data collection and compliance. &lt;/span&gt;&lt;/p&gt;</t>
  </si>
  <si>
    <t>Klick will leverage a partner license to service their clients. They will be doing analytics and privacy testing to ensure accurate data collection and compliance.</t>
  </si>
  <si>
    <t>https://observepoint.my.salesforce.com/006VH00000QrCgoYAF</t>
  </si>
  <si>
    <t>0066T000016nRZdQAM</t>
  </si>
  <si>
    <t>2022-REN-PepsiCo</t>
  </si>
  <si>
    <t>0066T000016jyAoQAI</t>
  </si>
  <si>
    <t>Pepsi, after executing a very successful implementation of ObservePoint's Privacy functionality, has decided to continue using our platform to ensure compliance of GDPR.</t>
  </si>
  <si>
    <t>https://observepoint.my.salesforce.com/0066T000016nRZdQAM</t>
  </si>
  <si>
    <t>https://observepoint.my.salesforce.com/001d000001hW4ZqAAK</t>
  </si>
  <si>
    <t>0060W00000zP6y4QAC</t>
  </si>
  <si>
    <t>2019 Renewal - Ebiquity OBO Levi Strauss</t>
  </si>
  <si>
    <t>006d000000vFA82AAG</t>
  </si>
  <si>
    <t>Ebiquity went out of business.</t>
  </si>
  <si>
    <t>https://observepoint.my.salesforce.com/0060W00000zP6y4QAC</t>
  </si>
  <si>
    <t>https://observepoint.my.salesforce.com/001d000001fjBgrAAE</t>
  </si>
  <si>
    <t>0060W0000121FsSQAU</t>
  </si>
  <si>
    <t>2021 Renewal - M&amp;T Bank</t>
  </si>
  <si>
    <t>0060W00000wynboQAA</t>
  </si>
  <si>
    <t>Continuing to find value in the automation and reporting of WebAssurance</t>
  </si>
  <si>
    <t>https://observepoint.my.salesforce.com/0060W0000121FsSQAU</t>
  </si>
  <si>
    <t>https://observepoint.my.salesforce.com/001d000001gO0rjAAC</t>
  </si>
  <si>
    <t>0066T000017WAqvQAG</t>
  </si>
  <si>
    <t>2023-REN-BRP - Web</t>
  </si>
  <si>
    <t>0060W000015PUoeQAG</t>
  </si>
  <si>
    <t>They are using it to monitor and track their important tags and are also working on SEO use cases within OP. Lots of potentials to grow with Bombardier (BRP). :)</t>
  </si>
  <si>
    <t>https://observepoint.my.salesforce.com/0066T000017WAqvQAG</t>
  </si>
  <si>
    <t>https://observepoint.my.salesforce.com/001d000001qtMJCAA2</t>
  </si>
  <si>
    <t>2022-REN-BRP - Web</t>
  </si>
  <si>
    <t>0060W000012YEHkQAO</t>
  </si>
  <si>
    <t>Contiune to find value in OP!</t>
  </si>
  <si>
    <t>https://observepoint.my.salesforce.com/0060W000015PUoeQAG</t>
  </si>
  <si>
    <t>006d000000tuqP6AAI</t>
  </si>
  <si>
    <t>2017 Renewal - Swisscom &amp; Webalyse</t>
  </si>
  <si>
    <t>006d000000i1bmNAAQ</t>
  </si>
  <si>
    <t>Did not receive enough value over the last 12 months.</t>
  </si>
  <si>
    <t>https://observepoint.my.salesforce.com/006d000000tuqP6AAI</t>
  </si>
  <si>
    <t>https://observepoint.my.salesforce.com/001d000001qu0iOAAQ</t>
  </si>
  <si>
    <t>2016 Renewal - Swisscom &amp; Webalyse</t>
  </si>
  <si>
    <t>006d000000Wp0vKAAR</t>
  </si>
  <si>
    <t>https://observepoint.my.salesforce.com/006d000000i1bmNAAQ</t>
  </si>
  <si>
    <t>0060W00000y837CQAQ</t>
  </si>
  <si>
    <t>2018 Renewal part 2 -VW</t>
  </si>
  <si>
    <t>https://observepoint.my.salesforce.com/0060W00000y837CQAQ</t>
  </si>
  <si>
    <t>https://observepoint.my.salesforce.com/001d000001mmurnAAA</t>
  </si>
  <si>
    <t>2022-REN-ABN AMRO</t>
  </si>
  <si>
    <t>0060W000014mZBcQAM</t>
  </si>
  <si>
    <t>ABN AMRO are happy to renew to continue using OP for their cookie banner testing &amp; validating that their cookies are compliant.</t>
  </si>
  <si>
    <t>https://observepoint.my.salesforce.com/0066T000016llwLQAQ</t>
  </si>
  <si>
    <t>2021-REN-ABN AMRO</t>
  </si>
  <si>
    <t>0060W0000122eRuQAI</t>
  </si>
  <si>
    <t>Have several different use cases including a focus on validating the Tealium data layer.</t>
  </si>
  <si>
    <t>https://observepoint.my.salesforce.com/0060W000014mZBcQAM</t>
  </si>
  <si>
    <t>2020 Renewal - ABN AMRO</t>
  </si>
  <si>
    <t>0060W00000zP6lAQAS</t>
  </si>
  <si>
    <t>Strong users with several use cases including a focus on validating the Tealium data layer.</t>
  </si>
  <si>
    <t>https://observepoint.my.salesforce.com/0060W0000122eRuQAI</t>
  </si>
  <si>
    <t>2019 Renewal - ABN AMRO</t>
  </si>
  <si>
    <t>0060W00000y6A0LQAU</t>
  </si>
  <si>
    <t>Mr. Tom Robbins has done a stellar job of engaging a new team after our champion left. They're excited to make OP more a part of their processes.</t>
  </si>
  <si>
    <t>https://observepoint.my.salesforce.com/0060W00000zP6lAQAS</t>
  </si>
  <si>
    <t>0060W000014oMcwQAE</t>
  </si>
  <si>
    <t>2021-REN-OpenBank</t>
  </si>
  <si>
    <t>0060W000011SfPWQA0</t>
  </si>
  <si>
    <t>They auto renewed last year, but did not intend to but did not give notice until Feb 2021.  We will hold them to their contract and let them out on the next renewal.</t>
  </si>
  <si>
    <t>https://observepoint.my.salesforce.com/0060W000014oMcwQAE</t>
  </si>
  <si>
    <t>https://observepoint.my.salesforce.com/0010W00002OzuuQQAR</t>
  </si>
  <si>
    <t>2020 Renewal - OpenBank</t>
  </si>
  <si>
    <t>0060W00000zOk1BQAS</t>
  </si>
  <si>
    <t>Tagging is becoming more critical. They're experiencing data loss and decisions are being made using bad data. Manual testing is taking too much time.</t>
  </si>
  <si>
    <t>https://observepoint.my.salesforce.com/0060W000011SfPWQA0</t>
  </si>
  <si>
    <t>0060W000014b5JlQAI</t>
  </si>
  <si>
    <t>2022 - REN - Reynolds American</t>
  </si>
  <si>
    <t>Our main champion, user, and decision maker, left. We had a new privacy focused lead show up with a new PII Detection use case, but the Legal team who was technically paying for ObservePoint has paused their search, so we are going to close this out ast lost and pick it up as new business.</t>
  </si>
  <si>
    <t>https://observepoint.my.salesforce.com/0060W000014b5JlQAI</t>
  </si>
  <si>
    <t>https://observepoint.my.salesforce.com/001d000001qtNWdAAM</t>
  </si>
  <si>
    <t>006VH000003UGGvYAO</t>
  </si>
  <si>
    <t>2025 - REN - DMPG OBO Virgin Australia Airlines</t>
  </si>
  <si>
    <t>0066T00001AE4DGQA1</t>
  </si>
  <si>
    <t>&lt;ol&gt;&lt;li&gt;Save time with automated Analytics Validation. Catch significant issues in the booking flow.&lt;/li&gt;&lt;li&gt;Cookie Inventories to support compliance with future privacy legislation in Australia.&lt;/li&gt;&lt;/ol&gt;</t>
  </si>
  <si>
    <t>Our Australian partners at DMPG love us and have kicked it up a knotch with their implementation this year. Cookie reporting has been a compelling value add for Virgin Australia.</t>
  </si>
  <si>
    <t>https://observepoint.my.salesforce.com/006VH000003UGGvYAO</t>
  </si>
  <si>
    <t>https://observepoint.my.salesforce.com/001d000001tOsCDAA0</t>
  </si>
  <si>
    <t>0066T000016mG0sQAE</t>
  </si>
  <si>
    <t>2023 - REN - DMPG OBO Virgin Australia Airlines</t>
  </si>
  <si>
    <t>0066T0000168JOVQA2</t>
  </si>
  <si>
    <t>Virgin Australia Airlines is keeping us on for another year to continue to monitor and validate Adobe implementation and their data layer along with utilizing our privacy solution for their new privacy use case!</t>
  </si>
  <si>
    <t>https://observepoint.my.salesforce.com/0066T000016mG0sQAE</t>
  </si>
  <si>
    <t>0066T000016kHcmQAE</t>
  </si>
  <si>
    <t>2023-REN-Goldman Sachs</t>
  </si>
  <si>
    <t>0060W0000121P37QAE</t>
  </si>
  <si>
    <t>&lt;p&gt;The criteria for successful engagement with Goldman Sachs is more or less the same than the original two-year agreement now with an added focus on expanding to newly published pages. This is not a used case that we&amp;#39;ve tackled in the past, but is one that as we expand our ability to service will rise an importance for them. The core use cases remain privacy compliance, and using ObservePoint as a government center to monitor the 4000 domains and sub domains that they own. Rez, Juan, his team have a very Concrete relationship with Tom, Dallin, and other members of the OP team, and have even spoken at edge. This customer relationship looks very strong as it continues on another two-year renewal agreement&lt;/p&gt;</t>
  </si>
  <si>
    <t>GS continues to utilize ObservePoint's data and privacy governance, demonstrating a strong commitment to the platform, particularly recognizing the benefits of the API. They have committed to another two years of partnership!</t>
  </si>
  <si>
    <t>https://observepoint.my.salesforce.com/0066T000016kHcmQAE</t>
  </si>
  <si>
    <t>https://observepoint.my.salesforce.com/001d000001gyl8VAAQ</t>
  </si>
  <si>
    <t>2021-REN-Goldman Sachs</t>
  </si>
  <si>
    <t>0060W00000zOvEIQA0</t>
  </si>
  <si>
    <t>Making great use of WebAssurance, will be upselling on privacy and have a lot of use cases with JavaScript data reporting.</t>
  </si>
  <si>
    <t>https://observepoint.my.salesforce.com/0060W0000121P37QAE</t>
  </si>
  <si>
    <t>0060W000010O5xZQAS</t>
  </si>
  <si>
    <t>2020 Renewal - DoublePositive</t>
  </si>
  <si>
    <t>0060W00000zPSsZQAW</t>
  </si>
  <si>
    <t>This group anticipated using OP for several partner websites that never materialized.</t>
  </si>
  <si>
    <t>https://observepoint.my.salesforce.com/0060W000010O5xZQAS</t>
  </si>
  <si>
    <t>https://observepoint.my.salesforce.com/0010W00002PkbuZQAR</t>
  </si>
  <si>
    <t>0066T000016H13zQAC</t>
  </si>
  <si>
    <t>2021-REN-United States Agency for Global Media</t>
  </si>
  <si>
    <t>0060W000011VatTQAS</t>
  </si>
  <si>
    <t>USAGM has built out a robust automated QA practice around their web properties. They are excited for "Free the Data" to build out custom dashboards.</t>
  </si>
  <si>
    <t>https://observepoint.my.salesforce.com/0066T000016H13zQAC</t>
  </si>
  <si>
    <t>https://observepoint.my.salesforce.com/001d000001ReuAnAAJ</t>
  </si>
  <si>
    <t>0066T000015r99sQAA</t>
  </si>
  <si>
    <t>2022-REN-United States Agency for Global Media</t>
  </si>
  <si>
    <t>https://observepoint.my.salesforce.com/0066T000015r99sQAA</t>
  </si>
  <si>
    <t>2020-REN-United States Agency for Global Media</t>
  </si>
  <si>
    <t>0060W00000zPYP4QAO</t>
  </si>
  <si>
    <t>https://observepoint.my.salesforce.com/0060W000011VatTQAS</t>
  </si>
  <si>
    <t>006VH00000UfSC8YAN</t>
  </si>
  <si>
    <t>2026 - REN - JVCKENWOOD</t>
  </si>
  <si>
    <t>006VH000005JWFpYAO</t>
  </si>
  <si>
    <t>https://observepoint.my.salesforce.com/006VH00000UfSC8YAN</t>
  </si>
  <si>
    <t>https://observepoint.my.salesforce.com/0010W00002dxRfnQAE</t>
  </si>
  <si>
    <t>006VH000007EurBYAS</t>
  </si>
  <si>
    <t>2025 - REN - Recruit</t>
  </si>
  <si>
    <t>0066T00001B9wllQAB</t>
  </si>
  <si>
    <t>We're happy to see Exture and Recruit choose OP yet again.</t>
  </si>
  <si>
    <t>https://observepoint.my.salesforce.com/006VH000007EurBYAS</t>
  </si>
  <si>
    <t>https://observepoint.my.salesforce.com/001d000001rfvy8AAA</t>
  </si>
  <si>
    <t>2025 - REN - Exture OBO JVCKENWOOD</t>
  </si>
  <si>
    <t>006VH000004ozsZYAQ</t>
  </si>
  <si>
    <t>&lt;ul&gt;&lt;li&gt;&lt;span style="font-size: 14pt;"&gt;July 2024 Objectives&lt;/span&gt;&lt;ul&gt;&lt;li&gt;&lt;span style="font-size: 14pt;"&gt;Have a lot of sites and services&lt;/span&gt;&lt;/li&gt;&lt;li&gt;&lt;span style="font-size: 14pt;"&gt;Want to understand current tag implementation&lt;/span&gt;&lt;/li&gt;&lt;/ul&gt;&lt;/li&gt;&lt;/ul&gt;&lt;p&gt;&lt;br&gt;&lt;/p&gt;</t>
  </si>
  <si>
    <t>Exture continues to utilize us on behalf of JVCKenwood and we have a long standing partnership that continue to thrive!</t>
  </si>
  <si>
    <t>https://observepoint.my.salesforce.com/006VH000005JWFpYAO</t>
  </si>
  <si>
    <t>0060W00000y4k8tQAA</t>
  </si>
  <si>
    <t>2019 Renewal - Ford MEA</t>
  </si>
  <si>
    <t>006d000000rps5TAAQ</t>
  </si>
  <si>
    <t>https://observepoint.my.salesforce.com/0060W00000y4k8tQAA</t>
  </si>
  <si>
    <t>https://observepoint.my.salesforce.com/001d00000236HlOAAU</t>
  </si>
  <si>
    <t>0060W000015PkXFQA0</t>
  </si>
  <si>
    <t>2022-REN-GTB OBO Ford MEA</t>
  </si>
  <si>
    <t>0060W000012seBGQAY</t>
  </si>
  <si>
    <t>Due do the shortages in car parts etc. The marketing team had many budget cuts.</t>
  </si>
  <si>
    <t>https://observepoint.my.salesforce.com/0060W000015PkXFQA0</t>
  </si>
  <si>
    <t>0060W000010RTsFQAW</t>
  </si>
  <si>
    <t>2020 Renewal - Ford MEA</t>
  </si>
  <si>
    <t>It's great to see a big brand like Ford come back year after year to OP</t>
  </si>
  <si>
    <t>https://observepoint.my.salesforce.com/0060W000010RTsFQAW</t>
  </si>
  <si>
    <t>0060W00000y88pOQAQ</t>
  </si>
  <si>
    <t>2019 Renewal - Smuckers Company</t>
  </si>
  <si>
    <t>0060W00000y799vQAA</t>
  </si>
  <si>
    <t>https://observepoint.my.salesforce.com/0060W00000y88pOQAQ</t>
  </si>
  <si>
    <t>https://observepoint.my.salesforce.com/001d000001qtP2UAAU</t>
  </si>
  <si>
    <t>006d000000uGcwYAAS</t>
  </si>
  <si>
    <t>2018 Renewal - Healthgrades</t>
  </si>
  <si>
    <t>https://observepoint.my.salesforce.com/006d000000uGcwYAAS</t>
  </si>
  <si>
    <t>https://observepoint.my.salesforce.com/001d000001dLn7JAAS</t>
  </si>
  <si>
    <t>0060W000010PbWHQA0</t>
  </si>
  <si>
    <t>2022 Renewal - Equifax</t>
  </si>
  <si>
    <t>006d000000k7MfOAAU</t>
  </si>
  <si>
    <t>Joe switched departments with a new role and less power. Doesn't have any say whether or not the tool stays. Pitched OP to the guy who took his place in the previous department and he wasn't interested. Joe said that once he gets to know the decision-maker better on his team he'll try and pitch OP to her and might be able to sign a new contract with us later in 2022.</t>
  </si>
  <si>
    <t>https://observepoint.my.salesforce.com/0060W000010PbWHQA0</t>
  </si>
  <si>
    <t>https://observepoint.my.salesforce.com/001d000001gQDfpAAG</t>
  </si>
  <si>
    <t>2019 Renewal - Equifax</t>
  </si>
  <si>
    <t>006d000000fT9vTAAS</t>
  </si>
  <si>
    <t>https://observepoint.my.salesforce.com/006d000000k7MfOAAU</t>
  </si>
  <si>
    <t>0066T000016lLpjQAE</t>
  </si>
  <si>
    <t>2022-REN-MYOB</t>
  </si>
  <si>
    <t>0060W000014oPNbQAM</t>
  </si>
  <si>
    <t>The team never had the bandwidth to actually use the tool. In our monthly meetings, they always saw the value but in the end, they had to focus their time on their day to day that didn't include OP.</t>
  </si>
  <si>
    <t>https://observepoint.my.salesforce.com/0066T000016lLpjQAE</t>
  </si>
  <si>
    <t>https://observepoint.my.salesforce.com/001d000001hT2wdAAC</t>
  </si>
  <si>
    <t>2021-REN-MYOB</t>
  </si>
  <si>
    <t>0060W000011WDugQAG</t>
  </si>
  <si>
    <t>MYOB still sees value in making budget for OP every year and plans on working a lot closer with OP in 2022.</t>
  </si>
  <si>
    <t>https://observepoint.my.salesforce.com/0060W000014oPNbQAM</t>
  </si>
  <si>
    <t>2020-REN-MYOB</t>
  </si>
  <si>
    <t>0060W000010yUX7QAM</t>
  </si>
  <si>
    <t>MYOB is a power user of Audits and is loving the new aggregated reports</t>
  </si>
  <si>
    <t>https://observepoint.my.salesforce.com/0060W000011WDugQAG</t>
  </si>
  <si>
    <t>0066T0000168CKlQAM</t>
  </si>
  <si>
    <t>2022-REN-Adobe - Federal</t>
  </si>
  <si>
    <t>0060W000010wkmPQAQ</t>
  </si>
  <si>
    <t>Adobe is a power user!!! Richard loves the tool and needs it to help his clients. They're ready for another year!</t>
  </si>
  <si>
    <t>https://observepoint.my.salesforce.com/0066T0000168CKlQAM</t>
  </si>
  <si>
    <t>https://observepoint.my.salesforce.com/0010W00002QJVd6QAH</t>
  </si>
  <si>
    <t>2021 Renewal - Adobe - Federal</t>
  </si>
  <si>
    <t>0060W000010NmuGQAS</t>
  </si>
  <si>
    <t>This Adobe team seeing value and renewing for 12 months.</t>
  </si>
  <si>
    <t>https://observepoint.my.salesforce.com/0060W000010wkmPQAQ</t>
  </si>
  <si>
    <t>0060W000010R618QAC</t>
  </si>
  <si>
    <t>2020 Renewal - The Children's Place - March 2019</t>
  </si>
  <si>
    <t>0060W000010OetGQAS</t>
  </si>
  <si>
    <t>This was an at risk account for the last few months. They were on their way back to being a strong renewal, but when Covid hit they sent in their cancellation notice and would not re-engage.</t>
  </si>
  <si>
    <t>https://observepoint.my.salesforce.com/0060W000010R618QAC</t>
  </si>
  <si>
    <t>https://observepoint.my.salesforce.com/001d000001QaaZDAAZ</t>
  </si>
  <si>
    <t>0066T000015q2eBQAQ</t>
  </si>
  <si>
    <t>2023-REN-Eurostar</t>
  </si>
  <si>
    <t>0060W000010pp2ZQAQ</t>
  </si>
  <si>
    <t>&lt;ul&gt;&lt;li&gt;Analytics &amp;amp; DataLayer validation&lt;/li&gt;&lt;li&gt;Key flows (Train funnel) monitoring&lt;/li&gt;&lt;li&gt;Tag Inventory (what tags do we have on our site)&lt;/li&gt;&lt;li&gt;Marketing tags (Are they firing, when and what are they collecting)&lt;/li&gt;&lt;li&gt;Consent Compliance (No tags firing outside of your TMS)&lt;/li&gt;&lt;li&gt;Unexpected scripts on the site (piggybacking etc)&lt;/li&gt;&lt;li&gt;Adobe Analytics migration&lt;/li&gt;&lt;li&gt;Expand on key Datalayer checks&lt;/li&gt;&lt;li&gt;SSO setup&lt;/li&gt;&lt;li&gt;Mobile App tracking (Tealium)&lt;/li&gt;&lt;li&gt;GPC knowledge &amp;amp; audit setup&lt;/li&gt;&lt;/ul&gt;&lt;p&gt;&lt;br&gt;&lt;/p&gt;&lt;p&gt;Wins&lt;/p&gt;&lt;ul&gt;&lt;li&gt;Slack &amp;amp; MS Teams Integration&lt;/li&gt;&lt;li&gt;Using custom &amp;quot;Tealium triggers&amp;quot; to kick start audits/journeys after a publish in Tealium&lt;/li&gt;&lt;/ul&gt;</t>
  </si>
  <si>
    <t>Eurostar are excited for the relationship to continue with ObservePoint helping them with their Analytics validation, key "train funnel" monitoring &amp; leveraging the tealium triggers to kick off audits/journeys after a publish.</t>
  </si>
  <si>
    <t>https://observepoint.my.salesforce.com/0066T000015q2eBQAQ</t>
  </si>
  <si>
    <t>https://observepoint.my.salesforce.com/001d000001ik92IAAQ</t>
  </si>
  <si>
    <t>2021 - REN - Eurostar</t>
  </si>
  <si>
    <t>0060W000010NmzxQAC</t>
  </si>
  <si>
    <t>Decided to renew for another 2 years even with the pandemic causing massive disruptions on their train service. They see ObservePoint a vital tool in their data governance.</t>
  </si>
  <si>
    <t>https://observepoint.my.salesforce.com/0060W000010pp2ZQAQ</t>
  </si>
  <si>
    <t>0066T00001ADVSjQAP</t>
  </si>
  <si>
    <t>2023 - REN - AbbVie</t>
  </si>
  <si>
    <t>0066T000016kOczQAE</t>
  </si>
  <si>
    <t>&lt;p&gt;Analytics Validation&lt;/p&gt;&lt;p&gt;Privacy Validation - &lt;strong&gt;Automation is key&lt;/strong&gt; for a lot of their projects and looking forward to an integration with Onetrust.&lt;/p&gt;&lt;p&gt;Remove lots of the manual hands on labor involved with reporting and auditing&lt;/p&gt;</t>
  </si>
  <si>
    <t>They continue to get value out of OP and are forward to more automation and getting more out of privacy</t>
  </si>
  <si>
    <t>https://observepoint.my.salesforce.com/0066T00001ADVSjQAP</t>
  </si>
  <si>
    <t>https://observepoint.my.salesforce.com/001d000001hSPrtAAG</t>
  </si>
  <si>
    <t>2022 - REN - AbbVie</t>
  </si>
  <si>
    <t>0060W000014nQxRQAU</t>
  </si>
  <si>
    <t>Abbvie is happy to renew for another year. They gain lots of insights and value from our journey capabilities.</t>
  </si>
  <si>
    <t>https://observepoint.my.salesforce.com/0066T000016kOczQAE</t>
  </si>
  <si>
    <t>2021 - REN - AbbVie</t>
  </si>
  <si>
    <t>0060W00001243lZQAQ</t>
  </si>
  <si>
    <t>This represents a double win because not only did we get the renewal with a $36K upsell but Allergan, a sister branch of Abbvie signed a $108K contract as well.</t>
  </si>
  <si>
    <t>https://observepoint.my.salesforce.com/0060W000014nQxRQAU</t>
  </si>
  <si>
    <t>2020-REN-AbbVie</t>
  </si>
  <si>
    <t>0060W000010R5mOQAS</t>
  </si>
  <si>
    <t>Boom!</t>
  </si>
  <si>
    <t>https://observepoint.my.salesforce.com/0060W00001243lZQAQ</t>
  </si>
  <si>
    <t>0060W000011SiBfQAK</t>
  </si>
  <si>
    <t>2020 Renewal - Kroger</t>
  </si>
  <si>
    <t>0060W000010OArdQAG</t>
  </si>
  <si>
    <t>Kroger had trouble using OP behind their firewall and for mobile app validation. They decided to build their own solution, we will try and re-engage around the new UI release/Validate.</t>
  </si>
  <si>
    <t>https://observepoint.my.salesforce.com/0060W000011SiBfQAK</t>
  </si>
  <si>
    <t>https://observepoint.my.salesforce.com/001d000001ezJ0wAAE</t>
  </si>
  <si>
    <t>006d000000upBZcAAM</t>
  </si>
  <si>
    <t>2019 Renewal - Overstock</t>
  </si>
  <si>
    <t>006d000000tvh1KAAQ</t>
  </si>
  <si>
    <t>https://observepoint.my.salesforce.com/006d000000upBZcAAM</t>
  </si>
  <si>
    <t>https://observepoint.my.salesforce.com/001d000001RdUrNAAV</t>
  </si>
  <si>
    <t>0060W0000121JbVQAU</t>
  </si>
  <si>
    <t>2020-REN-Cdiscount</t>
  </si>
  <si>
    <t>Our 2 champions love OP but the budget now doesn't come from there department. We have been working to try to get buy-in with either department but no luck so far.</t>
  </si>
  <si>
    <t>https://observepoint.my.salesforce.com/0060W0000121JbVQAU</t>
  </si>
  <si>
    <t>https://observepoint.my.salesforce.com/001d000001iAi3EAAS</t>
  </si>
  <si>
    <t>0060W000014daDEQAY</t>
  </si>
  <si>
    <t>2021-REN-Sirius XM</t>
  </si>
  <si>
    <t>0060W0000122lhKQAQ</t>
  </si>
  <si>
    <t>Alex continues to see the value of OP and they have renewed for another year!</t>
  </si>
  <si>
    <t>https://observepoint.my.salesforce.com/0060W000014daDEQAY</t>
  </si>
  <si>
    <t>https://observepoint.my.salesforce.com/001d000001gPjD8AAK</t>
  </si>
  <si>
    <t>2020-REN-Sirius XM</t>
  </si>
  <si>
    <t>0060W000010PCgYQAW</t>
  </si>
  <si>
    <t>SiriusXM is focused on testing their Careqa subdomain as they build out audits on their properties. They are also starting to run journeys for their critical paths.</t>
  </si>
  <si>
    <t>https://observepoint.my.salesforce.com/0060W0000122lhKQAQ</t>
  </si>
  <si>
    <t>0060W000011Sf3GQAS</t>
  </si>
  <si>
    <t>2021 Renewal LPL Financial</t>
  </si>
  <si>
    <t>0060W000010PgVtQAK</t>
  </si>
  <si>
    <t>Champion left to a different company. New person didn't want to take the time to learn OP.  It was very difficult to get a meeting with them and they ended saying it wasn't worth it during their cost/benefit analysis.</t>
  </si>
  <si>
    <t>https://observepoint.my.salesforce.com/0060W000011Sf3GQAS</t>
  </si>
  <si>
    <t>https://observepoint.my.salesforce.com/001d000001qtIGWAA2</t>
  </si>
  <si>
    <t>0060W00000y86tVQAQ</t>
  </si>
  <si>
    <t>2021 Renewal - Comparethemarket</t>
  </si>
  <si>
    <t>0060W00000wyjPNQAY</t>
  </si>
  <si>
    <t>CTM Have been so impressed with Tom and Script Services they asked to increase to Level 2 as well as adding Privacy product to support them with their cookie monitoring and consent management. Signed for another 2 years</t>
  </si>
  <si>
    <t>https://observepoint.my.salesforce.com/0060W00000y86tVQAQ</t>
  </si>
  <si>
    <t>https://observepoint.my.salesforce.com/001d000001ijufNAAQ</t>
  </si>
  <si>
    <t>0066T000015opKCQAY</t>
  </si>
  <si>
    <t>2023 - REN - Comparethemarket</t>
  </si>
  <si>
    <t>&lt;ul&gt;&lt;li&gt;Privacy Compliance - Cookie monitoring&lt;/li&gt;&lt;li&gt;Monitoring Adobe/Google Dimensions (Celebrus etc)&lt;/li&gt;&lt;li&gt;Google consent category - changes (from performance to marketing)&lt;/li&gt;&lt;li&gt;Comparison feature (e.g Mobile dev/prod testing)&lt;/li&gt;&lt;li&gt;PII checks (OP custom tag)&lt;/li&gt;&lt;/ul&gt;</t>
  </si>
  <si>
    <t>CTM understand the value ObservePoint offers helping them manage Privacy laws in the UK, and are super impressed with the Cookie Origins reporting.</t>
  </si>
  <si>
    <t>https://observepoint.my.salesforce.com/0066T000015opKCQAY</t>
  </si>
  <si>
    <t>0060W000011pq6TQAQ</t>
  </si>
  <si>
    <t>2021-REN-Annalect Tag Governance Project</t>
  </si>
  <si>
    <t>0060W0000121k7fQAA</t>
  </si>
  <si>
    <t>Annalect is an agency that was using OP for a one time project with McDonalds Singapore. The champion has left and the project is over, still currently engaged in a PoC with the new champion.</t>
  </si>
  <si>
    <t>https://observepoint.my.salesforce.com/0060W000011pq6TQAQ</t>
  </si>
  <si>
    <t>https://observepoint.my.salesforce.com/001d000001zeTEWAA2</t>
  </si>
  <si>
    <t>0060W000010wkroQAA</t>
  </si>
  <si>
    <t>2020 Renewal - Amgen</t>
  </si>
  <si>
    <t>0060W00000zNDrwQAG</t>
  </si>
  <si>
    <t>Amgen will not be renewing OP.</t>
  </si>
  <si>
    <t>https://observepoint.my.salesforce.com/0060W000010wkroQAA</t>
  </si>
  <si>
    <t>https://observepoint.my.salesforce.com/001d000001kBfYjAAK</t>
  </si>
  <si>
    <t>0060W00000y5cfGQAQ</t>
  </si>
  <si>
    <t>2019 Renewal - HCA Healthcare</t>
  </si>
  <si>
    <t>4/22 - Due to internal turnover and lack of adoption from other teams, HCA built their own "in-house" solution to try and validate their implementations. John is open to conversation in the future as we released new features and products to see if they might be a better fit for their business objectives at that time.</t>
  </si>
  <si>
    <t>https://observepoint.my.salesforce.com/0060W00000y5cfGQAQ</t>
  </si>
  <si>
    <t>https://observepoint.my.salesforce.com/001d000001ikou0AAA</t>
  </si>
  <si>
    <t>0060W00000y51dLQAQ</t>
  </si>
  <si>
    <t>2019 Renewal - Hyundai-Innocean USA</t>
  </si>
  <si>
    <t>0060W00000vXHerQAG</t>
  </si>
  <si>
    <t>https://observepoint.my.salesforce.com/0060W00000y51dLQAQ</t>
  </si>
  <si>
    <t>https://observepoint.my.salesforce.com/001d000001qtMtJAAU</t>
  </si>
  <si>
    <t>0066T000017WbGoQAK</t>
  </si>
  <si>
    <t>2023 - REN - Innocean OBO Kia Motors</t>
  </si>
  <si>
    <t>0060W000014nujLQAQ</t>
  </si>
  <si>
    <t>KIA sees the value and knows how OP can help, it's already helped them find broken tags on their site. They simply requested the example Invoice for them to generate the next PO.</t>
  </si>
  <si>
    <t>https://observepoint.my.salesforce.com/0066T000017WbGoQAK</t>
  </si>
  <si>
    <t>https://observepoint.my.salesforce.com/001d000001hT7UgAAK</t>
  </si>
  <si>
    <t>0066T000015RpD0QAK</t>
  </si>
  <si>
    <t>2022 - REN - Wehkamp - LiveConnect</t>
  </si>
  <si>
    <t>0060W000014cCzsQAE</t>
  </si>
  <si>
    <t>“the Observepoint platform didn’t really take off last year on Wehkamp’s side and is now not being used sufficiently. We haven’t been able to shape it into our business / process and we don’t expect to succeed in that in the near future.”
Offered to replace HAR File Connect with Technology Governance and Privacy Compliance license but did not have the resources to deal with a tool like OP.</t>
  </si>
  <si>
    <t>https://observepoint.my.salesforce.com/0066T000015RpD0QAK</t>
  </si>
  <si>
    <t>https://observepoint.my.salesforce.com/001d000001tMlTPAA0</t>
  </si>
  <si>
    <t>0060W000010ySORQA2</t>
  </si>
  <si>
    <t>2020 Renewal - USAA</t>
  </si>
  <si>
    <t>0060W00000y4xxAQAQ</t>
  </si>
  <si>
    <t>Absolutely zero response after months of trying to reach them.  We've attempted contacting several people, even partners and old partners that worked with them but no luck.</t>
  </si>
  <si>
    <t>https://observepoint.my.salesforce.com/0060W000010ySORQA2</t>
  </si>
  <si>
    <t>https://observepoint.my.salesforce.com/001d000001gylCDAAY</t>
  </si>
  <si>
    <t>0066T00001C9MIwQAN</t>
  </si>
  <si>
    <t>2024 - REN - Choice Hotels</t>
  </si>
  <si>
    <t>0066T00001B98kiQAB</t>
  </si>
  <si>
    <t>&lt;p&gt;This teams main focus is analytics validaiton right now. They are working on migrations at the moments and are ensuring that tags and data is being captured correctly after site releases.&lt;/p&gt;&lt;p&gt;&lt;br&gt;&lt;/p&gt;&lt;p&gt;They said other teams manage Privacy, LPV, etc.&lt;/p&gt;</t>
  </si>
  <si>
    <t>They picked up OP super fast during onboarding and use the tool day to day. They mainly use us for Analytics Validation and to make sure tags are firing correctly after each code release.</t>
  </si>
  <si>
    <t>https://observepoint.my.salesforce.com/0066T00001C9MIwQAN</t>
  </si>
  <si>
    <t>https://observepoint.my.salesforce.com/001d000001gQQ1xAAG</t>
  </si>
  <si>
    <t>0066T000015o7d9QAA</t>
  </si>
  <si>
    <t>2022-REN-CDK Global</t>
  </si>
  <si>
    <t>0060W000011UOjnQAG</t>
  </si>
  <si>
    <t>Syncro Digital spun off from CDK Global and was stuck with the bill from last year's auto-renewal. They were upset that we held them to their contract and then ghosted us. They didn't see enough value to keep conversations going.</t>
  </si>
  <si>
    <t>https://observepoint.my.salesforce.com/0066T000015o7d9QAA</t>
  </si>
  <si>
    <t>https://observepoint.my.salesforce.com/001d000001T6ukuAAB</t>
  </si>
  <si>
    <t>2021-REN-CDK Global</t>
  </si>
  <si>
    <t>0060W000010w2dwQAA</t>
  </si>
  <si>
    <t>CDK is still exploring the Privacy Compliance feature in ObservePoint, but they are ready to renew for another year of WebAssurance!</t>
  </si>
  <si>
    <t>https://observepoint.my.salesforce.com/0060W000011UOjnQAG</t>
  </si>
  <si>
    <t>0060W000010yU22QAE</t>
  </si>
  <si>
    <t>2021 Renewal - Adobe - Target project</t>
  </si>
  <si>
    <t>0060W000010ROS9QAO</t>
  </si>
  <si>
    <t>Not seeing value for current projects</t>
  </si>
  <si>
    <t>https://observepoint.my.salesforce.com/0060W000010yU22QAE</t>
  </si>
  <si>
    <t>006VH00000X6lpFYAR</t>
  </si>
  <si>
    <t>2027 - REN - Kohler</t>
  </si>
  <si>
    <t>0066T00001CN7FXQA1</t>
  </si>
  <si>
    <t>https://observepoint.my.salesforce.com/006VH00000X6lpFYAR</t>
  </si>
  <si>
    <t>https://observepoint.my.salesforce.com/001d000001h2JsUAAU</t>
  </si>
  <si>
    <t>0060W000010yBOVQA2</t>
  </si>
  <si>
    <t>2021 Renewal - Univ. of Phoenix</t>
  </si>
  <si>
    <t>0060W00000zNxdFQAS</t>
  </si>
  <si>
    <t>Lack of adoption, notice was sent to Chris Burton in May. Not sure who gets those forwards.</t>
  </si>
  <si>
    <t>https://observepoint.my.salesforce.com/0060W000010yBOVQA2</t>
  </si>
  <si>
    <t>https://observepoint.my.salesforce.com/001d000001qtIQhAAM</t>
  </si>
  <si>
    <t>0060W000010wrncQAA</t>
  </si>
  <si>
    <t>2021 Renewal - Aetna</t>
  </si>
  <si>
    <t>They haven't used their account in over 5 months and have not communicated with us.</t>
  </si>
  <si>
    <t>https://observepoint.my.salesforce.com/0060W000010wrncQAA</t>
  </si>
  <si>
    <t>0060W000010pofqQAA</t>
  </si>
  <si>
    <t>2020 Renewal - Warner Bros.</t>
  </si>
  <si>
    <t>0060W000010R5BgQAK</t>
  </si>
  <si>
    <t>Warner Bros has been focusing on CCPA compliance and leveraging OP to meet their needs.  Dylan S. has played an integral part in helping them keep momentum after dropping an agency shortly after signing last year.</t>
  </si>
  <si>
    <t>https://observepoint.my.salesforce.com/0060W000010pofqQAA</t>
  </si>
  <si>
    <t>https://observepoint.my.salesforce.com/001d000001RdU9OAAV</t>
  </si>
  <si>
    <t>0060W000013lL0sQAE</t>
  </si>
  <si>
    <t>2021-REN-WarnerMedia</t>
  </si>
  <si>
    <t>The reason why they churned really comes down to we were not meeting expectations with scalable privacy scan configuration. They wanted to be able to give us domains and have the rest take of it itself. We are working on a PoC still on how to accomplish that with our API.</t>
  </si>
  <si>
    <t>https://observepoint.my.salesforce.com/0060W000013lL0sQAE</t>
  </si>
  <si>
    <t>0066T00001CM73BQAT</t>
  </si>
  <si>
    <t>2024 - REN - 3 Day Blinds</t>
  </si>
  <si>
    <t>0066T000018E7KAQA0</t>
  </si>
  <si>
    <t>https://observepoint.my.salesforce.com/0066T00001CM73BQAT</t>
  </si>
  <si>
    <t>https://observepoint.my.salesforce.com/001d000001hU6YsAAK</t>
  </si>
  <si>
    <t>2023 - REN - 3 Day Blinds</t>
  </si>
  <si>
    <t>0066T000016GrY8QAK</t>
  </si>
  <si>
    <t>3 Day Blinds continues to see the value that OP brings. They love all of our new updates and are happy Privacy is now included in the new pricing model.</t>
  </si>
  <si>
    <t>https://observepoint.my.salesforce.com/0066T000018E7KAQA0</t>
  </si>
  <si>
    <t>2022-REN-3 Day Blinds</t>
  </si>
  <si>
    <t>0060W000012YFyCQAW</t>
  </si>
  <si>
    <t>Smaller account but they love OP and need it for QA.</t>
  </si>
  <si>
    <t>https://observepoint.my.salesforce.com/0066T000016GrY8QAK</t>
  </si>
  <si>
    <t>2021-REN-3 Day Blinds</t>
  </si>
  <si>
    <t>0060W000010yBSrQAM</t>
  </si>
  <si>
    <t>Shawn said one audit scan showing him where missing Tealium tags are located made the contract worth it!</t>
  </si>
  <si>
    <t>https://observepoint.my.salesforce.com/0060W000012YFyCQAW</t>
  </si>
  <si>
    <t>2020-REN-3 Day Blinds</t>
  </si>
  <si>
    <t>0060W000010wqPeQAI</t>
  </si>
  <si>
    <t>Only 6 months into their initial year with OP and already 3 Day Blinds were excited to lock in their next year of service while adding an additional domain.</t>
  </si>
  <si>
    <t>https://observepoint.my.salesforce.com/0060W000010yBSrQAM</t>
  </si>
  <si>
    <t>0060W000012T0cqQAC</t>
  </si>
  <si>
    <t>2021-REN-Hermes International</t>
  </si>
  <si>
    <t>0060W000010voctQAA</t>
  </si>
  <si>
    <t>Client opted to go with a local competitor. Feedback provided to the product team</t>
  </si>
  <si>
    <t>https://observepoint.my.salesforce.com/0060W000012T0cqQAC</t>
  </si>
  <si>
    <t>https://observepoint.my.salesforce.com/001d000001gQTK7AAO</t>
  </si>
  <si>
    <t>2020 Renewal - Hermes International</t>
  </si>
  <si>
    <t>0060W00000y8pabQAA</t>
  </si>
  <si>
    <t>Hermes is looking forward to another year of validating their Tagging releases including their datalayer, and trusting their data.</t>
  </si>
  <si>
    <t>https://observepoint.my.salesforce.com/0060W000010voctQAA</t>
  </si>
  <si>
    <t>0066T000018zmqTQAQ</t>
  </si>
  <si>
    <t>2023 - REN - The Co-operators</t>
  </si>
  <si>
    <t>0066T000017Xqk4QAC</t>
  </si>
  <si>
    <t>The team has been actively engaged with OP and the success plan on a weekly basis. They've received notifications regarding critical conversion funnels that resulted in 404 pages. They are thrilled with the automation and alert system!</t>
  </si>
  <si>
    <t>https://observepoint.my.salesforce.com/0066T000018zmqTQAQ</t>
  </si>
  <si>
    <t>https://observepoint.my.salesforce.com/001d000001qtaiLAAQ</t>
  </si>
  <si>
    <t>0060W000010q9mkQAA</t>
  </si>
  <si>
    <t>2020 Renewal - Visible &amp; Upsell</t>
  </si>
  <si>
    <t>0060W000010wE4hQAE</t>
  </si>
  <si>
    <t>Visible has been steadily building out their Testing and Validation process in OP over the last several months. 
They recently acquired yahoomobile.com which they wanted to bring into the contract as well for an early renewal and upsell.</t>
  </si>
  <si>
    <t>https://observepoint.my.salesforce.com/0060W000010q9mkQAA</t>
  </si>
  <si>
    <t>https://observepoint.my.salesforce.com/0010W00002SvfAfQAJ</t>
  </si>
  <si>
    <t>0066T000015QZFWQA4</t>
  </si>
  <si>
    <t>2022-REN-Publix</t>
  </si>
  <si>
    <t>0060W000013IU9eQAG</t>
  </si>
  <si>
    <t>They gave specific product feedback on how we report on redirecting pages and how it leads to false negative rule failures. The feedback originated almost 2 years ago and without seeing improvement they found a competitor and signed with them for 2 years instead of renewing with us. They said that when they saw us updating the UI and creating new features, but not solving their concerns, it sent a message that we don’t care. In summary, the bad product experience of noisy false negative alerts drove them away.</t>
  </si>
  <si>
    <t>https://observepoint.my.salesforce.com/0066T000015QZFWQA4</t>
  </si>
  <si>
    <t>https://observepoint.my.salesforce.com/001d000001ezPbxAAE</t>
  </si>
  <si>
    <t>2021-REN-Publix</t>
  </si>
  <si>
    <t>0060W000010wgfNQAQ</t>
  </si>
  <si>
    <t>Auto-renew but they want to remove Script Services.</t>
  </si>
  <si>
    <t>https://observepoint.my.salesforce.com/0060W000013IU9eQAG</t>
  </si>
  <si>
    <t>0060W0000123PurQAE</t>
  </si>
  <si>
    <t>2022-REN-Talpa Network</t>
  </si>
  <si>
    <t>0060W000010wjfWQAQ</t>
  </si>
  <si>
    <t>Talpa did not want to renew because they have had OP for 3 years and internally they didn't use it as much to get the return of investment. They said the product was good, didn't have problems with it, it was just being underused internally and never had a person or team actively using it.</t>
  </si>
  <si>
    <t>https://observepoint.my.salesforce.com/0060W0000123PurQAE</t>
  </si>
  <si>
    <t>https://observepoint.my.salesforce.com/0010W00002SwE7WQAV</t>
  </si>
  <si>
    <t>0066T000016jsCQQAY</t>
  </si>
  <si>
    <t>2022-REN-Immobilien Scout</t>
  </si>
  <si>
    <t>0060W000013su7NQAQ</t>
  </si>
  <si>
    <t>Immobilien Scout is excited to sign for another year with OP with a big focus on testing their GA4 implementation in 2023.</t>
  </si>
  <si>
    <t>https://observepoint.my.salesforce.com/0066T000016jsCQQAY</t>
  </si>
  <si>
    <t>https://observepoint.my.salesforce.com/001d000001ilSSyAAM</t>
  </si>
  <si>
    <t>2021-REN-AutoScout24 - Germany</t>
  </si>
  <si>
    <t>0060W0000121paPQAQ</t>
  </si>
  <si>
    <t>Very self-sufficient. Use OP for basic use cases like data later and tag manager validation.</t>
  </si>
  <si>
    <t>https://observepoint.my.salesforce.com/0060W000013su7NQAQ</t>
  </si>
  <si>
    <t>2020-REN-AutoScout24 - Germany</t>
  </si>
  <si>
    <t>0060W000010wkQpQAI</t>
  </si>
  <si>
    <t>A mixed bag of results here this year, but happily auto-renewed.</t>
  </si>
  <si>
    <t>https://observepoint.my.salesforce.com/0060W0000121paPQAQ</t>
  </si>
  <si>
    <t>006VH000001Is1QYAS</t>
  </si>
  <si>
    <t>2024 - REN - K. Hovnanian</t>
  </si>
  <si>
    <t>0066T000017wWiuQAE</t>
  </si>
  <si>
    <t>&lt;p&gt;&lt;strong style="color: rgb(0, 0, 0); font-family: Arial, sans-serif; font-size: 14pt;"&gt;Current Use Cases&lt;/strong&gt;&lt;/p&gt;&lt;ul&gt;&lt;li&gt;&lt;strong style="font-size: 14pt;"&gt;Analytics Validation (TOP PRIORITY)&lt;/strong&gt;&lt;ul&gt;&lt;li&gt;&lt;span style="font-size: 14pt;"&gt;TOP PRIORITY: Regression Testing for Analytics &amp;amp; Functional parts (ex.make sure button clicks working)&lt;/span&gt;&lt;ul&gt;&lt;li&gt;&lt;span style="font-size: 14pt;"&gt;Testing Journey funnels is TOP priority. Need to test the following in journeys…&lt;/span&gt;&lt;ul&gt;&lt;li&gt;&lt;span style="font-size: 14pt;"&gt;“Looks” pages&lt;/span&gt;&lt;/li&gt;&lt;li&gt;&lt;span style="font-size: 14pt;"&gt;If images are loading&lt;/span&gt;&lt;/li&gt;&lt;li&gt;&lt;span style="font-size: 14pt;"&gt;If forms are filling and submitting&lt;/span&gt;&lt;/li&gt;&lt;li&gt;&lt;span style="font-size: 14pt;"&gt;Community Pages&lt;/span&gt;&lt;/li&gt;&lt;li&gt;&lt;span style="font-size: 14pt;"&gt;Click actions&lt;/span&gt;&lt;/li&gt;&lt;/ul&gt;&lt;/li&gt;&lt;/ul&gt;&lt;/li&gt;&lt;li&gt;&lt;span style="font-size: 14pt;"&gt;Tag Validation&lt;/span&gt;&lt;ul&gt;&lt;li&gt;&lt;span style="font-size: 14pt;"&gt;Test Tagging Implementation&lt;/span&gt;&lt;/li&gt;&lt;li&gt;&lt;span style="font-size: 14pt;"&gt;Build Analy</t>
  </si>
  <si>
    <t>K hovnanian are migrating to a new site and excited to be able to monitor the launch as well as migrate analytics</t>
  </si>
  <si>
    <t>https://observepoint.my.salesforce.com/006VH000001Is1QYAS</t>
  </si>
  <si>
    <t>0066T000017WWrfQAG</t>
  </si>
  <si>
    <t>2023-REN-Citadel Federal Credit Union</t>
  </si>
  <si>
    <t>0066T000015qPXUQA2</t>
  </si>
  <si>
    <t>Small account but excited to see them grow this next year!</t>
  </si>
  <si>
    <t>https://observepoint.my.salesforce.com/0066T000017WWrfQAG</t>
  </si>
  <si>
    <t>https://observepoint.my.salesforce.com/001d000001hVFfdAAG</t>
  </si>
  <si>
    <t>0066T00001BB9GSQA1</t>
  </si>
  <si>
    <t>2024 - REN - Citadel Federal Credit Union</t>
  </si>
  <si>
    <t>&lt;p&gt;Citadel plans to utilize ObservePoint to ensure accurate data collection across all their top pages, particularly after any updates to their website.&lt;/p&gt;&lt;p&gt;&lt;br&gt;&lt;/p&gt;&lt;p&gt;Additionally, they use ObservePoint to enhance governance over the various technologies used on their site and to remove any outdated or unnecessary pixels.&lt;/p&gt;</t>
  </si>
  <si>
    <t>Citadel is happy to renew for another year!</t>
  </si>
  <si>
    <t>https://observepoint.my.salesforce.com/0066T00001BB9GSQA1</t>
  </si>
  <si>
    <t>0066T00001AEtpzQAD</t>
  </si>
  <si>
    <t>2024 - REN - Chain IQ_OBO_UBS</t>
  </si>
  <si>
    <t>0060W000012Yi4QQAS</t>
  </si>
  <si>
    <t>&lt;ul&gt;&lt;li&gt;Validate Analytics via automation&lt;/li&gt;&lt;li&gt;Monitoring tool for production releases&lt;/li&gt;&lt;li&gt;CMP monitoring&lt;/li&gt;&lt;/ul&gt;&lt;p&gt;&lt;br&gt;&lt;/p&gt;&lt;p&gt;New ones from Call&lt;/p&gt;&lt;ul&gt;&lt;li&gt;Adobe Analytics automated QA&lt;/li&gt;&lt;/ul&gt;</t>
  </si>
  <si>
    <t>UBS get great value out of proactive monitoring of their compliance and testing upon each release.</t>
  </si>
  <si>
    <t>https://observepoint.my.salesforce.com/0066T00001AEtpzQAD</t>
  </si>
  <si>
    <t>https://observepoint.my.salesforce.com/001d000001gyrjcAAA</t>
  </si>
  <si>
    <t>2023-REN-Chain IQ_OBO_UBS</t>
  </si>
  <si>
    <t>0060W000010yv11QAA</t>
  </si>
  <si>
    <t>UBS are excited to continue using OP for their monitoring tool for production releases &amp; to check if they encounter problems with their CMP!</t>
  </si>
  <si>
    <t>https://observepoint.my.salesforce.com/0060W000012Yi4QQAS</t>
  </si>
  <si>
    <t>0066T000016mBz8QAE</t>
  </si>
  <si>
    <t>2022-REN-Deluxe Corp.</t>
  </si>
  <si>
    <t>0060W000015O994QAC</t>
  </si>
  <si>
    <t>Great users! They find a lot of use in tag governance! and very excited to expand into the privacy side and expand their teams to focus in on cookie monitoring!</t>
  </si>
  <si>
    <t>https://observepoint.my.salesforce.com/0066T000016mBz8QAE</t>
  </si>
  <si>
    <t>https://observepoint.my.salesforce.com/001d000001SO2igAAD</t>
  </si>
  <si>
    <t>2021-REN-Deluxe Corp.</t>
  </si>
  <si>
    <t>0060W0000121qGTQAY</t>
  </si>
  <si>
    <t>This team have brand new end users who are excited to use ObservePoint because they understand the importance of tag governance. They are currently being onboarded, are interested in Privacy so they may implement it in the near future!</t>
  </si>
  <si>
    <t>https://observepoint.my.salesforce.com/0060W000015O994QAC</t>
  </si>
  <si>
    <t>2020-REN-Deluxe Corp.</t>
  </si>
  <si>
    <t>0060W000011UIloQAG</t>
  </si>
  <si>
    <t>Deluxe is happy to renew for another year with OP. Jordan Hammond did an amazing job of onboarding and helping the client get to value.</t>
  </si>
  <si>
    <t>https://observepoint.my.salesforce.com/0060W0000121qGTQAY</t>
  </si>
  <si>
    <t>0066T0000169EflQAE</t>
  </si>
  <si>
    <t>2022-REN-Special Broadcasting Services (SBS) Australia</t>
  </si>
  <si>
    <t>0060W000012KkJ4QAK</t>
  </si>
  <si>
    <t>SBS is happy to renew with us once again to scale QA testing and test login funnels and major funnels weekly.</t>
  </si>
  <si>
    <t>https://observepoint.my.salesforce.com/0066T0000169EflQAE</t>
  </si>
  <si>
    <t>https://observepoint.my.salesforce.com/001d000001hVdPVAA0</t>
  </si>
  <si>
    <t>2021-REN-Special Broadcasting Services (SBS) Australia</t>
  </si>
  <si>
    <t>0060W0000120aYHQAY</t>
  </si>
  <si>
    <t>SBS has seen tremendous value and will continue for another 12 months.</t>
  </si>
  <si>
    <t>https://observepoint.my.salesforce.com/0060W000012KkJ4QAK</t>
  </si>
  <si>
    <t>0066T000015r3pVQAQ</t>
  </si>
  <si>
    <t>2023-REN-Lima Consulting OBO Vivo</t>
  </si>
  <si>
    <t>0060W000011VNNWQA4</t>
  </si>
  <si>
    <t>Because we can't support one of their key Journey use cases which required complex multi-factor authentication AND budgets and resources are very tight, they decided not to renew.</t>
  </si>
  <si>
    <t>https://observepoint.my.salesforce.com/0066T000015r3pVQAQ</t>
  </si>
  <si>
    <t>https://observepoint.my.salesforce.com/001d000001wO8fjAAC</t>
  </si>
  <si>
    <t>2021-REN-Lima Consulting OBO Vivo</t>
  </si>
  <si>
    <t>0060W00000vumyrQAA</t>
  </si>
  <si>
    <t>ObservePoint has always been essential for Lima. They get a lot of value out of web journeys to test zip code related flows that have historically been problematic. Audits are huge for identifying legacy tags that burden their sites.</t>
  </si>
  <si>
    <t>https://observepoint.my.salesforce.com/0060W000011VNNWQA4</t>
  </si>
  <si>
    <t>0060W00000y71N7QAI</t>
  </si>
  <si>
    <t>2019 Renewal - Discover</t>
  </si>
  <si>
    <t>006d000000qprgOAAQ</t>
  </si>
  <si>
    <t>Had some team realignment happen internally at Discover we had to sell and also had to go through an updated security review, however, Discover continues to find the value for tagging governance and even increased their ACV for their current renewal term.</t>
  </si>
  <si>
    <t>https://observepoint.my.salesforce.com/0060W00000y71N7QAI</t>
  </si>
  <si>
    <t>https://observepoint.my.salesforce.com/001d000001gQZo2AAG</t>
  </si>
  <si>
    <t>0060W0000123M3AQAU</t>
  </si>
  <si>
    <t>2020-REN-Discover</t>
  </si>
  <si>
    <t>their budget cycle was off for this year so there is a gap in funding, but also mentioned it was not being utilized all that much.  We've talked to them about potential other uses, like migration from DTM to Launch and they are considering it, but not certain at this time.</t>
  </si>
  <si>
    <t>https://observepoint.my.salesforce.com/0060W0000123M3AQAU</t>
  </si>
  <si>
    <t>0066T000015Rz56QAC</t>
  </si>
  <si>
    <t>2023 - REN - BAT</t>
  </si>
  <si>
    <t>0060W000011UcoaQAC</t>
  </si>
  <si>
    <t>They make a lot of use out of journeys, are interested in learning about privacy, and are very keen to make a Service Now integration work which would help them a lot!</t>
  </si>
  <si>
    <t>https://observepoint.my.salesforce.com/0066T000015Rz56QAC</t>
  </si>
  <si>
    <t>https://observepoint.my.salesforce.com/0010W00002TgpdrQAB</t>
  </si>
  <si>
    <t>2021 Renewal BAT</t>
  </si>
  <si>
    <t>0060W000010qbmWQAQ</t>
  </si>
  <si>
    <t>Jim has done a great such a great jump ensuring they are getting value, that they wanted to expand their license to cover more domains, and have agreed to a further 2 years almost 3 months early.</t>
  </si>
  <si>
    <t>https://observepoint.my.salesforce.com/0060W000011UcoaQAC</t>
  </si>
  <si>
    <t>0060W00000vvCCeQAM</t>
  </si>
  <si>
    <t>2019 Renewal - Fidelity</t>
  </si>
  <si>
    <t>https://observepoint.my.salesforce.com/0060W00000vvCCeQAM</t>
  </si>
  <si>
    <t>https://observepoint.my.salesforce.com/001d000001QaUJoAAN</t>
  </si>
  <si>
    <t>0060W000013K2o6QAC</t>
  </si>
  <si>
    <t>2021-REN-Fidelity</t>
  </si>
  <si>
    <t>Upper management did not approve the renewal.  They may come back in the fall when they start a new project and have budget.</t>
  </si>
  <si>
    <t>https://observepoint.my.salesforce.com/0060W000013K2o6QAC</t>
  </si>
  <si>
    <t>0060W000011Sd99QAC</t>
  </si>
  <si>
    <t>2020 Renewal - Fidelity</t>
  </si>
  <si>
    <t>Fidelity was on the verge of cancelling last year, but in the time since we were able to identify a new champion who has become very good with the product and pushed the renewal through quickly.</t>
  </si>
  <si>
    <t>https://observepoint.my.salesforce.com/0060W000011Sd99QAC</t>
  </si>
  <si>
    <t>0060W00000zOCgVQAW</t>
  </si>
  <si>
    <t>2019 Renewal - AutoZone</t>
  </si>
  <si>
    <t>0060W00000wx9AeQAI</t>
  </si>
  <si>
    <t>https://observepoint.my.salesforce.com/0060W00000zOCgVQAW</t>
  </si>
  <si>
    <t>https://observepoint.my.salesforce.com/001d000001ezgB4AAI</t>
  </si>
  <si>
    <t>0060W000014avSHQAY</t>
  </si>
  <si>
    <t>2021 - REN - AutoZone</t>
  </si>
  <si>
    <t>0060W000011WIKCQA4</t>
  </si>
  <si>
    <t>AutoZone have loved using Tech Gov which made it an easy decision to renew. They will be upselling soon to add live connect and data warehousing as well!</t>
  </si>
  <si>
    <t>https://observepoint.my.salesforce.com/0060W000014avSHQAY</t>
  </si>
  <si>
    <t>2020 Renewal - AutoZone</t>
  </si>
  <si>
    <t>AutoZone has renewed and been a great customer and user of WebAssurance for a number of years.  They are excited for the upcoming enhancements to the platform and have been a great source of feedback for our product.</t>
  </si>
  <si>
    <t>https://observepoint.my.salesforce.com/0060W000011WIKCQA4</t>
  </si>
  <si>
    <t>0060W0000121Fb7QAE</t>
  </si>
  <si>
    <t>2021 - REN - JM Family</t>
  </si>
  <si>
    <t>0060W000011TKWwQAO</t>
  </si>
  <si>
    <t>JM Family and SouthEast Toyota have found a lot of value with the platform and are looking forward to working with us to get Server side built out and set up.</t>
  </si>
  <si>
    <t>https://observepoint.my.salesforce.com/0060W0000121Fb7QAE</t>
  </si>
  <si>
    <t>0066T000016lg47QAA</t>
  </si>
  <si>
    <t>2022-REN-H-E-B, LP</t>
  </si>
  <si>
    <t>0060W0000120lSfQAI</t>
  </si>
  <si>
    <t>Super excited to have HEB signed on for another year! It was really good for them to reevaluate their usage with this new model. Hope to see more usage this next coming year.</t>
  </si>
  <si>
    <t>https://observepoint.my.salesforce.com/0066T000016lg47QAA</t>
  </si>
  <si>
    <t>https://observepoint.my.salesforce.com/001d000001ezRF3AAM</t>
  </si>
  <si>
    <t>2021-REN-H-E-B, LP</t>
  </si>
  <si>
    <t>0060W000011TJVxQAO</t>
  </si>
  <si>
    <t>Pavan at HEB is a big fan of ObservePoint and has recently hired a couple of new analysts to help manage and leverage the OP platform!</t>
  </si>
  <si>
    <t>https://observepoint.my.salesforce.com/0060W0000120lSfQAI</t>
  </si>
  <si>
    <t>0060W0000122YoyQAE</t>
  </si>
  <si>
    <t>2020 - REN - RMIT (CampaignAssurance)</t>
  </si>
  <si>
    <t>0060W000011Tf6iQAC</t>
  </si>
  <si>
    <t>https://observepoint.my.salesforce.com/0060W0000122YoyQAE</t>
  </si>
  <si>
    <t>https://observepoint.my.salesforce.com/001d000001z6yGiAAI</t>
  </si>
  <si>
    <t>0060W00000vuZ2KQAU</t>
  </si>
  <si>
    <t>2019 Renewal - Kohler Company</t>
  </si>
  <si>
    <t>006d000000XKpnLAAT</t>
  </si>
  <si>
    <t>https://observepoint.my.salesforce.com/0060W00000vuZ2KQAU</t>
  </si>
  <si>
    <t>0066T0000168KrGQAU</t>
  </si>
  <si>
    <t>2023-REN-Kohler Company</t>
  </si>
  <si>
    <t>0060W000011TbxXQAS</t>
  </si>
  <si>
    <t>&lt;p&gt;Using ObservePoint to monitor all their different domains and make sure that they have the correct analytics as they are migrating tag management systems and keeping things up to par on their flows on their site using journeys &lt;/p&gt;</t>
  </si>
  <si>
    <t>The champion and Decision maker love ObservePoint, they use scans and runs to test for accuracy and it's vitally part of their process. They expect to grow and expand into privacy as they continue to grow for another two years. This is solid partnership!!</t>
  </si>
  <si>
    <t>https://observepoint.my.salesforce.com/0066T0000168KrGQAU</t>
  </si>
  <si>
    <t>2021 Renewal - Kohler Company</t>
  </si>
  <si>
    <t>Kohler is renewing for yet another 24 months. ObservePoint has proven to be essential for Kohler by monitoring and ensuring data integrity and quality.</t>
  </si>
  <si>
    <t>https://observepoint.my.salesforce.com/0060W000011TbxXQAS</t>
  </si>
  <si>
    <t>0066T00001ACFFDQA5</t>
  </si>
  <si>
    <t>2024 - REN - Thermo Fisher Scientific</t>
  </si>
  <si>
    <t>0066T000016mW3FQAU</t>
  </si>
  <si>
    <t>Renewed 12 more months</t>
  </si>
  <si>
    <t>https://observepoint.my.salesforce.com/0066T00001ACFFDQA5</t>
  </si>
  <si>
    <t>https://observepoint.my.salesforce.com/001d000001gywGSAAY</t>
  </si>
  <si>
    <t>006VH00000TJiO1YAL</t>
  </si>
  <si>
    <t>2026 - REN - Thermo Fisher Scientific</t>
  </si>
  <si>
    <t>006VH000002nbRtYAI</t>
  </si>
  <si>
    <t>&lt;p&gt;Analytics:&lt;/p&gt;&lt;ul&gt;&lt;li&gt;Validate Web SDK migration and coverage&lt;ul&gt;&lt;li&gt;100% coverage on relevant sites&lt;/li&gt;&lt;/ul&gt;&lt;/li&gt;&lt;/ul&gt;</t>
  </si>
  <si>
    <t>Analytics:
Validate is key, Web SDK migration and coverage
100% coverage on relevant sites</t>
  </si>
  <si>
    <t>https://observepoint.my.salesforce.com/006VH00000TJiO1YAL</t>
  </si>
  <si>
    <t>006VH00000grCu5YAE</t>
  </si>
  <si>
    <t>2027 - REN - Thermo Fisher Scientific</t>
  </si>
  <si>
    <t>https://observepoint.my.salesforce.com/006VH00000grCu5YAE</t>
  </si>
  <si>
    <t>0060W000014dNGIQA2</t>
  </si>
  <si>
    <t>2023 - REN - Shell</t>
  </si>
  <si>
    <t>0060W0000120FHuQAM</t>
  </si>
  <si>
    <t>The tagging had no budget for Shell and did not have a use case moving forward as they were more focused on App.</t>
  </si>
  <si>
    <t>https://observepoint.my.salesforce.com/0060W000014dNGIQA2</t>
  </si>
  <si>
    <t>https://observepoint.my.salesforce.com/001d000001lsGJiAAM</t>
  </si>
  <si>
    <t>2020 Renewal - Shell</t>
  </si>
  <si>
    <t>0060W00000wxmylQAA</t>
  </si>
  <si>
    <t>Shell has many use cases relevant to OP. GDPR compliance, monitoring updates to their cookie policy, validating the TMS, identifying legacy/piggybacking tags and data layer validation to name a few.</t>
  </si>
  <si>
    <t>https://observepoint.my.salesforce.com/0060W0000120FHuQAM</t>
  </si>
  <si>
    <t>006VH000002x3YbYAI</t>
  </si>
  <si>
    <t>2025 - REN - GSK</t>
  </si>
  <si>
    <t>0066T00001AC8qAQAT</t>
  </si>
  <si>
    <t>Very small contract. He decided to switch to free plan because his volume needs are very low.</t>
  </si>
  <si>
    <t>https://observepoint.my.salesforce.com/006VH000002x3YbYAI</t>
  </si>
  <si>
    <t>https://observepoint.my.salesforce.com/001d000001je1H1AAI</t>
  </si>
  <si>
    <t>0066T00001AES2sQAH</t>
  </si>
  <si>
    <t>2024 - REN - Finning Cat</t>
  </si>
  <si>
    <t>0060W000014oCFmQAM</t>
  </si>
  <si>
    <t>Review my notes attached.</t>
  </si>
  <si>
    <t>https://observepoint.my.salesforce.com/0066T00001AES2sQAH</t>
  </si>
  <si>
    <t>https://observepoint.my.salesforce.com/001d000001yJpArAAK</t>
  </si>
  <si>
    <t>2021-REN-GTB OBO Ford MEA</t>
  </si>
  <si>
    <t>Finally!</t>
  </si>
  <si>
    <t>https://observepoint.my.salesforce.com/0060W000012seBGQAY</t>
  </si>
  <si>
    <t>0060W00000zOxBcQAK</t>
  </si>
  <si>
    <t>2019-REN-SpringerNature</t>
  </si>
  <si>
    <t>0060W00000zNonfQAC</t>
  </si>
  <si>
    <t>We are an essential cog for Springer's worldwide cookie compliance.</t>
  </si>
  <si>
    <t>https://observepoint.my.salesforce.com/0060W00000zOxBcQAK</t>
  </si>
  <si>
    <t>https://observepoint.my.salesforce.com/0010W00002OJ30cQAD</t>
  </si>
  <si>
    <t>006VH00000IDloLYAT</t>
  </si>
  <si>
    <t>2025 - REN - Springer Nature</t>
  </si>
  <si>
    <t>0066T000018GeWAQA0</t>
  </si>
  <si>
    <t>&lt;ul&gt;&lt;li&gt;&lt;span style="background-color: transparent; font-size: 17.5pt;"&gt;Privacy Compliance&lt;/span&gt;&lt;ul&gt;&lt;li&gt;&lt;span style="background-color: transparent; font-size: 17.5pt;"&gt;Audits that test 1st party CMP are working&lt;/span&gt;&lt;/li&gt;&lt;li&gt;&lt;span style="background-color: transparent; font-size: 17.5pt;"&gt;API integration project &lt;/span&gt;&lt;/li&gt;&lt;li&gt;&lt;span style="background-color: transparent; font-size: 17.5pt;"&gt;VPPA Compliance&lt;/span&gt;&lt;ul&gt;&lt;li&gt;&lt;span style="background-color: transparent; font-size: 17.5pt;"&gt;Metrics&lt;/span&gt;&lt;ul&gt;&lt;li&gt;&lt;span style="background-color: transparent; font-size: 17.5pt;"&gt;# of unapproved tags&lt;/span&gt;&lt;/li&gt;&lt;li&gt;&lt;span style="background-color: transparent; font-size: 17.5pt;"&gt;# of pages with unapproved tags&lt;/span&gt;&lt;/li&gt;&lt;li&gt;&lt;span style="background-color: transparent; font-size: 17.5pt;"&gt;# of unapproved cookies&lt;/span&gt;&lt;/li&gt;&lt;li&gt;&lt;span style="background-color: transparent; font-size: 17.5pt;"&gt;# of pages with unapproved cookies&lt;/span&gt;&lt;/li&gt;&lt;/ul&gt;&lt;/li&gt;&lt;/ul&gt;&lt;/li&gt;&lt;/ul&gt;&lt;/li&gt;&lt;li&gt;&lt;span style="background-color: transparent; font-size:</t>
  </si>
  <si>
    <t>Auto-renewing for 12 months!</t>
  </si>
  <si>
    <t>https://observepoint.my.salesforce.com/006VH00000IDloLYAT</t>
  </si>
  <si>
    <t>0060W000012YFoCQAW</t>
  </si>
  <si>
    <t>2020-REN-SpringerNature</t>
  </si>
  <si>
    <t>Low usage. Did not receive value for a while. Champion churn.</t>
  </si>
  <si>
    <t>https://observepoint.my.salesforce.com/0060W000012YFoCQAW</t>
  </si>
  <si>
    <t>006VH00000XuXntYAF</t>
  </si>
  <si>
    <t>2026 - REN - The Walt Disney Company - EMEA</t>
  </si>
  <si>
    <t>006VH0000068LYsYAM</t>
  </si>
  <si>
    <t>https://observepoint.my.salesforce.com/006VH00000XuXntYAF</t>
  </si>
  <si>
    <t>https://observepoint.my.salesforce.com/0010W00002MypIbQAJ</t>
  </si>
  <si>
    <t>0066T000016mqw3QAA</t>
  </si>
  <si>
    <t>2023 - REN - Sage - Tech Gov</t>
  </si>
  <si>
    <t>0066T000015r3m7QAA</t>
  </si>
  <si>
    <t>https://observepoint.my.salesforce.com/0066T000016mqw3QAA</t>
  </si>
  <si>
    <t>https://observepoint.my.salesforce.com/001d000001qtNYqAAM</t>
  </si>
  <si>
    <t>0060W0000122GDTQA2</t>
  </si>
  <si>
    <t>2020 - REN - IG</t>
  </si>
  <si>
    <t>0060W00000zNqaoQAC</t>
  </si>
  <si>
    <t>After some Great work from Jim finding a new champion, IG are excited to get continue using OP signing their renewal 2 months early.</t>
  </si>
  <si>
    <t>https://observepoint.my.salesforce.com/0060W0000122GDTQA2</t>
  </si>
  <si>
    <t>https://observepoint.my.salesforce.com/001d000001l9Pl6AAE</t>
  </si>
  <si>
    <t>0060W000014anNYQAY</t>
  </si>
  <si>
    <t>2021 - REN - IG</t>
  </si>
  <si>
    <t>Champion churn and limited resource led to the business deciding not to renew with ObservePoint.</t>
  </si>
  <si>
    <t>https://observepoint.my.salesforce.com/0060W000014anNYQAY</t>
  </si>
  <si>
    <t>006VH00000BmWFNYA3</t>
  </si>
  <si>
    <t>2025 - REN - EPSON</t>
  </si>
  <si>
    <t>0066T000017XxLeQAK</t>
  </si>
  <si>
    <t>&lt;p&gt;Maintain a strong relationship with Jered, Alison and Kevin.  Strong Journey usage and maintenance is necessary for success. Audits on Epson.com, epson.ca and eventually epson.br&lt;/p&gt;</t>
  </si>
  <si>
    <t>Strong users, use case with Journeys and audits on Prod, QA and international environments.</t>
  </si>
  <si>
    <t>https://observepoint.my.salesforce.com/006VH00000BmWFNYA3</t>
  </si>
  <si>
    <t>https://observepoint.my.salesforce.com/001d000001gQEduAAG</t>
  </si>
  <si>
    <t>0066T000016lTdAQAU</t>
  </si>
  <si>
    <t>2022-REN-K. Hovnanian Homes</t>
  </si>
  <si>
    <t>0060W000014mK5RQAU</t>
  </si>
  <si>
    <t>K. Hovnanian is excited to renew us once again under the usage based model this time to help them to continue to perform regression testing on their primary journey funnels and validate their analytics!</t>
  </si>
  <si>
    <t>https://observepoint.my.salesforce.com/0066T000016lTdAQAU</t>
  </si>
  <si>
    <t>2025 - REN - K. Hovnanian</t>
  </si>
  <si>
    <t>Auto-renewal. Glad to have them back for another year!</t>
  </si>
  <si>
    <t>https://observepoint.my.salesforce.com/006VH00000QoQA1YAN</t>
  </si>
  <si>
    <t>006VH00000gFGh2YAG</t>
  </si>
  <si>
    <t>2026 - REN - K. Hovnanian</t>
  </si>
  <si>
    <t>2023 - REN - K. Hovnanian</t>
  </si>
  <si>
    <t>&lt;p&gt;&lt;span style="font-size: 12px;"&gt;K. Hovnanian will continue to use us for the following use cases this year:&lt;/span&gt;&lt;/p&gt;&lt;ul&gt;&lt;li&gt;&lt;strong style="background-color: rgb(255, 255, 255); font-size: 12px;"&gt;Analytics Validation (TOP PRIORITY)&lt;/strong&gt;&lt;ul&gt;&lt;li&gt;&lt;span style="font-size: 12px;"&gt;TOP PRIORITY: Regression Testing: Analytics &amp;amp; Functional&lt;/span&gt;&lt;ul&gt;&lt;li&gt;&lt;span style="font-size: 12px;"&gt;Testing Journey funnels is TOP priority -&amp;gt; especially testing for looks pages&lt;/span&gt;&lt;/li&gt;&lt;li&gt;&lt;span style="font-size: 12px;"&gt;See if images are loading&lt;/span&gt;&lt;/li&gt;&lt;li&gt;&lt;span style="font-size: 12px;"&gt;Journeys: forms are filling and submitting&lt;/span&gt;&lt;/li&gt;&lt;li&gt;&lt;span style="font-size: 12px;"&gt;Journeys: Click actions&lt;/span&gt;&lt;/li&gt;&lt;li&gt;&lt;span style="background-color: rgb(255, 255, 255); font-size: 12px;"&gt;Journeys for testing “Looks” Pages&lt;/span&gt;&lt;/li&gt;&lt;/ul&gt;&lt;/li&gt;&lt;li&gt;&lt;span style="font-size: 12px;"&gt;TOP PRIORITY: Tag Validation&lt;/span&gt;&lt;ul&gt;&lt;li&gt;&lt;span style="font-size: 12px;"&gt;Test Tagging Implementation&lt;/span&gt;&lt;/li&gt;&lt;li&gt;&lt;span style="font-size: 12px</t>
  </si>
  <si>
    <t>K. Hovnanian is thrilled to partner with us for the SIXTH year in a row! They will be leveraging OP for analytics testing on their major funnels and for checking specific content on their site.</t>
  </si>
  <si>
    <t>https://observepoint.my.salesforce.com/0066T000017wWiuQAE</t>
  </si>
  <si>
    <t>0060W000012XwJKQA0</t>
  </si>
  <si>
    <t>2020-REN-Barclays UK</t>
  </si>
  <si>
    <t>0060W00000zONp6QAG</t>
  </si>
  <si>
    <t>Tom has been great selling the Value of OP into Barclays UK over last 2 years. We are now recognised as a must have technology for them and key to their business goals with this 5 year renewal!! They are also going to be using Privacy &amp; Script Services.</t>
  </si>
  <si>
    <t>https://observepoint.my.salesforce.com/0060W000012XwJKQA0</t>
  </si>
  <si>
    <t>https://observepoint.my.salesforce.com/0010W00002OzRdlQAF</t>
  </si>
  <si>
    <t>0066T000018GzkFQAS</t>
  </si>
  <si>
    <t>2025 - REN - Rent</t>
  </si>
  <si>
    <t>0066T000015qQ7SQAU</t>
  </si>
  <si>
    <t>3rd acquisition in recent years, entire team was lost. Met with VP of engineering to try to save it but he got back saying there wasn't a place for OP at this time.</t>
  </si>
  <si>
    <t>https://observepoint.my.salesforce.com/0066T000018GzkFQAS</t>
  </si>
  <si>
    <t>https://observepoint.my.salesforce.com/001d000001NW90sAAD</t>
  </si>
  <si>
    <t>0066T000016meO1QAI</t>
  </si>
  <si>
    <t>2022-REN-UPMC</t>
  </si>
  <si>
    <t>0060W000014UlwRQAS</t>
  </si>
  <si>
    <t>UPMC closed a month early, at the end of November, and came back 3 days after they renewed, asking for more pages. Huge win for Q4!</t>
  </si>
  <si>
    <t>https://observepoint.my.salesforce.com/0066T000016meO1QAI</t>
  </si>
  <si>
    <t>https://observepoint.my.salesforce.com/001d000001qtIQjAAM</t>
  </si>
  <si>
    <t>006VH00000QIoiZYAT</t>
  </si>
  <si>
    <t>2025 - REN - UPMC</t>
  </si>
  <si>
    <t>0066T00001CNwvfQAD</t>
  </si>
  <si>
    <t>&lt;p&gt;UPMC’s primary objective is to use ObservePoint to monitor Web Vitals and Web Accessibility to maintain ADA compliance. So far, we’ve delivered &lt;strong&gt;75% of their desired outcomes&lt;/strong&gt;. The remaining piece is &lt;strong&gt;account-wide reporting&lt;/strong&gt;, which will allow them to view all domains in one place and quickly identify pages that need attention. Once this is in place, we will have met 100% of their objectives. For this reason, the account is in the &lt;strong&gt;blue status.&lt;/strong&gt;&lt;/p&gt;</t>
  </si>
  <si>
    <t>Another early Q4 renewal! UPMC continues to love every new feature we release. Each update drives deeper use of ObservePoint, and every other year they end up upselling and purchasing more pages. Their momentum is great to see. Accessibility and account-wide reporting have been major wins for them.</t>
  </si>
  <si>
    <t>https://observepoint.my.salesforce.com/006VH00000QIoiZYAT</t>
  </si>
  <si>
    <t>2024 - REN - UPMC</t>
  </si>
  <si>
    <t>0066T000017wB3LQAU</t>
  </si>
  <si>
    <t>UPMC continues to use OP more and more. They LOVE Web Vitals and Web Accessibility. These have been big initiatives for their team recently. These features, along with Analytics Validation and Tag Governance use cases, are why we won the renewal this year.</t>
  </si>
  <si>
    <t>https://observepoint.my.salesforce.com/0066T00001CNwvfQAD</t>
  </si>
  <si>
    <t>2023 - REN - UPMC</t>
  </si>
  <si>
    <t>UPMC are thrilled to renew 6months early on an upsell. Great work by Masen has led to immense confidence in OP going forward.</t>
  </si>
  <si>
    <t>https://observepoint.my.salesforce.com/0066T000017wB3LQAU</t>
  </si>
  <si>
    <t>0060W00000zPiKjQAK</t>
  </si>
  <si>
    <t>2020-Renewal-Bouygues-WebAssurance</t>
  </si>
  <si>
    <t>0060W00000zNbN8QAK</t>
  </si>
  <si>
    <t>https://observepoint.my.salesforce.com/0060W00000zPiKjQAK</t>
  </si>
  <si>
    <t>https://observepoint.my.salesforce.com/001d000001iAoAAAA0</t>
  </si>
  <si>
    <t>0060W000012ZMyiQAG</t>
  </si>
  <si>
    <t>2021-REN-Bouygues</t>
  </si>
  <si>
    <t>Nicolas our Champions team was heavily affected by lay-offs from covid. They do not have the resource or budget. Offered SS to help as part of the problem was also around time spent maintaining all their journeys from little changes in the UI.</t>
  </si>
  <si>
    <t>https://observepoint.my.salesforce.com/0060W000012ZMyiQAG</t>
  </si>
  <si>
    <t>0066T000015Q2lEQAS</t>
  </si>
  <si>
    <t>2023 - REN - Merkle OBO Petco</t>
  </si>
  <si>
    <t>0060W000014oa5sQAA</t>
  </si>
  <si>
    <t>They made the decision to "not focus" on Data Quality this upcoming year. And will not have bandwidth to invest or scale.</t>
  </si>
  <si>
    <t>https://observepoint.my.salesforce.com/0066T000015Q2lEQAS</t>
  </si>
  <si>
    <t>https://observepoint.my.salesforce.com/001d000001fjBYnAAM</t>
  </si>
  <si>
    <t>0060W00000zNpJWQA0</t>
  </si>
  <si>
    <t>2019 Renewal - Darden</t>
  </si>
  <si>
    <t>0060W00000wwFEAQA2</t>
  </si>
  <si>
    <t>Darden mentioned their intention to cancel last summer.  We worked with them on how to better utilize WebAssurance in their QA process.  They liked the updated plan, we added in Script Services and are excited for the upcoming renewal</t>
  </si>
  <si>
    <t>https://observepoint.my.salesforce.com/0060W00000zNpJWQA0</t>
  </si>
  <si>
    <t>0066T000016lzjqQAA</t>
  </si>
  <si>
    <t>2022-REN-Darden</t>
  </si>
  <si>
    <t>0060W000013suFBQAY</t>
  </si>
  <si>
    <t>Find a lot of value in the journeys and audits to track tags on a lot of different flows on their many restaurant domains. Super excited to have unlimited domains and a brand new team working on it.</t>
  </si>
  <si>
    <t>https://observepoint.my.salesforce.com/0066T000016lzjqQAA</t>
  </si>
  <si>
    <t>2021-REN-Darden</t>
  </si>
  <si>
    <t>0060W000012bBgOQAU</t>
  </si>
  <si>
    <t>Continually finding value for all the different domains they work with to make sure that their tag governance is 100%</t>
  </si>
  <si>
    <t>https://observepoint.my.salesforce.com/0060W000013suFBQAY</t>
  </si>
  <si>
    <t>2020-REN-Darden</t>
  </si>
  <si>
    <t>Darden has gets value from WebAssurance, but has had trouble with AppAssurance. They are on the beta of HAR file upload and are focused on validating their mobile applications now.</t>
  </si>
  <si>
    <t>https://observepoint.my.salesforce.com/0060W000012bBgOQAU</t>
  </si>
  <si>
    <t>0060W0000121JkDQAU</t>
  </si>
  <si>
    <t>2020-REN-Jet2.com</t>
  </si>
  <si>
    <t>0060W00000zN6BBQA0</t>
  </si>
  <si>
    <t>They have been massively affected by Covid, but are looking forward to carrying on with OP.</t>
  </si>
  <si>
    <t>https://observepoint.my.salesforce.com/0060W0000121JkDQAU</t>
  </si>
  <si>
    <t>https://observepoint.my.salesforce.com/001d000001pQXdlAAG</t>
  </si>
  <si>
    <t>0060W000014dJiiQAE</t>
  </si>
  <si>
    <t>2022-REN-Jet2.com</t>
  </si>
  <si>
    <t>Our new champion is occupied onboarding a whole team this summer, but sees the value. He invited us to reach out later this year to discuss ObservePoint again (particularly interested in privacy).</t>
  </si>
  <si>
    <t>https://observepoint.my.salesforce.com/0060W000014dJiiQAE</t>
  </si>
  <si>
    <t>006VH00000UMXqUYAX</t>
  </si>
  <si>
    <t>2027 - REN - Sallie Mae</t>
  </si>
  <si>
    <t>0066T000017WnBoQAK</t>
  </si>
  <si>
    <t>https://observepoint.my.salesforce.com/006VH00000UMXqUYAX</t>
  </si>
  <si>
    <t>https://observepoint.my.salesforce.com/001d000001QZVqaAAH</t>
  </si>
  <si>
    <t>2025 - REN - The Walt Disney Company - EMEA</t>
  </si>
  <si>
    <t>0066T00001CMnO1QAL</t>
  </si>
  <si>
    <t>&lt;p&gt;No Changes to Usage Planned. Currently New members involved are using the same audits as  currently runnning.&lt;/p&gt;</t>
  </si>
  <si>
    <t>Disney are looking to continue the good work that has been achieved so far in terms of OP helping with Privacy Validation, Tag Validation and potentially Accessibility going forward.</t>
  </si>
  <si>
    <t>https://observepoint.my.salesforce.com/006VH0000068LYsYAM</t>
  </si>
  <si>
    <t>2024 - REN - The Walt Disney Company - EMEA</t>
  </si>
  <si>
    <t>0066T000018GIYmQAO</t>
  </si>
  <si>
    <t>&lt;ul&gt;&lt;li&gt;Validating Adobe Analytics&lt;/li&gt;&lt;li&gt;Testing key purchase flows&lt;/li&gt;&lt;li&gt;CMP &amp;amp; Cookie monitoring&lt;/li&gt;&lt;li&gt;Tag Validation&lt;/li&gt;&lt;/ul&gt;</t>
  </si>
  <si>
    <t>Disney EMEA are looking forward to another year of validating there Adobe Implementation, CMP and monitoring of cookie across key sites.</t>
  </si>
  <si>
    <t>https://observepoint.my.salesforce.com/0066T00001CMnO1QAL</t>
  </si>
  <si>
    <t>2023 - REN - The Walt Disney Company - EMEA</t>
  </si>
  <si>
    <t>0060W000015PnNfQAK</t>
  </si>
  <si>
    <t>Disney EMEA continue to see the value from OP and Privacy continues to a big use case for them.</t>
  </si>
  <si>
    <t>https://observepoint.my.salesforce.com/0066T000018GIYmQAO</t>
  </si>
  <si>
    <t>0060W0000121FFuQAM</t>
  </si>
  <si>
    <t>2020 Renewal - Qualtrics</t>
  </si>
  <si>
    <t>0060W000011UE2jQAG</t>
  </si>
  <si>
    <t>This was a one time project they asked us to do competitive intel scans on last year. Since receiving the report they have no further interest in engaging with OP.</t>
  </si>
  <si>
    <t>https://observepoint.my.salesforce.com/0060W0000121FFuQAM</t>
  </si>
  <si>
    <t>https://observepoint.my.salesforce.com/001d000001i8PRJAA2</t>
  </si>
  <si>
    <t>006VH00000RAFr4YAH</t>
  </si>
  <si>
    <t>2025 - REN - Bristol-Myers Squibb (2nd of 3 year Deal)</t>
  </si>
  <si>
    <t>0066T000017U1qqQAC</t>
  </si>
  <si>
    <t>Year 2 of a 3 year deal--happy customer!</t>
  </si>
  <si>
    <t>https://observepoint.my.salesforce.com/006VH00000RAFr4YAH</t>
  </si>
  <si>
    <t>https://observepoint.my.salesforce.com/001d000001gzYnJAAU</t>
  </si>
  <si>
    <t>006VH00000gBAdNYAW</t>
  </si>
  <si>
    <t>2026 - REN - Bristol-Myers Squibb (3rd of 3 year deal)</t>
  </si>
  <si>
    <t>https://observepoint.my.salesforce.com/006VH00000gBAdNYAW</t>
  </si>
  <si>
    <t>2024 - REN - Bristol-Myers Squibb</t>
  </si>
  <si>
    <t>0066T000016kAtYQAU</t>
  </si>
  <si>
    <t>&lt;ul&gt;&lt;li&gt;Help testing all their microsites in an automated way&lt;/li&gt;&lt;li&gt;Audits for testing &amp;quot;No Consent&amp;quot; CMP scenario&lt;/li&gt;&lt;li&gt;Key user journey flows&lt;/li&gt;&lt;/ul&gt;</t>
  </si>
  <si>
    <t>BMS are signing a 3 year deal to continue using OP to help testing their microsites in an automated way, testing "No Consent" CMP scenario using Audits &amp; key user flows.</t>
  </si>
  <si>
    <t>https://observepoint.my.salesforce.com/0066T000017U1qqQAC</t>
  </si>
  <si>
    <t>2021 - REN - Bristol-Myers Squibb</t>
  </si>
  <si>
    <t>0060W000011UOwSQAW</t>
  </si>
  <si>
    <t>Heavy active users of the platform. And continuing the use signed a 3 yr deal.</t>
  </si>
  <si>
    <t>https://observepoint.my.salesforce.com/0066T000016kAtYQAU</t>
  </si>
  <si>
    <t>0060W000011UMPqQAO</t>
  </si>
  <si>
    <t>2019-NB-Ricoh UK Ltd OBO Vodafone Ltd</t>
  </si>
  <si>
    <t>We were able to support JS version control and alerting whilst helping them with their Tealium deployment. This deal is just for the UK, so we have potential to do a global deal in 2020.</t>
  </si>
  <si>
    <t>https://observepoint.my.salesforce.com/0060W000011UMPqQAO</t>
  </si>
  <si>
    <t>0060W000011Uc1kQAC</t>
  </si>
  <si>
    <t>2020 Renewal - Enterprise Holdings</t>
  </si>
  <si>
    <t>They were auto-renewed and did want to auto last year</t>
  </si>
  <si>
    <t>https://observepoint.my.salesforce.com/0060W000011Uc1kQAC</t>
  </si>
  <si>
    <t>https://observepoint.my.salesforce.com/001d000001nCzNVAA0</t>
  </si>
  <si>
    <t>006d000000rps32AAA</t>
  </si>
  <si>
    <t>2019 Renewal - Enterprise Holdings</t>
  </si>
  <si>
    <t>https://observepoint.my.salesforce.com/006d000000rps32AAA</t>
  </si>
  <si>
    <t>0060W00000zNN4tQAG</t>
  </si>
  <si>
    <t>2019 Renewal - Sage/Jellyfish</t>
  </si>
  <si>
    <t>0060W00000wxKHPQA2</t>
  </si>
  <si>
    <t>https://observepoint.my.salesforce.com/0060W00000zNN4tQAG</t>
  </si>
  <si>
    <t>0066T000017VDOUQA4</t>
  </si>
  <si>
    <t>2023 - REN - JPMC - Asset Management</t>
  </si>
  <si>
    <t>0060W000015P6yCQAS</t>
  </si>
  <si>
    <t>They have plans to start using for their Adobe Experience and Cloud and Google for both their PV and AM sites. They see the value and hope to continue to find value in the product.</t>
  </si>
  <si>
    <t>https://observepoint.my.salesforce.com/0066T000017VDOUQA4</t>
  </si>
  <si>
    <t>https://observepoint.my.salesforce.com/001d000001gzYwuAAE</t>
  </si>
  <si>
    <t>2022 - REN - JPMC - Asset Management</t>
  </si>
  <si>
    <t>0060W0000136kQDQAY</t>
  </si>
  <si>
    <t>Team sees continued value of OP making the renewal easy.</t>
  </si>
  <si>
    <t>https://observepoint.my.salesforce.com/0060W000015P6yCQAS</t>
  </si>
  <si>
    <t>2021 - REN - JPMC - Asset Management</t>
  </si>
  <si>
    <t>0060W000011VQodQAG</t>
  </si>
  <si>
    <t>JPMC AM has prioritized with Merkle to build out a more robust QA practice this upcoming year.</t>
  </si>
  <si>
    <t>https://observepoint.my.salesforce.com/0060W0000136kQDQAY</t>
  </si>
  <si>
    <t>0066T000018Hi2TQAS</t>
  </si>
  <si>
    <t>2023 - REN - Project Management Institute</t>
  </si>
  <si>
    <t>0066T000015q1XYQAY</t>
  </si>
  <si>
    <t>&lt;p&gt;&lt;span style="font-size: 14px;"&gt;They will continue using OP in this year for the following use cases:&lt;/span&gt;&lt;/p&gt;&lt;ul&gt;&lt;li&gt;&lt;strong style="background-color: rgb(255, 255, 255); font-size: 14px;"&gt;Analytics Validation&lt;/strong&gt;&lt;ul&gt;&lt;li&gt;&lt;span style="font-size: 14px;"&gt;TOP PRIORITY: Validate Adobe and datalayer daily and weekly in beta and prod (tag governance)&lt;/span&gt;&lt;ul&gt;&lt;li&gt;&lt;strong style="background-color: rgb(255, 255, 255); font-size: 14px;"&gt;Privacy Compliance Validation&lt;/strong&gt;&lt;ul&gt;&lt;li&gt;&lt;span style="font-size: 14px;"&gt;Tony mentioned privacy teams might have an interest&lt;/span&gt;&lt;/li&gt;&lt;/ul&gt;&lt;/li&gt;&lt;/ul&gt;&lt;/li&gt;&lt;li&gt;&lt;span style="font-size: 14px;"&gt;Monitor and Track Adobe tags&lt;/span&gt;&lt;/li&gt;&lt;li&gt;&lt;span style="font-size: 14px;"&gt;Single page audits&lt;/span&gt;&lt;/li&gt;&lt;li&gt;&lt;span style="font-size: 14px;"&gt;Journeys funnels: checkout, login, add to cart, (working later on) submit certification flow, registration&lt;/span&gt;&lt;/li&gt;&lt;li&gt;&lt;span style="font-size: 14px;"&gt;Potential issue: needing to create dummy emails for certification and registration&lt;/span&gt;&lt;/li&gt;&lt;l</t>
  </si>
  <si>
    <t>Project Management Institute (PMI) is partnering with us for the TENTH year in a row! For the last decade they have used us for monitoring their Adobe implementation, and will continue to use us for this purpose.</t>
  </si>
  <si>
    <t>https://observepoint.my.salesforce.com/0066T000018Hi2TQAS</t>
  </si>
  <si>
    <t>2025 - REN - Project Management Institute</t>
  </si>
  <si>
    <t>0066T00001CN14wQAD</t>
  </si>
  <si>
    <t>&lt;p&gt;The Project Management Institute team faced challenges or complexities in the implementation and integration of ObservePoint&amp;#39;s solutions, as well as in fully utilizing the reporting and analytics capabilities of the platform.&lt;/p&gt;&lt;p&gt;&lt;br&gt;&lt;/p&gt;&lt;p&gt;The team experienced an issue where users were logged in but the ObservePoint system was showing them as logged out, causing a rule to fail, specifically on the product page&lt;/p&gt;</t>
  </si>
  <si>
    <t>PMI has been with us since 2013 and they’re pumped to keep things going for another year. Awesome company and even better people.</t>
  </si>
  <si>
    <t>https://observepoint.my.salesforce.com/006VH00000J3aTpYAJ</t>
  </si>
  <si>
    <t>0060W000014mRr6QAE</t>
  </si>
  <si>
    <t>2022-REN-Alticor aka Amway</t>
  </si>
  <si>
    <t>0060W0000123l7WQAQ</t>
  </si>
  <si>
    <t>They got a new DM and they went dark. We tried to reach out to them and they were non-responsive.</t>
  </si>
  <si>
    <t>https://observepoint.my.salesforce.com/0060W000014mRr6QAE</t>
  </si>
  <si>
    <t>https://observepoint.my.salesforce.com/001d000001fiz2nAAA</t>
  </si>
  <si>
    <t>2020-REN-Alticor aka Amway</t>
  </si>
  <si>
    <t>0060W000011TTICQA4</t>
  </si>
  <si>
    <t>They were getting no value from AppAssurance and wanted to cut it from the license but I talked them into swapping it for Script Services instead and turned a loss into an upsell. Woot Woot!  Renewed!</t>
  </si>
  <si>
    <t>https://observepoint.my.salesforce.com/0060W0000123l7WQAQ</t>
  </si>
  <si>
    <t>0066T000016l85kQAA</t>
  </si>
  <si>
    <t>2022-REN-Bloomberg Industry Group</t>
  </si>
  <si>
    <t>0060W000014dWmoQAE</t>
  </si>
  <si>
    <t>Locked in through auto renewal. have done some work to get their Amplitude tag functioning correctly. Using use cases to bolster usage and stickiness</t>
  </si>
  <si>
    <t>https://observepoint.my.salesforce.com/0066T000016l85kQAA</t>
  </si>
  <si>
    <t>https://observepoint.my.salesforce.com/001d000001SNNUKAA5</t>
  </si>
  <si>
    <t>2021-REN-Bloomberg Industry Group</t>
  </si>
  <si>
    <t>0060W000013lwquQAA</t>
  </si>
  <si>
    <t>Bloomberg said The platform is too important. They have a power user who has been getting a lot of value out of OP and we are currently in the process of upselling domains. which should happen early next year!</t>
  </si>
  <si>
    <t>https://observepoint.my.salesforce.com/0060W000014dWmoQAE</t>
  </si>
  <si>
    <t>0066T000015qGq7QAE</t>
  </si>
  <si>
    <t>2023-REN-Pure Storage</t>
  </si>
  <si>
    <t>0060W000013sgmDQAQ</t>
  </si>
  <si>
    <t>Conceded quite a bit to save the Pure Storage logo. Very strong OP users. Great to have them on for 3 more years.</t>
  </si>
  <si>
    <t>https://observepoint.my.salesforce.com/0066T000015qGq7QAE</t>
  </si>
  <si>
    <t>https://observepoint.my.salesforce.com/0010W00002L08pJQAR</t>
  </si>
  <si>
    <t>2021-REN-Pure Storage</t>
  </si>
  <si>
    <t>0060W0000120kRlQAI</t>
  </si>
  <si>
    <t>Pure Storage is on the books for 2 more years. Big shoutout to CSM team for delivering continuous value.</t>
  </si>
  <si>
    <t>https://observepoint.my.salesforce.com/0060W000013sgmDQAQ</t>
  </si>
  <si>
    <t>2020-REN-Pure Storage</t>
  </si>
  <si>
    <t>0060W000010R0YiQAK</t>
  </si>
  <si>
    <t>Pure Storage keeps getting value from ObservePoint. They're back for another 12 months.</t>
  </si>
  <si>
    <t>https://observepoint.my.salesforce.com/0060W0000120kRlQAI</t>
  </si>
  <si>
    <t>0066T00001AEtmqQAD</t>
  </si>
  <si>
    <t>2023 - REN - Express Scripts</t>
  </si>
  <si>
    <t>0060W0000123LPFQA2</t>
  </si>
  <si>
    <t>https://observepoint.my.salesforce.com/0066T00001AEtmqQAD</t>
  </si>
  <si>
    <t>https://observepoint.my.salesforce.com/001d000001gytpgAAA</t>
  </si>
  <si>
    <t>006d000000hylVWAAY</t>
  </si>
  <si>
    <t>2016 Renewal - Slack</t>
  </si>
  <si>
    <t>006d000000aUp9gAAC</t>
  </si>
  <si>
    <t>https://observepoint.my.salesforce.com/006d000000hylVWAAY</t>
  </si>
  <si>
    <t>https://observepoint.my.salesforce.com/001d000001tOHJUAA4</t>
  </si>
  <si>
    <t>0060W0000120L7aQAE</t>
  </si>
  <si>
    <t>2021-REN-Bank of Montreal</t>
  </si>
  <si>
    <t>0060W00000zMskGQAS</t>
  </si>
  <si>
    <t>Autorenewed</t>
  </si>
  <si>
    <t>https://observepoint.my.salesforce.com/0060W0000120L7aQAE</t>
  </si>
  <si>
    <t>https://observepoint.my.salesforce.com/001d000001h1fCyAAI</t>
  </si>
  <si>
    <t>0060W000014oVG0QAM</t>
  </si>
  <si>
    <t>2022-REN-Attribute Data OBO Enterprise Singapore</t>
  </si>
  <si>
    <t>0060W00001219Q2QAI</t>
  </si>
  <si>
    <t>Kok Heng of Enterprise Singapore said to reach out to him in Q1 2023 when they believe they will need OP. Right now, they don't need it since their website isn't changing very much.</t>
  </si>
  <si>
    <t>https://observepoint.my.salesforce.com/0060W000014oVG0QAM</t>
  </si>
  <si>
    <t>https://observepoint.my.salesforce.com/0010W00002VwsL9QAJ</t>
  </si>
  <si>
    <t>2020-REN-Attribute Data OBO Enterprise Singapore</t>
  </si>
  <si>
    <t>0060W00001205mPQAQ</t>
  </si>
  <si>
    <t>Opted to renew early!</t>
  </si>
  <si>
    <t>https://observepoint.my.salesforce.com/0060W00001219Q2QAI</t>
  </si>
  <si>
    <t>0060W000011phJsQAI</t>
  </si>
  <si>
    <t>2020 Renewal - Int'l Rhino Foundation</t>
  </si>
  <si>
    <t>0060W0000120kzOQAQ</t>
  </si>
  <si>
    <t>This is a non profit account</t>
  </si>
  <si>
    <t>https://observepoint.my.salesforce.com/0060W000011phJsQAI</t>
  </si>
  <si>
    <t>https://observepoint.my.salesforce.com/0010W00002Vxh3eQAB</t>
  </si>
  <si>
    <t>0066T000015qaEaQAI</t>
  </si>
  <si>
    <t>2022-REN-Int'l Rhino Foundation</t>
  </si>
  <si>
    <t>0060W000013sDb2QAE</t>
  </si>
  <si>
    <t>This is a non-profit customer account. We offered services at not cost to match Adobe's charitable offer to them. We chose not to renew their free service this year. They were not very engaged and weren't leveraging our software.</t>
  </si>
  <si>
    <t>https://observepoint.my.salesforce.com/0066T000015qaEaQAI</t>
  </si>
  <si>
    <t>2021-REN-Int'l Rhino Foundation</t>
  </si>
  <si>
    <t>https://observepoint.my.salesforce.com/0060W000013sDb2QAE</t>
  </si>
  <si>
    <t>0060W000012ZVnuQAG</t>
  </si>
  <si>
    <t>2022-NB-Chewy, Inc.</t>
  </si>
  <si>
    <t>0060W0000121kfwQAA</t>
  </si>
  <si>
    <t>The end users won't respond and have told the billing contact that they don't want to renew. They no longer see value in the tool.</t>
  </si>
  <si>
    <t>https://observepoint.my.salesforce.com/0060W000012ZVnuQAG</t>
  </si>
  <si>
    <t>https://observepoint.my.salesforce.com/001d0000023XfNNAA0</t>
  </si>
  <si>
    <t>0066T000016n4EXQAY</t>
  </si>
  <si>
    <t>2024-REN-Keurig Dr Pepper</t>
  </si>
  <si>
    <t>0060W000012ZFTsQAO</t>
  </si>
  <si>
    <t>&lt;p&gt;They use us to help optimize digital marketing efforts by ensuring that tracking tags and pixels are implemented correctly. This allows customers to accurately measure the effectiveness of their marketing campaigns and make data-driven decisions to improve ROI.&lt;/p&gt;&lt;p&gt;Also using us to test their GA4 events on page load and on clicks. &lt;/p&gt;</t>
  </si>
  <si>
    <t>Signed early and ready to keep OP rolling for 2 more years.</t>
  </si>
  <si>
    <t>https://observepoint.my.salesforce.com/0066T000016n4EXQAY</t>
  </si>
  <si>
    <t>https://observepoint.my.salesforce.com/0010W00002OzSHqQAN</t>
  </si>
  <si>
    <t>2022-REN-Keurig Dr Pepper</t>
  </si>
  <si>
    <t>0060W0000121jKEQAY</t>
  </si>
  <si>
    <t>I am really excited about this win; KDRP signed a two-year renewal!! KDRP has great engagement from their new Digital Director and is interested in our privacy offering.</t>
  </si>
  <si>
    <t>https://observepoint.my.salesforce.com/0060W000012ZFTsQAO</t>
  </si>
  <si>
    <t>0060W0000122EiBQAU</t>
  </si>
  <si>
    <t>2021 - REN - Merck UK - Web &amp; App</t>
  </si>
  <si>
    <t>0060W0000121oCoQAI</t>
  </si>
  <si>
    <t>Restructured and lost budget. Champion moved to another part of the business. The silver lining is our champion is influencing a Campaign validation opportunity with our US team because of his positive experience as a client.</t>
  </si>
  <si>
    <t>https://observepoint.my.salesforce.com/0060W0000122EiBQAU</t>
  </si>
  <si>
    <t>https://observepoint.my.salesforce.com/0010W00002VytlpQAB</t>
  </si>
  <si>
    <t>0060W000012ZGLaQAO</t>
  </si>
  <si>
    <t>2022-REN-Zenni Optical</t>
  </si>
  <si>
    <t>0060W000011p4tgQAA</t>
  </si>
  <si>
    <t>Zenni is back for 3 more years.</t>
  </si>
  <si>
    <t>https://observepoint.my.salesforce.com/0060W000012ZGLaQAO</t>
  </si>
  <si>
    <t>https://observepoint.my.salesforce.com/001d000001rhMlyAAE</t>
  </si>
  <si>
    <t>006VH0000096G6fYAE</t>
  </si>
  <si>
    <t>2026 - REN - PBS</t>
  </si>
  <si>
    <t>0066T000017WXbQQAW</t>
  </si>
  <si>
    <t>https://observepoint.my.salesforce.com/006VH0000096G6fYAE</t>
  </si>
  <si>
    <t>https://observepoint.my.salesforce.com/001d000001i9vL3AAI</t>
  </si>
  <si>
    <t>0060W00000wyriMQAQ</t>
  </si>
  <si>
    <t>2020 Renewal - Just Eat</t>
  </si>
  <si>
    <t>0060W00000vvkMpQAI</t>
  </si>
  <si>
    <t>Just Eat (competitor of uber eats) continue to use OP to help them validate their GA and datalayer on key comversion journeys across their UK and international sites</t>
  </si>
  <si>
    <t>https://observepoint.my.salesforce.com/0060W00000wyriMQAQ</t>
  </si>
  <si>
    <t>https://observepoint.my.salesforce.com/001d000001saTohAAE</t>
  </si>
  <si>
    <t>0060W000012ZG6fQAG</t>
  </si>
  <si>
    <t>2021-REN-Just Eat</t>
  </si>
  <si>
    <t>Problems with App and did not find enough value as was causing them additional work in bug fixing journeys etc so we weren't providing enough value against what they purchased to do.</t>
  </si>
  <si>
    <t>https://observepoint.my.salesforce.com/0060W000012ZG6fQAG</t>
  </si>
  <si>
    <t>0066T000016nSUZQA2</t>
  </si>
  <si>
    <t>2024-REN-Lavazza VIA Bitbang</t>
  </si>
  <si>
    <t>0060W000014oOozQAE</t>
  </si>
  <si>
    <t>Message from the partner who we work with 'Unfortunately, even with a lot of push it seems like, due to budget cut and changes in the IT structure, they are not interested in renewing, even with lower volumes.'</t>
  </si>
  <si>
    <t>https://observepoint.my.salesforce.com/0066T000016nSUZQA2</t>
  </si>
  <si>
    <t>https://observepoint.my.salesforce.com/0010W00002VzFoZQAV</t>
  </si>
  <si>
    <t>2022-OPT IN-REN-Lavazza VIA Bitbang</t>
  </si>
  <si>
    <t>0060W000012ZGEoQAO</t>
  </si>
  <si>
    <t>Lavazza through Bitbang continue to find value in Tech Gov, and have renewed for another 2 years.</t>
  </si>
  <si>
    <t>https://observepoint.my.salesforce.com/0060W000014oOozQAE</t>
  </si>
  <si>
    <t>2021-REN-BitBang_OBO_Lavazza</t>
  </si>
  <si>
    <t>0060W00001226XyQAI</t>
  </si>
  <si>
    <t>Jim has worked closely with Bitbang and Lavazza to gain full value of Web Assurance, and thanks to a great demo from Mike, EMEA has its first TouchPoints deal to add to the contract as well.</t>
  </si>
  <si>
    <t>https://observepoint.my.salesforce.com/0060W000012ZGEoQAO</t>
  </si>
  <si>
    <t>0060W000012sf3wQAA</t>
  </si>
  <si>
    <t>2022-REN-Credit One Bank NA</t>
  </si>
  <si>
    <t>0060W0000122w7uQAA</t>
  </si>
  <si>
    <t>They had two issues:
1) ObservePoint wasn't sending them alerts (they must not have had integrations set up or configured)
2) Their journeys kept breaking and the end user didn't realize the capacity of script services they had
3) The end user struggled with figuring out the new UI when it was released back in May/June 2021</t>
  </si>
  <si>
    <t>https://observepoint.my.salesforce.com/0060W000012sf3wQAA</t>
  </si>
  <si>
    <t>https://observepoint.my.salesforce.com/001d000001quPNUAA2</t>
  </si>
  <si>
    <t>0060W000011pqmiQAA</t>
  </si>
  <si>
    <t>2020-REN-Farfetch</t>
  </si>
  <si>
    <t>0060W00000y8r7IQAQ</t>
  </si>
  <si>
    <t>Farfetch have loved using Web Assurance over the last year and are looking forward to adding more product in the near future. They see OP as an integral part of there QA business, and helping them to meet there KPI. Big shout out to Jim as the consultant</t>
  </si>
  <si>
    <t>https://observepoint.my.salesforce.com/0060W000011pqmiQAA</t>
  </si>
  <si>
    <t>https://observepoint.my.salesforce.com/001d000001tQ1bSAAS</t>
  </si>
  <si>
    <t>0066T000016lfw0QAA</t>
  </si>
  <si>
    <t>2022-REN-Farfetch</t>
  </si>
  <si>
    <t>0060W000014m8eBQAQ</t>
  </si>
  <si>
    <t>From client: "I am sad not to be renewing the ObservePoint contract but this is in line with large scale cutbacks due to the current economic climate. 
I hope you understand and once we've weathered the storm I'll be in touch again, to also find out about the latest developments on your Mobile App product.
Finally, I appreciate all the support ObservePoint has provided over the years &amp; do recommend this to those I know."</t>
  </si>
  <si>
    <t>https://observepoint.my.salesforce.com/0066T000016lfw0QAA</t>
  </si>
  <si>
    <t>2021-REN-Farfetch</t>
  </si>
  <si>
    <t>Farfetch have loved using Web Assurance over the last year, they see OP as an integral part of their QA business, and helping them to meet their KPI.</t>
  </si>
  <si>
    <t>https://observepoint.my.salesforce.com/0060W000014m8eBQAQ</t>
  </si>
  <si>
    <t>0060W00000zOTMPQA4</t>
  </si>
  <si>
    <t>2019 Renewal Agency55 OBO Renault WebAssurance</t>
  </si>
  <si>
    <t>0060W00000wyHVuQAM</t>
  </si>
  <si>
    <t>https://observepoint.my.salesforce.com/0060W00000zOTMPQA4</t>
  </si>
  <si>
    <t>https://observepoint.my.salesforce.com/001d0000022qEZkAAM</t>
  </si>
  <si>
    <t>0066T000016liysQAA</t>
  </si>
  <si>
    <t>2022-REN-Unipol</t>
  </si>
  <si>
    <t>0060W000014mcyEQAQ</t>
  </si>
  <si>
    <t>They did not want to renew as they were using LiveConnect a great deal, and wasn't happy or wanted to use Har file going forward so they wanted to use an alternative app testing solution.</t>
  </si>
  <si>
    <t>https://observepoint.my.salesforce.com/0066T000016liysQAA</t>
  </si>
  <si>
    <t>https://observepoint.my.salesforce.com/001d0000029ocoYAAQ</t>
  </si>
  <si>
    <t>2021-REN-Unipol</t>
  </si>
  <si>
    <t>0060W00000zP81TQAS</t>
  </si>
  <si>
    <t>Find value in the AppAssurance product, even with the issues. They are keen to use Tech Governance more next year with the incoming regulations in Italy.</t>
  </si>
  <si>
    <t>https://observepoint.my.salesforce.com/0060W000014mcyEQAQ</t>
  </si>
  <si>
    <t>2020 Renewal - Unipol</t>
  </si>
  <si>
    <t>0060W00000zMVtvQAG</t>
  </si>
  <si>
    <t>Big AppAssurance users. Lots of bumps and issues, but Tom has managed to maintain a level of value sufficient for them to renew. Unipol is hopeful our App product will improve.</t>
  </si>
  <si>
    <t>https://observepoint.my.salesforce.com/0060W00000zP81TQAS</t>
  </si>
  <si>
    <t>2019 Renewal - UnipolSai</t>
  </si>
  <si>
    <t>0060W00000zMW0wQAG</t>
  </si>
  <si>
    <t>https://observepoint.my.salesforce.com/0060W00000zMVtvQAG</t>
  </si>
  <si>
    <t>0060W00000vXztVQAS</t>
  </si>
  <si>
    <t>2019 Renewal - Ferguson</t>
  </si>
  <si>
    <t>0060W00000vXYHGQA4</t>
  </si>
  <si>
    <t>https://observepoint.my.salesforce.com/0060W00000vXztVQAS</t>
  </si>
  <si>
    <t>https://observepoint.my.salesforce.com/001d000001ikoYyAAI</t>
  </si>
  <si>
    <t>0060W00000vINU9QAO</t>
  </si>
  <si>
    <t>2019 Renewal - Follett</t>
  </si>
  <si>
    <t>0060W00000vX7tVQAS</t>
  </si>
  <si>
    <t>https://observepoint.my.salesforce.com/0060W00000vINU9QAO</t>
  </si>
  <si>
    <t>https://observepoint.my.salesforce.com/001d000001imS9ZAAU</t>
  </si>
  <si>
    <t>0066T000016HLqGQAW</t>
  </si>
  <si>
    <t>2022 - REN - Follett</t>
  </si>
  <si>
    <t>0060W000011Sd4nQAC</t>
  </si>
  <si>
    <t>Follett is excited to utilize our new privacy solution as part of their new usage-based pricing!</t>
  </si>
  <si>
    <t>https://observepoint.my.salesforce.com/0066T000016HLqGQAW</t>
  </si>
  <si>
    <t>2021 Renewal - Follett</t>
  </si>
  <si>
    <t>Follett is renewing once again! They continue to see the power and value that ObservePoint offers. They have enjoyed seeing the platform evolve over the years and are excited to see what else we have to offer.</t>
  </si>
  <si>
    <t>https://observepoint.my.salesforce.com/0060W000011Sd4nQAC</t>
  </si>
  <si>
    <t>2017 Renewal/Upsell - Follett</t>
  </si>
  <si>
    <t>006d000000WVVYbAAP</t>
  </si>
  <si>
    <t>Follett sees the value in continuing to use a data governance consultant and upgrading to the new features. This upsell doubles the contract value and ARR.</t>
  </si>
  <si>
    <t>https://observepoint.my.salesforce.com/0060W00000vX7tVQAS</t>
  </si>
  <si>
    <t>0060W00000w6mjTQAQ</t>
  </si>
  <si>
    <t>2019 Renewal - Pitney Bowes</t>
  </si>
  <si>
    <t>0060W00000vX8AlQAK</t>
  </si>
  <si>
    <t>Not enough automation to justify the cost</t>
  </si>
  <si>
    <t>https://observepoint.my.salesforce.com/0060W00000w6mjTQAQ</t>
  </si>
  <si>
    <t>https://observepoint.my.salesforce.com/001d000001hVkGPAA0</t>
  </si>
  <si>
    <t>0066T000018yb4oQAA</t>
  </si>
  <si>
    <t>2023 - REN - Office Depot</t>
  </si>
  <si>
    <t>0060W000013q9dKQAQ</t>
  </si>
  <si>
    <t>OP wasnt able to do sserver-sidevalidation and they have other tools in place for tagging and cookies.</t>
  </si>
  <si>
    <t>https://observepoint.my.salesforce.com/0066T000018yb4oQAA</t>
  </si>
  <si>
    <t>https://observepoint.my.salesforce.com/001d000001aSXwJAAW</t>
  </si>
  <si>
    <t>2022-REN-Office Depot, Inc.</t>
  </si>
  <si>
    <t>0060W000012SrLHQA0</t>
  </si>
  <si>
    <t>Office Depot loves OP, and it's a big part of their implementation.</t>
  </si>
  <si>
    <t>https://observepoint.my.salesforce.com/0060W000013q9dKQAQ</t>
  </si>
  <si>
    <t>006d000000i0BNqAAM</t>
  </si>
  <si>
    <t>2016 Renewal - AutoNation</t>
  </si>
  <si>
    <t>006d000000SbwVVAAZ</t>
  </si>
  <si>
    <t>https://observepoint.my.salesforce.com/006d000000i0BNqAAM</t>
  </si>
  <si>
    <t>https://observepoint.my.salesforce.com/001d000001hVeY4AAK</t>
  </si>
  <si>
    <t>006d000000uEvOWAA0</t>
  </si>
  <si>
    <t>2017 Renewal - AutoNation</t>
  </si>
  <si>
    <t>OP was not able to provide the level of reporting AN wanted for all their dealer sites.  They gave us notice this summer that they were going to terminate and asked for a refund which we said was not possible.</t>
  </si>
  <si>
    <t>https://observepoint.my.salesforce.com/006d000000uEvOWAA0</t>
  </si>
  <si>
    <t>0060W00000vIY5zQAG</t>
  </si>
  <si>
    <t>2017 Renewal/Upsell - Grainger</t>
  </si>
  <si>
    <t>006d000000PoqQuAAJ</t>
  </si>
  <si>
    <t>https://observepoint.my.salesforce.com/0060W00000vIY5zQAG</t>
  </si>
  <si>
    <t>https://observepoint.my.salesforce.com/001d000001RdTLhAAN</t>
  </si>
  <si>
    <t>0060W00000vwbRzQAI</t>
  </si>
  <si>
    <t>2018 Renewal - Your Favourite Story OBO Mercedes-Benz UK</t>
  </si>
  <si>
    <t>0060W00000vXH2EQAW</t>
  </si>
  <si>
    <t>https://observepoint.my.salesforce.com/0060W00000vwbRzQAI</t>
  </si>
  <si>
    <t>https://observepoint.my.salesforce.com/001d000001qtIGwAAM</t>
  </si>
  <si>
    <t>0060W00000zMTeOQAW</t>
  </si>
  <si>
    <t>2019 Renewal - Your Favourite Story OBO Mercedes-Benz UK</t>
  </si>
  <si>
    <t>YFS lost their Mercedes contract to Publicis. Despite some dialogue with the new agency, we have not been able to make any progress.</t>
  </si>
  <si>
    <t>https://observepoint.my.salesforce.com/0060W00000zMTeOQAW</t>
  </si>
  <si>
    <t>0066T000017UkblQAC</t>
  </si>
  <si>
    <t>2023-REN-Zions Bank</t>
  </si>
  <si>
    <t>0060W000015PjLjQAK</t>
  </si>
  <si>
    <t>So stoked we were able to get this in before the end of the quarter! Love the relationship we have with Zions! Locked in with us for another 3 years!</t>
  </si>
  <si>
    <t>https://observepoint.my.salesforce.com/0066T000017UkblQAC</t>
  </si>
  <si>
    <t>https://observepoint.my.salesforce.com/001d000001qtO8LAAU</t>
  </si>
  <si>
    <t>0060W000011Sd1BQAS</t>
  </si>
  <si>
    <t>2020 Renewal - Overstock</t>
  </si>
  <si>
    <t>They're so glad to have us back.</t>
  </si>
  <si>
    <t>https://observepoint.my.salesforce.com/0060W000011Sd1BQAS</t>
  </si>
  <si>
    <t>0066T000017TxowQAC</t>
  </si>
  <si>
    <t>2023-REN-Overstock</t>
  </si>
  <si>
    <t>0066T000015PzG7QAK</t>
  </si>
  <si>
    <t>We had 3-4 strong end users that all left the company. The key decision maker never replaced them/didn't give us new end users to work with. He likely didn't see enough value to prioritize it.</t>
  </si>
  <si>
    <t>https://observepoint.my.salesforce.com/0066T000017TxowQAC</t>
  </si>
  <si>
    <t>2022-REN-Overstock</t>
  </si>
  <si>
    <t>0060W000012a3ISQAY</t>
  </si>
  <si>
    <t>Renewing because they continually to find value</t>
  </si>
  <si>
    <t>https://observepoint.my.salesforce.com/0066T000015PzG7QAK</t>
  </si>
  <si>
    <t>2021-REN-Overstock</t>
  </si>
  <si>
    <t>https://observepoint.my.salesforce.com/0060W000012a3ISQAY</t>
  </si>
  <si>
    <t>0060W00000zNpUFQA0</t>
  </si>
  <si>
    <t>2019 Renewal - PostNL</t>
  </si>
  <si>
    <t>0060W00000y6iTuQAI</t>
  </si>
  <si>
    <t>Frank doesn't feel they are receiving value for the time and money investment. They find errors in OP that are not there when they manually check the page. Tom has raised these issues internally but we haven't found a resolution fast enough.</t>
  </si>
  <si>
    <t>https://observepoint.my.salesforce.com/0060W00000zNpUFQA0</t>
  </si>
  <si>
    <t>https://observepoint.my.salesforce.com/001d000001qtNRJAA2</t>
  </si>
  <si>
    <t>0060W000011Saz1QAC</t>
  </si>
  <si>
    <t>2021 - REN - Capital Group</t>
  </si>
  <si>
    <t>0060W00000y7m4gQAA</t>
  </si>
  <si>
    <t>Capital Group is back with OP for 2 more years. Aaron is helping them see tons of value, and they're adding Privacy to the contract. Go OP!</t>
  </si>
  <si>
    <t>https://observepoint.my.salesforce.com/0060W000011Saz1QAC</t>
  </si>
  <si>
    <t>https://observepoint.my.salesforce.com/001d000001SQDx3AAH</t>
  </si>
  <si>
    <t>006VH00000Z7kQTYAZ</t>
  </si>
  <si>
    <t>2027 - REN - American Funds</t>
  </si>
  <si>
    <t>0066T00001C98gEQAR</t>
  </si>
  <si>
    <t>&lt;ol&gt;&lt;li&gt;Analytics Validation.&lt;ol&gt;&lt;li&gt;100% coverage across top flows where users interact with site, validating key variables in Adobe&lt;/li&gt;&lt;li&gt;100% coverage across websites and validating global pageview variables&lt;/li&gt;&lt;li&gt;Alerts within 1 day of any issues&lt;/li&gt;&lt;/ol&gt;&lt;/li&gt;&lt;li&gt;Privacy Compliance&lt;ol&gt;&lt;li&gt;Lower priority now, but will become more relevant&lt;/li&gt;&lt;/ol&gt;&lt;/li&gt;&lt;/ol&gt;&lt;p&gt;&lt;br&gt;&lt;/p&gt;</t>
  </si>
  <si>
    <t>https://observepoint.my.salesforce.com/006VH00000Z7kQTYAZ</t>
  </si>
  <si>
    <t>2025 - REN - American Funds</t>
  </si>
  <si>
    <t>0066T0000168ucPQAQ</t>
  </si>
  <si>
    <t>&lt;ol&gt;&lt;li&gt;Analytics Validation.&lt;ol&gt;&lt;li&gt;100% coverage across top flows where users interact with site, validating key variables in Adobe&lt;/li&gt;&lt;li&gt;100% coverage across websites and validating global pageview variables&lt;/li&gt;&lt;li&gt;Alerts within 1 day of any issues&lt;/li&gt;&lt;/ol&gt;&lt;/li&gt;&lt;li&gt;Privacy Compliance&lt;ol&gt;&lt;li&gt;Lower priority now, but will become more relevant&lt;/li&gt;&lt;/ol&gt;&lt;/li&gt;&lt;/ol&gt;</t>
  </si>
  <si>
    <t>Capital Group keeps winning with OP. 2 more years!</t>
  </si>
  <si>
    <t>https://observepoint.my.salesforce.com/0066T00001C98gEQAR</t>
  </si>
  <si>
    <t>2023 - REN - Capital Group (American Funds)</t>
  </si>
  <si>
    <t>Capital Group is back for 2 more years! Great account, great champions/users.</t>
  </si>
  <si>
    <t>https://observepoint.my.salesforce.com/0066T0000168ucPQAQ</t>
  </si>
  <si>
    <t>2022-REN-Express Scripts</t>
  </si>
  <si>
    <t>0060W00000wwwnfQAA</t>
  </si>
  <si>
    <t>They are looking to revamp this year with new use cases in the OP Platform and Journeys for monitoring analytics on clicks and are excited about being able to get into the privacy feature since they just got a CMP put into place. :)</t>
  </si>
  <si>
    <t>https://observepoint.my.salesforce.com/0060W0000123LPFQA2</t>
  </si>
  <si>
    <t>2019 Renewal - Express Scripts</t>
  </si>
  <si>
    <t>0060W00000vXENGQA4</t>
  </si>
  <si>
    <t>Express Scripts was on the fence with the renewal this past summer.  We invited a user that was fairly unfamiliar with the product to attend Validate, he attended and really like what he learned.  This helped us complete a 3-yr renewal through 2022.</t>
  </si>
  <si>
    <t>https://observepoint.my.salesforce.com/0060W00000wwwnfQAA</t>
  </si>
  <si>
    <t>006d000000uoPFuAAM</t>
  </si>
  <si>
    <t>2017 Renewal - DigitasLBi OBO The Goodyear Tire &amp; Rubber Company</t>
  </si>
  <si>
    <t>006d000000uElSiAAK</t>
  </si>
  <si>
    <t>Goodyear site does not work with User Journeys.  Goodyear put increased pressure on Digitas and is questioning a tool that does not work with their site.  Ultimately Goodyear has decided to not renew this year.</t>
  </si>
  <si>
    <t>https://observepoint.my.salesforce.com/006d000000uoPFuAAM</t>
  </si>
  <si>
    <t>https://observepoint.my.salesforce.com/001d000001hS7QRAA0</t>
  </si>
  <si>
    <t>0060W00000wyFREQA2</t>
  </si>
  <si>
    <t>2019 Renewal - Sainsbury's</t>
  </si>
  <si>
    <t>0060W00000vWtdiQAC</t>
  </si>
  <si>
    <t>Sainsburys informed us back in may that they will not be renewing. "The digital analytics team (which Francis and I lead from a product and engineering perspective) has moved away from manual testing and on to automated testing to better align with the development approach of our product teams. Unfortunately this means we will no longer be using ObservePoint and do not require any of the enhancements discussed in last month’s meeting." I have introduced myself as their new AM, however to date they have not engage with me.</t>
  </si>
  <si>
    <t>https://observepoint.my.salesforce.com/0060W00000wyFREQA2</t>
  </si>
  <si>
    <t>https://observepoint.my.salesforce.com/001d0000029fKXEAA2</t>
  </si>
  <si>
    <t>006d000000tw35qAAA</t>
  </si>
  <si>
    <t>2017 Renewal - La Poste</t>
  </si>
  <si>
    <t>006d000000otAiZAAU</t>
  </si>
  <si>
    <t>They have not been using us or receiving value. The whole team has changed and have come in with different priorities. Given some of the issues we've had, our original champion does not want to stick her neck out and disagree with all of the other DM's.</t>
  </si>
  <si>
    <t>https://observepoint.my.salesforce.com/006d000000tw35qAAA</t>
  </si>
  <si>
    <t>https://observepoint.my.salesforce.com/001d0000023YC4kAAG</t>
  </si>
  <si>
    <t>2021 DEC-REN-UPMC</t>
  </si>
  <si>
    <t>0060W000012seIMQAY</t>
  </si>
  <si>
    <t>UPMC has plans to use OP for their transition to the new version of GA</t>
  </si>
  <si>
    <t>https://observepoint.my.salesforce.com/0060W000014UlwRQAS</t>
  </si>
  <si>
    <t>2021 MAR-REN-UPMC</t>
  </si>
  <si>
    <t>0060W000010PovKQAS</t>
  </si>
  <si>
    <t>UPMC relies on the automation ObservePoint provides for their QA process as well as clean up some legacy tags. They are also submitting budget approval to add our Privacy package as well as the Google Lighthouse integration mid-year.</t>
  </si>
  <si>
    <t>https://observepoint.my.salesforce.com/0060W000012seIMQAY</t>
  </si>
  <si>
    <t>2020 Renewal - UPMC</t>
  </si>
  <si>
    <t>0060W00000zOHNiQAO</t>
  </si>
  <si>
    <t>UPMC is excited to continue leveraging OP for their data governance needs. 
One key win from last year was that we were able to identify old GA and GTM accounts to help them begin cleaning up the tagging on their sites.</t>
  </si>
  <si>
    <t>https://observepoint.my.salesforce.com/0060W000010PovKQAS</t>
  </si>
  <si>
    <t>0060W00000zPmnCQAS</t>
  </si>
  <si>
    <t>2020-REN-Legal &amp; General</t>
  </si>
  <si>
    <t>0060W00000y8qdRQAQ</t>
  </si>
  <si>
    <t>Long time coming, but L&amp;G have now taken this contract direct from the agency. Jim has done great with with the Champion internally and we now have them signed up for the next 3 years.</t>
  </si>
  <si>
    <t>https://observepoint.my.salesforce.com/0060W00000zPmnCQAS</t>
  </si>
  <si>
    <t>https://observepoint.my.salesforce.com/0010W00002FIYx5QAH</t>
  </si>
  <si>
    <t>0066T00001DnhLSQAZ</t>
  </si>
  <si>
    <t>2026 - REN - Legal &amp; General</t>
  </si>
  <si>
    <t>0060W000014ogofQAA</t>
  </si>
  <si>
    <t>&lt;ul&gt;&lt;li&gt;All business units to have audits of their cookies and marketing tags&lt;/li&gt;&lt;li&gt;Ensure AA / data layer etc is tracked, we have got rules, and are constantly checking them&lt;/li&gt;&lt;li&gt;Further down line - make use of APIs&lt;/li&gt;&lt;/ul&gt;&lt;p&gt;&lt;br&gt;&lt;/p&gt;</t>
  </si>
  <si>
    <t>https://observepoint.my.salesforce.com/0066T00001DnhLSQAZ</t>
  </si>
  <si>
    <t>2023-REN-Legal &amp; General</t>
  </si>
  <si>
    <t>&lt;ul&gt;&lt;li&gt;All business units to have audits of their cookies and marketing tags&lt;/li&gt;&lt;li&gt;Ensure AA / data layer etc is tracked, we have got rules, and are constantly checking them&lt;/li&gt;&lt;li&gt;Further down line - make use of APIs&lt;/li&gt;&lt;/ul&gt;</t>
  </si>
  <si>
    <t>Legal and General have been gaining massive value from OP for a number of years and are looking to have even more teams involved now as they get to grips with privacy while signing another 3 year agreement.</t>
  </si>
  <si>
    <t>https://observepoint.my.salesforce.com/0060W000014ogofQAA</t>
  </si>
  <si>
    <t>0060W0000122C8RQAU</t>
  </si>
  <si>
    <t>2021-REN-Extra Space Storage</t>
  </si>
  <si>
    <t>0060W00000wyNkDQAU</t>
  </si>
  <si>
    <t>Just in time</t>
  </si>
  <si>
    <t>https://observepoint.my.salesforce.com/0060W0000122C8RQAU</t>
  </si>
  <si>
    <t>https://observepoint.my.salesforce.com/001d000001gyYBjAAM</t>
  </si>
  <si>
    <t>2019 Renewal - Extra Space Storage</t>
  </si>
  <si>
    <t>0060W00000vXn2tQAC</t>
  </si>
  <si>
    <t>https://observepoint.my.salesforce.com/0060W00000wyNkDQAU</t>
  </si>
  <si>
    <t>0066T00001BC38yQAD</t>
  </si>
  <si>
    <t>2025 - REN - Consumer Reports</t>
  </si>
  <si>
    <t>0066T000017XrgpQAC</t>
  </si>
  <si>
    <t>&lt;p&gt;&lt;strong style="color: rgb(0, 0, 0); font-family: Arial, sans-serif; font-size: 14pt;"&gt;Current Use Cases&lt;/strong&gt;&lt;/p&gt;&lt;ul&gt;&lt;li&gt;&lt;strong style="font-size: 14pt;"&gt;Analytics Validation&lt;/strong&gt;&lt;ul&gt;&lt;li&gt;&lt;span style="background-color: transparent; font-size: 14pt;"&gt;Audit and Validate Entire Website (½ million URLs separated by core templates in audits)&lt;/span&gt;&lt;/li&gt;&lt;li&gt;&lt;span style="background-color: transparent; font-size: 14pt;"&gt;Monitor what is published daily by building journeys&lt;/span&gt;&lt;/li&gt;&lt;li&gt;&lt;span style="background-color: transparent; font-size: 14pt;"&gt;Page performance – broken pages, links on pages that lead to 404 pages&lt;/span&gt;&lt;/li&gt;&lt;li&gt;&lt;span style="background-color: transparent; font-size: 14pt;"&gt;Alerting of errors&lt;/span&gt;&lt;/li&gt;&lt;/ul&gt;&lt;/li&gt;&lt;li&gt;&lt;strong style="font-size: 14pt;"&gt;Privacy Compliance Validation&lt;/strong&gt;&lt;ul&gt;&lt;li&gt;&lt;span style="background-color: transparent; font-size: 14pt;"&gt;They have OneTrust &amp;amp; are slowly getting those other teams involved&lt;/span&gt;&lt;/li&gt;&lt;/ul&gt;&lt;/li&gt;&lt;li&gt;&lt;strong style="background-color: tran</t>
  </si>
  <si>
    <t>We have strong relationship with the primary user and regular use leads to a strong use case here.  Continuing to expand usage &amp; deepen roots</t>
  </si>
  <si>
    <t>https://observepoint.my.salesforce.com/0066T00001BC38yQAD</t>
  </si>
  <si>
    <t>https://observepoint.my.salesforce.com/001d000001qtIBmAAM</t>
  </si>
  <si>
    <t>006VH00000YLxhRYAT</t>
  </si>
  <si>
    <t>2026 - REN - Consumer Reports</t>
  </si>
  <si>
    <t>https://observepoint.my.salesforce.com/006VH00000YLxhRYAT</t>
  </si>
  <si>
    <t>0060W000010R6BmQAK</t>
  </si>
  <si>
    <t>2019 Renewal - Gap (New)</t>
  </si>
  <si>
    <t>Users left and new group did not adopt OP. They were using selenium and did not see the value of using OP instead. The Web journeys were blocked in the shopping cart process so couldn't use full journey's either.</t>
  </si>
  <si>
    <t>https://observepoint.my.salesforce.com/0060W000010R6BmQAK</t>
  </si>
  <si>
    <t>https://observepoint.my.salesforce.com/001d000001RdTYMAA3</t>
  </si>
  <si>
    <t>0066T00001AD3fwQAD</t>
  </si>
  <si>
    <t>2023 - REN - Perficient</t>
  </si>
  <si>
    <t>0066T0000190i3ZQAQ</t>
  </si>
  <si>
    <t>&lt;p&gt;&lt;span style="font-size: 12px;"&gt;Perficient has used us and will continue using us for the following reasons:&lt;/span&gt;&lt;/p&gt;&lt;ul&gt;&lt;li&gt;&lt;strong style="background-color: rgb(255, 255, 255); font-size: 12px;"&gt;Analytics Validation&lt;/strong&gt;&lt;ul&gt;&lt;li&gt;&lt;span style="background-color: rgb(255, 255, 255); font-size: 12px;"&gt;GA4 Migration&lt;/span&gt;&lt;/li&gt;&lt;li&gt;&lt;span style="background-color: rgb(255, 255, 255); font-size: 12px;"&gt;Discovery / Health Checks on new customers (Start of engagement &amp;amp; End of engagement)&lt;/span&gt;&lt;/li&gt;&lt;li&gt;&lt;span style="background-color: rgb(255, 255, 255); font-size: 12px;"&gt;Platform migrations (same analytics but different platform built on)&lt;/span&gt;&lt;/li&gt;&lt;li&gt;&lt;span style="background-color: rgb(255, 255, 255); font-size: 12px;"&gt;Working to standardize OP for all their clients’ tech stacks&lt;/span&gt;&lt;/li&gt;&lt;/ul&gt;&lt;/li&gt;&lt;li&gt;&lt;strong style="background-color: rgb(255, 255, 255); font-size: 12px;"&gt;Privacy Compliance Validation&lt;/strong&gt;&lt;ul&gt;&lt;li&gt;&lt;span style="background-color: rgb(255, 255, 255); font-size: 12px;"&gt;Getting more into th</t>
  </si>
  <si>
    <t>Perficient is renewing with us a second year in a row! They are super happy with us and will be leveraging OP for their client's analytics and privacy needs.</t>
  </si>
  <si>
    <t>https://observepoint.my.salesforce.com/0066T00001AD3fwQAD</t>
  </si>
  <si>
    <t>https://observepoint.my.salesforce.com/001d000001hVEw9AAG</t>
  </si>
  <si>
    <t>006VH000001UsdVYAS</t>
  </si>
  <si>
    <t>2024 - REN - Perficient</t>
  </si>
  <si>
    <t>&lt;p&gt;Perficient handles a large amount of work for a number of clients. Specializing in small, frequent scans of sites for Unapproved Cookies and Tags.&lt;/p&gt;</t>
  </si>
  <si>
    <t>Perficient will look to continue their success of 60%+ usage on nearly 100k scans and providing valuable insights and data for their clients!</t>
  </si>
  <si>
    <t>https://observepoint.my.salesforce.com/006VH000001UsdVYAS</t>
  </si>
  <si>
    <t>2025 - REN - dp6</t>
  </si>
  <si>
    <t>0066T00001CzLrAQAV</t>
  </si>
  <si>
    <t>&lt;p&gt;Great partner that is excited to continue to partner with us and have a tool to use for their clients Analytics Validation needs!&lt;/p&gt;</t>
  </si>
  <si>
    <t>A small partner out of Brazil, they meet with us regularly and love our Analytics Validation tool.</t>
  </si>
  <si>
    <t>https://observepoint.my.salesforce.com/006VH00000Ppo2nYAB</t>
  </si>
  <si>
    <t>006VH00000dNjUGYA0</t>
  </si>
  <si>
    <t>2026 - REN - dp6</t>
  </si>
  <si>
    <t>2024 - REN - dp6</t>
  </si>
  <si>
    <t>0066T00001DIAhaQAH</t>
  </si>
  <si>
    <t>&lt;p&gt;Utilizing ObservePoint to run sample audits on their customer accounts to understand their tech stack and analytics foundation. They will use these health checks to scope out work and refer clients to us when there is a need for a solution like ours. &lt;/p&gt;</t>
  </si>
  <si>
    <t>DP6 will continue to do discovery scans for clients to understand their tech landscape. For any clients interested in additional scans, they will then use the referral program.</t>
  </si>
  <si>
    <t>https://observepoint.my.salesforce.com/0066T00001CzLrAQAV</t>
  </si>
  <si>
    <t>0060W00000y4vCAQAY</t>
  </si>
  <si>
    <t>2019 Renewal - Sky</t>
  </si>
  <si>
    <t>0060W00000y4qrpQAA</t>
  </si>
  <si>
    <t>Sky was never able to get us to access their Dev Environments (their fault), and also didn't get enough usage out of OP (their fault, admittedly), and they didn't purchase this as an operational expense, but it was a capital expense, which meant there wasn't budget for it next year (their fault). They also got very little to no value from AppAssurance, so getting everything working, and even doing a $1.00 renewal wasn't of interest as they couldn't access dev sites or use AppAssurance. Will continue to try and push campaign assurance, which they thought was interesting.</t>
  </si>
  <si>
    <t>https://observepoint.my.salesforce.com/0060W00000y4vCAQAY</t>
  </si>
  <si>
    <t>https://observepoint.my.salesforce.com/001d000000VOLPEAA5</t>
  </si>
  <si>
    <t>0060W000014oEuAQAU</t>
  </si>
  <si>
    <t>2021-REN-Deseret Digital</t>
  </si>
  <si>
    <t>0060W0000121zi3QAA</t>
  </si>
  <si>
    <t>There are 3 reasons why we lost Deseret:
1. They want to reallocate the $$ for an additional headcount.
2. They haven't had a lot of issues and OP has solidified that they don't have many issues. 
3.  because of 2, Use google analytics alerts to notify of any outstanding metrics.</t>
  </si>
  <si>
    <t>https://observepoint.my.salesforce.com/0060W000014oEuAQAU</t>
  </si>
  <si>
    <t>https://observepoint.my.salesforce.com/001d000001qtMYKAA2</t>
  </si>
  <si>
    <t>2020-REN-Deseret Digital</t>
  </si>
  <si>
    <t>0060W000011UYhNQAW</t>
  </si>
  <si>
    <t>We didn't get it by Oct 31st but better late than never.  This is our third time around in the sales cycle with DD aka KSL over the past few year and the added value of script services and integrations made the difference!</t>
  </si>
  <si>
    <t>https://observepoint.my.salesforce.com/0060W0000121zi3QAA</t>
  </si>
  <si>
    <t>0060W00000wyRp6QAE</t>
  </si>
  <si>
    <t>2020 Renewal - Global Opp</t>
  </si>
  <si>
    <t>0060W00000vwRosQAE</t>
  </si>
  <si>
    <t>Carnival was hit hard with Covid, but views OP as essential and is optimistic about next year.</t>
  </si>
  <si>
    <t>https://observepoint.my.salesforce.com/0060W00000wyRp6QAE</t>
  </si>
  <si>
    <t>https://observepoint.my.salesforce.com/001d000001hUfi7AAC</t>
  </si>
  <si>
    <t>0066T00001Dk4PaQAJ</t>
  </si>
  <si>
    <t>2024 - REN - OptumRx</t>
  </si>
  <si>
    <t>0066T00001ACsA5QAL</t>
  </si>
  <si>
    <t>&lt;ol&gt;&lt;li&gt;Help Kathy and her team save time managing and testing their implementations&lt;/li&gt;&lt;li&gt;Identify hard coded technologies&lt;/li&gt;&lt;/ol&gt;</t>
  </si>
  <si>
    <t>We had two contract within the same team, Optum and OptumRx. The team saw an opportunity to consolidate the two instances and were satisfied with the volumes they had available in the Optum contract. We tried to drive up volume to justify expanding the Optum contract, but ultimately the client chose to not expand it for now.</t>
  </si>
  <si>
    <t>https://observepoint.my.salesforce.com/0066T00001Dk4PaQAJ</t>
  </si>
  <si>
    <t>https://observepoint.my.salesforce.com/001d000001hVCEQAA4</t>
  </si>
  <si>
    <t>2026 - REN - Massachusetts Medical Society</t>
  </si>
  <si>
    <t>006VH000003UvjtYAC</t>
  </si>
  <si>
    <t>MMS continues to use us for several custom projects and has a very technical main user in Mayank.</t>
  </si>
  <si>
    <t>https://observepoint.my.salesforce.com/006VH00000TTsqjYAD</t>
  </si>
  <si>
    <t>006VH00000hSNozYAG</t>
  </si>
  <si>
    <t>2027 - REN - Massachusetts Medical Society</t>
  </si>
  <si>
    <t>0066T00001ADf1KQAT</t>
  </si>
  <si>
    <t>2024 - REN - Massachusetts Medical Society</t>
  </si>
  <si>
    <t>0066T000016nIGYQA2</t>
  </si>
  <si>
    <t>&lt;p&gt;&lt;span style="font-size: 12px;"&gt;MMS has been leveraging us for the following use cases and will continue to do so in 2024:&lt;/span&gt;&lt;/p&gt;&lt;ul&gt;&lt;li&gt;&lt;strong style="background-color: transparent; color: rgb(67, 67, 67); font-size: 12px;"&gt;Analytics Validation&lt;/strong&gt;&lt;ul&gt;&lt;li&gt;&lt;span style="background-color: transparent; color: rgb(67, 67, 67); font-size: 12px;"&gt;Combine ObservePoint with Continuous integration on the pipeline &lt;/span&gt;&lt;/li&gt;&lt;li&gt;&lt;span style="background-color: transparent; font-size: 12px;"&gt;Track and monitor Adobe and GA and population of variables&lt;/span&gt;&lt;/li&gt;&lt;li&gt;&lt;span style="background-color: transparent; font-size: 12px;"&gt;Track DataLayer&lt;/span&gt;&lt;/li&gt;&lt;li&gt;&lt;span style="background-color: transparent; font-size: 12px;"&gt;Monitor Launch of new sites&lt;/span&gt;&lt;/li&gt;&lt;li&gt;&lt;span style="background-color: transparent; font-size: 12px;"&gt;Test Beta sites / lower environments&lt;/span&gt;&lt;/li&gt;&lt;li&gt;&lt;span style="background-color: transparent; font-size: 12px;"&gt;Checking analytics from playing videos&lt;/span&gt;&lt;/li&gt;&lt;/ul&gt;&lt;/li&gt;&lt;li&gt;&lt;strong style=</t>
  </si>
  <si>
    <t>MMS is thrilled to partner with us for the 5th year in a row! They will continue leveraging us for Analytics testing and branching into landing page validation.</t>
  </si>
  <si>
    <t>https://observepoint.my.salesforce.com/0066T00001ADf1KQAT</t>
  </si>
  <si>
    <t>2023-REN-MMS</t>
  </si>
  <si>
    <t>0060W0000123v06QAA</t>
  </si>
  <si>
    <t>MMS is thrilled to partner with us another year and continue to use OP to validate their Adobe and GA key/value pairs, track their data layer, and monitor the launch of their new sites and lower environments.</t>
  </si>
  <si>
    <t>https://observepoint.my.salesforce.com/0066T000016nIGYQA2</t>
  </si>
  <si>
    <t>2022-REN-MMS</t>
  </si>
  <si>
    <t>0060W00000zH5GaQAK</t>
  </si>
  <si>
    <t>MMS is happy to renew with us for another year to track MarTech validation!</t>
  </si>
  <si>
    <t>https://observepoint.my.salesforce.com/0060W0000123v06QAA</t>
  </si>
  <si>
    <t>2020 Renewal - NEJM</t>
  </si>
  <si>
    <t>0060W00000y6QQ7QAM</t>
  </si>
  <si>
    <t>New England Journal of Medicine will be using OP to Validate their Adobe Analytics tags.</t>
  </si>
  <si>
    <t>https://observepoint.my.salesforce.com/0060W00000zH5GaQAK</t>
  </si>
  <si>
    <t>0060W000013pbNuQAI</t>
  </si>
  <si>
    <t>2021-REN-Project Management Institute</t>
  </si>
  <si>
    <t>0060W000010yCFtQAM</t>
  </si>
  <si>
    <t>PMI has been on a legacy contract since 2014. They renewed with a larger license and plan to integrate us in their QA initiatives.</t>
  </si>
  <si>
    <t>https://observepoint.my.salesforce.com/0060W000013pbNuQAI</t>
  </si>
  <si>
    <t>006VH00000aMoUTYA0</t>
  </si>
  <si>
    <t>2026 - REN - Project Management Institute</t>
  </si>
  <si>
    <t>2024 - REN - Project Management Institute</t>
  </si>
  <si>
    <t xml:space="preserve">&lt;ul&gt;&lt;li&gt;&lt;strong style="font-size: 14pt;"&gt;Current Use Cases&lt;/strong&gt;&lt;ul&gt;&lt;li&gt;&lt;strong style="font-size: 14pt;"&gt;Analytics Validation&lt;/strong&gt;&lt;ul&gt;&lt;li&gt;&lt;span style="font-size: 14pt;"&gt;TOP PRIORITY: Validate Adobe tags, evars, and props, and datalayer daily and weekly in beta and prod (tag governance)&lt;/span&gt;&lt;/li&gt;&lt;li&gt;&lt;span style="font-size: 14pt;"&gt;Journeys funnels: &lt;/span&gt;&lt;ul&gt;&lt;li&gt;&lt;span style="font-size: 14pt;"&gt;Checkout&lt;/span&gt;&lt;/li&gt;&lt;li&gt;&lt;span style="font-size: 14pt;"&gt;Login&lt;/span&gt;&lt;/li&gt;&lt;li&gt;&lt;span style="font-size: 14pt;"&gt;Add to cart, (working later on)&lt;/span&gt;&lt;/li&gt;&lt;li&gt;&lt;span style="font-size: 14pt;"&gt;Submit certification&lt;/span&gt;&lt;/li&gt;&lt;li&gt;&lt;span style="font-size: 14pt;"&gt;Registration&lt;/span&gt;&lt;/li&gt;&lt;/ul&gt;&lt;/li&gt;&lt;li&gt;&lt;span style="font-size: 14pt;"&gt;Basic anomaly detection across primary domains&lt;/span&gt;&lt;/li&gt;&lt;li&gt;&lt;span style="font-size: 14pt;"&gt;Validate analytics in lower environments&lt;/span&gt;&lt;/li&gt;&lt;/ul&gt;&lt;/li&gt;&lt;li&gt;&lt;strong style="font-size: 14pt;"&gt;Privacy Compliance Validation&lt;/strong&gt;&lt;ul&gt;&lt;li&gt;&lt;span style="font-size: 14pt;"&gt;Tony mentioned privacy teams </t>
  </si>
  <si>
    <t>In 2024 PMI is connecting us with more teams to review more possible use cases and get the most out of the OP platform</t>
  </si>
  <si>
    <t>https://observepoint.my.salesforce.com/0066T00001CN14wQAD</t>
  </si>
  <si>
    <t>2022-REN-Project Management Institute</t>
  </si>
  <si>
    <t>PMI is happy to use us again for another year to validate their tagging implementation across their website and major conversion funnels!</t>
  </si>
  <si>
    <t>https://observepoint.my.salesforce.com/0066T000015q1XYQAY</t>
  </si>
  <si>
    <t>0060W00000y6fPyQAI</t>
  </si>
  <si>
    <t>2020 Renewal - Synchrony Financial</t>
  </si>
  <si>
    <t>006d000000ioRdCAAU</t>
  </si>
  <si>
    <t>Synchrony Financial is going through a re-org, and as a result of COVID they have had their budgets severely decreased.  Unfortunately, OP did not make the cut but they have left the door open to partner again in the future once the new team is built out and budgets free up again.</t>
  </si>
  <si>
    <t>https://observepoint.my.salesforce.com/0060W00000y6fPyQAI</t>
  </si>
  <si>
    <t>https://observepoint.my.salesforce.com/001d000001ikzE3AAI</t>
  </si>
  <si>
    <t>0060W00000wyaN6QAI</t>
  </si>
  <si>
    <t>2018 Renewal - Cardinal Health</t>
  </si>
  <si>
    <t>0060W00000vvWNuQAM</t>
  </si>
  <si>
    <t>Cardinal Health have enjoyed their first year with ObservePoint and have been making great success.  To reach their goals they need additional help.  They are excited for the opportunity to invest $30,000 for two years of script services.</t>
  </si>
  <si>
    <t>https://observepoint.my.salesforce.com/0060W00000wyaN6QAI</t>
  </si>
  <si>
    <t>https://observepoint.my.salesforce.com/001d000001VcGDEAA3</t>
  </si>
  <si>
    <t>0060W0000135oiTQAQ</t>
  </si>
  <si>
    <t>2022-REN-Cardinal Health</t>
  </si>
  <si>
    <t>0060W00000y7AZmQAM</t>
  </si>
  <si>
    <t>The team I was working with had a hard time seeing the value. They felt it was also extremely difficult to scale and manage the large number of journeys they had. We worked on a number of solutions for them but ultimately it wasn't enough.</t>
  </si>
  <si>
    <t>https://observepoint.my.salesforce.com/0060W0000135oiTQAQ</t>
  </si>
  <si>
    <t>2020 Renewal - Cardinal Health</t>
  </si>
  <si>
    <t>Cardinal Health has loved using OP over the last 3 years and has become an integral part of their Data Governance process.</t>
  </si>
  <si>
    <t>https://observepoint.my.salesforce.com/0060W00000y7AZmQAM</t>
  </si>
  <si>
    <t>0060W00000vwwRDQAY</t>
  </si>
  <si>
    <t>2018 Renewal - A&amp;E Networks</t>
  </si>
  <si>
    <t>They are "too busy to use OP" May want to add it back in 6 months</t>
  </si>
  <si>
    <t>https://observepoint.my.salesforce.com/0060W00000vwwRDQAY</t>
  </si>
  <si>
    <t>https://observepoint.my.salesforce.com/001d000001dLqWdAAK</t>
  </si>
  <si>
    <t>2024 - REN - Export Development Canada</t>
  </si>
  <si>
    <t>0066T000016mrGSQAY</t>
  </si>
  <si>
    <t xml:space="preserve">&lt;p&gt;&lt;span style="font-size: 14px;"&gt;These are the following use cases EDC has used us for and will continue to use us for in the coming year:&lt;/span&gt;&lt;/p&gt;&lt;ul&gt;&lt;li&gt;&lt;strong style="background-color: rgb(255, 255, 255); font-size: 14px;"&gt;Analytics Validation&lt;/strong&gt;&lt;ul&gt;&lt;li&gt;&lt;span style="font-size: 14px;"&gt;Analytics Tag and Key Variable Assessment to ensure key variables populating in the data layer so that we have the digital analytics to make better decisions and better fulfill customer needs.&lt;/span&gt;&lt;/li&gt;&lt;li&gt;&lt;span style="color: rgb(34, 34, 34); font-family: Calibri, sans-serif; font-size: 14px;"&gt;Campaign Pixel to increase the efficiency of our media spend we check pixels / beacons to ensure they are firing and sending the expected variables to our social media advertising platforms.&lt;/span&gt;&lt;/li&gt;&lt;li&gt;&lt;span style="font-size: 14px;"&gt;Test Marketing Tags to maximize digital demand gen. Monitor for anomalies and site speed.&lt;/span&gt;&lt;/li&gt;&lt;li&gt;&lt;span style="font-size: 14px;"&gt;Search for broken links and report on page load times to </t>
  </si>
  <si>
    <t>EDC is thrilled to renew with us for the SIXTH year in a row for a 3 yr deal! They will be leveraging OP for analytics and privacy testing.</t>
  </si>
  <si>
    <t>https://observepoint.my.salesforce.com/0066T00001B9IhXQAV</t>
  </si>
  <si>
    <t>0066T000015pHtuQAE</t>
  </si>
  <si>
    <t>2022-REN-Sherwin-Williams (Web)</t>
  </si>
  <si>
    <t>0060W000013rWZfQAM</t>
  </si>
  <si>
    <t>It took a while to get this in due to not having the right contact, but better late than never. Sherwin really needs OP to do QA testing and is excited for another year.</t>
  </si>
  <si>
    <t>https://observepoint.my.salesforce.com/0066T000015pHtuQAE</t>
  </si>
  <si>
    <t>https://observepoint.my.salesforce.com/001d000001ezk5tAAA</t>
  </si>
  <si>
    <t>0066T00001BBI7fQAH</t>
  </si>
  <si>
    <t>2024 - REN - Agilent</t>
  </si>
  <si>
    <t>0066T000017VqsvQAC</t>
  </si>
  <si>
    <t>Agilent renewing for 12 more months. 
Big plans to grow privacy use cases very soon.</t>
  </si>
  <si>
    <t>https://observepoint.my.salesforce.com/0066T00001BBI7fQAH</t>
  </si>
  <si>
    <t>0066T000017WlJZQA0</t>
  </si>
  <si>
    <t>2023-REN-Merck &amp; Co.</t>
  </si>
  <si>
    <t>0060W000015PJYnQAO</t>
  </si>
  <si>
    <t>Merck sees the value and now has time and resources to really start using it and getting the value out of it. They are also excited to use the new model to scan all their domains. and get the Privacy team involved</t>
  </si>
  <si>
    <t>https://observepoint.my.salesforce.com/0066T000017WlJZQA0</t>
  </si>
  <si>
    <t>https://observepoint.my.salesforce.com/001d000001iBrRSAA0</t>
  </si>
  <si>
    <t>2022-REN-Merck &amp; Co.</t>
  </si>
  <si>
    <t>0060W000012SfNiQAK</t>
  </si>
  <si>
    <t>OP is integral to Merck and it was no Brainer to renew. Their power user Kurt has spread it through the company and added more users and use cases.</t>
  </si>
  <si>
    <t>https://observepoint.my.salesforce.com/0060W000015PJYnQAO</t>
  </si>
  <si>
    <t>2021-REN-Merck &amp; Co.</t>
  </si>
  <si>
    <t>0060W000010xMDBQA2</t>
  </si>
  <si>
    <t>Solid OP users that are always wanting more.</t>
  </si>
  <si>
    <t>https://observepoint.my.salesforce.com/0060W000012SfNiQAK</t>
  </si>
  <si>
    <t>0060W000014mkFdQAI</t>
  </si>
  <si>
    <t>2022-REN-CDW</t>
  </si>
  <si>
    <t>0060W000012KjTOQA0</t>
  </si>
  <si>
    <t>Another win for OP! CDW plans to heavily use journeys next year and is really excited about Journey Requests!</t>
  </si>
  <si>
    <t>https://observepoint.my.salesforce.com/0060W000014mkFdQAI</t>
  </si>
  <si>
    <t>0066T000017x8bZQAQ</t>
  </si>
  <si>
    <t>2023 - REN - CDW</t>
  </si>
  <si>
    <t>CDW is fully engaged in our Privacy features, meeting twice a week to understand the solution and refining their website weekly for compliance. Excited about their progress and anticipating developments next year with their newfound interest in privacy!</t>
  </si>
  <si>
    <t>https://observepoint.my.salesforce.com/0066T000017x8bZQAQ</t>
  </si>
  <si>
    <t>006VH00000iWMfBYAW</t>
  </si>
  <si>
    <t>2027 - REN - NBCUniversal</t>
  </si>
  <si>
    <t>006VH00000TtIDJYA3</t>
  </si>
  <si>
    <t>https://observepoint.my.salesforce.com/006VH00000iWMfBYAW</t>
  </si>
  <si>
    <t>https://observepoint.my.salesforce.com/001d000001RdPBTAA3</t>
  </si>
  <si>
    <t>006VH00000WL3GcYAL</t>
  </si>
  <si>
    <t>2026 - REN - EMC Corporation</t>
  </si>
  <si>
    <t>006VH00000969EqYAI</t>
  </si>
  <si>
    <t>https://observepoint.my.salesforce.com/006VH00000WL3GcYAL</t>
  </si>
  <si>
    <t>https://observepoint.my.salesforce.com/001d000001tOikuAAC</t>
  </si>
  <si>
    <t>2025 - REN - EMC Corporation</t>
  </si>
  <si>
    <t>0066T00001B9huUQAR</t>
  </si>
  <si>
    <t>&lt;p&gt;&lt;span style="font-size: 14px;"&gt;Dell always getting after it, utilizing new features. After a re-org and process changes this year, OP still remains a valuable asset to the Dell team. New Reports will play a pivotal role in creating more value.&lt;/span&gt;&lt;/p&gt;</t>
  </si>
  <si>
    <t>Dell always getting after it, utilizing new features. After a re-org and process changes this year, OP still remains a valuable asset to the Dell team. New Reports will play a pivotal role in creating more value.</t>
  </si>
  <si>
    <t>https://observepoint.my.salesforce.com/006VH00000969EqYAI</t>
  </si>
  <si>
    <t>2024 - REN - EMC Corporation</t>
  </si>
  <si>
    <t>0066T0000191Y1tQAE</t>
  </si>
  <si>
    <t>&lt;p&gt;QA of Website analytics and tech stack - Adobe, ensighten, glassbox etc&lt;/p&gt;&lt;p&gt;Privacy validation with Securit.ai&lt;/p&gt;&lt;p&gt;&lt;br&gt;&lt;/p&gt;</t>
  </si>
  <si>
    <t>Dell no brainer renewal! they love OP</t>
  </si>
  <si>
    <t>https://observepoint.my.salesforce.com/0066T00001B9huUQAR</t>
  </si>
  <si>
    <t>2023 - REN - EMC Corporation</t>
  </si>
  <si>
    <t>0060W000014oGjnQAE</t>
  </si>
  <si>
    <t>Dell sees and feels the Value of OP in their Everyday. Renewals are a no brainer for Tyrone. and he advocates for OP with all the cross functional teams at Dell.</t>
  </si>
  <si>
    <t>https://observepoint.my.salesforce.com/0066T0000191Y1tQAE</t>
  </si>
  <si>
    <t>2022 - REN - Dell EMC</t>
  </si>
  <si>
    <t>0060W000012Yy5ZQAS</t>
  </si>
  <si>
    <t>DELL renewed again for another amazing year. They have added Privacy and shown great interest in TouchPoints. Great work to Cameron, Jake, and Jared Y!</t>
  </si>
  <si>
    <t>https://observepoint.my.salesforce.com/0060W000014oGjnQAE</t>
  </si>
  <si>
    <t>2021 - REN - Dell EMC</t>
  </si>
  <si>
    <t>0060W000011VwwwQAC</t>
  </si>
  <si>
    <t>Renewed early!  Woot Woot!</t>
  </si>
  <si>
    <t>https://observepoint.my.salesforce.com/0060W000012Yy5ZQAS</t>
  </si>
  <si>
    <t>0060W00000vvLO3QAM</t>
  </si>
  <si>
    <t>2018 Renewal - IKEA</t>
  </si>
  <si>
    <t>006d000000n6KW6AAM</t>
  </si>
  <si>
    <t>https://observepoint.my.salesforce.com/0060W00000vvLO3QAM</t>
  </si>
  <si>
    <t>https://observepoint.my.salesforce.com/001d000001ezPUIAA2</t>
  </si>
  <si>
    <t>2017 Renewal - IKEA</t>
  </si>
  <si>
    <t>006d000000UKLunAAH</t>
  </si>
  <si>
    <t>https://observepoint.my.salesforce.com/006d000000n6KW6AAM</t>
  </si>
  <si>
    <t>0066T000015QfADQA0</t>
  </si>
  <si>
    <t>2022-REN-IKEA</t>
  </si>
  <si>
    <t>0060W000012Ju7EQAS</t>
  </si>
  <si>
    <t>Observepoint has been a great contribution for us over the years, but we currently don’t have the need.
'</t>
  </si>
  <si>
    <t>https://observepoint.my.salesforce.com/0066T000015QfADQA0</t>
  </si>
  <si>
    <t>2021-REN-IKEA</t>
  </si>
  <si>
    <t>0060W000010wky6QAA</t>
  </si>
  <si>
    <t>Happy to renew for another year.</t>
  </si>
  <si>
    <t>https://observepoint.my.salesforce.com/0060W000012Ju7EQAS</t>
  </si>
  <si>
    <t>2020 Renewal - IKEA</t>
  </si>
  <si>
    <t>0060W00000y5mAqQAI</t>
  </si>
  <si>
    <t>IKEA is still receiving lots of value from OP. Tom managed a tricky change in agency extremely well. Capgemini is now trained and motivated to keep our solution at the front of the validation process.</t>
  </si>
  <si>
    <t>https://observepoint.my.salesforce.com/0060W000010wky6QAA</t>
  </si>
  <si>
    <t>2019 Renewal - IKEA</t>
  </si>
  <si>
    <t>https://observepoint.my.salesforce.com/0060W00000y5mAqQAI</t>
  </si>
  <si>
    <t>0060W00000vQlwsQAC</t>
  </si>
  <si>
    <t>2018 Renewal - Dick's Sporting Goods</t>
  </si>
  <si>
    <t>006d000000s9YAlAAM</t>
  </si>
  <si>
    <t>Lost our primary user (who championed acquiring OP originally)  New team that took over mentioned they were having trouble finding value vs. the time and resources they were investing into it - too many false positives w/ journeys.  That said, the new user never really logged in much or spent much time becoming familiar once champion left.</t>
  </si>
  <si>
    <t>https://observepoint.my.salesforce.com/0060W00000vQlwsQAC</t>
  </si>
  <si>
    <t>https://observepoint.my.salesforce.com/001d000001RdWIIAA3</t>
  </si>
  <si>
    <t>0066T000016meEGQAY</t>
  </si>
  <si>
    <t>2022 - REN - CCMA - Tech Gov</t>
  </si>
  <si>
    <t>0066T000016l8jQQAQ</t>
  </si>
  <si>
    <t>ObservePoint was too time demanding for their team. They told us they valued it, but didn't show it. They never truly got off the ground because they were always distracted with other more urgent projects.</t>
  </si>
  <si>
    <t>Tom Robbins</t>
  </si>
  <si>
    <t>https://observepoint.my.salesforce.com/0066T000016meEGQAY</t>
  </si>
  <si>
    <t>https://observepoint.my.salesforce.com/0010W00002SuqRgQAJ</t>
  </si>
  <si>
    <t>0060W00000xobvaQAA</t>
  </si>
  <si>
    <t>2019 Renewal - Silver Star Brands</t>
  </si>
  <si>
    <t>006d000000vGCAbAAO</t>
  </si>
  <si>
    <t>Silver Star Brands attempted to cancel in 2018 but still had a year remaining on their contract.  There were numerous attempts to continue the relationships however, they have been unresponsive since that renewal communication.</t>
  </si>
  <si>
    <t>https://observepoint.my.salesforce.com/0060W00000xobvaQAA</t>
  </si>
  <si>
    <t>https://observepoint.my.salesforce.com/001d000001fjoUgAAI</t>
  </si>
  <si>
    <t>2018 Renewal - Silver Star Brands</t>
  </si>
  <si>
    <t>006d000000j1QAnAAM</t>
  </si>
  <si>
    <t>https://observepoint.my.salesforce.com/006d000000vGCAbAAO</t>
  </si>
  <si>
    <t>006d000000ulZ4PAAU</t>
  </si>
  <si>
    <t>2018 Renewal - Digitas Health Brands OBO Humira</t>
  </si>
  <si>
    <t>006d000000jc7yDAAQ</t>
  </si>
  <si>
    <t>We have not been able to engage with any of the users.  They have been completely unresponsive to all emails and phone calls asking to connect.  Patrick Dexter who is the Senior Manager for Business Management sent formal cancellation on 10/2/18</t>
  </si>
  <si>
    <t>https://observepoint.my.salesforce.com/006d000000ulZ4PAAU</t>
  </si>
  <si>
    <t>https://observepoint.my.salesforce.com/001d000001zeHHQAA2</t>
  </si>
  <si>
    <t>006VH00000W1OaaYAF</t>
  </si>
  <si>
    <t>2026 - REN - Brisa - Auto-Estradas de Portugal</t>
  </si>
  <si>
    <t>006VH000005hPtEYAU</t>
  </si>
  <si>
    <t>https://observepoint.my.salesforce.com/006VH00000W1OaaYAF</t>
  </si>
  <si>
    <t>https://observepoint.my.salesforce.com/0010W00002dxTMPQA2</t>
  </si>
  <si>
    <t>006VH00000hYLxJYAW</t>
  </si>
  <si>
    <t>2026 - REN - Banco BPI</t>
  </si>
  <si>
    <t>006VH00000Rxu6fYAB</t>
  </si>
  <si>
    <t>https://observepoint.my.salesforce.com/006VH00000hYLxJYAW</t>
  </si>
  <si>
    <t>https://observepoint.my.salesforce.com/0010W00002dxSGSQA2</t>
  </si>
  <si>
    <t>2025 - REN - Brisa - Auto-Estradas de Portugal</t>
  </si>
  <si>
    <t>006VH000001CrhYYAS</t>
  </si>
  <si>
    <t>Brisa are excited to more than double their usage and are seeing value from the help they are getting from Datatekin. They are hoping for further budget to expand further soon.</t>
  </si>
  <si>
    <t>https://observepoint.my.salesforce.com/006VH000005hPtEYAU</t>
  </si>
  <si>
    <t>006VH000002D86hYAC</t>
  </si>
  <si>
    <t>2024 - REN - Banco BPI</t>
  </si>
  <si>
    <t>0066T00001ADTjmQAH</t>
  </si>
  <si>
    <t>With the help of Datatekin and working with Eve Banco BPI are continuing to see value in validating there analytics and checking cookies using there CMP and plan to increase usage slight this year.</t>
  </si>
  <si>
    <t>https://observepoint.my.salesforce.com/006VH000002D86hYAC</t>
  </si>
  <si>
    <t>006VH000001aJwSYAU</t>
  </si>
  <si>
    <t>2024 - REN - Clínica Cuf Alvalade</t>
  </si>
  <si>
    <t>0066T00001ADTbJQAX</t>
  </si>
  <si>
    <t>CUF are really seeing value from OP with the work Datatekin do for them, and although we didn't manage to get an upsell we have managed to secure a 3 year renewal.</t>
  </si>
  <si>
    <t>https://observepoint.my.salesforce.com/006VH000001aJwSYAU</t>
  </si>
  <si>
    <t>https://observepoint.my.salesforce.com/0010W00002YBv1sQAD</t>
  </si>
  <si>
    <t>2023 - REN - Banco BPI</t>
  </si>
  <si>
    <t>0066T000018FxagQAC</t>
  </si>
  <si>
    <t>&lt;ul&gt;&lt;li&gt;Analytics tags high priority&lt;/li&gt;&lt;li&gt;GDPR compliance&lt;/li&gt;&lt;li&gt;Tag governance &lt;/li&gt;&lt;li&gt;Tag governance &lt;/li&gt;&lt;/ul&gt;</t>
  </si>
  <si>
    <t>Banco BPI have loved the work and the audit being completed by Datatekin over the last year and are looking forward to another year of using ObservePoint</t>
  </si>
  <si>
    <t>https://observepoint.my.salesforce.com/0066T00001ADTjmQAH</t>
  </si>
  <si>
    <t>2023 - REN - Clínica Cuf Alvalade</t>
  </si>
  <si>
    <t>0066T000016n2RmQAI</t>
  </si>
  <si>
    <t>&lt;ul&gt;&lt;li&gt;Being compliant to GDPR&lt;/li&gt;&lt;li&gt;Making sure have tracking on tags for the main journey - Plan plus cuf&lt;/li&gt;&lt;li&gt;General tech governance (tags)&lt;/li&gt;&lt;li&gt;More details on analytics tags&lt;/li&gt;&lt;/ul&gt;</t>
  </si>
  <si>
    <t>CUF with the help of Datatekin have really seen the value of the audits and journeys they built to monitor changes on the site over the last year and are looking forward to looking into more use cases over the next year</t>
  </si>
  <si>
    <t>https://observepoint.my.salesforce.com/0066T00001ADTbJQAX</t>
  </si>
  <si>
    <t>0066T00001DNcMCQA1</t>
  </si>
  <si>
    <t>2024 - REN - Experian US</t>
  </si>
  <si>
    <t>0060W000013pnNhQAI</t>
  </si>
  <si>
    <t>They seemed to not have resources to use OP. They didn't log in all year, but engaged over email regularly, just weren't motivated to implement tests. They wanted to use OP for their OneTrust implementation, but cancelled instead.</t>
  </si>
  <si>
    <t>https://observepoint.my.salesforce.com/0066T00001DNcMCQA1</t>
  </si>
  <si>
    <t>https://observepoint.my.salesforce.com/001d000001SNyZBAA1</t>
  </si>
  <si>
    <t>006VH00000P7U30YAF</t>
  </si>
  <si>
    <t>2025 - REN - E-CENS</t>
  </si>
  <si>
    <t>006VH000008BjlGYAS</t>
  </si>
  <si>
    <t>&lt;p&gt;LU 17=2=26 - Har Analyser test complete - work with e-CENS on cost SH&lt;/p&gt;&lt;p&gt;&lt;br&gt;&lt;/p&gt;&lt;p&gt;&lt;br&gt;&lt;/p&gt;&lt;p&gt;&lt;br&gt;&lt;/p&gt;&lt;table class="ql-table-blob" dir="ltr" style="font-size: 10pt; font-family: Arial; width: 0px;"&gt;&lt;colgroup&gt;&lt;col width="364"&gt;&lt;/col&gt;&lt;/colgroup&gt;&lt;tbody&gt;&lt;tr style="height: 21px;"&gt;&lt;td colspan="1" rowspan="1" style="border-width: 1px; border-style: solid; border-color: rgb(0, 0, 0); padding: 2px 3px; font-size: 11pt;"&gt;Anomaly detection&lt;/td&gt;&lt;/tr&gt;&lt;tr style="height: 21px;"&gt;&lt;td colspan="1" rowspan="1" style="border-right: 1px solid rgb(0, 0, 0); border-bottom: 1px solid rgb(0, 0, 0); border-left: 1px solid rgb(0, 0, 0); padding: 2px 3px; font-size: 11pt;"&gt;Event misconfiguration&lt;/td&gt;&lt;/tr&gt;&lt;tr style="height: 21px;"&gt;&lt;td colspan="1" rowspan="1" style="border-right: 1px solid rgb(0, 0, 0); border-bottom: 1px solid rgb(0, 0, 0); border-left: 1px solid rgb(0, 0, 0); padding: 2px 3px; font-size: 11pt;"&gt;Audit for Prospect&lt;/td&gt;&lt;/tr&gt;&lt;tr style="height: 21px;"&gt;&lt;td colspan="1" rowspan="1" style="border-right: 1px solid rgb(0, 0,</t>
  </si>
  <si>
    <t>Closing and using the autorenew based on an email on 29th saying "Based on my initial discussion with Ravi, we are going to continue our subscription."
They didn't get the best value this year due to loss of team, and using up pages too quickly, so hoping we get them more value this year by working closer together!</t>
  </si>
  <si>
    <t>https://observepoint.my.salesforce.com/006VH00000P7U30YAF</t>
  </si>
  <si>
    <t>https://observepoint.my.salesforce.com/0010W00002YCJDeQAP</t>
  </si>
  <si>
    <t>006VH00000TX8XZYA1</t>
  </si>
  <si>
    <t>2026 - REN - Land O'Lakes</t>
  </si>
  <si>
    <t>006VH000002GapZYAS</t>
  </si>
  <si>
    <t>&lt;p&gt;Web Governance &lt;/p&gt;&lt;ul&gt;&lt;li&gt;0 duplicate Analytics tags&lt;/li&gt;&lt;li&gt;100% primary tag(s) presence&lt;ul&gt;&lt;li&gt;Adobe Launch, Adobe Analytics, Osano, Lytics&lt;/li&gt;&lt;li&gt;&lt;span style="background-color: rgb(255, 255, 255); color: rgb(68, 68, 68);"&gt;Time to detection of issues: &amp;lt; 1 day&lt;/span&gt;&lt;/li&gt;&lt;/ul&gt;&lt;/li&gt;&lt;li&gt;# or % of broken (e.g. 404) pages&lt;ul&gt;&lt;li&gt;TODO: decide on metric &lt;/li&gt;&lt;/ul&gt;&lt;/li&gt;&lt;li&gt;&lt;span style="background-color: rgb(255, 255, 255); color: rgb(68, 68, 68);"&gt;Console Log Errors &lt;/span&gt;&lt;ul&gt;&lt;li&gt;&lt;span style="background-color: rgb(255, 255, 255); color: rgb(68, 68, 68);"&gt;TODO: discuss this one more to nail down metric(s)&lt;/span&gt;&lt;/li&gt;&lt;/ul&gt;&lt;/li&gt;&lt;/ul&gt;&lt;p&gt;Privacy&lt;/p&gt;&lt;ul&gt;&lt;li&gt;0 unapproved tags&lt;/li&gt;&lt;/ul&gt;&lt;p&gt;Accessibility&lt;/p&gt;&lt;ul&gt;&lt;li&gt;TODO: discuss this one more to nail down metric(s)&lt;/li&gt;&lt;/ul&gt;</t>
  </si>
  <si>
    <t>The team at Land O'Lakes love the ObservePoint platform. Every since implementing OP, they have had no major issues with missing analytics, and they are starting to utilize OP for privacy compliance as well. Onward to another great year!</t>
  </si>
  <si>
    <t>https://observepoint.my.salesforce.com/006VH00000TX8XZYA1</t>
  </si>
  <si>
    <t>https://observepoint.my.salesforce.com/001d000001qtN2tAAE</t>
  </si>
  <si>
    <t>0066T000016mC2lQAE</t>
  </si>
  <si>
    <t>2022-REN-Manulife - TouchPoints</t>
  </si>
  <si>
    <t>0060W000014mW3QQAU</t>
  </si>
  <si>
    <t>We are intentionally sunsetting Touchpoints.</t>
  </si>
  <si>
    <t>https://observepoint.my.salesforce.com/0066T000016mC2lQAE</t>
  </si>
  <si>
    <t>https://observepoint.my.salesforce.com/001d000001dLrWkAAK</t>
  </si>
  <si>
    <t>2021-REN-Manulife - TouchPoints</t>
  </si>
  <si>
    <t>0060W000013spGNQAY</t>
  </si>
  <si>
    <t>Happy with their personalized implementation and their first year with the platform.</t>
  </si>
  <si>
    <t>https://observepoint.my.salesforce.com/0060W000014mW3QQAU</t>
  </si>
  <si>
    <t>0060W0000120bP6QAI</t>
  </si>
  <si>
    <t>2020 Renewal - Smuckers Company</t>
  </si>
  <si>
    <t>Smuckers decided to renew early and for two years so they can start utilizing the script service team now.</t>
  </si>
  <si>
    <t>https://observepoint.my.salesforce.com/0060W0000120bP6QAI</t>
  </si>
  <si>
    <t>0060W000012uPRaQAM</t>
  </si>
  <si>
    <t>2022-REN-Smuckers Company</t>
  </si>
  <si>
    <t>I love saying "SMUCKERS"</t>
  </si>
  <si>
    <t>https://observepoint.my.salesforce.com/0060W000012uPRaQAM</t>
  </si>
  <si>
    <t>006d000000hzTQyAAM</t>
  </si>
  <si>
    <t>2016 Renewal - El Corte Inglés</t>
  </si>
  <si>
    <t>006d000000NGnvnAAD</t>
  </si>
  <si>
    <t>El Corte Ingles purchased through an agency. Our contact at the agency is gone, and El Corte did not use the platform enough to justify the spend. They also have "another javascript tool" that validates tags upon production.</t>
  </si>
  <si>
    <t>https://observepoint.my.salesforce.com/006d000000hzTQyAAM</t>
  </si>
  <si>
    <t>https://observepoint.my.salesforce.com/001d000001YnKe0AAF</t>
  </si>
  <si>
    <t>0060W00000y6V8pQAE</t>
  </si>
  <si>
    <t>2020 Renewal - MasterCard</t>
  </si>
  <si>
    <t>006d000000n6KbLAAU</t>
  </si>
  <si>
    <t>Mastercard has been a valued partner for several years now.  They continue to see value from OP and are excited to see what the next two years bring from a product standpoint.</t>
  </si>
  <si>
    <t>https://observepoint.my.salesforce.com/0060W00000y6V8pQAE</t>
  </si>
  <si>
    <t>https://observepoint.my.salesforce.com/001d000001gPzWxAAK</t>
  </si>
  <si>
    <t>0066T000017WsdTQAS</t>
  </si>
  <si>
    <t>2023-REN-MasterCard</t>
  </si>
  <si>
    <t>0060W000013ITe2QAG</t>
  </si>
  <si>
    <t>Mastercard has been a valuable partner for quite some time now and they're thrilled to continue their association with OP for another three years. They see great value in this collaboration and are excited about the future prospects it holds.</t>
  </si>
  <si>
    <t>https://observepoint.my.salesforce.com/0066T000017WsdTQAS</t>
  </si>
  <si>
    <t>2022-REN-MasterCard</t>
  </si>
  <si>
    <t>Mastercard continues to find value with OP and is interested in adding in  Privacy at some point!</t>
  </si>
  <si>
    <t>https://observepoint.my.salesforce.com/0060W000013ITe2QAG</t>
  </si>
  <si>
    <t>0060W000013t1UrQAI</t>
  </si>
  <si>
    <t>2022-REN-ALDI</t>
  </si>
  <si>
    <t>0060W000012KPxeQAG</t>
  </si>
  <si>
    <t>Aldi continues to save a tonne of time in their QA process from OP's automation!</t>
  </si>
  <si>
    <t>https://observepoint.my.salesforce.com/0060W000013t1UrQAI</t>
  </si>
  <si>
    <t>https://observepoint.my.salesforce.com/001d000001je1qLAAQ</t>
  </si>
  <si>
    <t>0060W000012bCWUQA2</t>
  </si>
  <si>
    <t>2021-REN-Comcast Corporation</t>
  </si>
  <si>
    <t>0060W000010qDEHQA2</t>
  </si>
  <si>
    <t>Comcast finished up their Launch migration using ObservePoint. They are now integrating us into their QA process to ensure data quality and proactively catch errors. We also helped identify legacy tags set by a previous agency which was a big win.</t>
  </si>
  <si>
    <t>https://observepoint.my.salesforce.com/0060W000012bCWUQA2</t>
  </si>
  <si>
    <t>https://observepoint.my.salesforce.com/001d000001QYqTzAAL</t>
  </si>
  <si>
    <t>0060W000014UhwgQAC</t>
  </si>
  <si>
    <t>2022-REN-Comcast Corporation</t>
  </si>
  <si>
    <t>They don't have a big budget for us but then they were more open to it with volume-based pricing but even then, they would like to revisit ObservePoint in June 2022, so internally we have decided to close the renewal as lost and reopen it for discussion as a new business.</t>
  </si>
  <si>
    <t>https://observepoint.my.salesforce.com/0060W000014UhwgQAC</t>
  </si>
  <si>
    <t>2022-REN-Schroders-Web</t>
  </si>
  <si>
    <t>0060W000012azcDQAQ</t>
  </si>
  <si>
    <t>Was hard to get the right people for the first 2/3 of the year, but now have a few people interested in audits and they are very excited about the upcoming alerts as this will solve some of their use cases. Have signed for 2 years</t>
  </si>
  <si>
    <t>https://observepoint.my.salesforce.com/0060W000014b2h4QAA</t>
  </si>
  <si>
    <t>006VH00000FBV36YAH</t>
  </si>
  <si>
    <t>2025 - REN - RBC</t>
  </si>
  <si>
    <t>006VH000003m0iOYAQ</t>
  </si>
  <si>
    <t>&lt;p&gt;They&amp;#39;re running a large number of privacy audits across a dozen plus domains, as well as a variety of scans in their QA environment.  Their strong privacy use case is why we are succeeding together.&lt;/p&gt;</t>
  </si>
  <si>
    <t>They are strong OP users with web governance and privacy use cases, especially as an international client.</t>
  </si>
  <si>
    <t>https://observepoint.my.salesforce.com/006VH00000FBV36YAH</t>
  </si>
  <si>
    <t>https://observepoint.my.salesforce.com/001d000001h2BWjAAM</t>
  </si>
  <si>
    <t>006VH000001J0OjYAK</t>
  </si>
  <si>
    <t>2024 - REN - H E B</t>
  </si>
  <si>
    <t>0066T00001ADVUfQAP</t>
  </si>
  <si>
    <t>&lt;p&gt;&lt;span style="font-size: 14px;"&gt;HEB, a long-time customer. They plan to continue leveraging ObservePoint to validate and optimize their marketing technologies.&lt;/span&gt;&lt;/p&gt;</t>
  </si>
  <si>
    <t>HEB, a long-time customer, has recently introduced a motivated new user dedicated to revitalizing historical audits and journeys. They plan to continue leveraging ObservePoint to validate and optimize their marketing technologies.</t>
  </si>
  <si>
    <t>https://observepoint.my.salesforce.com/006VH000001J0OjYAK</t>
  </si>
  <si>
    <t>006VH00000gU1zNYAS</t>
  </si>
  <si>
    <t>2026 - REN - H E B</t>
  </si>
  <si>
    <t>006VH00000RvVtyYAF</t>
  </si>
  <si>
    <t>https://observepoint.my.salesforce.com/006VH00000gU1zNYAS</t>
  </si>
  <si>
    <t>0066T000015Q0A5QAK</t>
  </si>
  <si>
    <t>2022-REN-Agilent</t>
  </si>
  <si>
    <t>0060W000013IBRtQAO</t>
  </si>
  <si>
    <t>The account has been dark for the last couple of months. I have been trying to get in contact but have had no luck. Right before the renewal, I finally got a response from the whole team asking about different use cases and reengaging with OP!!!</t>
  </si>
  <si>
    <t>https://observepoint.my.salesforce.com/0066T000015Q0A5QAK</t>
  </si>
  <si>
    <t>2021-REN-Agilent</t>
  </si>
  <si>
    <t>0060W000010qDa8QAE</t>
  </si>
  <si>
    <t>Venkata and his team have been impressed by the collaborative efforts of our CSM team (thanks Moroni and Dylan) in overcoming some issues via some very creative backend work. A potentially troubled customer is now a fan again.</t>
  </si>
  <si>
    <t>https://observepoint.my.salesforce.com/0060W000013IBRtQAO</t>
  </si>
  <si>
    <t>006VH00000iJRw1YAG</t>
  </si>
  <si>
    <t>2027 - REN - Financial Times</t>
  </si>
  <si>
    <t>006VH00000TX869YAD</t>
  </si>
  <si>
    <t>https://observepoint.my.salesforce.com/006VH00000iJRw1YAG</t>
  </si>
  <si>
    <t>https://observepoint.my.salesforce.com/001d000001gQXw6AAG</t>
  </si>
  <si>
    <t>006VH000000gpxPYAQ</t>
  </si>
  <si>
    <t>2024 - REN - Healthgrades</t>
  </si>
  <si>
    <t>0066T000017x1bXQAQ</t>
  </si>
  <si>
    <t>&lt;p&gt;https://docs.google.com/presentation/d/1OdJl-xqutc9kfvQcEU_K6Ef5rf1c9xniJhauXCQVNgk/edit#slide=id.gf83e0ec498_1_0&lt;/p&gt;</t>
  </si>
  <si>
    <t>Healthgrades primarily uses ObservePoint for Analytics Validation and Tag Governance. They rely on it to get alerts when errors occur after releases, helping them quickly pinpoint issues or providing peace of mind. They love the triggered alerts report for scaling their reporting and are excited about the upcoming account-wide reporting feature launching in a few weeks.</t>
  </si>
  <si>
    <t>https://observepoint.my.salesforce.com/006VH000000gpxPYAQ</t>
  </si>
  <si>
    <t>006VH00000gKG0TYAW</t>
  </si>
  <si>
    <t>2026 - REN - Healthgrades</t>
  </si>
  <si>
    <t>006VH00000QLbVUYA1</t>
  </si>
  <si>
    <t>https://observepoint.my.salesforce.com/006VH00000gKG0TYAW</t>
  </si>
  <si>
    <t>0060W00000w6mhmQAA</t>
  </si>
  <si>
    <t>2019 Renewal - Royal Caribbean Cruises, Ltd.</t>
  </si>
  <si>
    <t>006d000000WpJCwAAN</t>
  </si>
  <si>
    <t>App team unhappy w/ AppAssurance even though the cost was waived for AA.  There was a misunderstanding during the sales process w/ App team budget being used for bulk of cost.</t>
  </si>
  <si>
    <t>https://observepoint.my.salesforce.com/0060W00000w6mhmQAA</t>
  </si>
  <si>
    <t>https://observepoint.my.salesforce.com/001d000001gQXzPAAW</t>
  </si>
  <si>
    <t>0060W00001246h1QAA</t>
  </si>
  <si>
    <t>2021-REN-PANDORA</t>
  </si>
  <si>
    <t>0060W000011SdGFQA0</t>
  </si>
  <si>
    <t>We’re really not getting much value from the tool at this point. We’ve struggled to set up usable, consistent automated journeys.  There aren’t any hard feelings, but our QA team is building automated datalayer testing anyway, and we have cookie tools elsewhere, so we really no longer see a need for the tool.</t>
  </si>
  <si>
    <t>https://observepoint.my.salesforce.com/0060W00001246h1QAA</t>
  </si>
  <si>
    <t>https://observepoint.my.salesforce.com/001d000001qtNNLAA2</t>
  </si>
  <si>
    <t>2020 Renewal - PANDORA</t>
  </si>
  <si>
    <t>0060W00000vxaTPQAY</t>
  </si>
  <si>
    <t>Tom and the product team have worked extremely hard to solve an issue with Tealium link and view calls. After saving from the brink 6-months ago, we're now adding more measurable value.</t>
  </si>
  <si>
    <t>https://observepoint.my.salesforce.com/0060W000011SdGFQA0</t>
  </si>
  <si>
    <t>2019 Renewal - PANDORA</t>
  </si>
  <si>
    <t>0060W00000vvopeQAA</t>
  </si>
  <si>
    <t>https://observepoint.my.salesforce.com/0060W00000vxaTPQAY</t>
  </si>
  <si>
    <t>006d000000hrb6rAAA</t>
  </si>
  <si>
    <t>2018 Renewal - StarHub</t>
  </si>
  <si>
    <t>006d000000flEd7AAE</t>
  </si>
  <si>
    <t>https://observepoint.my.salesforce.com/006d000000hrb6rAAA</t>
  </si>
  <si>
    <t>https://observepoint.my.salesforce.com/001d000001kAleiAAC</t>
  </si>
  <si>
    <t>0060W000015OeEdQAK</t>
  </si>
  <si>
    <t>2022-REN-StarHub</t>
  </si>
  <si>
    <t>0060W000012T02HQAS</t>
  </si>
  <si>
    <t>The decision maker left, issues around AppAssurance, usage dropped off the new decision maker didn't have the same perceived value.</t>
  </si>
  <si>
    <t>https://observepoint.my.salesforce.com/0060W000015OeEdQAK</t>
  </si>
  <si>
    <t>2021-REN-StarHub</t>
  </si>
  <si>
    <t>0060W000010QFqYQAW</t>
  </si>
  <si>
    <t>Ashmita finding value in repeat and removal of non-secure tag information. Data quality champions at StarHub.</t>
  </si>
  <si>
    <t>https://observepoint.my.salesforce.com/0060W000012T02HQAS</t>
  </si>
  <si>
    <t>2020 Renewal - StarHub</t>
  </si>
  <si>
    <t>0060W00000wrBdVQAU</t>
  </si>
  <si>
    <t>It's great to see StarHub renew for another year and add AppAssurance and LiveConnect</t>
  </si>
  <si>
    <t>https://observepoint.my.salesforce.com/0060W000010QFqYQAW</t>
  </si>
  <si>
    <t>2019 Renewal - StarHub</t>
  </si>
  <si>
    <t>https://observepoint.my.salesforce.com/0060W00000wrBdVQAU</t>
  </si>
  <si>
    <t>0060W000014nBjAQAU</t>
  </si>
  <si>
    <t>2023 - REN - Centene Corporation</t>
  </si>
  <si>
    <t>0060W000012Sl8tQAC</t>
  </si>
  <si>
    <t>Centene's end users fought tooth and nail to keep us in Centene's tech stack despite re-orgs and new decision makers. They are strong believers that automation is the future and will be working with us to push various use cases across their organization.</t>
  </si>
  <si>
    <t>https://observepoint.my.salesforce.com/0060W000014nBjAQAU</t>
  </si>
  <si>
    <t>https://observepoint.my.salesforce.com/001d000001i8blnAAA</t>
  </si>
  <si>
    <t>0060W00000xoK8TQAU</t>
  </si>
  <si>
    <t>2020 Renewal - Honda - North America</t>
  </si>
  <si>
    <t>0060W00000wxOxDQAU</t>
  </si>
  <si>
    <t>Honda continues to find value with OP!</t>
  </si>
  <si>
    <t>https://observepoint.my.salesforce.com/0060W00000xoK8TQAU</t>
  </si>
  <si>
    <t>https://observepoint.my.salesforce.com/001d000001ReohoAAB</t>
  </si>
  <si>
    <t>0066T000017WfENQA0</t>
  </si>
  <si>
    <t>2023 - REN - Honda - North America</t>
  </si>
  <si>
    <t>0060W000012Ko18QAC</t>
  </si>
  <si>
    <t>A few days late but renewed!</t>
  </si>
  <si>
    <t>https://observepoint.my.salesforce.com/0066T000017WfENQA0</t>
  </si>
  <si>
    <t>2022 Renewal - Honda - North America</t>
  </si>
  <si>
    <t>https://observepoint.my.salesforce.com/0060W000012Ko18QAC</t>
  </si>
  <si>
    <t>0060W000010wkeIQAQ</t>
  </si>
  <si>
    <t>Renewal 2021 - Madison Square Gardens</t>
  </si>
  <si>
    <t>0060W00000y8XqxQAE</t>
  </si>
  <si>
    <t>"Unfortunately due to purely budgetary reasons, we will not be renewing our contract with Observepoint. It’s really unfortunate because I believe in the capacities of the tool to really help leverage more space for better tracking methods and I will definitely miss the help it gave us, even if I didn’t have the time to dedicate to it. Stockton has been wonderful in checking in and offering help. I would love to come back and discuss the potential of using the tool at the end of our next fiscal year, when I hope we are in a much better place."</t>
  </si>
  <si>
    <t>https://observepoint.my.salesforce.com/0060W000010wkeIQAQ</t>
  </si>
  <si>
    <t>https://observepoint.my.salesforce.com/001d000001hSaV6AAK</t>
  </si>
  <si>
    <t>006VH00000atRE9YAM</t>
  </si>
  <si>
    <t>2026 - REN - The National Trust</t>
  </si>
  <si>
    <t>006VH00000OdK5uYAF</t>
  </si>
  <si>
    <t>https://observepoint.my.salesforce.com/006VH00000atRE9YAM</t>
  </si>
  <si>
    <t>https://observepoint.my.salesforce.com/001d000001qtNF9AAM</t>
  </si>
  <si>
    <t>2025 - REN - The National Trust</t>
  </si>
  <si>
    <t>0066T00001DI5DPQA1</t>
  </si>
  <si>
    <t>&lt;p&gt;When performance cookies accepted have AA on 100% of pages&lt;/p&gt;&lt;p&gt;When performance cookies accepted have Adobe Target on 100% of pages&lt;/p&gt;&lt;p&gt;Quantum metric on 100% of pages when performance accepted&lt;/p&gt;&lt;p&gt;When publish don&amp;#39;t want to see a performance increase of 20%&lt;/p&gt;&lt;p&gt;0% of analytics and marketing tags fire when consent is rejected&lt;/p&gt;</t>
  </si>
  <si>
    <t>Toby is an engaged user always providing product feedback. Happily using our product, and doing our best to get him to EDGE!</t>
  </si>
  <si>
    <t>https://observepoint.my.salesforce.com/006VH00000OdK5uYAF</t>
  </si>
  <si>
    <t>006VH00000ajQWHYA2</t>
  </si>
  <si>
    <t>2026 - REN - Caesars Entertainment</t>
  </si>
  <si>
    <t>0060W000012bBZ8QAM</t>
  </si>
  <si>
    <t>2021-REN-GEICO</t>
  </si>
  <si>
    <t>0060W00000ztL9aQAE</t>
  </si>
  <si>
    <t>Geico added WebAssurance this year. They will be using Script Services to scale their tests. They have also purchased a VPN in order to test their lower environments.</t>
  </si>
  <si>
    <t>https://observepoint.my.salesforce.com/0060W000012bBZ8QAM</t>
  </si>
  <si>
    <t>https://observepoint.my.salesforce.com/001d000001ReoYNAAZ</t>
  </si>
  <si>
    <t>0066T000017Txi5QAC</t>
  </si>
  <si>
    <t>2023-REN-GEICO</t>
  </si>
  <si>
    <t>0060W000014mZEwQAM</t>
  </si>
  <si>
    <t>Geico Loves OP and wants to continue maximizing features and spreading it throughout their organization to maximize value. Always a no brainer on renewal. This one came with a small upsell</t>
  </si>
  <si>
    <t>https://observepoint.my.salesforce.com/0066T000017Txi5QAC</t>
  </si>
  <si>
    <t>2022-REN-GEICO</t>
  </si>
  <si>
    <t>Geico continues to see value in the platform and loves using it! They only down sold VPN from last year that they didn't use.</t>
  </si>
  <si>
    <t>https://observepoint.my.salesforce.com/0060W000014mZEwQAM</t>
  </si>
  <si>
    <t>0060W000014av66QAA</t>
  </si>
  <si>
    <t>2021 - REN - Audible</t>
  </si>
  <si>
    <t>0060W000012JccnQAC</t>
  </si>
  <si>
    <t>Expectations in the sales cycle were reportedly overpromised, specifcally regarding our current capabilities for mobile app testing, leading to frustration and disillusionment for the customer.</t>
  </si>
  <si>
    <t>https://observepoint.my.salesforce.com/0060W000014av66QAA</t>
  </si>
  <si>
    <t>https://observepoint.my.salesforce.com/001d000001gQCL2AAO</t>
  </si>
  <si>
    <t>0066T0000190LthQAE</t>
  </si>
  <si>
    <t>2023 - REN - WestJet</t>
  </si>
  <si>
    <t>0066T000016jwHdQAI</t>
  </si>
  <si>
    <t>&lt;p&gt;WestJet has used us and will continue using us for the following use cases this year:&lt;/p&gt;&lt;p&gt;&lt;strong&gt;Analytics Validation&lt;/strong&gt;&lt;/p&gt;&lt;ul&gt;&lt;li&gt;Journeys to run booking flows&lt;/li&gt;&lt;li&gt;Check variables for Adobe Analytics -- specifically evars &amp;amp; props&lt;/li&gt;&lt;li&gt;Page Performance -- load times&lt;/li&gt;&lt;li&gt;Socrates said this back in Sept 2022 --&amp;gt; Build greater set of robust and holistic setup for OP use cases (especially involving other departments like mobile tracking, marketing, etc.)&lt;/li&gt;&lt;li&gt;Socrates said this back in Sept 2022 --&amp;gt; Have a organized, professional analytics like Delta Airlines&lt;/li&gt;&lt;li&gt;Mobile Testing&lt;/li&gt;&lt;li&gt;SEO Testing&lt;ul&gt;&lt;li&gt;Technologies currently using Google Search, Moz SEO, Screaming Frog&lt;/li&gt;&lt;li&gt;Trying to centralize this in OP&lt;/li&gt;&lt;li&gt;150,000 SEO pages -- top priority to organize this&lt;/li&gt;&lt;li&gt;Authors trying to figure out how to drive people to website&lt;/li&gt;&lt;li&gt;They&amp;#39;ve been scanning ad hoc for SEO -- page load times, etc.&lt;/li&gt;&lt;li&gt;MICRO Strategy = coaching given to authors&lt;ul&gt;&lt;li&gt;Put tool</t>
  </si>
  <si>
    <t>WestJet is excited to renew with us for the EIGHTH year in a row since 2015! They will be leveraging us for every use case from analytics to SEO to privacy compliance and landing page testing.</t>
  </si>
  <si>
    <t>https://observepoint.my.salesforce.com/0066T0000190LthQAE</t>
  </si>
  <si>
    <t>2024 - REN - WestJet</t>
  </si>
  <si>
    <t>&lt;ul&gt;&lt;li&gt;&lt;strong style="font-size: 14pt;"&gt;Analytics Validation&lt;/strong&gt;&lt;ul&gt;&lt;li&gt;&lt;span style="font-size: 14pt;"&gt;Top Priority: Test booking flows using Journeys&lt;/span&gt;&lt;/li&gt;&lt;li&gt;&lt;span style="font-size: 14pt;"&gt;Check variables for Adobe Analytics -- specifically evars &amp;amp; props&lt;/span&gt;&lt;/li&gt;&lt;li&gt;&lt;span style="font-size: 14pt;"&gt;Page Performance -- load times&lt;/span&gt;&lt;/li&gt;&lt;li&gt;&lt;span style="font-size: 14pt;"&gt;SEO Testing (doing a lot of this ad hoc currently, especially page load times)&lt;/span&gt;&lt;ul&gt;&lt;li&gt;&lt;span style="font-size: 14pt;"&gt;Trying to centralize this in OP&lt;/span&gt;&lt;/li&gt;&lt;li&gt;&lt;span style="font-size: 14pt;"&gt;150,000 SEO pages -- top priority to organize this&lt;/span&gt;&lt;/li&gt;&lt;li&gt;&lt;span style="font-size: 14pt;"&gt;Tools help them find images with missing text or subgroups of pages that need to be updated&lt;/span&gt;&lt;/li&gt;&lt;li&gt;&lt;span style="font-size: 14pt;"&gt;Looking for if the content feeds the search engines effectively &lt;/span&gt;&lt;/li&gt;&lt;li&gt;&lt;span style="font-size: 14pt;"&gt;Trying to get a better understanding of the content in the description title an</t>
  </si>
  <si>
    <t>WestJet has been using us to test their critical flight booking flows and have more journeys on the way, committing to a two year agreement as a show of confidence in our platform.</t>
  </si>
  <si>
    <t>https://observepoint.my.salesforce.com/0066T00001DnwLzQAJ</t>
  </si>
  <si>
    <t>0060W000012KYbGQAW</t>
  </si>
  <si>
    <t>2021-REN-Rodan + Fields</t>
  </si>
  <si>
    <t>0060W00000zOPIhQAO</t>
  </si>
  <si>
    <t>R+F has integrated us completely into the QA processes and are betting on OP to deliver results for their digital strategy.</t>
  </si>
  <si>
    <t>https://observepoint.my.salesforce.com/0060W000012KYbGQAW</t>
  </si>
  <si>
    <t>0066T00001AEWiYQAX</t>
  </si>
  <si>
    <t>2024 - REN - GEICO</t>
  </si>
  <si>
    <t>&lt;p&gt;Validation of Ananlytics&lt;/p&gt;&lt;p&gt;Privacy Validation&lt;/p&gt;&lt;p&gt;Campaign landing pages- (need to implement)&lt;/p&gt;</t>
  </si>
  <si>
    <t>Geico has a smooth renewal as long time customer and continues to get value out OP.</t>
  </si>
  <si>
    <t>https://observepoint.my.salesforce.com/0066T00001AEWiYQAX</t>
  </si>
  <si>
    <t>0066T000016lLm1QAE</t>
  </si>
  <si>
    <t>2022 - REN - Ace Group (Chubb Limited)</t>
  </si>
  <si>
    <t>0060W000014mnemQAA</t>
  </si>
  <si>
    <t>Another satisfied OP customer. Chubb want to feel more confident in their compliance and are excited to kick off privacy features with Eve.</t>
  </si>
  <si>
    <t>https://observepoint.my.salesforce.com/0066T000016lLm1QAE</t>
  </si>
  <si>
    <t>https://observepoint.my.salesforce.com/001d000001rfjZCAAY</t>
  </si>
  <si>
    <t>2021 - REN - Ace Group (Chubb Limited)</t>
  </si>
  <si>
    <t>0060W000012TJNdQAO</t>
  </si>
  <si>
    <t>Chubb use OP to test in a time-efficient way. They’ve received value with being alerted of incorrect variables, values, and duplicate tags.</t>
  </si>
  <si>
    <t>https://observepoint.my.salesforce.com/0060W000014mnemQAA</t>
  </si>
  <si>
    <t>2018 Renewal - Renault</t>
  </si>
  <si>
    <t>0060W00000vQmjlQAC</t>
  </si>
  <si>
    <t>https://observepoint.my.salesforce.com/0060W00000wyHVuQAM</t>
  </si>
  <si>
    <t>0060W000010q3MDQAY</t>
  </si>
  <si>
    <t>2020 Renewal - Strayer</t>
  </si>
  <si>
    <t>0060W000010PgSpQAK</t>
  </si>
  <si>
    <t>Strayer renewed for another year and is evaluating A/B validation using HAR.</t>
  </si>
  <si>
    <t>https://observepoint.my.salesforce.com/0060W000010q3MDQAY</t>
  </si>
  <si>
    <t>https://observepoint.my.salesforce.com/001d000001hVnObAAK</t>
  </si>
  <si>
    <t>0060W000013qF2RQAU</t>
  </si>
  <si>
    <t>2021-REN-Strayer</t>
  </si>
  <si>
    <t>https://observepoint.my.salesforce.com/0060W000013qF2RQAU</t>
  </si>
  <si>
    <t>0060W00000zPYlFQAW</t>
  </si>
  <si>
    <t>2020 Renewal - Webalyse OBO Allianz Suisse</t>
  </si>
  <si>
    <t>0060W00000zNRy6QAG</t>
  </si>
  <si>
    <t>Lots of wins with Allianz in 2019. Easy decision to continue with OP.</t>
  </si>
  <si>
    <t>https://observepoint.my.salesforce.com/0060W00000zPYlFQAW</t>
  </si>
  <si>
    <t>https://observepoint.my.salesforce.com/001d000001qtaZuAAI</t>
  </si>
  <si>
    <t>0060W00000ww3FJQAY</t>
  </si>
  <si>
    <t>2019 Renewal - Lush Cosmetics North America</t>
  </si>
  <si>
    <t>0060W00000vwTcPQAU</t>
  </si>
  <si>
    <t>8/26/19
From Precstina after several calls and emails.
"As we don’t have an individual dedicated to this area, unfortunately we won’t continuing ObservePoint services going forward once the contract ends in October.  
Please let me know if there’s anything I will need to do.
Thank you,"
Precstina</t>
  </si>
  <si>
    <t>https://observepoint.my.salesforce.com/0060W00000ww3FJQAY</t>
  </si>
  <si>
    <t>https://observepoint.my.salesforce.com/0010W00002DzUzoQAF</t>
  </si>
  <si>
    <t>0066T00001B8uKjQAJ</t>
  </si>
  <si>
    <t>2024 - REN - Versace</t>
  </si>
  <si>
    <t>0066T000017VldOQAS</t>
  </si>
  <si>
    <t>Versace are excited about another year of tagging &amp; compliance insights with OP through BitBang</t>
  </si>
  <si>
    <t>https://observepoint.my.salesforce.com/0066T00001B8uKjQAJ</t>
  </si>
  <si>
    <t>https://observepoint.my.salesforce.com/001d000001qtadqAAA</t>
  </si>
  <si>
    <t>2023 - REN - Versace - Web</t>
  </si>
  <si>
    <t>0060W000015OiAKQA0</t>
  </si>
  <si>
    <t>Versace are looking forward to another year of using OP through BitBang</t>
  </si>
  <si>
    <t>https://observepoint.my.salesforce.com/0066T000017VldOQAS</t>
  </si>
  <si>
    <t>0066T000016mrB8QAI</t>
  </si>
  <si>
    <t>2023 - REN 2- Brunello Cucinelli VIA Bitbang - Tech Gov &amp; Privacy</t>
  </si>
  <si>
    <t>0066T000016kwyvQAA</t>
  </si>
  <si>
    <t>They are happy with OP. We work with their partner agency BitBang and all is running smoothly. This is an autorenew and they are not moving to the new pricing this year as agreed with JD.</t>
  </si>
  <si>
    <t>https://observepoint.my.salesforce.com/0066T000016mrB8QAI</t>
  </si>
  <si>
    <t>https://observepoint.my.salesforce.com/0010W00002dxSf7QAE</t>
  </si>
  <si>
    <t>2022 - REN - Versace - Web</t>
  </si>
  <si>
    <t>0060W000014nxuqQAA</t>
  </si>
  <si>
    <t>Versace with the help of BitBang have seen real value in Technology Governance and are looking forward to another year working together.</t>
  </si>
  <si>
    <t>https://observepoint.my.salesforce.com/0060W000015OiAKQA0</t>
  </si>
  <si>
    <t>006VH00000SaYcXYAV</t>
  </si>
  <si>
    <t>2025 - REN - Adobe (MASTER ACCOUNT) (Consulting)</t>
  </si>
  <si>
    <t>006VH000000xFHZYA2</t>
  </si>
  <si>
    <t>New point of contact and they never really got bought in. Stinks since we did so much with them for a webhook.</t>
  </si>
  <si>
    <t>https://observepoint.my.salesforce.com/006VH00000SaYcXYAV</t>
  </si>
  <si>
    <t>0060W00000zPYnGQAW</t>
  </si>
  <si>
    <t>2020-Renewal - Realtor.com</t>
  </si>
  <si>
    <t>006d000000unW40AAE</t>
  </si>
  <si>
    <t>https://observepoint.my.salesforce.com/0060W00000zPYnGQAW</t>
  </si>
  <si>
    <t>https://observepoint.my.salesforce.com/001d000001h0DtUAAU</t>
  </si>
  <si>
    <t>2019 Renewal - Realtor.com</t>
  </si>
  <si>
    <t>006d000000tJHqXAAW</t>
  </si>
  <si>
    <t>https://observepoint.my.salesforce.com/006d000000unW40AAE</t>
  </si>
  <si>
    <t>0060W000014np01QAA</t>
  </si>
  <si>
    <t>2022-REN-Realtor.com</t>
  </si>
  <si>
    <t>0060W0000123KmmQAE</t>
  </si>
  <si>
    <t>Move had not made any payments on 2021's renewal. This account has been dark all year with little to no engagement. When they asked to cancel, my sentiment was that they did not see the value.</t>
  </si>
  <si>
    <t>https://observepoint.my.salesforce.com/0060W000014np01QAA</t>
  </si>
  <si>
    <t>2021-REN-Realtor.com</t>
  </si>
  <si>
    <t>We are going to be working with some new team members as well as their Agency Partner to align with their new 2021 business objectives regarding data quality/ governance.</t>
  </si>
  <si>
    <t>https://observepoint.my.salesforce.com/0060W0000123KmmQAE</t>
  </si>
  <si>
    <t>0060W00000vISUjQAO</t>
  </si>
  <si>
    <t>2018 Renewal - Bayer</t>
  </si>
  <si>
    <t>0060W00000vXXb3QAG</t>
  </si>
  <si>
    <t>They have not used the solution in Months due to product issues.</t>
  </si>
  <si>
    <t>https://observepoint.my.salesforce.com/0060W00000vISUjQAO</t>
  </si>
  <si>
    <t>https://observepoint.my.salesforce.com/001d000001gyriFAAQ</t>
  </si>
  <si>
    <t>0060W00000y5G78QAE</t>
  </si>
  <si>
    <t>2018 Renewal - Betsson #2</t>
  </si>
  <si>
    <t>0060W00000ww4v3QAA</t>
  </si>
  <si>
    <t>We could not deliver two key product features that were deal breakers for them. 1. Easy to use/in the UI, European custom proxies. 2. An improved Tag Hierarchy (versus Evidon).</t>
  </si>
  <si>
    <t>https://observepoint.my.salesforce.com/0060W00000y5G78QAE</t>
  </si>
  <si>
    <t>https://observepoint.my.salesforce.com/001d000001tOTUBAA4</t>
  </si>
  <si>
    <t>2018 Renewal - Betsson</t>
  </si>
  <si>
    <t>0060W00000vwm5hQAA</t>
  </si>
  <si>
    <t>Betsson admits to having a number of issues with data quality, but have struggled to find a solution. This is essentially a paid 6 month POC for 5 domains to prove we can lead them to a point of being able to trust their data. They have 20 more domains.</t>
  </si>
  <si>
    <t>https://observepoint.my.salesforce.com/0060W00000ww4v3QAA</t>
  </si>
  <si>
    <t>0060W00000y6fUKQAY</t>
  </si>
  <si>
    <t>2020 Renewal - Save The Children</t>
  </si>
  <si>
    <t>0060W00000y55BsQAI</t>
  </si>
  <si>
    <t>They wanted to cancel in December when we first reached out to Deana as the account was dark. Jordan Hammond worked with her putting in probably too many hours for the deal size to POC a use case of using OP for their DTM to Launch migration. In the end they decided not to renew with us, my gut feeling is either due to lack of technical expertise or time on their end they could not see the value.</t>
  </si>
  <si>
    <t>https://observepoint.my.salesforce.com/0060W00000y6fUKQAY</t>
  </si>
  <si>
    <t>https://observepoint.my.salesforce.com/001d000001zbhdYAAQ</t>
  </si>
  <si>
    <t>0060W000010yTfRQAU</t>
  </si>
  <si>
    <t>2020 Renewal - Canon Europe</t>
  </si>
  <si>
    <t>0060W00000vwKsRQAU</t>
  </si>
  <si>
    <t>Canon are looking forward to another year working with OP and with the help of scripting services gaining even more value from their journeys.</t>
  </si>
  <si>
    <t>https://observepoint.my.salesforce.com/0060W000010yTfRQAU</t>
  </si>
  <si>
    <t>https://observepoint.my.salesforce.com/001d000001qtMMdAAM</t>
  </si>
  <si>
    <t>006VH00000HAY1pYAH</t>
  </si>
  <si>
    <t>2025 - REN - Canon Europe</t>
  </si>
  <si>
    <t>0066T0000168uiOQAQ</t>
  </si>
  <si>
    <t>&lt;ul&gt;&lt;li&gt;Privacy Compliance - Testing Cookie Banner for correct implementation&lt;/li&gt;&lt;li&gt;Daily CMP flow monitoring&lt;/li&gt;&lt;li&gt;Tag monitoring&lt;/li&gt;&lt;/ul&gt;&lt;p&gt;&lt;br&gt;&lt;/p&gt;&lt;p&gt;Wins&lt;/p&gt;&lt;ul&gt;&lt;li&gt;Cookie consent project&lt;/li&gt;&lt;li&gt;Removing specific marketing technologies &amp;amp; using OP to help monitor post updates&lt;/li&gt;&lt;li&gt;Helped diagnose where certain cookies where coming from as they didn&amp;#39;t know. (cookies/tags like &amp;quot;cktst&amp;quot; (adara media tag), &amp;quot;CMID&amp;quot; (caselmedia tag) &amp;amp; criteo tags)&lt;/li&gt;&lt;/ul&gt;&lt;p&gt;&lt;br&gt;&lt;/p&gt;</t>
  </si>
  <si>
    <t>Canon use OP to help them greatly with their cookie management for all markets. What cookies are firing, what pages &amp; importantly recently each cookie duration to cross reference/update what is stated on their privacy notice page.</t>
  </si>
  <si>
    <t>https://observepoint.my.salesforce.com/006VH00000HAY1pYAH</t>
  </si>
  <si>
    <t>0066T00001BBQGCQA5</t>
  </si>
  <si>
    <t>2024 - REN - RCS MediaGroup</t>
  </si>
  <si>
    <t>0066T0000191ugKQAQ</t>
  </si>
  <si>
    <t>&lt;ul&gt;&lt;li&gt;Identify Where Marketing Divs are Missing&lt;/li&gt;&lt;li&gt;Data Validation for Adobe Analytics, and Nielsen DCR Tags &lt;/li&gt;&lt;li&gt;Detect the Presence of Advertising Tags&lt;/li&gt;&lt;li&gt;Tag Governance - Subscription Funnel (Journey) - for now not interested, maybe later&lt;/li&gt;&lt;/ul&gt;</t>
  </si>
  <si>
    <t>RCS are happy using the product - they rely on us for daily checks for a couple of their websites and are excited to explore more use cases.</t>
  </si>
  <si>
    <t>https://observepoint.my.salesforce.com/0066T00001BBQGCQA5</t>
  </si>
  <si>
    <t>https://observepoint.my.salesforce.com/001d000001ikmKuAAI</t>
  </si>
  <si>
    <t>0060W00000ww9TJQAY</t>
  </si>
  <si>
    <t>2018 Renewal - Children's Place</t>
  </si>
  <si>
    <t>006d000000tu0wAAAQ</t>
  </si>
  <si>
    <t>We have had 3 different teams be replaced in 3 years (from VP level down)  It has been difficult keeping them engaged with all the turnover</t>
  </si>
  <si>
    <t>https://observepoint.my.salesforce.com/0060W00000ww9TJQAY</t>
  </si>
  <si>
    <t>2017 Renewal - Children's Place</t>
  </si>
  <si>
    <t>006d000000hsS74AAE</t>
  </si>
  <si>
    <t>https://observepoint.my.salesforce.com/006d000000tu0wAAAQ</t>
  </si>
  <si>
    <t>0060W00000vIS2pQAG</t>
  </si>
  <si>
    <t>2018 Renewal - American Express</t>
  </si>
  <si>
    <t>006d000000twhyMAAQ</t>
  </si>
  <si>
    <t>Massive internal re-org.  See notes.</t>
  </si>
  <si>
    <t>https://observepoint.my.salesforce.com/0060W00000vIS2pQAG</t>
  </si>
  <si>
    <t>https://observepoint.my.salesforce.com/001d000001RemTNAAZ</t>
  </si>
  <si>
    <t>2016 Renewal - American Express</t>
  </si>
  <si>
    <t>006d000000MIUkDAAX</t>
  </si>
  <si>
    <t>AMEX has done well with the small group that uses are solution and is starting to get more adoption across their business.  The new contract will allow more users and give them access to Tag Hierarchy.</t>
  </si>
  <si>
    <t>https://observepoint.my.salesforce.com/006d000000twhyMAAQ</t>
  </si>
  <si>
    <t>0060W00000zMb33QAC</t>
  </si>
  <si>
    <t>2019 Renewal - Scotts Miracle-Gro</t>
  </si>
  <si>
    <t>https://observepoint.my.salesforce.com/0060W00000zMb33QAC</t>
  </si>
  <si>
    <t>https://observepoint.my.salesforce.com/001d000001fjMD9AAM</t>
  </si>
  <si>
    <t>006d000000vFRqZAAW</t>
  </si>
  <si>
    <t>2017 Renewal - Scotts Miracle-Gro Enterprise License Upsell</t>
  </si>
  <si>
    <t>Thanks to the advanced features of our new UI and addition of a named consultant included in the enterprise package Scott's opted to not only renew but upgrade and extend their contract to 17 months to better line up with their fiscal year.</t>
  </si>
  <si>
    <t>https://observepoint.my.salesforce.com/006d000000vFRqZAAW</t>
  </si>
  <si>
    <t>006d000000hsW2TAAU</t>
  </si>
  <si>
    <t>2016 Renewal - Scotts Miracle-Gro</t>
  </si>
  <si>
    <t>https://observepoint.my.salesforce.com/006d000000hsW2TAAU</t>
  </si>
  <si>
    <t>2018 Renewal - ProSiebenSat.1 Media AG</t>
  </si>
  <si>
    <t>006d000000uEZx3AAG</t>
  </si>
  <si>
    <t>https://observepoint.my.salesforce.com/0060W00000wwiEfQAI</t>
  </si>
  <si>
    <t>2017 Renewal - ProSiebenSat.1 Media AG</t>
  </si>
  <si>
    <t>006d000000iWBjzAAG</t>
  </si>
  <si>
    <t>https://observepoint.my.salesforce.com/006d000000uEZx3AAG</t>
  </si>
  <si>
    <t>0066T00001EJmSfQAL</t>
  </si>
  <si>
    <t>2025 - REN - SevenOne Media</t>
  </si>
  <si>
    <t>0066T000016l1DqQAI</t>
  </si>
  <si>
    <t>&lt;ul&gt;&lt;li&gt;Maintaining data accuracy&lt;/li&gt;&lt;li&gt;GDPR compliance&lt;/li&gt;&lt;/ul&gt;&lt;p&gt;&lt;br&gt;&lt;/p&gt;</t>
  </si>
  <si>
    <t>Almost had an upsell before lots of departments were fired! Will try and find new teams again! Main contact is still there and happy with autorenewal - "I had to double check with my Controlling that we have it in our future budget.
However, all good and I can tell you, that we are fine with the autorenewal of our current contract.
Please initiate whatever has to be done. 😊"
Also - Thomas came to EDGE</t>
  </si>
  <si>
    <t>https://observepoint.my.salesforce.com/0066T00001EJmSfQAL</t>
  </si>
  <si>
    <t>2023-REN-ProSiebenSat.1 Media AG</t>
  </si>
  <si>
    <t>0060W000014dZlPQAU</t>
  </si>
  <si>
    <t>&lt;ul&gt;&lt;li&gt;Maintaining data accuracy&lt;/li&gt;&lt;li&gt;GDPR compliance&lt;/li&gt;&lt;/ul&gt;</t>
  </si>
  <si>
    <t>They have just signed another 2 year contract :) The main contact likes us and thinks we are useful for their tech governance. Trying to share other use cases with other people too.</t>
  </si>
  <si>
    <t>https://observepoint.my.salesforce.com/0066T000016l1DqQAI</t>
  </si>
  <si>
    <t>2021-REN-ProSiebenSat.1 Media AG</t>
  </si>
  <si>
    <t>SevenOne are renewing for 2 more years with OP after joining us in 2016. Good potential to increase their scope midterm!</t>
  </si>
  <si>
    <t>https://observepoint.my.salesforce.com/0060W000014dZlPQAU</t>
  </si>
  <si>
    <t>0060W00000vWa2RQAS</t>
  </si>
  <si>
    <t>2017 Renewal - Frontier Communications/ Enterprise Upsell</t>
  </si>
  <si>
    <t>006d000000dreqzAAA</t>
  </si>
  <si>
    <t>Frontier is migrating to the new UI and wants to take advantage of Hierarchy, Data Warehousing and the new API Integration.</t>
  </si>
  <si>
    <t>https://observepoint.my.salesforce.com/0060W00000vWa2RQAS</t>
  </si>
  <si>
    <t>https://observepoint.my.salesforce.com/001d000001hVnNnAAK</t>
  </si>
  <si>
    <t>0060W000012TQYyQAO</t>
  </si>
  <si>
    <t>2021-REN-Frontier Communications</t>
  </si>
  <si>
    <t>0060W000010vww1QAA</t>
  </si>
  <si>
    <t>Frontier loves working with Stockton.  Solid customer since 2016.</t>
  </si>
  <si>
    <t>- internal reorg
- loss of champion/ primary user
- bankruptcy
- loss of budgets</t>
  </si>
  <si>
    <t>https://observepoint.my.salesforce.com/0060W000012TQYyQAO</t>
  </si>
  <si>
    <t>2020 Renewal - Frontier Communications</t>
  </si>
  <si>
    <t>0060W00000y5vKiQAI</t>
  </si>
  <si>
    <t>Frontier Communications has been a solid customer for years.  They continue to get value from OP and look forward to partnering with us for another year.</t>
  </si>
  <si>
    <t>https://observepoint.my.salesforce.com/0060W000010vww1QAA</t>
  </si>
  <si>
    <t>2019 Renewal - Frontier Communications</t>
  </si>
  <si>
    <t>0060W00000vYDdyQAG</t>
  </si>
  <si>
    <t>https://observepoint.my.salesforce.com/0060W00000y5vKiQAI</t>
  </si>
  <si>
    <t>2018 Renewal - Frontier Communications</t>
  </si>
  <si>
    <t>https://observepoint.my.salesforce.com/0060W00000vYDdyQAG</t>
  </si>
  <si>
    <t>0066T00001DNcXyQAL</t>
  </si>
  <si>
    <t>2024 - REN - Officeworks</t>
  </si>
  <si>
    <t>0066T000016Gj7uQAC</t>
  </si>
  <si>
    <t>Officeworks is excited to expand thei analytics team and have more bandwidth to begin a full implementation of OP into their daily processes</t>
  </si>
  <si>
    <t>https://observepoint.my.salesforce.com/0066T00001DNcXyQAL</t>
  </si>
  <si>
    <t>006VH00000Zjfm3YAB</t>
  </si>
  <si>
    <t>2026 - REN - Officeworks</t>
  </si>
  <si>
    <t>2025 - REN - Officeworks</t>
  </si>
  <si>
    <t>&lt;p&gt;&lt;span style="font-size: 14px;"&gt;Officeworks did a full site scan this year, with many findings to react to. This used a good portion of their usage for the year so the renewal will allow them to do ongoing monitoring to keep caught up on the fixes they made from their findings.&lt;/span&gt;&lt;/p&gt;</t>
  </si>
  <si>
    <t>Officeworks did a full site scan this year, with many findings to react to. This used a good portion of their usage for the year so the renewal will allow them to do ongoing monitoring to keep caught up on the fixes they made from their findings.</t>
  </si>
  <si>
    <t>https://observepoint.my.salesforce.com/006VH00000I0rYDYAZ</t>
  </si>
  <si>
    <t>0060W00000xoI3OQAU</t>
  </si>
  <si>
    <t>2019 Renewal - Ringcentral</t>
  </si>
  <si>
    <t>0060W00000w6kg5QAA</t>
  </si>
  <si>
    <t>Sarosh likes our product, however, his budget was cut back this year not just for our product, but also for their Adobe contract.</t>
  </si>
  <si>
    <t>https://observepoint.my.salesforce.com/0060W00000xoI3OQAU</t>
  </si>
  <si>
    <t>https://observepoint.my.salesforce.com/001d000001i9zskAAA</t>
  </si>
  <si>
    <t>006d000000lVZ5hAAG</t>
  </si>
  <si>
    <t>2017 Renewal - Las Vegas Sands</t>
  </si>
  <si>
    <t>We recently decentralized our eCommerce operations and each market will be responsible for managing their environments, sites, tools, etc.  As a result of this process, a review was done to determine which tools were going to be retained by the various markets.  Unfortunately the markets decided to discontinue the use of ObservePoint.  I reached out to each market over the past few days to confirm.  - Mark Molinari</t>
  </si>
  <si>
    <t>https://observepoint.my.salesforce.com/006d000000lVZ5hAAG</t>
  </si>
  <si>
    <t>0060W00000wy7rDQAQ</t>
  </si>
  <si>
    <t>2020 Renewal - NAPA</t>
  </si>
  <si>
    <t>0060W00000vvvmpQAA</t>
  </si>
  <si>
    <t>From what I've gathered, customer attempted to cancel midway through their 2year agreement and were told it was a two year signed contract.  At the end of the year, the account was auto-renewed and the customer let us know they had already given us intent of their cancellation.  Jared and Clint have given their blessing to change this account from Renewal Closed Won to Renewal Lost.</t>
  </si>
  <si>
    <t>https://observepoint.my.salesforce.com/0060W00000wy7rDQAQ</t>
  </si>
  <si>
    <t>https://observepoint.my.salesforce.com/001d000001gP6J6AAK</t>
  </si>
  <si>
    <t>0060W00000wvx4VQAQ</t>
  </si>
  <si>
    <t>2018 Renewal - British Telecom</t>
  </si>
  <si>
    <t>006d000000tuFTYAA2</t>
  </si>
  <si>
    <t>This is a real turnaround. BT have renewed because they believe their OP Consultant will help them utilize our solution better. User Journeys for critical paths and general tagging hygiene is important to them.</t>
  </si>
  <si>
    <t>https://observepoint.my.salesforce.com/0060W00000wvx4VQAQ</t>
  </si>
  <si>
    <t>https://observepoint.my.salesforce.com/001d000001x7AgzAAE</t>
  </si>
  <si>
    <t>2017 Renewal - British Telecom</t>
  </si>
  <si>
    <t>006d000000e5DPrAAM</t>
  </si>
  <si>
    <t>https://observepoint.my.salesforce.com/006d000000tuFTYAA2</t>
  </si>
  <si>
    <t>0060W00000zNpW1QAK</t>
  </si>
  <si>
    <t>2019 Renewal - British Telecom</t>
  </si>
  <si>
    <t>As you know we have been going through a lot of very fundamental change here as we bring together BT and EE.
Our current thinking is that we’re not looking to renew our contract with Observepoint. Although we love the tool, we have a number of overlapping capabilities in our solution suite at the moment, and we’re having to make some cut backs in investments. It’s been a pleasure working with you guys in the past, and hopefully we will again soon!</t>
  </si>
  <si>
    <t>https://observepoint.my.salesforce.com/0060W00000zNpW1QAK</t>
  </si>
  <si>
    <t>0066T000016mEgpQAE</t>
  </si>
  <si>
    <t>2022-REN-General Motors via MRM - Chevrolet</t>
  </si>
  <si>
    <t>0066T000016k0tzQAA</t>
  </si>
  <si>
    <t>GM said they don't have the time or resources to use OP in 2023 but have big plans for it in 2024. They said they loved the product, and it was nothing on our end but everything to do with bandwidth.</t>
  </si>
  <si>
    <t>https://observepoint.my.salesforce.com/0066T000016mEgpQAE</t>
  </si>
  <si>
    <t>https://observepoint.my.salesforce.com/001d000001RdQAAAA3</t>
  </si>
  <si>
    <t>0060W000013IZdGQAW</t>
  </si>
  <si>
    <t>2022-REN-PNC</t>
  </si>
  <si>
    <t>0060W000010ws55QAA</t>
  </si>
  <si>
    <t>They want to use OP more for their testing and tag governance and signed for 2 years :D</t>
  </si>
  <si>
    <t>https://observepoint.my.salesforce.com/0060W000013IZdGQAW</t>
  </si>
  <si>
    <t>2020 Renewal - PNC</t>
  </si>
  <si>
    <t>PNC is re-engaging with OP</t>
  </si>
  <si>
    <t>https://observepoint.my.salesforce.com/0060W000010ws55QAA</t>
  </si>
  <si>
    <t>0060W00000vx7vHQAQ</t>
  </si>
  <si>
    <t>2019 Renewal - Crackle</t>
  </si>
  <si>
    <t>006d000000ji981AAA</t>
  </si>
  <si>
    <t>Sony Crackle went into a joint venture with Chicken Soup for the Soul Entertainment (CSSE). As a result, there has been some reorganization of the teams and owning of different contracts and services. Most of the technical team supporting Crackle backend and apps is now part of Sony NMS (a Sony Electronics company). 
The agency helping run OP is gone and the user base stayed on the Sony side. The new contact would not engage and replied there was no interest.</t>
  </si>
  <si>
    <t>https://observepoint.my.salesforce.com/0060W00000vx7vHQAQ</t>
  </si>
  <si>
    <t>https://observepoint.my.salesforce.com/001d000001gyis1AAA</t>
  </si>
  <si>
    <t>0060W00000vwPgDQAU</t>
  </si>
  <si>
    <t>2018 Renewal - Ubisoft NCSA</t>
  </si>
  <si>
    <t>https://observepoint.my.salesforce.com/0060W00000vwPgDQAU</t>
  </si>
  <si>
    <t>0060W00000y6Vg8QAE</t>
  </si>
  <si>
    <t>2018 Q4 MS Upsell - Ubisoft NCSA</t>
  </si>
  <si>
    <t>https://observepoint.my.salesforce.com/0060W00000y6Vg8QAE</t>
  </si>
  <si>
    <t>2018 Renewal - Ford MEA</t>
  </si>
  <si>
    <t>https://observepoint.my.salesforce.com/006d000000rps5TAAQ</t>
  </si>
  <si>
    <t>006VH00000cMIurYAG</t>
  </si>
  <si>
    <t>2026 - REN - Indegene</t>
  </si>
  <si>
    <t>006VH00000PHx8YYAT</t>
  </si>
  <si>
    <t>https://observepoint.my.salesforce.com/006VH00000cMIurYAG</t>
  </si>
  <si>
    <t>https://observepoint.my.salesforce.com/0010W00002FHrNrQAL</t>
  </si>
  <si>
    <t>0066T000018z37SQAQ</t>
  </si>
  <si>
    <t>2023 - REN - Indegene</t>
  </si>
  <si>
    <t>0066T000016kHYkQAM</t>
  </si>
  <si>
    <t>&lt;p&gt;Indegene will continue using OP for the following use cases this year --&lt;/p&gt;&lt;ul&gt;&lt;li&gt;Analytics Validation&lt;ul&gt;&lt;li&gt;*Data Governance &amp;amp; QA - Validate Client Websites&lt;/li&gt;&lt;li&gt;Want audit reports for broken tags and new elements&lt;/li&gt;&lt;li&gt;Automate tags and variable checks – limit time to value&lt;/li&gt;&lt;li&gt;Automating the rule process – page views, event tags, and Automate QA process&lt;/li&gt;&lt;/ul&gt;&lt;/li&gt;&lt;li&gt;Privacy Compliance&lt;ul&gt;&lt;li&gt;They will start to break into this space this year!&lt;/li&gt;&lt;/ul&gt;&lt;/li&gt;&lt;/ul&gt;&lt;p&gt;We also hope to get them more involved in the landing page use case, which they have not explored yet.&lt;/p&gt;</t>
  </si>
  <si>
    <t>Indegene is thrilled to renew with us for a a second year in a row. They have been incredibly impressed with ObservePoint and will continue to use us for Analytics Validation and plan to break into Privacy this year!</t>
  </si>
  <si>
    <t>https://observepoint.my.salesforce.com/0066T000018z37SQAQ</t>
  </si>
  <si>
    <t>2019 Renewal - Station10-Legal&amp;General</t>
  </si>
  <si>
    <t>0060W00000ww51aQAA</t>
  </si>
  <si>
    <t>https://observepoint.my.salesforce.com/0060W00000y8qdRQAQ</t>
  </si>
  <si>
    <t>2018 Renewal - Station10-Legal&amp;General - 2017</t>
  </si>
  <si>
    <t>0060W00000vxdQiQAI</t>
  </si>
  <si>
    <t>https://observepoint.my.salesforce.com/0060W00000ww51aQAA</t>
  </si>
  <si>
    <t>0060W00000y86yVQAQ</t>
  </si>
  <si>
    <t>2019 Renewal - Sanofi OBO Cognizant</t>
  </si>
  <si>
    <t>C</t>
  </si>
  <si>
    <t>Our scope of Sanofi Web QA projects has been reduced considerably. We are no longer uses Observe point for Tag validations or QA. Please discontinue Observe Point tool’s services from your end. Let me know if something is needed from my side.</t>
  </si>
  <si>
    <t>https://observepoint.my.salesforce.com/0060W00000y86yVQAQ</t>
  </si>
  <si>
    <t>https://observepoint.my.salesforce.com/001d000001qtYjEAAU</t>
  </si>
  <si>
    <t>0060W00000wvTYFQA2</t>
  </si>
  <si>
    <t>2018 Renewal - Marvel</t>
  </si>
  <si>
    <t>006d000000qWsLbAAK</t>
  </si>
  <si>
    <t>AppAssurance did not work for them. This was an app only contract.</t>
  </si>
  <si>
    <t>https://observepoint.my.salesforce.com/0060W00000wvTYFQA2</t>
  </si>
  <si>
    <t>https://observepoint.my.salesforce.com/001d000001gORnRAAW</t>
  </si>
  <si>
    <t>2018 Renewal - Comparethemarket</t>
  </si>
  <si>
    <t>https://observepoint.my.salesforce.com/0060W00000wyjPNQAY</t>
  </si>
  <si>
    <t>0060W000011TXvsQAG</t>
  </si>
  <si>
    <t>2020 Renewal - Illumina</t>
  </si>
  <si>
    <t>0060W00000y8RowQAE</t>
  </si>
  <si>
    <t>We were close to an upsell, but ended up pushing that to a mid cycle deal.</t>
  </si>
  <si>
    <t>https://observepoint.my.salesforce.com/0060W000011TXvsQAG</t>
  </si>
  <si>
    <t>https://observepoint.my.salesforce.com/001d000001KsQZ3AAN</t>
  </si>
  <si>
    <t>0060W00000zOEo8QAG</t>
  </si>
  <si>
    <t>2019 Renewal - Sport1</t>
  </si>
  <si>
    <t>0060W00000wyfy4QAA</t>
  </si>
  <si>
    <t>Cost-cutting. Low value received. Champion left. Replacement got fired. No human resource.</t>
  </si>
  <si>
    <t>https://observepoint.my.salesforce.com/0060W00000zOEo8QAG</t>
  </si>
  <si>
    <t>https://observepoint.my.salesforce.com/0010W00002Fs4yKQAR</t>
  </si>
  <si>
    <t>2018 Renewal - Sport1</t>
  </si>
  <si>
    <t>0060W00000wvdiJQAQ</t>
  </si>
  <si>
    <t>https://observepoint.my.salesforce.com/0060W00000wyfy4QAA</t>
  </si>
  <si>
    <t>0060W000010Q84lQAC</t>
  </si>
  <si>
    <t>2020 Renewal - MANGO</t>
  </si>
  <si>
    <t>0060W00000y58grQAA</t>
  </si>
  <si>
    <t>Covid-19</t>
  </si>
  <si>
    <t>https://observepoint.my.salesforce.com/0060W000010Q84lQAC</t>
  </si>
  <si>
    <t>https://observepoint.my.salesforce.com/001d000001gOjrnAAC</t>
  </si>
  <si>
    <t>2019 Renewal - MANGO</t>
  </si>
  <si>
    <t>0060W00000wvlIHQAY</t>
  </si>
  <si>
    <t>https://observepoint.my.salesforce.com/0060W00000y58grQAA</t>
  </si>
  <si>
    <t>006VH000001plHGYAY</t>
  </si>
  <si>
    <t>2024 - REN - Endress+Hauser AG</t>
  </si>
  <si>
    <t>0066T000017voXnQAI</t>
  </si>
  <si>
    <t>Endress are happily using journeys and have committed to a 3 year deal because of this. We are aiming to get them to use audits more regularly to get even more value.</t>
  </si>
  <si>
    <t>https://observepoint.my.salesforce.com/006VH000001plHGYAY</t>
  </si>
  <si>
    <t>https://observepoint.my.salesforce.com/0010W00002MyvWcQAJ</t>
  </si>
  <si>
    <t>0060W00000wwX4aQAE</t>
  </si>
  <si>
    <t>2018 Renewal - Cadillac Fairview</t>
  </si>
  <si>
    <t>0060W00000vX85yQAC</t>
  </si>
  <si>
    <t>Entire team left, we are trying to get into the new team but we have had no luck yet.</t>
  </si>
  <si>
    <t>https://observepoint.my.salesforce.com/0060W00000wwX4aQAE</t>
  </si>
  <si>
    <t>https://observepoint.my.salesforce.com/001d000001qtabOAAQ</t>
  </si>
  <si>
    <t>0060W00000wynvqQAA</t>
  </si>
  <si>
    <t>2019-REN-Wal-Mart Canada</t>
  </si>
  <si>
    <t>0060W00000wvzLXQAY</t>
  </si>
  <si>
    <t>Keval (champion) likes OP, but mentioned they are moving to server-side tags and didn't know if we could test in that environment.  We created a custom tag and showed him how we could audit server-side, however, his budget was also shifted away from his dept. to IT and they're not able to continue</t>
  </si>
  <si>
    <t>https://observepoint.my.salesforce.com/0060W00000wynvqQAA</t>
  </si>
  <si>
    <t>https://observepoint.my.salesforce.com/001d000001h1fQlAAI</t>
  </si>
  <si>
    <t>0060W000014b4dnQAA</t>
  </si>
  <si>
    <t>2021 - REN - Dignity Health</t>
  </si>
  <si>
    <t>0060W0000121qWKQAY</t>
  </si>
  <si>
    <t>Dignity Health has renewed for 12 more months.</t>
  </si>
  <si>
    <t>https://observepoint.my.salesforce.com/0060W000014b4dnQAA</t>
  </si>
  <si>
    <t>2020 - REN - Dignity Health</t>
  </si>
  <si>
    <t>0060W00000zNrhFQAS</t>
  </si>
  <si>
    <t>https://observepoint.my.salesforce.com/0060W0000121qWKQAY</t>
  </si>
  <si>
    <t>0060W0000121qGiQAI</t>
  </si>
  <si>
    <t>Dignity Health - Script Services Upsell</t>
  </si>
  <si>
    <t>The Dignity Health team is excited to expand it's Tagging Governance process by increasing its partnership with OP by adding another domain and Script Services to its license.</t>
  </si>
  <si>
    <t>https://observepoint.my.salesforce.com/0060W0000121qGiQAI</t>
  </si>
  <si>
    <t>2019 Renewal - Dignity Health</t>
  </si>
  <si>
    <t>0060W00000y7xfAQAQ</t>
  </si>
  <si>
    <t>https://observepoint.my.salesforce.com/0060W00000zNrhFQAS</t>
  </si>
  <si>
    <t>0060W00000wyn8IQAQ</t>
  </si>
  <si>
    <t>2019 Renewal - Dice</t>
  </si>
  <si>
    <t>0060W00000vWuCrQAK</t>
  </si>
  <si>
    <t>3/4
Closing out account.  
After Matt Coers left there was an internal re-org along with budget cuts.  We met with Andrew, and Richard, and although they found value in OP they were forced to make cuts across the board.  We will continue to reach out periodically.</t>
  </si>
  <si>
    <t>https://observepoint.my.salesforce.com/0060W00000wyn8IQAQ</t>
  </si>
  <si>
    <t>https://observepoint.my.salesforce.com/001d000001h1ecZAAQ</t>
  </si>
  <si>
    <t>0060W00000zPYQ2QAO</t>
  </si>
  <si>
    <t>2020 Renewal - Discovery Communications</t>
  </si>
  <si>
    <t>0060W00000wwFsAQAU</t>
  </si>
  <si>
    <t>From B.O.:
" We are working on another new product which is supposed to be launching late Summer/early Fall. All enhancements on the current apps have been paused since last year and will remain so. So it doesn’t make sense to renew the contract now for the current apps and too early to start the discussion on the new app."</t>
  </si>
  <si>
    <t>https://observepoint.my.salesforce.com/0060W00000zPYQ2QAO</t>
  </si>
  <si>
    <t>https://observepoint.my.salesforce.com/001d000001cMcmwAAC</t>
  </si>
  <si>
    <t>0066T000015qQHwQAM</t>
  </si>
  <si>
    <t>2022 - REN - Richards Group OBO Salvation Army</t>
  </si>
  <si>
    <t>0060W000013m46MQAQ</t>
  </si>
  <si>
    <t>Excited to have a new end user and team that is ready to monitor tags like Tealium and look into doing more with cookies</t>
  </si>
  <si>
    <t>https://observepoint.my.salesforce.com/0066T000015qQHwQAM</t>
  </si>
  <si>
    <t>https://observepoint.my.salesforce.com/001d000001ikpedAAA</t>
  </si>
  <si>
    <t>2021 - REN - Richards Group OBO Salvation Army</t>
  </si>
  <si>
    <t>0060W000013JwiaQAC</t>
  </si>
  <si>
    <t>Continuing to find value in OP reports about their tags</t>
  </si>
  <si>
    <t>https://observepoint.my.salesforce.com/0060W000013m46MQAQ</t>
  </si>
  <si>
    <t>2021-REN-Sherwin-Williams (Web)</t>
  </si>
  <si>
    <t>0060W000012ZG7nQAG</t>
  </si>
  <si>
    <t>https://observepoint.my.salesforce.com/0060W000013rWZfQAM</t>
  </si>
  <si>
    <t>0060W000011WIV5QAO</t>
  </si>
  <si>
    <t>2020-REN-Sage/Jellyfish</t>
  </si>
  <si>
    <t>Due to Covid budget restrictions were put in place. Tried to get budget from another department but has not been possible</t>
  </si>
  <si>
    <t>https://observepoint.my.salesforce.com/0060W000011WIV5QAO</t>
  </si>
  <si>
    <t>006VH000003KSuTYAW</t>
  </si>
  <si>
    <t>2026 - REN - BAUHAUS</t>
  </si>
  <si>
    <t>0060W000014oghZQAQ</t>
  </si>
  <si>
    <t>&lt;ul&gt;&lt;li&gt;Automate analytics and third-party tags testing&lt;/li&gt;&lt;li&gt;Improve data quality (Regular audits)&lt;/li&gt;&lt;li&gt;Privacy audits&lt;/li&gt;&lt;li&gt;Migration monitoring&lt;/li&gt;&lt;li&gt;Accessibility Testing&lt;/li&gt;&lt;/ul&gt;</t>
  </si>
  <si>
    <t>https://observepoint.my.salesforce.com/006VH000003KSuTYAW</t>
  </si>
  <si>
    <t>https://observepoint.my.salesforce.com/0010W00002IukZwQAJ</t>
  </si>
  <si>
    <t>2024 - REN - BAHAG AG</t>
  </si>
  <si>
    <t>0060W000013la0VQAQ</t>
  </si>
  <si>
    <t>&lt;ul&gt;&lt;li&gt;Automate analytics and third-party tags testing&lt;/li&gt;&lt;li&gt;Improve data quality (Regular audits)&lt;/li&gt;&lt;li&gt;Privacy audits&lt;/li&gt;&lt;li&gt;Migration monitoring&lt;/li&gt;&lt;/ul&gt;</t>
  </si>
  <si>
    <t>BAUHAUS continue to see value in data quality/privacy use cases on their ever expanding shop</t>
  </si>
  <si>
    <t>https://observepoint.my.salesforce.com/0060W000014oghZQAQ</t>
  </si>
  <si>
    <t>0066T000016kvYEQAY</t>
  </si>
  <si>
    <t>2023 - REN - Oracle</t>
  </si>
  <si>
    <t>0060W000014msKwQAI</t>
  </si>
  <si>
    <t>No budget. Allocating $$ for Lead Gen.</t>
  </si>
  <si>
    <t>https://observepoint.my.salesforce.com/0066T000016kvYEQAY</t>
  </si>
  <si>
    <t>https://observepoint.my.salesforce.com/001d000001RdR9zAAF</t>
  </si>
  <si>
    <t>2021 - REN - Oracle</t>
  </si>
  <si>
    <t>0060W000012Sm1jQAC</t>
  </si>
  <si>
    <t>Oracle has had a lot of personnel changes lately on the Digital analytics team but they continue to see the value of OP. and the Renewal was easy. They might be open to using script services in future renewals.</t>
  </si>
  <si>
    <t>https://observepoint.my.salesforce.com/0060W000014msKwQAI</t>
  </si>
  <si>
    <t>0060W000013r7IkQAI</t>
  </si>
  <si>
    <t>2022-REN-FindLaw (Thomsen Reuters)</t>
  </si>
  <si>
    <t>0060W00000zMb0JQAS</t>
  </si>
  <si>
    <t>The Findlaw team considers OP to be an intricate part of their day-to-day business so working through the transition to volume-based pricing was a big win!</t>
  </si>
  <si>
    <t>https://observepoint.my.salesforce.com/0060W000013r7IkQAI</t>
  </si>
  <si>
    <t>https://observepoint.my.salesforce.com/001d000001qtOx0AAE</t>
  </si>
  <si>
    <t>2020 Renewal - FindLaw (Thomsen Reuters)</t>
  </si>
  <si>
    <t>0060W00000wwaquQAA</t>
  </si>
  <si>
    <t>We are an integral part of Findlaw's process to QA their tags on hundreds of their small websites with regularly scheduled audits, as well as an Ad Hoc basis during unexpected releases.</t>
  </si>
  <si>
    <t>https://observepoint.my.salesforce.com/0060W00000zMb0JQAS</t>
  </si>
  <si>
    <t>0066T000018zhBeQAI</t>
  </si>
  <si>
    <t>2025 - REN - FindLaw</t>
  </si>
  <si>
    <t>&lt;h3&gt;&lt;span style="font-size: 12px;"&gt;Randy &lt;/span&gt;&lt;span style="font-size: 12px; color: rgb(31, 31, 31);"&gt;Kleinhuizen, billing contact @ FindLaw, reached out to Bryce and Bethany about upping their license on Sept 11, 2024 and said the following via email:&lt;/span&gt;&lt;/h3&gt;&lt;p&gt;&lt;em style="font-size: 11pt;"&gt;Hello Observe Point friends,&lt;/em&gt;&lt;/p&gt;&lt;p&gt;&lt;em style="font-size: 11pt;"&gt; &lt;/em&gt;&lt;/p&gt;&lt;p&gt;&lt;em style="font-size: 11pt;"&gt;We may have a need to buy additional volume in the short to medium term. Could we jump on a 30 minute call to discuss this? Are you free 11-12 central time today?&lt;/em&gt;&lt;/p&gt;&lt;p&gt;&lt;em style="font-size: 11pt;"&gt; &lt;/em&gt;&lt;/p&gt;&lt;p&gt;&lt;em style="font-size: 11pt;"&gt;Thanks,&lt;/em&gt;&lt;/p&gt;&lt;h3&gt;&lt;em style="font-size: 11pt;"&gt;Randy&lt;/em&gt;&lt;em style="font-size: 12px; color: rgb(31, 31, 31);"&gt; &lt;/em&gt;&lt;/h3&gt;&lt;p&gt;&lt;br&gt;&lt;/p&gt;&lt;p&gt;NEXT STEPS:&lt;/p&gt;&lt;ul&gt;&lt;li&gt;Bryce and I are getting that call set up to chat more with them&lt;/li&gt;&lt;/ul&gt;&lt;p&gt;&lt;br&gt;&lt;/p&gt;</t>
  </si>
  <si>
    <t>After FindLaw’s acquisition from Thomson Reuters by Internet Brands, the team worked hard to keep ObservePoint in their tech stack. While the contract was downsized, we were able to right-size their rate.</t>
  </si>
  <si>
    <t>https://observepoint.my.salesforce.com/0066T000018zhBeQAI</t>
  </si>
  <si>
    <t>0060W00000wwgvAQAQ</t>
  </si>
  <si>
    <t>2017 Extension - Nielsen</t>
  </si>
  <si>
    <t>Nielsen is extending their contract until the end of 2017 to further evaluate ObservePoint and hopefully establish an annual license for 2018</t>
  </si>
  <si>
    <t>https://observepoint.my.salesforce.com/0060W00000wwgvAQAQ</t>
  </si>
  <si>
    <t>https://observepoint.my.salesforce.com/001d000000VOLKYAA5</t>
  </si>
  <si>
    <t>006d000000tvmvvAAA</t>
  </si>
  <si>
    <t>2017 Renewal - Nielsen</t>
  </si>
  <si>
    <t>1/12 - Nielsen has gone through a major re-org and those who originally signed contract have now moved on. Majority of these changes took place the month before the initial renewal in October. Once we spoke with Stephanie Gordon, who was our new decision maker, she had no idea what we did and why they were paying the amount they were. We did several demo's with her and key stakeholders and there was some value shown. Enough to where they wanted to continue evaluating if they should continue. We secured a partial renewal for 3 months to get us through 2017. Once that was signed it was determined internally that they would be sunsetting several of the technologies that the used ObservePoint to validate. Therefore, they came to the conclusion that they would not be renewing for 2018.</t>
  </si>
  <si>
    <t>https://observepoint.my.salesforce.com/006d000000tvmvvAAA</t>
  </si>
  <si>
    <t>0060W000010vnXNQAY</t>
  </si>
  <si>
    <t>2020 Renewal - Via Varejo</t>
  </si>
  <si>
    <t>0060W00000y6RWfQAM</t>
  </si>
  <si>
    <t>Lima lost the agency contract with Via Varejo so they were unable to renew OP.</t>
  </si>
  <si>
    <t>https://observepoint.my.salesforce.com/0060W000010vnXNQAY</t>
  </si>
  <si>
    <t>https://observepoint.my.salesforce.com/0010W00002GWKg6QAH</t>
  </si>
  <si>
    <t>2019 Renewal - Via Varejo</t>
  </si>
  <si>
    <t>0060W00000wwi5EQAQ</t>
  </si>
  <si>
    <t>https://observepoint.my.salesforce.com/0060W00000y6RWfQAM</t>
  </si>
  <si>
    <t>006d000000ula86AAA</t>
  </si>
  <si>
    <t>2017 Renewal - Air Canada</t>
  </si>
  <si>
    <t>006d000000hzTe1AAE</t>
  </si>
  <si>
    <t>https://observepoint.my.salesforce.com/006d000000ula86AAA</t>
  </si>
  <si>
    <t>https://observepoint.my.salesforce.com/001d000001QaaUIAAZ</t>
  </si>
  <si>
    <t>0060W00000y7OBCQA2</t>
  </si>
  <si>
    <t>2019 Renewal - TUI UK</t>
  </si>
  <si>
    <t>0060W00000wwwAiQAI</t>
  </si>
  <si>
    <t>TUI will be integrating OP into their release cycles to ensure data quality moving forward. Their release cycles historically have been 2-4 weeks, and hope to have them daily by the end of 2018. OP will help ensure tagging is correct prior to release.</t>
  </si>
  <si>
    <t>The analytics team terminated the contract in June for a internal solution, built by their dev team. We have tried to re-engage their marketing team with additional use cases however i have been told now that they do not have any scope to evaluate our tool for the foreseeable future and no budget until next April at the very earliest.</t>
  </si>
  <si>
    <t>https://observepoint.my.salesforce.com/0060W00000y7OBCQA2</t>
  </si>
  <si>
    <t>https://observepoint.my.salesforce.com/001d000001qtYlAAAU</t>
  </si>
  <si>
    <t>0066T000015oA2NQAU</t>
  </si>
  <si>
    <t>2022-REN-The National Trust</t>
  </si>
  <si>
    <t>0060W000013qF3jQAE</t>
  </si>
  <si>
    <t>They like being able to check at volume that all tags and cookies are working as expected once they have run a publish
They like it's a 5 min check instead of 40 mins of testing</t>
  </si>
  <si>
    <t>https://observepoint.my.salesforce.com/0066T000015oA2NQAU</t>
  </si>
  <si>
    <t>2021-REN-The National Trust</t>
  </si>
  <si>
    <t>0060W000011Tbo1QAC</t>
  </si>
  <si>
    <t>National Trust use our tool every week to ensure tag and site performance. They're impressed with the improvements to our tool and are happily renewing for another year.</t>
  </si>
  <si>
    <t>https://observepoint.my.salesforce.com/0060W000013qF3jQAE</t>
  </si>
  <si>
    <t>2020 Renewal - The National Trust</t>
  </si>
  <si>
    <t>0060W00000zMb3XQAS</t>
  </si>
  <si>
    <t>Even though they have been affected hard by Covid, they see OP as an important tool for managing their online properties.</t>
  </si>
  <si>
    <t>https://observepoint.my.salesforce.com/0060W000011Tbo1QAC</t>
  </si>
  <si>
    <t>2019 Renewal - The National Trust</t>
  </si>
  <si>
    <t>0060W00000y6R5tQAE</t>
  </si>
  <si>
    <t>https://observepoint.my.salesforce.com/0060W00000zMb3XQAS</t>
  </si>
  <si>
    <t>0060W000010OVnsQAG</t>
  </si>
  <si>
    <t>2020 Renewal - Deva Concepts</t>
  </si>
  <si>
    <t>0060W00000y5GtMQAU</t>
  </si>
  <si>
    <t>Cancelled account</t>
  </si>
  <si>
    <t>https://observepoint.my.salesforce.com/0060W000010OVnsQAG</t>
  </si>
  <si>
    <t>https://observepoint.my.salesforce.com/0010W00002GYbMSQA1</t>
  </si>
  <si>
    <t>2019 Renewal - Deva Concepts</t>
  </si>
  <si>
    <t>0060W00000wx7mgQAA</t>
  </si>
  <si>
    <t>https://observepoint.my.salesforce.com/0060W00000y5GtMQAU</t>
  </si>
  <si>
    <t>0060W0000121JqGQAU</t>
  </si>
  <si>
    <t>2021-REN-Moody's Corporation</t>
  </si>
  <si>
    <t>0060W00000zO7I2QAK</t>
  </si>
  <si>
    <t>Moodys wasn't finding any value in OP anymore. We are still trying to get feedback as to why. We think it might have to do with churn or even loss of budget.</t>
  </si>
  <si>
    <t>https://observepoint.my.salesforce.com/0060W0000121JqGQAU</t>
  </si>
  <si>
    <t>https://observepoint.my.salesforce.com/001d000001gzZA0AAM</t>
  </si>
  <si>
    <t>2019 Renewal - Moody's Corporation</t>
  </si>
  <si>
    <t>0060W00000wy0ryQAA</t>
  </si>
  <si>
    <t>https://observepoint.my.salesforce.com/0060W00000zO7I2QAK</t>
  </si>
  <si>
    <t>2018 Renewal - Moody's Corporation</t>
  </si>
  <si>
    <t>0060W00000wxF2CQAU</t>
  </si>
  <si>
    <t>https://observepoint.my.salesforce.com/0060W00000wy0ryQAA</t>
  </si>
  <si>
    <t>0060W000012ZN21QAG</t>
  </si>
  <si>
    <t>2020-REN+UP-VMware</t>
  </si>
  <si>
    <t>0060W00000wz8hWQAQ</t>
  </si>
  <si>
    <t>https://observepoint.my.salesforce.com/0060W000012ZN21QAG</t>
  </si>
  <si>
    <t>https://observepoint.my.salesforce.com/001d000001gz76yAAA</t>
  </si>
  <si>
    <t>0060W0000123XfWQAU</t>
  </si>
  <si>
    <t>2021-REN-Woolworths LTD OBO EDG</t>
  </si>
  <si>
    <t>0060W0000121KIPQA2</t>
  </si>
  <si>
    <t>Internal issues with whitelisting and prioritizing from parent company halted use of the platform. They weren't able to get the value out of the platform they wanted.</t>
  </si>
  <si>
    <t>https://observepoint.my.salesforce.com/0060W0000123XfWQAU</t>
  </si>
  <si>
    <t>https://observepoint.my.salesforce.com/0010W00002VyqDmQAJ</t>
  </si>
  <si>
    <t>0066T000018HNdEQAW</t>
  </si>
  <si>
    <t>2023 - REN - Universal Orlando</t>
  </si>
  <si>
    <t>0060W000013Mab4QAC</t>
  </si>
  <si>
    <t>Dillon Batenich, their primary end user, said that Brad, his boss, was really turned off by volume based pricing. To Brad, ObservePoint became a liability because anyone could scan too much and cost their business a lot of money. They wanted more guard rails for users to protect against that. They also really want a mobile solution still and were disappointed by LiveConnect. Dillon said that he hasn't logged in in a while and that Audits are easy to setup and get going, but he feels like he needs a whole other team to maintain Journeys. In conclusion, not enough value for the headaches we cause them.</t>
  </si>
  <si>
    <t>https://observepoint.my.salesforce.com/0066T000018HNdEQAW</t>
  </si>
  <si>
    <t>https://observepoint.my.salesforce.com/001d000001gOPblAAG</t>
  </si>
  <si>
    <t>006VH000003oLUCYA2</t>
  </si>
  <si>
    <t>2025 - REN - Alcon</t>
  </si>
  <si>
    <t>0066T00001AEWgmQAH</t>
  </si>
  <si>
    <t>Alcon has recently increased its focus on privacy governance. Over the past few months, we’ve collaborated to revamp their privacy audit processes, ensuring compliance and efficiency. In alignment with these efforts, Alcon is planning to expand their team by hiring an additional resource to maximize the value of their partnership with ObservePoint</t>
  </si>
  <si>
    <t>https://observepoint.my.salesforce.com/006VH000003oLUCYA2</t>
  </si>
  <si>
    <t>https://observepoint.my.salesforce.com/001d000001hUc1BAAS</t>
  </si>
  <si>
    <t>006VH00000TJhDRYA1</t>
  </si>
  <si>
    <t>2026 - REN - Alcon</t>
  </si>
  <si>
    <t>Alcon recently hired someone to own and manage ObservePoint, and they have a strong privacy use case they’re actively working on.</t>
  </si>
  <si>
    <t>https://observepoint.my.salesforce.com/006VH00000TJhDRYA1</t>
  </si>
  <si>
    <t>006VH00000iSeIvYAK</t>
  </si>
  <si>
    <t>2027 - REN - Alcon</t>
  </si>
  <si>
    <t>https://observepoint.my.salesforce.com/006VH00000iSeIvYAK</t>
  </si>
  <si>
    <t>0060W000013suJNQAY</t>
  </si>
  <si>
    <t>2021-REN-Coastal Contacts</t>
  </si>
  <si>
    <t>0060W0000121potQAA</t>
  </si>
  <si>
    <t>They explicitly said they "needed more support" to overcome a problem with false positive alerts. The alerts were overwhelming and they didn't have bandwidth to manage it, so they moved on to other projects and didn't finish fully implementing OP.</t>
  </si>
  <si>
    <t>https://observepoint.my.salesforce.com/0060W000013suJNQAY</t>
  </si>
  <si>
    <t>https://observepoint.my.salesforce.com/001d000001fj7ZXAAY</t>
  </si>
  <si>
    <t>0060W000014aYrBQAU</t>
  </si>
  <si>
    <t>2022 - REN -  Tapestry (Web)</t>
  </si>
  <si>
    <t>0060W000013qIKfQAM</t>
  </si>
  <si>
    <t>They had constant troubles with journeys, even with lots of support to try and solve the issue. We got Product, Engineering, and Support involved to find solutions throughout the year. However, we didn't get to an acceptable solution in time for the renewal. Even though they were getting some value out of audits, their main use case was journeys, and didn't see enough value from them to continue the partnership.</t>
  </si>
  <si>
    <t>https://observepoint.my.salesforce.com/0060W000014aYrBQAU</t>
  </si>
  <si>
    <t>https://observepoint.my.salesforce.com/0010W00002OzRi2QAF</t>
  </si>
  <si>
    <t>0060W000013r6meQAA</t>
  </si>
  <si>
    <t>2023-REN-Mary Kay</t>
  </si>
  <si>
    <t>0060W000012Yy22QAC</t>
  </si>
  <si>
    <t>&lt;p&gt;Renewal.  They like and use OP and get value from Analytics use case.  Their procurement person is prepared and starts 6 months early and starts negotiating.  Then she goes quiet and tries to make us feel like she needs internal approvals.  We did some give and take but then we stood our ground and she came back asking for a 3 year instead of a 2 year.  JD wanted only to do a 2 year.&lt;/p&gt;</t>
  </si>
  <si>
    <t>MK is generally very happy with OP but did call out a few things during the renewal process.  (1) They appreciate the support Masen is providing. (2) They appreciate that the Privacy Validation is included.</t>
  </si>
  <si>
    <t>https://observepoint.my.salesforce.com/0060W000013r6meQAA</t>
  </si>
  <si>
    <t>https://observepoint.my.salesforce.com/001d000001gQH3fAAG</t>
  </si>
  <si>
    <t>006VH00000gYLQ6YAO</t>
  </si>
  <si>
    <t>2026 - REN - Google (ANALYTICS)</t>
  </si>
  <si>
    <t>006VH000005rjAcYAI</t>
  </si>
  <si>
    <t>https://observepoint.my.salesforce.com/006VH00000gYLQ6YAO</t>
  </si>
  <si>
    <t>https://observepoint.my.salesforce.com/001d000001RdQ9ZAAV</t>
  </si>
  <si>
    <t>2025 - REN - Google (Analytics)</t>
  </si>
  <si>
    <t>006VH000004sbGSYAY</t>
  </si>
  <si>
    <t>&lt;p&gt;Google uses ObservePoint for multiple use cases, primarily focused on tagging. They have built out custom scripts and leverage our API, allowing them to automate processes without spending time in the tool itself.&lt;/p&gt;&lt;p&gt;&lt;br&gt;&lt;/p&gt;&lt;p&gt;They also prefer minimal direct engagement with the CSM and are generally unresponsive to account recommendations. However, since we are delivering 100% of what they require across their use cases, this account is in &lt;strong&gt;green status.&lt;/strong&gt;&lt;/p&gt;</t>
  </si>
  <si>
    <t>Google renewed lated but they did RENEW! They love ObservePoint and continue to get value using our API to validate their analytics.</t>
  </si>
  <si>
    <t>https://observepoint.my.salesforce.com/006VH000005rjAcYAI</t>
  </si>
  <si>
    <t>0066T000016njvGQAQ</t>
  </si>
  <si>
    <t>2023 - REN - Google Cloud</t>
  </si>
  <si>
    <t>0060W000014op8dQAA</t>
  </si>
  <si>
    <t>Google Cloud is renewing with their sights set on expanding into Global Marketing Analytics &amp; Privacy departments very soon.</t>
  </si>
  <si>
    <t>https://observepoint.my.salesforce.com/0066T000016njvGQAQ</t>
  </si>
  <si>
    <t>2022 - REN - Google Cloud</t>
  </si>
  <si>
    <t>0060W000013qfpUQAQ</t>
  </si>
  <si>
    <t>Google has implemented OP to their day-to-day work and has plans for expansion in 2022!</t>
  </si>
  <si>
    <t>https://observepoint.my.salesforce.com/0060W000014op8dQAA</t>
  </si>
  <si>
    <t>0060W000011UrowQAC</t>
  </si>
  <si>
    <t>2020 - REN - Hewlett-Packard Enterprise</t>
  </si>
  <si>
    <t>0060W00000zN0rcQAC</t>
  </si>
  <si>
    <t>Big win for OP - HPE is back for 3 more years and cannot wait for the new UI to be released. Product team did an excellent demonstration over lunch and solidified the renewal.</t>
  </si>
  <si>
    <t>https://observepoint.my.salesforce.com/0060W000011UrowQAC</t>
  </si>
  <si>
    <t>https://observepoint.my.salesforce.com/001d000001RdT1hAAF</t>
  </si>
  <si>
    <t>0060W00000wxhKnQAI</t>
  </si>
  <si>
    <t>Cheil UK-2017 Part 2</t>
  </si>
  <si>
    <t>0060W00000wvvFqQAI</t>
  </si>
  <si>
    <t>Cheil will be using ObservePoint internally to validate their work on client sites as they implement various tags.</t>
  </si>
  <si>
    <t>https://observepoint.my.salesforce.com/0060W00000wxhKnQAI</t>
  </si>
  <si>
    <t>https://observepoint.my.salesforce.com/0010W00002FtafAQAR</t>
  </si>
  <si>
    <t>0060W00000zP8QnQAK</t>
  </si>
  <si>
    <t>2019 Renewal - Cheil UK</t>
  </si>
  <si>
    <t>0060W00000y6ZJFQA2</t>
  </si>
  <si>
    <t>Michael held commercial talks with Nic as Nic is working in a global Samsung deal. As of right now, the price increase was too much for Micahel to move forward with.</t>
  </si>
  <si>
    <t>https://observepoint.my.salesforce.com/0060W00000zP8QnQAK</t>
  </si>
  <si>
    <t>2018 Renewal - Cheil UK</t>
  </si>
  <si>
    <t>https://observepoint.my.salesforce.com/0060W00000y6ZJFQA2</t>
  </si>
  <si>
    <t>0060W00000wr4jWQAQ</t>
  </si>
  <si>
    <t>2019 Renewal - Export Development Canada</t>
  </si>
  <si>
    <t>0060W00000wyJAlQAM</t>
  </si>
  <si>
    <t>https://observepoint.my.salesforce.com/0060W00000wr4jWQAQ</t>
  </si>
  <si>
    <t>2023-REN-Export Development Canada</t>
  </si>
  <si>
    <t>0060W000015OyyTQAS</t>
  </si>
  <si>
    <t>EDC is thrilled to partner with us for the 5th year in a row! They have moved to volume pricing and intend to utilize us not only for governing their martech along critical journey paths but also validating their OneTrust CMP.</t>
  </si>
  <si>
    <t>https://observepoint.my.salesforce.com/0066T000016mrGSQAY</t>
  </si>
  <si>
    <t>2022-REN-Export Development Canada</t>
  </si>
  <si>
    <t>0060W000012uBtwQAE</t>
  </si>
  <si>
    <t>EDC is with us for another year as they use the platform to capture network requests firing on their sites</t>
  </si>
  <si>
    <t>https://observepoint.my.salesforce.com/0060W000015OyyTQAS</t>
  </si>
  <si>
    <t>2021-REN-Export Development Canada</t>
  </si>
  <si>
    <t>0060W00000zHAhmQAG</t>
  </si>
  <si>
    <t>EDC has a new internal user and renewed their contract to continue to monitor their tags</t>
  </si>
  <si>
    <t>https://observepoint.my.salesforce.com/0060W000012uBtwQAE</t>
  </si>
  <si>
    <t>2020 Renewal - Export Development Canada</t>
  </si>
  <si>
    <t>After an internal re-org the new team who will be handling the analytics implementations saw value in utilizing OP for data accuracy and QA.</t>
  </si>
  <si>
    <t>https://observepoint.my.salesforce.com/0060W00000zHAhmQAG</t>
  </si>
  <si>
    <t>0066T000018E7UPQA0</t>
  </si>
  <si>
    <t>2023-REN-Home Depot of Canada</t>
  </si>
  <si>
    <t>0066T000015RjbIQAS</t>
  </si>
  <si>
    <t>Auto-renew. Home Depot continues ot see the Value of OP monitoring their sites that just asked for the invoice this year.</t>
  </si>
  <si>
    <t>https://observepoint.my.salesforce.com/0066T000018E7UPQA0</t>
  </si>
  <si>
    <t>https://observepoint.my.salesforce.com/001d000001sZVHYAA4</t>
  </si>
  <si>
    <t>2022-REN-Home Depot of Canada</t>
  </si>
  <si>
    <t>0060W000010wfizQAA</t>
  </si>
  <si>
    <t>Home Depot Canada and their champions are big OP fans. We are helping them with day-to-day web and mobile app validation and supporting them through their future server-side migration. They are excited to take advantage of Privacy now too.</t>
  </si>
  <si>
    <t>https://observepoint.my.salesforce.com/0066T000015RjbIQAS</t>
  </si>
  <si>
    <t>2021 Renewal - Home Depot of Canada</t>
  </si>
  <si>
    <t>0060W00000zOPTzQAO</t>
  </si>
  <si>
    <t>Home Depot Canada is happy to renew for another year! They're excited about the new reports and product features coming out this year! Go OP!</t>
  </si>
  <si>
    <t>https://observepoint.my.salesforce.com/0060W000010wfizQAA</t>
  </si>
  <si>
    <t>0060W0000120FQcQAM</t>
  </si>
  <si>
    <t>2020 Renewal - YOOX NET-A-PORTER-2017</t>
  </si>
  <si>
    <t>0060W00000wy2diQAA</t>
  </si>
  <si>
    <t>Issues with App Assurance and Poor Onboarding Experience. Tom did a lot of work when he took over the account to try to save them, but app was ongoing problem. With COVID resource on their side has now become more limited and they are focused on other projects now and as they felt they had received little value they were not prepared to put the effort in at the moment, even for the next few months to prove out value.</t>
  </si>
  <si>
    <t>https://observepoint.my.salesforce.com/0060W0000120FQcQAM</t>
  </si>
  <si>
    <t>https://observepoint.my.salesforce.com/001d000001fj1FzAAI</t>
  </si>
  <si>
    <t>0066T000015q1eKQAQ</t>
  </si>
  <si>
    <t>2023-REN-Citizens Bank</t>
  </si>
  <si>
    <t>0060W000013sgkqQAA</t>
  </si>
  <si>
    <t>Citizen Financial sees OP as a crucial part of its QA processes. They renewed for two more years and added an additional domain/team.</t>
  </si>
  <si>
    <t>https://observepoint.my.salesforce.com/0066T000015q1eKQAQ</t>
  </si>
  <si>
    <t>https://observepoint.my.salesforce.com/001d000001qtMQMAA2</t>
  </si>
  <si>
    <t>2021-REN-Citizens Bank</t>
  </si>
  <si>
    <t>0060W00000zNMxOQAW</t>
  </si>
  <si>
    <t>https://observepoint.my.salesforce.com/0060W000013sgkqQAA</t>
  </si>
  <si>
    <t>2020 Renewal - Citizens Bank</t>
  </si>
  <si>
    <t>0060W00000wvXO1QAM</t>
  </si>
  <si>
    <t>Citizens Bank wanted to cancel 8 months ago. Since then, not only do they see the value in the product but they upsold and are looking to add another BU in the next 6 months. Great work by Jonny and Jordan to team up and deliver another happy OP customer.</t>
  </si>
  <si>
    <t>https://observepoint.my.salesforce.com/0060W00000zNMxOQAW</t>
  </si>
  <si>
    <t>0060W00000wyTruQAE</t>
  </si>
  <si>
    <t>2018 Renewal - Beachbody</t>
  </si>
  <si>
    <t>006d000000ula6GAAQ</t>
  </si>
  <si>
    <t>https://observepoint.my.salesforce.com/0060W00000wyTruQAE</t>
  </si>
  <si>
    <t>2017 Renewal - Beachbody</t>
  </si>
  <si>
    <t>https://observepoint.my.salesforce.com/006d000000ula6GAAQ</t>
  </si>
  <si>
    <t>0060W00000zP7LcQAK</t>
  </si>
  <si>
    <t>2019 Renewal - Beachbody</t>
  </si>
  <si>
    <t>All of our original champions have left, causing OP to become somewhat orphaned resulting in a casualty of budget cuts.</t>
  </si>
  <si>
    <t>https://observepoint.my.salesforce.com/0060W00000zP7LcQAK</t>
  </si>
  <si>
    <t>0060W00000wy9GdQAI</t>
  </si>
  <si>
    <t>2018 Renewal - TMZ Enterprise+AppAssurance</t>
  </si>
  <si>
    <t>006d000000umqXTAAY</t>
  </si>
  <si>
    <t>https://observepoint.my.salesforce.com/0060W00000wy9GdQAI</t>
  </si>
  <si>
    <t>https://observepoint.my.salesforce.com/001d000001gPu94AAC</t>
  </si>
  <si>
    <t>2017 Renewal - TMZ Enterprise+AppAssurance</t>
  </si>
  <si>
    <t>006d000000uFUTlAAO</t>
  </si>
  <si>
    <t>https://observepoint.my.salesforce.com/006d000000umqXTAAY</t>
  </si>
  <si>
    <t>0060W0000123PwEQAU</t>
  </si>
  <si>
    <t>2020-REN-TMZ</t>
  </si>
  <si>
    <t>0060W00000zP7MGQA0</t>
  </si>
  <si>
    <t>Thanks for following up. Would you have some time to chat this afternoon?
"Our GM has elected not to renew with Observepoint and I’d like to walk you through the decision."
We met with Chris.  The CTO of their parent company met with the team we work with directly at TMZ and determined that despite loving working with OP they are not having enoough issues with their tagging to justify the time spent nor the cost of OP.  In previous years they were focused on redesigning the site and other project where the need for automation was more prevalent.  Today they find very few rule failures and those they do have are more often due to the rules being incorrectly built by their team than due to actual tag failures.  He said he has never worked with anyone at OP that he wasn't impressed with and enjoyed but at this point with 2020 being as it was, team dynamics changing, etc they no longer need OP.  I offered script services to help with rules/journeys and to right size but he declined.</t>
  </si>
  <si>
    <t>https://observepoint.my.salesforce.com/0060W0000123PwEQAU</t>
  </si>
  <si>
    <t>2019 Renewal - TMZ</t>
  </si>
  <si>
    <t>This long time customer continues to see value in tag validation on their website and their apps.</t>
  </si>
  <si>
    <t>https://observepoint.my.salesforce.com/0060W00000zP7MGQA0</t>
  </si>
  <si>
    <t>0060W000014nordQAA</t>
  </si>
  <si>
    <t>2023 - REN - Dave Ramsey</t>
  </si>
  <si>
    <t>0060W000013qz6GQAQ</t>
  </si>
  <si>
    <t>Ramsey is excited to partner with us for another year to validate for landing pages and paid media pages along with testing analytics on their purchase funnels. They have a goal to expand OP to their Marketing, QA, Analytics, and Paid Media Teams!</t>
  </si>
  <si>
    <t>https://observepoint.my.salesforce.com/0060W000014nordQAA</t>
  </si>
  <si>
    <t>0060W000011UmtYQAS</t>
  </si>
  <si>
    <t>2020 - REN - Azul</t>
  </si>
  <si>
    <t>0060W00000wxaITQAY</t>
  </si>
  <si>
    <t>Despite the difficult industry Azul is in, the new analytics/IT team sees value and will be continuing on for 12 more months.</t>
  </si>
  <si>
    <t>https://observepoint.my.salesforce.com/0060W000011UmtYQAS</t>
  </si>
  <si>
    <t>https://observepoint.my.salesforce.com/001d000001hT405AAC</t>
  </si>
  <si>
    <t>0066T000015qQD2QAM</t>
  </si>
  <si>
    <t>2022-REN-Azul</t>
  </si>
  <si>
    <t>0060W000013sgoYQAQ</t>
  </si>
  <si>
    <t>They still haven't recovered financially from Covid and the small team they outsource analytics too is literally 1 person who doesn't have bandwidth to manage OP.</t>
  </si>
  <si>
    <t>https://observepoint.my.salesforce.com/0066T000015qQD2QAM</t>
  </si>
  <si>
    <t>2021-REN-Azul</t>
  </si>
  <si>
    <t>We helped Azul with some important tag inventory projects this year and set up web journeys for their core booking flows. Their agency partners that we work with are big OP fans.</t>
  </si>
  <si>
    <t>https://observepoint.my.salesforce.com/0060W000013sgoYQAQ</t>
  </si>
  <si>
    <t>0060W000014o17wQAA</t>
  </si>
  <si>
    <t>2022 - REN - Shutterfly</t>
  </si>
  <si>
    <t>0060W00000zOxFKQA0</t>
  </si>
  <si>
    <t>OP has been able to help Shutterfly manage their tag implementations, They are looking forward to using more of the platform features and functionality.</t>
  </si>
  <si>
    <t>https://observepoint.my.salesforce.com/0060W000014o17wQAA</t>
  </si>
  <si>
    <t>https://observepoint.my.salesforce.com/001d000001RemPSAAZ</t>
  </si>
  <si>
    <t>006VH00000WL2PPYA1</t>
  </si>
  <si>
    <t>2026 - REN - Shutterfly</t>
  </si>
  <si>
    <t>006VH000006PgrvYAC</t>
  </si>
  <si>
    <t>https://observepoint.my.salesforce.com/006VH00000WL2PPYA1</t>
  </si>
  <si>
    <t>0060W000014oMiLQAU</t>
  </si>
  <si>
    <t>2023-REN-Wal-Mart Canada Corp</t>
  </si>
  <si>
    <t>0060W000013rkNIQAY</t>
  </si>
  <si>
    <t>They still really want OP to automate regression testing and QA for them in the future, but without Server-side validation support that can plug into their inhouse server-side solution, they aren't interested in OP. Privacy isn't yet relevant to them in Canada and even if it was, Yatin, their decision maker and champion isn't involved enough it it to care. We predicted this churn months in advance and tried to leverage other use cases and new, favorable pricing to save them, but still we were not successful.</t>
  </si>
  <si>
    <t>https://observepoint.my.salesforce.com/0060W000014oMiLQAU</t>
  </si>
  <si>
    <t>0066T000016lfpJQAQ</t>
  </si>
  <si>
    <t>2022 - REN - Hertz via AKQ</t>
  </si>
  <si>
    <t>0066T000015pBRKQA2</t>
  </si>
  <si>
    <t>They didn't see the value. They found an alternative solution.</t>
  </si>
  <si>
    <t>https://observepoint.my.salesforce.com/0066T000016lfpJQAQ</t>
  </si>
  <si>
    <t>https://observepoint.my.salesforce.com/0010W00002L0LxgQAF</t>
  </si>
  <si>
    <t>0066T00001ADMP9QAP</t>
  </si>
  <si>
    <t>2023 - REN - Frontdoor</t>
  </si>
  <si>
    <t>0066T000016m26QQAQ</t>
  </si>
  <si>
    <t>Frontdoor finds a lot of value in governing their digital analytics already but they are going to grow in their usage this year with the focus they are going to have with privacy which will be exciting!! Another two years with them!</t>
  </si>
  <si>
    <t>https://observepoint.my.salesforce.com/0066T00001ADMP9QAP</t>
  </si>
  <si>
    <t>https://observepoint.my.salesforce.com/0010W00002dxQUdQAM</t>
  </si>
  <si>
    <t>2022 - REN - Frontdoor</t>
  </si>
  <si>
    <t>0066T000015RJTKQA4</t>
  </si>
  <si>
    <t>They are going into the 2nd part of a 2 year deal that had an opt-out option after the first year but they are happily renewing</t>
  </si>
  <si>
    <t>Aaron Cheung</t>
  </si>
  <si>
    <t>https://observepoint.my.salesforce.com/0066T000016m26QQAQ</t>
  </si>
  <si>
    <t>006VH00000S0B9rYAF</t>
  </si>
  <si>
    <t>2025 - REN - Shiseido 2</t>
  </si>
  <si>
    <t>006VH000001sjUJYAY</t>
  </si>
  <si>
    <t>Shiseido renewed due to the strong value from Journeys. Our rollout of staged checkout Journeys (dev, staging, and production) has helped them catch analytics issues before launch, improving data accuracy and reinforcing OP’s importance to their workflow.</t>
  </si>
  <si>
    <t>https://observepoint.my.salesforce.com/006VH00000S0B9rYAF</t>
  </si>
  <si>
    <t>https://observepoint.my.salesforce.com/001d000001uofWIAAY</t>
  </si>
  <si>
    <t>0066T00001BA5jZQAT</t>
  </si>
  <si>
    <t>2024 - REN - Acceleration</t>
  </si>
  <si>
    <t>0066T000017XfelQAC</t>
  </si>
  <si>
    <t>Acceleration US team will not be renewing due to lack of usage. The champions were intent on keeping but the final decision maker / billing contact did not want to renew due to lack of usage in the account inspite of future plans to pick up usage with other groups.
We're hoping we can pick up these plans and get them back down the road.</t>
  </si>
  <si>
    <t>https://observepoint.my.salesforce.com/0066T00001BA5jZQAT</t>
  </si>
  <si>
    <t>https://observepoint.my.salesforce.com/001d000000VOLKXAA5</t>
  </si>
  <si>
    <t>2023 - REN - Acceleration</t>
  </si>
  <si>
    <t>0066T000017UegdQAC</t>
  </si>
  <si>
    <t>Acceleration is thrilled to partner with us for the 2nd year in a row. They will be using OP for all three main use cases -- analytics, privacy, landing pages -- with a BIG focus on privacy testing for their clients.</t>
  </si>
  <si>
    <t>https://observepoint.my.salesforce.com/0066T000017XfelQAC</t>
  </si>
  <si>
    <t>0066T000018z39OQAQ</t>
  </si>
  <si>
    <t>2023 - REN - The National Trust</t>
  </si>
  <si>
    <t>National Trust are happy users, and use us regularly for tag governance, privacy, and page load. They knowingly auto renewed and we have email confirmation they are happy to renew at the same price.</t>
  </si>
  <si>
    <t>https://observepoint.my.salesforce.com/0066T000018z39OQAQ</t>
  </si>
  <si>
    <t>2024 - REN - The National Trust</t>
  </si>
  <si>
    <t>&lt;ul&gt;&lt;li&gt;Ensuring Tags fires correctly and respect consent choices&lt;/li&gt;&lt;li&gt;Monitoring which tags fire/approving those we expect and investigating those we do not&lt;/li&gt;&lt;li&gt;Assessing Page Load Speed, and what causes it to change.&lt;/li&gt;&lt;/ul&gt;</t>
  </si>
  <si>
    <t>Looking forward to another year of working with ObservePoint. The main user is one of our most frequent feedback sharers and he enjoys the platform. Even though it's been a hard year for the charity we are one of the products they have fought to keep.</t>
  </si>
  <si>
    <t>https://observepoint.my.salesforce.com/0066T00001DI5DPQA1</t>
  </si>
  <si>
    <t>0066T000016nRA4QAM</t>
  </si>
  <si>
    <t>2023 - REN - Asurion (Web)</t>
  </si>
  <si>
    <t>0060W000014mtKdQAI</t>
  </si>
  <si>
    <t>They didn't have the bandwidth to use the tool this next year. They see the value and really wanted to but had no one at Asurion that could own it.</t>
  </si>
  <si>
    <t>https://observepoint.my.salesforce.com/0066T000016nRA4QAM</t>
  </si>
  <si>
    <t>https://observepoint.my.salesforce.com/001d000001hW4U7AAK</t>
  </si>
  <si>
    <t>2021 - REN + EXT - Asurion (Web)</t>
  </si>
  <si>
    <t>0060W000013rxdKQAQ</t>
  </si>
  <si>
    <t>We almost lost Asurion this year because they didn't have a primary user for a while. We then showcased the new platform and helped them build solid use-cases, and now they are super excited for another year of OP!</t>
  </si>
  <si>
    <t>https://observepoint.my.salesforce.com/0060W000014mtKdQAI</t>
  </si>
  <si>
    <t>0060W000013sE02QAE</t>
  </si>
  <si>
    <t>2022-REN-AutoNation</t>
  </si>
  <si>
    <t>0060W000012YDbEQAW</t>
  </si>
  <si>
    <t>Saw the value and can see even more value as they further integrate OP more into their processes. Exploring new use cases.</t>
  </si>
  <si>
    <t>https://observepoint.my.salesforce.com/0060W000013sE02QAE</t>
  </si>
  <si>
    <t>0066T000017UVvBQAW</t>
  </si>
  <si>
    <t>2023 - REN - Owens Corning (Web)</t>
  </si>
  <si>
    <t>0060W000015PAyJQAW</t>
  </si>
  <si>
    <t>Owens Corning is excited to renew with us 5 months in advance with a 2 year contract! They will be using OP for their continued validation of their regression testing, data layer, Adobe Analytics implementation, privacy compliance, and landing pages.</t>
  </si>
  <si>
    <t>https://observepoint.my.salesforce.com/0066T000017UVvBQAW</t>
  </si>
  <si>
    <t>https://observepoint.my.salesforce.com/001d000001qtILeAAM</t>
  </si>
  <si>
    <t>2022 - REN - Owens Corning (Web)</t>
  </si>
  <si>
    <t>0060W000013sb0wQAA</t>
  </si>
  <si>
    <t>Owens Corning is happy to use us again for another year!</t>
  </si>
  <si>
    <t>https://observepoint.my.salesforce.com/0060W000015PAyJQAW</t>
  </si>
  <si>
    <t>006VH00000ZSb8aYAD</t>
  </si>
  <si>
    <t>2026 - REN - Seagate</t>
  </si>
  <si>
    <t>0060W0000120lLAQAY</t>
  </si>
  <si>
    <t>2020 Renewal - Odin Agency GmbH</t>
  </si>
  <si>
    <t>0060W00000y72OpQAI</t>
  </si>
  <si>
    <t>The German banks are going through a period of consolidation which is putting a freeze on certain budget lines. This means cutting OP for now. There's actually been a lot of value provided for this account (our perception and the clients).</t>
  </si>
  <si>
    <t>https://observepoint.my.salesforce.com/0060W0000120lLAQAY</t>
  </si>
  <si>
    <t>https://observepoint.my.salesforce.com/0010W00002DyaQ6QAJ</t>
  </si>
  <si>
    <t>2019 Renewal - Odin Agency GmbH</t>
  </si>
  <si>
    <t>0060W00000wyCAzQAM</t>
  </si>
  <si>
    <t>Heavy job losses and restructuring has forced budget cuts right now. The door is open for the future.</t>
  </si>
  <si>
    <t>https://observepoint.my.salesforce.com/0060W00000y72OpQAI</t>
  </si>
  <si>
    <t>0060W00000y5LZ5QAM</t>
  </si>
  <si>
    <t>2020 Renewal - Adobe - AEM</t>
  </si>
  <si>
    <t>0060W00000wz28AQAQ</t>
  </si>
  <si>
    <t>Beth Russell Adobe Project lead left the org. She was the main driver of this project. When she left the Adobe team did not engage. OP has reached out to others in the org to see if we could restart the engagement with no avail.</t>
  </si>
  <si>
    <t>https://observepoint.my.salesforce.com/0060W00000y5LZ5QAM</t>
  </si>
  <si>
    <t>0066T0000168urFQAQ</t>
  </si>
  <si>
    <t>2023-REN-Essendant</t>
  </si>
  <si>
    <t>0060W000012L1ZdQAK</t>
  </si>
  <si>
    <t>They have decommissioned their analytics group and will not be implementing analytics on their websites whatsoever. It was a sinking ship for them to start and they didn't get much value from their analytics and therefore, ObservePoint. I told Archana to please reach out to us when they decide to reimplement and she said she would reach out to me, but for the foreseeable future, they are putting their analytics funds into other pursuits and priorities.</t>
  </si>
  <si>
    <t>https://observepoint.my.salesforce.com/0066T0000168urFQAQ</t>
  </si>
  <si>
    <t>https://observepoint.my.salesforce.com/001d000001awXTIAA2</t>
  </si>
  <si>
    <t>2021-REN-Essendant</t>
  </si>
  <si>
    <t>0060W000010wUdLQAU</t>
  </si>
  <si>
    <t>Wanted to use WebAssurance in a two year deal to get a head start on their tag governance.</t>
  </si>
  <si>
    <t>https://observepoint.my.salesforce.com/0060W000012L1ZdQAK</t>
  </si>
  <si>
    <t>2020 Renewal - Essendant</t>
  </si>
  <si>
    <t>0060W00000y70PoQAI</t>
  </si>
  <si>
    <t>Renewal in</t>
  </si>
  <si>
    <t>https://observepoint.my.salesforce.com/0060W000010wUdLQAU</t>
  </si>
  <si>
    <t>2019 Renewal - Essendant</t>
  </si>
  <si>
    <t>0060W00000wz2B4QAI</t>
  </si>
  <si>
    <t>https://observepoint.my.salesforce.com/0060W00000y70PoQAI</t>
  </si>
  <si>
    <t>0060W00000y7OI8QAM</t>
  </si>
  <si>
    <t>2019 Renewal - NowTV</t>
  </si>
  <si>
    <t>0060W00000wyzdaQAA</t>
  </si>
  <si>
    <t>This account was just transferred into my name after the territory realignment. They were heavy appassurance users, and we weren't meeting their needs. For now they will not renew, but if things change in the future we can stay in touch.</t>
  </si>
  <si>
    <t>https://observepoint.my.salesforce.com/0060W00000y7OI8QAM</t>
  </si>
  <si>
    <t>https://observepoint.my.salesforce.com/001d000001l9RORAA2</t>
  </si>
  <si>
    <t>2019 Renewal - VMware</t>
  </si>
  <si>
    <t>0060W00000wz4X0QAI</t>
  </si>
  <si>
    <t>Looking forward to another year with OP.</t>
  </si>
  <si>
    <t>https://observepoint.my.salesforce.com/0060W00000wz8hWQAQ</t>
  </si>
  <si>
    <t>0060W00001243y9QAA</t>
  </si>
  <si>
    <t>2021-REN-Ahold Delhaize</t>
  </si>
  <si>
    <t>0060W00000zP6pRQAS</t>
  </si>
  <si>
    <t>Despite some last-minute people changes, Tom has quickly built strong relationships with new users who are excited about expanding how OP is used at Ahold in 2020.</t>
  </si>
  <si>
    <t>Found a cheaper internal solution. The engagement had been low for some time since the original champion left last year.</t>
  </si>
  <si>
    <t>https://observepoint.my.salesforce.com/0060W00001243y9QAA</t>
  </si>
  <si>
    <t>https://observepoint.my.salesforce.com/001d000001tOCFhAAO</t>
  </si>
  <si>
    <t>2019 Renewal - Ahold Delhaize</t>
  </si>
  <si>
    <t>0060W00000zN2prQAC</t>
  </si>
  <si>
    <t>https://observepoint.my.salesforce.com/0060W00000zP6pRQAS</t>
  </si>
  <si>
    <t>0066T000016H6J4QAK</t>
  </si>
  <si>
    <t>2022-REN-Mayo Clinic</t>
  </si>
  <si>
    <t>0060W000013J51bQAC</t>
  </si>
  <si>
    <t>Mayo Clinic has been with us for quite a while. They continue to see the value that ObservePoint provides and have increased their page and journey limits.</t>
  </si>
  <si>
    <t>https://observepoint.my.salesforce.com/0066T000016H6J4QAK</t>
  </si>
  <si>
    <t>https://observepoint.my.salesforce.com/001d000001gyl5WAAQ</t>
  </si>
  <si>
    <t>2021-REN-Mayo Clinic</t>
  </si>
  <si>
    <t>0060W000010yqGcQAI</t>
  </si>
  <si>
    <t>Mayo Clinic finds great value in our tool and it is an essential part of their QA process. They added the Privacy Compliance package to help with their privacy initiatives and cookie monitoring.</t>
  </si>
  <si>
    <t>https://observepoint.my.salesforce.com/0060W000013J51bQAC</t>
  </si>
  <si>
    <t>2020 Renewal - Mayo Clinic</t>
  </si>
  <si>
    <t>0060W00000y6dEZQAY</t>
  </si>
  <si>
    <t>Thanks to Jared approving a split payment Mayo was not only able to renew but to upsell as well despite COVID19 concerns</t>
  </si>
  <si>
    <t>https://observepoint.my.salesforce.com/0060W000010yqGcQAI</t>
  </si>
  <si>
    <t>2019 Renewal - Mayo Clinic</t>
  </si>
  <si>
    <t>0060W00000y4kSyQAI</t>
  </si>
  <si>
    <t>https://observepoint.my.salesforce.com/0060W00000y6dEZQAY</t>
  </si>
  <si>
    <t>0060W00001230SNQAY</t>
  </si>
  <si>
    <t>2021-REN-Biogen</t>
  </si>
  <si>
    <t>0060W00000zPINNQA4</t>
  </si>
  <si>
    <t>Biogen is always looking for ways to increase automation and enhance their QA processes.  After several recent meetings with Dianne, renewing was a no brainer.  She will be working closely with their team to strategize best practices leveraging OP for QA.</t>
  </si>
  <si>
    <t>https://observepoint.my.salesforce.com/0060W00001230SNQAY</t>
  </si>
  <si>
    <t>0066T000017TxbxQAC</t>
  </si>
  <si>
    <t>2023-REN-Biogen</t>
  </si>
  <si>
    <t>0060W000014mZDnQAM</t>
  </si>
  <si>
    <t>Biogen is thrilled to have us for the 7th YEAR IN A ROW to have all commercial product sites covered by web journeys and audits by utilizing OP. They love us like crazy!</t>
  </si>
  <si>
    <t>https://observepoint.my.salesforce.com/0066T000017TxbxQAC</t>
  </si>
  <si>
    <t>2022-REN-Biogen</t>
  </si>
  <si>
    <t>Biogen is continuing to see the value of their data validation via ObservePoint</t>
  </si>
  <si>
    <t>https://observepoint.my.salesforce.com/0060W000014mZDnQAM</t>
  </si>
  <si>
    <t>0066T000016jwFXQAY</t>
  </si>
  <si>
    <t>2022 - REN - William Hill - Web</t>
  </si>
  <si>
    <t>0060W000013t3wjQAA</t>
  </si>
  <si>
    <t>Happy to Renew for another year and continue to find value.</t>
  </si>
  <si>
    <t>https://observepoint.my.salesforce.com/0066T000016jwFXQAY</t>
  </si>
  <si>
    <t>https://observepoint.my.salesforce.com/001d000001h1YQ6AAM</t>
  </si>
  <si>
    <t>0060W000013sSsTQAU</t>
  </si>
  <si>
    <t>2023-REN-Schneider Electric - Web</t>
  </si>
  <si>
    <t>0060W000012KNdBQAW</t>
  </si>
  <si>
    <t>&lt;ul&gt;&lt;li&gt;Tag Management System migration&lt;/li&gt;&lt;li&gt;Cookie Management Platform monitoring&lt;/li&gt;&lt;li&gt;Privacy compliancy&lt;/li&gt;&lt;li&gt;Data quality check (alert if tags are failing etc)&lt;/li&gt;&lt;li&gt;Registration process (Journeys)&lt;/li&gt;&lt;/ul&gt;</t>
  </si>
  <si>
    <t>Schneider Electric will continue to use OP to help with their cookie management and privacy compliance monitoring.</t>
  </si>
  <si>
    <t>https://observepoint.my.salesforce.com/0060W000013sSsTQAU</t>
  </si>
  <si>
    <t>https://observepoint.my.salesforce.com/001d000001u4dBqAAI</t>
  </si>
  <si>
    <t>0066T000016logQQAQ</t>
  </si>
  <si>
    <t>2022 - REN - Boston Scientific</t>
  </si>
  <si>
    <t>0066T000015pnPPQAY</t>
  </si>
  <si>
    <t>Boston Scientific is expanding with us and anticipates even more value as new websites roll out later this year.</t>
  </si>
  <si>
    <t>https://observepoint.my.salesforce.com/0066T000016logQQAQ</t>
  </si>
  <si>
    <t>0066T000015RjZ7QAK</t>
  </si>
  <si>
    <t>2022-REN-Ferguson</t>
  </si>
  <si>
    <t>0060W000010yBZJQA2</t>
  </si>
  <si>
    <t>Vance and Mike are in the tool all the time! OP is definitely a day-to-day tool for them.</t>
  </si>
  <si>
    <t>https://observepoint.my.salesforce.com/0066T000015RjZ7QAK</t>
  </si>
  <si>
    <t>0060W0000120kb7QAA</t>
  </si>
  <si>
    <t>2020 Renewal - Aberdeen Asset Management</t>
  </si>
  <si>
    <t>0060W00000zN7xsQAC</t>
  </si>
  <si>
    <t>Looking forward to continuing to gain value from OP with new users after main user left last year</t>
  </si>
  <si>
    <t>https://observepoint.my.salesforce.com/0060W0000120kb7QAA</t>
  </si>
  <si>
    <t>https://observepoint.my.salesforce.com/001d0000025lcHnAAI</t>
  </si>
  <si>
    <t>0060W000013t1aGQAQ</t>
  </si>
  <si>
    <t>2021-REN-Aberdeen Asset Management</t>
  </si>
  <si>
    <t>Champion churn. Didn't pay last years invoice.</t>
  </si>
  <si>
    <t>https://observepoint.my.salesforce.com/0060W000013t1aGQAQ</t>
  </si>
  <si>
    <t>0060W00000wyIcjQAE</t>
  </si>
  <si>
    <t>2018 Renewal - Carmichael Lynch OBO Subaru - WebAssurance</t>
  </si>
  <si>
    <t>006d000000uFr43AAC</t>
  </si>
  <si>
    <t>Carmichael Lynch Purchased OP for a one-off project they were working on with Subaru.  After the project, all of our contacts left and we have not been able to engage with any new individuals.</t>
  </si>
  <si>
    <t>https://observepoint.my.salesforce.com/0060W00000wyIcjQAE</t>
  </si>
  <si>
    <t>https://observepoint.my.salesforce.com/001d000001zeTM1AAM</t>
  </si>
  <si>
    <t>2017 Renewal - Carmichael Lynch OBO Subaru - WebAssurance</t>
  </si>
  <si>
    <t>006d000000qbOw5AAE</t>
  </si>
  <si>
    <t>Carmichael Lynch continues to run Subaru's marketing campaigns.  Data Governance is beginning to take hold with Subaru and they are pushing CL to improve automation of their Vendor QA and overall performance.</t>
  </si>
  <si>
    <t>https://observepoint.my.salesforce.com/006d000000uFr43AAC</t>
  </si>
  <si>
    <t>0060W000013rWVnQAM</t>
  </si>
  <si>
    <t>2021-REN-Priceline</t>
  </si>
  <si>
    <t>0060W00000y8gUGQAY</t>
  </si>
  <si>
    <t>Auto Renewal Protocol</t>
  </si>
  <si>
    <t>They have been ghosting us for a while. Haven't been in the platform in over a year. Haven't paid their last two bills (2020, and 2021)</t>
  </si>
  <si>
    <t>https://observepoint.my.salesforce.com/0060W000013rWVnQAM</t>
  </si>
  <si>
    <t>https://observepoint.my.salesforce.com/001d000001eyUycAAE</t>
  </si>
  <si>
    <t>2020 Renewal - Priceline</t>
  </si>
  <si>
    <t>0060W00000wzYcQQAU</t>
  </si>
  <si>
    <t>https://observepoint.my.salesforce.com/0060W00000y8gUGQAY</t>
  </si>
  <si>
    <t>0060W00000xoIXnQAM</t>
  </si>
  <si>
    <t>2020 Renewal - Hawaiian Airlines</t>
  </si>
  <si>
    <t>006d000000ZfHxPAAV</t>
  </si>
  <si>
    <t>https://observepoint.my.salesforce.com/0060W00000xoIXnQAM</t>
  </si>
  <si>
    <t>https://observepoint.my.salesforce.com/001d000001qtIEMAA2</t>
  </si>
  <si>
    <t>0060W000012YFq8QAG</t>
  </si>
  <si>
    <t>2021-REN-Hawaiian Airlines</t>
  </si>
  <si>
    <t>Covid cancel</t>
  </si>
  <si>
    <t>https://observepoint.my.salesforce.com/0060W000012YFq8QAG</t>
  </si>
  <si>
    <t>0066T000016klnBQAQ</t>
  </si>
  <si>
    <t>2023-REN-Carhartt</t>
  </si>
  <si>
    <t>0060W000014ac6wQAA</t>
  </si>
  <si>
    <t>&lt;p&gt;Using ObservePoint to test flows to make sure that analytics are flowing and currently using us to figure out their privacy setup to make sure their in-house banner is working as expected and that they have alerts for the third party tags that are set unexpectedly after banner is interacted with.&lt;/p&gt;</t>
  </si>
  <si>
    <t>They have been using us for digital governance and will contiune to grow with privacy and increasing frequency of scans to be more vigilant with their monitoring. Super excited for the next two years!</t>
  </si>
  <si>
    <t>https://observepoint.my.salesforce.com/0066T000016klnBQAQ</t>
  </si>
  <si>
    <t>https://observepoint.my.salesforce.com/001d000001fjMCuAAM</t>
  </si>
  <si>
    <t>0066T000016lxyAQAQ</t>
  </si>
  <si>
    <t>2022-REN-Carmichael Lynch</t>
  </si>
  <si>
    <t>0060W000014mkDrQAI</t>
  </si>
  <si>
    <t>Carmichael Lynch is focused on monitoring tags and ensuring Analytics is firing as expected. There is opportunity to expand in privacy compliance down the road.</t>
  </si>
  <si>
    <t>https://observepoint.my.salesforce.com/0066T000016lxyAQAQ</t>
  </si>
  <si>
    <t>https://observepoint.my.salesforce.com/001d0000028pilmAAA</t>
  </si>
  <si>
    <t>2021-REN-Carmichael Lynch</t>
  </si>
  <si>
    <t>0060W000014b48aQAA</t>
  </si>
  <si>
    <t>Continue to find value in testing and monitoring the tags and if there are any changes within each of them. They love OP!</t>
  </si>
  <si>
    <t>https://observepoint.my.salesforce.com/0060W000014mkDrQAI</t>
  </si>
  <si>
    <t>006VH00000b6v9bYAA</t>
  </si>
  <si>
    <t>2028 - REN - Mary Kay</t>
  </si>
  <si>
    <t>0066T00001CyvrEQAR</t>
  </si>
  <si>
    <t>https://observepoint.my.salesforce.com/006VH00000b6v9bYAA</t>
  </si>
  <si>
    <t>2025 - REN - Mary Kay</t>
  </si>
  <si>
    <t>&lt;p&gt;Mary Kay has very limited bandwidth but is highly self-sufficient and requires minimal support from Customer Success. Their main objectives are to ensure accurate data collection and to govern the various pixels on their site. Recently, they’ve also shifted more attention toward privacy validation, specifically focusing on data being collected during opt-out scenarios. Given their limited capacity and the ongoing cleanup still needed across their site using our tool, this account is currently in &lt;strong&gt;yellow status.&lt;/strong&gt;&lt;/p&gt;&lt;p&gt;&lt;br&gt;&lt;/p&gt;&lt;p&gt;Change - &lt;strong&gt;Mary Kay&lt;/strong&gt; stated that they need to validate that GA4 is firing across all their web properties and ensure the consent mode variable is captured in their privacy audits. We’ve already provided the data they need through reports — now they just need to take that data and implement the necessary changes on their end. Since we’re still in the process of delivering on this goal, the account remains in &lt;strong&gt;yellow status&lt;/strong&gt;.&lt;/p&gt;</t>
  </si>
  <si>
    <t>Mary Kay has been a strong supporter of ObservePoint for years. Ron attends EDGE annually, and this year he’s bringing another team member along. We just closed a three-year deal with them, and they’re excited to lock us in for the next three years.</t>
  </si>
  <si>
    <t>https://observepoint.my.salesforce.com/0066T00001CyvrEQAR</t>
  </si>
  <si>
    <t>0060W000010OVbDQAW</t>
  </si>
  <si>
    <t>2020-REN-Endurance International</t>
  </si>
  <si>
    <t>0060W00000wySGaQAM</t>
  </si>
  <si>
    <t>Endurance added the performance package and will be utilizing our Google Lighthouse integration.</t>
  </si>
  <si>
    <t>https://observepoint.my.salesforce.com/0060W000010OVbDQAW</t>
  </si>
  <si>
    <t>https://observepoint.my.salesforce.com/001d0000027WiOlAAK</t>
  </si>
  <si>
    <t>0060W000014da8EQAQ</t>
  </si>
  <si>
    <t>2022-REN-Newfold Digital</t>
  </si>
  <si>
    <t>Newfold Digital (formerly known as Endurance) loves ObservePoint. Their primary user (Arthur) continues to pioneer what can be done with the ObservePoint tool and produces highly value insights for the organization's web properties.</t>
  </si>
  <si>
    <t>https://observepoint.my.salesforce.com/0060W000014da8EQAQ</t>
  </si>
  <si>
    <t>0066T00001B9IuRQAV</t>
  </si>
  <si>
    <t>2024 - REN - The Church of Jesus Christ of Latter-day Saints</t>
  </si>
  <si>
    <t>0066T000017VkHlQAK</t>
  </si>
  <si>
    <t>The LDS Church has loved Observepoint for years as it's helped them with complex tagging use cases and they have found value in building journeys and audits to test their digital analytics! Excited to have them for another year!</t>
  </si>
  <si>
    <t>https://observepoint.my.salesforce.com/0066T00001B9IuRQAV</t>
  </si>
  <si>
    <t>006VH00000WZKflYAH</t>
  </si>
  <si>
    <t>2028 - REN - The Church of Jesus Christ of Latter-day Saints</t>
  </si>
  <si>
    <t>006VH000004z0c2YAA</t>
  </si>
  <si>
    <t>https://observepoint.my.salesforce.com/006VH00000WZKflYAH</t>
  </si>
  <si>
    <t>2025 - REN - The Church of Jesus Christ of Latter-day Saints</t>
  </si>
  <si>
    <t>&lt;p&gt;What job has the customer hired us to do?&lt;/p&gt;&lt;p&gt;The Church has hired ObservePoint to bring confidence and oversight to their web technologies. With numerous domains managed by different teams and hundreds of engineers making frequent changes, they rely on ObservePoint to holistically manage and monitor the consistency, integrity, and deployment of their digital technologies.&lt;/p&gt;&lt;p&gt;&lt;br&gt;&lt;/p&gt;&lt;p&gt;What is the criteria to measure success?&lt;/p&gt;&lt;p&gt;Success is measured by our ability to monitor and alert on:&lt;/p&gt;&lt;p&gt;	•	Tags originating outside of Launch (to identify unauthorized or unmanaged technologies)&lt;/p&gt;&lt;p&gt;	•	The presence of primary tags across all key pages and domains (to ensure consistent data collection)&lt;/p&gt;&lt;p&gt;&lt;br&gt;&lt;/p&gt;&lt;p&gt;This helps ensure their web properties are compliant, data is trustworthy, and any issues can be quickly identified and resolved.&lt;/p&gt;</t>
  </si>
  <si>
    <t>The Church has been a long-time customer, and we have some strong champions within the organization. They manage a large number of domains, each with many people working on them. ObservePoint plays a vital role in ensuring all their technologies are functioning as intended.</t>
  </si>
  <si>
    <t>https://observepoint.my.salesforce.com/006VH000004z0c2YAA</t>
  </si>
  <si>
    <t>0066T0000191jYLQAY</t>
  </si>
  <si>
    <t>2023 - REN - Citi (Singapore)</t>
  </si>
  <si>
    <t>0066T000015q1cEQAQ</t>
  </si>
  <si>
    <t>Citi Singapore intends to maintain its utilization of Observepoint for overseeing data/tag governance on their APAC websites. Additionally, they will continue to use LiveConnect for mobile app auditing.</t>
  </si>
  <si>
    <t>https://observepoint.my.salesforce.com/0066T0000191jYLQAY</t>
  </si>
  <si>
    <t>https://observepoint.my.salesforce.com/001d000001gPzgnAAC</t>
  </si>
  <si>
    <t>2022-REN-Citigroup (Singapore)</t>
  </si>
  <si>
    <t>0060W000014b5cIQAQ</t>
  </si>
  <si>
    <t>After a year-long vendor security assessment, Citi Singapore has decided to renew with ObservePoint, as they continue to see the value that we provide.</t>
  </si>
  <si>
    <t>https://observepoint.my.salesforce.com/0066T000015q1cEQAQ</t>
  </si>
  <si>
    <t>0060W00000wr2qrQAA</t>
  </si>
  <si>
    <t>2019 Renewal - PETCO</t>
  </si>
  <si>
    <t>0060W00000ww7sWQAQ</t>
  </si>
  <si>
    <t>The 2 users/champions left and engagement dropped off. Now saying they don't have budget to renew.</t>
  </si>
  <si>
    <t>https://observepoint.my.salesforce.com/0060W00000wr2qrQAA</t>
  </si>
  <si>
    <t>0066T00001Do30hQAB</t>
  </si>
  <si>
    <t>2025 - REN - Citizens Financial Group</t>
  </si>
  <si>
    <t>&lt;p&gt;Improving website performance and site health, including tag governance and monitoring tag health.&lt;/p&gt;&lt;p&gt;&lt;br&gt;&lt;/p&gt;&lt;p&gt;Identifying areas for site performance improvements and using ObservePoint to assist in that effort.&lt;/p&gt;&lt;p&gt;Enhancing privacy and privacy governance through the use of ObservePoint.&lt;/p&gt;&lt;p&gt;Expanding the use of ObservePoint by having offshore resources create journeys, which is part of their planned increase in ObservePoint usage.&lt;/p&gt;&lt;p&gt;Conducting a web governance maturity assessment, which could be a key area for future success.&lt;/p&gt;</t>
  </si>
  <si>
    <t>Citizen’s is sticking with ObservePoint for another year to keep their data accurate, stay on top of governance, and feel confident in their analytics.</t>
  </si>
  <si>
    <t>https://observepoint.my.salesforce.com/0066T00001Do30hQAB</t>
  </si>
  <si>
    <t>0060W0000123M9XQAU</t>
  </si>
  <si>
    <t>2020-REN-Vodafone-UK</t>
  </si>
  <si>
    <t>Vodafone UK brought us to help with JS version control and alerting whilst helping them with their Tealium deployment a year ago. Jim has helped them do this and has been selling them additional value around this as well which has resulted in 3 year deal</t>
  </si>
  <si>
    <t>https://observepoint.my.salesforce.com/0060W0000123M9XQAU</t>
  </si>
  <si>
    <t>0066T00001CMnP4QAL</t>
  </si>
  <si>
    <t>2024 - REN - Mayo Clinic</t>
  </si>
  <si>
    <t>0066T000018GrDwQAK</t>
  </si>
  <si>
    <t>&lt;p&gt;Analytics validation&lt;/p&gt;&lt;p&gt;Privacy Validation&lt;/p&gt;</t>
  </si>
  <si>
    <t>Mayo is onboard for another year.</t>
  </si>
  <si>
    <t>https://observepoint.my.salesforce.com/0066T00001CMnP4QAL</t>
  </si>
  <si>
    <t>006VH00000ZqTTBYA3</t>
  </si>
  <si>
    <t>2026 - REN - Mayo Clinic</t>
  </si>
  <si>
    <t>006VH00000E19PQYAZ</t>
  </si>
  <si>
    <t>https://observepoint.my.salesforce.com/006VH00000ZqTTBYA3</t>
  </si>
  <si>
    <t>2025 - REN - Mayo Clinic</t>
  </si>
  <si>
    <t>&lt;p&gt;Analytics validation of Tealium, utilizing custom Mayo clinic tealium tags. &lt;/p&gt;&lt;p&gt;Opportunity with email link validation in the future. &lt;/p&gt;&lt;p&gt;Privacy  - custom pre-audit actions finally working and are able to help them categorize cookies.&lt;/p&gt;</t>
  </si>
  <si>
    <t>Mayo continues to get value. Easy Yes for another year.</t>
  </si>
  <si>
    <t>https://observepoint.my.salesforce.com/006VH00000E19PQYAZ</t>
  </si>
  <si>
    <t>2025 - REN - Thermo Fisher Scientific</t>
  </si>
  <si>
    <t>Thermo Fisher has historically used OP for analytics validation (and will continue to do so), but other use cases like getting an inventory of PDFs and other site content has proven very valuable as well!</t>
  </si>
  <si>
    <t>https://observepoint.my.salesforce.com/006VH000002nbRtYAI</t>
  </si>
  <si>
    <t>2023-REN-ThermoFisher</t>
  </si>
  <si>
    <t>0060W000014noarQAA</t>
  </si>
  <si>
    <t>Thermofisher has a strong relationship with us, and continues to find value auditing their websites - especially their products pages, for analytics validation and tag governance.</t>
  </si>
  <si>
    <t>https://observepoint.my.salesforce.com/0066T000016mW3FQAU</t>
  </si>
  <si>
    <t>2022-REN-ThermoFisher</t>
  </si>
  <si>
    <t>0060W000014ct23QAA</t>
  </si>
  <si>
    <t>Thermo Fisher is happy with the results that Tech Governance gives them across their country sites. They will be working with Chris Hawkes to continue to gain additional insights and value.</t>
  </si>
  <si>
    <t>https://observepoint.my.salesforce.com/0060W000014noarQAA</t>
  </si>
  <si>
    <t>0060W000014mfFMQAY</t>
  </si>
  <si>
    <t>2022 - REN - Mercedes-Benz AG - Web</t>
  </si>
  <si>
    <t>Mercedes are excited to continue using OP and have renewed 3 months early, for another 2 years!</t>
  </si>
  <si>
    <t>https://observepoint.my.salesforce.com/0060W000014mfFMQAY</t>
  </si>
  <si>
    <t>https://observepoint.my.salesforce.com/0010W00002f3EAzQAM</t>
  </si>
  <si>
    <t>0066T00001ABrjqQAD</t>
  </si>
  <si>
    <t>2023 - REN - Bloomberg</t>
  </si>
  <si>
    <t>They felt that Amplitude's in-app variable validation was sufficient and they weren't sold on privacy use cases. They had these concerns last year and try to get out of an auto-renewal 100+ days late and we held them to it. This year, they ignored us because they never got over the fact that we wouldn't let them off the hook.</t>
  </si>
  <si>
    <t>https://observepoint.my.salesforce.com/0066T00001ABrjqQAD</t>
  </si>
  <si>
    <t>0060W0000136s0bQAA</t>
  </si>
  <si>
    <t>2022-REN-Manulife Singapore-WA</t>
  </si>
  <si>
    <t>0060W000012ZbfwQAC</t>
  </si>
  <si>
    <t>Our sponsor Dawn really sees the value in OP even against other competitors. She need our help to get her finance team board who were questions the cost. so we sent over OP walkthroughs PDF's and competitive analysis to drive it home.</t>
  </si>
  <si>
    <t>https://observepoint.my.salesforce.com/0060W0000136s0bQAA</t>
  </si>
  <si>
    <t>0066T00001BAT2hQAH</t>
  </si>
  <si>
    <t>2024 - REN - Manulife</t>
  </si>
  <si>
    <t>0066T000017VqYWQA0</t>
  </si>
  <si>
    <t>https://observepoint.my.salesforce.com/0066T00001BAT2hQAH</t>
  </si>
  <si>
    <t>2023-REN-Manulife Singapore-WA</t>
  </si>
  <si>
    <t>Manulife Second year of the 2 yr deal! They continue to investigate features to extract more value out of the platform.</t>
  </si>
  <si>
    <t>https://observepoint.my.salesforce.com/0066T000017VqYWQA0</t>
  </si>
  <si>
    <t>006VH000006PlRhYAK</t>
  </si>
  <si>
    <t>2025 - REN - Gap</t>
  </si>
  <si>
    <t>0066T00001B910fQAB</t>
  </si>
  <si>
    <t>&lt;p&gt;25% increase in privacy audits - not frequency, just deeper audits&lt;/p&gt;&lt;p&gt;Email Link Validation adoption - all 4 brands&lt;/p&gt;&lt;p&gt;&lt;br&gt;&lt;/p&gt;&lt;p&gt;Success Criteria (tentative):&lt;/p&gt;&lt;ul&gt;&lt;li&gt;100% of failure notifications are true failures&lt;/li&gt;&lt;li&gt;Legal &amp;amp; Privacy Audits - Audits &amp;amp; Journeys are working as expected. When broken, get notified and fixed within 1-2 days.&lt;/li&gt;&lt;li&gt;HAR Upload - need to see value from it (need to tie a number to this). Need to be able to more easily identify the issue when things go wrong.&lt;/li&gt;&lt;/ul&gt;&lt;p&gt;&lt;br&gt;&lt;/p&gt;</t>
  </si>
  <si>
    <t>GAP continues to see value in using OP for analytics and privacy validation and are renewing for 2 more years! This year, they plan on utilizing additional OP solutions like accessibility reporting, validating email links (version 2), and app testing via HAR upload.</t>
  </si>
  <si>
    <t>https://observepoint.my.salesforce.com/006VH000006PlRhYAK</t>
  </si>
  <si>
    <t>2024 - REN - Gap</t>
  </si>
  <si>
    <t>0066T000017V78gQAC</t>
  </si>
  <si>
    <t>&lt;ol&gt;&lt;li&gt;Automate Analytics/Data Layer QA (Adobe Analytics + Tealium)&lt;ol&gt;&lt;li&gt;Every time we catch an issue, it&amp;#39;s a legitimate issue (95% correct failure identification)&lt;/li&gt;&lt;li&gt;Reduce the amount of time that a bug is live in Production (ideally 0 hrs)&lt;/li&gt;&lt;li&gt;Reporting/dashboard that can within 10 seconds tell us if everything is good.&lt;ol&gt;&lt;li&gt;Long Range: secure funding to get visual tool, build case with examples of insights&lt;ol&gt;&lt;li&gt;Most common failing attributes&lt;/li&gt;&lt;li&gt;Unapproved cookies&lt;/li&gt;&lt;li&gt;etc.&lt;/li&gt;&lt;/ol&gt;&lt;/li&gt;&lt;/ol&gt;&lt;/li&gt;&lt;li&gt;Integrate with GAP&amp;#39;s Web-hosted SDR&lt;/li&gt;&lt;li&gt;Marketing Attribution&lt;ol&gt;&lt;li&gt;Landing Page validation, click through testing&lt;/li&gt;&lt;/ol&gt;&lt;/li&gt;&lt;li&gt;Mobile App Validation&lt;ol&gt;&lt;li&gt;Explore solutions with mobile team.&lt;/li&gt;&lt;/ol&gt;&lt;/li&gt;&lt;li&gt;Use ObservePoint to test all new features on the site, quickly&lt;/li&gt;&lt;/ol&gt;&lt;/li&gt;&lt;li&gt;Privacy Compliance&lt;ol&gt;&lt;li&gt;GPC Enabled Audits&lt;/li&gt;&lt;li&gt;Audits for different consent states&lt;/li&gt;&lt;li&gt;Scaled across all brands and user agents&lt;ol&gt;&lt;li&gt;ideally, all browser types&lt;/li&gt;&lt;/ol&gt;</t>
  </si>
  <si>
    <t>Gap is an exceptional customer. Here's to another year!</t>
  </si>
  <si>
    <t>https://observepoint.my.salesforce.com/0066T00001B910fQAB</t>
  </si>
  <si>
    <t>2023 - REN - Gap, Inc.</t>
  </si>
  <si>
    <t>0060W000014nqgNQAQ</t>
  </si>
  <si>
    <t>ObservePoint is officially part of the Gap digital ecosystem. When they hire, job descriptions include knowledge/use of ObservePoint to ensure data quality. They love us, we love them. Hats off to everyone involved with this account.</t>
  </si>
  <si>
    <t>https://observepoint.my.salesforce.com/0066T000017V78gQAC</t>
  </si>
  <si>
    <t>006VH00000UkOXWYA3</t>
  </si>
  <si>
    <t>2026 - REN - GEICO</t>
  </si>
  <si>
    <t>006VH000003dCArYAM</t>
  </si>
  <si>
    <t>https://observepoint.my.salesforce.com/006VH00000UkOXWYA3</t>
  </si>
  <si>
    <t>0060W000012TQjHQAW</t>
  </si>
  <si>
    <t>2021-REN-Workday</t>
  </si>
  <si>
    <t>0060W00000y5fEMQAY</t>
  </si>
  <si>
    <t>Customer stated they no longer: a) had a need for OP nor b) were able to take full advantage of the platform, and could not apply budget given that criteria.</t>
  </si>
  <si>
    <t>https://observepoint.my.salesforce.com/0060W000012TQjHQAW</t>
  </si>
  <si>
    <t>https://observepoint.my.salesforce.com/001d000001gyrE9AAI</t>
  </si>
  <si>
    <t>2020 Renewal - Workday</t>
  </si>
  <si>
    <t>0060W00000vXELZQA4</t>
  </si>
  <si>
    <t>Workday is excited to continue using Audits &amp; Journeys to QA their MarTech</t>
  </si>
  <si>
    <t>https://observepoint.my.salesforce.com/0060W00000y5fEMQAY</t>
  </si>
  <si>
    <t>0060W000010R5YQQA0</t>
  </si>
  <si>
    <t>2020 Renewal - Hotwire</t>
  </si>
  <si>
    <t>0060W00000y6ksEQAQ</t>
  </si>
  <si>
    <t>This account cancelled in 2019</t>
  </si>
  <si>
    <t>https://observepoint.my.salesforce.com/0060W000010R5YQQA0</t>
  </si>
  <si>
    <t>https://observepoint.my.salesforce.com/001d000000XnXaZAAV</t>
  </si>
  <si>
    <t>2019 Renewal - Hotwire</t>
  </si>
  <si>
    <t>0060W00000y4m5wQAA</t>
  </si>
  <si>
    <t>https://observepoint.my.salesforce.com/0060W00000y6ksEQAQ</t>
  </si>
  <si>
    <t>0060W0000122emEQAQ</t>
  </si>
  <si>
    <t>2020-REN-UBM</t>
  </si>
  <si>
    <t>0060W00000zOZprQAG</t>
  </si>
  <si>
    <t>Looking forward to another year of using ObservePoint</t>
  </si>
  <si>
    <t>https://observepoint.my.salesforce.com/0060W0000122emEQAQ</t>
  </si>
  <si>
    <t>https://observepoint.my.salesforce.com/001d000001gQZOhAAO</t>
  </si>
  <si>
    <t>0060W00000zPCcNQAW</t>
  </si>
  <si>
    <t>2020 Renewal - Healthgrades</t>
  </si>
  <si>
    <t>Healthgrades continues to mature their QA processes utilizing ObservePoint. They added an additional domain this year and look forward to growing their tests.</t>
  </si>
  <si>
    <t>https://observepoint.my.salesforce.com/0060W00000zPCcNQAW</t>
  </si>
  <si>
    <t>0066T000015qCdKQAU</t>
  </si>
  <si>
    <t>2022 - REN - Not On The Hight Street - Web</t>
  </si>
  <si>
    <t>0060W000014mnEeQAI</t>
  </si>
  <si>
    <t>https://observepoint.my.salesforce.com/0066T000015qCdKQAU</t>
  </si>
  <si>
    <t>https://observepoint.my.salesforce.com/0010W00002Vwn5FQAR</t>
  </si>
  <si>
    <t>0060W000010QLVeQAO</t>
  </si>
  <si>
    <t>2021 Renewal - Ulta Salon</t>
  </si>
  <si>
    <t>0060W00000y4xbdQAA</t>
  </si>
  <si>
    <t>Auto-renew.  They do need to sign an SO however in order to extend the SA referenced in term 2 until 2023.  It expired yesterday.  Autorenew is referenced in the terms of their 2019 SO</t>
  </si>
  <si>
    <t>https://observepoint.my.salesforce.com/0060W000010QLVeQAO</t>
  </si>
  <si>
    <t>https://observepoint.my.salesforce.com/001d000001ezp64AAA</t>
  </si>
  <si>
    <t>0066T000017UXWKQA4</t>
  </si>
  <si>
    <t>2023-REN-Ulta Salon</t>
  </si>
  <si>
    <t>0060W000015PjEOQA0</t>
  </si>
  <si>
    <t>The team has found the value of OP and has just recently expanded the team and use cases, to continue to extract value from OP. Even with the loss of a primary contact the rest of the team stepped in to showcase value.</t>
  </si>
  <si>
    <t>https://observepoint.my.salesforce.com/0066T000017UXWKQA4</t>
  </si>
  <si>
    <t>2022-REN-Ulta Salon</t>
  </si>
  <si>
    <t>OP is integrated in Ulta's process and continues give them value as they make changes to their web strategies. It was an auto-renew this year. that didn't hinder them from making it clear renewal was happening.</t>
  </si>
  <si>
    <t>https://observepoint.my.salesforce.com/0060W000015PjEOQA0</t>
  </si>
  <si>
    <t>0060W00000wy5MDQAY</t>
  </si>
  <si>
    <t>2018 Renewal - AIA Singapore</t>
  </si>
  <si>
    <t>006d000000ttlyYAAQ</t>
  </si>
  <si>
    <t>AIA has proven ObservePoint's value on their SG brand and wish to expand their license to cover their other APAC sites.</t>
  </si>
  <si>
    <t>https://observepoint.my.salesforce.com/0060W00000wy5MDQAY</t>
  </si>
  <si>
    <t>https://observepoint.my.salesforce.com/001d000001qaZJLAA2</t>
  </si>
  <si>
    <t>0066T000015RUJaQAO</t>
  </si>
  <si>
    <t>2021-REN- AIA Singapore</t>
  </si>
  <si>
    <t>0060W00000zNDVqQAO</t>
  </si>
  <si>
    <t>They were difficult to renew in the previous year. This year they had little to no usage. To our understanding they were struggling to see value.</t>
  </si>
  <si>
    <t>https://observepoint.my.salesforce.com/0066T000015RUJaQAO</t>
  </si>
  <si>
    <t>2020 Renewal - AIA Singapore</t>
  </si>
  <si>
    <t>AIA continues to run regualr audits on 41 different country codes governing all these properties using OP.</t>
  </si>
  <si>
    <t>https://observepoint.my.salesforce.com/0060W00000zNDVqQAO</t>
  </si>
  <si>
    <t>0060W000010QELeQAO</t>
  </si>
  <si>
    <t>2020 Renewal - Hyundai-Innocean USA</t>
  </si>
  <si>
    <t>Budget cuts and other major projects that are currently in queue for the remainder of 2019.</t>
  </si>
  <si>
    <t>https://observepoint.my.salesforce.com/0060W000010QELeQAO</t>
  </si>
  <si>
    <t>0060W000013pnvAQAQ</t>
  </si>
  <si>
    <t>2021-REN-TD Ameritrade</t>
  </si>
  <si>
    <t>0060W00000y7xmfQAA</t>
  </si>
  <si>
    <t>TDA has been a power user of ObservePoint and wants to continue building out their QA process!</t>
  </si>
  <si>
    <t>https://observepoint.my.salesforce.com/0060W000013pnvAQAQ</t>
  </si>
  <si>
    <t>https://observepoint.my.salesforce.com/001d000001Yq4yIAAR</t>
  </si>
  <si>
    <t>2020-REN-TD Ameritrade</t>
  </si>
  <si>
    <t>0060W00000y51x6QAA</t>
  </si>
  <si>
    <t>TD Ameritrade is a power user of OP. Heavy on governance and privacy.</t>
  </si>
  <si>
    <t>https://observepoint.my.salesforce.com/0060W00000y7xmfQAA</t>
  </si>
  <si>
    <t>0060W00000vIS7uQAG</t>
  </si>
  <si>
    <t>2018 Renewal - Australia Post</t>
  </si>
  <si>
    <t>006d000000kdKJhAAM</t>
  </si>
  <si>
    <t>https://observepoint.my.salesforce.com/0060W00000vIS7uQAG</t>
  </si>
  <si>
    <t>https://observepoint.my.salesforce.com/001d000001qtMDmAAM</t>
  </si>
  <si>
    <t>0060W00000y52VXQAY</t>
  </si>
  <si>
    <t>2019 Renewal - Australia Post</t>
  </si>
  <si>
    <t>They provided notice in Nov 18' citing that they had spoke as a team and came to the conclusion that they did not need ObservePoint.</t>
  </si>
  <si>
    <t>https://observepoint.my.salesforce.com/0060W00000y52VXQAY</t>
  </si>
  <si>
    <t>0060W00000vIYOrQAO</t>
  </si>
  <si>
    <t>2019 Renewal - Grainger</t>
  </si>
  <si>
    <t>https://observepoint.my.salesforce.com/0060W00000vIYOrQAO</t>
  </si>
  <si>
    <t>006VH00000UvcnHYAR</t>
  </si>
  <si>
    <t>2027 - REN - Grainger</t>
  </si>
  <si>
    <t>006VH0000055Lh0YAE</t>
  </si>
  <si>
    <t>https://observepoint.my.salesforce.com/006VH00000UvcnHYAR</t>
  </si>
  <si>
    <t>0066T00001BAp48QAD</t>
  </si>
  <si>
    <t>2024 - REN - Grainger</t>
  </si>
  <si>
    <t>0060W000015PnAqQAK</t>
  </si>
  <si>
    <t>&lt;p&gt;Analytics Validation - &lt;/p&gt;&lt;ul&gt;&lt;li&gt;introduced Top pages: &lt;/li&gt;&lt;li&gt;introduce higher frequency (they dropped their usage for the 2023 renewal and are slowly ramping back up)&lt;/li&gt;&lt;li&gt;Reintroduced the higher page limits&lt;/li&gt;&lt;/ul&gt;&lt;p&gt;Journeys for validation&lt;/p&gt;&lt;p&gt;looking to move into the marketing - LPV &lt;/p&gt;&lt;p&gt;early adoption stages of Privacy - Still pushing to get this more adopted&lt;/p&gt;&lt;p&gt;&lt;br&gt;&lt;/p&gt;</t>
  </si>
  <si>
    <t>Grainger is back in it for their 8th year in a row. Looking forward to adopting more use cases and increasing valuable volume. and expanding to other teams.</t>
  </si>
  <si>
    <t>https://observepoint.my.salesforce.com/0066T00001BAp48QAD</t>
  </si>
  <si>
    <t>2023-REN-Grainger</t>
  </si>
  <si>
    <t>0060W000010wrxGQAQ</t>
  </si>
  <si>
    <t>Unfortunately, budget cuts forced a smaller deal then expected, but hopefully next year they will have more budget to grow.  They had to drastically reduce usage to make this price work even with the discount.</t>
  </si>
  <si>
    <t>https://observepoint.my.salesforce.com/0060W000015PnAqQAK</t>
  </si>
  <si>
    <t>2021 Renewal - Grainger - XSELL Privacy</t>
  </si>
  <si>
    <t>Grainger will renew for another 2 years and will add the Privacy Compliance package. They have a big focus on CCPA and excited to use our tool to help with this initiative.</t>
  </si>
  <si>
    <t>https://observepoint.my.salesforce.com/0060W000010wrxGQAQ</t>
  </si>
  <si>
    <t>0060W00000y55ENQAY</t>
  </si>
  <si>
    <t>Verizon Wireless</t>
  </si>
  <si>
    <t>Verizon Wireless will be using OP to Validate their Tealium/ Adobe Implementation.  They are a previous customer that has come back after using Tag Inspector.</t>
  </si>
  <si>
    <t>https://observepoint.my.salesforce.com/0060W00000y55ENQAY</t>
  </si>
  <si>
    <t>https://observepoint.my.salesforce.com/001d000001RdU2gAAF</t>
  </si>
  <si>
    <t>0060W000010qDBcQAM</t>
  </si>
  <si>
    <t>2019-Dec Renewal - Verizon Wireless</t>
  </si>
  <si>
    <t>0060W00000y89vJQAQ</t>
  </si>
  <si>
    <t>Verizon and Verizon Wireless combining into one entity.  VW will not exist any longer and will be absorbed into Verizon.</t>
  </si>
  <si>
    <t>https://observepoint.my.salesforce.com/0060W000010qDBcQAM</t>
  </si>
  <si>
    <t>2019-Jun Renewal - Verizon Wireless</t>
  </si>
  <si>
    <t>https://observepoint.my.salesforce.com/0060W00000y89vJQAQ</t>
  </si>
  <si>
    <t>0060W000013rWqbQAE</t>
  </si>
  <si>
    <t>2021 - REN - OptumRx</t>
  </si>
  <si>
    <t>0060W0000121ikVQAQ</t>
  </si>
  <si>
    <t>Optum has been pretty self-reliant, but they have been happy using technology governance.</t>
  </si>
  <si>
    <t>https://observepoint.my.salesforce.com/0060W000013rWqbQAE</t>
  </si>
  <si>
    <t>2020-REN-OptumRx</t>
  </si>
  <si>
    <t>0060W00000zMzNPQA0</t>
  </si>
  <si>
    <t>Optum Rx will be using OP to ensure tags are correctly firing across two of the small domains they oversee.  They are excited to begin leveraging Script Services to build out a robust testing strategy for their critical flows and paths.</t>
  </si>
  <si>
    <t>https://observepoint.my.salesforce.com/0060W0000121ikVQAQ</t>
  </si>
  <si>
    <t>2019 Renewal - Wunderman OBO OptumRx</t>
  </si>
  <si>
    <t>0060W00000y5d8wQAA</t>
  </si>
  <si>
    <t>https://observepoint.my.salesforce.com/0060W00000zMzNPQA0</t>
  </si>
  <si>
    <t>0060W00000y6HzMQAU</t>
  </si>
  <si>
    <t>2020 Renewal - Amplifon</t>
  </si>
  <si>
    <t>0060W00000y5Sg9QAE</t>
  </si>
  <si>
    <t>Covid-19 - No Budget.</t>
  </si>
  <si>
    <t>https://observepoint.my.salesforce.com/0060W00000y6HzMQAU</t>
  </si>
  <si>
    <t>https://observepoint.my.salesforce.com/0010W00002Jvd07QAB</t>
  </si>
  <si>
    <t>006d000000k7MVuAAM</t>
  </si>
  <si>
    <t>2018 Renewal - HSBC</t>
  </si>
  <si>
    <t>006d000000bBechAAC</t>
  </si>
  <si>
    <t>https://observepoint.my.salesforce.com/006d000000k7MVuAAM</t>
  </si>
  <si>
    <t>https://observepoint.my.salesforce.com/001d000001pPYPsAAO</t>
  </si>
  <si>
    <t>006VH00000W1FU5YAN</t>
  </si>
  <si>
    <t>2026 - REN - Cox Automotive</t>
  </si>
  <si>
    <t>006VH0000076nurYAA</t>
  </si>
  <si>
    <t>&lt;p&gt;OneTrust - 100% compliance status&lt;/p&gt;&lt;p&gt;Broken tags detection&lt;/p&gt;&lt;p&gt;Broken pages detection&lt;/p&gt;</t>
  </si>
  <si>
    <t>https://observepoint.my.salesforce.com/006VH00000W1FU5YAN</t>
  </si>
  <si>
    <t>https://observepoint.my.salesforce.com/0010W00002OzRgLQAV</t>
  </si>
  <si>
    <t>0060W00000y6vs4QAA</t>
  </si>
  <si>
    <t>2019-Jun Renewal - Script Maintenance Cognetik OBO McDonald's</t>
  </si>
  <si>
    <t>0060W00000vXV0FQAW</t>
  </si>
  <si>
    <t>Their focus is on AppAssurance and Script Services was not providing value (according to Cognetik) with the setup.  We are going to discuss potentially using LiveConnect to address their concerns.</t>
  </si>
  <si>
    <t>https://observepoint.my.salesforce.com/0060W00000y6vs4QAA</t>
  </si>
  <si>
    <t>https://observepoint.my.salesforce.com/001d000001qtN8uAAE</t>
  </si>
  <si>
    <t>0060W00000vxc68QAA</t>
  </si>
  <si>
    <t>2018 Renewal - Adobe</t>
  </si>
  <si>
    <t>006d000000s22jVAAQ</t>
  </si>
  <si>
    <t>Serge St. Felix has let us know of his intent to cancel.  He never gave a definitive reason as to why but mentioned they were going to try to provide some of the info he got from OP from some of their other internal tools.  Seems to be open to signing with us again in the future</t>
  </si>
  <si>
    <t>https://observepoint.my.salesforce.com/0060W00000vxc68QAA</t>
  </si>
  <si>
    <t>0066T00001B9Ic3QAF</t>
  </si>
  <si>
    <t>2024 - REN - FLEETCOR</t>
  </si>
  <si>
    <t>0066T0000191laNQAQ</t>
  </si>
  <si>
    <t>https://observepoint.my.salesforce.com/0066T00001B9Ic3QAF</t>
  </si>
  <si>
    <t>https://observepoint.my.salesforce.com/0016T000035efLJQAY</t>
  </si>
  <si>
    <t>0066T000017XU9DQAW</t>
  </si>
  <si>
    <t>2023 - REN - Ferguson</t>
  </si>
  <si>
    <t>Trying to remove all third-party cookies to prep for what Chrome has in store for 2024. They are really excited about the new cookie/privacy updates we've made to the tool. Definitely a need!</t>
  </si>
  <si>
    <t>https://observepoint.my.salesforce.com/0066T000017XU9DQAW</t>
  </si>
  <si>
    <t>0060W00001236VXQAY</t>
  </si>
  <si>
    <t>2020-REN-Pfizer</t>
  </si>
  <si>
    <t>0060W00000zPj4oQAC</t>
  </si>
  <si>
    <t>Pfizer is looking forward to another year leveraging OP to help with some of their new data governance initiatives.</t>
  </si>
  <si>
    <t>https://observepoint.my.salesforce.com/0060W00001236VXQAY</t>
  </si>
  <si>
    <t>https://observepoint.my.salesforce.com/001d000001gyX9yAAE</t>
  </si>
  <si>
    <t>0066T000016n1ZrQAI</t>
  </si>
  <si>
    <t>2022-REN-Pfizer</t>
  </si>
  <si>
    <t>0060W000014ndeoQAA</t>
  </si>
  <si>
    <t>Continue to find value in tag governance and would love to grow more in the privacy and landing page validation categories!</t>
  </si>
  <si>
    <t>https://observepoint.my.salesforce.com/0066T000016n1ZrQAI</t>
  </si>
  <si>
    <t>2021-REN-Pfizer</t>
  </si>
  <si>
    <t>Want to leverage tag governance more for their over 200+ domains and are very interested in expanding the account this year within other features they do not currently have in the scope of their account right now!</t>
  </si>
  <si>
    <t>https://observepoint.my.salesforce.com/0060W000014ndeoQAA</t>
  </si>
  <si>
    <t>006VH00000huHn2YAE</t>
  </si>
  <si>
    <t>2027 - REN - Travelers</t>
  </si>
  <si>
    <t>006VH00000RmW4TYAV</t>
  </si>
  <si>
    <t>https://observepoint.my.salesforce.com/006VH00000huHn2YAE</t>
  </si>
  <si>
    <t>https://observepoint.my.salesforce.com/001d000001hV12yAAC</t>
  </si>
  <si>
    <t>006VH000002kBx0YAE</t>
  </si>
  <si>
    <t>2025 - REN - Travelers</t>
  </si>
  <si>
    <t>0066T000016m7vNQAQ</t>
  </si>
  <si>
    <t>Travelers re-ups for another year after having a great experience with Dylan!</t>
  </si>
  <si>
    <t>https://observepoint.my.salesforce.com/006VH000002kBx0YAE</t>
  </si>
  <si>
    <t>0060W00000zPmHzQAK</t>
  </si>
  <si>
    <t>2021 Renewal - Finning</t>
  </si>
  <si>
    <t>0060W00000zPiZPQA0</t>
  </si>
  <si>
    <t>Finning is happy with the support from their CSM, Dianne, as well as the direction we are taking our platform. They renewed for another two years as we kick off a Privacy POC.</t>
  </si>
  <si>
    <t>https://observepoint.my.salesforce.com/0060W00000zPmHzQAK</t>
  </si>
  <si>
    <t>2023-REN-Finning</t>
  </si>
  <si>
    <t>The decision maker wanted to cancel due to their usage being so low over the last two years. He then suddenly passed away. Fortunately, the decision makers' boss took over the renewal, reviewed the product, loved it, and insisted on renewing. Big Win!</t>
  </si>
  <si>
    <t>https://observepoint.my.salesforce.com/0060W000014oCFmQAM</t>
  </si>
  <si>
    <t>2021 Renewal - Ferguson</t>
  </si>
  <si>
    <t>Ferguson continues to find value in using ObservePoint as the tool has caught many analytics issues for them. They're also looking into adding Privacy into their contract in the next couple of months!!</t>
  </si>
  <si>
    <t>https://observepoint.my.salesforce.com/0060W000010yBZJQA2</t>
  </si>
  <si>
    <t>0066T000016mC4wQAE</t>
  </si>
  <si>
    <t>2023 - REN - Cheil OBO Raiffeisen - Web</t>
  </si>
  <si>
    <t>0060W000014ms2TQAQ</t>
  </si>
  <si>
    <t>Partner account. They were all year, finally got hold of someone who then left the business, and had one phone call with someone with zero authority. Eventually after trying to get a better contact via linkedin I got asked to stop messaging his colleagues... His reason was: "We don’t have budget allocated for this and the answer is no, if in the future this will change we will contact you and your team."</t>
  </si>
  <si>
    <t>https://observepoint.my.salesforce.com/0066T000016mC4wQAE</t>
  </si>
  <si>
    <t>https://observepoint.my.salesforce.com/0010W00002EgInYQAV</t>
  </si>
  <si>
    <t>2022 - REN - Cheil OBO Raiffeisen - Web</t>
  </si>
  <si>
    <t>0060W000014mfxRQAQ</t>
  </si>
  <si>
    <t>Cheil is tired of Raiffeisen having messy implementations so decided to buy (and pay) for OP OBO. Great opportunity to expand into their other European clients too.</t>
  </si>
  <si>
    <t>https://observepoint.my.salesforce.com/0060W000014ms2TQAQ</t>
  </si>
  <si>
    <t>0060W000012KvSkQAK</t>
  </si>
  <si>
    <t>2021-REN-GlaxoSmithKline</t>
  </si>
  <si>
    <t>0060W0000121iYoQAI</t>
  </si>
  <si>
    <t>GSK are looking forward to another year of using OP, and see it as a key tool.</t>
  </si>
  <si>
    <t>https://observepoint.my.salesforce.com/0060W000012KvSkQAK</t>
  </si>
  <si>
    <t>0066T000016llfPQAQ</t>
  </si>
  <si>
    <t>2023-REN-GlaxoSmithKline</t>
  </si>
  <si>
    <t>0060W000014mpACQAY</t>
  </si>
  <si>
    <t>After Losing All Our Business Champions and Management saying they would cancel GSK have decided to renew for another year as the users still wanted it</t>
  </si>
  <si>
    <t>https://observepoint.my.salesforce.com/0066T000016llfPQAQ</t>
  </si>
  <si>
    <t>2022-REN-GlaxoSmithKline</t>
  </si>
  <si>
    <t>Will continue to leverage Privacy and Tech Governance for the next 12 months.</t>
  </si>
  <si>
    <t>https://observepoint.my.salesforce.com/0060W000014mpACQAY</t>
  </si>
  <si>
    <t>0066T00001ACmg8QAD</t>
  </si>
  <si>
    <t>2024 - REN - CarMax</t>
  </si>
  <si>
    <t>0066T000016mn5oQAA</t>
  </si>
  <si>
    <t>&lt;p&gt;Carmax has been using Observepoint for different use cases relating to monitoring their analytics, their ciritcal paths on their domains to make sure that certain conversion events are firing as expected and also focused on GPC related testing and other privacy testing to make sure they are compliant to privacy laws across the country&lt;/p&gt;</t>
  </si>
  <si>
    <t>Continually love using us to monitor their digital analytics, GPC, and other privacy-related use cases</t>
  </si>
  <si>
    <t>https://observepoint.my.salesforce.com/0066T00001ACmg8QAD</t>
  </si>
  <si>
    <t>https://observepoint.my.salesforce.com/001d000001hW3diAAC</t>
  </si>
  <si>
    <t>0060W00000zOxOHQA0</t>
  </si>
  <si>
    <t>2021 Renewal - Rank Group</t>
  </si>
  <si>
    <t>006d000000uEuyQAAS</t>
  </si>
  <si>
    <t>After Losing the Champion last year, JIm regaged with a new user with a couple of months left on the contract and we managed to convince the budget holder to renew for this year.</t>
  </si>
  <si>
    <t>https://observepoint.my.salesforce.com/0060W00000zOxOHQA0</t>
  </si>
  <si>
    <t>https://observepoint.my.salesforce.com/001d000001tPs3XAAS</t>
  </si>
  <si>
    <t>0060W000014oVJdQAM</t>
  </si>
  <si>
    <t>2022-REN-Rank Group</t>
  </si>
  <si>
    <t>Champion churn and internal changes have unfortunately meant the team haven't had the resource to work with, or properly utilise ObservePoint.</t>
  </si>
  <si>
    <t>https://observepoint.my.salesforce.com/0060W000014oVJdQAM</t>
  </si>
  <si>
    <t>0060W00001243xaQAA</t>
  </si>
  <si>
    <t>2021-REN-Webalyse OBO Allianz Suisse</t>
  </si>
  <si>
    <t>Lots of wins with Allianz. Easy decision to continue with OP. Hoping to expand beyond the Swiss market in 2021.</t>
  </si>
  <si>
    <t>https://observepoint.my.salesforce.com/0060W00001243xaQAA</t>
  </si>
  <si>
    <t>0066T000016mjlHQAQ</t>
  </si>
  <si>
    <t>2023-REN-Allianz Suisse</t>
  </si>
  <si>
    <t>0060W000014mrzPQAQ</t>
  </si>
  <si>
    <t>Allianz continues to love using OP to test their key Insurance calculators &amp; to validate their data layer.</t>
  </si>
  <si>
    <t>https://observepoint.my.salesforce.com/0066T000016mjlHQAQ</t>
  </si>
  <si>
    <t>2022-REN-Webalyse OBO Allianz Suisse</t>
  </si>
  <si>
    <t>Lots of wins with Allianz. Easy decision to continue with OP. Hoping to expand beyond the Swiss market in 2022.</t>
  </si>
  <si>
    <t>https://observepoint.my.salesforce.com/0060W000014mrzPQAQ</t>
  </si>
  <si>
    <t>006VH00000Thi1vYAB</t>
  </si>
  <si>
    <t>2025 - REN - Inspire Brands</t>
  </si>
  <si>
    <t>0066T00001EK2p9QAD</t>
  </si>
  <si>
    <t>Another renewal with another happy and engaged customer. We continue to both provide value and insights - and give them additional ways to grow their web governance strategies</t>
  </si>
  <si>
    <t>It's great to have Inspire Brands back for 2026</t>
  </si>
  <si>
    <t>https://observepoint.my.salesforce.com/006VH00000Thi1vYAB</t>
  </si>
  <si>
    <t>https://observepoint.my.salesforce.com/0010W00002cBeLdQAK</t>
  </si>
  <si>
    <t>006d000000hpo81AAA</t>
  </si>
  <si>
    <t>2016 Renewal - Adobe</t>
  </si>
  <si>
    <t>006d000000UE4FfAAL</t>
  </si>
  <si>
    <t>https://observepoint.my.salesforce.com/006d000000hpo81AAA</t>
  </si>
  <si>
    <t>2015 Renewal - Adobe</t>
  </si>
  <si>
    <t>006d000000Kc9EtAAJ</t>
  </si>
  <si>
    <t>https://observepoint.my.salesforce.com/006d000000UE4FfAAL</t>
  </si>
  <si>
    <t>2017 Renewal - Adobe</t>
  </si>
  <si>
    <t>Adobe Sales Velocity Team uses OP to save troubled customers and drive renewal and upsell numbers. They are now widening their scope for internal market research initiatives.</t>
  </si>
  <si>
    <t>https://observepoint.my.salesforce.com/006d000000s22jVAAQ</t>
  </si>
  <si>
    <t>0060W00000zPknZQAS</t>
  </si>
  <si>
    <t>2020 Renewal - Lending Tree</t>
  </si>
  <si>
    <t>0060W00000vXGpbQAG</t>
  </si>
  <si>
    <t>Client completed project. Account was not being used for any ongoing monitoring.</t>
  </si>
  <si>
    <t>https://observepoint.my.salesforce.com/0060W00000zPknZQAS</t>
  </si>
  <si>
    <t>https://observepoint.my.salesforce.com/001d000001gNtAuAAK</t>
  </si>
  <si>
    <t>2024 - REN - PNC</t>
  </si>
  <si>
    <t>PNC and our partnership have been growing over the years and they just asked for a three-year renewal for the first time! Super stoked for Michael to grow this account in the next few years. 
They've been heavily focused on digital analytics and monitoring their Adobe Analytics mainly. 
But they are getting into the privacy space now and have started their OneTrust Implementation so there is a lot of excitement to get the ObservePoint part of their validation/monitoring process. 
Excited to see where this one goes!</t>
  </si>
  <si>
    <t>https://observepoint.my.salesforce.com/0066T000018Fc8hQAC</t>
  </si>
  <si>
    <t>0060W00000vWXPcQAO</t>
  </si>
  <si>
    <t>2018 Renewal - Boehringer Ingelheim</t>
  </si>
  <si>
    <t>006d000000rCxzOAAS</t>
  </si>
  <si>
    <t>BI bought OP to validate DTM and Adobe before and after go live - the goal this year is to become a bigger part of their QA process. They need the services of Mr. Tom Robbins to continue to improve the way they use OP and to widen the pool of users.</t>
  </si>
  <si>
    <t>https://observepoint.my.salesforce.com/0060W00000vWXPcQAO</t>
  </si>
  <si>
    <t>https://observepoint.my.salesforce.com/001d000001iknsDAAQ</t>
  </si>
  <si>
    <t>0060W000015PB4vQAG</t>
  </si>
  <si>
    <t>2024 - REN - Boehringer Ingelheim</t>
  </si>
  <si>
    <t>0060W000010pqUpQAI</t>
  </si>
  <si>
    <t>Budget and lack of internal resource.</t>
  </si>
  <si>
    <t>https://observepoint.my.salesforce.com/0060W000015PB4vQAG</t>
  </si>
  <si>
    <t>2021 Renewal - Boehringer Ingelheim</t>
  </si>
  <si>
    <t>0060W00000wz4d3QAA</t>
  </si>
  <si>
    <t>BI wants to focus on its privacy implementation across 2 business units. Data governance on their Adobe Analytics and Launch setup is still important.</t>
  </si>
  <si>
    <t>https://observepoint.my.salesforce.com/0060W000010pqUpQAI</t>
  </si>
  <si>
    <t>2019 Renewal - Boehringer Ingelheim</t>
  </si>
  <si>
    <t>https://observepoint.my.salesforce.com/0060W00000wz4d3QAA</t>
  </si>
  <si>
    <t>006VH00000BuagqYAB</t>
  </si>
  <si>
    <t>2025 - REN - European Union</t>
  </si>
  <si>
    <t>0066T00001BBGfSQAX</t>
  </si>
  <si>
    <t>&lt;ul&gt;&lt;li&gt;Essential part of their QA processes&lt;/li&gt;&lt;li&gt;CMP monitoring, cookie monitoring, &amp;amp; data validation&lt;/li&gt;&lt;/ul&gt;&lt;p&gt;&lt;br&gt;&lt;/p&gt;</t>
  </si>
  <si>
    <t>European Union (Mainstrat) are using OP as an essential part of their QA processes, helping with CMP &amp; cookie monitoring and data validation for Piwik Pro.</t>
  </si>
  <si>
    <t>https://observepoint.my.salesforce.com/006VH00000BuagqYAB</t>
  </si>
  <si>
    <t>https://observepoint.my.salesforce.com/0010W00002HaKncQAF</t>
  </si>
  <si>
    <t>2024 - REN - European Union</t>
  </si>
  <si>
    <t>0066T000017XUWlQAO</t>
  </si>
  <si>
    <t>&lt;ul&gt;&lt;li&gt;Essential part of their QA processes&lt;/li&gt;&lt;li&gt;CMP monitoring, cookie monitoring, &amp;amp; data validation&lt;/li&gt;&lt;/ul&gt;</t>
  </si>
  <si>
    <t>Mainstrat would like to continue using OP as an essential part of their QA processes with 3 new websites also coming soon that will be a part of this.</t>
  </si>
  <si>
    <t>https://observepoint.my.salesforce.com/0066T00001BBGfSQAX</t>
  </si>
  <si>
    <t>2023 - REN - Mainstrat</t>
  </si>
  <si>
    <t>0066T000015QfH9QAK</t>
  </si>
  <si>
    <t>Mainstrat are looking forward to continuing their partnership going into a 6th year with OP. They are mostly focused now on Privacy &amp; building alerts to support this.</t>
  </si>
  <si>
    <t>https://observepoint.my.salesforce.com/0066T000017XUWlQAO</t>
  </si>
  <si>
    <t>2022-REN-MainStrat OBO Publications Office of the EU</t>
  </si>
  <si>
    <t>0060W000012Ju87QAC</t>
  </si>
  <si>
    <t>Publications Office of the EU sees ObservePoint as an essential part of their QA processes.</t>
  </si>
  <si>
    <t>https://observepoint.my.salesforce.com/0066T000015QfH9QAK</t>
  </si>
  <si>
    <t>2021-REN-MainStrat OBO Publications Office of the EU</t>
  </si>
  <si>
    <t>0060W000010wrtJQAQ</t>
  </si>
  <si>
    <t>https://observepoint.my.salesforce.com/0060W000012Ju87QAC</t>
  </si>
  <si>
    <t>2020 Renewal - MainStrat OBO Publications Office of the EU</t>
  </si>
  <si>
    <t>0060W00000y5cerQAA</t>
  </si>
  <si>
    <t>Publications of the EU are receiving value from OP for Release Validation and all things GDPR.</t>
  </si>
  <si>
    <t>https://observepoint.my.salesforce.com/0060W000010wrtJQAQ</t>
  </si>
  <si>
    <t>2019 Renewal - MainStrat OBO Publications Office of the EU</t>
  </si>
  <si>
    <t>0060W00000wyCBEQA2</t>
  </si>
  <si>
    <t>https://observepoint.my.salesforce.com/0060W00000y5cerQAA</t>
  </si>
  <si>
    <t>0060W00000vXGRAQA4</t>
  </si>
  <si>
    <t>Verizon.com</t>
  </si>
  <si>
    <t>Verizon is a returning customer that has identified the need to do tag testing in QA and production and then comparing the two for any issues. This is step one of their data governance plan and will be adding to that as they become more familiar with OP.</t>
  </si>
  <si>
    <t>https://observepoint.my.salesforce.com/0060W00000vXGRAQA4</t>
  </si>
  <si>
    <t>0060W00000zOYQCQA4</t>
  </si>
  <si>
    <t>2019 Renewal - Verizon.com</t>
  </si>
  <si>
    <t>Merger between divisions left a re-org mess that is still being situated out at the executive level. The contract was in hand for signatures the day we were notified. They are trying to figure out strategy moving forward and dont know if OP fits yet.  Will chase as new business.</t>
  </si>
  <si>
    <t>https://observepoint.my.salesforce.com/0060W00000zOYQCQA4</t>
  </si>
  <si>
    <t>0060W00000wyTu0QAE</t>
  </si>
  <si>
    <t>2018 Renewal - Verizon.com</t>
  </si>
  <si>
    <t>https://observepoint.my.salesforce.com/0060W00000wyTu0QAE</t>
  </si>
  <si>
    <t>0060W000010wkToQAI</t>
  </si>
  <si>
    <t>2020 Renewal - Domestic &amp; General</t>
  </si>
  <si>
    <t>0060W00000y5aBpQAI</t>
  </si>
  <si>
    <t>Covid-19 Has resulted in No Budget. Which means they will also not have the man-power/resources to use the tool over the next 12 months. Zeljka wanted to put on record though that "Everyone I worked with at Observe Point was very knowledgeable and super helpful".</t>
  </si>
  <si>
    <t>https://observepoint.my.salesforce.com/0060W000010wkToQAI</t>
  </si>
  <si>
    <t>https://observepoint.my.salesforce.com/0010W00002JxHSGQA3</t>
  </si>
  <si>
    <t>0060W000010P4CUQA0</t>
  </si>
  <si>
    <t>2020 Renewal - BMC Software</t>
  </si>
  <si>
    <t>0060W00000zNiAAQA0</t>
  </si>
  <si>
    <t>Hi Bryce,
Thank you for researching and proposing different renewal options, but we’ve decided to not renew our ObservePoint usage in total and to apply those funds elsewhere. My understanding is that our user accounts will expire at the time that the contract expires. Please let me know if that is not the case.
Thanks,
Alan 3/9/20</t>
  </si>
  <si>
    <t>https://observepoint.my.salesforce.com/0060W000010P4CUQA0</t>
  </si>
  <si>
    <t>https://observepoint.my.salesforce.com/001d000001gQFZDAA4</t>
  </si>
  <si>
    <t>0060W000010xXVqQAM</t>
  </si>
  <si>
    <t>2020 Renewal - Delta Air lines</t>
  </si>
  <si>
    <t>Covid</t>
  </si>
  <si>
    <t>https://observepoint.my.salesforce.com/0060W000010xXVqQAM</t>
  </si>
  <si>
    <t>https://observepoint.my.salesforce.com/001d000001gyvw2AAA</t>
  </si>
  <si>
    <t>0060W00000y7YSMQA2</t>
  </si>
  <si>
    <t>2019 Renewal - Delta Air lines</t>
  </si>
  <si>
    <t>https://observepoint.my.salesforce.com/0060W00000y7YSMQA2</t>
  </si>
  <si>
    <t>0060W00000ww3QbQAI</t>
  </si>
  <si>
    <t>2019 Renewal - GlaxoSmithKline</t>
  </si>
  <si>
    <t>GSK use our solution throughout their QA process to validate their implementations and keep their data clean. They're using their OP Consultant more and more to help them achieve their goals.</t>
  </si>
  <si>
    <t>https://observepoint.my.salesforce.com/0060W00000ww3QbQAI</t>
  </si>
  <si>
    <t>006d000000to3xDAAQ</t>
  </si>
  <si>
    <t>2017 Renewal - GlaxoSmithKline</t>
  </si>
  <si>
    <t>https://observepoint.my.salesforce.com/006d000000to3xDAAQ</t>
  </si>
  <si>
    <t>2020 Renewal - GlaxoSmithKline - 6mo opt out part 2 NO ORDER</t>
  </si>
  <si>
    <t>6 month op out from previous annual renewal in January. Had to inform us 30 days in advance if wished to opt out opt out of the last 6 months 
 of renewal. Already have paid for the year annually.</t>
  </si>
  <si>
    <t>https://observepoint.my.salesforce.com/0060W0000121iYoQAI</t>
  </si>
  <si>
    <t>0060W00000zOjvXQAS</t>
  </si>
  <si>
    <t>2019 Renewal - GlaxoSmithKline - 6mo opt out part 1</t>
  </si>
  <si>
    <t>https://observepoint.my.salesforce.com/0060W00000zOjvXQAS</t>
  </si>
  <si>
    <t>006VH000001a3jfYAA</t>
  </si>
  <si>
    <t>2024 - REN - Deutsche Bank (APP ID: 17380)</t>
  </si>
  <si>
    <t>0066T00001C9OxdQAF</t>
  </si>
  <si>
    <t>https://observepoint.my.salesforce.com/006VH000001a3jfYAA</t>
  </si>
  <si>
    <t>https://observepoint.my.salesforce.com/0010W00002KZSxkQAH</t>
  </si>
  <si>
    <t>0066T00001C9MCUQA3</t>
  </si>
  <si>
    <t>2024 - REN - Deutsche Bank (Postbank) VIA Mapp Digital (APP ID: 1229)</t>
  </si>
  <si>
    <t>0066T000017VG7yQAG</t>
  </si>
  <si>
    <t>&lt;ul&gt;&lt;li&gt;Privacy Compliance Testing&lt;/li&gt;&lt;li&gt;Analytics Validation&lt;/li&gt;&lt;li&gt;Functional Testing&lt;/li&gt;&lt;/ul&gt;&lt;p&gt;&lt;br&gt;&lt;/p&gt;&lt;p&gt;Wins&lt;/p&gt;&lt;ul&gt;&lt;li&gt;ObservePoint is already very helpful in identifying shortfalls in our tagging strategy (e.g., among others: discovering “wild tags” that are not properly embedded in our tag manager but rather natively via javascript … which we definitely want to avoid governance-wise)&lt;/li&gt;&lt;li&gt;Help finding the &amp;quot;Demdex&amp;quot; cookie in a &amp;quot;cookie denied audit&amp;quot; which was coming from adobe experience manager request&lt;/li&gt;&lt;li&gt;Help remove Google ads which was originating from youtube vidoes in &amp;quot;cookie denied audit&amp;quot;&lt;/li&gt;&lt;/ul&gt;</t>
  </si>
  <si>
    <t>https://observepoint.my.salesforce.com/0066T00001C9MCUQA3</t>
  </si>
  <si>
    <t>0060W00000zPiLDQA0</t>
  </si>
  <si>
    <t>2020 Renewal - Odin-Agency OBO PBC Deutsche Bank</t>
  </si>
  <si>
    <t>0060W00000zPZdXQAW</t>
  </si>
  <si>
    <t>Negative changes in the German banking sector. Possible mergers and acquisitions on the horizon. Spending freeze.</t>
  </si>
  <si>
    <t>https://observepoint.my.salesforce.com/0060W00000zPiLDQA0</t>
  </si>
  <si>
    <t>0060W00000zPCjsQAG</t>
  </si>
  <si>
    <t>2020 Renewal - Odin Agency OBO CIB Deutsche Bank</t>
  </si>
  <si>
    <t>0060W00000zNsyiQAC</t>
  </si>
  <si>
    <t>https://observepoint.my.salesforce.com/0060W00000zPCjsQAG</t>
  </si>
  <si>
    <t>0060W00000y6EJwQAM</t>
  </si>
  <si>
    <t>Abbott</t>
  </si>
  <si>
    <t>Abbott was a previous customer.  Our new contact will be using OP to validate their AA implementation.</t>
  </si>
  <si>
    <t>https://observepoint.my.salesforce.com/0060W00000y6EJwQAM</t>
  </si>
  <si>
    <t>https://observepoint.my.salesforce.com/001d000001Qad7AAAR</t>
  </si>
  <si>
    <t>006VH000002x1jkYAA</t>
  </si>
  <si>
    <t>2024 - REN - Abbott</t>
  </si>
  <si>
    <t>0066T00001AERW2QAP</t>
  </si>
  <si>
    <t>&lt;p&gt;Team 36. Fought hard for this upsell and 3 year multi term agreement. &lt;/p&gt;&lt;p&gt;&lt;br&gt;&lt;/p&gt;&lt;p&gt;Abbott is a fantastic partner and they will continue to grow. We find ourselves in a great position as our Analytics champion has now become the Privacy Champion. Not single threaded any longer. &lt;/p&gt;</t>
  </si>
  <si>
    <t>Team 36. Fought hard for this upsell and 3 year multi term agreement. 
Abbott is a fantastic partner and they will continue to grow. We find ourselves in a great position as our Analytics champion has now become the Privacy Champion. Not single threaded any longer. 2025-2027</t>
  </si>
  <si>
    <t>https://observepoint.my.salesforce.com/006VH000002x1jkYAA</t>
  </si>
  <si>
    <t>0060W000013rgSmQAI</t>
  </si>
  <si>
    <t>2021-REN-Abbott</t>
  </si>
  <si>
    <t>0060W000010yaLtQAI</t>
  </si>
  <si>
    <t>ObservePoint has played a big roll with data governance and validation for Abbott for quite sometime. They are excited with all the new changes that have taken place and are excited to see what's next.</t>
  </si>
  <si>
    <t>https://observepoint.my.salesforce.com/0060W000013rgSmQAI</t>
  </si>
  <si>
    <t>2020 Renewal - Abbott</t>
  </si>
  <si>
    <t>0060W00000y835VQAQ</t>
  </si>
  <si>
    <t>Abbott continues to rely on ObservePoint for their QA processes and they are excited to renew for another year!</t>
  </si>
  <si>
    <t>https://observepoint.my.salesforce.com/0060W000010yaLtQAI</t>
  </si>
  <si>
    <t>2019 Renewal - Abbott</t>
  </si>
  <si>
    <t>https://observepoint.my.salesforce.com/0060W00000y835VQAQ</t>
  </si>
  <si>
    <t>0060W00000wxW7KQAU</t>
  </si>
  <si>
    <t>2018 Renewal - UBM</t>
  </si>
  <si>
    <t>0060W00000ww4GAQAY</t>
  </si>
  <si>
    <t>https://observepoint.my.salesforce.com/0060W00000wxW7KQAU</t>
  </si>
  <si>
    <t>2019 Renewal - UBM</t>
  </si>
  <si>
    <t>https://observepoint.my.salesforce.com/0060W00000zOZprQAG</t>
  </si>
  <si>
    <t>0066T000015qTGHQA2</t>
  </si>
  <si>
    <t>2024-REN-Cisco</t>
  </si>
  <si>
    <t>0060W000014Za0KQAS</t>
  </si>
  <si>
    <t>&lt;ol&gt;&lt;li&gt;Auditing all martech on their website&lt;ol&gt;&lt;li&gt;Large tag inventories on a regular cadence.&lt;/li&gt;&lt;/ol&gt;&lt;/li&gt;&lt;li&gt;Privacy Compliance&lt;ol&gt;&lt;li&gt;Opportunity to help them develop and honor privacy policies.&lt;/li&gt;&lt;li&gt;CPRA &amp;amp; GDPR are top priorities.&lt;/li&gt;&lt;/ol&gt;&lt;/li&gt;&lt;/ol&gt;</t>
  </si>
  <si>
    <t>Cisco pulled funding for dozens of martech tools, ObservePoint was unfortunately one of them. Acquisitions, mergers, layoffs also contributed to budget scrutiny.</t>
  </si>
  <si>
    <t>https://observepoint.my.salesforce.com/0066T000015qTGHQA2</t>
  </si>
  <si>
    <t>https://observepoint.my.salesforce.com/001d000001RdTAgAAN</t>
  </si>
  <si>
    <t>2022-REN-Cisco</t>
  </si>
  <si>
    <t>0060W0000121q8jQAA</t>
  </si>
  <si>
    <t>Renewing early because OP is so crucial to Cisco's workflow, our Champion/DM/Signatory needed to secure us as a premier vendor before other budget decisions were made. 2 more years!</t>
  </si>
  <si>
    <t>https://observepoint.my.salesforce.com/0060W000014Za0KQAS</t>
  </si>
  <si>
    <t>2021-REN-Cisco</t>
  </si>
  <si>
    <t>0060W00000zPYiBQAW</t>
  </si>
  <si>
    <t>Cisco is renewing early. They love OP, and are power users of audits and custom scraping of their site as well as Lighthouse. They are very interested in a Privacy package upsell after the product launch.</t>
  </si>
  <si>
    <t>https://observepoint.my.salesforce.com/0060W0000121q8jQAA</t>
  </si>
  <si>
    <t>2020 Renewal - Cisco</t>
  </si>
  <si>
    <t>0060W00000y5qHWQAY</t>
  </si>
  <si>
    <t>Cisco is excited for another year with OP!</t>
  </si>
  <si>
    <t>https://observepoint.my.salesforce.com/0060W00000zPYiBQAW</t>
  </si>
  <si>
    <t>0060W0000121nlvQAA</t>
  </si>
  <si>
    <t>2020-REN-Shangri-La</t>
  </si>
  <si>
    <t>0060W000011Tu2SQAS</t>
  </si>
  <si>
    <t>COVID19 hit them hard as a hotel in Asia.  Making cuts company wide.</t>
  </si>
  <si>
    <t>https://observepoint.my.salesforce.com/0060W0000121nlvQAA</t>
  </si>
  <si>
    <t>https://observepoint.my.salesforce.com/001d0000022rf7PAAQ</t>
  </si>
  <si>
    <t>0066T000018GiXTQA0</t>
  </si>
  <si>
    <t>2023 - REN - Lululemon Athletica</t>
  </si>
  <si>
    <t>0066T000016GVceQAG</t>
  </si>
  <si>
    <t>Lululemon is ecstatic to partner with us for the 9th year in a row (first signing was from 2015)!
They will be utilizing ObservePoint for journey funnel testing analytics across their site and ensuring they are living up to privacy standards lock 🔐</t>
  </si>
  <si>
    <t>https://observepoint.my.salesforce.com/0066T000018GiXTQA0</t>
  </si>
  <si>
    <t>https://observepoint.my.salesforce.com/001d000001ezkUkAAI</t>
  </si>
  <si>
    <t>0066T00001C9RyIQAV</t>
  </si>
  <si>
    <t>2024 - REN - Lululemon Athletica</t>
  </si>
  <si>
    <t>&lt;p&gt;&lt;strong style="color: rgb(0, 0, 0); font-family: Arial, sans-serif; font-size: 14pt;"&gt;Current Use Cases&lt;/strong&gt;&lt;/p&gt;&lt;ul&gt;&lt;li&gt;&lt;strong style="font-size: 14pt;"&gt;Analytics Validation&lt;/strong&gt;&lt;ul&gt;&lt;li&gt;&lt;span style="font-size: 14pt;"&gt;TOP PRIORITY: JOURNEY Funnel testing&lt;/span&gt;&lt;/li&gt;&lt;li&gt;&lt;span style="font-size: 14pt;"&gt;SEO&lt;/span&gt;&lt;/li&gt;&lt;li&gt;&lt;span style="font-size: 14pt;"&gt;Tracking DataLayer&lt;/span&gt;&lt;/li&gt;&lt;li&gt;&lt;span style="font-size: 14pt;"&gt;Mobile tracking with LiveConnect&lt;/span&gt;&lt;/li&gt;&lt;/ul&gt;&lt;/li&gt;&lt;li&gt;&lt;strong style="font-size: 14pt;"&gt;Privacy Compliance Validation&lt;/strong&gt;&lt;ul&gt;&lt;li&gt;&lt;span style="font-size: 14pt;"&gt;Privacy testing for different countries&lt;/span&gt;&lt;ul&gt;&lt;li&gt;&lt;span style="font-size: 14pt;"&gt;Marcelo wants to light a fire under the &lt;/span&gt;&lt;strong style="font-size: 14pt;"&gt;Just Integrity&lt;/strong&gt;&lt;span style="font-size: 14pt;"&gt; team to get privacy going. He plans to pick this initiative up in H2 2024.&lt;/span&gt;&lt;/li&gt;&lt;li&gt;&lt;span style="font-size: 14pt;"&gt;Analytics team implements OneTrust, but someone else needs to validate&lt;/span&gt;&lt;/li&gt;&lt;/ul&gt;&lt;/</t>
  </si>
  <si>
    <t>Lululemon has given us great feedback this year on some of our automated alerting and looks forward to another year of OP</t>
  </si>
  <si>
    <t>https://observepoint.my.salesforce.com/0066T00001C9RyIQAV</t>
  </si>
  <si>
    <t>0060W000012tvGzQAI</t>
  </si>
  <si>
    <t>2020-REN-Attribute Data OBO Singapore Economic Development Board</t>
  </si>
  <si>
    <t>0060W00000zMq42QAC</t>
  </si>
  <si>
    <t>From Joanna - They do not seem to be so interested to look into the reports after the first scan because they now do not have budget to actively optimise their site. It doesn't help that the digital marketing head role is vacant since the last lead left in March 2020.</t>
  </si>
  <si>
    <t>https://observepoint.my.salesforce.com/0060W000012tvGzQAI</t>
  </si>
  <si>
    <t>https://observepoint.my.salesforce.com/0010W00002KcJrfQAF</t>
  </si>
  <si>
    <t>2019 Renewal - Attribute Data OBO Singapore Economic Development Board</t>
  </si>
  <si>
    <t>0060W00000y6GLPQA2</t>
  </si>
  <si>
    <t>We agreed to extend the current contract by 6 months at no cost as they didn't get started using OP for 6 mo after signing.  The renewal will now take place the end of June 2020</t>
  </si>
  <si>
    <t>https://observepoint.my.salesforce.com/0060W00000zMq42QAC</t>
  </si>
  <si>
    <t>0060W000014VJlkQAG</t>
  </si>
  <si>
    <t>2023 - REN - Endurance Warranty</t>
  </si>
  <si>
    <t>0060W000014nfeDQAQ</t>
  </si>
  <si>
    <t>We had a champion that said that 1 audit we set up for them justified the cost of OP. That champion left (or was let go). They even met with Sales at their new company, that's how much they liked us. The new champions didn't know us well and when Bethany went to pitch OP to them, she wasn't successful. Since then they ignored follow ups and eventually told us they want to cancel.</t>
  </si>
  <si>
    <t>https://observepoint.my.salesforce.com/0060W000014VJlkQAG</t>
  </si>
  <si>
    <t>https://observepoint.my.salesforce.com/0010W00002gEhHxQAK</t>
  </si>
  <si>
    <t>0066T000016GVrAQAW</t>
  </si>
  <si>
    <t>2022-REN- BlueMoon Digital OBO Astellas Pharma US</t>
  </si>
  <si>
    <t>0060W000014nzJhQAI</t>
  </si>
  <si>
    <t>They have major use cases for journeys and have a great partnership with us and are excited to keep using us for more testing in the lower environments. They are also very excited to have unlimited domains!</t>
  </si>
  <si>
    <t>https://observepoint.my.salesforce.com/0066T000016GVrAQAW</t>
  </si>
  <si>
    <t>https://observepoint.my.salesforce.com/001d000001lsJGaAAM</t>
  </si>
  <si>
    <t>0066T000017WAnXQAW</t>
  </si>
  <si>
    <t>2024 - REN - Anthem Blue Cross and Blue Shield - Web</t>
  </si>
  <si>
    <t>0060W000014op5PQAQ</t>
  </si>
  <si>
    <t>&lt;p&gt;They have had a focus on analytics but PII/PHI is becoming the hot topic. &lt;/p&gt;&lt;ul&gt;&lt;li&gt;working on setting up the PII hack&lt;/li&gt;&lt;li&gt;continue to build out analytics&lt;/li&gt;&lt;li&gt;add privacy and top pages&lt;/li&gt;&lt;li&gt;Get marketing involved for landing page validation (we need to get referrals here)&lt;/li&gt;&lt;/ul&gt;</t>
  </si>
  <si>
    <t>Anthem/elevance team using OP to support their analytics efforts. Looking forward to getting additional value with PII tracking</t>
  </si>
  <si>
    <t>https://observepoint.my.salesforce.com/0066T000017WAnXQAW</t>
  </si>
  <si>
    <t>https://observepoint.my.salesforce.com/001d0000020jGPkAAM</t>
  </si>
  <si>
    <t>006VH000003gIV5YAM</t>
  </si>
  <si>
    <t>2026 - REN - Anthem Blue Cross &amp; Blue Shield</t>
  </si>
  <si>
    <t>https://observepoint.my.salesforce.com/006VH000003gIV5YAM</t>
  </si>
  <si>
    <t>0060W00000zMb1gQAC</t>
  </si>
  <si>
    <t>2019 Renewal - SYFY</t>
  </si>
  <si>
    <t>0060W00000y6ThvQAE</t>
  </si>
  <si>
    <t>Big re-org, we are still trying to find out who will own the conversation.</t>
  </si>
  <si>
    <t>https://observepoint.my.salesforce.com/0060W00000zMb1gQAC</t>
  </si>
  <si>
    <t>https://observepoint.my.salesforce.com/001d000001gOPqbAAG</t>
  </si>
  <si>
    <t>0066T000016lg50QAA</t>
  </si>
  <si>
    <t>2022-REN-Saxo Bank</t>
  </si>
  <si>
    <t>0060W000014ndjtQAA</t>
  </si>
  <si>
    <t>Happy using OP, and Peter likes me and what I set up in his account for him :)</t>
  </si>
  <si>
    <t>https://observepoint.my.salesforce.com/0066T000016lg50QAA</t>
  </si>
  <si>
    <t>https://observepoint.my.salesforce.com/001d00000105PplAAE</t>
  </si>
  <si>
    <t>2021-REN-Saxo Bank</t>
  </si>
  <si>
    <t>0060W0000122fp4QAA</t>
  </si>
  <si>
    <t>Use OP to validate their Adobe Analytics implementations.</t>
  </si>
  <si>
    <t>https://observepoint.my.salesforce.com/0060W000014ndjtQAA</t>
  </si>
  <si>
    <t>2020-REN-Saxo Bank</t>
  </si>
  <si>
    <t>0060W00000zP6ipQAC</t>
  </si>
  <si>
    <t>https://observepoint.my.salesforce.com/0060W0000122fp4QAA</t>
  </si>
  <si>
    <t>2019 Renewal - Saxo Bank</t>
  </si>
  <si>
    <t>0060W00000y69WQQAY</t>
  </si>
  <si>
    <t>Will focus on how OP can become more a part of their QA process in 2020.</t>
  </si>
  <si>
    <t>https://observepoint.my.salesforce.com/0060W00000zP6ipQAC</t>
  </si>
  <si>
    <t>0060W000010wVFgQAM</t>
  </si>
  <si>
    <t>2020 Renewal - HelloFresh</t>
  </si>
  <si>
    <t>0060W00000y7NuaQAE</t>
  </si>
  <si>
    <t>Sent in cancellation notice several months ago</t>
  </si>
  <si>
    <t>https://observepoint.my.salesforce.com/0060W000010wVFgQAM</t>
  </si>
  <si>
    <t>https://observepoint.my.salesforce.com/0010W00002Kad1YQAR</t>
  </si>
  <si>
    <t>2019 Renewal - HelloFresh</t>
  </si>
  <si>
    <t>0060W00000y5wPKQAY</t>
  </si>
  <si>
    <t>https://observepoint.my.salesforce.com/0060W00000y7NuaQAE</t>
  </si>
  <si>
    <t>0060W00000vvRN5QAM</t>
  </si>
  <si>
    <t>2018 Renewal - Nike.net</t>
  </si>
  <si>
    <t>https://observepoint.my.salesforce.com/0060W00000vvRN5QAM</t>
  </si>
  <si>
    <t>https://observepoint.my.salesforce.com/001d000001QaaZcAAJ</t>
  </si>
  <si>
    <t>0060W00000zNN1VQAW</t>
  </si>
  <si>
    <t>2019 Renewal - Nike.net</t>
  </si>
  <si>
    <t>Client said given some strategy and budget shifts we won’t be able to renew the contract. We have also not been able to resolve some issues related to logging in / security, which make ObservePoint only somewhat useful to us currently. Attempts to meet to resolve or look at concerns deeper were ignored.</t>
  </si>
  <si>
    <t>https://observepoint.my.salesforce.com/0060W00000zNN1VQAW</t>
  </si>
  <si>
    <t>0060W00000zNxuGQAS</t>
  </si>
  <si>
    <t>2019 Renewal - Kindred Group</t>
  </si>
  <si>
    <t>0060W00000wxaKFQAY</t>
  </si>
  <si>
    <t>little use, main users leaving.</t>
  </si>
  <si>
    <t>https://observepoint.my.salesforce.com/0060W00000zNxuGQAS</t>
  </si>
  <si>
    <t>https://observepoint.my.salesforce.com/001d000001z5tIoAAI</t>
  </si>
  <si>
    <t>2018 Renewal - Kindred Group</t>
  </si>
  <si>
    <t>0060W00000w6pCnQAI</t>
  </si>
  <si>
    <t>https://observepoint.my.salesforce.com/0060W00000wxaKFQAY</t>
  </si>
  <si>
    <t>0060W00000wy9NAQAY</t>
  </si>
  <si>
    <t>2018 Renewal - Air Canada</t>
  </si>
  <si>
    <t>https://observepoint.my.salesforce.com/0060W00000wy9NAQAY</t>
  </si>
  <si>
    <t>0060W0000121id5QAA</t>
  </si>
  <si>
    <t>2020 Renewal - Air Canada</t>
  </si>
  <si>
    <t>0060W00000zNYDYQA4</t>
  </si>
  <si>
    <t>This account fired their agency and has been dark all of 2020, then covid hit and were not able to get in touch with them again.</t>
  </si>
  <si>
    <t>https://observepoint.my.salesforce.com/0060W0000121id5QAA</t>
  </si>
  <si>
    <t>2019 Renewal - Air Canada</t>
  </si>
  <si>
    <t>https://observepoint.my.salesforce.com/0060W00000zNYDYQA4</t>
  </si>
  <si>
    <t>0060W00000zP6byQAC</t>
  </si>
  <si>
    <t>2021 Renewal - Telegraph</t>
  </si>
  <si>
    <t>0060W00000y69ZPQAY</t>
  </si>
  <si>
    <t>Currently we do not have any plans to renew Observepoint as we feel that our analytics implementation team does not have the time to properly utilise it's capabilities to provide any business benefit. 
We are however looking to expand the team and so we may be in touch in Q2 should we be in a better position by then.</t>
  </si>
  <si>
    <t>https://observepoint.my.salesforce.com/0060W00000zP6byQAC</t>
  </si>
  <si>
    <t>https://observepoint.my.salesforce.com/001d000001hTlOcAAK</t>
  </si>
  <si>
    <t>0060W00000vXEluQAG</t>
  </si>
  <si>
    <t>2017 Renewal Upsell - Hilton</t>
  </si>
  <si>
    <t>006d000000azCvaAAE</t>
  </si>
  <si>
    <t>Hilton has embraced both audits and journey testing to QA their Adobe Analytics implementation.  They want to continue tag validation for that tag and begin to expand into new vendor implementations.</t>
  </si>
  <si>
    <t>https://observepoint.my.salesforce.com/0060W00000vXEluQAG</t>
  </si>
  <si>
    <t>https://observepoint.my.salesforce.com/001d000001gzYl3AAE</t>
  </si>
  <si>
    <t>0060W000012tUjhQAE</t>
  </si>
  <si>
    <t>2022-REN-Hilton</t>
  </si>
  <si>
    <t>0060W000010PR0QQAW</t>
  </si>
  <si>
    <t>We lost subject matter experts and the decision makers that had a vision for OP. A lot of the churn was due to pandemic factors.</t>
  </si>
  <si>
    <t>https://observepoint.my.salesforce.com/0060W000012tUjhQAE</t>
  </si>
  <si>
    <t>2020 Renewal - Hilton</t>
  </si>
  <si>
    <t>0060W00000y5WDIQA2</t>
  </si>
  <si>
    <t>Hilton has seen a lot of value in being alerted if something breaks in their implementations. Our main user has also been leveraging script services to fix his critical journeys, such as reservation and honors enrollments.</t>
  </si>
  <si>
    <t>https://observepoint.my.salesforce.com/0060W000010PR0QQAW</t>
  </si>
  <si>
    <t>2019 Renewal - Hilton</t>
  </si>
  <si>
    <t>0060W00000vXW9sQAG</t>
  </si>
  <si>
    <t>https://observepoint.my.salesforce.com/0060W00000y5WDIQA2</t>
  </si>
  <si>
    <t>2018 Renewal - Hilton</t>
  </si>
  <si>
    <t>https://observepoint.my.salesforce.com/0060W00000vXW9sQAG</t>
  </si>
  <si>
    <t>006VH00000iOzyfYAC</t>
  </si>
  <si>
    <t>2027 - REN - Exture - CASIO</t>
  </si>
  <si>
    <t>006VH00000gpoCHYAY</t>
  </si>
  <si>
    <t>https://observepoint.my.salesforce.com/006VH00000iOzyfYAC</t>
  </si>
  <si>
    <t>https://observepoint.my.salesforce.com/0010W00002RgwSQQAZ</t>
  </si>
  <si>
    <t>006VH00000fh8YzYAI</t>
  </si>
  <si>
    <t>2026 - REN - Exture Technology, Inc. - Sony</t>
  </si>
  <si>
    <t>006VH00000WLRNnYAP</t>
  </si>
  <si>
    <t>https://observepoint.my.salesforce.com/006VH00000fh8YzYAI</t>
  </si>
  <si>
    <t>0060W000013pbPqQAI</t>
  </si>
  <si>
    <t>2022-REN-Exture Technology, Inc. OBO All Nippon Airways</t>
  </si>
  <si>
    <t>0060W000012JhYkQAK</t>
  </si>
  <si>
    <t>ANA, being an airline, has been financially devastated by COVID. They expressed that they were happy with ObservePoint, but they just had to make cuts.</t>
  </si>
  <si>
    <t>https://observepoint.my.salesforce.com/0060W000013pbPqQAI</t>
  </si>
  <si>
    <t>https://observepoint.my.salesforce.com/001d000001qtM8iAAE</t>
  </si>
  <si>
    <t>0060W0000136wrIQAQ</t>
  </si>
  <si>
    <t>2021-REN-Exture OBO Tipness</t>
  </si>
  <si>
    <t>0060W000012Zw2RQAS</t>
  </si>
  <si>
    <t>Tipness purchased OP to manage a short, one-time project which was successful. They never fully adopted the ongoing monitoring aspect of OP and it was a difficult account to manage due to the language barrier and Shige managed the relationship.</t>
  </si>
  <si>
    <t>https://observepoint.my.salesforce.com/0060W0000136wrIQAQ</t>
  </si>
  <si>
    <t>https://observepoint.my.salesforce.com/0010W00002XHqVHQA1</t>
  </si>
  <si>
    <t>0060W00000vvKyDQAU</t>
  </si>
  <si>
    <t>2018 Renewal - Tesco PLC</t>
  </si>
  <si>
    <t>006d000000phDNgAAM</t>
  </si>
  <si>
    <t>https://observepoint.my.salesforce.com/0060W00000vvKyDQAU</t>
  </si>
  <si>
    <t>https://observepoint.my.salesforce.com/001d000001e91hNAAQ</t>
  </si>
  <si>
    <t>2017 Renewal - Tesco PLC</t>
  </si>
  <si>
    <t>006d000000ciacoAAA</t>
  </si>
  <si>
    <t>Adding Tag Hierarchy and API to increase ability to discovery third party tags, and automate audits, journey's and reporting.</t>
  </si>
  <si>
    <t>https://observepoint.my.salesforce.com/006d000000phDNgAAM</t>
  </si>
  <si>
    <t>2016 Renewal - Tesco PLC</t>
  </si>
  <si>
    <t>006d000000A4PFFAA3</t>
  </si>
  <si>
    <t>https://observepoint.my.salesforce.com/006d000000ciacoAAA</t>
  </si>
  <si>
    <t>0060W00000wr0WeQAI</t>
  </si>
  <si>
    <t>2019 Renewal - Tesco PLC</t>
  </si>
  <si>
    <t>Tesco plc have not entertained a call with us for them to give us feedback on their decision. They wrote they no longer use our product set, and after speaking with the consultant on the account, the usage from Tesco PLC was minimal. Tesco bank who are the other users on the same account, are heavier users and wish to renew, however they cannot renew on tesco plc letterhead, therefore a new business order will be created for tesco bank. I will continue to ask feedback from tesco plc and to see if we can change their mind, or work through an agency to engage again.</t>
  </si>
  <si>
    <t>https://observepoint.my.salesforce.com/0060W00000wr0WeQAI</t>
  </si>
  <si>
    <t>0060W00000w72AOQAY</t>
  </si>
  <si>
    <t>2018 Renewal - Disney Parks</t>
  </si>
  <si>
    <t>006d000000sSp8CAAS</t>
  </si>
  <si>
    <t>https://observepoint.my.salesforce.com/0060W00000w72AOQAY</t>
  </si>
  <si>
    <t>https://observepoint.my.salesforce.com/001d000001gOUjTAAW</t>
  </si>
  <si>
    <t>2017 Renewal - Disney Parks</t>
  </si>
  <si>
    <t>006d000000KE3aoAAD</t>
  </si>
  <si>
    <t>Adding additional domains and Data Governance Consultant</t>
  </si>
  <si>
    <t>https://observepoint.my.salesforce.com/006d000000sSp8CAAS</t>
  </si>
  <si>
    <t>0066T00001ACruRQAT</t>
  </si>
  <si>
    <t>2023 - REN - The Walt Disney</t>
  </si>
  <si>
    <t>0066T000015pHwjQAE</t>
  </si>
  <si>
    <t>&lt;p&gt;#1 priority is Adobe Analytics validation&lt;/p&gt;&lt;p&gt;&lt;br&gt;&lt;/p&gt;&lt;p&gt;Audits for governance, Journeys for checkout/booking flow validation. &lt;/p&gt;&lt;p&gt;We are doing an exploratory call to see if adding HAR Uploader would be valuable for Disney. &lt;/p&gt;&lt;p&gt;&lt;br&gt;&lt;/p&gt;&lt;p&gt;We have comprehensive domain lists to begin building audits with. &lt;/p&gt;&lt;p&gt;&lt;br&gt;&lt;/p&gt;&lt;p&gt;Alerts will be critical&lt;/p&gt;</t>
  </si>
  <si>
    <t>Disney has a brand new team and are ALL IN on ObservePoint. Big plans to implement OP as a daily process. Further expansion is inevitable.</t>
  </si>
  <si>
    <t>https://observepoint.my.salesforce.com/0066T00001ACruRQAT</t>
  </si>
  <si>
    <t>2022-REN-Disney Parks</t>
  </si>
  <si>
    <t>0060W000013rAEAQA2</t>
  </si>
  <si>
    <t>Better late than never! Disney Parks &amp; Resorts is back and ready to maximize use of the OP Platform and everything that's included with the new pricing model.</t>
  </si>
  <si>
    <t>https://observepoint.my.salesforce.com/0066T000015pHwjQAE</t>
  </si>
  <si>
    <t>2021-REN-Disney Parks</t>
  </si>
  <si>
    <t>0060W0000120Ev5QAE</t>
  </si>
  <si>
    <t>Disney Parks continues to get tremendous value. Their agency uses OP for tagging projects all the time.</t>
  </si>
  <si>
    <t>https://observepoint.my.salesforce.com/0060W000013rAEAQA2</t>
  </si>
  <si>
    <t>2020 Renewal - Disney Parks</t>
  </si>
  <si>
    <t>0060W00000zMW2sQAG</t>
  </si>
  <si>
    <t>OP has become part of the process. They understand the cost of trying to do this manually.</t>
  </si>
  <si>
    <t>https://observepoint.my.salesforce.com/0060W0000120Ev5QAE</t>
  </si>
  <si>
    <t>2019 Renewal - Disney Parks</t>
  </si>
  <si>
    <t>https://observepoint.my.salesforce.com/0060W00000zMW2sQAG</t>
  </si>
  <si>
    <t>006VH00000fMzoPYAS</t>
  </si>
  <si>
    <t>2028 - REN - Securian Financial Group</t>
  </si>
  <si>
    <t>0066T00001Cycv2QAB</t>
  </si>
  <si>
    <t>https://observepoint.my.salesforce.com/006VH00000fMzoPYAS</t>
  </si>
  <si>
    <t>https://observepoint.my.salesforce.com/001d000001qtNbFAAU</t>
  </si>
  <si>
    <t>2025 - REN - Securian Financial Group</t>
  </si>
  <si>
    <t>0066T000016lAX4QAM</t>
  </si>
  <si>
    <t>&lt;p&gt;Securian purchased ObservePoint to test their privacy and analytics implementation and receive immediate notifications when issues arise. We have successfully delivered on this, and their scans now run in the background, providing peace of mind that everything is functioning as expected.&lt;/p&gt;&lt;p&gt;&lt;br&gt;&lt;/p&gt;&lt;p&gt;However, with their recent purchase of OneTrust, they now require ObservePoint to not only continue testing analytics in the background but also ensure a smooth OneTrust implementation. Since we are currently delivering at 80-90% of their desired results rather than 100%, this account is in blue status.&lt;/p&gt;</t>
  </si>
  <si>
    <t>We love working with Securian. They continue to see strong value in using ObservePoint to validate their analytics and maintain compliance. While they typically sign two-year agreements, this year they chose to extend their partnership for another three years.</t>
  </si>
  <si>
    <t>https://observepoint.my.salesforce.com/0066T00001Cycv2QAB</t>
  </si>
  <si>
    <t>2023-REN-Securian Financial</t>
  </si>
  <si>
    <t>0060W000011pHtPQAU</t>
  </si>
  <si>
    <t>Securian has consistently proven to be an exceptional customer! Collaborating with their team has been a pleasure. Recently, they successfully concluded a 2-year agreement and have committed to another 2-year partnership.</t>
  </si>
  <si>
    <t>https://observepoint.my.salesforce.com/0066T000016lAX4QAM</t>
  </si>
  <si>
    <t>2021-REN-Securian Financial</t>
  </si>
  <si>
    <t>0060W00000y4xWEQAY</t>
  </si>
  <si>
    <t>Securian successfully implemented Touchpoints across their core marketing teams. They faced an uphill battle as some users were resistant to adopting new technology, but after they were trained started using the platform, they saw the value and bought in.</t>
  </si>
  <si>
    <t>https://observepoint.my.salesforce.com/0060W000011pHtPQAU</t>
  </si>
  <si>
    <t>006VH00000SLsenYAD</t>
  </si>
  <si>
    <t>2026 - REN - SAP</t>
  </si>
  <si>
    <t>006VH0000032xn8YAA</t>
  </si>
  <si>
    <t>SAP and Concur have been consolidated into 1 contract with 2 separate instances. Both are utilizing their use cases. and getting value.</t>
  </si>
  <si>
    <t>https://observepoint.my.salesforce.com/006VH00000SLsenYAD</t>
  </si>
  <si>
    <t>https://observepoint.my.salesforce.com/001d000001u534eAAA</t>
  </si>
  <si>
    <t>006VH00000hpX7dYAE</t>
  </si>
  <si>
    <t>2027 - REN - SAP</t>
  </si>
  <si>
    <t>https://observepoint.my.salesforce.com/006VH00000hpX7dYAE</t>
  </si>
  <si>
    <t>0060W00000vvXKKQA2</t>
  </si>
  <si>
    <t>2018 Renewal - NFL</t>
  </si>
  <si>
    <t>006d000000ckDk3AAE</t>
  </si>
  <si>
    <t>Need to continue to validate analytics</t>
  </si>
  <si>
    <t>https://observepoint.my.salesforce.com/0060W00000vvXKKQA2</t>
  </si>
  <si>
    <t>https://observepoint.my.salesforce.com/001d000001SNHlLAAX</t>
  </si>
  <si>
    <t>0066T0000168vgBQAQ</t>
  </si>
  <si>
    <t>2022-REN-NFL</t>
  </si>
  <si>
    <t>0060W000013K2l2QAC</t>
  </si>
  <si>
    <t>The NFL's usage tanked at around October/November 2021, and communication became sparse. They seemed to have just lost interest in the tool, from a lack of value seen in general. However, one of the clubs (the Seahawks) has been fairly active in Touchpoints, and we will try to reengage in order to generate a direct partnership with them.</t>
  </si>
  <si>
    <t>https://observepoint.my.salesforce.com/0066T0000168vgBQAQ</t>
  </si>
  <si>
    <t>2021-REN-NFL</t>
  </si>
  <si>
    <t>0060W000010yP8NQAU</t>
  </si>
  <si>
    <t>NFL decided to drop WebAssurance, sadly, but are excited to be rolling out Touchpoints to more clubs and get more granular marketing insights.</t>
  </si>
  <si>
    <t>https://observepoint.my.salesforce.com/0060W000013K2l2QAC</t>
  </si>
  <si>
    <t>2020 Renewal - NFL</t>
  </si>
  <si>
    <t>0060W00000y7AapQAE</t>
  </si>
  <si>
    <t>They are switching from CampaignAssurnace to Touchpoints, they have not been using Webassurance but we have committed them to dive back into the product this year</t>
  </si>
  <si>
    <t>https://observepoint.my.salesforce.com/0060W000010yP8NQAU</t>
  </si>
  <si>
    <t>0060W000010yP5iQAE</t>
  </si>
  <si>
    <t>2019-UP-NFL - CampaignAssurance</t>
  </si>
  <si>
    <t>They are using spreadsheets today and needed something to provide governance for tracking codes.</t>
  </si>
  <si>
    <t>https://observepoint.my.salesforce.com/0060W000010yP5iQAE</t>
  </si>
  <si>
    <t>2019 Renewal - NFL</t>
  </si>
  <si>
    <t>https://observepoint.my.salesforce.com/0060W00000y7AapQAE</t>
  </si>
  <si>
    <t>0066T00001AEKYQQA5</t>
  </si>
  <si>
    <t>2023 - REN - ST</t>
  </si>
  <si>
    <t>0066T000016mW30QAE</t>
  </si>
  <si>
    <t>&lt;ul&gt;&lt;li&gt;Tech governance for audits&lt;/li&gt;&lt;li&gt;Tech governance for journeys&lt;/li&gt;&lt;li&gt;GDPR compliance&lt;/li&gt;&lt;/ul&gt;</t>
  </si>
  <si>
    <t>Even though ST has not been able to make the most of us this year due to lack of resources, they recognise the need for the tool. As a solution for their lack of time we have suggested using a partner - they are  in the final stage of selection now!</t>
  </si>
  <si>
    <t>https://observepoint.my.salesforce.com/0066T00001AEKYQQA5</t>
  </si>
  <si>
    <t>https://observepoint.my.salesforce.com/001d000001l9P6UAAU</t>
  </si>
  <si>
    <t>2022-REN-STMicro</t>
  </si>
  <si>
    <t>0066T000015QAoiQAG</t>
  </si>
  <si>
    <t>Did some good work on this earlier in the year, but got lucky with the renewal as OP is changing departments - not 100% clear on who the new users are</t>
  </si>
  <si>
    <t>https://observepoint.my.salesforce.com/0066T000016mW30QAE</t>
  </si>
  <si>
    <t>2021-REN-STMicro_WebAssurance Enterprise</t>
  </si>
  <si>
    <t>0060W0000123Q7PQAU</t>
  </si>
  <si>
    <t>STMicro sees ObservePoint as an essential part of their QA processes.</t>
  </si>
  <si>
    <t>https://observepoint.my.salesforce.com/0066T000015QAoiQAG</t>
  </si>
  <si>
    <t>2020-REN-STMicro_WebAssurance Enterprise</t>
  </si>
  <si>
    <t>0060W00000zORTHQA4</t>
  </si>
  <si>
    <t>https://observepoint.my.salesforce.com/0060W0000123Q7PQAU</t>
  </si>
  <si>
    <t>2019-RENEWAL-STMicro_WebAssurance Enterprise</t>
  </si>
  <si>
    <t>0060W00000y5aCsQAI</t>
  </si>
  <si>
    <t>https://observepoint.my.salesforce.com/0060W00000zORTHQA4</t>
  </si>
  <si>
    <t>006VH00000A5Q5lYAF</t>
  </si>
  <si>
    <t>2025 - REN - Optum</t>
  </si>
  <si>
    <t>0066T000017W2vJQAS</t>
  </si>
  <si>
    <t>&lt;ul&gt;&lt;li&gt;Analytics Validation&lt;ul&gt;&lt;li&gt;Provide regular monitoring on Adobe Analytics technologies&lt;ul&gt;&lt;li&gt;% of pages with rule failures&lt;/li&gt;&lt;li&gt;% of Journeys with Rule Failures&lt;/li&gt;&lt;/ul&gt;&lt;/li&gt;&lt;li&gt;Support AEP migration in 2025&lt;/li&gt;&lt;li&gt;&lt;strong&gt;Scope:&lt;/strong&gt; www.Optum.com, business.Optum.com, OptumRx, OptumBank, UHC.com, member.uhc.com/myuhc&lt;/li&gt;&lt;/ul&gt;&lt;/li&gt;&lt;/ul&gt;&lt;p&gt;Exploring HAR Upload for mobile app testing and interested in accessibility.&lt;/p&gt;</t>
  </si>
  <si>
    <t>Renewing for 2 years to lock in their advantageous pricing. They love our new reporting and created scorecards for their primary audits. They use ClickAll+ for analytics validation and are interested in accessibility too.</t>
  </si>
  <si>
    <t>https://observepoint.my.salesforce.com/006VH00000A5Q5lYAF</t>
  </si>
  <si>
    <t>https://observepoint.my.salesforce.com/0010W00002OKh7OQAT</t>
  </si>
  <si>
    <t>006d000000sXv9BAAS</t>
  </si>
  <si>
    <t>2016 Renewal Fidelity</t>
  </si>
  <si>
    <t>https://observepoint.my.salesforce.com/006d000000sXv9BAAS</t>
  </si>
  <si>
    <t>0060W000013IntGQAS</t>
  </si>
  <si>
    <t>2021-REN-American Airlines</t>
  </si>
  <si>
    <t>0060W00000y5lMRQAY</t>
  </si>
  <si>
    <t>They provided notice of non-renewal for 2021 on 6/17/20 due to COVID19.  Hopefully things will improve for the travel industry by next year so we still renew them.</t>
  </si>
  <si>
    <t>https://observepoint.my.salesforce.com/0060W000013IntGQAS</t>
  </si>
  <si>
    <t>https://observepoint.my.salesforce.com/001d000001QaObTAAV</t>
  </si>
  <si>
    <t>2020 Renewal - American Airlines</t>
  </si>
  <si>
    <t>0060W00000xoFKIQA2</t>
  </si>
  <si>
    <t>Auto-Renewed on 4/1/20, held until 4/30 for good measure.  No notice of non-renewal was given.</t>
  </si>
  <si>
    <t>https://observepoint.my.salesforce.com/0060W00000y5lMRQAY</t>
  </si>
  <si>
    <t>2024 - REN - CIBC</t>
  </si>
  <si>
    <t>0060W00000y6In9QAE</t>
  </si>
  <si>
    <t>&lt;p&gt;Was on old pricing and wanted flat renewal with unlimited scans and journeys.  Negotiated 3M annual scans and 10k annual audits for 15k upsell.&lt;/p&gt;</t>
  </si>
  <si>
    <t>Was on old pricing and wanted flat renewal with unlimited scans and journeys. Negotiated 3M annual scans and 10k annual audits for 15k upsell.</t>
  </si>
  <si>
    <t>https://observepoint.my.salesforce.com/0066T000016987aQAA</t>
  </si>
  <si>
    <t>2021 Renewal + Upsell - CIBC</t>
  </si>
  <si>
    <t>0060W00000wx2ANQAY</t>
  </si>
  <si>
    <t>CIBC Team will be joining us for 3 more years, and taking advantage of our stellar script services team, and adding Privacy Compliance!</t>
  </si>
  <si>
    <t>https://observepoint.my.salesforce.com/0060W00000y6In9QAE</t>
  </si>
  <si>
    <t>0066T000015pxzfQAA</t>
  </si>
  <si>
    <t>2022-REN-Roche Holding AG</t>
  </si>
  <si>
    <t>0060W000013suFuQAI</t>
  </si>
  <si>
    <t>The Roche team continue to find value with OP and are looking forward to exploring Privacy Compliance use cases with Callum.</t>
  </si>
  <si>
    <t>https://observepoint.my.salesforce.com/0066T000015pxzfQAA</t>
  </si>
  <si>
    <t>https://observepoint.my.salesforce.com/001d000001hS0BGAA0</t>
  </si>
  <si>
    <t>2021-REN-Roche Holding AG</t>
  </si>
  <si>
    <t>0060W0000121P95QAE</t>
  </si>
  <si>
    <t>Happy to renew with us. We play a big part in their data quality processes</t>
  </si>
  <si>
    <t>https://observepoint.my.salesforce.com/0060W000013suFuQAI</t>
  </si>
  <si>
    <t>2020-REN-Roche Holding AG</t>
  </si>
  <si>
    <t>0060W00000zNS52QAG</t>
  </si>
  <si>
    <t>High usage. Value received when they migrated from DTM to Launch. Reliance on OP to scale testing.</t>
  </si>
  <si>
    <t>https://observepoint.my.salesforce.com/0060W0000121P95QAE</t>
  </si>
  <si>
    <t>2019 Renewal - Roche Holding AG</t>
  </si>
  <si>
    <t>0060W00000zMm6gQAC</t>
  </si>
  <si>
    <t>https://observepoint.my.salesforce.com/0060W00000zNS52QAG</t>
  </si>
  <si>
    <t>2023-REN-Experian</t>
  </si>
  <si>
    <t>0060W00000y74rIQAQ</t>
  </si>
  <si>
    <t>Excited for the continuous partnership!</t>
  </si>
  <si>
    <t>budget</t>
  </si>
  <si>
    <t>https://observepoint.my.salesforce.com/0060W000013pnNhQAI</t>
  </si>
  <si>
    <t>2020 Renewal - Experian</t>
  </si>
  <si>
    <t>0060W00000xoe1gQAA</t>
  </si>
  <si>
    <t>ObservePoint is clearly a valuable asset to Experian, as even COVID-19 couldn't stop them from renewing for 3 more years.</t>
  </si>
  <si>
    <t>https://observepoint.my.salesforce.com/0060W00000y74rIQAQ</t>
  </si>
  <si>
    <t>006d000000YdEp9AAF</t>
  </si>
  <si>
    <t>2015 Renewal - Fandango</t>
  </si>
  <si>
    <t>006d000000NKHIIAA5</t>
  </si>
  <si>
    <t>https://observepoint.my.salesforce.com/006d000000YdEp9AAF</t>
  </si>
  <si>
    <t>https://observepoint.my.salesforce.com/001d000001RdPKaAAN</t>
  </si>
  <si>
    <t>006d000000hzTuHAAU</t>
  </si>
  <si>
    <t>2016 Renewal - Fandango</t>
  </si>
  <si>
    <t>WE LOST TO TRUSTEE</t>
  </si>
  <si>
    <t>https://observepoint.my.salesforce.com/006d000000hzTuHAAU</t>
  </si>
  <si>
    <t>0060W00000zNKroQAG</t>
  </si>
  <si>
    <t>2020 Renewal - Michael J. Fox</t>
  </si>
  <si>
    <t>0060W00000y8LB5QAM</t>
  </si>
  <si>
    <t>New Decision Maker and he said they have no use for an automated QA tool</t>
  </si>
  <si>
    <t>https://observepoint.my.salesforce.com/0060W00000zNKroQAG</t>
  </si>
  <si>
    <t>https://observepoint.my.salesforce.com/0010W00002L0VMxQAN</t>
  </si>
  <si>
    <t>0060W00000zN6C9QAK</t>
  </si>
  <si>
    <t>2020 Renewal - Rogers Communications</t>
  </si>
  <si>
    <t>006d000000sUrKJAA0</t>
  </si>
  <si>
    <t>Approval from Clint to let them out of their 2019 renewal.  This one should not have been created.</t>
  </si>
  <si>
    <t>https://observepoint.my.salesforce.com/0060W00000zN6C9QAK</t>
  </si>
  <si>
    <t>https://observepoint.my.salesforce.com/001d000001fj8xxAAA</t>
  </si>
  <si>
    <t>2023 - REN - Blue Cross &amp; Blue Shield of North Carolina</t>
  </si>
  <si>
    <t>0066T000015Q8Y9QAK</t>
  </si>
  <si>
    <t>&lt;p&gt;being able to use the API to grab the y data they care about to keep their processes going.&lt;/p&gt;</t>
  </si>
  <si>
    <t>They continue to find thevalue of OP in helping them monitor their analytics through the use of our API</t>
  </si>
  <si>
    <t>https://observepoint.my.salesforce.com/0066T000016k58NQAQ</t>
  </si>
  <si>
    <t>0066T000017XUSoQAO</t>
  </si>
  <si>
    <t>2023 - REN - Adobe (Federal)</t>
  </si>
  <si>
    <t>Adobe Federal is thrilled to partner with us for the FIFTH year in a row! They will continue using ObservePoint to provide health checks for their clients in the public sector.</t>
  </si>
  <si>
    <t>https://observepoint.my.salesforce.com/0066T000017XUSoQAO</t>
  </si>
  <si>
    <t>006VH00000XIlBzYAL</t>
  </si>
  <si>
    <t>2026 - REN - Adobe (Federal)</t>
  </si>
  <si>
    <t>006VH00000DeW1hYAF</t>
  </si>
  <si>
    <t>https://observepoint.my.salesforce.com/006VH00000XIlBzYAL</t>
  </si>
  <si>
    <t>0066T00001CMyxsQAD</t>
  </si>
  <si>
    <t>2024 - REN - Adobe (Federal)</t>
  </si>
  <si>
    <t>&lt;p&gt;&lt;strong style="color: rgb(0, 0, 0); font-family: Roboto, sans-serif; font-size: 14pt;"&gt;Current Use Cases&lt;/strong&gt;&lt;/p&gt;&lt;ul&gt;&lt;li&gt;&lt;strong style="font-size: 14pt;"&gt;Analytics Validation&lt;/strong&gt;&lt;ul&gt;&lt;li&gt;&lt;span style="font-size: 14pt;"&gt;Create health checks for clients that assess implementation&lt;/span&gt;&lt;/li&gt;&lt;/ul&gt;&lt;/li&gt;&lt;li&gt;&lt;strong style="font-size: 14pt;"&gt;Privacy Compliance Validation&lt;/strong&gt;&lt;ul&gt;&lt;li&gt;&lt;span style="font-size: 14pt;"&gt;Breaking into this a lot more in 2024&lt;/span&gt;&lt;/li&gt;&lt;/ul&gt;&lt;/li&gt;&lt;li&gt;&lt;strong style="font-size: 14pt;"&gt;Landing Page Validation(?)&lt;/strong&gt;&lt;/li&gt;&lt;/ul&gt;&lt;p&gt;&lt;strong style="background-color: rgb(255, 255, 255); color: rgb(0, 0, 0); font-family: Roboto, sans-serif; font-size: 14pt;"&gt;Near Term Goals (Next 30-90 Days)&lt;/strong&gt;&lt;/p&gt;&lt;ul&gt;&lt;li&gt;&lt;strong style="background-color: rgb(255, 255, 255); font-size: 14pt;"&gt;(1) Video Finder Project (Talk about more in Jan 2024)&lt;/strong&gt;&lt;ul&gt;&lt;li&gt;&lt;strong style="background-color: rgb(255, 255, 255); font-family: Arial, sans-serif; font-size: 14pt;"&gt;(Template Audit for this objecti</t>
  </si>
  <si>
    <t>Adobe Federal is thrilled to renew with us for the 6th year in a row! They will be leveraging us for content and PDF checking along with analytics and privacy validation testing.</t>
  </si>
  <si>
    <t>https://observepoint.my.salesforce.com/0066T00001CMyxsQAD</t>
  </si>
  <si>
    <t>006VH00000ShcukYAB</t>
  </si>
  <si>
    <t>2026 - REN - ANZ</t>
  </si>
  <si>
    <t>006VH000002eQQtYAM</t>
  </si>
  <si>
    <t>&lt;p&gt;ANZ sees success with OP through continuous confidence in their digital analytics implementation across customer journeys and frequently-visited pages being audited on a regular basis.  Regular meetings with the CSM enable further product adaptation as reporting receives further enhancements and areas for growth.  &lt;/p&gt;</t>
  </si>
  <si>
    <t>Darrin gets great utility out of the pages and journeys they purchase from us and looks forward to continuing our partnership!</t>
  </si>
  <si>
    <t>https://observepoint.my.salesforce.com/006VH00000ShcukYAB</t>
  </si>
  <si>
    <t>https://observepoint.my.salesforce.com/001d000001hS85fAAC</t>
  </si>
  <si>
    <t>006VH00000gWoBFYA0</t>
  </si>
  <si>
    <t>2027 - REN - ANZ</t>
  </si>
  <si>
    <t>https://observepoint.my.salesforce.com/006VH00000gWoBFYA0</t>
  </si>
  <si>
    <t>2025 - REN - ANZ</t>
  </si>
  <si>
    <t>0066T00001AEKVCQA5</t>
  </si>
  <si>
    <t>ANZ has  been getting great utilization of OP and is looking forward to beginning to use our email validation capabilities</t>
  </si>
  <si>
    <t>https://observepoint.my.salesforce.com/006VH000002eQQtYAM</t>
  </si>
  <si>
    <t>2024 - REN - ANZ</t>
  </si>
  <si>
    <t>0066T0000169DUbQAM</t>
  </si>
  <si>
    <t>&lt;p&gt;&lt;span style="background-color: rgb(248, 248, 248); font-size: 15px; font-family: Slack-Lato, Slack-Fractions, appleLogo, sans-serif; color: rgb(29, 28, 29);"&gt;ANZ has been getting great utilization of OP and is looking forward to beginning to use our email validation capabilities&lt;/span&gt;&lt;/p&gt;</t>
  </si>
  <si>
    <t>ANZ loves the tool and gets tons of value out of ObservePoint! Easy renewal!</t>
  </si>
  <si>
    <t>https://observepoint.my.salesforce.com/0066T00001AEKVCQA5</t>
  </si>
  <si>
    <t>0060W00000y51eYQAQ</t>
  </si>
  <si>
    <t>2018 Upsell - Red Hat</t>
  </si>
  <si>
    <t>0060W00000vIPVAQA4</t>
  </si>
  <si>
    <t>Despite a very recent renewal, Redhat opted to upgrade considerably to an enterprise license.</t>
  </si>
  <si>
    <t>https://observepoint.my.salesforce.com/0060W00000y51eYQAQ</t>
  </si>
  <si>
    <t>https://observepoint.my.salesforce.com/001d000000VOLPPAA5</t>
  </si>
  <si>
    <t>0060W00000y88rAQAQ</t>
  </si>
  <si>
    <t>2020 Renewal - Red Hat</t>
  </si>
  <si>
    <t>Started engagement with the idea to use OP for a particular project. The project has since been completed and they are deciding to allocate resources in other areas of the business.</t>
  </si>
  <si>
    <t>https://observepoint.my.salesforce.com/0060W00000y88rAQAQ</t>
  </si>
  <si>
    <t>0060W00000zN5q8QAC</t>
  </si>
  <si>
    <t>2020 Renewal - Intuit Canada</t>
  </si>
  <si>
    <t>0060W00000zNGDxQAO</t>
  </si>
  <si>
    <t>Intuit struggled to engage with us, and consequently didn't see enough value to renew.</t>
  </si>
  <si>
    <t>https://observepoint.my.salesforce.com/0060W00000zN5q8QAC</t>
  </si>
  <si>
    <t>https://observepoint.my.salesforce.com/001d000001RdTG3AAN</t>
  </si>
  <si>
    <t>0066T000016H5zVQAS</t>
  </si>
  <si>
    <t>2022 - REN - Unity Technologies</t>
  </si>
  <si>
    <t>0060W000014ouumQAA</t>
  </si>
  <si>
    <t>https://observepoint.my.salesforce.com/0066T000016H5zVQAS</t>
  </si>
  <si>
    <t>https://observepoint.my.salesforce.com/0010W00002VwmsPQAR</t>
  </si>
  <si>
    <t>0060W000012sfAEQAY</t>
  </si>
  <si>
    <t>2021-REN-RSA (Part 1 of 2)</t>
  </si>
  <si>
    <t>0060W00000y69ObQAI</t>
  </si>
  <si>
    <t>Even though there has been a restructuring within RSA, and Jim has an entire new set of users they have renewed again for this year</t>
  </si>
  <si>
    <t>https://observepoint.my.salesforce.com/0060W000012sfAEQAY</t>
  </si>
  <si>
    <t>https://observepoint.my.salesforce.com/0010W00002PjBxFQAV</t>
  </si>
  <si>
    <t>0060W000015PjcNQAS</t>
  </si>
  <si>
    <t>2021-REN-RSA (Part 2 of 2)</t>
  </si>
  <si>
    <t>Due to changes within the organisation, internally, the 2 champions could not get OP included in budgets for this year, currently, as the interim head has different plans for RSA as a company.</t>
  </si>
  <si>
    <t>https://observepoint.my.salesforce.com/0060W000015PjcNQAS</t>
  </si>
  <si>
    <t>0060W00000zMVuyQAG</t>
  </si>
  <si>
    <t>2019 Renewal - Barceló Hotel Group</t>
  </si>
  <si>
    <t>0060W00000y6uvjQAA</t>
  </si>
  <si>
    <t>Lacking a very specific area they need."Monitorize the tags to the confirmation page"
 monitorizar nuestros tags en la página de confirmación.</t>
  </si>
  <si>
    <t>https://observepoint.my.salesforce.com/0060W00000zMVuyQAG</t>
  </si>
  <si>
    <t>https://observepoint.my.salesforce.com/001d000001qtMFKAA2</t>
  </si>
  <si>
    <t>0066T000017UknhQAC</t>
  </si>
  <si>
    <t>2023-REN-Oriental Trading</t>
  </si>
  <si>
    <t>0060W000012tUTOQA2</t>
  </si>
  <si>
    <t>OTC felt like they couldn't use OP to its full capacity due to their website and journeys constantly failing. They had 6 different lower environments and it was hard to get the automation from OP.</t>
  </si>
  <si>
    <t>https://observepoint.my.salesforce.com/0066T000017UknhQAC</t>
  </si>
  <si>
    <t>https://observepoint.my.salesforce.com/001d000001fiykFAAQ</t>
  </si>
  <si>
    <t>2022-REN-Oriental Trading</t>
  </si>
  <si>
    <t>0060W00000y79E7QAI</t>
  </si>
  <si>
    <t>OTC has a plethora of lower environments that all require manual testing of tags. With ObservePoint, they can automate a majority of these tests!</t>
  </si>
  <si>
    <t>https://observepoint.my.salesforce.com/0060W000012tUTOQA2</t>
  </si>
  <si>
    <t>0060W00000wy35rQAA</t>
  </si>
  <si>
    <t>2018 Renewal - Westpac</t>
  </si>
  <si>
    <t>006d000000ulZpjAAE</t>
  </si>
  <si>
    <t>https://observepoint.my.salesforce.com/0060W00000wy35rQAA</t>
  </si>
  <si>
    <t>https://observepoint.my.salesforce.com/001d000001hSMljAAG</t>
  </si>
  <si>
    <t>006d000000vEoZgAAK</t>
  </si>
  <si>
    <t>2018 Renewal - Westpac NZ</t>
  </si>
  <si>
    <t>006d000000umHuWAAU</t>
  </si>
  <si>
    <t>https://observepoint.my.salesforce.com/006d000000vEoZgAAK</t>
  </si>
  <si>
    <t>2017 Renewal - Westpac</t>
  </si>
  <si>
    <t>006d000000sOehzAAC</t>
  </si>
  <si>
    <t>https://observepoint.my.salesforce.com/006d000000ulZpjAAE</t>
  </si>
  <si>
    <t>0060W000014mkHwQAI</t>
  </si>
  <si>
    <t>2022-REN-Westpac</t>
  </si>
  <si>
    <t>0060W00001236bQQAQ</t>
  </si>
  <si>
    <t>Angelo said "the decision was budgetary and also the fact that Bank Security controls prohibit the usage of Observe Point in our logged in secure area, which is where the majority of our digital traffic occurs."</t>
  </si>
  <si>
    <t>https://observepoint.my.salesforce.com/0060W000014mkHwQAI</t>
  </si>
  <si>
    <t>2021-REN-Westpac</t>
  </si>
  <si>
    <t>0060W00000zPYm8QAG</t>
  </si>
  <si>
    <t>Westpac is renewing with OP to run audits across multiple properties automating tag governance.</t>
  </si>
  <si>
    <t>https://observepoint.my.salesforce.com/0060W00001236bQQAQ</t>
  </si>
  <si>
    <t>0060W00000zPYmSQAW</t>
  </si>
  <si>
    <t>2020-REN-Westpac NZ</t>
  </si>
  <si>
    <t>0060W00000wyS7ZQAU</t>
  </si>
  <si>
    <t>They provided notice months ago that they would not be renewing.  They just weren't using it.</t>
  </si>
  <si>
    <t>https://observepoint.my.salesforce.com/0060W00000zPYmSQAW</t>
  </si>
  <si>
    <t>2019 Renewal - Westpac</t>
  </si>
  <si>
    <t>https://observepoint.my.salesforce.com/0060W00000zPYm8QAG</t>
  </si>
  <si>
    <t>2019-REN-Westpac NZ</t>
  </si>
  <si>
    <t>https://observepoint.my.salesforce.com/0060W00000wyS7ZQAU</t>
  </si>
  <si>
    <t>0060W00000zNzXfQAK</t>
  </si>
  <si>
    <t>2019 Renewal - Kingfisher</t>
  </si>
  <si>
    <t>0060W00000y7KAkQAM</t>
  </si>
  <si>
    <t>No user/champion since April 2019. All decision makers who purchased last year left at the start of the year.</t>
  </si>
  <si>
    <t>https://observepoint.my.salesforce.com/0060W00000zNzXfQAK</t>
  </si>
  <si>
    <t>https://observepoint.my.salesforce.com/001d000001ezRezAAE</t>
  </si>
  <si>
    <t>006VH000005XubdYAC</t>
  </si>
  <si>
    <t>2025 - REN - 1&amp;1 Internet</t>
  </si>
  <si>
    <t>0066T00001B9hrkQAB</t>
  </si>
  <si>
    <t>&lt;ul&gt;&lt;li&gt;&amp;quot;Want to make sure don&amp;#39;t do illegal things&amp;quot; &lt;/li&gt;&lt;li&gt;Automate viewing cookie and tag history &lt;/li&gt;&lt;li&gt;Manage consent and privacy to ensure compliance and avoid fines&lt;/li&gt;&lt;/ul&gt;&lt;p&gt;&lt;br&gt;&lt;/p&gt;</t>
  </si>
  <si>
    <t>Focus on privacy, and client says it's a weight off their mind that OP checks are running in the background.</t>
  </si>
  <si>
    <t>https://observepoint.my.salesforce.com/006VH000005XubdYAC</t>
  </si>
  <si>
    <t>https://observepoint.my.salesforce.com/001d000001i8OcbAAE</t>
  </si>
  <si>
    <t>2024 - REN - 1&amp;1 Internet</t>
  </si>
  <si>
    <t>0066T000018FqTsQAK</t>
  </si>
  <si>
    <t>&lt;ul&gt;&lt;li&gt;&amp;quot;Want to make sure don&amp;#39;t do illegal things&amp;quot; &lt;/li&gt;&lt;li&gt;Automate viewing cookie and tag history &lt;/li&gt;&lt;li&gt;Manage consent and privacy to ensure compliance and avoid fines&lt;/li&gt;&lt;/ul&gt;</t>
  </si>
  <si>
    <t>We sent a few emails but didn't get a reply so this is renewing on an auto renew (he's not great at responding to emails). Client is happy, and I've had a couple of calls with him this year - he's happy with the product, and keen to hear recommendations.</t>
  </si>
  <si>
    <t>https://observepoint.my.salesforce.com/0066T00001B9hrkQAB</t>
  </si>
  <si>
    <t>2023 - REN - 1&amp;1 Internet</t>
  </si>
  <si>
    <t>0060W000015PCfmQAG</t>
  </si>
  <si>
    <t>Auto renewed.</t>
  </si>
  <si>
    <t>https://observepoint.my.salesforce.com/0066T000018FqTsQAK</t>
  </si>
  <si>
    <t>2022 - REN - 1&amp;1</t>
  </si>
  <si>
    <t>0060W000010vC2QQAU</t>
  </si>
  <si>
    <t>Despite being hard to contact, they are happily using OP for GDPR (cookie accept/reject) and tag governance.</t>
  </si>
  <si>
    <t>https://observepoint.my.salesforce.com/0060W000015PCfmQAG</t>
  </si>
  <si>
    <t>2021 Renewal - 1&amp;1</t>
  </si>
  <si>
    <t>0060W00000y73EIQAY</t>
  </si>
  <si>
    <t>Happily using OP for GDPR (cookie accept/reject) and tag governance.</t>
  </si>
  <si>
    <t>https://observepoint.my.salesforce.com/0060W000010vC2QQAU</t>
  </si>
  <si>
    <t>2026 - REN - Questrade</t>
  </si>
  <si>
    <t>006VH000005AVUHYA4</t>
  </si>
  <si>
    <t>&lt;p&gt;https://docs.google.com/presentation/d/1K1EBB9zuv1SrqdonmnkxT_ITil8zbhlF4vLFKMHje0w/edit?usp=sharing&lt;/p&gt;&lt;p&gt;&lt;br&gt;&lt;/p&gt;&lt;p&gt;strategy for the year was growth into additional depts and we&amp;#39;re making some progress&lt;/p&gt;</t>
  </si>
  <si>
    <t>Another successful year with a happy customer renewing without any negotiation.</t>
  </si>
  <si>
    <t>https://observepoint.my.salesforce.com/006VH00000TnENhYAN</t>
  </si>
  <si>
    <t>006VH00000jvnYKYAY</t>
  </si>
  <si>
    <t>2027 - REN - Questrade</t>
  </si>
  <si>
    <t>0066T00001B9IkHQAV</t>
  </si>
  <si>
    <t>2024 - REN - Questrade</t>
  </si>
  <si>
    <t>0066T000017UkVdQAK</t>
  </si>
  <si>
    <t>&lt;p&gt;&lt;span style="font-size: 14px; color: rgb(0, 0, 0);"&gt;Questrade has use us and will continue to leverage OP for the following this year:&lt;/span&gt;&lt;/p&gt;&lt;ul&gt;&lt;li&gt;&lt;strong style="background-color: rgb(255, 255, 255); font-size: 14px; color: rgb(0, 0, 0);"&gt;Analytics Validation&lt;/strong&gt;&lt;ul&gt;&lt;li&gt;&lt;strong style="background-color: rgb(255, 255, 255); font-size: 14px; color: rgb(0, 0, 0);"&gt;Test conversion funnels with journeys and taggings&lt;/strong&gt;&lt;/li&gt;&lt;li&gt;&lt;span style="background-color: rgb(255, 255, 255); font-size: 14px; color: rgb(0, 0, 0);"&gt;Mobile Testing&lt;/span&gt;&lt;/li&gt;&lt;/ul&gt;&lt;/li&gt;&lt;li&gt;&lt;strong style="background-color: rgb(255, 255, 255); font-size: 14px; color: rgb(0, 0, 0);"&gt;Privacy Compliance Validation&lt;/strong&gt;&lt;ul&gt;&lt;li&gt;&lt;span style="background-color: rgb(255, 255, 255); font-size: 14px; color: rgb(0, 0, 0);"&gt;Find is OneTrust Blocking Analytics cookies&lt;/span&gt;&lt;/li&gt;&lt;/ul&gt;&lt;/li&gt;&lt;li&gt;&lt;strong style="background-color: rgb(255, 255, 255); color: rgb(0, 0, 0); font-family: Roboto, sans-serif; font-size: 14px;"&gt;Near Term Goals (Next 30-90</t>
  </si>
  <si>
    <t>Renewals come very easy for Questrade each year as they continue to find value. This is the SIXTH year they will be renewing with us! They will be using us for analytics and privacy validation.</t>
  </si>
  <si>
    <t>https://observepoint.my.salesforce.com/0066T00001B9IkHQAV</t>
  </si>
  <si>
    <t>2023-REN-Questrade</t>
  </si>
  <si>
    <t>0060W000015Ow9uQAC</t>
  </si>
  <si>
    <t>Questrade is thrilled to renew with us once again for the 5th year in a row to not only test their primary conversion funnels but also to leverage our new privacy solution for compliance testing on their site!</t>
  </si>
  <si>
    <t>https://observepoint.my.salesforce.com/0066T000017UkVdQAK</t>
  </si>
  <si>
    <t>2022-REN-Questrade</t>
  </si>
  <si>
    <t>0060W000012TQo2QAG</t>
  </si>
  <si>
    <t>Questrade is happy to use us for another year to test their conversion funnels!</t>
  </si>
  <si>
    <t>https://observepoint.my.salesforce.com/0060W000015Ow9uQAC</t>
  </si>
  <si>
    <t>2021-REN-Questrade</t>
  </si>
  <si>
    <t>0060W00000zOVYdQAO</t>
  </si>
  <si>
    <t>Questrade is looking forward to continuing getting the value out of OP and renewing for another year.</t>
  </si>
  <si>
    <t>https://observepoint.my.salesforce.com/0060W000012TQo2QAG</t>
  </si>
  <si>
    <t>2020 Renewal - Questrade</t>
  </si>
  <si>
    <t>Questrade is using Audits, Journeys, and VPN. They also needed help building out Journeys with Script Services.</t>
  </si>
  <si>
    <t>https://observepoint.my.salesforce.com/0060W00000zOVYdQAO</t>
  </si>
  <si>
    <t>006VH000003rdXlYAI</t>
  </si>
  <si>
    <t>2025 - REN - Sam's Club</t>
  </si>
  <si>
    <t>0066T00001AEndoQAD</t>
  </si>
  <si>
    <t>&lt;p&gt;-Journey monitoring of core flows&lt;/p&gt;&lt;p&gt;-increase in audits - privacy/ click all solution&lt;/p&gt;&lt;p&gt;-analytics validation&lt;/p&gt;</t>
  </si>
  <si>
    <t>Getting Value out of Journeys and being able to track their walmart tag.</t>
  </si>
  <si>
    <t>https://observepoint.my.salesforce.com/006VH000003rdXlYAI</t>
  </si>
  <si>
    <t>https://observepoint.my.salesforce.com/001d000001gOUoYAAW</t>
  </si>
  <si>
    <t>2024 - REN - Sam's Club</t>
  </si>
  <si>
    <t>0066T000015rEjgQAE</t>
  </si>
  <si>
    <t>They are getting value out of Journeys and are looking forward to utilizing audits and privacy more this year.</t>
  </si>
  <si>
    <t>https://observepoint.my.salesforce.com/0066T00001AEndoQAD</t>
  </si>
  <si>
    <t>2023 - REN - Sam's Club</t>
  </si>
  <si>
    <t>0060W000013MeKlQAK</t>
  </si>
  <si>
    <t>OP has delivered value to Sam’s Club exclusively through Journeys this past year. They use them to test critical flows on their site. They are interested in the new Audit alert use cases and in sharing OP with other stakeholders down the road.</t>
  </si>
  <si>
    <t>https://observepoint.my.salesforce.com/0066T000015rEjgQAE</t>
  </si>
  <si>
    <t>0066T000016mGfAQAU</t>
  </si>
  <si>
    <t>2022 - REN - Shiseido</t>
  </si>
  <si>
    <t>0060W000015PPGVQA4</t>
  </si>
  <si>
    <t>They have been finding value in journeys and have been pleased with our ability to check their data layer to ensure data is being passed through properly. They are excited to expand with the use cases and building out their program more robustly with OP.</t>
  </si>
  <si>
    <t>https://observepoint.my.salesforce.com/0066T000016mGfAQAU</t>
  </si>
  <si>
    <t>0060W00000y5EsKQAU</t>
  </si>
  <si>
    <t>2019 Renewal - Paul Fredrick</t>
  </si>
  <si>
    <t>006d000000vFBfFAAW</t>
  </si>
  <si>
    <t>https://observepoint.my.salesforce.com/0060W00000y5EsKQAU</t>
  </si>
  <si>
    <t>https://observepoint.my.salesforce.com/001d000001gOZeOAAW</t>
  </si>
  <si>
    <t>2018 Renewal - Paul Fredrick</t>
  </si>
  <si>
    <t>006d000000sbqPGAAY</t>
  </si>
  <si>
    <t>https://observepoint.my.salesforce.com/006d000000vFBfFAAW</t>
  </si>
  <si>
    <t>0060W000010O65rQAC</t>
  </si>
  <si>
    <t>2020 Renewal - Paul Fredrick</t>
  </si>
  <si>
    <t>Havent paid for 2 years and been on auto renew</t>
  </si>
  <si>
    <t>https://observepoint.my.salesforce.com/0060W000010O65rQAC</t>
  </si>
  <si>
    <t>0060W00000vXh6CQAS</t>
  </si>
  <si>
    <t>2018 Renewal - Scotts Miracle-Gro</t>
  </si>
  <si>
    <t>https://observepoint.my.salesforce.com/0060W00000vXh6CQAS</t>
  </si>
  <si>
    <t>0066T000015qQ3uQAE</t>
  </si>
  <si>
    <t>2022-REN-Scotts Miracle-Gro</t>
  </si>
  <si>
    <t>0060W000013sE9nQAE</t>
  </si>
  <si>
    <t>They hadn't used the tool much se they weren't able to grab the value they could have. and then budgets were cut.</t>
  </si>
  <si>
    <t>https://observepoint.my.salesforce.com/0066T000015qQ3uQAE</t>
  </si>
  <si>
    <t>2021-REN-Scotts Miracle-Gro</t>
  </si>
  <si>
    <t>0060W0000120KyOQAU</t>
  </si>
  <si>
    <t>Haven't used a lot in the past but have some new team members that are looking forward to digging in further and getting more value from OP.</t>
  </si>
  <si>
    <t>https://observepoint.my.salesforce.com/0060W000013sE9nQAE</t>
  </si>
  <si>
    <t>2020 Renewal - Scotts Miracle-Gro</t>
  </si>
  <si>
    <t>Scotts Miracle-Gro continues to see the value ObservePoint brings to their QA process. They have been busy adding rules and tests to cover all of their domains so renewing was a no-brainer for them!</t>
  </si>
  <si>
    <t>https://observepoint.my.salesforce.com/0060W0000120KyOQAU</t>
  </si>
  <si>
    <t>2023-REN-Carmax</t>
  </si>
  <si>
    <t>0060W000014oEnYQAU</t>
  </si>
  <si>
    <t>They already are heavy users of monitoring their tags through journeys and with the new privacy feature added on, they are excited to expand into that department to monitor their cookies.</t>
  </si>
  <si>
    <t>https://observepoint.my.salesforce.com/0066T000016mn5oQAA</t>
  </si>
  <si>
    <t>2022-REN-Carmax</t>
  </si>
  <si>
    <t>0060W000012YFpFQAW</t>
  </si>
  <si>
    <t>Continually finding value with WebAssurance and loving it! Hoping to grow it this year!</t>
  </si>
  <si>
    <t>https://observepoint.my.salesforce.com/0060W000014oEnYQAU</t>
  </si>
  <si>
    <t>2021-REN-Carmax</t>
  </si>
  <si>
    <t>0060W00000zOx8JQAS</t>
  </si>
  <si>
    <t>CarMax was happy to renew for another year as we kick off a Mobile App testing and Privacy POC to expand their contract.</t>
  </si>
  <si>
    <t>https://observepoint.my.salesforce.com/0060W000012YFpFQAW</t>
  </si>
  <si>
    <t>2020 Renewal - Carmax</t>
  </si>
  <si>
    <t>0060W00000y777qQAA</t>
  </si>
  <si>
    <t>https://observepoint.my.salesforce.com/0060W00000zOx8JQAS</t>
  </si>
  <si>
    <t>0060W00000y7O0iQAE</t>
  </si>
  <si>
    <t>2019 Renewal - MasterControl</t>
  </si>
  <si>
    <t>0060W00000y72hZQAQ</t>
  </si>
  <si>
    <t>Our main user(Michael) said that his team has their own internal tool that they are using and ObservePoint is to repetitive to what they are doing to justify the cost of their current subscription.</t>
  </si>
  <si>
    <t>https://observepoint.my.salesforce.com/0060W00000y7O0iQAE</t>
  </si>
  <si>
    <t>https://observepoint.my.salesforce.com/001d000001vPYdOAAW</t>
  </si>
  <si>
    <t>0066T00001EJktrQAD</t>
  </si>
  <si>
    <t>2024 - REN - J.M. Smucker</t>
  </si>
  <si>
    <t>0066T0000190nZjQAI</t>
  </si>
  <si>
    <t>They have had lots of organizational changes and they don't know who would own the tool to keep things running. disorganization around technology governance.</t>
  </si>
  <si>
    <t>https://observepoint.my.salesforce.com/0066T00001EJktrQAD</t>
  </si>
  <si>
    <t>2023 - REN - Smucker Retail Foods, Inc.</t>
  </si>
  <si>
    <t>&lt;p&gt;Privacy validation against OT, specifically around Category creation. They want help in determining how to categorize cookies. once they can do that, we can help solve and monitor Cookie mgmt. &lt;/p&gt;</t>
  </si>
  <si>
    <t>Renewed!</t>
  </si>
  <si>
    <t>https://observepoint.my.salesforce.com/0066T0000190nZjQAI</t>
  </si>
  <si>
    <t>0060W000010RU39QAG</t>
  </si>
  <si>
    <t>2020 - Renewal Accenture OBO BMW Group</t>
  </si>
  <si>
    <t>0060W00000y7DVjQAM</t>
  </si>
  <si>
    <t>BMW is looking to replace an old tag audit solution, and planning on using ObservePoint as a more robust solution. Will use some GDPR benefits from ObservePoint, as well as validating analytics and TMS implementations.</t>
  </si>
  <si>
    <t>Complications with direct purchase versus Accenture buying OBO. Delay in their analytics overhaul. The budget has now been re-allocated to other immediate needs. They see the value and will aim to re-secure the budget and re-engage with us in Q3. Lost for now...not for long.</t>
  </si>
  <si>
    <t>https://observepoint.my.salesforce.com/0060W000010RU39QAG</t>
  </si>
  <si>
    <t>https://observepoint.my.salesforce.com/001d000001iAdgxAAC</t>
  </si>
  <si>
    <t>0060W000012wfSZQAY</t>
  </si>
  <si>
    <t>2021-REN-Janssen Pharma</t>
  </si>
  <si>
    <t>0060W00000zOx2QQAS</t>
  </si>
  <si>
    <t>Client auto renewed by accident in 2019-2020. Digital team was disbanded and champion was lost</t>
  </si>
  <si>
    <t>https://observepoint.my.salesforce.com/0060W000012wfSZQAY</t>
  </si>
  <si>
    <t>https://observepoint.my.salesforce.com/0010W00002L2F3mQAF</t>
  </si>
  <si>
    <t>2020 Renewal - Janssen Pharma</t>
  </si>
  <si>
    <t>0060W00000y7ABcQAM</t>
  </si>
  <si>
    <t>Janssen continues to see the value of OP. Automatically monitoring page status code is really important to them.</t>
  </si>
  <si>
    <t>https://observepoint.my.salesforce.com/0060W00000zOx2QQAS</t>
  </si>
  <si>
    <t>0060W00000y7ETIQA2</t>
  </si>
  <si>
    <t>Ideal Living</t>
  </si>
  <si>
    <t>Ideal living has 20+ small (50-100 page) domains they're wanting to run journey's on to manage uptime as well as identify 404 errors.</t>
  </si>
  <si>
    <t>https://observepoint.my.salesforce.com/0060W00000y7ETIQA2</t>
  </si>
  <si>
    <t>https://observepoint.my.salesforce.com/001d000001T6j30AAB</t>
  </si>
  <si>
    <t>0060W00000y7uVzQAI</t>
  </si>
  <si>
    <t>2020 Renewal Ideal Living</t>
  </si>
  <si>
    <t>Havent paid for multiple years</t>
  </si>
  <si>
    <t>https://observepoint.my.salesforce.com/0060W00000y7uVzQAI</t>
  </si>
  <si>
    <t>2019 Renewal - IG</t>
  </si>
  <si>
    <t>0060W00000y7FgrQAE</t>
  </si>
  <si>
    <t>https://observepoint.my.salesforce.com/0060W00000zNqaoQAC</t>
  </si>
  <si>
    <t>0066T000016GbzHQAS</t>
  </si>
  <si>
    <t>2022 - REN - GVC (BWIN)</t>
  </si>
  <si>
    <t>0060W00000y88ofQAA</t>
  </si>
  <si>
    <t>Have had the account for several years even though people have changed. Lost contact with decision maker though still helping a normal user set things up. Will work this year to ramp them up and get hold of a decision maker.</t>
  </si>
  <si>
    <t>https://observepoint.my.salesforce.com/0066T000016GbzHQAS</t>
  </si>
  <si>
    <t>2021 Renewal - GVC (BWIN)</t>
  </si>
  <si>
    <t>0060W00000vvGXIQA2</t>
  </si>
  <si>
    <t>Auto-renewing - focus on getting full value of Tech Gov for the next 12 months</t>
  </si>
  <si>
    <t>https://observepoint.my.salesforce.com/0060W00000y88ofQAA</t>
  </si>
  <si>
    <t>0060W00000y8o5dQAA</t>
  </si>
  <si>
    <t>2020 Renewal - NGS</t>
  </si>
  <si>
    <t>0060W00000y834wQAA</t>
  </si>
  <si>
    <t>Cancelled a year ago</t>
  </si>
  <si>
    <t>https://observepoint.my.salesforce.com/0060W00000y8o5dQAA</t>
  </si>
  <si>
    <t>https://observepoint.my.salesforce.com/0010W00002LrIGwQAN</t>
  </si>
  <si>
    <t>0060W000011otbxQAA</t>
  </si>
  <si>
    <t>2022 Renewal - US Cellular</t>
  </si>
  <si>
    <t>0060W00000y8oEkQAI</t>
  </si>
  <si>
    <t>Client had recent usage, however client has gone dark.We were not able to contact to get the renewal in. They have some turn over internally. So were unable to get in contact with the right people.</t>
  </si>
  <si>
    <t>https://observepoint.my.salesforce.com/0060W000011otbxQAA</t>
  </si>
  <si>
    <t>https://observepoint.my.salesforce.com/0010W00002L1t2lQAB</t>
  </si>
  <si>
    <t>2019 Renewal - US Cellular</t>
  </si>
  <si>
    <t>0060W00000y7rnvQAA</t>
  </si>
  <si>
    <t>USCC continue to find value with WebAssurance and AppAssurance and have committed for another 2 years.</t>
  </si>
  <si>
    <t>https://observepoint.my.salesforce.com/0060W00000y8oEkQAI</t>
  </si>
  <si>
    <t>0060W00000y7qCnQAI</t>
  </si>
  <si>
    <t>2019-REN-Experian</t>
  </si>
  <si>
    <t>0060W00000wyzXhQAI</t>
  </si>
  <si>
    <t>Experian is adding UK to help to regular audit for data validation, detecting unauthorized tags, and GDPR. WIll use test sign up's through web journeys.</t>
  </si>
  <si>
    <t>The main users left several months ago and usage of OP stopped. Recently they responded to cancel with the response below:
Sorry we had to end our relationship with OP. It’s not any failing on your part or that of the tool, it’s a cost issue relating to the fact that we have something which covers most of what OP was doing for us. We can’t justify the budget to spend on the bits that are missing as they are not business critical. So to be more precise, we are covered in terms of tag security by using our TMS. The site crawling/looking for missing data being sent to GA would have been useful but as I say not business critical. I know there are other features but just wanted to give one example.</t>
  </si>
  <si>
    <t>https://observepoint.my.salesforce.com/0060W00000y7qCnQAI</t>
  </si>
  <si>
    <t>0060W000012KkzZQAS</t>
  </si>
  <si>
    <t>2021-REN-Tyson Food Company</t>
  </si>
  <si>
    <t>0060W000011UAJpQAO</t>
  </si>
  <si>
    <t>Tyson Foods decided to go direct instead of through their agency on the renewal. They see the value OP brings and happy to renew for another 12 months.</t>
  </si>
  <si>
    <t>https://observepoint.my.salesforce.com/0060W000012KkzZQAS</t>
  </si>
  <si>
    <t>2022-REN-Tyson Food Company</t>
  </si>
  <si>
    <t>I was able to reconnect with Tyson a couple of months ago after being dark for several months. The new team sees the value and is ramping up!</t>
  </si>
  <si>
    <t>https://observepoint.my.salesforce.com/0066T0000168dddQAA</t>
  </si>
  <si>
    <t>006VH00000SaN2pYAF</t>
  </si>
  <si>
    <t>2028 - REN - Brunello Cucinelli</t>
  </si>
  <si>
    <t>0066T00001ADeeWQAT</t>
  </si>
  <si>
    <t>https://observepoint.my.salesforce.com/006VH00000SaN2pYAF</t>
  </si>
  <si>
    <t>0060W000015P7nYQAS</t>
  </si>
  <si>
    <t>2021 - UP - Goldman Sachs - Technology</t>
  </si>
  <si>
    <t>GS are extremely excited to expand to an enterprise-wide privacy and tech governance license. They are leveraging our API to send privacy reports to their brand managers. Per their VP of Privacy "OP is now an integral part of our reputation management"</t>
  </si>
  <si>
    <t>https://observepoint.my.salesforce.com/0060W000015P7nYQAS</t>
  </si>
  <si>
    <t>006VH000000gvrVYAQ</t>
  </si>
  <si>
    <t>2025 - REN - Goldman Sachs</t>
  </si>
  <si>
    <t>&lt;p&gt;GS use OP for their data governance process for new site releases. They have 2 ObservePoint App accounts, the main usage out of app id - 8410.&lt;/p&gt;&lt;p&gt;&lt;br&gt;&lt;/p&gt;&lt;p&gt;They heavily use the API to pull all the data out of OP into their internal system. They&amp;#39;re goal is to leverage the new privacy endpoints.&lt;/p&gt;&lt;p&gt;&lt;br&gt;&lt;/p&gt;&lt;p&gt;&lt;u&gt;Update: 07/17:&lt;/u&gt;&lt;/p&gt;&lt;p&gt;Primary initiatives:&lt;/p&gt;&lt;ul&gt;&lt;li&gt;They want to build a workflow to see all the tags/cookies on all web properties (~300) and work with privacy compliance colleagues to review and authorize those tags/cookies&lt;/li&gt;&lt;li&gt;They would like to periodically scan these digital properties (perhaps once a week) and be able to review the delta between scans&lt;/li&gt;&lt;/ul&gt;&lt;p&gt;Secondary initiatives: &lt;/p&gt;&lt;ul&gt;&lt;li&gt;Getting analytics teams involved and using OP for their own needs (don&amp;#39;t have details on this yet)&lt;/li&gt;&lt;/ul&gt;</t>
  </si>
  <si>
    <t>Goldman Sachs auto-renews for another two years! They’ve been super happy with the product updates as well as the service they’ve gotten from the CSM team. Love to see another one of our biggest customers come through as a no-doubt renewal.</t>
  </si>
  <si>
    <t>https://observepoint.my.salesforce.com/006VH000000gvrVYAQ</t>
  </si>
  <si>
    <t>0060W000012uPxCQAU</t>
  </si>
  <si>
    <t>2021-REN-ServiceMaster</t>
  </si>
  <si>
    <t>0060W000012t78CQAQ</t>
  </si>
  <si>
    <t>Kevin Coll and his team are looking forward to the value OP brings to the table for their essential digital properties.</t>
  </si>
  <si>
    <t>https://observepoint.my.salesforce.com/0060W000012uPxCQAU</t>
  </si>
  <si>
    <t>https://observepoint.my.salesforce.com/001d000001tP3UxAAK</t>
  </si>
  <si>
    <t>0060W000015PJaoQAG</t>
  </si>
  <si>
    <t>2022-REN-ServiceMaster</t>
  </si>
  <si>
    <t>Their team didn't find the tool useful to their day to day work.</t>
  </si>
  <si>
    <t>https://observepoint.my.salesforce.com/0060W000015PJaoQAG</t>
  </si>
  <si>
    <t>0066T00001DOBsKQAX</t>
  </si>
  <si>
    <t>2024 - REN - Accenture</t>
  </si>
  <si>
    <t>0066T000015pmMFQAY</t>
  </si>
  <si>
    <t>&lt;ul&gt;&lt;li&gt;&lt;strong style="font-size: 14pt;"&gt;Current Use Cases&lt;/strong&gt;&lt;ul&gt;&lt;li&gt;&lt;strong style="font-size: 14pt;"&gt;Analytics Validation&lt;/strong&gt;&lt;ul&gt;&lt;li&gt;&lt;span style="font-size: 14pt;"&gt;Top Focus is validating Adobe Analytics, Adobe Audience Manager, and events that are firing&lt;/span&gt;&lt;/li&gt;&lt;/ul&gt;&lt;/li&gt;&lt;li&gt;&lt;strong style="font-size: 14pt;"&gt;Privacy Compliance Validation&lt;/strong&gt;&lt;ul&gt;&lt;li&gt;&lt;span style="font-size: 14pt;"&gt;Privacy Testing is #1 top priority&lt;/span&gt;&lt;/li&gt;&lt;/ul&gt;&lt;/li&gt;&lt;li&gt;&lt;strong style="font-size: 14pt;"&gt;Landing Page Validation&lt;/strong&gt;&lt;ul&gt;&lt;li&gt;&lt;span style="font-size: 14pt;"&gt;Sergio mentioned interest in learning more about this use case&lt;/span&gt;&lt;/li&gt;&lt;/ul&gt;&lt;/li&gt;&lt;/ul&gt;&lt;/li&gt;&lt;/ul&gt;&lt;p&gt;&lt;br&gt;&lt;/p&gt;</t>
  </si>
  <si>
    <t>Accenture is renewing with us for the EIGHTH YEAR in a row! 🙌 They will be using OP this year for Analytics &amp; Privacy testing (as always) while expanding to new use cases in LPV4Email, SEO, and Content testing.</t>
  </si>
  <si>
    <t>https://observepoint.my.salesforce.com/0066T00001DOBsKQAX</t>
  </si>
  <si>
    <t>https://observepoint.my.salesforce.com/001d000001h1j1fAAA</t>
  </si>
  <si>
    <t>006VH00000SaHlOYAV</t>
  </si>
  <si>
    <t>2026 - REN - Merck KGaA</t>
  </si>
  <si>
    <t>006VH000001aOxmYAE</t>
  </si>
  <si>
    <t>&lt;ul&gt;&lt;li&gt;&lt;span style="background-color: transparent; font-size: 11pt;"&gt;P1: Primary Tag Coverage on top trafficked pages across different page types&lt;/span&gt;&lt;ul&gt;&lt;li&gt;&lt;span style="background-color: transparent; font-size: 11pt;"&gt;100% analytics coverage&lt;/span&gt;&lt;/li&gt;&lt;li&gt;&lt;span style="background-color: transparent; font-size: 11pt;"&gt;100% of critical analytics variables on page views&lt;/span&gt;&lt;/li&gt;&lt;/ul&gt;&lt;/li&gt;&lt;li&gt;&lt;span style="background-color: transparent; font-size: 11pt;"&gt;P1: Top user &amp;amp; e-commerce flows covered by Journeys&lt;/span&gt;&lt;ul&gt;&lt;li&gt;&lt;span style="background-color: transparent; font-size: 11pt;"&gt;Critical flows across top 10 revenue-driving locations&lt;/span&gt;&lt;/li&gt;&lt;li&gt;&lt;span style="background-color: transparent; font-size: 11pt;"&gt;100% Analytics coverage&lt;/span&gt;&lt;/li&gt;&lt;li&gt;&lt;span style="background-color: transparent; font-size: 11pt;"&gt;100% of critical analytic events validated&lt;/span&gt;&lt;/li&gt;&lt;li&gt;&lt;span style="background-color: transparent; font-size: 11pt;"&gt;Data layer validated against data on web page (where applicable)&lt;/span&gt;&lt;/li&gt;&lt;</t>
  </si>
  <si>
    <t>Auto-renewal (within 30 day window). The team has focused on strategically using OP to validate analytics and privacy the latter half of this year. We've caught issues on both fronts, and they are very invested in utilizing the platform even more going forward.</t>
  </si>
  <si>
    <t>https://observepoint.my.salesforce.com/006VH00000SaHlOYAV</t>
  </si>
  <si>
    <t>006VH00000hjEndYAE</t>
  </si>
  <si>
    <t>2027 - REN - Merck KGaA</t>
  </si>
  <si>
    <t>https://observepoint.my.salesforce.com/006VH00000hjEndYAE</t>
  </si>
  <si>
    <t>2025 - REN - Merck KGaA</t>
  </si>
  <si>
    <t>0066T00001ABvLxQAL</t>
  </si>
  <si>
    <t>&lt;ul&gt;&lt;li&gt;&lt;span style="font-size: 11pt; font-family: Calibri;"&gt;Want to integrate OP in validation of tests to validate ga4 tests&lt;/span&gt;&lt;/li&gt;&lt;li&gt;&lt;span style="font-size: 11pt; font-family: Calibri;"&gt;3rd party tag troubleshooting and testing -show on op&lt;/span&gt;&lt;/li&gt;&lt;li&gt;&lt;span style="font-size: 11pt; font-family: Calibri;"&gt;Data layer validation&lt;/span&gt;&lt;/li&gt;&lt;li&gt;&lt;span style="font-size: 11pt; font-family: Calibri;"&gt;Daily operations &lt;/span&gt;&lt;/li&gt;&lt;/ul&gt;</t>
  </si>
  <si>
    <t>Merck KGaA plans to continue monitoring breakages and non-compliance on their site with ObservePoint. They’re excited about the new product features launching in 2025!</t>
  </si>
  <si>
    <t>https://observepoint.my.salesforce.com/006VH000001aOxmYAE</t>
  </si>
  <si>
    <t>2024 - REN - Merck KGaA</t>
  </si>
  <si>
    <t>0066T000018HcnaQAC</t>
  </si>
  <si>
    <t>&lt;ul&gt;&lt;li&gt;Proactive detection of tag breaks due to developer activity / integration of other tools&lt;/li&gt;&lt;li&gt;Automated validation that tags work for key user journeys / cmp / key user types&lt;/li&gt;&lt;li&gt;Operationalise the tool (teams / jira integration / alerting etc) (look upcoming alerts from product)&lt;/li&gt;&lt;li&gt;Data Compliance &lt;/li&gt;&lt;li&gt;Support successful migration to GA4 (once at least implemented in a test environment)&lt;/li&gt;&lt;/ul&gt;</t>
  </si>
  <si>
    <t>Merck KGaA look to continue tracking breakages and non-compliance on their site with OP. They love working with Eve and have shown interest in EDGE 2024.</t>
  </si>
  <si>
    <t>https://observepoint.my.salesforce.com/0066T00001ABvLxQAL</t>
  </si>
  <si>
    <t>0060W00000zOCcOQAW</t>
  </si>
  <si>
    <t>2020 Renewal - Exxon</t>
  </si>
  <si>
    <t>0060W00000y7WPpQAM</t>
  </si>
  <si>
    <t>Despite months of effort to save this one, it's officially gone.  Their agency completed the major project that spurred them to implement ObservePoint and they have supposedly created an internal solution or process to handle their much lighter QA needs since.</t>
  </si>
  <si>
    <t>https://observepoint.my.salesforce.com/0060W00000zOCcOQAW</t>
  </si>
  <si>
    <t>https://observepoint.my.salesforce.com/001d000001iAabUAAS</t>
  </si>
  <si>
    <t>0060W0000122L5KQAU</t>
  </si>
  <si>
    <t>2020-REN-SHRM</t>
  </si>
  <si>
    <t>0060W00000zP6nLQAS</t>
  </si>
  <si>
    <t>SHRM wanted to cancel last year, but was saved and now they would still like to cancel due to a bad match fit.</t>
  </si>
  <si>
    <t>https://observepoint.my.salesforce.com/0060W0000122L5KQAU</t>
  </si>
  <si>
    <t>https://observepoint.my.salesforce.com/0010W00002MVXYiQAP</t>
  </si>
  <si>
    <t>2019 Renewal - SHRM</t>
  </si>
  <si>
    <t>0060W00000y8fyeQAA</t>
  </si>
  <si>
    <t>https://observepoint.my.salesforce.com/0060W00000zP6nLQAS</t>
  </si>
  <si>
    <t>2020 Renewal - GEICO</t>
  </si>
  <si>
    <t>0060W00000vx7vCQAQ</t>
  </si>
  <si>
    <t>GEICO will be utilizing LiveConnect for the time being.  Once they build out their internal team they will add WebAssurance again.</t>
  </si>
  <si>
    <t>https://observepoint.my.salesforce.com/0060W00000ztL9aQAE</t>
  </si>
  <si>
    <t>0060W000010NiViQAK</t>
  </si>
  <si>
    <t>2020 Renewal - IQVIA</t>
  </si>
  <si>
    <t>0060W00000y8rn1QAA</t>
  </si>
  <si>
    <t>This is a Q1 deal that was looking for money to renew, but couldnt find the budget.</t>
  </si>
  <si>
    <t>https://observepoint.my.salesforce.com/0060W000010NiViQAK</t>
  </si>
  <si>
    <t>https://observepoint.my.salesforce.com/0010W00002MwxOVQAZ</t>
  </si>
  <si>
    <t>0060W00000zNcRGQA0</t>
  </si>
  <si>
    <t>2019 Renewal - Vacasa</t>
  </si>
  <si>
    <t>0060W00000zMpv5QAC</t>
  </si>
  <si>
    <t>They need budget for an A/B testing tool.</t>
  </si>
  <si>
    <t>https://observepoint.my.salesforce.com/0060W00000zNcRGQA0</t>
  </si>
  <si>
    <t>https://observepoint.my.salesforce.com/0010W00002MwwyBQAR</t>
  </si>
  <si>
    <t>0060W000015PVUaQAO</t>
  </si>
  <si>
    <t>2022-REN-Thalys-WebAssurance</t>
  </si>
  <si>
    <t>0060W000013sKdbQAE</t>
  </si>
  <si>
    <t>Thalys are using ObservePoint to validate Tag Commander Tag and there datalayer, as well as regression test their main booking funnel.</t>
  </si>
  <si>
    <t>https://observepoint.my.salesforce.com/0060W000015PVUaQAO</t>
  </si>
  <si>
    <t>https://observepoint.my.salesforce.com/0010W00002XFT24QAH</t>
  </si>
  <si>
    <t>0066T000016js4CQAQ</t>
  </si>
  <si>
    <t>2022-REN-MediaMonks</t>
  </si>
  <si>
    <t>0066T0000168d2bQAA</t>
  </si>
  <si>
    <t>MediaMonks has decided to continue with ObservePoint for another year, with more teams than before, and renewed interest in the value that we can bring to their clients.</t>
  </si>
  <si>
    <t>https://observepoint.my.salesforce.com/0066T000016js4CQAQ</t>
  </si>
  <si>
    <t>https://observepoint.my.salesforce.com/0016T00002n3FL8QAM</t>
  </si>
  <si>
    <t>0066T00001DNmUgQAL</t>
  </si>
  <si>
    <t>2024 - REN - Canadian Tire Corporation</t>
  </si>
  <si>
    <t>0066T000018HnXkQAK</t>
  </si>
  <si>
    <t>&lt;p&gt;&lt;span style="font-size: 14px;"&gt;Canadian Tire has experienced a significant increase in activity over the past few months. OP has been instrumental during their recent migration to GA4 and in the cleanup of Google Universal Analytics. They have emphasized the importance of OP in monitoring JavaScript files and troubleshooting third-party cookies.&lt;/span&gt;&lt;/p&gt;</t>
  </si>
  <si>
    <t>Canadian Tire has experienced a significant increase in activity over the past few months. OP has been instrumental during their recent migration to GA4 and in the cleanup of Google Universal Analytics. They have emphasized the importance of OP in monitoring JavaScript files and troubleshooting third-party cookies.</t>
  </si>
  <si>
    <t>https://observepoint.my.salesforce.com/0066T00001DNmUgQAL</t>
  </si>
  <si>
    <t>https://observepoint.my.salesforce.com/001d000001ezcwzAAA</t>
  </si>
  <si>
    <t>0066T000015o7aoQAA</t>
  </si>
  <si>
    <t>2022 - REN - Canadian Tire</t>
  </si>
  <si>
    <t>0060W000015OoY7QAK</t>
  </si>
  <si>
    <t>The Canadian Tire team continues to see the value of ObservePoint and was excited to renew another year!</t>
  </si>
  <si>
    <t>https://observepoint.my.salesforce.com/0066T000015o7aoQAA</t>
  </si>
  <si>
    <t>0060W00000zPEW1QAO</t>
  </si>
  <si>
    <t>2021-REN-Royal &amp; Sun Alliance Insurance (Middle East) B.S.C.</t>
  </si>
  <si>
    <t>0060W00000zNs1vQAC</t>
  </si>
  <si>
    <t>We have an entire new team who know nothing about OP, but will be using us for the new website launches they have planned for this year.</t>
  </si>
  <si>
    <t>https://observepoint.my.salesforce.com/0060W00000zPEW1QAO</t>
  </si>
  <si>
    <t>0060W000015PnJiQAK</t>
  </si>
  <si>
    <t>2022-REN-Royal &amp; Sun Alliance Insurance (Middle East) B.S.C.</t>
  </si>
  <si>
    <t>They cancelled April last year but it autorenewed, so they had agreed to pay anyway. And they haven't used it since they cancelled a year ago.</t>
  </si>
  <si>
    <t>https://observepoint.my.salesforce.com/0060W000015PnJiQAK</t>
  </si>
  <si>
    <t>0066T000016mR8NQAU</t>
  </si>
  <si>
    <t>2023 - REN - Walgreens</t>
  </si>
  <si>
    <t>0066T000015qKUdQAM</t>
  </si>
  <si>
    <t>&lt;p&gt;-Analytics and privacy validation. &lt;/p&gt;&lt;p&gt;-Journeys monitoring the log in process&lt;/p&gt;</t>
  </si>
  <si>
    <t>It's wonderful to see great partners like Walgreens expand into other business units last year with Boots and now expand their exisiting US contract.</t>
  </si>
  <si>
    <t>https://observepoint.my.salesforce.com/0066T000016mR8NQAU</t>
  </si>
  <si>
    <t>https://observepoint.my.salesforce.com/001d000001ezJ3bAAE</t>
  </si>
  <si>
    <t>006VH00000ZPUA5YAP</t>
  </si>
  <si>
    <t>2026 - REN - SBS</t>
  </si>
  <si>
    <t>006VH00000HHkz7YAD</t>
  </si>
  <si>
    <t>https://observepoint.my.salesforce.com/006VH00000ZPUA5YAP</t>
  </si>
  <si>
    <t>2025 - REN - SBS</t>
  </si>
  <si>
    <t>0066T00001C9MOuQAN</t>
  </si>
  <si>
    <t>&lt;p&gt;SBS is a strong partner that has a use case in Analytics and Privacy management.  We have a good relationship with them and expect to increase usage further :) &lt;/p&gt;</t>
  </si>
  <si>
    <t>Solid relationship, good use case, frequent meetings with client</t>
  </si>
  <si>
    <t>https://observepoint.my.salesforce.com/006VH00000HHkz7YAD</t>
  </si>
  <si>
    <t>2024 - REN - SBS</t>
  </si>
  <si>
    <t>0066T000018FcB2QAK</t>
  </si>
  <si>
    <t>&lt;p&gt;&lt;strong style="color: rgb(0, 0, 0); font-family: Roboto, sans-serif; font-size: 14pt;"&gt;Current Use Cases&lt;/strong&gt;&lt;/p&gt;&lt;ul&gt;&lt;li&gt;&lt;strong style="font-size: 14pt;"&gt;Analytics Validation&lt;/strong&gt;&lt;ul&gt;&lt;li&gt;&lt;span style="font-size: 14pt;"&gt;Test major funnels across SBS website&lt;/span&gt;&lt;ul&gt;&lt;li&gt;&lt;span style="font-size: 14pt;"&gt;Test Login paths weekly &lt;/span&gt;&lt;/li&gt;&lt;/ul&gt;&lt;/li&gt;&lt;li&gt;&lt;span style="font-size: 14pt;"&gt;Going through tag migrations of existing tags to new sites&lt;/span&gt;&lt;ul&gt;&lt;li&gt;&lt;span style="font-size: 14pt;"&gt;Currently doing daily audits&lt;/span&gt;&lt;ul&gt;&lt;li&gt;&lt;span style="font-size: 14pt;"&gt;QA on lower environment&lt;/span&gt;&lt;/li&gt;&lt;li&gt;&lt;span style="font-size: 14pt;"&gt;QA of production after launch&lt;/span&gt;&lt;/li&gt;&lt;/ul&gt;&lt;/li&gt;&lt;/ul&gt;&lt;/li&gt;&lt;li&gt;&lt;span style="font-size: 14pt;"&gt;Discover tagging on sites&lt;/span&gt;&lt;/li&gt;&lt;/ul&gt;&lt;/li&gt;&lt;li&gt;&lt;strong style="font-size: 14pt;"&gt;Privacy Compliance Validation(?)&lt;/strong&gt;&lt;ul&gt;&lt;li&gt;Privacy is slowly hitting Australia, but not fast enough to get them to care. Still bring it up.&lt;/li&gt;&lt;/ul&gt;&lt;/li&gt;&lt;li&gt;&lt;strong style="font-size: 14pt;"&gt;Landi</t>
  </si>
  <si>
    <t>SBS is in the middle of a tag migration and is using Observepoint this quarter to ensure this executes smoothly along with continuing to automate the validation of their key variables.</t>
  </si>
  <si>
    <t>https://observepoint.my.salesforce.com/0066T00001C9MOuQAN</t>
  </si>
  <si>
    <t>2023 - REN - SBS</t>
  </si>
  <si>
    <t>SBS is thrilled to partner with us for a fourth time in a row (since 2020)! They will be using us for their validating their Adobe Implementation across the site, monitoring tracking on major funnels, and landing page validation.</t>
  </si>
  <si>
    <t>https://observepoint.my.salesforce.com/0066T000018FcB2QAK</t>
  </si>
  <si>
    <t>0060W00000zNrscQAC</t>
  </si>
  <si>
    <t>2019 Renewal - The Trainline</t>
  </si>
  <si>
    <t>006d000000qXHHoAAO</t>
  </si>
  <si>
    <t>https://observepoint.my.salesforce.com/0060W00000zNrscQAC</t>
  </si>
  <si>
    <t>https://observepoint.my.salesforce.com/001d000001wNPZYAA4</t>
  </si>
  <si>
    <t>2018 Renewal - The Trainline</t>
  </si>
  <si>
    <t>006d000000eVRZCAA4</t>
  </si>
  <si>
    <t>https://observepoint.my.salesforce.com/006d000000qXHHoAAO</t>
  </si>
  <si>
    <t>0066T000016GtIDQA0</t>
  </si>
  <si>
    <t>2022-REN-The Trainline</t>
  </si>
  <si>
    <t>0060W000013pbM3QAI</t>
  </si>
  <si>
    <t>Despite having limited resource, Dave knows it's something that would be useful to them for data validation, and cookie scanning. They haven't used it in months since the champion left, but opted for tier 2 journeys on renewal to get extra help from SS.</t>
  </si>
  <si>
    <t>https://observepoint.my.salesforce.com/0066T000016GtIDQA0</t>
  </si>
  <si>
    <t>2021-REN-The Trainline</t>
  </si>
  <si>
    <t>0060W000011TXWTQA4</t>
  </si>
  <si>
    <t>Trainline has renewed for another 12 months. They will continue to build out their QA process.</t>
  </si>
  <si>
    <t>https://observepoint.my.salesforce.com/0060W000013pbM3QAI</t>
  </si>
  <si>
    <t>2020 Renewal - The Trainline</t>
  </si>
  <si>
    <t>Trainline are looking forward to another year of validating their critical journeys with us</t>
  </si>
  <si>
    <t>https://observepoint.my.salesforce.com/0060W000011TXWTQA4</t>
  </si>
  <si>
    <t>2022-REN-Disney International</t>
  </si>
  <si>
    <t>0060W000012JcdqQAC</t>
  </si>
  <si>
    <t>Disney EMEA are happy to renew for another year as they continue to gain value.</t>
  </si>
  <si>
    <t>https://observepoint.my.salesforce.com/0060W000015PnNfQAK</t>
  </si>
  <si>
    <t>2021-REN-Disney International</t>
  </si>
  <si>
    <t>0060W000010QYRnQAO</t>
  </si>
  <si>
    <t>Big tech governance users. Likely to expand domains and add privacy this year. Happy clients!</t>
  </si>
  <si>
    <t>https://observepoint.my.salesforce.com/0060W000012JcdqQAC</t>
  </si>
  <si>
    <t>2020 Renewal - Disney International</t>
  </si>
  <si>
    <t>0060W00000zMegGQAS</t>
  </si>
  <si>
    <t>Validate Adobe</t>
  </si>
  <si>
    <t>https://observepoint.my.salesforce.com/0060W000010QYRnQAO</t>
  </si>
  <si>
    <t>0060W00000zPkffQAC</t>
  </si>
  <si>
    <t>2021 Renewal - Bed Bath &amp; Beyond</t>
  </si>
  <si>
    <t>0060W00000y6VUqQAM</t>
  </si>
  <si>
    <t>COVID destroyed BBBY.  Essentially they are cutting everything regardless of whether they are getting value out of the solution.</t>
  </si>
  <si>
    <t>https://observepoint.my.salesforce.com/0060W00000zPkffQAC</t>
  </si>
  <si>
    <t>https://observepoint.my.salesforce.com/001d000001ezcOMAAY</t>
  </si>
  <si>
    <t>0066T000016lg1DQAQ</t>
  </si>
  <si>
    <t>2022-REN-Endress Gruppe</t>
  </si>
  <si>
    <t>0060W000014mZ7LQAU</t>
  </si>
  <si>
    <t>Happily using us for journeys with script services</t>
  </si>
  <si>
    <t>https://observepoint.my.salesforce.com/0066T000016lg1DQAQ</t>
  </si>
  <si>
    <t>2021-REN-Endress Gruppe</t>
  </si>
  <si>
    <t>0060W0000120kJrQAI</t>
  </si>
  <si>
    <t>Endress love OP for the web journeys. The data has to be accurate and the process had to be automated.</t>
  </si>
  <si>
    <t>https://observepoint.my.salesforce.com/0060W000014mZ7LQAU</t>
  </si>
  <si>
    <t>2020 Renewal - Endress Gruppe</t>
  </si>
  <si>
    <t>0060W00000zNDdfQAG</t>
  </si>
  <si>
    <t>Endress love OP for the web journeys. The data has to be accurate and the process had to be automated. Adding script services to help with limited time and resources on their side.</t>
  </si>
  <si>
    <t>https://observepoint.my.salesforce.com/0060W0000120kJrQAI</t>
  </si>
  <si>
    <t>2019 Renewal - Endress Gruppe</t>
  </si>
  <si>
    <t>0060W00000zMfaBQAS</t>
  </si>
  <si>
    <t>https://observepoint.my.salesforce.com/0060W00000zNDdfQAG</t>
  </si>
  <si>
    <t>0060W00000zPmcTQAS</t>
  </si>
  <si>
    <t>2020 Renewal - Cardinal Path OBO Chevron</t>
  </si>
  <si>
    <t>0060W00000y6RHzQAM</t>
  </si>
  <si>
    <t>The team using OP went through a reorg, many changes and ended up losing budget. We attempted to work with some new divisions with the help of the agency, but we were never able to get any traction.</t>
  </si>
  <si>
    <t>https://observepoint.my.salesforce.com/0060W00000zPmcTQAS</t>
  </si>
  <si>
    <t>https://observepoint.my.salesforce.com/001d000001gzcj4AAA</t>
  </si>
  <si>
    <t>006d000000uEhzlAAC</t>
  </si>
  <si>
    <t>2017 Renewal - Michigan Lottery</t>
  </si>
  <si>
    <t>006d000000uDZR5AAO</t>
  </si>
  <si>
    <t>https://observepoint.my.salesforce.com/006d000000uEhzlAAC</t>
  </si>
  <si>
    <t>https://observepoint.my.salesforce.com/001d000001mmtWgAAI</t>
  </si>
  <si>
    <t>2016 Renewal - Michigan Lottery</t>
  </si>
  <si>
    <t>006d000000UmwuHAAR</t>
  </si>
  <si>
    <t>https://observepoint.my.salesforce.com/006d000000uDZR5AAO</t>
  </si>
  <si>
    <t>0060W00000wwiOBQAY</t>
  </si>
  <si>
    <t>2018 Renewal - Michigan Lottery</t>
  </si>
  <si>
    <t>https://observepoint.my.salesforce.com/0060W00000wwiOBQAY</t>
  </si>
  <si>
    <t>0060W000012T07HQAS</t>
  </si>
  <si>
    <t>2021-REN-GE Healthcare</t>
  </si>
  <si>
    <t>0060W000010PBIPQA4</t>
  </si>
  <si>
    <t>Internal changes &amp; budget restrictions.</t>
  </si>
  <si>
    <t>https://observepoint.my.salesforce.com/0060W000012T07HQAS</t>
  </si>
  <si>
    <t>https://observepoint.my.salesforce.com/0010W00002Mzh0IQAR</t>
  </si>
  <si>
    <t>2020 Renewal - GE Healthcare</t>
  </si>
  <si>
    <t>0060W00000zMoksQAC</t>
  </si>
  <si>
    <t>GE Healthcare went over their usage in the last contract, therefore additional pages were added for an upsell.</t>
  </si>
  <si>
    <t>https://observepoint.my.salesforce.com/0060W000010PBIPQA4</t>
  </si>
  <si>
    <t>0060W00000zHAXXQA4</t>
  </si>
  <si>
    <t>2020 Renewal - Radio-Canada</t>
  </si>
  <si>
    <t>0060W00000zNS60QAG</t>
  </si>
  <si>
    <t>Radio Canada bought OP for a specific project.  They were happy and like the solutions, but did not want to renew for continued service.</t>
  </si>
  <si>
    <t>https://observepoint.my.salesforce.com/0060W00000zHAXXQA4</t>
  </si>
  <si>
    <t>https://observepoint.my.salesforce.com/001d000001kDbmsAAC</t>
  </si>
  <si>
    <t>2022-REN-Rent Group Inc.</t>
  </si>
  <si>
    <t>0060W000013r66YQAQ</t>
  </si>
  <si>
    <t>Renewing early and for 36 months, Rent Group is a Journey heavy user and loves the new support that comes with their Tier 3 Journeys. Nice team win. Go OP!</t>
  </si>
  <si>
    <t>https://observepoint.my.salesforce.com/0066T000015qQ7SQAU</t>
  </si>
  <si>
    <t>2021-REN-RentPath</t>
  </si>
  <si>
    <t>0060W00000zMzIKQA0</t>
  </si>
  <si>
    <t>Rentpath was entertaining an offer from a competitor, but we showed them that we have better support and responded to and addressed some important feedback they had about their experience and now they are very happy to renew.</t>
  </si>
  <si>
    <t>https://observepoint.my.salesforce.com/0060W000013r66YQAQ</t>
  </si>
  <si>
    <t>2020 Renewal - RentPath</t>
  </si>
  <si>
    <t>0060W00000y7ERWQA2</t>
  </si>
  <si>
    <t>Rentpath declared bankruptcy earlier this year. After working closely with them, the decision was made to renew as OP is essential to their digital business and will need to stay onboard as they go through potential mergers.</t>
  </si>
  <si>
    <t>https://observepoint.my.salesforce.com/0060W00000zMzIKQA0</t>
  </si>
  <si>
    <t>0060W0000133uAWQAY</t>
  </si>
  <si>
    <t>2021-REN-SBB-WebAssurance</t>
  </si>
  <si>
    <t>0060W000010Q7oJQAS</t>
  </si>
  <si>
    <t>Cutting a lot of tools due to internal changes. ObservePoint was just one of them.</t>
  </si>
  <si>
    <t>https://observepoint.my.salesforce.com/0060W0000133uAWQAY</t>
  </si>
  <si>
    <t>https://observepoint.my.salesforce.com/001d000001qtNaVAAU</t>
  </si>
  <si>
    <t>2020 Renewal - SBB-WebAssurance</t>
  </si>
  <si>
    <t>0060W00000zMztDQAS</t>
  </si>
  <si>
    <t>SBB will use OP to validate the success and of their new TMS implementation and continue to validate AT Internet.</t>
  </si>
  <si>
    <t>https://observepoint.my.salesforce.com/0060W000010Q7oJQAS</t>
  </si>
  <si>
    <t>006VH00000ZhZ4pYAF</t>
  </si>
  <si>
    <t>2026 - REN - Lenovo</t>
  </si>
  <si>
    <t>006VH00000LQGufYAH</t>
  </si>
  <si>
    <t>https://observepoint.my.salesforce.com/006VH00000ZhZ4pYAF</t>
  </si>
  <si>
    <t>https://observepoint.my.salesforce.com/001d000000VOLPJAA5</t>
  </si>
  <si>
    <t>2025 - REN - Lenovo</t>
  </si>
  <si>
    <t>006VH000003KbMfYAK</t>
  </si>
  <si>
    <t>&lt;p&gt;Lenovo is just getting started with ObservePoint. We&amp;#39;ve successfully implemented ClickAll+ on all top product pages, validating all add-to-cart clicks—a major win for the team. Their next goal is to set up top-page audits for non product pages to manage data collection on page load, but we need to be whitelisted for these audits to function properly. They’re also beginning to introduce us to their tag governance team, which oversees privacy and other non-AEP-related pixels. Due to the early stage of the relationship and ongoing foundational work, this account is currently in &lt;strong&gt;red status&lt;/strong&gt;.&lt;/p&gt;</t>
  </si>
  <si>
    <t>Lenovo had a slow start, but momentum is building. We reconnected with them at Adobe Summit, and since then we've been bringing additional teams into the platform. They’re also scheduled to speak at EDGE, which is a great sign of engagement. Overall, we’re seeing several positive developments heading into 2025.</t>
  </si>
  <si>
    <t>https://observepoint.my.salesforce.com/006VH00000LQGufYAH</t>
  </si>
  <si>
    <t>0066T000016HLlzQAG</t>
  </si>
  <si>
    <t>2022-REN-TE Connectivity</t>
  </si>
  <si>
    <t>0060W000013rgPtQAI</t>
  </si>
  <si>
    <t>They love using audits to monitor all their tags, variables and values! They love it so much, they want it for 3 years woohoo!</t>
  </si>
  <si>
    <t>https://observepoint.my.salesforce.com/0066T000016HLlzQAG</t>
  </si>
  <si>
    <t>https://observepoint.my.salesforce.com/001d000001mmtWRAAY</t>
  </si>
  <si>
    <t>2021-REN-TE Connectivity</t>
  </si>
  <si>
    <t>0060W000011SfVtQAK</t>
  </si>
  <si>
    <t>They were happy to renew with us. They enjoy script services and using OP for the primary tech governance use cases.</t>
  </si>
  <si>
    <t>https://observepoint.my.salesforce.com/0060W000013rgPtQAI</t>
  </si>
  <si>
    <t>2020 Renewal - TE Connectivity</t>
  </si>
  <si>
    <t>0060W00000zN2rTQAS</t>
  </si>
  <si>
    <t>Still seeing the value. A reduced team because of COVID increases the need for automation.</t>
  </si>
  <si>
    <t>https://observepoint.my.salesforce.com/0060W000011SfVtQAK</t>
  </si>
  <si>
    <t>0060W000013tNAWQA2</t>
  </si>
  <si>
    <t>2021-REN-Logitech</t>
  </si>
  <si>
    <t>0060W00000zNDZiQAO</t>
  </si>
  <si>
    <t>https://observepoint.my.salesforce.com/0060W000013tNAWQA2</t>
  </si>
  <si>
    <t>https://observepoint.my.salesforce.com/001d000001gQXQHAA4</t>
  </si>
  <si>
    <t>2020 Renewal - Logitech</t>
  </si>
  <si>
    <t>0060W00000wxBidQAE</t>
  </si>
  <si>
    <t>After an auto-renewal and non-payment, Renewal was re-negotiated and they are renewing for another year with OP.</t>
  </si>
  <si>
    <t>https://observepoint.my.salesforce.com/0060W00000zNDZiQAO</t>
  </si>
  <si>
    <t>0060W00000zNE9RQAW</t>
  </si>
  <si>
    <t>2019 Renewal - 1-800 Contacts</t>
  </si>
  <si>
    <t>0060W00000y7rotQAA</t>
  </si>
  <si>
    <t>Sorry, I meant to get back to you last week. We are having a dev resource take over this work for us and they have opted to utilize existing processes and tools to monitor and audit our tags and flows. As a result we won’t be renewing the contract with ObservePoint this year. We’ll monitor closely how this transition works for us and if we see an opportunity to reengage we’ll have our dev team reach out.
Thanks for your help and support. Sorry for the short notice, things are moving fast and we’re just trying to keep up.
-Sam</t>
  </si>
  <si>
    <t>https://observepoint.my.salesforce.com/0060W00000zNE9RQAW</t>
  </si>
  <si>
    <t>https://observepoint.my.salesforce.com/001d000001RetGbAAJ</t>
  </si>
  <si>
    <t>006VH00000BIOQYYA5</t>
  </si>
  <si>
    <t>2026 - REN - Fiserv</t>
  </si>
  <si>
    <t>0066T000018FCPIQA4</t>
  </si>
  <si>
    <t>https://observepoint.my.salesforce.com/006VH00000BIOQYYA5</t>
  </si>
  <si>
    <t>https://observepoint.my.salesforce.com/001d000001zb04GAAQ</t>
  </si>
  <si>
    <t>2024 - REN - Fiserv</t>
  </si>
  <si>
    <t>0060W000013JUyBQAW</t>
  </si>
  <si>
    <t>When I first got Fiserv, they were a 1 yr contract, then they turned into a 2 yr, now they are 3 yrs locked in!! They are a huge believer in OP. They primarily use journeys but are excited as they get into privacy now and can't wait to show clickall+!</t>
  </si>
  <si>
    <t>https://observepoint.my.salesforce.com/0066T000018FCPIQA4</t>
  </si>
  <si>
    <t>2022-REN-Fiserv Inc</t>
  </si>
  <si>
    <t>0060W00000y4xaGQAQ</t>
  </si>
  <si>
    <t>Renewing since OP is integrated very well in their regression testing and can't live without it!</t>
  </si>
  <si>
    <t>https://observepoint.my.salesforce.com/0060W000013JUyBQAW</t>
  </si>
  <si>
    <t>0060W00000zONs0QAG</t>
  </si>
  <si>
    <t>2019 Renewal - Wilson Electronics</t>
  </si>
  <si>
    <t>0060W00000zNe5VQAS</t>
  </si>
  <si>
    <t>Didn't have budget to renew</t>
  </si>
  <si>
    <t>https://observepoint.my.salesforce.com/0060W00000zONs0QAG</t>
  </si>
  <si>
    <t>https://observepoint.my.salesforce.com/001d000001qtO5TAAU</t>
  </si>
  <si>
    <t>0066T000017VtvrQAC</t>
  </si>
  <si>
    <t>2024-REN- NYU Langone Medical</t>
  </si>
  <si>
    <t>0066T000015qCzgQAE</t>
  </si>
  <si>
    <t>NYU Health have found a ton of value from the tool to test conversions and HIPAA compliance. They renew on a 2-year deal for the second straight renewal</t>
  </si>
  <si>
    <t>https://observepoint.my.salesforce.com/0066T000017VtvrQAC</t>
  </si>
  <si>
    <t>https://observepoint.my.salesforce.com/0010W00002CiZRtQAN</t>
  </si>
  <si>
    <t>0066T000017Wo06QAC</t>
  </si>
  <si>
    <t>2023-REN-Alcon</t>
  </si>
  <si>
    <t>0060W000014oOofQAE</t>
  </si>
  <si>
    <t>A monumental moment for Alcon! For the first time in 3 years, they got the contract in ON TIME!! Definitely, a big win for the use cases under tag governance and expanding into the privacy use cases BUT this shows how much they care about our partnership!</t>
  </si>
  <si>
    <t>https://observepoint.my.salesforce.com/0066T000017Wo06QAC</t>
  </si>
  <si>
    <t>2022-REN-Alcon</t>
  </si>
  <si>
    <t>0060W00001243zWQAQ</t>
  </si>
  <si>
    <t>They are happy to have a fresh start, onboard new end users and excited to add privacy to the platform!</t>
  </si>
  <si>
    <t>https://observepoint.my.salesforce.com/0060W000014oOofQAE</t>
  </si>
  <si>
    <t>2021-REN-Alcon</t>
  </si>
  <si>
    <t>0060W00000zPceuQAC</t>
  </si>
  <si>
    <t>Alcon has been auditing their my.alcon.com site and plans to expand into next year.</t>
  </si>
  <si>
    <t>https://observepoint.my.salesforce.com/0060W00001243zWQAQ</t>
  </si>
  <si>
    <t>2020 Renewal - Alcon</t>
  </si>
  <si>
    <t>0060W00000zNi9MQAS</t>
  </si>
  <si>
    <t>https://observepoint.my.salesforce.com/0060W00000zPceuQAC</t>
  </si>
  <si>
    <t>0066T000016lsdzQAA</t>
  </si>
  <si>
    <t>2022-REN-Capital One US</t>
  </si>
  <si>
    <t>0060W000014md3OQAQ</t>
  </si>
  <si>
    <t>Capital One heavily uses OP with 20+ users! Happy to renew for another year and plan on expanding big now that they're on the new pricing model!</t>
  </si>
  <si>
    <t>https://observepoint.my.salesforce.com/0066T000016lsdzQAA</t>
  </si>
  <si>
    <t>https://observepoint.my.salesforce.com/001d000001TsTmnAAF</t>
  </si>
  <si>
    <t>2021-REN-Capital One US</t>
  </si>
  <si>
    <t>0060W0000121pfNQAQ</t>
  </si>
  <si>
    <t>Quote from CapitalOnce, "ObservePoint is meeting expectations overall." CapitalOne is excited to continue our partnership and is interested in our privacy solution.</t>
  </si>
  <si>
    <t>https://observepoint.my.salesforce.com/0060W000014md3OQAQ</t>
  </si>
  <si>
    <t>2020 Renewal - Capital One US</t>
  </si>
  <si>
    <t>0060W00000zOwynQAC</t>
  </si>
  <si>
    <t>Capital one relies on ObservePoint to test their credit card application journeys. They will also be starting a Privacy POC to see how we can support their security initiatives.</t>
  </si>
  <si>
    <t>https://observepoint.my.salesforce.com/0060W0000121pfNQAQ</t>
  </si>
  <si>
    <t>2019 Renewal - Capital One US</t>
  </si>
  <si>
    <t>0060W00000y8l0hQAA</t>
  </si>
  <si>
    <t>https://observepoint.my.salesforce.com/0060W00000zOwynQAC</t>
  </si>
  <si>
    <t>2023-REN-Officeworks</t>
  </si>
  <si>
    <t>0060W000013mYLcQAM</t>
  </si>
  <si>
    <t>Excited to have Officeworks signed on for another year!</t>
  </si>
  <si>
    <t>https://observepoint.my.salesforce.com/0066T000016Gj7uQAC</t>
  </si>
  <si>
    <t>2021-REN-Officeworks-WA</t>
  </si>
  <si>
    <t>0066T000015QxWFQA0</t>
  </si>
  <si>
    <t>OfficeWorks will continue to leverage OP for tag auditing and Journeys. They are like OfficeDepot but in Australia. Lots of website traffic and they need help ensuring data collection is being done correctly.</t>
  </si>
  <si>
    <t>https://observepoint.my.salesforce.com/0060W000013mYLcQAM</t>
  </si>
  <si>
    <t>0060W00000zO7GLQA0</t>
  </si>
  <si>
    <t>2019 Renewal - EliteSEM obo Terminix</t>
  </si>
  <si>
    <t>0060W00000zO02sQAC</t>
  </si>
  <si>
    <t>End user Terminix cancelled their agreement with EliteSEM.  We worked with EliteSEM and have decided to let them out per Jared's and Clint's approval.</t>
  </si>
  <si>
    <t>https://observepoint.my.salesforce.com/0060W00000zO7GLQA0</t>
  </si>
  <si>
    <t>https://observepoint.my.salesforce.com/001d000001npEgfAAE</t>
  </si>
  <si>
    <t>006VH00000bATWYYA4</t>
  </si>
  <si>
    <t>2026 - REN - Canadian Tire Corporation</t>
  </si>
  <si>
    <t>006VH00000LQ8ibYAD</t>
  </si>
  <si>
    <t>https://observepoint.my.salesforce.com/006VH00000bATWYYA4</t>
  </si>
  <si>
    <t>0066T000017VtyvQAC</t>
  </si>
  <si>
    <t>2023 - REN - Panera Bread - Web</t>
  </si>
  <si>
    <t>0066T000015QW63QAG</t>
  </si>
  <si>
    <t>https://observepoint.my.salesforce.com/0066T000017VtyvQAC</t>
  </si>
  <si>
    <t>https://observepoint.my.salesforce.com/001d000001qtNNMAA2</t>
  </si>
  <si>
    <t>2022 - REN - Panera Bread - Web</t>
  </si>
  <si>
    <t>0060W000013tCUSQA2</t>
  </si>
  <si>
    <t>Panerabread will continue to make sure their tags aren't affecting page performance
* Checking for legacy tags 
* Aerts to broken tags
* Full automation of their QA process</t>
  </si>
  <si>
    <t>https://observepoint.my.salesforce.com/0066T000015QW63QAG</t>
  </si>
  <si>
    <t>0066T000017U0gaQAC</t>
  </si>
  <si>
    <t>2023 - REN - Puma - Technology Governance &amp; Privacy Compliance</t>
  </si>
  <si>
    <t>0066T000016GeexQAC</t>
  </si>
  <si>
    <t>Puma are excited to start using OP properly - we created some audits / journeys etc in their account for them, but they haven't managed to find the time / resource to use it much. However they are looking to start using a partner to get into it this year.</t>
  </si>
  <si>
    <t>https://observepoint.my.salesforce.com/0066T000017U0gaQAC</t>
  </si>
  <si>
    <t>https://observepoint.my.salesforce.com/001d000001qtOxXAAU</t>
  </si>
  <si>
    <t>006VH00000aMrYpYAK</t>
  </si>
  <si>
    <t>2026 - REN - ERGO Group</t>
  </si>
  <si>
    <t>006VH00000GrCBVYA3</t>
  </si>
  <si>
    <t>https://observepoint.my.salesforce.com/006VH00000aMrYpYAK</t>
  </si>
  <si>
    <t>https://observepoint.my.salesforce.com/001d000001qtMdpAAE</t>
  </si>
  <si>
    <t>2025 - REN - ERGO Group</t>
  </si>
  <si>
    <t>0066T00001COAfCQAX</t>
  </si>
  <si>
    <t>&lt;p&gt;Detect 100% of unknown cookies and storages that we are not aware of our pages quarterly &lt;/p&gt;&lt;p&gt;Check for presence of Adobe Launch across pages &lt;/p&gt;</t>
  </si>
  <si>
    <t>Just been with us a year, but a happy customer who are excited about the tool. Main use case is privacy and interested in storage info too, as well as analytics checks.</t>
  </si>
  <si>
    <t>https://observepoint.my.salesforce.com/006VH00000GrCBVYA3</t>
  </si>
  <si>
    <t>0066T000017vpi9QAA</t>
  </si>
  <si>
    <t>2023 - REN - Boston Scientific</t>
  </si>
  <si>
    <t>&lt;p&gt;Boston Scientific will really be focusing on privacy compliance testing with us this year and rolling out OP practices to their EMEA and APAC teams.&lt;/p&gt;&lt;p&gt;&lt;br&gt;&lt;/p&gt;&lt;p&gt;Their analytics team sees the value in OP, but has put it on the back burner as of late. Brandie Green (the champion) is still trying to push OP with her analytics team in the meantime.&lt;/p&gt;</t>
  </si>
  <si>
    <t>Boston Scientific will be renewing with us for the third time in a row (eighth time total!) and will be leveraging us for their privacy compliance testing. The goal is to spread OP to their EMEA and APAC regions.</t>
  </si>
  <si>
    <t>https://observepoint.my.salesforce.com/0066T000017vpi9QAA</t>
  </si>
  <si>
    <t>006VH00000eaxP7YAI</t>
  </si>
  <si>
    <t>2026 - REN - Boston Scientific</t>
  </si>
  <si>
    <t>0066T00001DkFdtQAF</t>
  </si>
  <si>
    <t>2024 - REN - Darden Restaurants</t>
  </si>
  <si>
    <t>0066T000017vqP4QAI</t>
  </si>
  <si>
    <t>&lt;p&gt;Analytics QA mainly with some privacy. Heavy emphasis on checking GTM, ads remarketing and snapchat and fb pixels. Also use us to validate OneTrust.&lt;/p&gt;</t>
  </si>
  <si>
    <t>Darden has really amped up their usage and use cases this year and are excited to send someone out to Edge this year!</t>
  </si>
  <si>
    <t>https://observepoint.my.salesforce.com/0066T00001DkFdtQAF</t>
  </si>
  <si>
    <t>2025 - REN - Darden Restaurants</t>
  </si>
  <si>
    <t>Darden sees OP as a "necessary" platform and is excited to expand more into journeys this year</t>
  </si>
  <si>
    <t>https://observepoint.my.salesforce.com/006VH00000OSbVAYA1</t>
  </si>
  <si>
    <t>006VH00000dNgg2YAC</t>
  </si>
  <si>
    <t>2026 - REN - Darden Restaurants</t>
  </si>
  <si>
    <t>0066T000016jt2kQAA</t>
  </si>
  <si>
    <t>2022-REN-Allergan Aesthetics</t>
  </si>
  <si>
    <t>0066T000015RGN6QAO</t>
  </si>
  <si>
    <t>Glad to have Allergan onboard for another year.</t>
  </si>
  <si>
    <t>https://observepoint.my.salesforce.com/0066T000016jt2kQAA</t>
  </si>
  <si>
    <t>https://observepoint.my.salesforce.com/001d000001kBc3jAAC</t>
  </si>
  <si>
    <t>0066T000017URRcQAO</t>
  </si>
  <si>
    <t>2023 - REN - Kingfisher tech &amp; privacy</t>
  </si>
  <si>
    <t>0066T000015ovwxQAA</t>
  </si>
  <si>
    <t>We got DMPG working with them so getting to the point  where the implementation is (slightly) refined and they have the resource to actually use the tool.</t>
  </si>
  <si>
    <t>https://observepoint.my.salesforce.com/0066T000017URRcQAO</t>
  </si>
  <si>
    <t>0060W000013ITyHQAW</t>
  </si>
  <si>
    <t>2021-REN-Visible</t>
  </si>
  <si>
    <t>Visible Systems would like to build out more journeys and with a small team, they are adding on Script Services</t>
  </si>
  <si>
    <t>https://observepoint.my.salesforce.com/0060W000013ITyHQAW</t>
  </si>
  <si>
    <t>0066T000015o7lDQAQ</t>
  </si>
  <si>
    <t>2022-REN-Visible</t>
  </si>
  <si>
    <t>Visible has been a loyal customer of ours for a couple of years and they have brand new users who are eager to validate and monitor their tags and ensure better data quality!</t>
  </si>
  <si>
    <t>https://observepoint.my.salesforce.com/0066T000015o7lDQAQ</t>
  </si>
  <si>
    <t>0066T000015RxxkQAC</t>
  </si>
  <si>
    <t>2024 - REN - Macmillan Cancer Support</t>
  </si>
  <si>
    <t>0060W000014UyL8QAK</t>
  </si>
  <si>
    <t>&lt;ul&gt;&lt;li&gt;Monitoring cookies &amp;amp; analytic changes&lt;/li&gt;&lt;li&gt;Checking hardcoded tags on site&lt;/li&gt;&lt;li&gt;Weekly tag exports (email)&lt;/li&gt;&lt;/ul&gt;</t>
  </si>
  <si>
    <t>https://observepoint.my.salesforce.com/0066T000015RxxkQAC</t>
  </si>
  <si>
    <t>https://observepoint.my.salesforce.com/0010W00002L0zX8QAJ</t>
  </si>
  <si>
    <t>0066T000018z5QuQAI</t>
  </si>
  <si>
    <t>2023 - REN - Hello bank</t>
  </si>
  <si>
    <t>0060W000012KKw7QAG</t>
  </si>
  <si>
    <t>BNPFF are really excited to continue the partnership for a further 3 years.  Especially to manage consent and privacy to help ensure compliance.</t>
  </si>
  <si>
    <t>https://observepoint.my.salesforce.com/0066T000018z5QuQAI</t>
  </si>
  <si>
    <t>0066T000016nT36QAE</t>
  </si>
  <si>
    <t>2022 - REN OPT IN - Providence St. Joseph Health</t>
  </si>
  <si>
    <t>0066T0000168QKfQAM</t>
  </si>
  <si>
    <t>Laura is all IN for OP a huge advocate and so excited about all we are doing with the product that renewing isn't even a question. Her goal is to hit usage limits this year so they can upgrade to more usage next year.</t>
  </si>
  <si>
    <t>https://observepoint.my.salesforce.com/0066T000016nT36QAE</t>
  </si>
  <si>
    <t>https://observepoint.my.salesforce.com/001d000001zaZcpAAE</t>
  </si>
  <si>
    <t>0066T000015qQ9dQAE</t>
  </si>
  <si>
    <t>2022 - REN - Exact Sciences - Tech Governance</t>
  </si>
  <si>
    <t>0066T0000168EQFQA2</t>
  </si>
  <si>
    <t>Feel great to lock in a 3 yr deal for $265K!</t>
  </si>
  <si>
    <t>https://observepoint.my.salesforce.com/0066T000015qQ9dQAE</t>
  </si>
  <si>
    <t>https://observepoint.my.salesforce.com/001d000001qtMehAAE</t>
  </si>
  <si>
    <t>0066T000018H2aTQAS</t>
  </si>
  <si>
    <t>2024 - REN - Wyndham Hotels &amp; Resorts</t>
  </si>
  <si>
    <t>0066T0000168l2MQAQ</t>
  </si>
  <si>
    <t>&lt;p&gt;Success Criteria:&lt;/p&gt;&lt;p&gt;With a new Decision Maker, there is a need to establish or re-establish key focus areas. Currently, Analytics and Mobile are identified as primary areas.&lt;/p&gt;&lt;p&gt;&lt;br&gt;&lt;/p&gt;&lt;p&gt;SWOT Analysis:&lt;/p&gt;&lt;p&gt;&lt;br&gt;&lt;/p&gt;&lt;p&gt;- Strengths:&lt;/p&gt;&lt;p&gt; - High Tool Usage Limits: Their usage limits are very high, allowing for the experimentation of various use cases to see what delivers the most value. They also make extensive use of LiveConnect, which they seem to rely heavily on.&lt;/p&gt;&lt;p&gt;&lt;br&gt;&lt;/p&gt;&lt;p&gt;- Weaknesses:&lt;/p&gt;&lt;p&gt; - Communication Challenges: It is difficult to understand and communicate with end users, who are often all talk and no action. They express intentions to use parts of the tool but fail to follow through.&lt;/p&gt;&lt;p&gt; - Lack of Tool Understanding: There is a general lack of understanding of the tool among users. It is very hard to get through to them no matter how hard I train them - language barrier.&lt;/p&gt;&lt;p&gt; - Transition of Decision Maker: The previous decision maker has moved to a new role, necessita</t>
  </si>
  <si>
    <t>It’s been challenging to get end users actively engaged with the tool. The previous decision maker was very supportive and remained enthusiastic about the tool, but she left at the end of May this year. After that, we were introduced to the new decision makers, and it took some time to get them on a call and convey the value of the tool. The situation was further complicated by the fact that the team wasn’t actively using it.</t>
  </si>
  <si>
    <t>https://observepoint.my.salesforce.com/0066T000018H2aTQAS</t>
  </si>
  <si>
    <t>https://observepoint.my.salesforce.com/0010W00002OzRquQAF</t>
  </si>
  <si>
    <t>006VH00000P7dCjYAJ</t>
  </si>
  <si>
    <t>2025 - REN - Avis Budget Group</t>
  </si>
  <si>
    <t>0066T00001EJmgrQAD</t>
  </si>
  <si>
    <t>&lt;ul&gt;&lt;li&gt;Create a substantial tag inventory to help them understand what technologies are on the site.&lt;/li&gt;&lt;li&gt;Set up GDPR scans for opted in, opted out, and ignoring the banner.&lt;/li&gt;&lt;li&gt;Configure location, specific scans for UK, and a Europe country.&lt;/li&gt;&lt;li&gt;dataLayer Validation&lt;/li&gt;&lt;li&gt;New 1 Global website coming soon&lt;/li&gt;&lt;li&gt;OneTrust migration coming soon&lt;/li&gt;&lt;/ul&gt;&lt;p&gt;&lt;br&gt;&lt;/p&gt;</t>
  </si>
  <si>
    <t>Avis renew for another year despite budget cuts. We've proven invaluable and something they fought to keep.</t>
  </si>
  <si>
    <t>https://observepoint.my.salesforce.com/006VH00000P7dCjYAJ</t>
  </si>
  <si>
    <t>https://observepoint.my.salesforce.com/001d000001hSh4fAAC</t>
  </si>
  <si>
    <t>006VH00000hNq8RYAS</t>
  </si>
  <si>
    <t>2026 - REN - Avis Budget Group</t>
  </si>
  <si>
    <t>https://observepoint.my.salesforce.com/006VH00000hNq8RYAS</t>
  </si>
  <si>
    <t>2024 - REN - Avis Budget Group</t>
  </si>
  <si>
    <t>0066T00001DkQBxQAN</t>
  </si>
  <si>
    <t>Avis Budget Group are using OP for their migration to a new dataLayer, and continued monitoring going forward. David is also joining us at Edge Europe.</t>
  </si>
  <si>
    <t>https://observepoint.my.salesforce.com/0066T00001EJmgrQAD</t>
  </si>
  <si>
    <t>0060W0000134xwkQAA</t>
  </si>
  <si>
    <t>2021-REN-Schibsted Group</t>
  </si>
  <si>
    <t>0060W000012YPXgQAO</t>
  </si>
  <si>
    <t>Schibsted is to renew for another year! They want to continue building out their QA process with the help of Script services.
They've also renewed 50 days early. GO OP!</t>
  </si>
  <si>
    <t>https://observepoint.my.salesforce.com/0060W0000134xwkQAA</t>
  </si>
  <si>
    <t>https://observepoint.my.salesforce.com/001d000001jeHaUAAU</t>
  </si>
  <si>
    <t>0066T000016GV8tQAG</t>
  </si>
  <si>
    <t>2022-REN-Schibsted Group</t>
  </si>
  <si>
    <t>They had a huge emphasis on mobile app testing because that's where their users like to be and we couldn't satisfy them with LiveConnect. They mentioned they may have use for OP again on future projects. They really appreciated the good experience &amp; interactions they had with us. They told us good job developing the product where OP has listened to customer feedback. They can see things they have suggested being introduced into OP. Constructive feedback: better notice on expected downtime in the app. They had issues where we flagged unapproved tags and cookies that were actually present on 3rd party pages (redirected to from Schibsted).</t>
  </si>
  <si>
    <t>https://observepoint.my.salesforce.com/0066T000016GV8tQAG</t>
  </si>
  <si>
    <t>0066T00001BAYiwQAH</t>
  </si>
  <si>
    <t>2024 - REN - Honda Motor Company</t>
  </si>
  <si>
    <t>Honda has been a great customer and they just signed from a 1 year to a 2 year contract with us!! We love our partnership with them. They were an early adopter of our privacy feature and have loved it. They are committed to OP for analytics &amp; privacy!</t>
  </si>
  <si>
    <t>https://observepoint.my.salesforce.com/0066T00001BAYiwQAH</t>
  </si>
  <si>
    <t>0066T00001BA5aXQAT</t>
  </si>
  <si>
    <t>2024 - REN - Telstra</t>
  </si>
  <si>
    <t>0060W00000y8hQCQAY</t>
  </si>
  <si>
    <t>https://observepoint.my.salesforce.com/0066T00001BA5aXQAT</t>
  </si>
  <si>
    <t>https://observepoint.my.salesforce.com/001d000001hSpFXAA0</t>
  </si>
  <si>
    <t>0060W000011SfJEQA0</t>
  </si>
  <si>
    <t>2021 Renewal - MediaCorp</t>
  </si>
  <si>
    <t>0060W00000ztWhvQAE</t>
  </si>
  <si>
    <t>Mediacorp is happy to renew once again and validate their tag governance!</t>
  </si>
  <si>
    <t>https://observepoint.my.salesforce.com/0060W000011SfJEQA0</t>
  </si>
  <si>
    <t>0066T000016nSdvQAE</t>
  </si>
  <si>
    <t>2023-REN-MediaCorp</t>
  </si>
  <si>
    <t>&lt;p&gt;&lt;span style="font-size: 12px;"&gt;Mediacorp has used us and will continue to use us for the following use cases in the new year:&lt;/span&gt;&lt;/p&gt;
&lt;ul&gt;&lt;li&gt;&lt;strong&gt;Analytics Validation&lt;/strong&gt;
	&lt;ul&gt;&lt;li&gt;&lt;span style="background-color: #ffffff; font-size: 12px;"&gt;Comparing journeys through AB testing&lt;/span&gt;&lt;/li&gt;&lt;li&gt;&lt;span style="background-color: #ffffff; font-size: 12px;"&gt;LiveConnect journeys for mobile testing&lt;/span&gt;&lt;/li&gt;&lt;li&gt;&lt;span style="background-color: #ffffff; font-size: 12px;"&gt;Train Up New End Users – IT, AI, Design, Product&lt;/span&gt;&lt;/li&gt;&lt;li&gt;&lt;span style="background-color: #ffffff; font-size: 12px;"&gt;Include OP into CI/CD pipeline&lt;/span&gt;&lt;/li&gt;&lt;li&gt;&lt;span style="font-size: 12px;"&gt;Mobile Testing&lt;/span&gt;
		&lt;ul&gt;&lt;li&gt;&lt;span style="font-size: 12px;"&gt;Android TV&lt;/span&gt;&lt;/li&gt;&lt;li&gt;&lt;span style="font-size: 12px;"&gt;Apple TV&lt;/span&gt;&lt;/li&gt;&lt;/ul&gt;
		&lt;/li&gt;&lt;li&gt;&lt;span style="font-size: 12px;"&gt;General Goals&lt;/span&gt;
		&lt;ul&gt;&lt;li&gt;&lt;span style="font-size: 12px;"&gt;Number of properties and tags is very difficult to manage -- hoping to manage through OP&lt;/span</t>
  </si>
  <si>
    <t>It took a while to get everything signed, but MediaCorp really depends on ObservePoint as a core function in their regression testing process. They love the platform and we were able to expand them on our new pricing model.</t>
  </si>
  <si>
    <t>https://observepoint.my.salesforce.com/0066T000016nSdvQAE</t>
  </si>
  <si>
    <t>006VH00000SaPnlYAF</t>
  </si>
  <si>
    <t>2026 - REN - Virgin Australia Airlines</t>
  </si>
  <si>
    <t>https://observepoint.my.salesforce.com/006VH00000SaPnlYAF</t>
  </si>
  <si>
    <t>2024 - REN - DMPG OBO Virgin Australia Airlines</t>
  </si>
  <si>
    <t>&lt;p&gt;&lt;span style="font-size: 12px;"&gt;Virgin Austrlia has been using OP for the following use cases and will continue to do so this year:&lt;/span&gt;&lt;/p&gt;&lt;ul&gt;&lt;li&gt;&lt;strong style="background-color: rgb(255, 255, 255); font-size: 12px;"&gt;&lt;u&gt;Analytics Validation&lt;/u&gt;&lt;/strong&gt;&lt;ul&gt;&lt;li&gt;&lt;em style="font-size: 12px;"&gt;1. **Data Layer Monitoring:**&lt;/em&gt;&lt;ul&gt;&lt;li&gt;&lt;span style="font-size: 12px;"&gt; Monitor DX Data layer for variables and values.&lt;/span&gt;&lt;/li&gt;&lt;li&gt;&lt;span style="font-size: 12px;"&gt; Map variables and values in Data Layer to Adobe &amp;amp; Tealium.&lt;/span&gt;&lt;/li&gt;&lt;li&gt;&lt;span style="font-size: 12px;"&gt; Check Adobe variables and values for accuracy.&lt;/span&gt;&lt;/li&gt;&lt;/ul&gt;&lt;/li&gt;&lt;li&gt;&lt;em style="font-size: 12px;"&gt;2. **Tag Governance and Alerts:**&lt;/em&gt;&lt;ul&gt;&lt;li&gt;&lt;span style="font-size: 12px;"&gt;Review third-party tags in tag inventory&lt;/span&gt;&lt;/li&gt;&lt;li&gt;&lt;span style="font-size: 12px;"&gt;Verify account IDs for tags&lt;/span&gt;&lt;/li&gt;&lt;li&gt;&lt;span style="font-size: 12px;"&gt;Look for broken tags&lt;/span&gt;&lt;/li&gt;&lt;/ul&gt;&lt;/li&gt;&lt;li&gt;&lt;em style="font-size: 12px;"&gt;3. **Testing Releases with Journ</t>
  </si>
  <si>
    <t>Virgin Australia Airlines via partner DMPG is partnering with us for a 3rd time! They are happy with the updates they have seen in OP and will be leveraging us for Analytics and Privacy validation.</t>
  </si>
  <si>
    <t>https://observepoint.my.salesforce.com/0066T00001AE4DGQA1</t>
  </si>
  <si>
    <t>0066T000016nSuXQAU</t>
  </si>
  <si>
    <t>2023-REN-Dotdash</t>
  </si>
  <si>
    <t>0066T000016HJizQAG</t>
  </si>
  <si>
    <t>This one came in late, but I'm super happy they came in. We lost the end user right before the renewal and are now working with the privacy team to test for compliance. I am excited to see this account grow with privacy this year!</t>
  </si>
  <si>
    <t>https://observepoint.my.salesforce.com/0066T000016nSuXQAU</t>
  </si>
  <si>
    <t>https://observepoint.my.salesforce.com/0016T00002kG9SfQAK</t>
  </si>
  <si>
    <t>0066T000017WgJeQAK</t>
  </si>
  <si>
    <t>2024 - REN - Dropbox</t>
  </si>
  <si>
    <t>0066T000016lsj4QAA</t>
  </si>
  <si>
    <t>https://observepoint.my.salesforce.com/0066T000017WgJeQAK</t>
  </si>
  <si>
    <t>https://observepoint.my.salesforce.com/001d000001nFJlBAAW</t>
  </si>
  <si>
    <t>006VH00000S9tLJYAZ</t>
  </si>
  <si>
    <t>2026 - REN - El Arte De Medir</t>
  </si>
  <si>
    <t>0066T00001BAZRJQA5</t>
  </si>
  <si>
    <t>&lt;ul&gt;&lt;li&gt;Compliance monitoring and optimize cookie and consent management&lt;/li&gt;&lt;li&gt;Identify and resolve data quality and website performance issues&lt;/li&gt;&lt;/ul&gt;</t>
  </si>
  <si>
    <t>https://observepoint.my.salesforce.com/006VH00000S9tLJYAZ</t>
  </si>
  <si>
    <t>https://observepoint.my.salesforce.com/0016T00002quWQmQAM</t>
  </si>
  <si>
    <t>0066T00001921dbQAA</t>
  </si>
  <si>
    <t>2023 - REN - ROI-DNA</t>
  </si>
  <si>
    <t>0066T000018Fj5HQAS</t>
  </si>
  <si>
    <t>ROI-DNA will be auto-renewing with us for the second year in a row. They will be leveraging us for their clients to perform competitive analysis, understand the UX design of their sites, and validate their landing pages.</t>
  </si>
  <si>
    <t>https://observepoint.my.salesforce.com/0066T00001921dbQAA</t>
  </si>
  <si>
    <t>https://observepoint.my.salesforce.com/0016T00002kDs6jQAC</t>
  </si>
  <si>
    <t>0066T000018ICdOQAW</t>
  </si>
  <si>
    <t>2023 - REN - Woolworths Group</t>
  </si>
  <si>
    <t>0066T000017TypPQAS</t>
  </si>
  <si>
    <t>Woolworths is constantly in the tool and excited for another year!</t>
  </si>
  <si>
    <t>https://observepoint.my.salesforce.com/0066T000018ICdOQAW</t>
  </si>
  <si>
    <t>0066T000016lrlTQAQ</t>
  </si>
  <si>
    <t>2022 - REN - On Running</t>
  </si>
  <si>
    <t>0066T000015r3JsQAI</t>
  </si>
  <si>
    <t>Due to capacity reasons OP is unable to help even at a low price  - he said we can talk again at the end of next year.</t>
  </si>
  <si>
    <t>https://observepoint.my.salesforce.com/0066T000016lrlTQAQ</t>
  </si>
  <si>
    <t>https://observepoint.my.salesforce.com/0010W00002VwnKzQAJ</t>
  </si>
  <si>
    <t>0066T00001DnwLxQAJ</t>
  </si>
  <si>
    <t>2025 - REN - Kurt Geiger</t>
  </si>
  <si>
    <t>0066T000016k3y8QAA</t>
  </si>
  <si>
    <t>&lt;ul&gt;&lt;li&gt;Manage consent and privacy to ensure compliance and avoid fines&lt;/li&gt;&lt;li&gt;Using the OneTrust Importer/Updater to help stay compliant&lt;/li&gt;&lt;li&gt;Take tracking to proactive measurement approach instead of reactive&lt;/li&gt;&lt;li&gt;Developers engaged with the OP&lt;/li&gt;&lt;li&gt;Accessibility (Uses a weekly generate report to keep on top of issues)&lt;/li&gt;&lt;/ul&gt;&lt;p&gt;&lt;br&gt;&lt;/p&gt;</t>
  </si>
  <si>
    <t>https://observepoint.my.salesforce.com/0066T00001DnwLxQAJ</t>
  </si>
  <si>
    <t>https://observepoint.my.salesforce.com/0010W00002aJbjUQAS</t>
  </si>
  <si>
    <t>2023 - REN - Kurt Geiger - Tech Governance &amp; Privacy</t>
  </si>
  <si>
    <t>0066T000015opCJQAY</t>
  </si>
  <si>
    <t>&lt;ul&gt;&lt;li&gt;Manage consent and privacy to ensure compliance and avoid fines&lt;/li&gt;&lt;li&gt;Take tracking to proactive measurement approach instead of reactive&lt;/li&gt;&lt;li&gt;Developers engaged with the OP&lt;/li&gt;&lt;/ul&gt;</t>
  </si>
  <si>
    <t>Kurt Geiger continues to gain value from validating their implementations, as well as ensuring their customer journeys and event actions are happening as expected.</t>
  </si>
  <si>
    <t>https://observepoint.my.salesforce.com/0066T000016k3y8QAA</t>
  </si>
  <si>
    <t>0066T00001CzLmjQAF</t>
  </si>
  <si>
    <t>2024 - REN - Volkswagen</t>
  </si>
  <si>
    <t>0066T00001AEtxhQAD</t>
  </si>
  <si>
    <t>VW have signed for an eighth year of partnership with OP. Continued focus on Privacy Validation use case with interest in Analytics Validation and potential RFP with wider group brands.</t>
  </si>
  <si>
    <t>https://observepoint.my.salesforce.com/0066T00001CzLmjQAF</t>
  </si>
  <si>
    <t>https://observepoint.my.salesforce.com/001d000000W6ISjAAN</t>
  </si>
  <si>
    <t>0060W000013suHqQAI</t>
  </si>
  <si>
    <t>2021-REN-Norwegian Cruise Line</t>
  </si>
  <si>
    <t>0060W000011UmyJQAS</t>
  </si>
  <si>
    <t>NCL loves the tool and still sees value in the reporting and automation.</t>
  </si>
  <si>
    <t>https://observepoint.my.salesforce.com/0060W000013suHqQAI</t>
  </si>
  <si>
    <t>https://observepoint.my.salesforce.com/001d000001hVEBdAAO</t>
  </si>
  <si>
    <t>0066T000015qPxcQAE</t>
  </si>
  <si>
    <t>2022-REN-Norwegian Cruise Line</t>
  </si>
  <si>
    <t>NCL was happy to sign on for another year with OP!</t>
  </si>
  <si>
    <t>https://observepoint.my.salesforce.com/0066T000015qPxcQAE</t>
  </si>
  <si>
    <t>0066T000017Vtt2QAC</t>
  </si>
  <si>
    <t>2024 - REN - Dow</t>
  </si>
  <si>
    <t>0066T000016mRvzQAE</t>
  </si>
  <si>
    <t>&lt;p&gt;Ananlytics Validation&lt;/p&gt;&lt;p&gt;One trust Validation&lt;/p&gt;&lt;p&gt;Have a oppty to partner with Bl.ink on the marketing side.&lt;/p&gt;&lt;p&gt;Olga moved to Marketing which is where we have the connection to grow the account on the Mktg side&lt;/p&gt;</t>
  </si>
  <si>
    <t>This was a 6 month battle. We lost our champion, got engaged with the new contract owners. Value was there and renewal was in place. Bryce worked his magic and got the ~30k upsell and 2 yr deal!</t>
  </si>
  <si>
    <t>https://observepoint.my.salesforce.com/0066T000017Vtt2QAC</t>
  </si>
  <si>
    <t>https://observepoint.my.salesforce.com/001d000001mk4jKAAQ</t>
  </si>
  <si>
    <t>006VH00000DeR0RYAV</t>
  </si>
  <si>
    <t>2025 - REN - Walker Analytics</t>
  </si>
  <si>
    <t>0066T00001C8yctQAB</t>
  </si>
  <si>
    <t>Financial, it seems. But said he plans on coming back soon. (Maybe August?)</t>
  </si>
  <si>
    <t>https://observepoint.my.salesforce.com/006VH00000DeR0RYAV</t>
  </si>
  <si>
    <t>https://observepoint.my.salesforce.com/0016T000031wKtVQAU</t>
  </si>
  <si>
    <t>0066T000016nRb1QAE</t>
  </si>
  <si>
    <t>2023 - REN - Wilko - Tech Gov</t>
  </si>
  <si>
    <t>0066T000015qTAmQAM</t>
  </si>
  <si>
    <t>They never got onboarded properly and the guy that bought us left. No one had any interest in trying to pick up the tool. "Unfortunately we won’t be renewing its not a business priority right now and if it does become one then we will contact you again. We have had a licence for a tool for a year that’s not been utilised which isn’t good for us"</t>
  </si>
  <si>
    <t>https://observepoint.my.salesforce.com/0066T000016nRb1QAE</t>
  </si>
  <si>
    <t>https://observepoint.my.salesforce.com/001d00000240JVFAA2</t>
  </si>
  <si>
    <t>0060W000014oVMDQA2</t>
  </si>
  <si>
    <t>2021-REN-Carnival Corporation &amp; plc</t>
  </si>
  <si>
    <t>Carnival and Princess continue to see value in OP and have big plans for it in 2022.</t>
  </si>
  <si>
    <t>https://observepoint.my.salesforce.com/0060W000014oVMDQA2</t>
  </si>
  <si>
    <t>0066T000016mW3jQAE</t>
  </si>
  <si>
    <t>2022-REN-Carnival Corporation &amp; plc</t>
  </si>
  <si>
    <t>Princess just hired another engineer to start using OP. They plan to use it 2x more this next year and are excited to start using privacy now that it's included. They were super happy with the new pricing model and the additional value. Big Win!</t>
  </si>
  <si>
    <t>https://observepoint.my.salesforce.com/0066T000016mW3jQAE</t>
  </si>
  <si>
    <t>006VH00000PZm6bYAD</t>
  </si>
  <si>
    <t>2025 - REN - Roots Analytics</t>
  </si>
  <si>
    <t>0066T00001EJqoLQAT</t>
  </si>
  <si>
    <t>&lt;p&gt;&lt;span style="color: rgb(24, 24, 24); font-size: 14px;"&gt;Small partner but a great partner and someone we can count on to advocate for us!&lt;/span&gt;&lt;/p&gt;&lt;p&gt;&lt;br&gt;&lt;/p&gt;</t>
  </si>
  <si>
    <t>Really small partner but Brian is a huge advocate of our tool. Great win to keep his logo with us!</t>
  </si>
  <si>
    <t>https://observepoint.my.salesforce.com/006VH00000PZm6bYAD</t>
  </si>
  <si>
    <t>https://observepoint.my.salesforce.com/0016T00002lBRENQA4</t>
  </si>
  <si>
    <t>006VH00000dYpknYAC</t>
  </si>
  <si>
    <t>2026 - REN - Roots Analytics</t>
  </si>
  <si>
    <t>https://observepoint.my.salesforce.com/006VH00000dYpknYAC</t>
  </si>
  <si>
    <t>2024 - REN - Roots Analytics</t>
  </si>
  <si>
    <t>0066T0000190EQqQAM</t>
  </si>
  <si>
    <t>Roots is a small agency that sheds light on websites. He had a few clients that he would run frequent scans for and it is a great way for him to present to new prospect what he can do for them. Great Partner and advocate for us!</t>
  </si>
  <si>
    <t>https://observepoint.my.salesforce.com/0066T00001EJqoLQAT</t>
  </si>
  <si>
    <t>2023 - REN - Roots Analytics</t>
  </si>
  <si>
    <t>0066T000016k0daQAA</t>
  </si>
  <si>
    <t>&lt;p&gt;Roots Analytics has been using and will continue to use us for the following use cases:&lt;/p&gt;&lt;ul&gt;&lt;li&gt;&lt;strong style="font-size: 14pt;"&gt;TOP PRIORITY: Analytics Validation&lt;/strong&gt;&lt;ul&gt;&lt;li&gt;&lt;strong style="font-size: 14pt;"&gt;Data Governance&lt;/strong&gt;&lt;/li&gt;&lt;li&gt;&lt;span style="font-size: 14pt;"&gt;Perform data governance and QA for Clients&lt;/span&gt;&lt;/li&gt;&lt;li&gt;&lt;span style="font-size: 14pt;"&gt;Moving all client marketing technology stacks from GTM to Tealium collect in the future &lt;/span&gt;&lt;/li&gt;&lt;li&gt;&lt;span style="font-size: 14pt;"&gt;Want to make OP scalable for all clients&lt;/span&gt;&lt;/li&gt;&lt;li&gt;&lt;span style="font-size: 14pt;"&gt;Make Tableau dashboards for clients using OP data -- moving to Looker&lt;/span&gt;&lt;/li&gt;&lt;li&gt;&lt;span style="font-size: 14pt;"&gt;Mobile Testing – more an afterthought&lt;/span&gt;&lt;/li&gt;&lt;li&gt;&lt;span style="color: rgb(0, 0, 0); font-size: 14pt;"&gt;QA for clients&lt;/span&gt;&lt;/li&gt;&lt;/ul&gt;&lt;/li&gt;&lt;li&gt;&lt;strong style="font-size: 14pt;"&gt;TOP PRIORITY: Privacy Compliance Validation&lt;/strong&gt;&lt;ul&gt;&lt;li&gt;&lt;strong style="font-size: 14pt;"&gt;Using OP to validate privacy testing thr</t>
  </si>
  <si>
    <t>Roots is thrilled to partner with us for the second year in a row! They will be using us for analytics and privacy validation for their clients while branching into landing pages validation.</t>
  </si>
  <si>
    <t>https://observepoint.my.salesforce.com/0066T0000190EQqQAM</t>
  </si>
  <si>
    <t>2022 - REN - Roots Analytics</t>
  </si>
  <si>
    <t>0066T000015p7oZQAQ</t>
  </si>
  <si>
    <t>Roots Analytics is excited to continue growing with us for another year as they use ObservePoint for classic use cases of testing Data Governance, Privacy, and QA for their clients.</t>
  </si>
  <si>
    <t>https://observepoint.my.salesforce.com/0066T000016k0daQAA</t>
  </si>
  <si>
    <t>0066T000017UayhQAC</t>
  </si>
  <si>
    <t>2023 - REN - H&amp;M Group - 1yr with 6mo opt out part 1</t>
  </si>
  <si>
    <t>0060W000014Ub8dQAC</t>
  </si>
  <si>
    <t>&lt;p&gt;Ultimate Success would be an APP product - 60% of business done over App, but very happy with the web and utilised by both analytics and privacy teams.&lt;/p&gt;</t>
  </si>
  <si>
    <t>Starting to see value in the web product even though still wanting a better app product. Building out tracking of key tags.  Working to get there more value from journeys too. Hoping for contact for privacy but reorg so unsure who will be there in a month</t>
  </si>
  <si>
    <t>https://observepoint.my.salesforce.com/0066T000017UayhQAC</t>
  </si>
  <si>
    <t>https://observepoint.my.salesforce.com/001d000001hTYW0AAO</t>
  </si>
  <si>
    <t>0066T000016nRnpQAE</t>
  </si>
  <si>
    <t>2023-REN-Sotheby's</t>
  </si>
  <si>
    <t>0066T000016jzBnQAI</t>
  </si>
  <si>
    <t>Sotheby's has had some internal issues that has made it difficult for them use us for journeys. However we were able to save the logo with additional use cases for them use like Privacy and landing page validation.</t>
  </si>
  <si>
    <t>https://observepoint.my.salesforce.com/0066T000016nRnpQAE</t>
  </si>
  <si>
    <t>https://observepoint.my.salesforce.com/001d000001ezqfhAAA</t>
  </si>
  <si>
    <t>006VH00000WL0XHYA1</t>
  </si>
  <si>
    <t>2026 - REN - Truist</t>
  </si>
  <si>
    <t>006VH000008HTiZYAW</t>
  </si>
  <si>
    <t>https://observepoint.my.salesforce.com/006VH00000WL0XHYA1</t>
  </si>
  <si>
    <t>https://observepoint.my.salesforce.com/0010W00002ZTGWoQAP</t>
  </si>
  <si>
    <t>2025 - REN - Truist (year 3 of 3)</t>
  </si>
  <si>
    <t>0066T00001BB26jQAD</t>
  </si>
  <si>
    <t>&lt;ul&gt;&lt;li&gt;They have focused on managing website analytics. - &lt;/li&gt;&lt;li&gt;The Privacy team is running scans quarterly that keep them up to date. Utilizing a portion of the capabilites based on their custom requirements&lt;/li&gt;&lt;li&gt;Met with Jon Reville at Adobe summit and talked about Email link validation. Where there is a big interest in moving forward. &lt;/li&gt;&lt;li&gt;Still whitespace to fill in to get their usage up to 80%&lt;/li&gt;&lt;/ul&gt;</t>
  </si>
  <si>
    <t>Final year of the 3 yr contract</t>
  </si>
  <si>
    <t>https://observepoint.my.salesforce.com/006VH000008HTiZYAW</t>
  </si>
  <si>
    <t>2024 - REN - Truist - YEAR 2 of 3</t>
  </si>
  <si>
    <t>0066T000016jz4mQAA</t>
  </si>
  <si>
    <t>Three year contract. going into year 2 getting value.</t>
  </si>
  <si>
    <t>https://observepoint.my.salesforce.com/0066T00001BB26jQAD</t>
  </si>
  <si>
    <t>0066T000018HiLzQAK</t>
  </si>
  <si>
    <t>2023 - REN - PUBLICIS MEDIA ASIA PACIFIC REGIONAL CENTRE</t>
  </si>
  <si>
    <t>0066T000016kB2uQAE</t>
  </si>
  <si>
    <t>They lost budget and did not get enough valuable usage out of ObservePoint.</t>
  </si>
  <si>
    <t>https://observepoint.my.salesforce.com/0066T000018HiLzQAK</t>
  </si>
  <si>
    <t>https://observepoint.my.salesforce.com/0010W00002OzReZQAV</t>
  </si>
  <si>
    <t>2022 - REN - Publicis Groupe (Singapore)</t>
  </si>
  <si>
    <t>0066T000016k1zJQAQ</t>
  </si>
  <si>
    <t>Publicis Media is happy to renew with us once again as a partner contract to ensure their tagging implementation is living up to their standards!</t>
  </si>
  <si>
    <t>https://observepoint.my.salesforce.com/0066T000016kB2uQAE</t>
  </si>
  <si>
    <t>0066T000017vm9qQAA</t>
  </si>
  <si>
    <t>2023 - REN - Vision Service Plan</t>
  </si>
  <si>
    <t>0066T000017ViQCQA0</t>
  </si>
  <si>
    <t>Nick jumped the gun on purchasing. He saw the value but the infrastructure internally wasn't able to to use OP.</t>
  </si>
  <si>
    <t>https://observepoint.my.salesforce.com/0066T000017vm9qQAA</t>
  </si>
  <si>
    <t>https://observepoint.my.salesforce.com/001d000001nqIVmAAM</t>
  </si>
  <si>
    <t>0066T00001Cz9EfQAJ</t>
  </si>
  <si>
    <t>2024 - REN - Indegene</t>
  </si>
  <si>
    <t>&lt;p&gt;Indegene uses a partner license to support their clients websites ensuring accurate data collection.&lt;/p&gt;</t>
  </si>
  <si>
    <t>Great example of a land and expand play. Indegene will service more client accounts through their partner account. They are ensuring accurate data collection and tag validation.</t>
  </si>
  <si>
    <t>https://observepoint.my.salesforce.com/0066T00001Cz9EfQAJ</t>
  </si>
  <si>
    <t>2022 - REN - Indegene</t>
  </si>
  <si>
    <t>0066T000015pBbPQAU</t>
  </si>
  <si>
    <t>Indegene is happy to use OP for another year to do the following as they audit to check for broken tags and new elements, automate tags and variable checks, and limit time to value by automating the rule process.</t>
  </si>
  <si>
    <t>https://observepoint.my.salesforce.com/0066T000016kHYkQAM</t>
  </si>
  <si>
    <t>0066T000016nRfbQAE</t>
  </si>
  <si>
    <t>2023 - REN - Land O' Lakes</t>
  </si>
  <si>
    <t>0066T000016kJhBQAU</t>
  </si>
  <si>
    <t>They love OP! They use us currently in Tech Governance but they are looking forward to expanding into other categories like Privacy Validation and Landing Page Validation!</t>
  </si>
  <si>
    <t>https://observepoint.my.salesforce.com/0066T000016nRfbQAE</t>
  </si>
  <si>
    <t>006VH000000xeflYAA</t>
  </si>
  <si>
    <t>2025 - REN - Frontdoor</t>
  </si>
  <si>
    <t>Frontdoor has a strong analytics use case with ObservePoint. Despite significant internal churn over the past year, our champions at Frontdoor have remained highly engaged and consistently reinforced the importance of our platform. Their team is excited to continue partnering with us for another year!</t>
  </si>
  <si>
    <t>https://observepoint.my.salesforce.com/006VH000000xeflYAA</t>
  </si>
  <si>
    <t>0066T000016mw6yQAA</t>
  </si>
  <si>
    <t>2024-REN-Elsevier "Global"</t>
  </si>
  <si>
    <t>0060W000014m8HRQAY</t>
  </si>
  <si>
    <t>Relx Group/ Elsevier are heading into there 10th year with us having orginally signed back in 2015. They are looking forward to continuing our partnership and are moving from unlimited to a usage based contract.</t>
  </si>
  <si>
    <t>https://observepoint.my.salesforce.com/0066T000016mw6yQAA</t>
  </si>
  <si>
    <t>https://observepoint.my.salesforce.com/001d000001RczW1AAJ</t>
  </si>
  <si>
    <t>006VH00000RSTfUYAX</t>
  </si>
  <si>
    <t>2025 - REN - RELX Group</t>
  </si>
  <si>
    <t>&lt;p&gt;Privacy compliance across all brands&lt;/p&gt;&lt;ul&gt;&lt;li&gt;100% approved tags&lt;/li&gt;&lt;li&gt;100% approved cookies&lt;/li&gt;&lt;li&gt;Privacy awareness across 17 brands.&lt;/li&gt;&lt;/ul&gt;</t>
  </si>
  <si>
    <t>RELX Group has renewed their agreement for another year. Over the coming term, their primary focus will be advancing and validating their OneTrust implementation across multiple brands, ensuring consistent privacy compliance and governance.</t>
  </si>
  <si>
    <t>https://observepoint.my.salesforce.com/006VH00000RSTfUYAX</t>
  </si>
  <si>
    <t>006VH00000gF6JVYA0</t>
  </si>
  <si>
    <t>2026 - REN - RELX Group</t>
  </si>
  <si>
    <t>https://observepoint.my.salesforce.com/006VH00000gF6JVYA0</t>
  </si>
  <si>
    <t>0066T000017Txm2QAC</t>
  </si>
  <si>
    <t>2023 - REN - Lumen</t>
  </si>
  <si>
    <t>0066T000016kpKfQAI</t>
  </si>
  <si>
    <t>Lumen continues to find value in OP! Especially in Tag Governance and excited about the new volume-based pricing!</t>
  </si>
  <si>
    <t>https://observepoint.my.salesforce.com/0066T000017Txm2QAC</t>
  </si>
  <si>
    <t>0060W000014nR1IQAU</t>
  </si>
  <si>
    <t>2021-REN- Sub Zero via H3 Insights</t>
  </si>
  <si>
    <t>0060W0000121qRyQAI</t>
  </si>
  <si>
    <t>Sub Zero is thrilled to work with us for another year!</t>
  </si>
  <si>
    <t>https://observepoint.my.salesforce.com/0060W000014nR1IQAU</t>
  </si>
  <si>
    <t>https://observepoint.my.salesforce.com/001d000001qtP8jAAE</t>
  </si>
  <si>
    <t>0066T000016mE3cQAE</t>
  </si>
  <si>
    <t>2022-REN- Sub Zero via H3 Insights</t>
  </si>
  <si>
    <t>Sub Zero is happy to renew us for another year to track Adobe Analytics key/value pairs and events in their journeys, validate paid media pages, and automate their work in ObservePoint!</t>
  </si>
  <si>
    <t>https://observepoint.my.salesforce.com/0066T000016mE3cQAE</t>
  </si>
  <si>
    <t>0066T000018zHXNQA2</t>
  </si>
  <si>
    <t>2023 - REN - Apple</t>
  </si>
  <si>
    <t>0066T000016lSoqQAE</t>
  </si>
  <si>
    <t>Apple is renewing 2 months ahead of schedule, and this is just the beginning. As they build out Privacy audit permutations they'll scale exponentially.</t>
  </si>
  <si>
    <t>https://observepoint.my.salesforce.com/0066T000018zHXNQA2</t>
  </si>
  <si>
    <t>https://observepoint.my.salesforce.com/001d000001RdQ9FAAV</t>
  </si>
  <si>
    <t>006VH00000PYOsmYAH</t>
  </si>
  <si>
    <t>2025 - REN - Apple</t>
  </si>
  <si>
    <t>0066T00001CNG92QAH</t>
  </si>
  <si>
    <t>We tapped into a new team at Apple a few months ago which doubled their users, their engagement, and their volume. The new MarCom team have already seen some impressive wins from our powerful reporting. In their recent product launches, we were there to give them peace of mind.</t>
  </si>
  <si>
    <t>https://observepoint.my.salesforce.com/006VH00000PYOsmYAH</t>
  </si>
  <si>
    <t>2024 - REN - Apple</t>
  </si>
  <si>
    <t>&lt;ol&gt;&lt;li&gt;Tag Validation &amp;amp; Regression Testing across sites (Audits)&lt;ol&gt;&lt;li&gt;Bryan Coffee&amp;#39;s team only manages the store portion of Apple&amp;#39;s site.&lt;/li&gt;&lt;li&gt;Send insight to leadership dashboard&lt;/li&gt;&lt;li&gt;Adobe Analytics is the only tag we are monitoring&lt;/li&gt;&lt;/ol&gt;&lt;/li&gt;&lt;li&gt;Test different combinations of product purchase flows (Journeys)&lt;ol&gt;&lt;li&gt;Many different combinations and permutations. Make sure transition points are understood and measured correctly.&lt;/li&gt;&lt;li&gt;API information will need to be exposed.&lt;/li&gt;&lt;/ol&gt;&lt;/li&gt;&lt;li&gt;Privacy Compliance and general cookie governance is huge.&lt;/li&gt;&lt;/ol&gt;</t>
  </si>
  <si>
    <t>Thrilled to have Apple renew with a slight expansion. 
Shout to Dylan for exceptional customer success work!</t>
  </si>
  <si>
    <t>https://observepoint.my.salesforce.com/0066T00001CNG92QAH</t>
  </si>
  <si>
    <t>006VH000002Fvw8YAC</t>
  </si>
  <si>
    <t>2024 - REN - Navy Federal Credit Union</t>
  </si>
  <si>
    <t>0066T000016lVZpQAM</t>
  </si>
  <si>
    <t>They are starting to dig into utilization more. Had a demo with privacy teams and the next day had about 10 new users log in and want to start playing around. Engagement has gone up and they are excited for another year!</t>
  </si>
  <si>
    <t>https://observepoint.my.salesforce.com/006VH000002Fvw8YAC</t>
  </si>
  <si>
    <t>https://observepoint.my.salesforce.com/001d000001hSdntAAC</t>
  </si>
  <si>
    <t>0066T000016mqtOQAQ</t>
  </si>
  <si>
    <t>2024 - REN - Security Service Federal Credit Union</t>
  </si>
  <si>
    <t>0066T000016lkApQAI</t>
  </si>
  <si>
    <t>The main champion left last year with no plans to leave the new manager/billing contact so OP sat on a shelf. The analytics team did not use us, but their privacy team seemed interested for a long while but just couldn't take the time prioritize OP.</t>
  </si>
  <si>
    <t>https://observepoint.my.salesforce.com/0066T000016mqtOQAQ</t>
  </si>
  <si>
    <t>https://observepoint.my.salesforce.com/001d000001qtNbIAAU</t>
  </si>
  <si>
    <t>2025 - REN - Dignity Health</t>
  </si>
  <si>
    <t>0066T00001EK2rPQAT</t>
  </si>
  <si>
    <t>&lt;p&gt;Dignity Health&amp;#39;s primary success criteria revolve around validating their Adobe Analytics implementation and ensuring their analytics accurately track user actions for conversion.&lt;/p&gt;&lt;p&gt;&lt;br&gt;&lt;/p&gt;&lt;p&gt;They aim to ensure only one &amp;#39;cmp:show&amp;#39; event is present in the &amp;#39;adobeDataLayer&amp;#39; for page load events.&lt;/p&gt;&lt;p&gt;Meeting legal requirements and maintaining compliance is a key success factor, as is reducing and maintaining a low number of unapproved baseline tags, with a target of 8% or less.&lt;/p&gt;&lt;p&gt;Dignity Health also intends to expand their auditing efforts to include analytics.&lt;/p&gt;</t>
  </si>
  <si>
    <t>Dignity has has a powr user in Stanton and continued to adopt OP for creative new use cases throughout the year and looks forward to utilizing us for journeys in 2026.</t>
  </si>
  <si>
    <t>https://observepoint.my.salesforce.com/006VH00000Pxda1YAB</t>
  </si>
  <si>
    <t>0066T000017woRDQAY</t>
  </si>
  <si>
    <t>2023 - REN - Dignity Health</t>
  </si>
  <si>
    <t>0066T000015qaG7QAI</t>
  </si>
  <si>
    <t>&lt;p&gt;Looking to add some new adobe products&lt;/p&gt;&lt;p&gt;There are more opportunities for OP to expand&lt;/p&gt;&lt;p&gt;Automation and rules/notifications to help with time management&lt;/p&gt;&lt;p&gt;Just created 17 new micro-sites&lt;/p&gt;</t>
  </si>
  <si>
    <t>DH continues to see value in ObservePoint and saves time with the automation.</t>
  </si>
  <si>
    <t>https://observepoint.my.salesforce.com/0066T000017woRDQAY</t>
  </si>
  <si>
    <t>006VH00000ei9dFYAQ</t>
  </si>
  <si>
    <t>2026 - REN - Dignity Health</t>
  </si>
  <si>
    <t>2024 - REN - Dignity Health</t>
  </si>
  <si>
    <t>&lt;p&gt;Looking to add some new adobe products&lt;/p&gt;&lt;p&gt;&lt;br&gt;&lt;/p&gt;&lt;p&gt;There are more opportunities for OP to expand&lt;/p&gt;&lt;p&gt;&lt;br&gt;&lt;/p&gt;&lt;p&gt;Automation and rules/notifications to help with time management&lt;/p&gt;&lt;p&gt;&lt;br&gt;&lt;/p&gt;&lt;p&gt;Just created 17 new micro-sites&lt;/p&gt;</t>
  </si>
  <si>
    <t>Dignity Health is continuing to see value with OP and looks forward to continuing the partnership.</t>
  </si>
  <si>
    <t>https://observepoint.my.salesforce.com/0066T00001EK2rPQAT</t>
  </si>
  <si>
    <t>0066T00001C9QniQAF</t>
  </si>
  <si>
    <t>2025 - REN - Ferguson</t>
  </si>
  <si>
    <t>&lt;p&gt;Ferguson has engaged ObservePoint to actively monitor their GA4 implementations across key interactions, including page loads, clicks (via ClickAll+), and Journeys. Their goal is to ensure continuous tracking accuracy and data integrity across these events.&lt;/p&gt;&lt;p&gt;&lt;br&gt;&lt;/p&gt;&lt;p&gt;We are currently meeting 100% of their desired outcomes, and they are largely self-sufficient in managing their implementation. Given that we are fully delivering on their expectations, this account is in a &lt;span style="color: rgb(14, 240, 127);"&gt;green&lt;/span&gt; status.&lt;/p&gt;</t>
  </si>
  <si>
    <t>Mike &amp; Vance are long time Champions of ObservePoint. They love the ability to customize ObservePoint. Their primary use cases has been Analytics Validation for GA4. They've recently added their email team to the platform and are pushing internally to push OP to other departments. Locked them down for another two years!</t>
  </si>
  <si>
    <t>https://observepoint.my.salesforce.com/0066T00001C9QniQAF</t>
  </si>
  <si>
    <t>0066T000017V1vnQAC</t>
  </si>
  <si>
    <t>2023 - REN - ASICS via Tealium</t>
  </si>
  <si>
    <t>0066T000016lnBZQAY</t>
  </si>
  <si>
    <t>The budget was cut. even though the team is going to continue to try and push for future purchase.</t>
  </si>
  <si>
    <t>https://observepoint.my.salesforce.com/0066T000017V1vnQAC</t>
  </si>
  <si>
    <t>https://observepoint.my.salesforce.com/001d000001hVEQ8AAO</t>
  </si>
  <si>
    <t>0060W00000zOeGGQA0</t>
  </si>
  <si>
    <t>2021-REN-Michigan Lottery</t>
  </si>
  <si>
    <t>Michigan Lottery lost avid OP users and got new ones who weren't as invested in using the platform. They were going to renew, but the billing contact, Zac Strickler said when it went under consideration, billing/procurement decided no.</t>
  </si>
  <si>
    <t>https://observepoint.my.salesforce.com/0060W00000zOeGGQA0</t>
  </si>
  <si>
    <t>006VH00000f9sO9YAI</t>
  </si>
  <si>
    <t>2027 - REN - SevenOne Media</t>
  </si>
  <si>
    <t>https://observepoint.my.salesforce.com/006VH00000f9sO9YAI</t>
  </si>
  <si>
    <t>0066T00001Cya9nQAB</t>
  </si>
  <si>
    <t>2024 - REN - MSC Industrial Supply</t>
  </si>
  <si>
    <t>0066T000018zHbZQAU</t>
  </si>
  <si>
    <t>&lt;p&gt;Analytic validation &lt;/p&gt;&lt;ul&gt;&lt;li&gt;Google GA4 and Adobe, Tealium&lt;/li&gt;&lt;li&gt;proper events firing&lt;/li&gt;&lt;li&gt;Broken tags&lt;/li&gt;&lt;/ul&gt;&lt;p&gt;opportunities: Privacy validation&lt;/p&gt;&lt;ul&gt;&lt;li&gt;marketing (ads, landing page, email)&lt;/li&gt;&lt;li&gt;Dev team (webvitals)&lt;/li&gt;&lt;/ul&gt;</t>
  </si>
  <si>
    <t>MSC are happy to continue using OP for their Analytics &amp; Privacy Validation &amp; looking to expand other use cases (LPV4E, ClickAll etc) so other parts internally.</t>
  </si>
  <si>
    <t>https://observepoint.my.salesforce.com/0066T00001Cya9nQAB</t>
  </si>
  <si>
    <t>https://observepoint.my.salesforce.com/001d000001TPxu1AAD</t>
  </si>
  <si>
    <t>006VH00000Omhw5YAB</t>
  </si>
  <si>
    <t>2025 - REN - MSC Industrial Supply</t>
  </si>
  <si>
    <t>&lt;ul&gt;&lt;li&gt;Analytics Validation for both Google Analytics 4 &amp;amp; Adobe Analytics&lt;/li&gt;&lt;li&gt;Monitoring &lt;span style="background-color: rgb(255, 255, 255); color: rgb(68, 68, 68);"&gt;Tealium setup&lt;/span&gt;&lt;/li&gt;&lt;li&gt;GA4 &amp;amp; Adobe Key Events Firing&lt;/li&gt;&lt;li&gt;Broken Tags (All Tags)&lt;/li&gt;&lt;li&gt;dataLayer Checks&lt;/li&gt;&lt;/ul&gt;&lt;p&gt;Opportunities: Landing Page Validation&lt;/p&gt;&lt;ul&gt;&lt;li&gt;marketing (ads, landing page, email)&lt;/li&gt;&lt;li&gt;Dev team (WebVitals)&lt;/li&gt;&lt;/ul&gt;</t>
  </si>
  <si>
    <t>MSC are happy to continue using OP to help with their Analytics Validaiton for both GA4 &amp; Adobe, and their Tealium setup. They are currently in the process of completing the WGMA.</t>
  </si>
  <si>
    <t>https://observepoint.my.salesforce.com/006VH00000Omhw5YAB</t>
  </si>
  <si>
    <t>006VH00000cCO8jYAG</t>
  </si>
  <si>
    <t>2026 - REN - MSC Industrial Supply</t>
  </si>
  <si>
    <t>https://observepoint.my.salesforce.com/006VH00000cCO8jYAG</t>
  </si>
  <si>
    <t>0060W0000136rvgQAA</t>
  </si>
  <si>
    <t>2022 - REN - LDS Church</t>
  </si>
  <si>
    <t>0060W000012ZKHcQAO</t>
  </si>
  <si>
    <t>Excited to have the Church of Jesus Christ renew for another 12 months! They continue to see the need for ObservePoint and are excited to engage more internal user at the Church to use the Platform.</t>
  </si>
  <si>
    <t>https://observepoint.my.salesforce.com/0060W0000136rvgQAA</t>
  </si>
  <si>
    <t>2023 - REN - LDS Church</t>
  </si>
  <si>
    <t>The Church continues to see value in ObsevePoint and was excited to renew for another year!</t>
  </si>
  <si>
    <t>https://observepoint.my.salesforce.com/0066T000017VkHlQAK</t>
  </si>
  <si>
    <t>0066T000017VYncQAG</t>
  </si>
  <si>
    <t>2023 - REN - FTX</t>
  </si>
  <si>
    <t>0066T000017UhSiQAK</t>
  </si>
  <si>
    <t>Yes, this is THE FTX that filed for bankruptcy after their CEO committed fraud. They don't even have a website anymore. If you go to visit their website, it just takes you to a page were you can see information about the bankruptcy filiing. There was an agency partner here involved, but they have also gone completely quiet.</t>
  </si>
  <si>
    <t>https://observepoint.my.salesforce.com/0066T000017VYncQAG</t>
  </si>
  <si>
    <t>https://observepoint.my.salesforce.com/0016T00002nwhI9QAI</t>
  </si>
  <si>
    <t>006VH000002hMhBYAU</t>
  </si>
  <si>
    <t>2025 - REN - Direct Line Group</t>
  </si>
  <si>
    <t>0066T00001ADf5vQAD</t>
  </si>
  <si>
    <t>Happily using us for a Range of Use Cases and looking to do a multiple year and expand further in the future</t>
  </si>
  <si>
    <t>https://observepoint.my.salesforce.com/006VH000002hMhBYAU</t>
  </si>
  <si>
    <t>https://observepoint.my.salesforce.com/001d000001pPY3CAAW</t>
  </si>
  <si>
    <t>006VH00000BeDEjYAN</t>
  </si>
  <si>
    <t>2025 - REN - HP Inc - 6mo Ext</t>
  </si>
  <si>
    <t>0066T00001BBU1QQAX</t>
  </si>
  <si>
    <t>&lt;p&gt;&lt;u&gt;Marketing Team:&lt;/u&gt;&lt;/p&gt;&lt;ul&gt;&lt;li&gt;Analytics validation&lt;/li&gt;&lt;li&gt;TODO: discuss success criteria and metrics with Marketing team (Pam&amp;#39;s team)&lt;/li&gt;&lt;/ul&gt;&lt;p&gt;&lt;u&gt;Store Team:&lt;/u&gt;&lt;/p&gt;&lt;ul&gt;&lt;li&gt;Validate 100% of correct GTM containers (Accounts) are loading&lt;/li&gt;&lt;li&gt;Validate that 0 rogue GTM containers (Accounts) are loading&lt;/li&gt;&lt;li&gt;Validate that 0 rogue (unapproved) tags are loading&lt;/li&gt;&lt;li&gt;Validate data layer&lt;/li&gt;&lt;li&gt;Optimize page performance by only loading approved tags&lt;/li&gt;&lt;li&gt;Maintain accurate and consistent data collecting (analytics validation)&lt;/li&gt;&lt;/ul&gt;</t>
  </si>
  <si>
    <t>Got a little sketchy at the end, but HP is all in on OP. They're signing on for a 6 month extension while we navigate the bigger expansion this fall.</t>
  </si>
  <si>
    <t>https://observepoint.my.salesforce.com/006VH00000BeDEjYAN</t>
  </si>
  <si>
    <t>https://observepoint.my.salesforce.com/001d000001wNH0NAAW</t>
  </si>
  <si>
    <t>006VH00000XXiIiYAL</t>
  </si>
  <si>
    <t>2025 - REN - HP Inc</t>
  </si>
  <si>
    <t>HP's marketing team has historically been the core users of OP, but additional teams like their Store and Privacy getting involved helped seal the deal for the renewal and upsell!</t>
  </si>
  <si>
    <t>https://observepoint.my.salesforce.com/006VH00000XXiIiYAL</t>
  </si>
  <si>
    <t>006VH000001a2AnYAI</t>
  </si>
  <si>
    <t>2024 - REN - Cambia Health Solutions</t>
  </si>
  <si>
    <t>0066T00001AFWUfQAP</t>
  </si>
  <si>
    <t>Cambia renewing for 12 months! 
Despite losing a champion, Cambia's value is through the roof and looking forward to extending the partnership.</t>
  </si>
  <si>
    <t>https://observepoint.my.salesforce.com/006VH000001a2AnYAI</t>
  </si>
  <si>
    <t>https://observepoint.my.salesforce.com/001d000001qtMMMAA2</t>
  </si>
  <si>
    <t>0066T00001ACufYQAT</t>
  </si>
  <si>
    <t>2023 - REN - Ace Group</t>
  </si>
  <si>
    <t>Chubb use OP to test in a time-efficient way. They've received value with being alerted of incorrect variables, values, and duplicate tags.</t>
  </si>
  <si>
    <t>https://observepoint.my.salesforce.com/0066T00001ACufYQAT</t>
  </si>
  <si>
    <t>006VH000001UaLjYAK</t>
  </si>
  <si>
    <t>2024 - REN - Ace Group</t>
  </si>
  <si>
    <t>&lt;p&gt;&lt;br&gt;&lt;/p&gt;&lt;ul&gt;&lt;li&gt;Removal of time-consuming manual checking&lt;/li&gt;&lt;li&gt;Helping the QA process&lt;/li&gt;&lt;li&gt;Custom built click all solution across multiple sites&lt;/li&gt;&lt;li&gt;70 audits concurrency limits to align with their monthly testing.&lt;/li&gt;&lt;li&gt;Data layer governance&lt;/li&gt;&lt;/ul&gt;&lt;p&gt;&lt;br&gt;&lt;/p&gt;</t>
  </si>
  <si>
    <t>Chubb are signing a 3 year deal to continue using OP to help remove time-consuming manual checking, helping their QA processes &amp; using the new "Click All+" across multiple sites.</t>
  </si>
  <si>
    <t>https://observepoint.my.salesforce.com/006VH000001UaLjYAK</t>
  </si>
  <si>
    <t>0066T000016lispQAA</t>
  </si>
  <si>
    <t>2022-REN-American Century</t>
  </si>
  <si>
    <t>0060W000014nx96QAA</t>
  </si>
  <si>
    <t>Chris was happy to get things in 4 months early and loved the new pricing structure.</t>
  </si>
  <si>
    <t>https://observepoint.my.salesforce.com/0066T000016lispQAA</t>
  </si>
  <si>
    <t>https://observepoint.my.salesforce.com/001d000001hUd1MAAS</t>
  </si>
  <si>
    <t>006VH00000aeWFlYAM</t>
  </si>
  <si>
    <t>2026 - REN - Civic Data</t>
  </si>
  <si>
    <t>006VH00000UvDDnYAN</t>
  </si>
  <si>
    <t>https://observepoint.my.salesforce.com/006VH00000aeWFlYAM</t>
  </si>
  <si>
    <t>https://observepoint.my.salesforce.com/0016T00002lDCrqQAG</t>
  </si>
  <si>
    <t>0066T000017XqT3QAK</t>
  </si>
  <si>
    <t>2023 - REN - Barclays US - Tech Gov &amp; Privacy</t>
  </si>
  <si>
    <t>0066T000017UNL4QAO</t>
  </si>
  <si>
    <t>&lt;ul&gt;&lt;li&gt;Automate Analytics regression testing for Application flows in staging and prod&lt;/li&gt;&lt;li&gt;CPRA Privacy Compliance (&lt;span style="background-color: rgb(255, 255, 255); color: rgb(45, 55, 72);"&gt;They are implementing OneTrust soon. Their marketing team is most likely going to be very interested in this.&lt;/span&gt;)&lt;/li&gt;&lt;li&gt;Cookie Inventory too identify 3rd party dependency&lt;/li&gt;&lt;/ul&gt;&lt;p&gt;&lt;br&gt;&lt;/p&gt;&lt;p&gt;Wins&lt;/p&gt;&lt;ul&gt;&lt;li&gt;1st &amp;amp; 3rd Party Cookie Inventory complete&lt;/li&gt;&lt;/ul&gt;</t>
  </si>
  <si>
    <t>Barclays US were following Barclays EMEA lead with Privacy, but had used budget for the first year from a project that had not gone ahead. They had no thought about making sure budget was available for the next year and also hadn't seen the same value the Barclays EMEA had. We are working to make sure we are in budget to 2024.</t>
  </si>
  <si>
    <t>https://observepoint.my.salesforce.com/0066T000017XqT3QAK</t>
  </si>
  <si>
    <t>https://observepoint.my.salesforce.com/0016T00002q6YamQAE</t>
  </si>
  <si>
    <t>0066T00001B9NzRQAV</t>
  </si>
  <si>
    <t>2023 - REN - H&amp;M Group - 1yr with 6mo opt out Part 2</t>
  </si>
  <si>
    <t>H&amp;M have not opted out of their 6 month opt out clause. (Looking for a product that covers BOTH Web and App to a high standard - not yet found) 
Working with analytics and privacy teams who though are in the earlier stages of maturity are seeing value!</t>
  </si>
  <si>
    <t>https://observepoint.my.salesforce.com/0066T00001B9NzRQAV</t>
  </si>
  <si>
    <t>0066T00001AEEeJQAX</t>
  </si>
  <si>
    <t>2024 - REN - Financial Times</t>
  </si>
  <si>
    <t>0066T0000191GdeQAE</t>
  </si>
  <si>
    <t>&lt;ul&gt;&lt;li&gt;Tag governance - ensuring tag quality and that it&amp;#39;s easy to monitor - make use of alerts&lt;/li&gt;&lt;li&gt;Monitoring key customer journeys and track key events&lt;/li&gt;&lt;li&gt;Viewing and monitoring GTM containers&lt;/li&gt;&lt;li&gt;GDPR compliance (not highest prio but still important)&lt;/li&gt;&lt;/ul&gt;</t>
  </si>
  <si>
    <t>FT has had great value from OP over the last year, and is so happy they managed to get the budget last year finally after 3 years of trying. Because of the value delivered over the first 9 months, they have now renewed 3 months early ready for 2024.</t>
  </si>
  <si>
    <t>https://observepoint.my.salesforce.com/0066T00001AEEeJQAX</t>
  </si>
  <si>
    <t>0066T000018zdmVQAQ</t>
  </si>
  <si>
    <t>2023 - REN - Microsoft</t>
  </si>
  <si>
    <t>0066T000017WR9MQAW</t>
  </si>
  <si>
    <t>The Microsoft team continues to see the value in ObservePoint and is excited to expand their use cases this year into privacy compliance</t>
  </si>
  <si>
    <t>https://observepoint.my.salesforce.com/0066T000018zdmVQAQ</t>
  </si>
  <si>
    <t>https://observepoint.my.salesforce.com/001d000001RdR33AAF</t>
  </si>
  <si>
    <t>006VH00000V6Gt4YAF</t>
  </si>
  <si>
    <t>2026 - REN - 1&amp;1 Internet</t>
  </si>
  <si>
    <t>https://observepoint.my.salesforce.com/006VH00000V6Gt4YAF</t>
  </si>
  <si>
    <t>0066T000017vtphQAA</t>
  </si>
  <si>
    <t>2023 - REN - Citi</t>
  </si>
  <si>
    <t>0066T000016l80BQAQ</t>
  </si>
  <si>
    <t>&lt;p&gt;guillermo.mulgrave@citi.com - is the main champion.&lt;/p&gt;&lt;p&gt;&lt;br&gt;&lt;/p&gt;&lt;p&gt;Citi use ObservePoint on a day to day monitoring basis. Focusing on their key top analytic pages. They run key journeys across their critical user flows. They have several different teams who use ObservePoint guillermo.mulgrave@citi.com is knowledge sharer.&lt;/p&gt;</t>
  </si>
  <si>
    <t>Guillermo and his team are enthusiastic about the prospect of continuing their use of ObservePoint. They have begun collaborating with other teams to unlock valuable insights from the results that ObservePoint offers.</t>
  </si>
  <si>
    <t>https://observepoint.my.salesforce.com/0066T000017vtphQAA</t>
  </si>
  <si>
    <t>006VH00000ShfChYAJ</t>
  </si>
  <si>
    <t>2025 - REN - Citi (APP: 601)</t>
  </si>
  <si>
    <t>0066T00001CzLXqQAN</t>
  </si>
  <si>
    <t>Citi cancels, despite the recommendation from Ray and his team. Ray told us that he lost all but two or three of his tools this year in massive budget cuts, and while he recommended Observe Point to be kept, Observe Point did not fall under their functional or required technology list and so it was cut.</t>
  </si>
  <si>
    <t>https://observepoint.my.salesforce.com/006VH00000ShfChYAJ</t>
  </si>
  <si>
    <t>0066T000017VaDFQA0</t>
  </si>
  <si>
    <t>2023 - REN - Room &amp; Board</t>
  </si>
  <si>
    <t>0066T000016nwPHQAY</t>
  </si>
  <si>
    <t>Sam is a huge fan of OP and the value it provides and is always looking for more way OP can help save them money and time. it's a no brainer for renewal</t>
  </si>
  <si>
    <t>https://observepoint.my.salesforce.com/0066T000017VaDFQA0</t>
  </si>
  <si>
    <t>https://observepoint.my.salesforce.com/001d000001gPBaDAAW</t>
  </si>
  <si>
    <t>006VH0000036dbFYAQ</t>
  </si>
  <si>
    <t>2026 - REN - Room &amp; Board</t>
  </si>
  <si>
    <t>0066T00001B9IqeQAF</t>
  </si>
  <si>
    <t>R&amp;B sees the value and looks forward to getting more immersed with the privacy team and potential Email link validation.</t>
  </si>
  <si>
    <t>https://observepoint.my.salesforce.com/006VH0000036dbFYAQ</t>
  </si>
  <si>
    <t>006VH00000iLNTLYA4</t>
  </si>
  <si>
    <t>2027 - REN - Room &amp; Board</t>
  </si>
  <si>
    <t>https://observepoint.my.salesforce.com/006VH00000iLNTLYA4</t>
  </si>
  <si>
    <t>0060W000012T0gxQAC</t>
  </si>
  <si>
    <t>2022 - REN - Optum.com - Web</t>
  </si>
  <si>
    <t>The Optum team has been very satisfied with the click all solution that we helped them custom build. It was a big effort, but it is very well integrated into the their DOMO dashboards and is very sticky. We have detected thousands of pages with issues.</t>
  </si>
  <si>
    <t>https://observepoint.my.salesforce.com/0060W000012T0gxQAC</t>
  </si>
  <si>
    <t>2024 - REN - Optum.com - Web</t>
  </si>
  <si>
    <t>&lt;ol&gt;&lt;li&gt;Analytics Validation&lt;ol&gt;&lt;li&gt;Regression Testing: Validation of Link Clicks across optum.com and other secondary domains&lt;/li&gt;&lt;li&gt;Video Event Tracking&lt;/li&gt;&lt;li&gt;Forms &amp;amp; Filter event tracking&lt;/li&gt;&lt;/ol&gt;&lt;/li&gt;&lt;li&gt;Scan DOMO instance to identify reports/connectors that are broken&lt;/li&gt;&lt;li&gt;Identify pages with PDFs&lt;/li&gt;&lt;li&gt;Privacy Compliance?&lt;/li&gt;&lt;/ol&gt;</t>
  </si>
  <si>
    <t>The team managing analytics validation for optum.com and some other strategic domains sees ObservePoint as a critical piece to their strategy in 2024. Our decision maker loves OP and wants to expand adoption across her org.</t>
  </si>
  <si>
    <t>https://observepoint.my.salesforce.com/0066T000017W2vJQAS</t>
  </si>
  <si>
    <t>2023 - REN - Volkswagen</t>
  </si>
  <si>
    <t>0066T000017U0lLQAS</t>
  </si>
  <si>
    <t>Renewing 3 months early. VW are keen to carry on using ObservePoint to help with the their data compliance issues.</t>
  </si>
  <si>
    <t>https://observepoint.my.salesforce.com/0066T00001AEtxhQAD</t>
  </si>
  <si>
    <t>006VH00000P7Sm0YAF</t>
  </si>
  <si>
    <t>2025 - REN - Volkswagen</t>
  </si>
  <si>
    <t>&lt;p&gt;Complete data governance coverage across all markets.&lt;/p&gt;&lt;p&gt;Dashboard maintained and built by credea(agency).&lt;/p&gt;&lt;p&gt;&lt;br&gt;&lt;/p&gt;</t>
  </si>
  <si>
    <t>VW are keen to continue using ObservePoint to support their data compliance requirements.</t>
  </si>
  <si>
    <t>https://observepoint.my.salesforce.com/006VH00000P7Sm0YAF</t>
  </si>
  <si>
    <t>006VH00000hjF29YAE</t>
  </si>
  <si>
    <t>2026 - REN - Volkswagen</t>
  </si>
  <si>
    <t>https://observepoint.my.salesforce.com/006VH00000hjF29YAE</t>
  </si>
  <si>
    <t>2025 - REN - Sallie Mae</t>
  </si>
  <si>
    <t>0066T000015PzkCQAS</t>
  </si>
  <si>
    <t>&lt;p&gt;Improving their web monitoring and testing capabilities to provide more timely feedback and resolve issues before they impact the customer experience&lt;/p&gt;&lt;p&gt;Enhancing the quality and effectiveness of their marketing emails, as indicated by their interest in exploring Landing Page Validation for Emails&lt;/p&gt;&lt;p&gt;&lt;br&gt;&lt;/p&gt;&lt;p&gt;Ensuring their website&amp;#39;s configuration and data privacy compliance, including categorizing cookies in their consent management platform, OneTrust, to meet regulations like CCPA&lt;/p&gt;</t>
  </si>
  <si>
    <t>Sallie Mae is excited to renew with us, having found great value in our platform. They were particularly impressed with our OneTrust importer and actively use our Audits to ensure their CMP is working as intended. Our solution has become a key part of their process, making their compliance efforts more efficient.</t>
  </si>
  <si>
    <t>https://observepoint.my.salesforce.com/0066T000017WnBoQAK</t>
  </si>
  <si>
    <t>006VH00000U45sfYAB</t>
  </si>
  <si>
    <t>2026 - REN - Target</t>
  </si>
  <si>
    <t>006VH00000A5LiwYAF</t>
  </si>
  <si>
    <t>https://observepoint.my.salesforce.com/006VH00000U45sfYAB</t>
  </si>
  <si>
    <t>https://observepoint.my.salesforce.com/001d000000VO7iMAAT</t>
  </si>
  <si>
    <t>0066T00001BB9DnQAL</t>
  </si>
  <si>
    <t>2024 - REN - Robert Half International</t>
  </si>
  <si>
    <t>0066T000017Wf7CQAS</t>
  </si>
  <si>
    <t>&lt;p&gt;Engineering to deliver solutions in Q2 for successful Journey QA. &lt;/p&gt;&lt;p&gt;Increase scanning volumes&lt;/p&gt;</t>
  </si>
  <si>
    <t>Dedication from CSM + Engineering to deliver product resulted in RH signing on for 12 more months! Win together.</t>
  </si>
  <si>
    <t>https://observepoint.my.salesforce.com/0066T00001BB9DnQAL</t>
  </si>
  <si>
    <t>https://observepoint.my.salesforce.com/001d000001pQafEAAS</t>
  </si>
  <si>
    <t>006VH00000W3o14YAB</t>
  </si>
  <si>
    <t>2026 - REN - Robert Half International</t>
  </si>
  <si>
    <t>006VH000008xk5RYAQ</t>
  </si>
  <si>
    <t>https://observepoint.my.salesforce.com/006VH00000W3o14YAB</t>
  </si>
  <si>
    <t>2025 - REN - Robert Half International</t>
  </si>
  <si>
    <t>Despite some recent changes internally, RH continues to lean on ObservePoint for QA. Renewing early and excited for another year.</t>
  </si>
  <si>
    <t>https://observepoint.my.salesforce.com/006VH000008xk5RYAQ</t>
  </si>
  <si>
    <t>0066T00001BA5XOQA1</t>
  </si>
  <si>
    <t>2024 - REN - JPMorgan Chase</t>
  </si>
  <si>
    <t>&lt;ul&gt;&lt;li&gt;Asset mgmt Team - Focus on GA4&lt;/li&gt;&lt;li&gt;Private Banking Team - Focus on Adobe Analytic&lt;/li&gt;&lt;li&gt;Privacy Validation&lt;/li&gt;&lt;/ul&gt;</t>
  </si>
  <si>
    <t>JPMorgan are happy to continue their partnership with OP, after initially saying they did not want to renew. JPMorgan will continue to use OP for their focus on Adobe Analytics &amp; Privacy Validation.</t>
  </si>
  <si>
    <t>https://observepoint.my.salesforce.com/0066T00001BA5XOQA1</t>
  </si>
  <si>
    <t>006VH00000Wha2bYAB</t>
  </si>
  <si>
    <t>2026 - REN - JPMorgan Chase</t>
  </si>
  <si>
    <t>006VH00000P1xFlYAJ</t>
  </si>
  <si>
    <t>&lt;ul&gt;&lt;li&gt;Auditing &lt;u&gt;tags&lt;/u&gt;, &lt;u&gt;pages&lt;/u&gt; &amp;amp; &lt;u&gt;cookies&lt;/u&gt;&lt;/li&gt;&lt;li&gt;Event driven &lt;strong&gt;dataLayer&lt;/strong&gt; monitoring &amp;amp; validation&lt;/li&gt;&lt;li&gt;&lt;strong&gt;Analytics&lt;/strong&gt; tracking&lt;/li&gt;&lt;li&gt;Automation every 6 hours (for key Journey flows)&lt;/li&gt;&lt;li&gt;Privacy (CCPA)&lt;/li&gt;&lt;/ul&gt;&lt;p&gt;More to come with the help of &amp;quot;Merkle&amp;quot;.&lt;/p&gt;&lt;p&gt;&lt;br&gt;&lt;/p&gt;</t>
  </si>
  <si>
    <t>https://observepoint.my.salesforce.com/006VH00000Wha2bYAB</t>
  </si>
  <si>
    <t>0066T00001AEUO0QAP</t>
  </si>
  <si>
    <t>2024 - REN - Brittany Ferries</t>
  </si>
  <si>
    <t>0066T000017wgyFQAQ</t>
  </si>
  <si>
    <t>&lt;ul&gt;&lt;li&gt;Initially 5 production sites/domains - rising to potentially 8 (4 x passenger sites, 1 x online check in tool and 3 x freight sites)&lt;/li&gt;&lt;li&gt;Improve Site Performance - Tag Cleanup&lt;/li&gt;&lt;li&gt;Governance and Compliance Testing&lt;/li&gt;&lt;li&gt;Testing in Staging&lt;/li&gt;&lt;li&gt;Matomo - Tag Migration from GUA&lt;/li&gt;&lt;/ul&gt;</t>
  </si>
  <si>
    <t>Always great feedback from the BF team with potential to add Journeys and expand volume in 2024.</t>
  </si>
  <si>
    <t>https://observepoint.my.salesforce.com/0066T00001AEUO0QAP</t>
  </si>
  <si>
    <t>https://observepoint.my.salesforce.com/0010W00002dxQr5QAE</t>
  </si>
  <si>
    <t>006VH000002ezIBYAY</t>
  </si>
  <si>
    <t>2025 - REN - Brittany Ferries</t>
  </si>
  <si>
    <t>&lt;ul&gt;&lt;li&gt;&lt;span style="font-size: 10.5pt; font-family: -apple-system;"&gt;Improve Site Performance / ongoing monitoring of tags (housekeeping)&lt;/span&gt;&lt;/li&gt;&lt;li&gt;&lt;span style="font-size: 10.5pt; font-family: -apple-system;"&gt;Governance and Compliance Testing&lt;/span&gt;&lt;/li&gt;&lt;li&gt;&lt;span style="font-size: 10.5pt; font-family: -apple-system;"&gt;Testing in Staging (testing dev tags on live environment)&lt;/span&gt;&lt;/li&gt;&lt;li&gt;&lt;span style="color: black; font-size: 11pt; font-family: Calibri;"&gt;How can other teams get involved (adding their emails / sharing reports / introing them to the tool) (Gotta make it easy, maybe an email use) &lt;/span&gt;&lt;/li&gt;&lt;li&gt;&lt;span style="color: black; font-size: 11pt; font-family: Calibri;"&gt;PII making sure no presence of email addresses in tags - 0 tolerance of martek tags sending pii - 0 instances of pii uploaded in marketing tags - run checks all of live market tags &lt;/span&gt;&lt;/li&gt;&lt;li&gt;&lt;strong style="background-color: yellow; font-size: 11pt; font-family: Calibri;"&gt;3 party cookies - make sure all cookie flags meet standa</t>
  </si>
  <si>
    <t>They are happily using us for analytics and privacy, so keen to renew. Hoping to get an upsell at some point because they have such a low volume limit, and are keen to try more use cases.</t>
  </si>
  <si>
    <t>https://observepoint.my.salesforce.com/006VH000002ezIBYAY</t>
  </si>
  <si>
    <t>0066T00001BBK1kQAH</t>
  </si>
  <si>
    <t>2024 - REN - MSG Networks</t>
  </si>
  <si>
    <t>0066T000017XfFZQA0</t>
  </si>
  <si>
    <t>Since I've had the account they've never had an end user in the tool nor did I get a response from the decision maker. The procurement lady was the only one who ever responded and it was only during the renewal.</t>
  </si>
  <si>
    <t>https://observepoint.my.salesforce.com/0066T00001BBK1kQAH</t>
  </si>
  <si>
    <t>006VH00000Yal8EYAR</t>
  </si>
  <si>
    <t>2026 - REN - Canon Europe</t>
  </si>
  <si>
    <t>https://observepoint.my.salesforce.com/006VH00000Yal8EYAR</t>
  </si>
  <si>
    <t>006VH00000QIt5VYAT</t>
  </si>
  <si>
    <t>2025 - REN - Three</t>
  </si>
  <si>
    <t>0066T00001EJyTpQAL</t>
  </si>
  <si>
    <t>&lt;ul&gt;&lt;li&gt;Validating OneTrust configuration&lt;/li&gt;&lt;li&gt;Cookie Origin Story&lt;/li&gt;&lt;li&gt;Validating Data collection - Adobe Analytics (AEP), dataLayer, Marketing tags etc&lt;/li&gt;&lt;li&gt;WGMA&lt;/li&gt;&lt;/ul&gt;</t>
  </si>
  <si>
    <t>https://observepoint.my.salesforce.com/006VH00000QIt5VYAT</t>
  </si>
  <si>
    <t>https://observepoint.my.salesforce.com/001d000001qtMt5AAE</t>
  </si>
  <si>
    <t>006VH00000RjzW1YAJ</t>
  </si>
  <si>
    <t>2025 - REN - Alliance for Audited Media</t>
  </si>
  <si>
    <t>0066T00001EK1NIQA1</t>
  </si>
  <si>
    <t>&lt;p&gt;They are Jacks-of-all-Trades offering a variety of services thanks to what OP can do.&lt;/p&gt;</t>
  </si>
  <si>
    <t>Alliance for Audited Media has had some seasonal success throughout the year with some months exceeding 10k pages of scans. They have a multitude of clients (or prospects) they do work for, and it wouldn't be possible without a tool like OP.</t>
  </si>
  <si>
    <t>https://observepoint.my.salesforce.com/006VH00000RjzW1YAJ</t>
  </si>
  <si>
    <t>https://observepoint.my.salesforce.com/001d000001aSHgOAAW</t>
  </si>
  <si>
    <t>006VH0000025GUTYA2</t>
  </si>
  <si>
    <t>2024 - REN - UNICEF</t>
  </si>
  <si>
    <t>006VH000001B7btYAC</t>
  </si>
  <si>
    <t>Leveraging ObservePoint to validate key pages and key donation flows. Interest in landing page validation for email in the future.</t>
  </si>
  <si>
    <t>https://observepoint.my.salesforce.com/006VH0000025GUTYA2</t>
  </si>
  <si>
    <t>https://observepoint.my.salesforce.com/001d0000023ZgloAAC</t>
  </si>
  <si>
    <t>006VH00000gFSWrYAO</t>
  </si>
  <si>
    <t>2026 - REN - Protiviti</t>
  </si>
  <si>
    <t>006VH00000T26FCYAZ</t>
  </si>
  <si>
    <t>https://observepoint.my.salesforce.com/006VH00000gFSWrYAO</t>
  </si>
  <si>
    <t>https://observepoint.my.salesforce.com/0010W00002ZuVFoQAN</t>
  </si>
  <si>
    <t>006VH00000c6fPEYAY</t>
  </si>
  <si>
    <t>2026 - REN - Otsuka</t>
  </si>
  <si>
    <t>006VH00000ONys5YAD</t>
  </si>
  <si>
    <t>https://observepoint.my.salesforce.com/006VH00000c6fPEYAY</t>
  </si>
  <si>
    <t>https://observepoint.my.salesforce.com/0010W00002dxTOiQAM</t>
  </si>
  <si>
    <t>006VH000000NfP3YAK</t>
  </si>
  <si>
    <t>2024 - REN - UnitedHealth Group</t>
  </si>
  <si>
    <t>0066T00001CMxMgQAL</t>
  </si>
  <si>
    <t>&lt;ul&gt;&lt;li&gt;Integrate ObservePoint Data with Security Platform, their inhouse security dashboard and maintain audits for all existing domains and acquired domains.&lt;/li&gt;&lt;/ul&gt;</t>
  </si>
  <si>
    <t>ObservePoint has become fully integrated into UHG's Security Platform. The unapproved technologies we discover for them are responded to by hundreds of teams now and they get enormous value from OP because we help them manage their chaotic web presence. We will be driving more valuable volume for further expansion in the near future.</t>
  </si>
  <si>
    <t>https://observepoint.my.salesforce.com/006VH000000NfP3YAK</t>
  </si>
  <si>
    <t>https://observepoint.my.salesforce.com/001d000001SO2D7AAL</t>
  </si>
  <si>
    <t>2022-REN-Rodan + Fields</t>
  </si>
  <si>
    <t>Came in a little late, but that's okay because Clarke was able to get a HUGE upsell with these guys. They really need the tool and are happy to renew for another year.</t>
  </si>
  <si>
    <t>https://observepoint.my.salesforce.com/0066T000016GbpvQAC</t>
  </si>
  <si>
    <t>006VH00000JsxpoYAB</t>
  </si>
  <si>
    <t>2025 - REN - Okta</t>
  </si>
  <si>
    <t>0066T00001CNq7BQAT</t>
  </si>
  <si>
    <t>Okta is in an excellent place and poised for growth moving forward. Looking forward to the value we'll deliver in the next 12 months.</t>
  </si>
  <si>
    <t>https://observepoint.my.salesforce.com/006VH00000JsxpoYAB</t>
  </si>
  <si>
    <t>https://observepoint.my.salesforce.com/0010W00002OzRcnQAF</t>
  </si>
  <si>
    <t>006VH00000Zhb3NYAR</t>
  </si>
  <si>
    <t>2026 - REN - Okta</t>
  </si>
  <si>
    <t>https://observepoint.my.salesforce.com/006VH00000Zhb3NYAR</t>
  </si>
  <si>
    <t>2024 - REN - Alcon</t>
  </si>
  <si>
    <t>Alcon has been a long time partner of ours and they are getting knee deep into privacy and we are excited to see them grow in their account and we love our end user, Chad - he is the best!</t>
  </si>
  <si>
    <t>https://observepoint.my.salesforce.com/0066T00001AEWgmQAH</t>
  </si>
  <si>
    <t>006VH00000BA6diYAD</t>
  </si>
  <si>
    <t>2025 - REN - Salesforce</t>
  </si>
  <si>
    <t>006VH000005cVvyYAE</t>
  </si>
  <si>
    <t>&lt;p&gt;They purchased ObservePoint to automate testing of their analytics tags, ensuring data is collected as expected and receiving immediate notifications when issues arise. Their implementation is just about done. They have some reCaptcha issues they are trying to get around and waiting for reports to get released. Once those are done, we&amp;#39;ll deliver 100% of their desired results. For that reason this account is in the blue status. &lt;/p&gt;</t>
  </si>
  <si>
    <t>Salesforce is adding to their Journeys investment. This upcoming term will be strategically focused around maxing out this usage and adding more for much wider auditing. Let's go get it.</t>
  </si>
  <si>
    <t>https://observepoint.my.salesforce.com/006VH00000BA6diYAD</t>
  </si>
  <si>
    <t>https://observepoint.my.salesforce.com/001d000001RemRSAAZ</t>
  </si>
  <si>
    <t>006VH00000WiJsaYAF</t>
  </si>
  <si>
    <t>2026 - REN - Salesforce</t>
  </si>
  <si>
    <t>https://observepoint.my.salesforce.com/006VH00000WiJsaYAF</t>
  </si>
  <si>
    <t>2023 - REN - MSG Networks</t>
  </si>
  <si>
    <t>0066T000017VwubQAC</t>
  </si>
  <si>
    <t>MSG signed for another year! Excited to continue the partnership.</t>
  </si>
  <si>
    <t>https://observepoint.my.salesforce.com/0066T000017XfFZQA0</t>
  </si>
  <si>
    <t>0066T000017Xn2PQAS</t>
  </si>
  <si>
    <t>2023 - REN - Western Union</t>
  </si>
  <si>
    <t>0066T000015Rz0QQAS</t>
  </si>
  <si>
    <t>WU continues to be a strong partner. They are loving all of the new benefits from the new pricing model. Happy to have them on for another year.</t>
  </si>
  <si>
    <t>https://observepoint.my.salesforce.com/0066T000017Xn2PQAS</t>
  </si>
  <si>
    <t>https://observepoint.my.salesforce.com/001d000001SO2DbAAL</t>
  </si>
  <si>
    <t>0066T00001ACdPMQA1</t>
  </si>
  <si>
    <t>2023 - REN - MediaMonks</t>
  </si>
  <si>
    <t>MediaMonks was trying to build out a way to scale their work for thousands of employees and clients by leveraging OP's APIs. However, our solution wasn't right for their expectations and they are going with DataTrue since they can easily export data and information into Looker dashboards for their clients by leveraging their "easier" APIs.</t>
  </si>
  <si>
    <t>https://observepoint.my.salesforce.com/0066T00001ACdPMQA1</t>
  </si>
  <si>
    <t>0066T000017UNyLQAW</t>
  </si>
  <si>
    <t>2023-REN-REI</t>
  </si>
  <si>
    <t>0060W000012T0YjQAK</t>
  </si>
  <si>
    <t>REI is excited to use us again for Tag Governance and especially privacy testing as they have just added a CMP to their website. They already see so much potential in our privacy compliance solution!</t>
  </si>
  <si>
    <t>https://observepoint.my.salesforce.com/0066T000017UNyLQAW</t>
  </si>
  <si>
    <t>https://observepoint.my.salesforce.com/001d000001VeizmAAB</t>
  </si>
  <si>
    <t>0066T00001AE4GoQAL</t>
  </si>
  <si>
    <t>2024 - REN - REI</t>
  </si>
  <si>
    <t xml:space="preserve">&lt;p&gt;&lt;span style="font-size: 14px;"&gt;Use Cases from 23&amp;#39;-24&amp;#39; contract:&lt;/span&gt;&lt;/p&gt;&lt;ul&gt;&lt;li&gt;&lt;strong style="font-size: 14px; background-color: rgb(255, 255, 255);"&gt;Analytics Validation&lt;/strong&gt;&lt;ul&gt;&lt;li&gt;&lt;span style="font-size: 14px; background-color: rgb(255, 255, 255);"&gt;QA and debugging two mobile apps (but not willing to pay for LiveConnect yet)&lt;/span&gt;&lt;/li&gt;&lt;li&gt;&lt;span style="font-size: 14px; background-color: rgb(255, 255, 255);"&gt;Tag Governance&lt;/span&gt;&lt;/li&gt;&lt;li&gt;&lt;span style="font-size: 14px;"&gt;Ensure data accuracy&lt;/span&gt;&lt;/li&gt;&lt;li&gt;&lt;span style="font-size: 14px; color: rgb(0, 0, 0);"&gt;Working to get API inegrations for ObservePoint, Adobe Analytics &amp;amp; Google Analytics.&lt;/span&gt;&lt;/li&gt;&lt;li&gt;&lt;span style="font-size: 14px;"&gt;Working to get integrations with Jenkins &amp;amp; Jira&lt;/span&gt;&lt;/li&gt;&lt;/ul&gt;&lt;/li&gt;&lt;li&gt;&lt;strong style="font-size: 14px; background-color: rgb(255, 255, 255);"&gt;Privacy Compliance Validation&lt;/strong&gt;&lt;ul&gt;&lt;li&gt;&lt;span style="font-size: 14px; font-family: Roboto, sans-serif; color: rgb(67, 67, 67); background-color: rgb(255, </t>
  </si>
  <si>
    <t>Message from Lisa Gaber (New Billing contact):
I apologize for the delayed response. With Kat’s upcoming departure, all focus has been on transition. Unfortunately, after October, customer spending behavior unpredictably changed (and has not recovered) for outdoor retailers and REI was not immune from those repercussions. As such, teams were asked to make hard decisions about discretionary spending commitments in the 2024 budget. This decision is not a reflection on our relationship with you or the product. We are happy to touch base with you throughout the year and keep you posted on our strategy for 2025 later in H2.</t>
  </si>
  <si>
    <t>https://observepoint.my.salesforce.com/0066T00001AE4GoQAL</t>
  </si>
  <si>
    <t>0060W000014oOONQA2</t>
  </si>
  <si>
    <t>2023 - REN - Torrid</t>
  </si>
  <si>
    <t>0060W000010wkV1QAI</t>
  </si>
  <si>
    <t>Torrid is awesome! They are power users of OP and I can honestly say that they can't live without it! Excited to have them on for another year.</t>
  </si>
  <si>
    <t>https://observepoint.my.salesforce.com/0060W000014oOONQA2</t>
  </si>
  <si>
    <t>2025 - REN - Torrid</t>
  </si>
  <si>
    <t>0066T00001ACGJEQA5</t>
  </si>
  <si>
    <t>Torrid is back for year 5 with OP. They have well-define usage and are excited to continue.</t>
  </si>
  <si>
    <t>https://observepoint.my.salesforce.com/006VH000003rewsYAA</t>
  </si>
  <si>
    <t>2024 - REN - Torrid</t>
  </si>
  <si>
    <t>&lt;p&gt;Maintain value with new usage limitations&lt;/p&gt;&lt;p&gt;New emphasis on Journeys&lt;/p&gt;&lt;p&gt;Success with what they have --&amp;gt; Renewal :) &lt;/p&gt;</t>
  </si>
  <si>
    <t>Renewing for 12 more months.</t>
  </si>
  <si>
    <t>https://observepoint.my.salesforce.com/0066T00001ACGJEQA5</t>
  </si>
  <si>
    <t>0066T00001BB1C2QAL</t>
  </si>
  <si>
    <t>2024 - REN - Eli Lilly</t>
  </si>
  <si>
    <t>0066T000018yWZJQA2</t>
  </si>
  <si>
    <t>&lt;p&gt;Analytics Validation - summarized reporting is a must have going forward. &lt;/p&gt;&lt;p&gt;Privacy validation - Need to get Cassie Syrenis CMP as a partnered CMP to use easy accept/reject all functionality&lt;/p&gt;</t>
  </si>
  <si>
    <t>Privacy was a huge contributor of the renewal. and will be a big part of their ongoing strategy</t>
  </si>
  <si>
    <t>https://observepoint.my.salesforce.com/0066T00001BB1C2QAL</t>
  </si>
  <si>
    <t>https://observepoint.my.salesforce.com/001d000001noLxfAAE</t>
  </si>
  <si>
    <t>006VH00000VaVMnYAN</t>
  </si>
  <si>
    <t>2026 - REN - Eli Lilly - EXPIRING</t>
  </si>
  <si>
    <t>006VH00000Be74UYAR</t>
  </si>
  <si>
    <t>This is the old contract they used up and we added ~70k to this for the new contract which now totals 227,500 which will renew in July</t>
  </si>
  <si>
    <t>https://observepoint.my.salesforce.com/006VH00000VaVMnYAN</t>
  </si>
  <si>
    <t>0066T00001CMnCAQA1</t>
  </si>
  <si>
    <t>2024 - REN - DMPG</t>
  </si>
  <si>
    <t>0066T00001B9kDPQAZ</t>
  </si>
  <si>
    <t>&lt;ul&gt;&lt;li&gt;1) Data Layer &amp;amp; Analytics QA&lt;/li&gt;&lt;li&gt;2) Project Based Privacy Testing&lt;/li&gt;&lt;li&gt;3) GUA &amp;gt; GA4 Migration&lt;/li&gt;&lt;/ul&gt;</t>
  </si>
  <si>
    <t>Perfect Timing! DMPG is thrilled to renew with with us for a second year in a row! They will be leveraging us for prospecting and specifically for analytics and privacy use cases.</t>
  </si>
  <si>
    <t>https://observepoint.my.salesforce.com/0066T00001CMnCAQA1</t>
  </si>
  <si>
    <t>https://observepoint.my.salesforce.com/0010W00002gEqN1QAK</t>
  </si>
  <si>
    <t>0066T000018HnFSQA0</t>
  </si>
  <si>
    <t>2023 - REN - K12</t>
  </si>
  <si>
    <t>0066T000017Xk3SQAS</t>
  </si>
  <si>
    <t>K12 / Stride are happy to renew and upsell on last year's volume. After following up on 2 overage bills they decided to expand the license.</t>
  </si>
  <si>
    <t>https://observepoint.my.salesforce.com/0066T000018HnFSQA0</t>
  </si>
  <si>
    <t>https://observepoint.my.salesforce.com/001d000001qtIFcAAM</t>
  </si>
  <si>
    <t>2024 - REN - Springer Nature</t>
  </si>
  <si>
    <t>0066T000017XWJEQA4</t>
  </si>
  <si>
    <t>&lt;ul&gt;&lt;li&gt;Manage consent and privacy to ensure compliance and avoid fines across all websites / domains&lt;/li&gt;&lt;li&gt;Ensuring an efficient migration to GA4&lt;/li&gt;&lt;li&gt;Ensuring tag governance on key tags and variables&lt;/li&gt;&lt;/ul&gt;</t>
  </si>
  <si>
    <t>OP provides highly valuable privacy compliance Auditing for this organization and we are well baked into their operations. Easy renewal!</t>
  </si>
  <si>
    <t>https://observepoint.my.salesforce.com/0066T000018GeWAQA0</t>
  </si>
  <si>
    <t>0066T000018HHVSQA4</t>
  </si>
  <si>
    <t>2023 - REN - Follett</t>
  </si>
  <si>
    <t>Follett is thrilled to partner with us for the 7th year in a row! They will be leveraging OP for analytics, privacy, and landing page validation.</t>
  </si>
  <si>
    <t>https://observepoint.my.salesforce.com/0066T000018HHVSQA4</t>
  </si>
  <si>
    <t>2025 - REN - Eli Lilly</t>
  </si>
  <si>
    <t>&lt;p&gt;Privacy Validation of all their sites. International and US.&lt;/p&gt;&lt;ul&gt;&lt;li&gt;we have a few wins as they have been implementing their privacy. we have caught a few gaps. They re now looking to make privacy banners and users states more cohesive across the globe.&lt;/li&gt;&lt;li&gt;They have al ot of different banner versions and well as logins around HCP sites which has made it more difficult to access some sites. (EWI -US and OUS) vs non-EWI sites&lt;/li&gt;&lt;/ul&gt;&lt;p&gt;Analytics validation - this has been a difficult around reporting without sending 100s of notifications for Broken tags.&lt;/p&gt;&lt;ul&gt;&lt;li&gt;new reporting should help solve the problem. as they can now look at all their tags across all sites in one view (once released) They will also be more able to identify cookie related issues globally.&lt;/li&gt;&lt;/ul&gt;&lt;p&gt;There is still potential around LPV4E. A group we need to try to get in touch with and prove out value.&lt;/p&gt;&lt;p&gt;&lt;br&gt;&lt;/p&gt;&lt;p&gt;FROM UPSELL OPP:&lt;/p&gt;&lt;p&gt;Holdover justification: Current WMA and upsell oppty&lt;/p&gt;&lt;p&gt;&lt;br&gt;&lt;/p&gt;&lt;p&gt;The criteria f</t>
  </si>
  <si>
    <t>Lilly has utililizing OP to help manage the 100s of sites they have to keep them compliant and QA their analytics. A big upsell as they are adding more sites and increasing their usage for addition privacy tests.</t>
  </si>
  <si>
    <t>https://observepoint.my.salesforce.com/006VH00000Be74UYAR</t>
  </si>
  <si>
    <t>0066T000017vy1WQAQ</t>
  </si>
  <si>
    <t>2023 - REN - Laughlin Constable</t>
  </si>
  <si>
    <t>0066T000018FqSBQA0</t>
  </si>
  <si>
    <t>&lt;p&gt;Laughlin will continue using us for the following use cases this year:&lt;/p&gt;&lt;ul&gt;&lt;li&gt;&lt;strong style="background-color: rgb(255, 255, 255); font-size: 14pt;"&gt;Analytics Validation&lt;/strong&gt;&lt;ul&gt;&lt;li&gt;&lt;span style="background-color: rgb(255, 255, 255); font-size: 14pt;"&gt;Build practice around integrity of tagging and use this strategy for prospecting&lt;/span&gt;&lt;/li&gt;&lt;li&gt;&lt;span style="background-color: rgb(255, 255, 255); font-size: 14pt;"&gt;Need hand-holding for the start &lt;/span&gt;&lt;/li&gt;&lt;li&gt;&lt;span style="background-color: rgb(255, 255, 255); font-size: 14pt;"&gt;Monitoring Tag Health&lt;/span&gt;&lt;/li&gt;&lt;li&gt;&lt;span style="background-color: rgb(255, 255, 255); font-size: 14pt;"&gt;Tag Governance &lt;/span&gt;&lt;span style="background-color: rgb(255, 255, 255); font-size: 14pt; color: rgb(45, 55, 72);"&gt;what tags are firing on the site and what tags are collecting&lt;/span&gt;&lt;/li&gt;&lt;/ul&gt;&lt;/li&gt;&lt;li&gt;&lt;strong style="background-color: rgb(255, 255, 255); font-size: 14pt;"&gt;Privacy Compliance Validation&lt;/strong&gt;&lt;ul&gt;&lt;li&gt;&lt;span style="background-color: rgb(255, 255, 255); fon</t>
  </si>
  <si>
    <t>Laughlin is thrilled to renew with us for a 2nd year! They will continue to leverage us for analytics, privacy, and landing page validation.</t>
  </si>
  <si>
    <t>https://observepoint.my.salesforce.com/0066T000017vy1WQAQ</t>
  </si>
  <si>
    <t>https://observepoint.my.salesforce.com/0016T00002raeq8QAA</t>
  </si>
  <si>
    <t>0066T00001EK7fyQAD</t>
  </si>
  <si>
    <t>2024 - REN - Laughlin Constable</t>
  </si>
  <si>
    <t>https://observepoint.my.salesforce.com/0066T00001EK7fyQAD</t>
  </si>
  <si>
    <t>006VH000001IymjYAC</t>
  </si>
  <si>
    <t>2024 - REN - PGA TOUR</t>
  </si>
  <si>
    <t>0066T0000191noUQAQ</t>
  </si>
  <si>
    <t>The PGA Tour has been leveraging ObservePoint to automate their analytics testing processes. They are interested in completing the Web Governance Assessment and are exploring budget options to purchase additional pages next year, enabling them to increase the frequency of their site scans.</t>
  </si>
  <si>
    <t>https://observepoint.my.salesforce.com/006VH000001IymjYAC</t>
  </si>
  <si>
    <t>https://observepoint.my.salesforce.com/001d000001gQ0DSAA0</t>
  </si>
  <si>
    <t>006VH00000RezV4YAJ</t>
  </si>
  <si>
    <t>2025 - REN - PGA TOUR</t>
  </si>
  <si>
    <t>&lt;p&gt;PGA Tour engaged ObservePoint to &lt;strong&gt;report on their Web Vitals and Chrome performance metrics&lt;/strong&gt; for their &lt;strong&gt;two top pages&lt;/strong&gt;. They requested that this data be &lt;strong&gt;pulled into a Google Sheet&lt;/strong&gt; for ongoing trend monitoring. Additionally, they asked us to &lt;strong&gt;regularly test their top pages, monitor analytics pixels, and provide immediate issue notifications&lt;/strong&gt;. They also requested the &lt;strong&gt;Web Maturity Assessment&lt;/strong&gt;.&lt;/p&gt;&lt;p&gt;Since we have delivered &lt;strong&gt;100% of their desired results&lt;/strong&gt;, this account is in &lt;strong&gt;green status&lt;/strong&gt;.&lt;/p&gt;</t>
  </si>
  <si>
    <t>PGA Tour really values ObservePoint. They appreciate how quickly we address issues, roll out updates, and help them identify problems on their side.
They want to expand the account but have not been able to secure the budget yet. In the meantime, Scott is trying to send us as many referrals as he can and has already introduced us to a partner we are now working with. It is great to have champions like this.</t>
  </si>
  <si>
    <t>https://observepoint.my.salesforce.com/006VH00000RezV4YAJ</t>
  </si>
  <si>
    <t>006VH00000gFR7lYAG</t>
  </si>
  <si>
    <t>2026 - REN - PGA TOUR</t>
  </si>
  <si>
    <t>https://observepoint.my.salesforce.com/006VH00000gFR7lYAG</t>
  </si>
  <si>
    <t>2022-REN-Lululemon Athletica Inc</t>
  </si>
  <si>
    <t>0060W000013piRaQAI</t>
  </si>
  <si>
    <t>Lululemon is excited to utilize us again for another year and use us for testing their important conversion funnels!</t>
  </si>
  <si>
    <t>https://observepoint.my.salesforce.com/0066T000016GVceQAG</t>
  </si>
  <si>
    <t>0066T000018H3K2QAK</t>
  </si>
  <si>
    <t>2023 - REN - The Swiss Colony</t>
  </si>
  <si>
    <t>0066T000016HLaxQAG</t>
  </si>
  <si>
    <t>Swiss Colony will be renewing with us for an 8th year in a row. They will be leveraging us for analytics and privacy validation testing.</t>
  </si>
  <si>
    <t>https://observepoint.my.salesforce.com/0066T000018H3K2QAK</t>
  </si>
  <si>
    <t>https://observepoint.my.salesforce.com/001d000001jeWysAAE</t>
  </si>
  <si>
    <t>0066T00001ACyUQQA1</t>
  </si>
  <si>
    <t>2023 - REN - Sub-Zero, Wolf, &amp; Cove</t>
  </si>
  <si>
    <t>&lt;p&gt;&lt;span style="font-size: 12px;"&gt;Sub Zero has used us and will continue to use us for the following reasons:&lt;/span&gt;&lt;/p&gt;&lt;ul&gt;&lt;li&gt;&lt;strong style="background-color: rgb(255, 255, 255); font-size: 12px;"&gt;Analytics Validation (Primary Focus)&lt;/strong&gt;&lt;ul&gt;&lt;li&gt;&lt;span style="font-size: 12px;"&gt;Automate tasks&lt;/span&gt;&lt;/li&gt;&lt;li&gt;&lt;span style="font-size: 12px;"&gt;Mobile Testing&lt;/span&gt;&lt;/li&gt;&lt;li&gt;&lt;span style="font-size: 12px;"&gt;TOP PRIORITY: Monitor Journeys&lt;/span&gt;&lt;/li&gt;&lt;li&gt;&lt;span style="font-size: 12px;"&gt;Checking media tags&lt;/span&gt;&lt;/li&gt;&lt;li&gt;&lt;span style="font-size: 12px;"&gt;Track Adobe Analytics key/values and events in journeys (especially around site releases)&lt;/span&gt;&lt;/li&gt;&lt;li&gt;&lt;span style="font-size: 12px;"&gt;Used CI/CD integration in the past to kick off a journey&lt;/span&gt;&lt;/li&gt;&lt;/ul&gt;&lt;/li&gt;&lt;li&gt;&lt;strong style="background-color: rgb(255, 255, 255); font-size: 12px;"&gt;Privacy Compliance Validation – ? (Need to ask them more about this) → this will come later once we get squared away with Analytics (speak more with Jason Case on this)&lt;/strong&gt;&lt;/li&gt;&lt;</t>
  </si>
  <si>
    <t>Sub Zero (via Drumline partnership) has signed on with us for the 5th year in a row! They will be using us for analytics, privacy, and landing page validation.</t>
  </si>
  <si>
    <t>https://observepoint.my.salesforce.com/0066T00001ACyUQQA1</t>
  </si>
  <si>
    <t>006VH00000PZlthYAD</t>
  </si>
  <si>
    <t>2025 - REN - The Salvation Army International</t>
  </si>
  <si>
    <t>0066T00001Dk4MmQAJ</t>
  </si>
  <si>
    <t>&lt;p&gt;Great team at Drumline that regularly uses us and has a good relationship with The Salvation Army for managing the Analytics on their site.&lt;/p&gt;</t>
  </si>
  <si>
    <t>Although a downsell, Jonny and I were able to rightsize their account to be on new pricing which gives us the opportunity to upsell/ expand in the future!</t>
  </si>
  <si>
    <t>https://observepoint.my.salesforce.com/006VH00000PZlthYAD</t>
  </si>
  <si>
    <t>006VH00000hYRmdYAG</t>
  </si>
  <si>
    <t>2027 - REN - Drumline</t>
  </si>
  <si>
    <t>006VH000003U8xkYAC</t>
  </si>
  <si>
    <t>2025 - REN - Drumline</t>
  </si>
  <si>
    <t>0066T00001AFpllQAD</t>
  </si>
  <si>
    <t>&lt;p&gt;Drumline has done a great job being a partner and helping The Salvation army and Sub-Zero, Wolf, and Cove with their web governance.&lt;/p&gt;</t>
  </si>
  <si>
    <t>They continue to see value and push those benefits to their clients. Excited to continue our partnership and create success with OP at Drumline!</t>
  </si>
  <si>
    <t>https://observepoint.my.salesforce.com/006VH000003U8xkYAC</t>
  </si>
  <si>
    <t>0066T00001Do7x6QAB</t>
  </si>
  <si>
    <t>2024 - REN - Lerma</t>
  </si>
  <si>
    <t>0066T00001CNqzIQAT</t>
  </si>
  <si>
    <t>Lerma was using HeGetsUs, who used Drumline, who used us to provide website governance for tags. With so many connections to get to the company, it was nearly impossible to suggest changes and have ObservePoint actually make an impact for the client. They requested to cancel against Drumline's recommendations.</t>
  </si>
  <si>
    <t>https://observepoint.my.salesforce.com/0066T00001Do7x6QAB</t>
  </si>
  <si>
    <t>https://observepoint.my.salesforce.com/0016T000034gmmAQAQ</t>
  </si>
  <si>
    <t>2024 - REN - Drumline</t>
  </si>
  <si>
    <t>0066T00001ADZGWQA5</t>
  </si>
  <si>
    <t>&lt;ul&gt;&lt;li&gt;&lt;span style="font-size: 12px;"&gt;Leveraging ObservePoint auditing technology to run discovery scans and ultimately generate leads that convert into new clients for Drumline to grow their services practice.&lt;/span&gt;&lt;/li&gt;&lt;li&gt;&lt;strong style="background-color: rgb(255, 255, 255); font-size: 12px;"&gt;Analytics Validation&lt;/strong&gt;&lt;ul&gt;&lt;li&gt;&lt;span style="font-size: 12px;"&gt;Discovery Scans for clients and prospects&lt;/span&gt;&lt;/li&gt;&lt;li&gt;&lt;span style="font-size: 12px;"&gt;Monitor data layer&lt;/span&gt;&lt;/li&gt;&lt;li&gt;&lt;span style="font-size: 12px;"&gt;Staging and prod comparisons&lt;/span&gt;&lt;/li&gt;&lt;/ul&gt;&lt;/li&gt;&lt;li&gt;&lt;strong style="background-color: rgb(255, 255, 255); font-size: 12px;"&gt;Privacy Compliance Validation&lt;/strong&gt;&lt;ul&gt;&lt;li&gt;&lt;span style="background-color: rgb(255, 255, 255); font-family: Roboto, sans-serif; font-size: 12px;"&gt;Testing different opt out scenarios (GDPR, CCPA, GPC)&lt;/span&gt;&lt;/li&gt;&lt;/ul&gt;&lt;/li&gt;&lt;/ul&gt;&lt;ol&gt;&lt;li&gt;&lt;br&gt;&lt;/li&gt;&lt;/ol&gt;</t>
  </si>
  <si>
    <t>Drumline is a partner who supports multiple customer relationships. They are renewing so they can continue to leverage OP to run discovery audits on behalf of their clients and prospects.
This is their 2nd year partnering with us!</t>
  </si>
  <si>
    <t>https://observepoint.my.salesforce.com/0066T00001AFpllQAD</t>
  </si>
  <si>
    <t>006VH000002eWknYAE</t>
  </si>
  <si>
    <t>2025 - REN - Home Depot</t>
  </si>
  <si>
    <t>0066T00001AEdjOQAT</t>
  </si>
  <si>
    <t>While the team wanted to keep using OP. The budget was cut. Attempted to get a smaller deal to keep them but the # of pages wasn't enough to keep us on.</t>
  </si>
  <si>
    <t>https://observepoint.my.salesforce.com/006VH000002eWknYAE</t>
  </si>
  <si>
    <t>https://observepoint.my.salesforce.com/001d000001QaaUXAAZ</t>
  </si>
  <si>
    <t>0066T000016lrgJQAQ</t>
  </si>
  <si>
    <t>2022-REN-Genentech</t>
  </si>
  <si>
    <t>0060W000014oPNlQAM</t>
  </si>
  <si>
    <t>Genentech loves OP and the custom work we do for them. They need OP for testing and are super excited to continue the partnership under this new pricing model!</t>
  </si>
  <si>
    <t>https://observepoint.my.salesforce.com/0066T000016lrgJQAQ</t>
  </si>
  <si>
    <t>https://observepoint.my.salesforce.com/001d000000VOLPfAAP</t>
  </si>
  <si>
    <t>006VH00000ROOzKYAX</t>
  </si>
  <si>
    <t>2025 - REN - Genentech</t>
  </si>
  <si>
    <t>0066T00001EK2sDQAT</t>
  </si>
  <si>
    <t>&lt;p&gt;Genentech has a large number of audits and journeys, most of which are managed by our support team due to the volume. They use ObservePoint primarily to ensure tagging and data are implemented correctly, with some limited use for privacy validation—though their main focus remains on analytics. Their overall goal is to clean up and maintain all their sites, but given the size of their team and the number of domains they oversee, this is an ongoing, never-ending effort. For that reason, this account is currently in &lt;strong&gt;blue status.&lt;/strong&gt;&lt;/p&gt;</t>
  </si>
  <si>
    <t>Analytics validation is a core part of their QA process. They are highly engaged and planning to use our cookie inventory reports for a project in Q1.</t>
  </si>
  <si>
    <t>https://observepoint.my.salesforce.com/006VH00000ROOzKYAX</t>
  </si>
  <si>
    <t>006VH00000h44kDYAQ</t>
  </si>
  <si>
    <t>2026 - REN - Genentech</t>
  </si>
  <si>
    <t>https://observepoint.my.salesforce.com/006VH00000h44kDYAQ</t>
  </si>
  <si>
    <t>006VH00000jizc9YAA</t>
  </si>
  <si>
    <t>2028 - REN - Bread Financial</t>
  </si>
  <si>
    <t>006VH000005KA8PYAW</t>
  </si>
  <si>
    <t>https://observepoint.my.salesforce.com/006VH00000jizc9YAA</t>
  </si>
  <si>
    <t>https://observepoint.my.salesforce.com/001VH000001edtRYAQ</t>
  </si>
  <si>
    <t>2026 - REN - Bread Financial</t>
  </si>
  <si>
    <t>0066T00001B8ZY3QAN</t>
  </si>
  <si>
    <t>OP continues to be a top tech in their stack to validate their sites. They gotten more resources to work more in the platform and continue building out their use cases</t>
  </si>
  <si>
    <t>https://observepoint.my.salesforce.com/006VH000005KA8PYAW</t>
  </si>
  <si>
    <t>2024 - REN - Bread Financial</t>
  </si>
  <si>
    <t>0066T000017URU2QAO</t>
  </si>
  <si>
    <t>&lt;p&gt;OP is one of 3 technologies that they need on any pages that have Launch. Privacy is huge driver for them as well and look forward to utilizing all the privacy features. &lt;/p&gt;</t>
  </si>
  <si>
    <t>Nice 2 yr renewal locked down</t>
  </si>
  <si>
    <t>https://observepoint.my.salesforce.com/0066T00001B8ZY3QAN</t>
  </si>
  <si>
    <t>2023 - REN -Bread Financial</t>
  </si>
  <si>
    <t>0060W000014oOJ8QAM</t>
  </si>
  <si>
    <t>Bread knows the value and is excited to really start using all of OP's functionality to get even more value with Privacy and landing page validation.</t>
  </si>
  <si>
    <t>https://observepoint.my.salesforce.com/0066T000017URU2QAO</t>
  </si>
  <si>
    <t>2022 - REN -Alliance Data -  Comenity</t>
  </si>
  <si>
    <t>0060W000013qYFyQAM</t>
  </si>
  <si>
    <t>They definitely see the value OP can bring them. They had some struggles that we able to solve right before renewal and want to get the most value out of the platform they can. But the decision maker made if very clear "I am renewing!"</t>
  </si>
  <si>
    <t>https://observepoint.my.salesforce.com/0060W000014oOJ8QAM</t>
  </si>
  <si>
    <t>0066T00001AEaEtQAL</t>
  </si>
  <si>
    <t>2024 - REN - Reo</t>
  </si>
  <si>
    <t>0066T000018zwyQQAQ</t>
  </si>
  <si>
    <t>&lt;ul&gt;&lt;li&gt;Generate business opportunities - &lt;em&gt;Sending valuable and interest-producing screenshots to prospective customers, regarding their websites&lt;/em&gt;&lt;/li&gt;&lt;li&gt;Highlight potential GDPR violations - &lt;em&gt;Emphasis on finding obvious problems. We will be working on consent and compliance testing without collaboration with customers&lt;/em&gt;&lt;/li&gt;&lt;/ul&gt;&lt;p&gt;&lt;br&gt;&lt;/p&gt;</t>
  </si>
  <si>
    <t>They didn't see quick enough value trying to prospect. (Personally I don't think they prospected enough to get decent results) In the end they wrote: 'Through no fault of yours, we’ve not be able to demonstrate value from the platform and therefore won’t be renewing at this time.
I appreciate your help with trying to move us forward – unfortunately, we’ve had to prioritise other things within the business since returning in January.'</t>
  </si>
  <si>
    <t>https://observepoint.my.salesforce.com/0066T00001AEaEtQAL</t>
  </si>
  <si>
    <t>https://observepoint.my.salesforce.com/0016T00002tsAG2QAM</t>
  </si>
  <si>
    <t>2022 - REN - Dignity Health</t>
  </si>
  <si>
    <t>FINALLY, we got Dignity Health locked in for another year. We'll probably start to work on next year's renewal in a couple of weeks! 😜</t>
  </si>
  <si>
    <t>https://observepoint.my.salesforce.com/0066T000015qaG7QAI</t>
  </si>
  <si>
    <t>2023 - REN - Darden Restaurants</t>
  </si>
  <si>
    <t>Darden has matured a lot as a customer this past year and now have many users that know OP and the value it delivers they are happy with the results they are getting and taking advantage of new use cases.</t>
  </si>
  <si>
    <t>https://observepoint.my.salesforce.com/0066T000017vqP4QAI</t>
  </si>
  <si>
    <t>006VH00000eKXiLYAW</t>
  </si>
  <si>
    <t>2026 - REN - UPMC</t>
  </si>
  <si>
    <t>https://observepoint.my.salesforce.com/006VH00000eKXiLYAW</t>
  </si>
  <si>
    <t>006VH00000TtLmHYAV</t>
  </si>
  <si>
    <t>2026 - REN - The Scotts Co. LLC</t>
  </si>
  <si>
    <t>006VH00000PVQhOYAX</t>
  </si>
  <si>
    <t>&lt;p&gt;Tony is a great advocate at Scott&amp;#39;s - right now the success criteria will be accurate and frequent scans of new domains and Scott&amp;#39;s, and getting that information to the correct teams via schedule reports.&lt;/p&gt;</t>
  </si>
  <si>
    <t>Tony is a big fan of ours and a champion at Scott's for ObservePoint.  They're doing a large website reorganization and we will play a key part in that!</t>
  </si>
  <si>
    <t>https://observepoint.my.salesforce.com/006VH00000TtLmHYAV</t>
  </si>
  <si>
    <t>006VH00000ioeAbYAI</t>
  </si>
  <si>
    <t>2027 - REN - The Scotts Co. LLC</t>
  </si>
  <si>
    <t>https://observepoint.my.salesforce.com/006VH00000ioeAbYAI</t>
  </si>
  <si>
    <t>0066T000018zD3pQAE</t>
  </si>
  <si>
    <t>2023 - REN - McDonald's</t>
  </si>
  <si>
    <t>0066T000015r3uVQAQ</t>
  </si>
  <si>
    <t>McDonalds continues to get value from OP via validating Adobe and OneTrust.  In addition, our new focus on privacy and cookies make OP "even more important now".</t>
  </si>
  <si>
    <t>https://observepoint.my.salesforce.com/0066T000018zD3pQAE</t>
  </si>
  <si>
    <t>006VH00000c6dNNYAY</t>
  </si>
  <si>
    <t>2026 - REN - FindLaw</t>
  </si>
  <si>
    <t>https://observepoint.my.salesforce.com/006VH00000c6dNNYAY</t>
  </si>
  <si>
    <t>2025 - REN - Merz Pharma</t>
  </si>
  <si>
    <t>0066T00001CMLjoQAH</t>
  </si>
  <si>
    <t>Merz with the help of BRG are excited for another year of mitigating any risk of non compliance across their sites.</t>
  </si>
  <si>
    <t>https://observepoint.my.salesforce.com/006VH000004zOnuYAE</t>
  </si>
  <si>
    <t>006VH00000UMli9YAD</t>
  </si>
  <si>
    <t>2026 - REN - Merz Pharma</t>
  </si>
  <si>
    <t>2023 - REN - Canadian Tire Corporation</t>
  </si>
  <si>
    <t>Canadian Tire continues to find value monitoring and tracking its analytics, they are selself-sufficientd continue to grow their use cases in web governance</t>
  </si>
  <si>
    <t>https://observepoint.my.salesforce.com/0066T000018HnXkQAK</t>
  </si>
  <si>
    <t>2025 - REN - Canadian Tire Corporation</t>
  </si>
  <si>
    <t>&lt;p&gt;&lt;br&gt;&lt;/p&gt;&lt;p&gt;Maintaining their budget and contract volume for the ObservePoint platform&lt;/p&gt;&lt;p&gt;Ensuring their usage and &amp;quot;Page Scans per year&amp;quot; stay within the contracted limits to avoid overage costs&lt;/p&gt;&lt;p&gt;&lt;br&gt;&lt;/p&gt;&lt;p&gt;Ensuring privacy and compliance, and taking a more proactive approach to manage these areas&lt;/p&gt;&lt;p&gt;Expanding the usage of ObservePoint&amp;#39;s platform beyond the current use cases, such as scaling to areas like SEO&lt;/p&gt;&lt;p&gt;Addressing accessibility, including interest in ObservePoint&amp;#39;s accessibility audit functionality and potential partnership with an accessibility team&lt;/p&gt;</t>
  </si>
  <si>
    <t>Canadian Tire has has a strong focus on privacy, recently introducing OneTrust to their website. ObservePoint has played a key role in ensuring the successful implementation and post-implementation validation of OneTrust. Canadian Tire is excited to continue leveraging ObservePoint to maintain/strengthen their privacy program.</t>
  </si>
  <si>
    <t>https://observepoint.my.salesforce.com/006VH00000LQ8ibYAD</t>
  </si>
  <si>
    <t>0066T000016lOAxQAM</t>
  </si>
  <si>
    <t>2022-REN-Marsh &amp; McLennan Companies</t>
  </si>
  <si>
    <t>0066T000015oalTQAQ</t>
  </si>
  <si>
    <t>Larisa said that they lacked bandwidth on their part to use the platform. Larisa isn't very technical and she felt that she received false promises in the sales cycle that Journeys would be easy to build. When she tried to get help from other team in the web dev department, their activity fell off and she was the only one trying to use OP.</t>
  </si>
  <si>
    <t>https://observepoint.my.salesforce.com/0066T000016lOAxQAM</t>
  </si>
  <si>
    <t>https://observepoint.my.salesforce.com/0010W00002OzReyQAF</t>
  </si>
  <si>
    <t>0066T00001ACEM2QAP</t>
  </si>
  <si>
    <t>2023 - REN - Saxo Bank</t>
  </si>
  <si>
    <t>&lt;ul&gt;&lt;li&gt;Tech governance - being able to validate what&amp;#39;s on your website - adobe exp ss big tag on client side&lt;/li&gt;&lt;li&gt;Ensure tech governance for all other remaining client side tags (google etc)&lt;/li&gt;&lt;li&gt;GDPR compliance&lt;/li&gt;&lt;/ul&gt;&lt;p&gt;&lt;br&gt;&lt;/p&gt;</t>
  </si>
  <si>
    <t>Saxo Bank happily autorenewed as they like our platform - they confirmed they were happy to do so. We went to see them in person with the Product team in Nov. Hoping to get them using more use cases too.</t>
  </si>
  <si>
    <t>https://observepoint.my.salesforce.com/0066T00001ACEM2QAP</t>
  </si>
  <si>
    <t>006VH00000iVBVhYAO</t>
  </si>
  <si>
    <t>2026 - REN - Saxo Bank</t>
  </si>
  <si>
    <t>006VH00000SaLtqYAF</t>
  </si>
  <si>
    <t>https://observepoint.my.salesforce.com/006VH00000iVBVhYAO</t>
  </si>
  <si>
    <t>006VH000001jwX7YAI</t>
  </si>
  <si>
    <t>2024 - REN - Saxo Bank</t>
  </si>
  <si>
    <t>Saxo Bank are looking forward to another year of using ObservePoint to validate there analytics with hopes of expanding into further use cases next year, with other teams wanting to get involved.</t>
  </si>
  <si>
    <t>https://observepoint.my.salesforce.com/006VH000001jwX7YAI</t>
  </si>
  <si>
    <t>006VH00000YM1Y9YAL</t>
  </si>
  <si>
    <t>2026 - REN - The Home Depot of Canada</t>
  </si>
  <si>
    <t>006VH00000E2BfIYAV</t>
  </si>
  <si>
    <t>https://observepoint.my.salesforce.com/006VH00000YM1Y9YAL</t>
  </si>
  <si>
    <t>0066T000016lTDqQAM</t>
  </si>
  <si>
    <t>2022-REN-Extra Space Storage</t>
  </si>
  <si>
    <t>Adi, the billing contact, said this in an email: "After further evaluation with our internal teams, we have decided not to move forward with Observepoint. We have enough coverage from other tools for our use cases now. Thank you for walking us through the new features of your tool. We appreciate your time and effort."
Specifically, we lost them to Blue Triangle and Screaming Frog. Their other departments were using these and they found they were doing the same duplicated work in OP.</t>
  </si>
  <si>
    <t>https://observepoint.my.salesforce.com/0066T000016lTDqQAM</t>
  </si>
  <si>
    <t>0066T00001BC0l2QAD</t>
  </si>
  <si>
    <t>2024 - REN - Merck</t>
  </si>
  <si>
    <t>&lt;ul&gt;&lt;li&gt;Exploring OP&lt;/li&gt;&lt;li&gt;Tag compliancy&lt;/li&gt;&lt;li&gt;GA4 migration &amp;amp; events testing&lt;/li&gt;&lt;li&gt;CMP monitoring&lt;/li&gt;&lt;/ul&gt;&lt;p&gt;&lt;br&gt;&lt;/p&gt;&lt;p&gt;Wins&lt;/p&gt;&lt;ul&gt;&lt;li&gt;Differences in Youtube &amp;amp; Brightcove tracking&lt;/li&gt;&lt;/ul&gt;</t>
  </si>
  <si>
    <t>Merck are looking forward to continuing their "Privacy" project with OP on a big scale of 1200 sites</t>
  </si>
  <si>
    <t>https://observepoint.my.salesforce.com/0066T00001BC0l2QAD</t>
  </si>
  <si>
    <t>0066T00001B8wa5QAB</t>
  </si>
  <si>
    <t>2023 - REN - Thalys International</t>
  </si>
  <si>
    <t>0066T00001B8wZpQAJ</t>
  </si>
  <si>
    <t>&lt;ul&gt;&lt;li&gt;Validating Tag Commander&lt;/li&gt;&lt;li&gt;Validating the Data Layer&lt;/li&gt;&lt;li&gt;Regression testing - main booking funnel&lt;/li&gt;&lt;li&gt;New privacy module&lt;/li&gt;&lt;/ul&gt;</t>
  </si>
  <si>
    <t>They have merged with Eurostar.</t>
  </si>
  <si>
    <t>https://observepoint.my.salesforce.com/0066T00001B8wa5QAB</t>
  </si>
  <si>
    <t>0066T000017Y2TzQAK</t>
  </si>
  <si>
    <t>2024 - REN - RS Components</t>
  </si>
  <si>
    <t>0060W000012uP1JQAU</t>
  </si>
  <si>
    <t>&lt;ul&gt;&lt;li&gt;Adobe Analytics/Data Layer monitoring&lt;/li&gt;&lt;li&gt;Key user flows (homepage/my account)&lt;/li&gt;&lt;li&gt;Daily data governance tasks&lt;/li&gt;&lt;li&gt;Marketing tag checks&lt;/li&gt;&lt;/ul&gt;&lt;p&gt;&lt;br&gt;&lt;/p&gt;&lt;p&gt;Wins&lt;/p&gt;&lt;ul&gt;&lt;li&gt;Helped with an issue regarding where the data layer broker after a release&lt;/li&gt;&lt;/ul&gt;</t>
  </si>
  <si>
    <t>Help with Adobe Analytics &amp; dataLayer validation as well as testing their key user flows (homepage to my account). OP recently helped solve an issue where their dataLayer broke after a release.</t>
  </si>
  <si>
    <t>https://observepoint.my.salesforce.com/0066T000017Y2TzQAK</t>
  </si>
  <si>
    <t>https://observepoint.my.salesforce.com/001d000001e91Q2AAI</t>
  </si>
  <si>
    <t>006VH0000096LcUYAU</t>
  </si>
  <si>
    <t>2025 - REN - RS Components</t>
  </si>
  <si>
    <t>Lost budget due to internal changes</t>
  </si>
  <si>
    <t>https://observepoint.my.salesforce.com/006VH0000096LcUYAU</t>
  </si>
  <si>
    <t>0060W00000vWnouQAC</t>
  </si>
  <si>
    <t>2018 - REN - Acceleration - Wunderman Contract</t>
  </si>
  <si>
    <t>006d000000uo807AAA</t>
  </si>
  <si>
    <t>https://observepoint.my.salesforce.com/0060W00000vWnouQAC</t>
  </si>
  <si>
    <t>006d000000ZgE4UAAV</t>
  </si>
  <si>
    <t>2014 Renewal - Acceleration</t>
  </si>
  <si>
    <t>0060W0000120fJSQAY</t>
  </si>
  <si>
    <t>https://observepoint.my.salesforce.com/006d000000ZgE4UAAV</t>
  </si>
  <si>
    <t>006d000000hzTaxAAE</t>
  </si>
  <si>
    <t>2016 Renewal - Acceleration</t>
  </si>
  <si>
    <t>Converting the contract to new Referral Contract</t>
  </si>
  <si>
    <t>https://observepoint.my.salesforce.com/006d000000hzTaxAAE</t>
  </si>
  <si>
    <t>0066T000017Ty6RQAS</t>
  </si>
  <si>
    <t>2023-REN-Acceleration-Wunderman Contract</t>
  </si>
  <si>
    <t>0060W000014UljhQAC</t>
  </si>
  <si>
    <t>We're closing out this opportunity as lost to revamp this partner contract all around with Wunderman. According to Jonny this should NOT count against Bethany's quota.</t>
  </si>
  <si>
    <t>https://observepoint.my.salesforce.com/0066T000017Ty6RQAS</t>
  </si>
  <si>
    <t>2022 - REN - Acceleration - Wunderman Contract</t>
  </si>
  <si>
    <t>0060W000012bBqdQAE</t>
  </si>
  <si>
    <t>Acceleration continues to use OP for their tag governance.</t>
  </si>
  <si>
    <t>https://observepoint.my.salesforce.com/0060W000014UljhQAC</t>
  </si>
  <si>
    <t>2021 - REN - Acceleration - Wunderman Contract</t>
  </si>
  <si>
    <t>0060W00000ztjk1QAA</t>
  </si>
  <si>
    <t>Acceleration is wanting to bring additional team members into the solution to help them with some of the clients they work with.  Small deal with the potential for expansion this year.</t>
  </si>
  <si>
    <t>https://observepoint.my.salesforce.com/0060W000012bBqdQAE</t>
  </si>
  <si>
    <t>2020 - REN - Acceleration - Wunderman Contract</t>
  </si>
  <si>
    <t>0060W00000wz0E4QAI</t>
  </si>
  <si>
    <t>Acceleration continues to find value in OP.</t>
  </si>
  <si>
    <t>https://observepoint.my.salesforce.com/0060W00000ztjk1QAA</t>
  </si>
  <si>
    <t>2019 - REN - Acceleration - Wunderman Contract</t>
  </si>
  <si>
    <t>https://observepoint.my.salesforce.com/0060W00000wz0E4QAI</t>
  </si>
  <si>
    <t>006VH00000E8FZhYAN</t>
  </si>
  <si>
    <t>https://observepoint.my.salesforce.com/006VH00000E8FZhYAN</t>
  </si>
  <si>
    <t>0066T000016n7DdQAI</t>
  </si>
  <si>
    <t>2023-REN-Sirius XM</t>
  </si>
  <si>
    <t>They don't have a big team or anybody to own the tool. Alex, who was managing OP, was too busy with the rest of his priorities to get value from OP.</t>
  </si>
  <si>
    <t>https://observepoint.my.salesforce.com/0066T000016n7DdQAI</t>
  </si>
  <si>
    <t>0066T00001AE8ACQA1</t>
  </si>
  <si>
    <t>2024 - REN - Land O'Lakes</t>
  </si>
  <si>
    <t>Land O Lakes has been so self-sufficient, great communicators and just find so much value in governing their digital analytics. They are looking forward to exploring their depths of privacy compliance this year and they're renewing early. Love these guys!</t>
  </si>
  <si>
    <t>https://observepoint.my.salesforce.com/0066T00001AE8ACQA1</t>
  </si>
  <si>
    <t>006VH00000hj8YXYAY</t>
  </si>
  <si>
    <t>2027 - REN - Land O'Lakes</t>
  </si>
  <si>
    <t>https://observepoint.my.salesforce.com/006VH00000hj8YXYAY</t>
  </si>
  <si>
    <t>2025 - REN - Land O'Lakes</t>
  </si>
  <si>
    <t>&lt;p&gt;Continuous Analytics Validation alerting to true issues&lt;/p&gt;&lt;p&gt;Privacy Compliance Validation&lt;/p&gt;</t>
  </si>
  <si>
    <t>Brad and Steve love OP! In Steve's words, "... we love and utilize the platform and we don't want to risk losing it ever." They have had great success using OP for Analytics Validation and are starting to use the platform for other use cases like Privacy Compliance Validation as well, which will continue in 2025!</t>
  </si>
  <si>
    <t>https://observepoint.my.salesforce.com/006VH000002GapZYAS</t>
  </si>
  <si>
    <t>0066T00001DI5HbQAL</t>
  </si>
  <si>
    <t>2024 - REN - H&amp;M Group PART 1 of 6mo opt out</t>
  </si>
  <si>
    <t>&lt;ul&gt;&lt;li&gt;Enabling the team to scale the product to other teams and use it most effectively&lt;/li&gt;&lt;li&gt;&lt;span style="font-size: 10pt; font-family: Raleway, sans-serif; background-color: transparent;"&gt;Verifying tracking is working correctly on a regular basis with emphasis on the Data Enablement Platform (DEP) tag.&lt;/span&gt;&lt;/li&gt;&lt;li&gt;&lt;span style="font-size: 10pt; font-family: Raleway, sans-serif; background-color: transparent;"&gt;Ensuring functionally and implementation across key customer pathways&lt;/span&gt;&lt;/li&gt;&lt;li&gt;&lt;span style="font-size: 10pt; font-family: Raleway, sans-serif; background-color: transparent;"&gt;Explore additional Use Case Value&lt;/span&gt;&lt;/li&gt;&lt;li&gt;&lt;span style="font-size: 10pt; font-family: Raleway, sans-serif; background-color: transparent;"&gt;Mobile App testing - still very important&lt;/span&gt;&lt;/li&gt;&lt;/ul&gt;&lt;p&gt;&lt;span style="font-size: 10pt; font-family: Raleway, sans-serif; background-color: transparent;"&gt;Henrik:&lt;/span&gt;&lt;/p&gt;&lt;p&gt;&lt;br&gt;&lt;/p&gt;&lt;ul&gt;&lt;li&gt;&lt;span style="font-size: 10pt; font-family: Raleway; background-color: white;"&gt;&lt;span</t>
  </si>
  <si>
    <t>H&amp;M while still looking for an App solution have been happy with the value they have been gaining from ObservePoint in terms of analytics and privacy Validation.</t>
  </si>
  <si>
    <t>https://observepoint.my.salesforce.com/0066T00001DI5HbQAL</t>
  </si>
  <si>
    <t>006VH00000FZhcbYAD</t>
  </si>
  <si>
    <t>2024 - REN - H&amp;M Group Part 2 of 6mo opt out</t>
  </si>
  <si>
    <t>They have been in search of a mobile app solution for some time. We still don't know if they found one, but they have cancelled their contract with us because the value that the web side provided wasn't sufficient.</t>
  </si>
  <si>
    <t>https://observepoint.my.salesforce.com/006VH00000FZhcbYAD</t>
  </si>
  <si>
    <t>2024 - REN - Qualcomm</t>
  </si>
  <si>
    <t>0060W000012L3UNQA0</t>
  </si>
  <si>
    <t>&lt;ol&gt;&lt;li&gt;Maximize Audit Usage in Year 1&lt;/li&gt;&lt;li&gt;Build Privacy Audits&lt;/li&gt;&lt;li&gt;Journey construction - Nael would like to have ~50 Journeys running&lt;/li&gt;&lt;/ol&gt;</t>
  </si>
  <si>
    <t>Qualcomm is back for 3 more years.</t>
  </si>
  <si>
    <t>https://observepoint.my.salesforce.com/0060W000014nZp8QAE</t>
  </si>
  <si>
    <t>2024 - REN - EPSON</t>
  </si>
  <si>
    <t>0066T000015RXPSQA4</t>
  </si>
  <si>
    <t>&lt;p&gt;Currently working on LPV for ads right now. This is top priority for them. Next will be LPV4E. After that, they should have OneTrust implemented and we&amp;#39;ll do testing there. Privacy is equally a high priority but waiting on OneTrust. Lastly is Analytics validation which is important but not top priority and they do not have bandwidth to work on it all at the same time.&lt;/p&gt;</t>
  </si>
  <si>
    <t>Epson is doing great and loving OP</t>
  </si>
  <si>
    <t>https://observepoint.my.salesforce.com/0066T000017XxLeQAK</t>
  </si>
  <si>
    <t>006VH00000YLr7QYAT</t>
  </si>
  <si>
    <t>2026 - REN - EPSON</t>
  </si>
  <si>
    <t>https://observepoint.my.salesforce.com/006VH00000YLr7QYAT</t>
  </si>
  <si>
    <t>2020-REN- Sub Zero Wolf Inc</t>
  </si>
  <si>
    <t>0060W0000120pZrQAI</t>
  </si>
  <si>
    <t>They find continued value in OP</t>
  </si>
  <si>
    <t>https://observepoint.my.salesforce.com/0060W0000121qRyQAI</t>
  </si>
  <si>
    <t>0066T000017wkFRQAY</t>
  </si>
  <si>
    <t>2023 - REN - Capital One Financial</t>
  </si>
  <si>
    <t>Capital One continues to recognize the value of ObservePoint and consistently provides valuable feedback that helps us enhance and improve our product.</t>
  </si>
  <si>
    <t>https://observepoint.my.salesforce.com/0066T000017wkFRQAY</t>
  </si>
  <si>
    <t>0066T000018z5I2QAI</t>
  </si>
  <si>
    <t>2024 - REN - CenturyLink</t>
  </si>
  <si>
    <t>0066T000018GaxwQAC</t>
  </si>
  <si>
    <t>https://observepoint.my.salesforce.com/0066T000018z5I2QAI</t>
  </si>
  <si>
    <t>https://observepoint.my.salesforce.com/001d000001gz4v9AAA</t>
  </si>
  <si>
    <t>0066T00001Do36bQAB</t>
  </si>
  <si>
    <t>2024 - REN - AutoZone</t>
  </si>
  <si>
    <t>0066T0000190wTlQAI</t>
  </si>
  <si>
    <t>They love ObservePoint and we were expanding into Email and Privacy teams but their CEO has a new initiative to get rid of all vendors that use AWS. We have not been able to convince them to renew.</t>
  </si>
  <si>
    <t>https://observepoint.my.salesforce.com/0066T00001Do36bQAB</t>
  </si>
  <si>
    <t>2023 - REN - AutoZone</t>
  </si>
  <si>
    <t>0066T000015q8U3QAI</t>
  </si>
  <si>
    <t>&lt;p&gt;&lt;strong&gt;Success Criteria:&lt;/strong&gt;&lt;/p&gt;&lt;p&gt;AutoZone has identified the following use cases and specific tasks they have hired us to complete for them:&lt;/p&gt;&lt;ul&gt;&lt;li&gt;&lt;strong&gt;Privacy Use Case:&lt;/strong&gt;&lt;ul&gt;&lt;li&gt;Task: Validate the correct implementation of their Consent Management Platform (CMP) and promptly notify the team of any potential compliance issues.&lt;/li&gt;&lt;/ul&gt;&lt;/li&gt;&lt;li&gt;&lt;strong&gt;Analytics Validation Use Case:&lt;/strong&gt;&lt;ul&gt;&lt;li&gt;Task: Validate their data collection processes and promptly report any data collection issues.&lt;/li&gt;&lt;/ul&gt;&lt;/li&gt;&lt;li&gt;&lt;strong&gt;Technology Governance Use Case:&lt;/strong&gt;&lt;ul&gt;&lt;li&gt;Task: Assist in establishing technology governance standards, and proactively alert them to piggybacking or rogue tags that may unexpectedly appear, ensuring that the appropriate tags are firing from their Tag Management System (TMS).&lt;/li&gt;&lt;/ul&gt;&lt;/li&gt;&lt;li&gt;&lt;strong&gt;Landing Page Validation:&lt;/strong&gt;&lt;ul&gt;&lt;li&gt;Task: Continuously validate the functionality of landing pages, and alert them if any pages are broken or if tracking paramet</t>
  </si>
  <si>
    <t>I truly enjoy working with this account! They've joined EDGE twice, and I've seen a notable boost in their commitment to utilizing the tool. They consistently join all our webinars and are progressively becoming more engaged and committed.</t>
  </si>
  <si>
    <t>https://observepoint.my.salesforce.com/0066T0000190wTlQAI</t>
  </si>
  <si>
    <t>2022 - REN - AutoZone</t>
  </si>
  <si>
    <t>AutoZone finds great value in being able to automate and scale their efforts around governance and validation. We also won because of Masen's great hair.</t>
  </si>
  <si>
    <t>https://observepoint.my.salesforce.com/0066T000015q8U3QAI</t>
  </si>
  <si>
    <t>0066T00001Dk4LiQAJ</t>
  </si>
  <si>
    <t>2024 - REN - Centers for Medicare &amp; Medicaid Services</t>
  </si>
  <si>
    <t>0066T0000190d4YQAQ</t>
  </si>
  <si>
    <t>&lt;p&gt;Validation of key conversion funnels focussed on analytics.&lt;/p&gt;&lt;ul&gt;&lt;li&gt;Save time regression testing&lt;/li&gt;&lt;li&gt;Comprehensive auditing&lt;/li&gt;&lt;/ul&gt;</t>
  </si>
  <si>
    <t>CMS continues to get incredible value through OP and our Partner BlastX. They leverage Audits and Journeys heavily to regression test critical paths on their site.</t>
  </si>
  <si>
    <t>https://observepoint.my.salesforce.com/0066T00001Dk4LiQAJ</t>
  </si>
  <si>
    <t>https://observepoint.my.salesforce.com/001d00000236In7AAE</t>
  </si>
  <si>
    <t>006VH00000ZN5kWYAT</t>
  </si>
  <si>
    <t>2026 - REN - Astellas Pharma</t>
  </si>
  <si>
    <t>006VH00000LYHNJYA5</t>
  </si>
  <si>
    <t>https://observepoint.my.salesforce.com/006VH00000ZN5kWYAT</t>
  </si>
  <si>
    <t>006VH000001jSFkYAM</t>
  </si>
  <si>
    <t>2024 - REN - Swinburne University of Technology</t>
  </si>
  <si>
    <t>0066T00001CyfmIQAR</t>
  </si>
  <si>
    <t>They didn't have the motivation to act on the insights we provided. They didn't ever respond to invitations to meet or  offer CS resources. They claimed that they "received no value from ObservePoint this past year".</t>
  </si>
  <si>
    <t>https://observepoint.my.salesforce.com/006VH000001jSFkYAM</t>
  </si>
  <si>
    <t>https://observepoint.my.salesforce.com/001d000001z6yMgAAI</t>
  </si>
  <si>
    <t>006VH00000Pn6FaYAJ</t>
  </si>
  <si>
    <t>2027 - REN - Norwegian Cruise Line</t>
  </si>
  <si>
    <t>0066T00001Dk46FQAR</t>
  </si>
  <si>
    <t>&lt;p&gt;NCL uses ObservePoint for analytics validation and tag governance. They actively rely on it to surface errors related to these use cases and have a solid implementation and internal process in place. In 2025, two key objectives are migrating to AEP and cleaning up their OneTrust implementation. They’ve already set up scans and alerts for both initiatives and are actively working toward completion. Since they haven’t yet achieved 100% of their desired results, this account remains in &lt;strong&gt;blue status.&lt;/strong&gt;&lt;/p&gt;</t>
  </si>
  <si>
    <t>https://observepoint.my.salesforce.com/006VH00000Pn6FaYAJ</t>
  </si>
  <si>
    <t>006VH00000HgX2bYAF</t>
  </si>
  <si>
    <t>2025 - REN - Deloitte</t>
  </si>
  <si>
    <t>0066T00001B8d1MQAR</t>
  </si>
  <si>
    <t>&lt;p&gt;Validate their OT and Adobe Analytics technologies.&lt;/p&gt;</t>
  </si>
  <si>
    <t>Deloitte will be renewing for their 10th year with us! They rely on us to test and validate their Adobe Analytics and OneTrust technologies to ensure accurate date collection and ensure privacy compliance.</t>
  </si>
  <si>
    <t>https://observepoint.my.salesforce.com/006VH00000HgX2bYAF</t>
  </si>
  <si>
    <t>https://observepoint.my.salesforce.com/001d000001dMZ1nAAG</t>
  </si>
  <si>
    <t>006VH00000QLXGYYA5</t>
  </si>
  <si>
    <t>2026 - REN - Mercedes-Benz AG</t>
  </si>
  <si>
    <t>0066T000018zILLQA2</t>
  </si>
  <si>
    <t>&lt;p&gt;Mercedes Objectives&lt;/p&gt;&lt;blockquote&gt;&lt;p class="ql-quote-block"&gt;&lt;strong&gt;Investigate and resolve audit false positives&lt;/strong&gt;&lt;/p&gt;&lt;p class="ql-quote-block"&gt;Tom to escalate the issue of pages showing zero load time and missing tags to ObservePoint support, including sharing a video example to aid investigation.&lt;/p&gt;&lt;p class="ql-quote-block"&gt;&lt;br&gt;&lt;/p&gt;&lt;p class="ql-quote-block"&gt;&lt;strong&gt;Refine audit rules and alerts&lt;/strong&gt;&lt;/p&gt;&lt;p class="ql-quote-block"&gt;Ricardo to clean up the German audit by adding clearer rules and adjusting alerts to reduce false positives and improve trust in reporting.&lt;/p&gt;&lt;p class="ql-quote-block"&gt;&lt;br&gt;&lt;/p&gt;&lt;p class="ql-quote-block"&gt;&lt;strong&gt;Strengthen ObservePoint’s role in QA and web governance&lt;/strong&gt;&lt;/p&gt;&lt;p class="ql-quote-block"&gt;Tom to outline a 2026 plan showing how ObservePoint can better support Mercedes-Benz AG’s regular QA testing, journey monitoring, and governance processes.&lt;/p&gt;&lt;p class="ql-quote-block"&gt;&lt;br&gt;&lt;/p&gt;&lt;p class="ql-quote-block"&gt;&lt;strong&gt;Expand and validate use cases&lt;/strong</t>
  </si>
  <si>
    <t>https://observepoint.my.salesforce.com/006VH00000QLXGYYA5</t>
  </si>
  <si>
    <t>0066T000018zrJZQAY</t>
  </si>
  <si>
    <t>2023 - REN - The Stable</t>
  </si>
  <si>
    <t>0066T000018GzoqQAC</t>
  </si>
  <si>
    <t>The Stable was acquired by Accenture this year, and they still find value in the tool, but they have had a restructuring of tasks and deliverables and don't see OP solving for those.  You can see more on that in the screenshots I submitted in the notes section.</t>
  </si>
  <si>
    <t>https://observepoint.my.salesforce.com/0066T000018zrJZQAY</t>
  </si>
  <si>
    <t>https://observepoint.my.salesforce.com/0016T00002sKmfLQAS</t>
  </si>
  <si>
    <t>006VH00000RjohAYAR</t>
  </si>
  <si>
    <t>2025 - REN - American Century Investments</t>
  </si>
  <si>
    <t>006VH000001ItGsYAK</t>
  </si>
  <si>
    <t>&lt;p&gt;American Century engaged ObservePoint to &lt;strong&gt;validate their analytics pixels&lt;/strong&gt; and ensure they are functioning properly on their &lt;strong&gt;top pages&lt;/strong&gt;. We are actively &lt;strong&gt;scanning and monitoring these pages&lt;/strong&gt;, detecting issues, and notifying their team when problems arise. The team is very self sufficient and does not want a lot of help from the ObservePoint team.&lt;/p&gt;&lt;p&gt;Since we are delivering &lt;strong&gt;100% of their desired results&lt;/strong&gt;, this account is in &lt;strong&gt;green status&lt;/strong&gt;.&lt;/p&gt;</t>
  </si>
  <si>
    <t>They have been customers for more than eight years and have always preferred to use ObservePoint on their own. They were never interested in joining calls or getting recommendations, and they were irritated when we invited them to EDGE. We tried several times throughout the year to get them on a call, but they declined each time. They continued logging in and following best practices, but ultimately came to us and said they needed to cancel due to budget cuts.</t>
  </si>
  <si>
    <t>https://observepoint.my.salesforce.com/006VH00000RjohAYAR</t>
  </si>
  <si>
    <t>006VH00000AhoF7YAJ</t>
  </si>
  <si>
    <t>2025 - REN - Lufthansa</t>
  </si>
  <si>
    <t>006VH000001dPu3YAE</t>
  </si>
  <si>
    <t>&lt;ul&gt;&lt;li&gt;0 Unapproved Cookies/Tags = Checking cookies that sneak in, cookie info, updating their privacy logs&lt;/li&gt;&lt;li&gt;Datalayer Validation = If variable exists/variable correct for the booking flow (currently not working)&lt;/li&gt;&lt;li&gt;Technology Governance = All tags. Performance/analysis of tags&lt;/li&gt;&lt;li&gt;Marketing Campaign Testing = Newsletter insights from content pages&lt;/li&gt;&lt;/ul&gt;&lt;p&gt;&lt;br&gt;&lt;/p&gt;</t>
  </si>
  <si>
    <t>Lufthansa are happy to continue using OP for their privacy validation &amp; monitoring for the "Accept &amp; Decline" consent scenarios, for 5 brands in total. Analytics Validation is another key use case for them.</t>
  </si>
  <si>
    <t>https://observepoint.my.salesforce.com/006VH00000AhoF7YAJ</t>
  </si>
  <si>
    <t>https://observepoint.my.salesforce.com/001d000001u3VEmAAM</t>
  </si>
  <si>
    <t>2024 - REN - Bwin</t>
  </si>
  <si>
    <t>0066T000018Gc9nQAC</t>
  </si>
  <si>
    <t>&lt;ul&gt;&lt;li&gt;&lt;span style="font-size: 10.5pt; font-family: -apple-system;"&gt;Ongoing validation of tag implementation 1)&lt;/span&gt;&lt;/li&gt;&lt;li&gt;&lt;span style="font-size: 10.5pt; font-family: -apple-system;"&gt;Finish GA4 Migration - nearly finished&lt;/span&gt;&lt;/li&gt;&lt;li&gt;&lt;span style="font-size: 10.5pt; font-family: -apple-system;"&gt;Also start migration to server side soon&lt;/span&gt;&lt;/li&gt;&lt;li&gt;&lt;span style="font-size: 10.5pt; font-family: -apple-system;"&gt;Want near real time (24hr SLA) understanding of data problems&lt;/span&gt;&lt;/li&gt;&lt;li&gt;&lt;span style="font-size: 10.5pt; font-family: -apple-system;"&gt;Testing in OP to be part of BAU process (impacted by GA4 / server side) 2)&lt;/span&gt;&lt;/li&gt;&lt;li&gt;&lt;span style="font-size: 10.5pt; font-family: -apple-system;"&gt;Owner of cookie consent -good moment to reach out - as soon as they decide on a team &lt;/span&gt;&lt;/li&gt;&lt;li&gt;&lt;br&gt;&lt;/li&gt;&lt;/ul&gt;</t>
  </si>
  <si>
    <t>Another one off Unlimited licensing. Bwin have been auto renewing for a couple of years without a lot of value being seen from there side. Last year we allowed them to auto renew because we were talking to a new team. After a successful onsite at the start of the year, they have now slightly up sold there contract while no longer being on unlimited usage on a 2 year deal.</t>
  </si>
  <si>
    <t>https://observepoint.my.salesforce.com/0066T00001CN1blQAD</t>
  </si>
  <si>
    <t>2025 - REN - Massachusetts Medical Society</t>
  </si>
  <si>
    <t>&lt;ul&gt;&lt;li&gt;&lt;strong style="font-size: 14pt;"&gt;Current Use Cases&lt;/strong&gt;&lt;ul&gt;&lt;li&gt;&lt;strong style="background-color: transparent; font-size: 14pt;"&gt;Analytics Validation&lt;/strong&gt;&lt;ul&gt;&lt;li&gt;&lt;span style="background-color: transparent; font-size: 14pt;"&gt;Track and monitor Adobe and GA and population of variables&lt;/span&gt;&lt;/li&gt;&lt;li&gt;&lt;span style="background-color: transparent; font-size: 14pt;"&gt;Track DataLayer&lt;/span&gt;&lt;/li&gt;&lt;li&gt;&lt;span style="background-color: transparent; font-size: 14pt;"&gt;Monitor Launch of new sites&lt;/span&gt;&lt;/li&gt;&lt;li&gt;&lt;span style="background-color: transparent; font-size: 14pt;"&gt;Test lower environments&lt;/span&gt;&lt;/li&gt;&lt;li&gt;&lt;span style="background-color: transparent; font-size: 14pt;"&gt;Checking analytics from playing videos&lt;/span&gt;&lt;/li&gt;&lt;/ul&gt;&lt;/li&gt;&lt;li&gt;&lt;strong style="background-color: transparent; font-size: 14pt;"&gt;Privacy Compliance Validation(?)&lt;/strong&gt;&lt;ul&gt;&lt;li&gt;&lt;span style="background-color: transparent; font-size: 14pt;"&gt;Going to branch into this in 2024 to test TrustArc implementation (which isn’t fully implemented yet, but gett</t>
  </si>
  <si>
    <t>MMS has recently adopted a custom version of click all+ to test their quiz analytics with the help of Jarrod Wilbur and continue to use their creative and technical skills to engineer  new solutions to automate their QA processes</t>
  </si>
  <si>
    <t>https://observepoint.my.salesforce.com/006VH000003UvjtYAC</t>
  </si>
  <si>
    <t>0066T00001BAT0WQAX</t>
  </si>
  <si>
    <t>2024 - REN - Analytics Intelligence</t>
  </si>
  <si>
    <t>0066T00001B9kDjQAJ</t>
  </si>
  <si>
    <t>&lt;ul&gt;&lt;li&gt;Integrate OP with their AI Tool&lt;/li&gt;&lt;/ul&gt;</t>
  </si>
  <si>
    <t>Low touch customer happily using product. Renewed via auto renew.</t>
  </si>
  <si>
    <t>https://observepoint.my.salesforce.com/0066T00001BAT0WQAX</t>
  </si>
  <si>
    <t>https://observepoint.my.salesforce.com/0010W00002YBpoZQAT</t>
  </si>
  <si>
    <t>0066T0000191Po9QAE</t>
  </si>
  <si>
    <t>2023 - REN - Rolex</t>
  </si>
  <si>
    <t>0066T000016js7BQAQ</t>
  </si>
  <si>
    <t>Rolex happily autorenewed as they only started looking at audits this year, but have defined saving time by using OP as a priority. They are focusing on their main site, but have plans to check their retailer websites in the future too.</t>
  </si>
  <si>
    <t>https://observepoint.my.salesforce.com/0066T0000191Po9QAE</t>
  </si>
  <si>
    <t>https://observepoint.my.salesforce.com/001d000001gOZOpAAO</t>
  </si>
  <si>
    <t>0066T0000190QksQAE</t>
  </si>
  <si>
    <t>2023 - REN - Discovery Ltd</t>
  </si>
  <si>
    <t>0066T000017XDJXQA4</t>
  </si>
  <si>
    <t>Discovery have been seeing the value of ObservePoint. They started small and now wish to start using Jounreys and running bigger audits, as have been seeing the value, and Eve has been pushing more use cases. 1442% upsell but also an early renewal</t>
  </si>
  <si>
    <t>https://observepoint.my.salesforce.com/0066T0000190QksQAE</t>
  </si>
  <si>
    <t>006VH0000027xdKYAQ</t>
  </si>
  <si>
    <t>2026 - REN - Keurig Dr Pepper</t>
  </si>
  <si>
    <t>Budget, and Adoption</t>
  </si>
  <si>
    <t>https://observepoint.my.salesforce.com/006VH0000027xdKYAQ</t>
  </si>
  <si>
    <t>2024 - REN - Citi (App 601)</t>
  </si>
  <si>
    <t>After an extensive renewal process, Citi has decided to renew, reaffirming the value they find in OP for their data and privacy governance requirements.</t>
  </si>
  <si>
    <t>https://observepoint.my.salesforce.com/0066T00001CzLXqQAN</t>
  </si>
  <si>
    <t>0066T00001CMcjlQAD</t>
  </si>
  <si>
    <t>2026 - REN - Mastercard</t>
  </si>
  <si>
    <t>&lt;p&gt;Privacy Compliance:&lt;/p&gt;&lt;ul&gt;&lt;li&gt;Identify and decrease unapproved tags&lt;ul&gt;&lt;li&gt;Drive to 0&lt;/li&gt;&lt;li&gt;They use this script to emulate our Privacy Tags report to identify unapproved tags - https://script.google.com/home/projects/1xUPilOQbotUYcL_30ayzj2TjIU1G-auxX45Vlh6XNu2Jp4ld3g2fucG_/edit&lt;/li&gt;&lt;/ul&gt;&lt;/li&gt;&lt;/ul&gt;</t>
  </si>
  <si>
    <t>https://observepoint.my.salesforce.com/0066T00001CMcjlQAD</t>
  </si>
  <si>
    <t>2025 - REN - Grainger</t>
  </si>
  <si>
    <t>Grainger is seeing the value and eyes set on utilizing more in the coming years adding LPV4E to their scanning, as well as upscaling privacy. Enough value has been seen to lock in for 2 years.</t>
  </si>
  <si>
    <t>https://observepoint.my.salesforce.com/006VH0000055Lh0YAE</t>
  </si>
  <si>
    <t>006VH00000c6mIbYAI</t>
  </si>
  <si>
    <t>2026 - REN - Cardinal Path</t>
  </si>
  <si>
    <t>006VH00000OVeubYAD</t>
  </si>
  <si>
    <t>https://observepoint.my.salesforce.com/006VH00000c6mIbYAI</t>
  </si>
  <si>
    <t>https://observepoint.my.salesforce.com/001d000000VOLPmAAP</t>
  </si>
  <si>
    <t>2023 - REN - Endress+Hauser AG</t>
  </si>
  <si>
    <t>&lt;ul&gt;&lt;li&gt;&lt;span style="background-color: transparent; font-family: Raleway, sans-serif; font-size: 10pt;"&gt;Be alerted if there is any issue with tracking journeys&lt;/span&gt;&lt;/li&gt;&lt;/ul&gt;&lt;p&gt;&lt;br&gt;&lt;/p&gt;</t>
  </si>
  <si>
    <t>Endress are happily using OP with a huge focus on journeys. The autorenew went through early December, and we have a call in to go through next year's objectives set up for January.</t>
  </si>
  <si>
    <t>https://observepoint.my.salesforce.com/0066T000017voXnQAI</t>
  </si>
  <si>
    <t>006VH00000h3ljCYAQ</t>
  </si>
  <si>
    <t>2026 - REN - Pollard Banknote</t>
  </si>
  <si>
    <t>006VH00000Qf4ogYAB</t>
  </si>
  <si>
    <t>https://observepoint.my.salesforce.com/006VH00000h3ljCYAQ</t>
  </si>
  <si>
    <t>https://observepoint.my.salesforce.com/0016T00002mODFlQAO</t>
  </si>
  <si>
    <t>006VH000002AXpZYAW</t>
  </si>
  <si>
    <t>2024 - REN - PBL OBO The North Carolina Education Lottery</t>
  </si>
  <si>
    <t>0066T00001AEnn0QAD</t>
  </si>
  <si>
    <t>They are actually getting bigger and making this a Partner Account over an OBO, so this "loss" is actually a win!</t>
  </si>
  <si>
    <t>https://observepoint.my.salesforce.com/006VH000002AXpZYAW</t>
  </si>
  <si>
    <t>https://observepoint.my.salesforce.com/0016T00002vkcvcQAA</t>
  </si>
  <si>
    <t>2023 - REN - PBL OBO The North Carolina Education Lottery</t>
  </si>
  <si>
    <t>0066T000018HQqlQAG</t>
  </si>
  <si>
    <t>&lt;p&gt;&lt;span style="font-size: 12px;"&gt;NCL has used us for and will continue to use us in 2024 for the following use cases:&lt;/span&gt;&lt;/p&gt;
&lt;ul&gt;&lt;li&gt;&lt;strong&gt;Analytics Validation&lt;/strong&gt;
	&lt;ul&gt;&lt;li&gt;&lt;span style="font-size: 12px;"&gt;Overhaul of tracking solution&lt;/span&gt;&lt;/li&gt;&lt;li&gt;&lt;span style="font-size: 12px;"&gt;Make sure get everything tagged correctly&lt;/span&gt;&lt;/li&gt;&lt;li&gt;&lt;span style="font-size: 12px;"&gt;Make sure GA4 on all pages&lt;/span&gt;&lt;/li&gt;&lt;li&gt;&lt;span style="font-size: 12px;"&gt;Remove duplicates&lt;/span&gt;&lt;/li&gt;&lt;li&gt;&lt;span style="font-size: 12px;"&gt;Be aware of missing/broken tags&lt;/span&gt;&lt;/li&gt;&lt;li&gt;&lt;span style="font-size: 12px;"&gt;Comparison audits (Before and after overhaul)&lt;/span&gt;&lt;/li&gt;&lt;li&gt;&lt;span style="font-size: 12px;"&gt;Starting from square 1 and starting fresh&lt;/span&gt;&lt;/li&gt;&lt;/ul&gt;
	&lt;/li&gt;&lt;li&gt;&lt;strong&gt;Privacy Compliance Validation&lt;/strong&gt;
	&lt;ul&gt;&lt;li&gt;&lt;span style="font-size: 12px;"&gt;Coming later&lt;/span&gt;&lt;/li&gt;&lt;li&gt;&lt;span style="font-size: 12px;"&gt;Make sure no tags pulling in PII&lt;/span&gt;&lt;/li&gt;&lt;/ul&gt;
	&lt;/li&gt;&lt;/ul&gt;
&lt;p&gt; &lt;/p&gt;</t>
  </si>
  <si>
    <t>North Carolina Lottery / Pollard Banknote is thrilled to renew with us for the second year in a row! They will be using us for Analytics and Privacy testing.</t>
  </si>
  <si>
    <t>https://observepoint.my.salesforce.com/0066T00001AEnn0QAD</t>
  </si>
  <si>
    <t>2025 - REN - Mediacorp Pte Ltd</t>
  </si>
  <si>
    <t>&lt;ul&gt;&lt;li&gt;&lt;strong style="font-size: 14pt;"&gt;Analytics Validation&lt;/strong&gt;&lt;ul&gt;&lt;li&gt;&lt;span style="font-size: 14pt;"&gt;Want Data Governance and QA for multiple domains&lt;/span&gt;&lt;/li&gt;&lt;li&gt;&lt;span style="font-size: 14pt;"&gt;Monitor Tags&lt;/span&gt;&lt;ul&gt;&lt;li&gt;&lt;span style="font-size: 14pt;"&gt;Health&lt;/span&gt;&lt;/li&gt;&lt;li&gt;&lt;span style="font-size: 14pt;"&gt;Speed (&amp;amp; impact of tags on page speeds)&lt;/span&gt;&lt;/li&gt;&lt;li&gt;&lt;span style="font-size: 14pt;"&gt;Ensure AA tags are firing&lt;/span&gt;&lt;/li&gt;&lt;/ul&gt;&lt;/li&gt;&lt;li&gt;&lt;span style="font-size: 14pt;"&gt;Test journey funnels: &lt;/span&gt;&lt;ul&gt;&lt;li&gt;&lt;span style="font-size: 14pt;"&gt;Logins&lt;/span&gt;&lt;/li&gt;&lt;li&gt;&lt;span style="font-size: 14pt;"&gt;User watches a video&lt;/span&gt;&lt;/li&gt;&lt;li&gt;&lt;span style="font-size: 14pt;"&gt;User purchases a product&lt;/span&gt;&lt;/li&gt;&lt;li&gt;&lt;span style="font-size: 14pt;"&gt;Ads in videos&lt;/span&gt;&lt;/li&gt;&lt;li&gt;&lt;span style="font-size: 14pt;"&gt;Livestream&lt;/span&gt;&lt;/li&gt;&lt;li&gt;&lt;span style="font-size: 14pt;"&gt;Short Pre-recorded video&lt;/span&gt;&lt;/li&gt;&lt;/ul&gt;&lt;/li&gt;&lt;li&gt;&lt;span style="font-size: 14pt;"&gt;Want to be alerted to failures in tags&lt;/span&gt;&lt;/li&gt;&lt;li&gt;&lt;span style="font-size: 1</t>
  </si>
  <si>
    <t>Mediacorp locked us in for anothe rtwo years. They can be difficult to provide hands on support as they are in singapore so full credit to our great product team maintaining a platform that is valuable even to those who sometimes lack access to calls and hands on strategy!</t>
  </si>
  <si>
    <t>https://observepoint.my.salesforce.com/006VH0000024XdlYAE</t>
  </si>
  <si>
    <t>0066T00001DI593QAD</t>
  </si>
  <si>
    <t>2026 - REN - Dassault Systèmes</t>
  </si>
  <si>
    <t>0060W000013r6r5QAA</t>
  </si>
  <si>
    <t>&lt;ol&gt;&lt;li&gt;Privacy Compliance across their brands(solidworks/3ds)&lt;/li&gt;&lt;li&gt;Data integrity&lt;/li&gt;&lt;li&gt;Confidence in implementation&lt;/li&gt;&lt;li&gt;Improving tagging coverage - We would like to improve our pages tagging metrics with the use of alerts/reports. This will give us a better &lt;span style="color: rgb(34, 34, 34); font-family: Arial, Helvetica, sans-serif; font-size: small;"&gt;understanding&lt;/span&gt; of our tagging coverage.&lt;/li&gt;&lt;li&gt;100% Coverage of GA4 &lt;/li&gt;&lt;li&gt;100% Approved cookies&lt;/li&gt;&lt;li&gt;Accessibility reports (&lt;span style="font-size: 13px;"&gt;dalya.zholdubayeva@3ds.com&lt;/span&gt;)&lt;/li&gt;&lt;/ol&gt;</t>
  </si>
  <si>
    <t>https://observepoint.my.salesforce.com/0066T00001DI593QAD</t>
  </si>
  <si>
    <t>https://observepoint.my.salesforce.com/001d000001qtacXAAQ</t>
  </si>
  <si>
    <t>0066T000017Xq0BQAS</t>
  </si>
  <si>
    <t>2023 - REN - Liberty Global</t>
  </si>
  <si>
    <t>0066T000016GVVsQAO</t>
  </si>
  <si>
    <t>We indeed decided with the team here at Telenet not to renew the contract and communicated the decision to Liberty Global. Reason for this is that the ROI is not sufficient for us.
We needed to invest quite a lot of time in order to get some benefits and also found some limitations in the setup that we have. It just didn’t make sense for us anymore</t>
  </si>
  <si>
    <t>https://observepoint.my.salesforce.com/0066T000017Xq0BQAS</t>
  </si>
  <si>
    <t>https://observepoint.my.salesforce.com/001d000001qtN4OAAU</t>
  </si>
  <si>
    <t>006VH00000BnUwHYAV</t>
  </si>
  <si>
    <t>2025 - REN - GroupM Nexus</t>
  </si>
  <si>
    <t>006VH000007Ifv8YAC</t>
  </si>
  <si>
    <t>Slow start due to internal changes (reorg), but now getting some momentum! Main user is excited about reports! He's also finding OP helpful for DL checks.</t>
  </si>
  <si>
    <t>https://observepoint.my.salesforce.com/006VH00000BnUwHYAV</t>
  </si>
  <si>
    <t>https://observepoint.my.salesforce.com/001VH000008jFWJYA2</t>
  </si>
  <si>
    <t>006VH00000hYNZMYA4</t>
  </si>
  <si>
    <t>2027 - REN - Transparent Partners</t>
  </si>
  <si>
    <t>2026 - REN - Transparent Partners</t>
  </si>
  <si>
    <t>006VH00000SzfsZYAR</t>
  </si>
  <si>
    <t>&lt;p&gt;They cover a lot of things with our tool which makes our partnership even more valuable&lt;/p&gt;</t>
  </si>
  <si>
    <t>Good partner that has regular monthly scans for their ongoing clients</t>
  </si>
  <si>
    <t>https://observepoint.my.salesforce.com/006VH00000TmjevYAB</t>
  </si>
  <si>
    <t>006VH00000ADOEtYAP</t>
  </si>
  <si>
    <t>2025 - REN - Sotheby's</t>
  </si>
  <si>
    <t>0066T00001B8YywQAF</t>
  </si>
  <si>
    <t>&lt;ol&gt;&lt;li&gt;Analytics Validation&lt;ol&gt;&lt;li&gt;Validating segment server side analytics and making sure it ultimately gets to Adobe&lt;/li&gt;&lt;li&gt;Focus on validation campaign tracking codes on landing page experiences.&lt;/li&gt;&lt;/ol&gt;&lt;/li&gt;&lt;li&gt;Paid Media Landing Page Validation interest&lt;ol&gt;&lt;li&gt;lots of focus on paid ad performance.&lt;/li&gt;&lt;/ol&gt;&lt;/li&gt;&lt;/ol&gt;</t>
  </si>
  <si>
    <t>Sotheby's just had a new owner of OP join and used OP in December to find a huge gap in their analytics implementation where about 1/3 of their web traffic for first time visitors was not being tracked. They also were losing campaign tracking codes from analytics missing.</t>
  </si>
  <si>
    <t>https://observepoint.my.salesforce.com/006VH00000ADOEtYAP</t>
  </si>
  <si>
    <t>006VH00000TTkJmYAL</t>
  </si>
  <si>
    <t>2026 - REN - Sotheby's</t>
  </si>
  <si>
    <t>Despite solid product value from Dylan back in April 2025, we could not get any buy in or communication whatsoever from Sotheby's during the entire year.</t>
  </si>
  <si>
    <t>https://observepoint.my.salesforce.com/006VH00000TTkJmYAL</t>
  </si>
  <si>
    <t>0066T00001BAQnYQAX</t>
  </si>
  <si>
    <t>2024 - REN - ULTA</t>
  </si>
  <si>
    <t>&lt;p&gt;&lt;span style="font-size: 14px;"&gt; They use us for analytic and privacy validation - they are hoping to use us to continually test their privacy cookie banner, validating those cookies, and analytics that may or may not go missing. They also use us a lot for testing critical flows in journeys.&lt;/span&gt;&lt;/p&gt;</t>
  </si>
  <si>
    <t>Lot of win reasons! We have a great ULTA team who value us, we have great partnerships with decision makers, they use us for analytic and privacy validation and it's only going to continue growing! And for two years for the first time instead of one!</t>
  </si>
  <si>
    <t>https://observepoint.my.salesforce.com/0066T00001BAQnYQAX</t>
  </si>
  <si>
    <t>006VH00000iLrmOYAS</t>
  </si>
  <si>
    <t>2026 - REN - Walgreens</t>
  </si>
  <si>
    <t>006VH000002CsGRYA0</t>
  </si>
  <si>
    <t>https://observepoint.my.salesforce.com/006VH00000iLrmOYAS</t>
  </si>
  <si>
    <t>0066T0000191e7KQAQ</t>
  </si>
  <si>
    <t>2022 - REN - Bain &amp; Company (After 3mo Extension)</t>
  </si>
  <si>
    <t>0066T000015rEkVQAU</t>
  </si>
  <si>
    <t>Bain is thrilled to partner with us for another year! They are excited to leverage ObservePoint for Privacy testing on their clients sites. They also use ObservePoint for consulting their current clients and prospecting new ones.</t>
  </si>
  <si>
    <t>https://observepoint.my.salesforce.com/0066T0000191e7KQAQ</t>
  </si>
  <si>
    <t>https://observepoint.my.salesforce.com/0010W00002dxSBLQA2</t>
  </si>
  <si>
    <t>006VH00000THEM5YAP</t>
  </si>
  <si>
    <t>2025 - REN - Bain &amp; Company</t>
  </si>
  <si>
    <t>006VH0000036cKDYAY</t>
  </si>
  <si>
    <t>&lt;p&gt;A huge consulting firm that relies on us for a number of purposes for testing their clients websites. Excited to be continuing our partnership.&lt;/p&gt;</t>
  </si>
  <si>
    <t>Great partner and we were able to do an Onsite in the summer and I think that had a very positive outcome leading up to this renewal!</t>
  </si>
  <si>
    <t>https://observepoint.my.salesforce.com/006VH00000THEM5YAP</t>
  </si>
  <si>
    <t>006VH00000gcYy9YAE</t>
  </si>
  <si>
    <t>2026 - REN - Bain &amp; Company</t>
  </si>
  <si>
    <t>https://observepoint.my.salesforce.com/006VH00000gcYy9YAE</t>
  </si>
  <si>
    <t>2024 - REN - Bain &amp; Company</t>
  </si>
  <si>
    <t>0066T00001ACdbCQAT</t>
  </si>
  <si>
    <t>&lt;p&gt;Bain &amp;amp; Co continues our partnership for the 5th year in a row. They utilize our platform to analyze their client&amp;#39;s websites to ensure accurate data collections. &lt;/p&gt;</t>
  </si>
  <si>
    <t>Bain &amp; Co continues our partnership for the 5th year in a row. They utilize our platform to analyze their client's websites to ensure accurate data collections.</t>
  </si>
  <si>
    <t>https://observepoint.my.salesforce.com/006VH0000036cKDYAY</t>
  </si>
  <si>
    <t>0066T000018HbHIQA0</t>
  </si>
  <si>
    <t>2023 - REN - Suncorp Group</t>
  </si>
  <si>
    <t>0066T000015pYnJQAU</t>
  </si>
  <si>
    <t>The customer didn't have any bandwidth to use the tool and wasn't going to be able to for the next 9 months. But said they would honestly be interested in the tool in 9 months from now.</t>
  </si>
  <si>
    <t>https://observepoint.my.salesforce.com/0066T000018HbHIQA0</t>
  </si>
  <si>
    <t>https://observepoint.my.salesforce.com/001d000001hSaGaAAK</t>
  </si>
  <si>
    <t>0066T00001EK2MzQAL</t>
  </si>
  <si>
    <t>2024 - REN - Cornerstone Brands</t>
  </si>
  <si>
    <t>0066T00001DNoRCQA1</t>
  </si>
  <si>
    <t>&lt;p&gt;&lt;strong&gt;Success Criteria:&lt;/strong&gt;&lt;/p&gt;&lt;p&gt;The company follows a six-week release cycle across 16 different testing environments/domains, including three lower environments and four brands. As a GA4 client, they focus primarily on validating various funnels and pages within GA4, with a preference for frequent testing in lower environments and quarterly testing in production.&lt;/p&gt;&lt;p&gt;&lt;br&gt;&lt;/p&gt;&lt;p&gt;Team and Compliance Structure:&lt;/p&gt;&lt;p&gt;A dedicated team manages privacy compliance, which is not a current priority within the operational scope.&lt;/p&gt;&lt;p&gt;&lt;br&gt;&lt;/p&gt;&lt;p&gt;Environment Details for Each Brand:&lt;/p&gt;&lt;p&gt;- Ballard Designs:&lt;/p&gt;&lt;p&gt; - Production: https://www.ballarddesigns.com/&lt;/p&gt;&lt;p&gt; - Development Environments:&lt;/p&gt;&lt;p&gt;  - Dev1: https://devwcs.ballarddesigns.com/&lt;/p&gt;&lt;p&gt;  - Dev2: https://devwcs2.ballarddesigns.com/&lt;/p&gt;&lt;p&gt;  - Dev3: https://devwcs3.ballarddesigns.com/&lt;/p&gt;&lt;p&gt;&lt;br&gt;&lt;/p&gt;&lt;p&gt;- Frontgate:&lt;/p&gt;&lt;p&gt; - Production: https://www.frontgate.com/&lt;/p&gt;&lt;p&gt; - Development Environments:&lt;/p&gt;&lt;p&gt;  - Dev1: https://devwcs.frontga</t>
  </si>
  <si>
    <t>CornerStone utilizes ObservePoint to verify that GA4 is functioning at full capacity across all their various environments, pages, and funnels. Excited to branch off to other teams this next year!</t>
  </si>
  <si>
    <t>https://observepoint.my.salesforce.com/0066T00001EK2MzQAL</t>
  </si>
  <si>
    <t>https://observepoint.my.salesforce.com/001d000001gP5szAAC</t>
  </si>
  <si>
    <t>006VH00000PFscnYAD</t>
  </si>
  <si>
    <t>2025 - REN - Cornerstone Brands</t>
  </si>
  <si>
    <t>It took time and persistence, but we finally got there. Cornerstone faced significant challenges getting value from ObservePoint because of testing issues in their lower environments and because their main users weren’t highly technical.
After months of collaboration to get their Journeys built, stabilized, and running reliably, we’ve successfully launched 150 automated Journeys that give them peace of mind around their GA4 implementation.
Thanks to the team’s effort, Cornerstone renewed their contract and is excited to head into 2026 with far less manual work and significantly more automation.</t>
  </si>
  <si>
    <t>https://observepoint.my.salesforce.com/006VH00000PFscnYAD</t>
  </si>
  <si>
    <t>2023 - REN - Bwin</t>
  </si>
  <si>
    <t>Even though they are slow to get moving they can see the value that OP can bring! They are looking forward to making use of journeys and privacy in future.</t>
  </si>
  <si>
    <t>https://observepoint.my.salesforce.com/0066T000018Gc9nQAC</t>
  </si>
  <si>
    <t>2024 - REN - Room &amp; Board</t>
  </si>
  <si>
    <t>&lt;p&gt;Along with Analytics validation with web audits and journeys. The Room &amp;amp; Board team has stressed the importance&lt;/p&gt;&lt;p&gt;OneTrust Implementation - the ability to test different user states&lt;/p&gt;&lt;p&gt;Visibility of all technologies &amp;amp; cookies&lt;/p&gt;&lt;p&gt;Testing in lower environments&lt;/p&gt;&lt;p&gt;Email validation&lt;/p&gt;&lt;p&gt;QR code validation for product tags&lt;/p&gt;</t>
  </si>
  <si>
    <t>Great Partnership! The Room &amp; Board team increased their volume this year and saw the value with a 2yr commitment! They continue to find value in ObservePoint and are excited to expand their use cases this year!</t>
  </si>
  <si>
    <t>https://observepoint.my.salesforce.com/0066T00001B9IqeQAF</t>
  </si>
  <si>
    <t>2023 - REN - Centers for Medicare &amp; Medicaid Services</t>
  </si>
  <si>
    <t>0066T000015qQ1FQAU</t>
  </si>
  <si>
    <t>&lt;p&gt;CMS via Blast Analytics is a very self-sufficient account. I don&amp;#39;t have a call cadence with them yet, but I&amp;#39;m hoping in the next year to at least have touch bases once a quarter to ensure they are getting the value they are looking for.&lt;/p&gt;&lt;p&gt;&lt;br&gt;&lt;/p&gt;&lt;p&gt;Nonetheless, they still reach out to me through slack and email if they have questions, and I&amp;#39;m always present to assist.&lt;/p&gt;&lt;p&gt;&lt;br&gt;&lt;/p&gt;&lt;ul&gt;&lt;li&gt;Analytics Validation&lt;ul&gt;&lt;li&gt;Migrating to Adobe Analytics&lt;/li&gt;&lt;li&gt;Validating evars and props for main events in Adobe Analytics and other Adobe martech&lt;/li&gt;&lt;li&gt;Validating Tealium CMS in dev and prod&lt;/li&gt;&lt;/ul&gt;&lt;/li&gt;&lt;li&gt;Privacy Validation&lt;ul&gt;&lt;li&gt;Validating Tealium CMP across all sites and pages&lt;/li&gt;&lt;li&gt;Detecting PII&lt;/li&gt;&lt;/ul&gt;&lt;/li&gt;&lt;/ul&gt;&lt;p&gt;&lt;br&gt;&lt;/p&gt;</t>
  </si>
  <si>
    <t>CMS is renewing with us for the SIXTH year in a row! They will be using OP for tag migrations to Adobe Analytics, and will continue to implement on CMS's website while validating their implementation through OP.</t>
  </si>
  <si>
    <t>https://observepoint.my.salesforce.com/0066T0000190d4YQAQ</t>
  </si>
  <si>
    <t>0066T00001ABrnJQAT</t>
  </si>
  <si>
    <t>2023 - REN - Adobe (Target) - 4561</t>
  </si>
  <si>
    <t>0066T000018yK7mQAE</t>
  </si>
  <si>
    <t>&lt;p&gt;&lt;span style="font-size: 12px;"&gt;Adobe Target will continue using us for the following reasons:&lt;/span&gt;&lt;/p&gt;&lt;ul&gt;&lt;li&gt;&lt;strong style="background-color: rgb(255, 255, 255); font-size: 12px;"&gt;Analytics Validation&lt;/strong&gt;&lt;ul&gt;&lt;li&gt;&lt;span style="background-color: rgb(255, 255, 255); font-size: 12px;"&gt;Find where Adobe Target is not firing for clients and see where it&amp;#39;s deployed across the % of their site&lt;/span&gt;&lt;ul&gt;&lt;li&gt;&lt;span style="font-size: 12px;"&gt;Scoping According to clients sites, especially sub domains&lt;/span&gt;&lt;/li&gt;&lt;li&gt;&lt;span style="font-size: 12px;"&gt;Obtain Target footprint and volume usage data to confirm renewal/upsell conversations to account team&lt;/span&gt;&lt;/li&gt;&lt;li&gt;&lt;span style="font-size: 12px;"&gt;Easy for talking points when going into renewals and showing how competitors are using it&lt;/span&gt;&lt;/li&gt;&lt;li&gt;&lt;span style="font-size: 12px;"&gt;Overall,&lt;/span&gt;&lt;ul&gt;&lt;li&gt;&lt;span style="font-size: 12px;"&gt;1) Where pages are tagged with Adobe Target&lt;/span&gt;&lt;/li&gt;&lt;li&gt;&lt;span style="font-size: 12px;"&gt;2) NOT tagged with Adobe Target&lt;/span&gt;&lt;/li&gt;&lt;l</t>
  </si>
  <si>
    <t>Adobe Target Group has renewed with us a second year under this new partner structure and contracting! They will be using us for Analytics validation.</t>
  </si>
  <si>
    <t>https://observepoint.my.salesforce.com/0066T00001ABrnJQAT</t>
  </si>
  <si>
    <t>2022 - REN EXP - Adobe (Target)</t>
  </si>
  <si>
    <t>The Adobe Progrommatic Upsell team specific to the Adobe Target technology is excited to use us to help identify gaps in customer Adobe Target implementation as well as identify sections of the site and subsidiaries of big companies they can upsell.</t>
  </si>
  <si>
    <t>https://observepoint.my.salesforce.com/0066T000018yK7mQAE</t>
  </si>
  <si>
    <t>006VH000000xDvhYAE</t>
  </si>
  <si>
    <t>2024 - REN - Adobe (TARGET) - 4561</t>
  </si>
  <si>
    <t>They didn't utilize the tool and all the primary users have either left or not logged in for 4+ months.</t>
  </si>
  <si>
    <t>https://observepoint.my.salesforce.com/006VH000000xDvhYAE</t>
  </si>
  <si>
    <t>0066T0000191LULQA2</t>
  </si>
  <si>
    <t>2023 - REN - 120Feet</t>
  </si>
  <si>
    <t>0066T00001912g9QAA</t>
  </si>
  <si>
    <t>&lt;ul&gt;&lt;li&gt;Sell OP to clients &lt;/li&gt;&lt;/ul&gt;</t>
  </si>
  <si>
    <t>120 Feet are happy to continue their partnership. They are big journey users and we are working with them to drive volume with audits and they are excited to use the tool for prospecting and to take advantage of the referral model.</t>
  </si>
  <si>
    <t>https://observepoint.my.salesforce.com/0066T0000191LULQA2</t>
  </si>
  <si>
    <t>https://observepoint.my.salesforce.com/001d000001l9K0VAAU</t>
  </si>
  <si>
    <t>0066T0000190ncsQAA</t>
  </si>
  <si>
    <t>2023 - REN - Roche</t>
  </si>
  <si>
    <t>Roche "love OP and are ready to take the partnership to the next level" expanding from 1 to 3 of their divisions. They see OP as a "key strategic partner" and are focussed on site-health, functionality, and compliance.</t>
  </si>
  <si>
    <t>https://observepoint.my.salesforce.com/0066T0000190ncsQAA</t>
  </si>
  <si>
    <t>006VH00000bY2eqYAC</t>
  </si>
  <si>
    <t>2026 - REN - Roche</t>
  </si>
  <si>
    <t>006VH00000ONyDlYAL</t>
  </si>
  <si>
    <t>https://observepoint.my.salesforce.com/006VH00000bY2eqYAC</t>
  </si>
  <si>
    <t>0066T00001DORnxQAH</t>
  </si>
  <si>
    <t>2024 - REN - Roche</t>
  </si>
  <si>
    <t>&lt;ul&gt;&lt;li&gt;DTM to Launch migration&lt;/li&gt;&lt;li&gt;Key user flows (contact forms, social/external links, search etc&lt;/li&gt;&lt;li&gt;Privacy Compliant&lt;/li&gt;&lt;/ul&gt;</t>
  </si>
  <si>
    <t>Roche renew for their 6th year of partnership with OP. Continued focus on site-health, functionality, and compliance and heavy usage on Journeys.</t>
  </si>
  <si>
    <t>https://observepoint.my.salesforce.com/0066T00001DORnxQAH</t>
  </si>
  <si>
    <t>0066T000018I3NnQAK</t>
  </si>
  <si>
    <t>2023 - REN - Sarani</t>
  </si>
  <si>
    <t>0066T000018HJbVQAW</t>
  </si>
  <si>
    <t>Sarani is renewing with us for the second year in a row! They will be using us for analytics monitoring on their client's sites.</t>
  </si>
  <si>
    <t>https://observepoint.my.salesforce.com/0066T000018I3NnQAK</t>
  </si>
  <si>
    <t>https://observepoint.my.salesforce.com/0016T00002slqYgQAI</t>
  </si>
  <si>
    <t>0066T00001DHn4pQAD</t>
  </si>
  <si>
    <t>2024 - REN - Sarani</t>
  </si>
  <si>
    <t>Karen uses ObservePoint to augment her Analytics Implementation practice. She runs her own agency and relies on OP to do Discovery Scanning for her prospects and clients.</t>
  </si>
  <si>
    <t>https://observepoint.my.salesforce.com/0066T00001DHn4pQAD</t>
  </si>
  <si>
    <t>0066T00001CMuajQAD</t>
  </si>
  <si>
    <t>2024 - REN - Duke Health</t>
  </si>
  <si>
    <t>0066T00001BAKu9QAH</t>
  </si>
  <si>
    <t>Continue to see value out of ObservePoint for analytics validation and will be working with them on expanding to new use cases in the future</t>
  </si>
  <si>
    <t>https://observepoint.my.salesforce.com/0066T00001CMuajQAD</t>
  </si>
  <si>
    <t>https://observepoint.my.salesforce.com/0010W00002dxQWdQAM</t>
  </si>
  <si>
    <t>0060W0000123Br8QAE</t>
  </si>
  <si>
    <t>2021 Renewal - Co-operative Bank</t>
  </si>
  <si>
    <t>0060W00000wyHYyQAM</t>
  </si>
  <si>
    <t>Main Champion left and due to budget restriction champions manager has been unwilling to engage in conversation about the renewal.</t>
  </si>
  <si>
    <t>https://observepoint.my.salesforce.com/0060W0000123Br8QAE</t>
  </si>
  <si>
    <t>https://observepoint.my.salesforce.com/001d000001qtIPKAA2</t>
  </si>
  <si>
    <t>2020 Renewal - Co-operative Bank</t>
  </si>
  <si>
    <t>0060W00000vvxmRQAQ</t>
  </si>
  <si>
    <t>https://observepoint.my.salesforce.com/0060W00000wyHYyQAM</t>
  </si>
  <si>
    <t>006VH00000ZeZm5YAF</t>
  </si>
  <si>
    <t>2026 - REN - Harvard Business Review</t>
  </si>
  <si>
    <t>006VH00000GC2G9YAL</t>
  </si>
  <si>
    <t>https://observepoint.my.salesforce.com/006VH00000ZeZm5YAF</t>
  </si>
  <si>
    <t>https://observepoint.my.salesforce.com/001d000001hTYXNAA4</t>
  </si>
  <si>
    <t>2023 - REN - Bain &amp; Company</t>
  </si>
  <si>
    <t>&lt;p&gt;&lt;span style="font-size: 12px;"&gt;Bain &amp;amp; Co. has been using us and plans to keep using us for the following this year:&lt;/span&gt;&lt;/p&gt;&lt;ul&gt;&lt;li&gt;&lt;strong style="background-color: rgb(255, 255, 255); font-size: 12px;"&gt;Analytics Validation&lt;/strong&gt;&lt;ul&gt;&lt;li&gt;&lt;span style="font-size: 12px;"&gt;Look for competitor martech on sites&lt;/span&gt;&lt;/li&gt;&lt;li&gt;&lt;span style="font-size: 12px;"&gt;Use tag initiators trees to show client tag origins&lt;/span&gt;&lt;/li&gt;&lt;/ul&gt;&lt;/li&gt;&lt;li&gt;&lt;strong style="background-color: rgb(255, 255, 255); font-size: 12px;"&gt;Privacy Compliance Validation&lt;/strong&gt;&lt;ul&gt;&lt;li&gt;&lt;span style="background-color: rgb(255, 255, 255); font-size: 12px;"&gt;Starting to break into privacy with their clients&lt;/span&gt;&lt;/li&gt;&lt;/ul&gt;&lt;/li&gt;&lt;/ul&gt;&lt;p&gt;&lt;br&gt;&lt;/p&gt;</t>
  </si>
  <si>
    <t>Bain is thrilled to partner with us for the 3rd year in a row! They are working more closely with us this year to onboard more teammates to leverage OP for their varying clients.</t>
  </si>
  <si>
    <t>https://observepoint.my.salesforce.com/0066T00001ACdbCQAT</t>
  </si>
  <si>
    <t>2024 - REN - Inspire Brands</t>
  </si>
  <si>
    <t>0066T00001CMKPYQA5</t>
  </si>
  <si>
    <t>&lt;p&gt;Implementing and validating the ObservePoint tool across Inspire Brands&amp;#39; domains and mobile apps, particularly for the Dunkin&amp;#39; and Baskin Robbins brands, ensuring proper consent management functionality, and validating website and landing page performance, especially during the holiday season.&lt;/p&gt;</t>
  </si>
  <si>
    <t>We’re excited to share that Inspire Brands has renewed with ObservePoint! Despite initial concerns about underutilization over the past year, our strong relationship with their champion and alignment on the value of ObservePoint proved instrumental. Over the past few months, Inspire migrated to a new CMP, which helped uncover numerous unapproved cookies and tags. Additionally, they are focusing on validating their checkout flows and actively building out Journeys, reinforcing their commitment to leveraging ObservePoint’s capabilities for enhanced success.</t>
  </si>
  <si>
    <t>https://observepoint.my.salesforce.com/0066T00001EK2p9QAD</t>
  </si>
  <si>
    <t>2025 - REN - Cotiviti</t>
  </si>
  <si>
    <t>0066T00001CO8l1QAD</t>
  </si>
  <si>
    <t>&lt;p&gt;Cotiviti is in a position to use ObservePoint for privacy compliance clean up. Initially they adopted us as a box to check or peace of mind tool but we have found extensive compliance red flags in cookies firing so success will be measured by providing an inventory of all cookies that need to be removed and then continued compliance once this is complete.&lt;/p&gt;</t>
  </si>
  <si>
    <t>Cotiviti looks forward to more seriously adopting OP as a critical tool this year and addressing a variety of privacy issues we were able to find in scans of their site</t>
  </si>
  <si>
    <t>https://observepoint.my.salesforce.com/006VH00000GJIPpYAP</t>
  </si>
  <si>
    <t>006VH00000Ahd6nYAB</t>
  </si>
  <si>
    <t>2024 - REN - Capital One Financial</t>
  </si>
  <si>
    <t>Renewing for another year! We've made great strides to improve the relationship and act on product feedback which saved the renewal this year! Many thanks to Nic, JD, Dave, P&amp;E</t>
  </si>
  <si>
    <t>https://observepoint.my.salesforce.com/006VH00000Ahd6nYAB</t>
  </si>
  <si>
    <t>2025 - REN - Saxo Bank</t>
  </si>
  <si>
    <t>After initially saying they were struggling to prove value to renew us, we have got them to to the web maturity assessment, we have held an onsite meeting last week with for strategy for the year and even overcome the Greenland/USA relationship. 🤣 We have a good relationship with the main user and decision marker, who convinced the budget holder and leadership to continuewith us and the main user is hoping to have a super user for this year after coming to edge and being inspired.</t>
  </si>
  <si>
    <t>https://observepoint.my.salesforce.com/006VH00000SaLtqYAF</t>
  </si>
  <si>
    <t>0066T00001Cz9EeQAJ</t>
  </si>
  <si>
    <t>2024 - REN - Boston Scientific</t>
  </si>
  <si>
    <t>&lt;p&gt;&lt;strong style="font-size: 14pt; font-family: Roboto, sans-serif; color: rgb(0, 0, 0);"&gt;Current Use Cases&lt;/strong&gt;&lt;/p&gt;&lt;ul&gt;&lt;li&gt;&lt;strong style="font-size: 14pt;"&gt;Analytics Validation&lt;/strong&gt;&lt;ul&gt;&lt;li&gt;&lt;span style="font-size: 14pt; background-color: transparent;"&gt;Data Governance&lt;/span&gt;&lt;/li&gt;&lt;li&gt;&lt;span style="font-size: 14pt; background-color: transparent;"&gt;Test Journey Funnels&lt;/span&gt;&lt;/li&gt;&lt;/ul&gt;&lt;/li&gt;&lt;li&gt;&lt;strong style="font-size: 14pt;"&gt;Privacy Compliance Validation&lt;/strong&gt;&lt;ul&gt;&lt;li&gt;&lt;span style="font-size: 14pt; background-color: transparent;"&gt;First priority: COMPLIANCE - Not in any violation of GDPR for EU sites&lt;/span&gt;&lt;/li&gt;&lt;/ul&gt;&lt;/li&gt;&lt;li&gt;&lt;strong style="font-size: 14pt;"&gt;Landing Page Validation&lt;/strong&gt;&lt;ul&gt;&lt;li&gt;&lt;span style="font-size: 14pt; background-color: transparent;"&gt;Validate GA marketing campaign pages&lt;/span&gt;&lt;/li&gt;&lt;/ul&gt;&lt;/li&gt;&lt;/ul&gt;</t>
  </si>
  <si>
    <t>Brandie had an awesome time at Edge and is hoping to rally for expansion this year to break into more use cases and gain more capabilities in their account.</t>
  </si>
  <si>
    <t>https://observepoint.my.salesforce.com/0066T00001Cz9EeQAJ</t>
  </si>
  <si>
    <t>006VH00000KKLG7YAP</t>
  </si>
  <si>
    <t>2024 - REN - AstraZeneca PRIVACY</t>
  </si>
  <si>
    <t>006VH00000HCJBZYA5</t>
  </si>
  <si>
    <t>Should never have been renewalable ARR as was always a POC for privacy team. Should hopefully get an upsell at somepoint on the main contract but could be 6-9 months as they have a license running already from January 1.</t>
  </si>
  <si>
    <t>https://observepoint.my.salesforce.com/006VH00000KKLG7YAP</t>
  </si>
  <si>
    <t>https://observepoint.my.salesforce.com/001d000001gzb3OAAQ</t>
  </si>
  <si>
    <t>006VH0000045lP3YAI</t>
  </si>
  <si>
    <t>2026 - REN - AstraZeneca</t>
  </si>
  <si>
    <t>0066T00001Dk5OoQAJ</t>
  </si>
  <si>
    <t>&lt;p&gt;Astra Objectives&lt;/p&gt;&lt;ul&gt;&lt;li&gt;Analytic governance across all brands&lt;/li&gt;&lt;li&gt;Privacy use cases&lt;/li&gt;&lt;/ul&gt;&lt;p&gt;&lt;br&gt;&lt;/p&gt;</t>
  </si>
  <si>
    <t>https://observepoint.my.salesforce.com/006VH0000045lP3YAI</t>
  </si>
  <si>
    <t>0066T00001DnqGaQAJ</t>
  </si>
  <si>
    <t>2024 - REN - 120Feet</t>
  </si>
  <si>
    <t>&lt;ul&gt;&lt;li&gt;Sell OP to clients &lt;/li&gt;&lt;li&gt;Biggest client is Ralph Lauren&lt;/li&gt;&lt;li&gt;Heavily Involved in Journeys&lt;/li&gt;&lt;/ul&gt;</t>
  </si>
  <si>
    <t>120 Feet has a multitude of Partners that they utilize ObservePoint for. Primarily for GDPR, Cookie compliance/ consent, and testing Journey progression for their end users.</t>
  </si>
  <si>
    <t>https://observepoint.my.salesforce.com/0066T00001DnqGaQAJ</t>
  </si>
  <si>
    <t>006VH00000Q3v9GYAR</t>
  </si>
  <si>
    <t>2025 - REN - 120Feet</t>
  </si>
  <si>
    <t>Little usage and a team that used other tools in place of us.</t>
  </si>
  <si>
    <t>https://observepoint.my.salesforce.com/006VH00000Q3v9GYAR</t>
  </si>
  <si>
    <t>0066T000017wx5oQAA</t>
  </si>
  <si>
    <t>2023 - REN - Genentech</t>
  </si>
  <si>
    <t>&lt;p&gt;Need to maximize Audit usage -- higher frequency, more pages&lt;/p&gt;&lt;p&gt;Journey usage is spot on&lt;/p&gt;&lt;p&gt;&lt;br&gt;&lt;/p&gt;&lt;p&gt;Talked about expansion to fulfill audit needs, but Yong isn&amp;#39;t open to more $ right now. &lt;/p&gt;&lt;p&gt;&lt;br&gt;&lt;/p&gt;&lt;p&gt;Audit qty is VERY HIGH and almost none are at a desirable frequency. Will take the duration of this term to upsell... &lt;/p&gt;</t>
  </si>
  <si>
    <t>Genentech is on for the 10th year with OP!</t>
  </si>
  <si>
    <t>https://observepoint.my.salesforce.com/0066T000017wx5oQAA</t>
  </si>
  <si>
    <t>2024 - REN - Genentech</t>
  </si>
  <si>
    <t>Genentech has been a long-time customer, primarily focused on Analytics Validation and Privacy Compliance across more than 100 domains. They are particularly excited about account-wide reporting, given the extensive number of Journeys and Audits they manage. ObservePoint empowers them to scale their testing efficiently across all their sites, making it manageable for a small team.</t>
  </si>
  <si>
    <t>https://observepoint.my.salesforce.com/0066T00001EK2sDQAT</t>
  </si>
  <si>
    <t>006VH00000WpK0hYAF</t>
  </si>
  <si>
    <t>2026 - REN - Adobe (APP ID: 10672) Adobe Digital Strategies and Solutions</t>
  </si>
  <si>
    <t>006VH00000A5WW9YAN</t>
  </si>
  <si>
    <t>https://observepoint.my.salesforce.com/006VH00000WpK0hYAF</t>
  </si>
  <si>
    <t>0060W00000zNz0lQAC</t>
  </si>
  <si>
    <t>2020 Renewal - Elanco Europe</t>
  </si>
  <si>
    <t>0060W00000y737HQAQ</t>
  </si>
  <si>
    <t>Elanco after the restructuring of the company, and company and the additional domains they have added, They are keen to bring all there new properties in to line thanks to the work Tom has been doing with them over the previous years.</t>
  </si>
  <si>
    <t>https://observepoint.my.salesforce.com/0060W00000zNz0lQAC</t>
  </si>
  <si>
    <t>https://observepoint.my.salesforce.com/0010W00002L1onRQAR</t>
  </si>
  <si>
    <t>006VH00000cCRcrYAG</t>
  </si>
  <si>
    <t>2027 - REN - Elanco</t>
  </si>
  <si>
    <t>0066T00001EJklxQAD</t>
  </si>
  <si>
    <t>https://observepoint.my.salesforce.com/006VH00000cCRcrYAG</t>
  </si>
  <si>
    <t>2025 - REN - Elanco</t>
  </si>
  <si>
    <t>0060W000014aqzwQAA</t>
  </si>
  <si>
    <t>&lt;p&gt;100% compliance of all the pages containing the new cookie banner.&lt;/p&gt;&lt;p&gt;Coverage across all markets/brands&lt;/p&gt;</t>
  </si>
  <si>
    <t>Elanco love Tom and appreciate the improvements we've made to the platform. Early renewal!</t>
  </si>
  <si>
    <t>https://observepoint.my.salesforce.com/0066T00001EJklxQAD</t>
  </si>
  <si>
    <t>2023 - REN - Elanco Europe</t>
  </si>
  <si>
    <t>Elanco is sticking around for another 2 years! They'll keep using OP to help with their analytics validation and cookie compliance.</t>
  </si>
  <si>
    <t>https://observepoint.my.salesforce.com/0060W000014aqzwQAA</t>
  </si>
  <si>
    <t>0066T00001Do39KQAR</t>
  </si>
  <si>
    <t>2025 - REN - Financial Times</t>
  </si>
  <si>
    <t>Although we have a new champion and lots of change at FT they are still strong users of OP and are looking forward to another year, with potentially new use cases to be adopted.</t>
  </si>
  <si>
    <t>https://observepoint.my.salesforce.com/0066T00001Do39KQAR</t>
  </si>
  <si>
    <t>0066T000016nR8cQAE</t>
  </si>
  <si>
    <t>2023-REN-Whitbread</t>
  </si>
  <si>
    <t>0060W000014oMoJQAU</t>
  </si>
  <si>
    <t>Whitbread have new users in the account but are looking forward to continuing to use ObservePoint for Analytics Validation and potentially expand into other use cases.</t>
  </si>
  <si>
    <t>https://observepoint.my.salesforce.com/0066T000016nR8cQAE</t>
  </si>
  <si>
    <t>https://observepoint.my.salesforce.com/001d000001h09VpAAI</t>
  </si>
  <si>
    <t>0066T00001B9Pq1QAF</t>
  </si>
  <si>
    <t>2024 - REN - Whitbread Group</t>
  </si>
  <si>
    <t>They are building an internal tool. My contact thought ObservePoint had great potential (and I think he thinks the internal one won't be as good), but he said even though it's a cool tool it's hard to get the developers to do anything from the results, and he thinks they will do more if they use the internal one. I wouldn't be surprised if they come back to us in the future!</t>
  </si>
  <si>
    <t>https://observepoint.my.salesforce.com/0066T00001B9Pq1QAF</t>
  </si>
  <si>
    <t>006VH000003XXziYAG</t>
  </si>
  <si>
    <t>2025 - REN - Adobe (TAM 10588)</t>
  </si>
  <si>
    <t>0066T00001AEqa8QAD</t>
  </si>
  <si>
    <t>&lt;p&gt;The Adobe TAM team runs every new client through an environmental review and ObservePoint is a key technology for this program. This has led to multiple referrals and we look forward to partnering with them for another year. &lt;/p&gt;</t>
  </si>
  <si>
    <t>The Adobe TAM team runs every new client through an environmental review and ObservePoint is a key technology for this program. This has led to multiple referrals and we look forward to partnering with them for another year.</t>
  </si>
  <si>
    <t>https://observepoint.my.salesforce.com/006VH000003XXziYAG</t>
  </si>
  <si>
    <t>0066T00001ACme7QAD</t>
  </si>
  <si>
    <t>2023 - REN - Deluxe</t>
  </si>
  <si>
    <t>Deluxe has grown to become self-sufficent and engaged with the platform so much since I've had them these last two years! Love how they are growing in the digital and privacy spheres and continue to do so!</t>
  </si>
  <si>
    <t>https://observepoint.my.salesforce.com/0066T00001ACme7QAD</t>
  </si>
  <si>
    <t>006VH00000PZmWPYA1</t>
  </si>
  <si>
    <t>2025 - REN - Deluxe</t>
  </si>
  <si>
    <t>006VH000000SA7hYAG</t>
  </si>
  <si>
    <t>Privacy and compliance have been top of mind for Deluxe over the past year. ObservePoint has been key in helping them keep OneTrust configurations up to date across their sites.</t>
  </si>
  <si>
    <t>https://observepoint.my.salesforce.com/006VH00000PZmWPYA1</t>
  </si>
  <si>
    <t>006VH00000h45egYAA</t>
  </si>
  <si>
    <t>2026 - REN - Deluxe</t>
  </si>
  <si>
    <t>https://observepoint.my.salesforce.com/006VH00000h45egYAA</t>
  </si>
  <si>
    <t>2024 - REN - Deluxe</t>
  </si>
  <si>
    <t>Renewing 3 months early. Deluxe loving OP!</t>
  </si>
  <si>
    <t>https://observepoint.my.salesforce.com/006VH000000SA7hYAG</t>
  </si>
  <si>
    <t>0066T00001ACrzgQAD</t>
  </si>
  <si>
    <t>2024 - REN - Ramsey</t>
  </si>
  <si>
    <t>&lt;p&gt;&lt;span style="font-size: 12px;"&gt;Ramsey has used us and will continue to use us for the following use cases this 2024 year:&lt;/span&gt;&lt;/p&gt;&lt;ul&gt;&lt;li&gt;&lt;strong style="background-color: rgb(255, 255, 255); font-size: 12px;"&gt;Analytics Validation&lt;/strong&gt;&lt;ul&gt;&lt;li&gt;&lt;span style="background-color: rgb(255, 255, 255); font-size: 12px;"&gt;Check dynamic Key-value pairs (using regex)&lt;/span&gt;&lt;/li&gt;&lt;li&gt;&lt;span style="background-color: rgb(255, 255, 255); font-size: 12px;"&gt;Ensure Events are firing&lt;/span&gt;&lt;/li&gt;&lt;li&gt;&lt;span style="background-color: rgb(255, 255, 255); font-size: 12px;"&gt;Receive alerts&lt;/span&gt;&lt;/li&gt;&lt;li&gt;&lt;span style="background-color: rgb(255, 255, 255); font-size: 12px;"&gt;Data governance around purchase funnel journeys&lt;/span&gt;&lt;/li&gt;&lt;li&gt;&lt;span style="font-size: 12px;"&gt;Avoid and minimize data errors!&lt;/span&gt;&lt;/li&gt;&lt;li&gt;&lt;span style="font-size: 12px;"&gt;Get marketing, analytics, qa, and paid media teams involved&lt;/span&gt;&lt;/li&gt;&lt;li&gt;&lt;span style="font-size: 12px;"&gt;Ensure client ID is populating with the correct value across a journey flow&lt;/span&gt;&lt;/li&gt;&lt;/u</t>
  </si>
  <si>
    <t>Big focus on landing page validation next year</t>
  </si>
  <si>
    <t>https://observepoint.my.salesforce.com/0066T00001ACrzgQAD</t>
  </si>
  <si>
    <t>0066T000016kiwZQAQ</t>
  </si>
  <si>
    <t>2022 - REN - ESI Media</t>
  </si>
  <si>
    <t>0060W00000zNxtSQAS</t>
  </si>
  <si>
    <t>This was a dark account all year. I sent lots of emails, tried phoning a few times, and sent a vidyard with things found in his account, but no response on anything. The only piece of feedback I have is from the one email I got from him to cancel in July where he said: 'this is primarily due to a change in priorities'.  I've sent another email asking for more feedback, but he is on annual leave until the 31st.</t>
  </si>
  <si>
    <t>https://observepoint.my.salesforce.com/0066T000016kiwZQAQ</t>
  </si>
  <si>
    <t>https://observepoint.my.salesforce.com/001d000001hVHpqAAG</t>
  </si>
  <si>
    <t>2021 Renewal - ESI Media</t>
  </si>
  <si>
    <t>0060W00000y4jk3QAA</t>
  </si>
  <si>
    <t>ESI Media (The Independent) have dropped app but are looking forward to expanding further into the business and other teams using Tech Gov. over the next year.</t>
  </si>
  <si>
    <t>https://observepoint.my.salesforce.com/0060W00000zNxtSQAS</t>
  </si>
  <si>
    <t>006VH00000grCUHYA2</t>
  </si>
  <si>
    <t>2027 - REN - UBS</t>
  </si>
  <si>
    <t>006VH00000UWbKwYAL</t>
  </si>
  <si>
    <t>https://observepoint.my.salesforce.com/006VH00000grCUHYA2</t>
  </si>
  <si>
    <t>2026 - REN - UBS</t>
  </si>
  <si>
    <t>006VH000003ZrxNYAS</t>
  </si>
  <si>
    <t>&lt;ul&gt;&lt;li&gt;Privacy Validation&lt;/li&gt;&lt;li&gt;Analytics Validation&lt;/li&gt;&lt;li&gt;Ad-hoc Journey Test&lt;/li&gt;&lt;li&gt;Accessibility&lt;/li&gt;&lt;/ul&gt;</t>
  </si>
  <si>
    <t>UBS have really come on strong since May earlier this year. They have gone from 1 or 2 users over the years to now fully gaining control of OP with 9+ users using consistently. We are planning to go see them in person early next year to improve the relationship even further.</t>
  </si>
  <si>
    <t>https://observepoint.my.salesforce.com/006VH00000UWbKwYAL</t>
  </si>
  <si>
    <t>006VH000003LUKnYAO</t>
  </si>
  <si>
    <t>2025 - REN - Allianz</t>
  </si>
  <si>
    <t>0066T00001ACO4DQAX</t>
  </si>
  <si>
    <t>Allianz will continue to use OP for testing their key Insurance calculators, validating the Data Layer &amp; Pixel Validation Journeys (Facebook, Floodlight, AdWords)</t>
  </si>
  <si>
    <t>https://observepoint.my.salesforce.com/006VH000003LUKnYAO</t>
  </si>
  <si>
    <t>006VH00000bJ7TXYA0</t>
  </si>
  <si>
    <t>2027 - REN - SolarWinds</t>
  </si>
  <si>
    <t>0066T00001DO7GpQAL</t>
  </si>
  <si>
    <t>https://observepoint.my.salesforce.com/006VH00000bJ7TXYA0</t>
  </si>
  <si>
    <t>https://observepoint.my.salesforce.com/001d000001mk3RAAAY</t>
  </si>
  <si>
    <t>0066T0000190w6MQAQ</t>
  </si>
  <si>
    <t>2023 - REN - Emeritus</t>
  </si>
  <si>
    <t>0066T000018yKOjQAM</t>
  </si>
  <si>
    <t>Reasons for loss
Gone through 3 manager changes and restructuring of their organization in the last year
Do not see a use for ObservePoint now but will reach out later when they are in a better spot</t>
  </si>
  <si>
    <t>https://observepoint.my.salesforce.com/0066T0000190w6MQAQ</t>
  </si>
  <si>
    <t>https://observepoint.my.salesforce.com/0016T00002tIOilQAG</t>
  </si>
  <si>
    <t>0066T00001AFpvCQAT</t>
  </si>
  <si>
    <t>2024 - REN - AT&amp;T</t>
  </si>
  <si>
    <t>0066T000017UammQAC</t>
  </si>
  <si>
    <t>&lt;p&gt;&lt;span style="color: rgb(68, 68, 68);"&gt;They are mainly interested in Analytics Validation, Tag Governance, and a bit of Privacy Validation to start with. They are also interested in Landing Page Validation but that may not be top priority. &lt;/span&gt;&lt;/p&gt;</t>
  </si>
  <si>
    <t>Several teams have shown a ton of interest over the last couple of months. We have some privacy contacts on the main AT&amp;T side who have seen a demo. Excited to see this account explode this year!</t>
  </si>
  <si>
    <t>https://observepoint.my.salesforce.com/0066T00001AFpvCQAT</t>
  </si>
  <si>
    <t>https://observepoint.my.salesforce.com/001d000001RdQV5AAN</t>
  </si>
  <si>
    <t>006VH0000027xYUYAY</t>
  </si>
  <si>
    <t>2025 - REN - Ramsey</t>
  </si>
  <si>
    <t>&lt;p&gt;&lt;strong style="color: rgb(0, 0, 0); font-family: Arial, sans-serif; font-size: 14pt;"&gt;Defined Results&lt;/strong&gt;&lt;/p&gt;&lt;ul&gt;&lt;li&gt;&lt;span style="font-family: Roboto, sans-serif; font-size: 14pt;"&gt;Matt’s whole goal with ObservePoint is to make sure they are getting the most out of it&lt;/span&gt;&lt;/li&gt;&lt;li&gt;&lt;span style="font-family: Roboto, sans-serif; font-size: 14pt;"&gt;Avoid and minimize data errors!&lt;/span&gt;&lt;/li&gt;&lt;li&gt;&lt;span style="background-color: transparent; font-size: 14pt;"&gt;Data governance around tags and cookies that are allowed on site&lt;/span&gt;&lt;/li&gt;&lt;li&gt;&lt;span style="background-color: transparent; font-size: 14pt;"&gt;Get marketing, analytics, qa, and paid media teams involved&lt;/span&gt;&lt;/li&gt;&lt;/ul&gt;&lt;p&gt;&lt;strong style="color: rgb(0, 0, 0); font-family: Arial, sans-serif; font-size: 14pt;"&gt;Current Use Cases&lt;/strong&gt;&lt;/p&gt;&lt;ul&gt;&lt;li&gt;&lt;strong style="font-size: 14pt;"&gt;Analytics Validation&lt;/strong&gt;&lt;ul&gt;&lt;li&gt;&lt;span style="font-size: 14pt;"&gt;Check dynamic key-value pairs (using regex)&lt;/span&gt;&lt;/li&gt;&lt;li&gt;&lt;span style="font-size: 14pt;"&gt;Ensure events are fir</t>
  </si>
  <si>
    <t>Was underutilizing with low bandwidth to increase usage/ attention</t>
  </si>
  <si>
    <t>https://observepoint.my.salesforce.com/006VH0000027xYUYAY</t>
  </si>
  <si>
    <t>0066T00001EK2QmQAL</t>
  </si>
  <si>
    <t>2024 - REN - Protiviti</t>
  </si>
  <si>
    <t>0066T00001BBQk4QAH</t>
  </si>
  <si>
    <t>&lt;p&gt;Protiviti will provide HUM assessments for their clients to identify gaps in their analytics implementations. This will also lead to referrals for direct deals. &lt;/p&gt;</t>
  </si>
  <si>
    <t>Protiviti will provide HUM assessments for their clients to identify gaps in their analytics implementations. This will also lead to referrals for direct deals.</t>
  </si>
  <si>
    <t>https://observepoint.my.salesforce.com/0066T00001EK2QmQAL</t>
  </si>
  <si>
    <t>2024 - REN - The Salvation Army International</t>
  </si>
  <si>
    <t>0066T00001ACEHvQAP</t>
  </si>
  <si>
    <t>The Salvation Army does thousands of scans every months testing primary domains, Privacy Checks, full ecosystem checks, and more. They leverage ObservePoint to monitor all of these things for this massive NPO!</t>
  </si>
  <si>
    <t>https://observepoint.my.salesforce.com/0066T00001Dk4MmQAJ</t>
  </si>
  <si>
    <t>2025 - REN - Healthgrades</t>
  </si>
  <si>
    <t>&lt;p&gt;Healthgrades has multiple teams actively using ObservePoint, including teams focused on analytics, tagging, privacy, and advertising. Privacy is the most recent team to adopt the tool. The other teams already have implementations in place and use ObservePoint to identify errors or gain confidence that everything is functioning as expected. The privacy team has uncovered several issues that still need to be addressed. Until those are fully resolved, this account remains in &lt;strong&gt;blue status.&lt;/strong&gt;&lt;/p&gt;</t>
  </si>
  <si>
    <t>Healthgrades has been using us for several years. They continue to see the value of ObservePoint. They had some big issues with the audits earlier this year that we were able to resolve and they've gotten good results ever since.</t>
  </si>
  <si>
    <t>https://observepoint.my.salesforce.com/006VH00000QLbVUYA1</t>
  </si>
  <si>
    <t>0066T000017wVWpQAM</t>
  </si>
  <si>
    <t>2023 - REN - ALDI Süd</t>
  </si>
  <si>
    <t>The Aldi team are pleased to renew their partnership as ObservePoint's automation continues to be a huge time-saver in their QA process!</t>
  </si>
  <si>
    <t>https://observepoint.my.salesforce.com/0066T000017wVWpQAM</t>
  </si>
  <si>
    <t>0066T000018HNhVQAW</t>
  </si>
  <si>
    <t>2023 - REN - Astellas Pharma</t>
  </si>
  <si>
    <t>&lt;p&gt;Using ObservePoint to monitor different flows on multiple different domains and making sure their analytics are firing as expected. They have over 200 journeys monitoring domain flows. &lt;/p&gt;&lt;p&gt;&lt;br&gt;&lt;/p&gt;&lt;p&gt;Click All Solution is a major benefit that we are setting up for them &lt;/p&gt;&lt;p&gt;&lt;br&gt;&lt;/p&gt;</t>
  </si>
  <si>
    <t>Astellas is prime in self-sufficiency when it comes to OP and they just keep being so diligent in using it for data governance! hoping to grow them in different aspects this year! :)</t>
  </si>
  <si>
    <t>https://observepoint.my.salesforce.com/0066T000018HNhVQAW</t>
  </si>
  <si>
    <t>0066T000015qFroQAE</t>
  </si>
  <si>
    <t>2022 - REN - OptumRx</t>
  </si>
  <si>
    <t>They have a whole new team, but they couldn't resist the opportunity to leverage a tool to automate their analytics QA process. Their new champion is solid and excited to take advantage of OP.</t>
  </si>
  <si>
    <t>https://observepoint.my.salesforce.com/0066T000015qFroQAE</t>
  </si>
  <si>
    <t>2023 - REN - OptumRx</t>
  </si>
  <si>
    <t>OptumRx is still frequently leveraging the automation of ObservePoint. Excited to grow the account this next year!</t>
  </si>
  <si>
    <t>https://observepoint.my.salesforce.com/0066T00001ACsA5QAL</t>
  </si>
  <si>
    <t>0066T000016kJAgQAM</t>
  </si>
  <si>
    <t>2023 - REN - JM Family</t>
  </si>
  <si>
    <t>&lt;p&gt;JM Family / SE Toyota will continue to use us for the following this year:&lt;/p&gt;&lt;p&gt;&lt;strong&gt;Analytics Validation:&lt;/strong&gt;&lt;/p&gt;&lt;ul&gt;&lt;li&gt;Journeys Used for new website updates&lt;/li&gt;&lt;li&gt;Test Journey funnels &lt;ul&gt;&lt;li&gt;Lead to inventory&lt;/li&gt;&lt;li&gt;Lead to a dealership&lt;/li&gt;&lt;/ul&gt;&lt;/li&gt;&lt;li&gt;The ultimate goal is to be the warm handoff from the shoppers to the dealers&lt;/li&gt;&lt;/ul&gt;&lt;p&gt;&lt;strong&gt;Landing Page Validation:&lt;/strong&gt;&lt;/p&gt;&lt;ul&gt;&lt;li&gt;SE Toyota is a Leads driven website&lt;/li&gt;&lt;li&gt;Most traffic comes from paid media and organic search&lt;/li&gt;&lt;/ul&gt;&lt;p&gt;&lt;br&gt;&lt;/p&gt;</t>
  </si>
  <si>
    <t>JM Family / SouthEast Toyota Division is thrilled to continue working with us for the FOURTH year in a row. Their partner 22Squared uses ObservePoint to validate the analytics and page performance of their various different dealership sites.</t>
  </si>
  <si>
    <t>https://observepoint.my.salesforce.com/0066T000016kJAgQAM</t>
  </si>
  <si>
    <t>006VH00000e3aEPYAY</t>
  </si>
  <si>
    <t>2027 - REN - JM Family Enterprises</t>
  </si>
  <si>
    <t>2025 - REN - JM Family Enterprises</t>
  </si>
  <si>
    <t>&lt;p&gt;&lt;strong style="color: rgb(0, 0, 0); font-family: Arial, sans-serif; font-size: 14pt;"&gt;Current Use Cases&lt;/strong&gt;&lt;/p&gt;&lt;ul&gt;&lt;li&gt;&lt;strong style="font-size: 14pt;"&gt;Analytics Validation&lt;/strong&gt;&lt;ul&gt;&lt;li&gt;&lt;span style="font-size: 14pt;"&gt;Journeys used for new website updates for major funnels&lt;/span&gt;&lt;/li&gt;&lt;/ul&gt;&lt;/li&gt;&lt;li&gt;&lt;strong style="font-size: 14pt;"&gt;Privacy Compliance Validation(?)&lt;/strong&gt;&lt;/li&gt;&lt;li&gt;&lt;strong style="font-size: 14pt;"&gt;Landing Page Validation&lt;/strong&gt;&lt;ul&gt;&lt;li&gt;&lt;span style="font-size: 14pt;"&gt;SE Toyota is a leads driven website: Most traffic comes from paid media and organic search&lt;/span&gt;&lt;/li&gt;&lt;/ul&gt;&lt;/li&gt;&lt;/ul&gt;&lt;p&gt;&lt;br&gt;&lt;/p&gt;</t>
  </si>
  <si>
    <t>JM family has had a strong champion in Kendall and they look forward to using us to break into new use cases in 2025 as we expand the platform</t>
  </si>
  <si>
    <t>https://observepoint.my.salesforce.com/0066T00001DnsEJQAZ</t>
  </si>
  <si>
    <t>0066T00001ACsPJQA1</t>
  </si>
  <si>
    <t>2023 - REN - Carmichael Lynch OBO Subaru</t>
  </si>
  <si>
    <t>They are an agency that solely works on Subaru's site and they have used us for years and have been self sufficient and great users throughout those years for digital governance.</t>
  </si>
  <si>
    <t>https://observepoint.my.salesforce.com/0066T00001ACsPJQA1</t>
  </si>
  <si>
    <t>006VH00000iqL0bYAE</t>
  </si>
  <si>
    <t>2026 - REN - Carmichael Lynch OBO Butterball</t>
  </si>
  <si>
    <t>006VH00000aCvfLYAS</t>
  </si>
  <si>
    <t>https://observepoint.my.salesforce.com/006VH00000iqL0bYAE</t>
  </si>
  <si>
    <t>0066T00001C9SLCQA3</t>
  </si>
  <si>
    <t>2024 - REN - Astellas Pharma</t>
  </si>
  <si>
    <t>Astellas finds value in our Journeys. Recently, they implemented our ClickAll+ solution, which they are very excited about as it better fits their use case compared to standard audits. They have also recently completed their migration to GA4 and will need ObservePoint to help ensure that everything is properly implemented and cleanned up.</t>
  </si>
  <si>
    <t>https://observepoint.my.salesforce.com/0066T00001C9SLCQA3</t>
  </si>
  <si>
    <t>2025 - REN - Otsuka</t>
  </si>
  <si>
    <t>0066T00001EK2jaQAD</t>
  </si>
  <si>
    <t>&lt;p&gt;Otsuka continues to use us through our partner, Jakala. We were able to meet our main champion, Jon, while in Minneapolis and we have a great relationship with them.&lt;/p&gt;</t>
  </si>
  <si>
    <t>Jakala does Analytics Validation for Otsuka and ObservePoint is a pivotal piece for them to do that with their medicine websites.</t>
  </si>
  <si>
    <t>https://observepoint.my.salesforce.com/006VH00000ONys5YAD</t>
  </si>
  <si>
    <t>2024 - REN - Otsuka</t>
  </si>
  <si>
    <t>0066T00001DkbqeQAB</t>
  </si>
  <si>
    <t>&lt;p&gt;Otsuka hired FFW to help ensure compliance with privacy regulations and standards, including automating cookie consent testing, auditing websites and landing pages, and providing advanced alerting capabilities.&lt;/p&gt;&lt;p&gt;&lt;br&gt;&lt;/p&gt;&lt;p&gt;Otsuka will say FFW was successful if they can stay safe and up to date on all thing web governance.&lt;/p&gt;</t>
  </si>
  <si>
    <t>ObservePoint helps Otsuka ensure compliance with privacy regulations and standards, including automating cookie consent testing, auditing websites and landing pages, and providing advanced alerting capabilities.</t>
  </si>
  <si>
    <t>https://observepoint.my.salesforce.com/0066T00001EK2jaQAD</t>
  </si>
  <si>
    <t>006VH000005PH4RYAW</t>
  </si>
  <si>
    <t>2025 - REN - Four Seasons Hotels</t>
  </si>
  <si>
    <t>006VH000001d9nhYAA</t>
  </si>
  <si>
    <t>&lt;p&gt;The customer hired us to proactively scan their website for gaps in their privacy implementation, ensuring issues are identified and addressed before legal notices them.&lt;/p&gt;&lt;p&gt;Success is measured by:&lt;/p&gt;&lt;ol&gt;&lt;li&gt;&lt;strong&gt;Comprehensive Coverage&lt;/strong&gt; – All scans are correctly configured to monitor every critical privacy use case.&lt;/li&gt;&lt;li&gt;&lt;strong&gt;Site-Wide Visibility&lt;/strong&gt; – Scans are actively covering all key areas of the site, eliminating blind spots.&lt;/li&gt;&lt;li&gt;&lt;strong&gt;Real-Time Issue Detection&lt;/strong&gt; – The team is subscribed to alerts and receives immediate notifications when an issue arises.&lt;/li&gt;&lt;li&gt;&lt;strong&gt;Confidence in Validation &amp;amp; Troubleshooting&lt;/strong&gt; – The team knows how to log in, verify that privacy measures are working, and confidently troubleshoot issues. They should understand where to check, how to confirm compliance, and what steps to take when something breaks—whether that means resolving it internally or escalating it appropriately. If they lack confidence in their abil</t>
  </si>
  <si>
    <t>This is Four Seasons' first year with ObservePoint. They are highly strategic about their usage, ensuring they maximize every page they’ve purchased and are already seeing significant value. We've secured referrals to other teams for 2025 and have nearly fulfilled their success criteria.</t>
  </si>
  <si>
    <t>https://observepoint.my.salesforce.com/006VH000005PH4RYAW</t>
  </si>
  <si>
    <t>https://observepoint.my.salesforce.com/001d000001ze83KAAQ</t>
  </si>
  <si>
    <t>006VH00000V9vN1YAJ</t>
  </si>
  <si>
    <t>2026 - REN - Four Seasons Hotels</t>
  </si>
  <si>
    <t>&lt;p&gt;Four Seasons’ primary objective is privacy validation. Due to limited bandwidth, their initial focus has been on resolving EU-related issues, with plans to shift more attention to the U.S. afterward. While they do have an analytics use case, it hasn’t been prioritized yet for the same reason. They currently run U.S. audits mainly for peace of mind and to provide visibility when questions arise about those regions. They’re in the process of hiring a new team member who will focus more on analytics in 2025, so we expect to see increased activity around that use case soon. Since we haven’t yet delivered 100% of their desired results and still have work in progress, this account is currently in &lt;strong&gt;yellow status.&lt;/strong&gt;&lt;/p&gt;</t>
  </si>
  <si>
    <t>Four Seasons’ primary objective is privacy validation. Due to limited bandwidth, their initial focus has been on resolving EU-related issues, with plans to shift more attention to the U.S. afterward. While they do have an analytics use case, it hasn’t been prioritized yet for the same reason. They currently run U.S. audits mainly for peace of mind and to provide visibility when questions arise about those regions.</t>
  </si>
  <si>
    <t>https://observepoint.my.salesforce.com/006VH00000V9vN1YAJ</t>
  </si>
  <si>
    <t>006VH00000iod1eYAA</t>
  </si>
  <si>
    <t>2027 - REN - Four Seasons Hotels</t>
  </si>
  <si>
    <t>https://observepoint.my.salesforce.com/006VH00000iod1eYAA</t>
  </si>
  <si>
    <t>2023-REN-Agilent</t>
  </si>
  <si>
    <t>Agilent keeps coming back for more. Big plans to grow usage with new use case applications this year (privacy).</t>
  </si>
  <si>
    <t>https://observepoint.my.salesforce.com/0066T000017VqsvQAC</t>
  </si>
  <si>
    <t>2026 - REN - Agilent</t>
  </si>
  <si>
    <t>006VH000008HXXdYAO</t>
  </si>
  <si>
    <t>&lt;p&gt;https://docs.google.com/presentation/d/13tKQkePPDauzVRDq2zB3auuakwgzPLkK591m7hl2vhQ/edit?usp=sharing&lt;/p&gt;</t>
  </si>
  <si>
    <t>Renewing early!</t>
  </si>
  <si>
    <t>https://observepoint.my.salesforce.com/006VH00000WSqCYYA1</t>
  </si>
  <si>
    <t>006VH00000iVUjfYAG</t>
  </si>
  <si>
    <t>2027 - REN - Agilent</t>
  </si>
  <si>
    <t>2025 - REN - Agilent</t>
  </si>
  <si>
    <t>Agilent renewing early.</t>
  </si>
  <si>
    <t>https://observepoint.my.salesforce.com/006VH000008HXXdYAO</t>
  </si>
  <si>
    <t>0066T00001AEe9cQAD</t>
  </si>
  <si>
    <t>2023 - REN - FCA Group</t>
  </si>
  <si>
    <t>0066T000016mW3AQAU</t>
  </si>
  <si>
    <t>&lt;p&gt;paul.paterson@stellantis.com is the main champion.&lt;/p&gt;&lt;p&gt;&lt;br&gt;&lt;/p&gt;&lt;p&gt;FCA are trying to build a data governance model across multiple brands. They currently have over 6000 journeys in their account. Their primary concern is the validation of their Adobe Analytics. The ObservePoint journeys will play a key factor on the success of their account. The goal is to introduce ObservePoint to other teams and to leverage their partnership with &lt;span style="background-color: rgb(255, 255, 255); font-size: small; font-family: Arial, Helvetica, sans-serif; color: rgb(34, 34, 34);"&gt;Publicis&lt;/span&gt;&lt;/p&gt;&lt;p&gt;&lt;br&gt;&lt;/p&gt;</t>
  </si>
  <si>
    <t>FCA Group continues to find value in OP for their tech and data governance needs!</t>
  </si>
  <si>
    <t>https://observepoint.my.salesforce.com/0066T00001AEe9cQAD</t>
  </si>
  <si>
    <t>https://observepoint.my.salesforce.com/001d000001qtMfvAAE</t>
  </si>
  <si>
    <t>006VH00000T98CBYAZ</t>
  </si>
  <si>
    <t>2025 - REN - FCA Group</t>
  </si>
  <si>
    <t>006VH000003HScWYAW</t>
  </si>
  <si>
    <t>&lt;p&gt;The main success metrics for ObservePoint are :&lt;/p&gt;&lt;p&gt;&lt;br&gt;&lt;/p&gt;&lt;ul&gt;&lt;li&gt;Finding issues with Adobe Analytics&lt;/li&gt;&lt;li&gt;100% successful journey runs.&lt;/li&gt;&lt;/ul&gt;</t>
  </si>
  <si>
    <t>FCA Group continues to see strong value in ObservePoint in supporting their technology and data governance initiatives, with a potential expansion into the EMEA market planned for January.</t>
  </si>
  <si>
    <t>https://observepoint.my.salesforce.com/006VH00000T98CBYAZ</t>
  </si>
  <si>
    <t>006VH00000gz12DYAQ</t>
  </si>
  <si>
    <t>2026 - REN - FCA Group</t>
  </si>
  <si>
    <t>https://observepoint.my.salesforce.com/006VH00000gz12DYAQ</t>
  </si>
  <si>
    <t>006VH00000YLz1hYAD</t>
  </si>
  <si>
    <t>2027 - REN - Ferguson</t>
  </si>
  <si>
    <t>https://observepoint.my.salesforce.com/006VH00000YLz1hYAD</t>
  </si>
  <si>
    <t>2024 - REN - HP Inc</t>
  </si>
  <si>
    <t>0066T000018yk9yQAA</t>
  </si>
  <si>
    <t>&lt;p&gt;Analytics Validation&lt;/p&gt;&lt;p&gt;Top pages&lt;/p&gt;&lt;p&gt;Getting in touch with marketing teams through Chris&lt;/p&gt;&lt;ul&gt;&lt;li&gt;the use case is there just need the right people&lt;/li&gt;&lt;li&gt;All landing page use cases (email, ads, campaigns)&lt;/li&gt;&lt;/ul&gt;</t>
  </si>
  <si>
    <t>Chris is a fan and even introduced us to the privacy team.  The renewal was an easy yes. working on adding more use cases.</t>
  </si>
  <si>
    <t>https://observepoint.my.salesforce.com/0066T00001BBU1QQAX</t>
  </si>
  <si>
    <t>006VH00000iDKZ5YAO</t>
  </si>
  <si>
    <t>2027 - REN - Insuramatch</t>
  </si>
  <si>
    <t>006VH00000dpjRJYAY</t>
  </si>
  <si>
    <t>https://observepoint.my.salesforce.com/006VH00000iDKZ5YAO</t>
  </si>
  <si>
    <t>https://observepoint.my.salesforce.com/001VH00000il4GkYAI</t>
  </si>
  <si>
    <t>006VH00000ApQfSYAV</t>
  </si>
  <si>
    <t>2025 - REN - Accenture BRAZIL</t>
  </si>
  <si>
    <t>006VH000009xz7BYAQ</t>
  </si>
  <si>
    <t>&lt;p&gt;Some great users that really saw the vision of OP played a huge role in this.&lt;/p&gt;</t>
  </si>
  <si>
    <t>Accenture Brazil utilized us really well using 99% of their total pages! Making sure certain tags are loading and links are working was a huge benefit for them.</t>
  </si>
  <si>
    <t>https://observepoint.my.salesforce.com/006VH00000ApQfSYAV</t>
  </si>
  <si>
    <t>006VH00000WKyf8YAD</t>
  </si>
  <si>
    <t>2026 - REN - Accenture</t>
  </si>
  <si>
    <t>https://observepoint.my.salesforce.com/006VH00000WKyf8YAD</t>
  </si>
  <si>
    <t>0066T00001CNXIeQAP</t>
  </si>
  <si>
    <t>2024 - REN - Follett</t>
  </si>
  <si>
    <t>&lt;p&gt;&lt;strong style="color: rgb(0, 0, 0); font-family: Roboto, sans-serif; font-size: 14pt;"&gt;Current Use Cases&lt;/strong&gt;&lt;/p&gt;&lt;ul&gt;&lt;li&gt;&lt;strong style="font-size: 14pt;"&gt;Analytics Validation&lt;/strong&gt;&lt;ul&gt;&lt;li&gt;&lt;span style="font-size: 14pt;"&gt;Tag Impact on page performance&lt;/span&gt;&lt;/li&gt;&lt;li&gt;&lt;span style="font-size: 14pt;"&gt;Lower environment tests for checkout funnels&lt;/span&gt;&lt;/li&gt;&lt;li&gt;&lt;span style="font-size: 14pt;"&gt;Proactive Testing before publishing changes (use easy block tags)&lt;/span&gt;&lt;/li&gt;&lt;li&gt;&lt;span style="font-size: 14pt;"&gt;Web &amp;amp; Mobile testing (for Single Page Applications)&lt;/span&gt;&lt;/li&gt;&lt;li&gt;&lt;span style="font-size: 14pt;"&gt;GA4 Migration&lt;/span&gt;&lt;/li&gt;&lt;/ul&gt;&lt;/li&gt;&lt;li&gt;&lt;strong style="font-size: 14pt;"&gt;Privacy Validation&lt;/strong&gt;&lt;ul&gt;&lt;li&gt;&lt;span style="font-size: 14pt;"&gt;Just getting started on this…&lt;/span&gt;&lt;/li&gt;&lt;li&gt;&lt;span style="font-size: 14pt;"&gt;Test third-party ads and tracking technologies&lt;/span&gt;&lt;/li&gt;&lt;li&gt;&lt;span style="font-size: 14pt;"&gt;Test GDPR, CCPA, and LGPD cases&lt;/span&gt;&lt;/li&gt;&lt;li&gt;&lt;span style="font-size: 14pt;"&gt;QA OneTrust and for ADA co</t>
  </si>
  <si>
    <t>The customer hasn't been getting enough value.</t>
  </si>
  <si>
    <t>https://observepoint.my.salesforce.com/0066T00001CNXIeQAP</t>
  </si>
  <si>
    <t>006VH00000T9aunYAB</t>
  </si>
  <si>
    <t>2026 - REN - Amica Mutual Insurance</t>
  </si>
  <si>
    <t>0066T000018yb66QAA</t>
  </si>
  <si>
    <t>2023 - REN - Trainline</t>
  </si>
  <si>
    <t>They were not using it due to capacity and no auto renew. Contact was a team of 1, and he didn't have time to even look at the data or read any emails, and he said that the company is not investing enough in data in the right places so their data is rubbish anyway. He spends his days firefighting and has time for nothing else.
I asked him if there was anything else I could set up for him to help and do the hard work for him, and he said he won't even look at what the results are as there is no time.
We tried to contact at least 20 people on linkedin to share results from Privacy audits to relevant people but no one replied. I think they need us in future, but first need to sort out their internal data processes / general chaos!</t>
  </si>
  <si>
    <t>https://observepoint.my.salesforce.com/0066T000018yb66QAA</t>
  </si>
  <si>
    <t>0066T00001DHnbjQAD</t>
  </si>
  <si>
    <t>2024 - REN - Wunderman Thompson</t>
  </si>
  <si>
    <t>0066T00001921YqQAI</t>
  </si>
  <si>
    <t>Wunderman Thompson Data group was acquired by VML MAP, whom we have a license with, so this one will not renew.</t>
  </si>
  <si>
    <t>https://observepoint.my.salesforce.com/0066T00001DHnbjQAD</t>
  </si>
  <si>
    <t>https://observepoint.my.salesforce.com/001d000001T6PC6AAN</t>
  </si>
  <si>
    <t>2023-REN-Vodafone-UK</t>
  </si>
  <si>
    <t>&lt;ul&gt;&lt;li&gt;&lt;span style="background-color: transparent; font-size: 10pt;"&gt;GDPR Compliance &lt;/span&gt;&lt;/li&gt;&lt;li&gt;&lt;span style="background-color: transparent; font-size: 10pt;"&gt;Tag governance&lt;/span&gt;&lt;/li&gt;&lt;/ul&gt;&lt;p&gt;&lt;br&gt;&lt;/p&gt;</t>
  </si>
  <si>
    <t>After 7 months of negotiations and working with Vodafone to find a limit which worked with there budgets we finally have this signed. Vodafone have loved the updates in the platform this year around privacy.</t>
  </si>
  <si>
    <t>https://observepoint.my.salesforce.com/0060W000014oEzjQAE</t>
  </si>
  <si>
    <t>006VH00000hp4C6YAI</t>
  </si>
  <si>
    <t>2026 - REN - Inspire Brands</t>
  </si>
  <si>
    <t>https://observepoint.my.salesforce.com/006VH00000hp4C6YAI</t>
  </si>
  <si>
    <t>006VH00000UvWQ5YAN</t>
  </si>
  <si>
    <t>2026 - REN - Malwarebytes Inc.</t>
  </si>
  <si>
    <t>006VH00000ajWLZYA2</t>
  </si>
  <si>
    <t>2028 - REN - SPIE</t>
  </si>
  <si>
    <t>006VH00000LfzWTYAZ</t>
  </si>
  <si>
    <t>https://observepoint.my.salesforce.com/006VH00000ajWLZYA2</t>
  </si>
  <si>
    <t>https://observepoint.my.salesforce.com/001d000001qtahhAAA</t>
  </si>
  <si>
    <t>2025 - REN - SPIE</t>
  </si>
  <si>
    <t>0066T00001CNGD4QAP</t>
  </si>
  <si>
    <t>&lt;p&gt;9k new journeys need to be setup (not number of journeys, but that is the expected annual runs)&lt;/p&gt;&lt;p&gt;&lt;br&gt;&lt;/p&gt;&lt;p&gt;API integrations to push OP data to Microsoft Fabric&lt;/p&gt;</t>
  </si>
  <si>
    <t>SPIE is on track to get even more out of OP. Automated API work is underway and they will be rolling out thousands of new journey runs this year. Execs are excited to have automatically updated BI reports with OP data.</t>
  </si>
  <si>
    <t>https://observepoint.my.salesforce.com/006VH00000LfzWTYAZ</t>
  </si>
  <si>
    <t>2024 - REN - Direct Line Group</t>
  </si>
  <si>
    <t>0066T000016nSoKQAU</t>
  </si>
  <si>
    <t>&lt;ul&gt;&lt;li&gt;Privacy compliance - GDPR&lt;/li&gt;&lt;li&gt;Tag presence&lt;/li&gt;&lt;li&gt;Validating the data layer&lt;/li&gt;&lt;li&gt;Checking for errors (broken pages etc etc)&lt;/li&gt;&lt;/ul&gt;</t>
  </si>
  <si>
    <t>DL happily agreed to autorenew. They are happy using us with various background audits as well as being interested in more use cases after attending the London CAB.</t>
  </si>
  <si>
    <t>https://observepoint.my.salesforce.com/0066T00001ADf5vQAD</t>
  </si>
  <si>
    <t>006VH00000TTo2OYAT</t>
  </si>
  <si>
    <t>2026 - REN - Direct Line Group</t>
  </si>
  <si>
    <t>Happily using us, and have merged with Aviva who we will also onboard into their account.</t>
  </si>
  <si>
    <t>https://observepoint.my.salesforce.com/006VH00000TTo2OYAT</t>
  </si>
  <si>
    <t>0066T000018zD0gQAE</t>
  </si>
  <si>
    <t>2023 - REN - Norwegian Cruise Line</t>
  </si>
  <si>
    <t>Love working with this team! NCL continues to test key conversion funnels and loves the peace of mind that OP provides.</t>
  </si>
  <si>
    <t>https://observepoint.my.salesforce.com/0066T000018zD0gQAE</t>
  </si>
  <si>
    <t>2024 - REN - Norwegian Cruise Line</t>
  </si>
  <si>
    <t>&lt;p&gt;&lt;strong&gt;Success Criteria:&lt;/strong&gt;&lt;/p&gt;&lt;p&gt;&lt;br&gt;&lt;/p&gt;&lt;p&gt;Currently, our primary focus is on ensuring that &lt;strong&gt;Journeys&lt;/strong&gt; are properly configured to assess top conversion funnels effectively. This involves setting the correct rules, establishing the appropriate testing frequency, and implementing Journey Monitoring for critical Journeys.&lt;/p&gt;&lt;p&gt;&lt;br&gt;&lt;/p&gt;&lt;p&gt;&lt;strong&gt;Privacy Validation&lt;/strong&gt; is another critical use case, primarily for the company at large rather than just Chris’s team. Greater involvement from Legal and Decision Makers could encourage wider use of OP for Privacy Validation.&lt;/p&gt;&lt;p&gt;&lt;br&gt;&lt;/p&gt;&lt;p&gt;&lt;strong&gt;LPV4E&lt;/strong&gt; - Specifics:&lt;/p&gt;&lt;p&gt;Rebecca, who is part of Chris’s team, typically handles email testing for the email team, particularly when there are issues. While the email team is concerned with broken email links, Rebecca is the one tasked with investigating and resolving these issues.&lt;/p&gt;&lt;p&gt;_____________________________________________________________&lt;/p&gt;&lt;p&gt;&lt;br&gt;&lt;/p&gt;&lt;p&gt;&lt;strong&gt;&lt;u&gt;SWO</t>
  </si>
  <si>
    <t>Todd, previously a power user at Princess, was recently let go and immediately hired by NCL, for his ObservePoint expertise and other skills. Since then, NCL has increased their platform utilization and gained more value, benefiting from the additional bandwidth. Their primary focus has been on Analytics Validation and Privacy Compliance.</t>
  </si>
  <si>
    <t>https://observepoint.my.salesforce.com/0066T00001Dk46FQAR</t>
  </si>
  <si>
    <t>0066T000017vongQAA</t>
  </si>
  <si>
    <t>2024 - REN - Sage</t>
  </si>
  <si>
    <t>&lt;ul&gt;&lt;li&gt;Take tracking to proactive measurement approach instead of reactive&lt;/li&gt;&lt;li&gt;Ensuring when there is a new Tealium publish, that all expected events to fire do so &lt;/li&gt;&lt;li&gt;GDPR compliance&lt;/li&gt;&lt;/ul&gt;</t>
  </si>
  <si>
    <t>Agreed to auto-renew. Despite the old champion leaving the new team are excited to get the tool working for them. Previously the old one got great data from audits. Currently their focus is journeys. Hoping to get them back to audits too!</t>
  </si>
  <si>
    <t>https://observepoint.my.salesforce.com/0066T000017vongQAA</t>
  </si>
  <si>
    <t>0066T000017XUUuQAO</t>
  </si>
  <si>
    <t>2023 - REN - Trakken Web Services</t>
  </si>
  <si>
    <t>0066T000015QfIlQAK</t>
  </si>
  <si>
    <t>Trakken are looking to push OP to more of their customers and so were happy to renew mid-term to gain access to privacy features. It'll be their 10th year as OP customers!</t>
  </si>
  <si>
    <t>https://observepoint.my.salesforce.com/0066T000017XUUuQAO</t>
  </si>
  <si>
    <t>https://observepoint.my.salesforce.com/001d000000vhmucAAA</t>
  </si>
  <si>
    <t>006VH00000YM0QnYAL</t>
  </si>
  <si>
    <t>2026 - REN - Trakken</t>
  </si>
  <si>
    <t>006VH00000GQGnvYAH</t>
  </si>
  <si>
    <t>https://observepoint.my.salesforce.com/006VH00000YM0QnYAL</t>
  </si>
  <si>
    <t>2025 - REN - Trakken</t>
  </si>
  <si>
    <t>0066T00001ACO19QAH</t>
  </si>
  <si>
    <t>&lt;p&gt;&lt;strong&gt;Trakken North America Team Google Doc Notes: &lt;/strong&gt;https://docs.google.com/document/d/18iD1DFROQMWHQOD4uo4aPuPNmGF3xOkGZDifYKe_5vA/edit?usp=sharing&lt;/p&gt;</t>
  </si>
  <si>
    <t>Happily using OP across a couple of different teams. Have recently started speaking to a new location too after Sarah's event in Dubai.</t>
  </si>
  <si>
    <t>https://observepoint.my.salesforce.com/006VH00000GQGnvYAH</t>
  </si>
  <si>
    <t>2024 - REN - Trakken</t>
  </si>
  <si>
    <t>&lt;ul&gt;&lt;li&gt;Looking to push OP to more of their customers&lt;/li&gt;&lt;li&gt;Standardized our data QA process (data layer checking/testing)&lt;/li&gt;&lt;li&gt;Interested in the data privacy module&lt;/li&gt;&lt;li&gt;Make use of Journeys&lt;/li&gt;&lt;/ul&gt;&lt;p&gt;&lt;strong style="background-color: rgb(255, 255, 255); color: rgb(0, 0, 0); font-family: Roboto, sans-serif; font-size: 14pt;"&gt;Current Use Cases&lt;/strong&gt;&lt;/p&gt;&lt;ul&gt;&lt;li&gt;&lt;strong style="background-color: rgb(255, 255, 255); font-size: 14pt;"&gt;Analytics Validation&lt;/strong&gt;&lt;ul&gt;&lt;li&gt;&lt;span style="font-size: 14pt;"&gt;Looking to push OP to more of their customers&lt;/span&gt;&lt;/li&gt;&lt;li&gt;&lt;span style="font-size: 14pt;"&gt;Standardized our data QA process (data layer checking/testing)&lt;/span&gt;&lt;/li&gt;&lt;li&gt;&lt;span style="font-size: 14pt;"&gt;Interested in the data privacy module&lt;/span&gt;&lt;/li&gt;&lt;li&gt;&lt;span style="font-size: 14pt;"&gt;Make use of Journeys&lt;/span&gt;&lt;/li&gt;&lt;li&gt;&lt;span style="font-size: 14pt;"&gt;Tag Inventory&lt;/span&gt;&lt;/li&gt;&lt;li&gt;&lt;span style="font-size: 14pt;"&gt;Data Layer Validation&lt;/span&gt;&lt;/li&gt;&lt;/ul&gt;&lt;/li&gt;&lt;li&gt;&lt;strong style="background-color: rgb(255, 255, 255)</t>
  </si>
  <si>
    <t>Trakken is auto-renewing with us for the 11TH YEAR IN A ROW! Their EMEA and US teams will be leveraging us for journey testing, analytics / datalayer monitoring, and privacy testing.</t>
  </si>
  <si>
    <t>https://observepoint.my.salesforce.com/0066T00001ACO19QAH</t>
  </si>
  <si>
    <t>0066T00001BBTOOQA5</t>
  </si>
  <si>
    <t>2024 - REN - Walgreens Boots Alliance</t>
  </si>
  <si>
    <t>0066T000018znEaQAI</t>
  </si>
  <si>
    <t>&lt;ul&gt;&lt;li&gt;Data Validation &amp;amp; Tag Governance (Primary Tags:GUA, GA4, Adobe Analytics, Data Layer)&lt;/li&gt;&lt;li&gt;Privacy Compliance Testing (1. Identify unapproved digital objects, 2. Identify where consent banner is not populating (OneTrust))&lt;/li&gt;&lt;/ul&gt;</t>
  </si>
  <si>
    <t>The Boots team are looking forward to continuing using OP for their data validation &amp; tag governance checks and helping with their privacy compliance testing</t>
  </si>
  <si>
    <t>https://observepoint.my.salesforce.com/0066T00001BBTOOQA5</t>
  </si>
  <si>
    <t>https://observepoint.my.salesforce.com/0010W00002OzRgfQAF</t>
  </si>
  <si>
    <t>006VH00000Z0WWqYAN</t>
  </si>
  <si>
    <t>2026 - REN - Walgreens Boots Alliance</t>
  </si>
  <si>
    <t>006VH00000FBZmbYAH</t>
  </si>
  <si>
    <t>https://observepoint.my.salesforce.com/006VH00000Z0WWqYAN</t>
  </si>
  <si>
    <t>2025 - REN - Walgreens Boots Alliance</t>
  </si>
  <si>
    <t>Boots are continuing to see value with using OP, helping them with their Privacy Compliance testing, Data Validation &amp; Tag Governance</t>
  </si>
  <si>
    <t>https://observepoint.my.salesforce.com/006VH00000FBZmbYAH</t>
  </si>
  <si>
    <t>0066T00001CNX3JQAX</t>
  </si>
  <si>
    <t>2024 - REN - Verisign</t>
  </si>
  <si>
    <t>0066T00001BAibBQAT</t>
  </si>
  <si>
    <t>Verisign has found great use of OP in testing analytics in their search functionalities and ensuring no unapproved cookies are firing across their sites. They are expanding into new use cases and have even contracted someone to utilize the platform even more.</t>
  </si>
  <si>
    <t>https://observepoint.my.salesforce.com/0066T00001CNX3JQAX</t>
  </si>
  <si>
    <t>2025 - REN - Verisign</t>
  </si>
  <si>
    <t>Verisign has worked with scripts this year to design some great custom solutions to take their privacy efforts deeper and are excited about the new reporting</t>
  </si>
  <si>
    <t>https://observepoint.my.salesforce.com/006VH00000J2fgsYAB</t>
  </si>
  <si>
    <t>0066T0000190nEJQAY</t>
  </si>
  <si>
    <t>2023 - REN - OMD</t>
  </si>
  <si>
    <t>0066T0000190Xf5QAE</t>
  </si>
  <si>
    <t>&lt;ul&gt;&lt;li&gt;Provide insights to clients through small one off project work&lt;/li&gt;&lt;li&gt; Audit existing site and help with implementation of GTM once been created (this will continue into next year - 16 months to go)&lt;/li&gt;&lt;li&gt; Review of current GA, gtm, data layer audit, review of new site map&lt;/li&gt;&lt;/ul&gt;</t>
  </si>
  <si>
    <t>They happily auto renewed. They are looking to start using us for a bit more regular client work too.</t>
  </si>
  <si>
    <t>https://observepoint.my.salesforce.com/0066T0000190nEJQAY</t>
  </si>
  <si>
    <t>https://observepoint.my.salesforce.com/001d000001yKer2AAC</t>
  </si>
  <si>
    <t>0066T00001CzIYRQA3</t>
  </si>
  <si>
    <t>2024 - REN - OMD</t>
  </si>
  <si>
    <t>&lt;ul&gt;&lt;li&gt;Provide insights to clients through small one off project work&lt;/li&gt;&lt;li&gt; Audit existing site and help with implementation of GTM once been created (this will continue into next year - 16 months to go)&lt;/li&gt;&lt;li&gt; Review of current GA, gtm, data layer audit, review of new site map&lt;/li&gt;&lt;/ul&gt;&lt;p&gt;&lt;br&gt;&lt;/p&gt;</t>
  </si>
  <si>
    <t>OMD use ObservePoint to test Cookie/ Privacy settings for their clients. Based out of EMEA, GDPR is of high importance so they allow peace of mind for their clients by having OP help search for unexpected cookies, non-compliance, and any other irregularities that could occur for their clients.</t>
  </si>
  <si>
    <t>https://observepoint.my.salesforce.com/0066T00001CzIYRQA3</t>
  </si>
  <si>
    <t>0066T00001CyceVQAR</t>
  </si>
  <si>
    <t>2026 - REN - Pure Storage</t>
  </si>
  <si>
    <t>https://observepoint.my.salesforce.com/0066T00001CyceVQAR</t>
  </si>
  <si>
    <t>0060W00000y5V4PQAU</t>
  </si>
  <si>
    <t>2019 Renewal - iProspect OBO Specsavers</t>
  </si>
  <si>
    <t>0060W00000wwhjSQAQ</t>
  </si>
  <si>
    <t>The agency contract was signed in 2018 to be used on behalf of specsavers. OP service was wrapped into a sow between the agency and specavers for their analytics work. Unfortunately specsavers never used the tool due to turnover in the agency last year and the tool was mainly used for demos of new customers by the agency. The agency and specsavers came to the conclusion that the contract needs to be terminated, and specsavers need to scope out their requirements directly with op for a new contract to be signed in 2019. Greg is currently engaging with specsavers for a net new contract with a resized contract.</t>
  </si>
  <si>
    <t>https://observepoint.my.salesforce.com/0060W00000y5V4PQAU</t>
  </si>
  <si>
    <t>https://observepoint.my.salesforce.com/0010W00002Jx2JnQAJ</t>
  </si>
  <si>
    <t>0066T000017wB1jQAE</t>
  </si>
  <si>
    <t>2023 - REN - William Hill</t>
  </si>
  <si>
    <t>&lt;ul&gt;&lt;li&gt;GDPR Compliance &lt;/li&gt;&lt;li&gt;Data integrity on journeys&lt;/li&gt;&lt;li&gt;Cross device checking&lt;/li&gt;&lt;/ul&gt;</t>
  </si>
  <si>
    <t>William Hill has been finding great value in working with Eve and is looking forward to another year of validating their CMP and Analytics while adding more use cases.</t>
  </si>
  <si>
    <t>https://observepoint.my.salesforce.com/0066T000017wB1jQAE</t>
  </si>
  <si>
    <t>006VH000000MPb1YAG</t>
  </si>
  <si>
    <t>2024 - REN - William Hill</t>
  </si>
  <si>
    <t>William Hill see the value in OP and continuing to validate there Analytics. After a load of internal challenges we finally have this in after 2 months.</t>
  </si>
  <si>
    <t>https://observepoint.my.salesforce.com/006VH000000MPb1YAG</t>
  </si>
  <si>
    <t>2024 - REN - CVS Pharmacy</t>
  </si>
  <si>
    <t>0066T000015QY5uQAG</t>
  </si>
  <si>
    <t>Back to 2 years!! CVS is ramping up to use OP for Analytics, Privacy, LPV and SEO. We have all the right users to make this happen! Another two-year renewal is in the bag for Q1!!!</t>
  </si>
  <si>
    <t>https://observepoint.my.salesforce.com/0066T00001BBIMfQAP</t>
  </si>
  <si>
    <t>006VH00000ApjTZYAZ</t>
  </si>
  <si>
    <t>2026 - REN - CVS Pharmacy</t>
  </si>
  <si>
    <t>0066T000018FKMaQAO</t>
  </si>
  <si>
    <t>2025 - REN - GORE</t>
  </si>
  <si>
    <t>0066T000016kv2IQAQ</t>
  </si>
  <si>
    <t>&lt;ul&gt;&lt;li&gt;&lt;span style="font-size: unset; background-color: unset; font-family: unset; color: unset;"&gt;ObservePoint provided reporting and solutions that addressed GORE&amp;#39;s needs around web governance, privacy, and accessibility.&lt;/span&gt;&lt;/li&gt;&lt;/ul&gt;&lt;p&gt;&lt;br&gt;&lt;/p&gt;</t>
  </si>
  <si>
    <t>After three years with ObservePoint, GORE has chosen to renew their contract and expand their audit volume. They’re excited to continue working with us for another two years!</t>
  </si>
  <si>
    <t>https://observepoint.my.salesforce.com/0066T000018FKMaQAO</t>
  </si>
  <si>
    <t>https://observepoint.my.salesforce.com/001d000001qtIRUAA2</t>
  </si>
  <si>
    <t>006VH00000Z7e1NYAR</t>
  </si>
  <si>
    <t>2027 - REN - GORE</t>
  </si>
  <si>
    <t>https://observepoint.my.salesforce.com/006VH00000Z7e1NYAR</t>
  </si>
  <si>
    <t>006VH00000gEDYHYA4</t>
  </si>
  <si>
    <t>2026 - REN - Chartis</t>
  </si>
  <si>
    <t>006VH000001pnanYAA</t>
  </si>
  <si>
    <t>2024 - REN - Chartis</t>
  </si>
  <si>
    <t>006VH000001F8hRYAS</t>
  </si>
  <si>
    <t>&lt;p&gt;Chartis runs discovery scans for their clients to identify referral opportunities and to scope out work. &lt;/p&gt;</t>
  </si>
  <si>
    <t>Chartis has had a massive uptick in their usage (25% of their total usage in the past 5 weeks) and realized the value of OP through this. Testing multiple clients' sites for thousands of pages, they will continue their partnership with us!</t>
  </si>
  <si>
    <t>https://observepoint.my.salesforce.com/006VH000001pnanYAA</t>
  </si>
  <si>
    <t>006VH00000dF3dXYAS</t>
  </si>
  <si>
    <t>2026 - REN - Western Governors University</t>
  </si>
  <si>
    <t>006VH00000QBPNVYA5</t>
  </si>
  <si>
    <t>https://observepoint.my.salesforce.com/006VH00000dF3dXYAS</t>
  </si>
  <si>
    <t>https://observepoint.my.salesforce.com/001d000001iAHXzAAO</t>
  </si>
  <si>
    <t>0066T0000190L9UQAU</t>
  </si>
  <si>
    <t>2024 - REN - UPS</t>
  </si>
  <si>
    <t>0060W00000ztWx5QAE</t>
  </si>
  <si>
    <t>&lt;p&gt;Analytics Validation - AA Events&lt;/p&gt;&lt;p&gt;Privacy validation - Tealium&lt;/p&gt;&lt;p&gt;&lt;br&gt;&lt;/p&gt;&lt;p&gt;Tracking outages on core pages and flows (package tracking journeys)&lt;/p&gt;&lt;p&gt;Migration/ Project specific testing&lt;/p&gt;&lt;p&gt;&lt;br&gt;&lt;/p&gt;&lt;p&gt;Need journey functionality to provide more value with alerting and privacy. &lt;/p&gt;&lt;p&gt;&lt;br&gt;&lt;/p&gt;&lt;p&gt;Site wide reporting could supplement and ease pain.&lt;/p&gt;&lt;p&gt;&lt;br&gt;&lt;/p&gt;&lt;p&gt;Need to get into the marketing side and potential to bring in privacy/Legal/security teams to use it themselves and not rely on analytics team.&lt;/p&gt;&lt;p&gt;&lt;br&gt;&lt;/p&gt;&lt;p&gt;&lt;br&gt;&lt;/p&gt;</t>
  </si>
  <si>
    <t>Our decision maker - Milin - sees the value of and at the same time sees that UPS is underutilizing OP. New Journeys functionality upcoming and increased audit usage this year. We will continue to demonstrate value value value</t>
  </si>
  <si>
    <t>https://observepoint.my.salesforce.com/0066T0000190L9UQAU</t>
  </si>
  <si>
    <t>https://observepoint.my.salesforce.com/001d000001Tqv0oAAB</t>
  </si>
  <si>
    <t>0066T00001ADjNYQA1</t>
  </si>
  <si>
    <t>2025 - REN - Providence Health &amp; Services</t>
  </si>
  <si>
    <t>Excited to renew Providence for 3 more years. Their partner agency has played a big role and will continue to drive more value quickly.</t>
  </si>
  <si>
    <t>https://observepoint.my.salesforce.com/0066T00001ADjNYQA1</t>
  </si>
  <si>
    <t>006VH00000UFNnpYAH</t>
  </si>
  <si>
    <t>2028 - REN - Providence Health &amp; Services</t>
  </si>
  <si>
    <t>https://observepoint.my.salesforce.com/006VH00000UFNnpYAH</t>
  </si>
  <si>
    <t>2023 - REN - MSC Industrial Supply</t>
  </si>
  <si>
    <t>0066T000018GLOZQA4</t>
  </si>
  <si>
    <t>&lt;p&gt;Working with Karolina Klosek is the fastest way to get the new Billing formed filled out.&lt;/p&gt;&lt;p&gt;Anna Lazzerini is still our Decision maker and economic buyer. We have a new possible champion Julie Perkins who we will need to. get trained up on the reporting and to see if we can get additional value and results for them. &lt;/p&gt;</t>
  </si>
  <si>
    <t>They need OP more now than ever with a decrease in workforce and loss of budget. We were able to give them a contract they could handle and are excited to re strategize how they use OP.</t>
  </si>
  <si>
    <t>https://observepoint.my.salesforce.com/0066T000018zHbZQAU</t>
  </si>
  <si>
    <t>2024 - REN - FCA Group</t>
  </si>
  <si>
    <t>Another year with ObservePoint! FCA Group continues to rely on OP to support their privacy and data governance efforts.</t>
  </si>
  <si>
    <t>https://observepoint.my.salesforce.com/006VH000003HScWYAW</t>
  </si>
  <si>
    <t>2024 - REN - Discovery Ltd</t>
  </si>
  <si>
    <t>&lt;ul&gt;&lt;li&gt;Ensure all tags are where expected and active at all times&lt;/li&gt;&lt;li&gt;Get alerted when there is anything missing / unexpected&lt;/li&gt;&lt;li&gt;Cookie consent&lt;/li&gt;&lt;/ul&gt;</t>
  </si>
  <si>
    <t>Discovery continue to gain more and more value from OP and are increasing their journey runs massively. What started as a $1,200 license 18 months ago has grown again, thanks to Eve's work on ensuring value for the customer. This is also a 3 year renewal for them.</t>
  </si>
  <si>
    <t>https://observepoint.my.salesforce.com/0066T00001CNSDAQA5</t>
  </si>
  <si>
    <t>0066T00001Dk4EcQAJ</t>
  </si>
  <si>
    <t>2024 - REN - The Co-operators</t>
  </si>
  <si>
    <t>Co-operators are looking forward to testing new use cases and have appreciated ObservePoints expertise in privacy as they look into cookie management options</t>
  </si>
  <si>
    <t>https://observepoint.my.salesforce.com/0066T00001Dk4EcQAJ</t>
  </si>
  <si>
    <t>006VH00000OSoIbYAL</t>
  </si>
  <si>
    <t>2025 - REN - The Co-operators</t>
  </si>
  <si>
    <t>https://observepoint.my.salesforce.com/006VH00000OSoIbYAL</t>
  </si>
  <si>
    <t>006VH00000OCgNTYA1</t>
  </si>
  <si>
    <t>2025 - REN - McDonald's</t>
  </si>
  <si>
    <t>0066T00001CNq7CQAT</t>
  </si>
  <si>
    <t>&lt;p&gt;&lt;strong&gt;Analytics Validation&lt;/strong&gt;&lt;/p&gt;&lt;ul&gt;&lt;li&gt;Test key conversion funnels with Journeys&lt;ul&gt;&lt;li&gt;Web Order (coming soon)&lt;/li&gt;&lt;/ul&gt;&lt;/li&gt;&lt;li&gt;Adobe Launch to GTM Migration (end of 2025)&lt;/li&gt;&lt;li&gt;Adobe Analytics to MixPanel Migration (end of 2025)&lt;/li&gt;&lt;/ul&gt;&lt;p&gt;&lt;strong&gt;Privacy Compliance&lt;/strong&gt;&lt;/p&gt;&lt;ul&gt;&lt;li&gt;OneTrust Validation (pending implementation)&lt;ul&gt;&lt;li&gt;Pre-prod first&lt;/li&gt;&lt;/ul&gt;&lt;/li&gt;&lt;/ul&gt;&lt;p&gt;&lt;br&gt;&lt;/p&gt;&lt;p&gt;Accessibility?&lt;/p&gt;&lt;p&gt;Email Link Validation?&lt;/p&gt;</t>
  </si>
  <si>
    <t>Excited to keep working with Mickey D's. They will be launching web orders very soon and will expand usage there. Also Deloitte will be helping educate Privacy Officers on the need for OP privacy monitoring. Big Macs FTW!</t>
  </si>
  <si>
    <t>https://observepoint.my.salesforce.com/006VH00000OCgNTYA1</t>
  </si>
  <si>
    <t>0066T000018zHTGQA2</t>
  </si>
  <si>
    <t>2023 - REN - PetSmart</t>
  </si>
  <si>
    <t>0066T000016kHCOQA2</t>
  </si>
  <si>
    <t>&lt;h1&gt;PetSmart Auto renew&lt;/h1&gt;&lt;p&gt;PetSmart is starting to pick up usage after adding a new user Aaron. They also just implemented SSO. After using OP to help clean up their site of unwanted tags and generally know what&amp;#39;s on the site, they continue to find value and are looking for to start using new use cases.&lt;/p&gt;&lt;p&gt;&lt;br&gt;&lt;/p&gt;&lt;p&gt;They are on Autorenew which makes the renewal that much easier and a no brainer to continue using OP. Alexis DuPlessis is Decision Maker and signs the contracts, Justin Harrington is primary owner for OP.&lt;/p&gt;</t>
  </si>
  <si>
    <t>PetSmart is starting to pick up usage. After using OP to help clean up their site of unwanted tags and generally know what's on the site, they continue to find value and are looking for to start using new use cases.</t>
  </si>
  <si>
    <t>https://observepoint.my.salesforce.com/0066T000018zHTGQA2</t>
  </si>
  <si>
    <t>https://observepoint.my.salesforce.com/001d000001eziBmAAI</t>
  </si>
  <si>
    <t>0066T00001DI5GdQAL</t>
  </si>
  <si>
    <t>2024 - REN - PetSmart</t>
  </si>
  <si>
    <t>&lt;p&gt;Analytics Validation - GA4&lt;/p&gt;&lt;ul&gt;&lt;li&gt;site sections (products, store)&lt;/li&gt;&lt;li&gt;Data Layer&lt;/li&gt;&lt;/ul&gt;&lt;p&gt;Privacy Validation&lt;/p&gt;&lt;ul&gt;&lt;li&gt;GPC&lt;/li&gt;&lt;li&gt;OneTrust&lt;/li&gt;&lt;li&gt;Canada Geolocation&lt;/li&gt;&lt;/ul&gt;&lt;p&gt;&lt;br&gt;&lt;/p&gt;&lt;p&gt;(Future) Clickall +&lt;/p&gt;</t>
  </si>
  <si>
    <t>Petsmart has seen and experienced enough value, they're ready to triple down for another term of 3 years!</t>
  </si>
  <si>
    <t>https://observepoint.my.salesforce.com/0066T00001DI5GdQAL</t>
  </si>
  <si>
    <t>2024 - REN - Allianz</t>
  </si>
  <si>
    <t>&lt;ul&gt;&lt;li&gt;Testing key Insurance Calculators&lt;/li&gt;&lt;li&gt;Validating the Data Layer&lt;/li&gt;&lt;li&gt;Pixel Validation Journeys (Facebook, Floodlight, AdWords)&lt;/li&gt;&lt;/ul&gt;</t>
  </si>
  <si>
    <t>Allianz continue to see OP as an "invaluable tool that saves lots of time."</t>
  </si>
  <si>
    <t>https://observepoint.my.salesforce.com/0066T00001ACO4DQAX</t>
  </si>
  <si>
    <t>006VH00000Shkp4YAB</t>
  </si>
  <si>
    <t>2026 - REN - Allianz</t>
  </si>
  <si>
    <t>Customer (Allianz) instructed reseller (Webalyse) to cancel after accidental auto renewal on 2025 contract.
Email received 25th Feb 2025
Hi Chris
The Procurement Team has cancelled the contract. Please send us a cancellation confirmation for our contract or let me know which steps we must take to ensure we will not be billed next period.
I will send Arian an Email again offering our Help.
Cheers and thanks
Peter
Peter Eberle
Managing Consultant</t>
  </si>
  <si>
    <t>https://observepoint.my.salesforce.com/006VH00000Shkp4YAB</t>
  </si>
  <si>
    <t>006VH00000ApgfPYAR</t>
  </si>
  <si>
    <t>2025 - REN - Lumen</t>
  </si>
  <si>
    <t>0066T00001B8u9SQAR</t>
  </si>
  <si>
    <t>&lt;p&gt;&lt;span style="background-color: rgb(248, 248, 248); font-size: 12px; font-family: sans-serif; color: rgb(29, 28, 29);"&gt;Lumen continues to rely on OP for privacy and data governance and looks to expand this year.&lt;/span&gt;&lt;/p&gt;</t>
  </si>
  <si>
    <t>Lumen continues to rely on OP for privacy and data governance and looks to expand this year.</t>
  </si>
  <si>
    <t>https://observepoint.my.salesforce.com/006VH00000ApgfPYAR</t>
  </si>
  <si>
    <t>2026 - REN - Lumen</t>
  </si>
  <si>
    <t>&lt;p&gt;https://docs.google.com/presentation/d/1uJavRGenvvL4Tqvi5w1HqH6TBTpepHhJpMx2IxtFBKU/edit?usp=sharing&lt;/p&gt;</t>
  </si>
  <si>
    <t>https://docs.google.com/presentation/d/1uJavRGenvvL4Tqvi5w1HqH6TBTpepHhJpMx2IxtFBKU/edit?usp=sharing</t>
  </si>
  <si>
    <t>https://observepoint.my.salesforce.com/006VH00000THPKfYAP</t>
  </si>
  <si>
    <t>0066T000015RFZfQAO</t>
  </si>
  <si>
    <t>2023 - REN - FedEx</t>
  </si>
  <si>
    <t>0060W000010wVXBQA2</t>
  </si>
  <si>
    <t>Fedex has found value and enjoys being able to use OP to help them streamline their QA process.</t>
  </si>
  <si>
    <t>https://observepoint.my.salesforce.com/0066T000015RFZfQAO</t>
  </si>
  <si>
    <t>https://observepoint.my.salesforce.com/001d000000jR2TcAAK</t>
  </si>
  <si>
    <t>0066T00001C8yIZQAZ</t>
  </si>
  <si>
    <t>2024 - REN - FedEx</t>
  </si>
  <si>
    <t>The purchasing team had low value however the dev team was seeing much greater value and we have the opportunity to win them back. They also a re-org with a new leader who was cutting most of the technologies they were using, op was one of those because of percieved low value.</t>
  </si>
  <si>
    <t>https://observepoint.my.salesforce.com/0066T00001C8yIZQAZ</t>
  </si>
  <si>
    <t>006VH0000024tMgYAI</t>
  </si>
  <si>
    <t>2025 - REN - Amazon Web Services</t>
  </si>
  <si>
    <t>0066T000018FRwkQAG</t>
  </si>
  <si>
    <t>&lt;ol&gt;&lt;li&gt;Leveraging ObservePoint for a large-scale migration project. They are migrating away from Adobe Analytics to a 1st party data collection solution. They are saving many of their page scans for 2024 for this migration project. &lt;ol&gt;&lt;li&gt;Adobe Analytics will still bill AWS for network calls that until AWS fully eradicated all network calls coming from their site.&lt;/li&gt;&lt;/ol&gt;&lt;/li&gt;&lt;/ol&gt;</t>
  </si>
  <si>
    <t>Ultimately they used ObservePoint for one-off projects, some of which were deprioritized and didn't pan out in 2024. Using OP for continuous analytics validation at scale was not a high priority for them, despite our outreach and engagement attempts.</t>
  </si>
  <si>
    <t>https://observepoint.my.salesforce.com/006VH0000024tMgYAI</t>
  </si>
  <si>
    <t>https://observepoint.my.salesforce.com/0010W00002cSnQvQAK</t>
  </si>
  <si>
    <t>0066T00001926lKQAQ</t>
  </si>
  <si>
    <t>2023 - REN - Allergan</t>
  </si>
  <si>
    <t>Christine was pretty clear about how they just don't currently have the resources to use the OP tool. She said even if OP built everything out for her and managed it all, they still don't have a team to react to the ObservePoint alerts/results. This is due to the shift internally and letting their QA team go. She hopes to have a QA team sometime next year and hopes to sign on with us again once that happens.</t>
  </si>
  <si>
    <t>https://observepoint.my.salesforce.com/0066T00001926lKQAQ</t>
  </si>
  <si>
    <t>0066T000018Gk5gQAC</t>
  </si>
  <si>
    <t>2023 - REN - Okta</t>
  </si>
  <si>
    <t>0066T000017X2AUQA0</t>
  </si>
  <si>
    <t>Okta's digital business has been skyrocketing and they have serious web governance needs.</t>
  </si>
  <si>
    <t>https://observepoint.my.salesforce.com/0066T000018Gk5gQAC</t>
  </si>
  <si>
    <t>0066T00001CzLXpQAN</t>
  </si>
  <si>
    <t>2025 - REN - Compare the Market</t>
  </si>
  <si>
    <t>&lt;ul&gt;&lt;li&gt;Privacy Compliance = Cookie monitoring&lt;/li&gt;&lt;li&gt;Monitoring GA4 - Bing/FB/Tradedesk &amp;amp; Celebrus is present or not&lt;/li&gt;&lt;li&gt;Google Consent Mode Category = Changes (from performance to marketing)&lt;/li&gt;&lt;li&gt;Comparison feature (e.g Mobile dev/prod testing) = Not now&lt;/li&gt;&lt;li&gt;PII checks (OP custom tag) = Checking internally&lt;/li&gt;&lt;li&gt;Tealium &amp;amp; OP intergration = Tealium Triggers&lt;/li&gt;&lt;/ul&gt;&lt;p&gt;&lt;br&gt;&lt;/p&gt;</t>
  </si>
  <si>
    <t>CTM are signing a 2 year deal to continue their privacy compliance testing of all key product journeys &amp; monitoring key technologies (GA4/Celebrus). They are a big user of using "Tealium triggers" that help with Tealium releases.</t>
  </si>
  <si>
    <t>https://observepoint.my.salesforce.com/0066T00001CzLXpQAN</t>
  </si>
  <si>
    <t>006VH00000cMGg9YAG</t>
  </si>
  <si>
    <t>2027 - REN - Compare the Market</t>
  </si>
  <si>
    <t>https://observepoint.my.salesforce.com/006VH00000cMGg9YAG</t>
  </si>
  <si>
    <t>0066T00001AC5qoQAD</t>
  </si>
  <si>
    <t>2023 - REN - PepsiCo</t>
  </si>
  <si>
    <t>&lt;p&gt;PepsiCo are trying to follow the same governance model as a Goldman Sachs where one team is managing all new technologies added or taken away from the central viewpoint of Observe Point. The marketing team has also been tasked with GDP compliance and they are running audits in about 400 different domains with proxies testing, UK, France, Germany, and US. GDP continues to be the main focus, although due to the nature of the team, Marketing ROI will always be a focus as well.&lt;/p&gt;</t>
  </si>
  <si>
    <t>Following significant internal changes, Pepsico remains enthusiastic about utilizing ObservePoint for their privacy compliance and GA4 migration. In the coming year, they plan to extend the use of ObservePoint to the global team.#landandexpand</t>
  </si>
  <si>
    <t>https://observepoint.my.salesforce.com/0066T00001AC5qoQAD</t>
  </si>
  <si>
    <t>006VH000001pmmnYAA</t>
  </si>
  <si>
    <t>2024 - REN - PepsiCo</t>
  </si>
  <si>
    <t>Following significant internal changes, PepsiCo has chosen to renew their partnership with ObservePoint for another year. They also plan to expand the use of ObservePoint across their global team.</t>
  </si>
  <si>
    <t>https://observepoint.my.salesforce.com/006VH000001pmmnYAA</t>
  </si>
  <si>
    <t>0066T00001BBUWaQAP</t>
  </si>
  <si>
    <t>2024 - REN - Adobe (Business.com)</t>
  </si>
  <si>
    <t>0066T00001BAPChQAP</t>
  </si>
  <si>
    <t>Adobe Business had lots of changes to their team's priorities and processes in the last year.
They have moved all OP tasks to their implementation and QA team, who say they have an OP license (although we cannot locate them and Adobe Business will not tell us who they are, which is strange).
Overall, Adobe Business doesn't want to duplicate the work their QA / Implementation team is doing with OP.</t>
  </si>
  <si>
    <t>https://observepoint.my.salesforce.com/0066T00001BBUWaQAP</t>
  </si>
  <si>
    <t>0066T000017vplcQAA</t>
  </si>
  <si>
    <t>2023 - REN - 8th Layer Marketing</t>
  </si>
  <si>
    <t>0066T000017vlinQAA</t>
  </si>
  <si>
    <t>They've been bad business since the beginning and did not pay for over 8 months.</t>
  </si>
  <si>
    <t>https://observepoint.my.salesforce.com/0066T000017vplcQAA</t>
  </si>
  <si>
    <t>https://observepoint.my.salesforce.com/0016T00002w5GTmQAM</t>
  </si>
  <si>
    <t>0066T00001BB66GQAT</t>
  </si>
  <si>
    <t>2024 - REN - La Prairie Group</t>
  </si>
  <si>
    <t>0066T0000191r04QAA</t>
  </si>
  <si>
    <t>&lt;ul&gt;&lt;li&gt;Privacy Compliance (CMP: OneTrust)&lt;/li&gt;&lt;li&gt;Tag Governance (Primary Tags: GA3, GA4, Bing, Teads, Meta, OneTrust)&lt;/li&gt;&lt;li&gt;Analytics Validation ( 1. Reduce time to identify bugs or data failures, 2. Reduce time spent testing)&lt;/li&gt;&lt;/ul&gt;&lt;p&gt;&lt;br&gt;&lt;/p&gt;&lt;p&gt;Wins&lt;/p&gt;&lt;ul&gt;&lt;li&gt;Instrumental in finding &amp;amp; fixing the issues they had with the OneTrust CMP (All 3rd party services are 100% now blocked). &lt;span style="background-color: rgb(255, 255, 255); font-size: small; font-family: Arial, Helvetica, sans-serif; color: rgb(34, 34, 34);"&gt;Saw immediate ROI in their very first month as OP was &amp;quot;instrumental&amp;quot; - said &amp;quot;OP is a no brainer&amp;quot; &lt;/span&gt;&lt;a href="https://us-3129.app.gong.io/call?id=724963083911013438" target="_blank" style="background-color: rgb(255, 255, 255); font-size: small; font-family: Arial, Helvetica, sans-serif; color: rgb(17, 85, 204);"&gt;recording here&lt;/a&gt;&lt;/li&gt;&lt;/ul&gt;</t>
  </si>
  <si>
    <t>La Prairie feel "OP is a no brainer" and are looking forward to adding Landing Page Validation to their list of use cases in the license term.</t>
  </si>
  <si>
    <t>https://observepoint.my.salesforce.com/0066T00001BB66GQAT</t>
  </si>
  <si>
    <t>https://observepoint.my.salesforce.com/0016T00002w5dcvQAA</t>
  </si>
  <si>
    <t>006VH00000ApksgYAB</t>
  </si>
  <si>
    <t>2025 - REN - La Prairie Group</t>
  </si>
  <si>
    <t>Main champion left and they had no one to pick up the tool, and also decided budget wasn't available.</t>
  </si>
  <si>
    <t>https://observepoint.my.salesforce.com/006VH00000ApksgYAB</t>
  </si>
  <si>
    <t>0066T00001Dk4NZQAZ</t>
  </si>
  <si>
    <t>2024 - REN - ROI-DNA</t>
  </si>
  <si>
    <t>Our Partnership with ROI-DNA offers value to their clients through the ObservePoint platform and services, helping them become more efficient in serving their growing client base.</t>
  </si>
  <si>
    <t>https://observepoint.my.salesforce.com/0066T00001Dk4NZQAZ</t>
  </si>
  <si>
    <t>006VH00000RvPWyYAN</t>
  </si>
  <si>
    <t>2027 - REN - Chubb</t>
  </si>
  <si>
    <t>https://observepoint.my.salesforce.com/006VH00000RvPWyYAN</t>
  </si>
  <si>
    <t>2024 - REN - Mercedes-Benz AG</t>
  </si>
  <si>
    <t>&lt;ul&gt;&lt;li&gt;Journey Validation&lt;/li&gt;&lt;li&gt;Privacy Validation&lt;/li&gt;&lt;li&gt;Data governance&lt;/li&gt;&lt;/ul&gt;</t>
  </si>
  <si>
    <t>Mercedes look to introduce LPV and Accessibility use cases as they sign up for another 2 years with OP.</t>
  </si>
  <si>
    <t>https://observepoint.my.salesforce.com/0066T000018zILLQA2</t>
  </si>
  <si>
    <t>006VH00000XU3bmYAD</t>
  </si>
  <si>
    <t>2026 - REN - Under Armour</t>
  </si>
  <si>
    <t>006VH00000A5GL0YAN</t>
  </si>
  <si>
    <t>https://observepoint.my.salesforce.com/006VH00000XU3bmYAD</t>
  </si>
  <si>
    <t>https://observepoint.my.salesforce.com/001d000001fj7YtAAI</t>
  </si>
  <si>
    <t>0066T00001CydbBQAR</t>
  </si>
  <si>
    <t>2024 - REN - SONY 2</t>
  </si>
  <si>
    <t>0066T00001ACFK8QAP</t>
  </si>
  <si>
    <t>https://observepoint.my.salesforce.com/0066T00001CydbBQAR</t>
  </si>
  <si>
    <t>https://observepoint.my.salesforce.com/001d000001hVpejAAC</t>
  </si>
  <si>
    <t>006VH0000036nifYAA</t>
  </si>
  <si>
    <t>2025 - REN - FSA Store</t>
  </si>
  <si>
    <t>006VH000001Xbt3YAC</t>
  </si>
  <si>
    <t>Told us they were cancelling because they use Blue Triangle and TrustArc. We explained how we complement both, but they weren't interested.</t>
  </si>
  <si>
    <t>https://observepoint.my.salesforce.com/006VH0000036nifYAA</t>
  </si>
  <si>
    <t>https://observepoint.my.salesforce.com/0010W00002MVNUAQA5</t>
  </si>
  <si>
    <t>006VH00000BvGmWYAV</t>
  </si>
  <si>
    <t>2025 - REN - BlackRock</t>
  </si>
  <si>
    <t>0066T00001Cz2NkQAJ</t>
  </si>
  <si>
    <t>They said they didn't have budget for anything this year but at the same time I think it is due to lack of value. They never went through onboarding or met with their CSM. Tried to communicate with them all year and they ghosted us.</t>
  </si>
  <si>
    <t>https://observepoint.my.salesforce.com/006VH00000BvGmWYAV</t>
  </si>
  <si>
    <t>https://observepoint.my.salesforce.com/001d000001gzYl8AAE</t>
  </si>
  <si>
    <t>2024 - REN - Adobe (TAM)</t>
  </si>
  <si>
    <t>0066T00001ACWCkQAP</t>
  </si>
  <si>
    <t>&lt;p&gt;&lt;span style="font-size: 12px;"&gt;Adobe TAM has been using and will continue to use us for the following this year:&lt;/span&gt;&lt;/p&gt;&lt;ul&gt;&lt;li&gt;&lt;strong style="background-color: rgb(255, 255, 255); font-size: 12px;"&gt;Analytics Validation&lt;/strong&gt;&lt;ul&gt;&lt;li&gt;&lt;span style="background-color: rgb(255, 255, 255); font-size: 12px;"&gt;Review testing in different environments (Lower/Prod)&lt;/span&gt;&lt;/li&gt;&lt;li&gt;&lt;span style="font-size: 12px;"&gt;Highlighting client deliverables in the health checks&lt;/span&gt;&lt;/li&gt;&lt;li&gt;&lt;span style="font-size: 12px;"&gt;Correcting &amp;amp; Troubleshooting Implementation Coding Problems for Clients&lt;/span&gt;&lt;/li&gt;&lt;li&gt;&lt;span style="font-size: 12px;"&gt;Locating the following on Client&amp;#39;s Sites for Tag Implementation Testing&lt;/span&gt;&lt;ul&gt;&lt;li&gt;&lt;span style="font-size: 12px;"&gt;Broken Tags to Fix&lt;/span&gt;&lt;/li&gt;&lt;li&gt;&lt;span style="font-size: 12px;"&gt;Double Server Calls (Duplicate tags)&lt;/span&gt;&lt;/li&gt;&lt;li&gt;&lt;span style="font-size: 12px;"&gt;Tags missing&lt;/span&gt;&lt;/li&gt;&lt;li&gt;&lt;span style="font-size: 12px;"&gt;Tags loading&lt;/span&gt;&lt;/li&gt;&lt;/ul&gt;&lt;/li&gt;&lt;li&gt;&lt;span style="font-size: 1</t>
  </si>
  <si>
    <t>Adobe TAM is one of our BIGGEST advocates and has been sharing OP with various teammates and groups over 2023. They are renewing with us for a 2nd year in a row and plan to keep expanding OP use to more groups and leveraging us for added value of privacy!</t>
  </si>
  <si>
    <t>https://observepoint.my.salesforce.com/0066T00001AEqa8QAD</t>
  </si>
  <si>
    <t>006VH00000THMcxYAH</t>
  </si>
  <si>
    <t>2026 - REN - Adobe (TAM 10588)</t>
  </si>
  <si>
    <t>&lt;p&gt;Longstanding relationship with the team over there and we are excited to continue the partnership!&lt;/p&gt;</t>
  </si>
  <si>
    <t>Great partnership with another Adobe team that uses us regularly. This is the Technical Account Management team and they rely on our tool pretty heavily to help their clients!</t>
  </si>
  <si>
    <t>https://observepoint.my.salesforce.com/006VH00000THMcxYAH</t>
  </si>
  <si>
    <t>006VH00000hYUkUYAW</t>
  </si>
  <si>
    <t>2027 - REN - Adobe (TAM 10588)</t>
  </si>
  <si>
    <t>https://observepoint.my.salesforce.com/006VH00000hYUkUYAW</t>
  </si>
  <si>
    <t>006VH00000hYV2FYAW</t>
  </si>
  <si>
    <t>2027 - REN - Brittany Ferries</t>
  </si>
  <si>
    <t>006VH00000S0OF7YAN</t>
  </si>
  <si>
    <t>https://observepoint.my.salesforce.com/006VH00000hYV2FYAW</t>
  </si>
  <si>
    <t>2026 - REN - Brittany Ferries</t>
  </si>
  <si>
    <t>&lt;ul&gt;&lt;li&gt;Understand 100% of analytics data being collected &lt;/li&gt;&lt;li&gt;Ensure all MarTech tags are compliant and are working properly &lt;/li&gt;&lt;li&gt;Define who responsible for tags&lt;/li&gt;&lt;li&gt;All cookies secure / http only&lt;/li&gt;&lt;li&gt;All tagging to be authorised depending on consent state&lt;/li&gt;&lt;li&gt;Get alerted in teams channel on any tags / cookies that are unapproved&lt;/li&gt;&lt;li&gt;ACCESSIBILITY - improvements on ux with updates on accessibility&lt;/li&gt;&lt;li&gt;SEO too - been using json custom tag / and seo custom tags &lt;/li&gt;&lt;/ul&gt;</t>
  </si>
  <si>
    <t>Auto renew - Happy customers who squeeze the most they can out of their usage - they want to expand in the future, just hard getting budget. They came to EDGE where we got someone new there too, and hoping to do Mat Model with them this year.</t>
  </si>
  <si>
    <t>https://observepoint.my.salesforce.com/006VH00000S0OF7YAN</t>
  </si>
  <si>
    <t>2024 - REN - Lumen</t>
  </si>
  <si>
    <t>This renewal is the biggest saving win of a logo I have ever put so much effort into. Couldn't have done it without Todd too. We saved the logo and also branched into the Marketing, and Privacy to get this win. I'm very excited to see this account expand.</t>
  </si>
  <si>
    <t>https://observepoint.my.salesforce.com/0066T00001B8u9SQAR</t>
  </si>
  <si>
    <t>2025 - REN - Adobe Team Digital Strategy &amp; Solutions</t>
  </si>
  <si>
    <t>0066T00001BBUWfQAP</t>
  </si>
  <si>
    <t>&lt;p&gt;This is a team that really sees the value and is putting more resources to us so we can be a valuable tool for them and their clients with Analytics Validation primarily.&lt;/p&gt;</t>
  </si>
  <si>
    <t>We continue to win with Adobe as we have another team see the value and partner with us! They regularly use us as we provide valuable data in their processes.</t>
  </si>
  <si>
    <t>https://observepoint.my.salesforce.com/006VH00000A5WW9YAN</t>
  </si>
  <si>
    <t>2024 - REN - Adobe Team Digital Strategy &amp; Solutions</t>
  </si>
  <si>
    <t>0066T00001AEutmQAD</t>
  </si>
  <si>
    <t>Adobe Digital is thrilled to partner with us again for a second year!
They have been thrilled with OP's API capabilities to make their work easier.
Will be using us for analytics testing this year!</t>
  </si>
  <si>
    <t>https://observepoint.my.salesforce.com/0066T00001BBUWfQAP</t>
  </si>
  <si>
    <t>006VH00000TaMZCYA3</t>
  </si>
  <si>
    <t>2027 - REN - Abbott</t>
  </si>
  <si>
    <t>https://observepoint.my.salesforce.com/006VH00000TaMZCYA3</t>
  </si>
  <si>
    <t>006VH00000gKl93YAC</t>
  </si>
  <si>
    <t>2026 - REN - Sub-Zero, Wolf, &amp; Cove</t>
  </si>
  <si>
    <t>006VH00000S8HgIYAV</t>
  </si>
  <si>
    <t>https://observepoint.my.salesforce.com/006VH00000gKl93YAC</t>
  </si>
  <si>
    <t>2023 - REN - The Salvation Army International</t>
  </si>
  <si>
    <t>The Salvation Army via Drumline Partner will be renewing with us for the THIRD year in a row! They will be leveraging OP for analytics and privacy validation.</t>
  </si>
  <si>
    <t>https://observepoint.my.salesforce.com/0066T00001ACEHvQAP</t>
  </si>
  <si>
    <t>006VH00000KdvhGYAR</t>
  </si>
  <si>
    <t>2025 - REN - Lululemon Athletica</t>
  </si>
  <si>
    <t>Our main user was moved to another team, overall budget cuts, low standards for privacy compliance efforts- bare minimum is good enough</t>
  </si>
  <si>
    <t>https://observepoint.my.salesforce.com/006VH00000KdvhGYAR</t>
  </si>
  <si>
    <t>0066T00001CNGFUQA5</t>
  </si>
  <si>
    <t>2024 - REN - Together Financial Services</t>
  </si>
  <si>
    <t>0066T0000190LX2QAM</t>
  </si>
  <si>
    <t>Together Money are looking forward to another year of ObservePoint and are adding a little more volume as they are seeing more and more value.</t>
  </si>
  <si>
    <t>https://observepoint.my.salesforce.com/0066T00001CNGFUQA5</t>
  </si>
  <si>
    <t>https://observepoint.my.salesforce.com/0016T00002mOP9yQAG</t>
  </si>
  <si>
    <t>006VH00000KKCr7YAH</t>
  </si>
  <si>
    <t>2025 - REN - Together Financial Services</t>
  </si>
  <si>
    <t>&lt;ul&gt;&lt;li&gt;TM acts upon / at least flags 100% of unapproved cookies discovered by OP in a 2 week time period&lt;/li&gt;&lt;li&gt;Build out key conversion journeys with relevant rules&lt;/li&gt;&lt;li&gt;Long term - have all key conversions running on regular basic and acting on any journey / rule failures within a day&lt;/li&gt;&lt;li&gt;If any broken pages are being picked up by OP resolved in 2 week period&lt;/li&gt;&lt;li&gt;For any pages with a longer than 6 sec load time, being investigated in 2 week period&lt;/li&gt;&lt;/ul&gt;&lt;p&gt;&lt;br&gt;&lt;/p&gt;</t>
  </si>
  <si>
    <t>Happy user - main use cases are privacy and analytics. Had a good F2F with them half a year ago and hope to see them again soon.</t>
  </si>
  <si>
    <t>https://observepoint.my.salesforce.com/006VH00000KKCr7YAH</t>
  </si>
  <si>
    <t>006VH00000fixxdYAA</t>
  </si>
  <si>
    <t>2026 - REN - Carhartt</t>
  </si>
  <si>
    <t>006VH000000S6vJYAS</t>
  </si>
  <si>
    <t>https://observepoint.my.salesforce.com/006VH00000fixxdYAA</t>
  </si>
  <si>
    <t>0066T00001CN7BQQA1</t>
  </si>
  <si>
    <t>2024 - REN - WarnerMedia Services, LLC  (Warner Bros. Entertainment)</t>
  </si>
  <si>
    <t>0066T00001B9Fa1QAF</t>
  </si>
  <si>
    <t>&lt;ol&gt;&lt;li&gt;Tech Governance Monitoring Across All Domains&lt;ol&gt;&lt;li&gt;See all cookies and tags everywhere&lt;/li&gt;&lt;/ol&gt;&lt;/li&gt;&lt;li&gt;Privacy Compliance&lt;ol&gt;&lt;li&gt;Test opt out scenarios&lt;/li&gt;&lt;/ol&gt;&lt;/li&gt;&lt;/ol&gt;</t>
  </si>
  <si>
    <t>Continued analytics and privacy needs supported by OP</t>
  </si>
  <si>
    <t>https://observepoint.my.salesforce.com/0066T00001CN7BQQA1</t>
  </si>
  <si>
    <t>https://observepoint.my.salesforce.com/0016T00002mPXyiQAG</t>
  </si>
  <si>
    <t>006VH00000XU5AXYA1</t>
  </si>
  <si>
    <t>2026 - REN - European Union</t>
  </si>
  <si>
    <t>https://observepoint.my.salesforce.com/006VH00000XU5AXYA1</t>
  </si>
  <si>
    <t>0066T00001CN3ZPQA1</t>
  </si>
  <si>
    <t>2025 - REN - The Sun</t>
  </si>
  <si>
    <t>0066T00001698e5QAA</t>
  </si>
  <si>
    <t>&lt;ul&gt;&lt;li&gt;&lt;span style="font-size: 11pt; font-family: Calibri;"&gt;100% of key tags across important website pages&lt;/span&gt;&lt;/li&gt;&lt;li&gt;&lt;span style="font-size: 11pt; font-family: Calibri;"&gt;Get consent categories from sourcepoint!!&lt;/span&gt;&lt;/li&gt;&lt;li&gt;&lt;span style="font-size: 11pt; font-family: Calibri;"&gt;When user rejects consent, ensure 0% of unapproved tags / cookies&lt;/span&gt;&lt;/li&gt;&lt;/ul&gt;&lt;p&gt;&lt;br&gt;&lt;/p&gt;</t>
  </si>
  <si>
    <t>They are happy users and have signed a 3 year deal. We got to meet a couple of extra users when we did a successful f2f a few months back too which has help cement the relationship and added more value to the scans they are already running.</t>
  </si>
  <si>
    <t>https://observepoint.my.salesforce.com/0066T00001CN3ZPQA1</t>
  </si>
  <si>
    <t>https://observepoint.my.salesforce.com/001d000001VdOD4AAN</t>
  </si>
  <si>
    <t>0066T0000190gdYQAQ</t>
  </si>
  <si>
    <t>2023 - REN - Sherwin-Williams</t>
  </si>
  <si>
    <t>The end user at Sherwin is a power user! Getting more and more value each day.</t>
  </si>
  <si>
    <t>https://observepoint.my.salesforce.com/0066T0000190gdYQAQ</t>
  </si>
  <si>
    <t>006VH00000ONsecYAD</t>
  </si>
  <si>
    <t>2025 - REN - Sherwin-Williams</t>
  </si>
  <si>
    <t>0066T00001DNctzQAD</t>
  </si>
  <si>
    <t>&lt;p&gt;Sherwin-Williams is very self-sufficient and primarily focused on analytics validation and tag governance. They already have an ObservePoint implementation in place and use it to get alerts when issues arise or to gain confidence that new releases are functioning properly. We’ve recently begun working with additional teams on other domains, and that project is still in progress. Since they haven’t yet achieved 100% of their desired results, this account is currently in &lt;strong&gt;blue status.&lt;/strong&gt;&lt;/p&gt;</t>
  </si>
  <si>
    <t>Sherwin Williams loves ObservePoints and the new reports! They love how they continue to get more and more value from the platform at no added cost! Excited for another year of partnership.</t>
  </si>
  <si>
    <t>https://observepoint.my.salesforce.com/006VH00000ONsecYAD</t>
  </si>
  <si>
    <t>006VH00000bJ9IPYA0</t>
  </si>
  <si>
    <t>2026 - REN - Sherwin-Williams</t>
  </si>
  <si>
    <t>https://observepoint.my.salesforce.com/006VH00000bJ9IPYA0</t>
  </si>
  <si>
    <t>2024 - REN - Sherwin-Williams</t>
  </si>
  <si>
    <t>&lt;p&gt;About a year ago, we assisted Sherwin in refining their implementation, adopting best practices, and consistently deriving value from the tool. Since then, they’ve become quite self-sufficient and remain strong advocates of ObservePoint. Their primary focus has been on analytics validation, as we collaborate closely with the digital analytics team. We’re currently working on establishing connections with their privacy team as well.&lt;/p&gt;</t>
  </si>
  <si>
    <t>About a year ago, we assisted Sherwin in refining their implementation, adopting best practices, and consistently deriving value from the tool. Since then, they’ve become quite self-sufficient and remain strong advocates of ObservePoint. Their primary focus has been on analytics validation, as we collaborate closely with the digital analytics team. We’re currently working on establishing connections with their privacy team as well.</t>
  </si>
  <si>
    <t>https://observepoint.my.salesforce.com/0066T00001DNctzQAD</t>
  </si>
  <si>
    <t>0066T00001AEwwtQAD</t>
  </si>
  <si>
    <t>2024 - REN - MJH Life Sciences</t>
  </si>
  <si>
    <t>0066T00001ADZ8nQAH</t>
  </si>
  <si>
    <t>Auto-renewed for another year!</t>
  </si>
  <si>
    <t>https://observepoint.my.salesforce.com/0066T00001AEwwtQAD</t>
  </si>
  <si>
    <t>https://observepoint.my.salesforce.com/0016T00002jn3HKQAY</t>
  </si>
  <si>
    <t>006VH000002eTv1YAE</t>
  </si>
  <si>
    <t>2025 - REN - MJH Life Sciences</t>
  </si>
  <si>
    <t>&lt;p&gt;The first year the team implemented OP in order to migrate to their new frame work. This has been establish but the use-case for 2024 is to help the team validate data around their ad spend. &lt;/p&gt;</t>
  </si>
  <si>
    <t>MJH was underutilizing and not taking advantage of support availabilities- contacting support, responding to csm reachout etc.</t>
  </si>
  <si>
    <t>https://observepoint.my.salesforce.com/006VH000002eTv1YAE</t>
  </si>
  <si>
    <t>0066T00001AC5wuQAD</t>
  </si>
  <si>
    <t>2023 - REN - Charles Schwab</t>
  </si>
  <si>
    <t>0060W000013lcTgQAI</t>
  </si>
  <si>
    <t>OP continues to play a crucial role in providing essential data governance support for both the Charles Schwab and TD Ameritrade platforms. As we approach upcoming privacy projects, they will fully leverage the privacy product to its maximum potential.</t>
  </si>
  <si>
    <t>https://observepoint.my.salesforce.com/0066T00001AC5wuQAD</t>
  </si>
  <si>
    <t>006VH00000FU8vZYAT</t>
  </si>
  <si>
    <t>2025 - REN - Charles Schwab</t>
  </si>
  <si>
    <t>0066T00001CMC9SQAX</t>
  </si>
  <si>
    <t>&lt;ol&gt;&lt;li&gt;Analytics Validation.&lt;ol&gt;&lt;li&gt;100% analytics coverage (including key variables) on websites&lt;ol&gt;&lt;li&gt;Daily &amp;quot;top trafficked pages&amp;quot; Audits and broader scale (sitewide) Audits less frequently&lt;/li&gt;&lt;/ol&gt;&lt;/li&gt;&lt;li&gt;Data Layer validation on all pages&lt;/li&gt;&lt;/ol&gt;&lt;/li&gt;&lt;li&gt;User and group/team management within ObservePoint &lt;ol&gt;&lt;li&gt;E.g. evaluating how much usage is attributed to specific teams, etc.&lt;/li&gt;&lt;/ol&gt;&lt;/li&gt;&lt;li&gt;(More success criteria focused on 2025 objectives to come)&lt;/li&gt;&lt;/ol&gt;</t>
  </si>
  <si>
    <t>Charles Schwab has found a lot of value validating analytics, finding keywords (content management), and broken links across their websites. They are going to start implementing OP in their CI/CD pipeline this year as well! Onto another year!</t>
  </si>
  <si>
    <t>https://observepoint.my.salesforce.com/006VH00000FU8vZYAT</t>
  </si>
  <si>
    <t>006VH00000ONvnvYAD</t>
  </si>
  <si>
    <t>2025 - REN - ROI-DNA</t>
  </si>
  <si>
    <t>ROI DNA decided to not utilize us this year after requesting to cancel too late last year. Our hope is they will realize they need a tool like us again in the future and will return.</t>
  </si>
  <si>
    <t>https://observepoint.my.salesforce.com/006VH00000ONvnvYAD</t>
  </si>
  <si>
    <t>2023 - REN - PGA TOUR</t>
  </si>
  <si>
    <t>0066T000018Fu5JQAS</t>
  </si>
  <si>
    <t>We brought in some fresh end users to EDGE, and since then, they have significantly broadened their use cases.</t>
  </si>
  <si>
    <t>https://observepoint.my.salesforce.com/0066T0000191noUQAQ</t>
  </si>
  <si>
    <t>0066T00001CN3bkQAD</t>
  </si>
  <si>
    <t>2024 - REN - BRP</t>
  </si>
  <si>
    <t>they said that analytics and privacy validation were important but did not allocate any meaningful resources to implement OP. They seemed to expect OP to be much easier to implement.</t>
  </si>
  <si>
    <t>https://observepoint.my.salesforce.com/0066T00001CN3bkQAD</t>
  </si>
  <si>
    <t>006VH00000gz1NBYAY</t>
  </si>
  <si>
    <t>2027 - REN - Zenni Optical</t>
  </si>
  <si>
    <t>006VH00000TTtoPYAT</t>
  </si>
  <si>
    <t>https://observepoint.my.salesforce.com/006VH00000gz1NBYAY</t>
  </si>
  <si>
    <t>0066T00001DkFgYQAV</t>
  </si>
  <si>
    <t>2024 - REN - ALDI Süd</t>
  </si>
  <si>
    <t>&lt;ul&gt;&lt;li&gt;Migration from Google to Adobe&lt;/li&gt;&lt;li&gt;Removal of time-consuming manual checking&lt;/li&gt;&lt;li&gt;Helping the QA process&lt;/li&gt;&lt;li&gt;Testing key paths on the website (AddToCar, OTBannerTest, Registration, Search etc)&lt;/li&gt;&lt;/ul&gt;&lt;p&gt;&lt;br&gt;&lt;/p&gt;&lt;p&gt;Wins&lt;/p&gt;&lt;ul&gt;&lt;li&gt;CSP validation with custom OP tag&lt;/li&gt;&lt;/ul&gt;</t>
  </si>
  <si>
    <t>An enthusiastic new champion at Aldi Süd aims to bring new use cases into other departments. Lots of time saved in their migrations &amp; QA efforts.</t>
  </si>
  <si>
    <t>https://observepoint.my.salesforce.com/0066T00001DkFgYQAV</t>
  </si>
  <si>
    <t>0066T000017x5YFQAY</t>
  </si>
  <si>
    <t>2023 - REN - Visible Systems</t>
  </si>
  <si>
    <t>They didn't have the resources and budget to take OP to the full extent of the cost they were paying and the results they saw were not enough for them to keep us this year so it really came down to value but we are hoping to open this up with the privacy team when they have implemented Onetrust and they recognize that OP has a lot to offer so we left on good terms that might be future sale.</t>
  </si>
  <si>
    <t>https://observepoint.my.salesforce.com/0066T000017x5YFQAY</t>
  </si>
  <si>
    <t>0066T00001CyvUUQAZ</t>
  </si>
  <si>
    <t>2024 - REN - Citi</t>
  </si>
  <si>
    <t>&lt;ol&gt;&lt;li&gt;Tag Governance &amp;amp; Analytics QA (Web).&lt;/li&gt;&lt;li&gt;LiveConnect &amp;amp; HAR Upload&lt;/li&gt;&lt;/ol&gt;&lt;p&gt;&lt;br&gt;&lt;/p&gt;</t>
  </si>
  <si>
    <t>Citi Singapore will continue utilising LiveConnect for auditing their mobile app and plans to extend their data and tag governance efforts to additional APAC regions.</t>
  </si>
  <si>
    <t>https://observepoint.my.salesforce.com/0066T00001CyvUUQAZ</t>
  </si>
  <si>
    <t>2024 - REN - GlaxoSmithKline</t>
  </si>
  <si>
    <t>&lt;ul&gt;&lt;li&gt;Validating Adobe Analytics, Ensighten &amp;amp; Google tags &lt;/li&gt;&lt;li&gt;QA process to validate implementations &amp;amp; keep data clean&lt;/li&gt;&lt;/ul&gt;</t>
  </si>
  <si>
    <t>GSK Global Team had originally cancelled due to them having an internal system, but the German Team are not happy using it &amp; want to continue using ObservePoint so we are looking forward to continuing to add value to them &amp; bring the global team back.</t>
  </si>
  <si>
    <t>https://observepoint.my.salesforce.com/0066T00001AC8qAQAT</t>
  </si>
  <si>
    <t>006VH00000WKuV5YAL</t>
  </si>
  <si>
    <t>2026 - REN - Analytics Intelligence</t>
  </si>
  <si>
    <t>006VH000008HDVjYAO</t>
  </si>
  <si>
    <t>https://observepoint.my.salesforce.com/006VH00000WKuV5YAL</t>
  </si>
  <si>
    <t>2023-REN-Dassault Systemes-WebAssurance</t>
  </si>
  <si>
    <t>0060W0000120jsHQAQ</t>
  </si>
  <si>
    <t> Dassault Systemes have renewed for another 3 years. Recognising the crucial importance of data quality, they are eager to utilise our privacy technology proactively in dealing with their ongoing issues.</t>
  </si>
  <si>
    <t>https://observepoint.my.salesforce.com/0060W000013r6r5QAA</t>
  </si>
  <si>
    <t>006VH000002Aff7YAC</t>
  </si>
  <si>
    <t>2024 - REN - Chipotle Mexican Grill</t>
  </si>
  <si>
    <t>0066T00001BACZdQAP</t>
  </si>
  <si>
    <t>https://observepoint.my.salesforce.com/006VH000002Aff7YAC</t>
  </si>
  <si>
    <t>https://observepoint.my.salesforce.com/001d000001qtabqAAA</t>
  </si>
  <si>
    <t>0066T00001BABF3QAP</t>
  </si>
  <si>
    <t>2024 - REN - Dotdash</t>
  </si>
  <si>
    <t>John Moon left after that it was really hard to get anyone engaged in the to</t>
  </si>
  <si>
    <t>https://observepoint.my.salesforce.com/0066T00001BABF3QAP</t>
  </si>
  <si>
    <t>2025 - REN - Harvard Business Review</t>
  </si>
  <si>
    <t>006VH000005YCofYAG</t>
  </si>
  <si>
    <t>&lt;ul&gt;&lt;li&gt;&lt;span style="background-color: transparent; font-size: 17.5pt;"&gt;Analytics Validation&lt;/span&gt;&lt;ul&gt;&lt;li&gt;&lt;span style="background-color: transparent; font-size: 17.5pt;"&gt;Journeys Implemented across key conversion funnels&lt;/span&gt;&lt;/li&gt;&lt;li&gt;&lt;span style="background-color: transparent; font-size: 17.5pt;"&gt;Reduce time/resources spent testing &amp;amp; Debugging these funnels&lt;/span&gt;&lt;ul&gt;&lt;li&gt;&lt;span style="background-color: transparent; font-size: 17.5pt;"&gt;Reducing response time to issues&lt;/span&gt;&lt;/li&gt;&lt;li&gt;&lt;span style="background-color: transparent; font-size: 17.5pt;"&gt;Reducing resolution times&lt;/span&gt;&lt;/li&gt;&lt;/ul&gt;&lt;/li&gt;&lt;li&gt;&lt;span style="background-color: transparent; font-size: 17.5pt;"&gt;Increase scope of testing&lt;/span&gt;&lt;/li&gt;&lt;/ul&gt;&lt;/li&gt;&lt;li&gt;&lt;span style="background-color: transparent; font-size: 17.5pt;"&gt;Email Link Validation (some interest, but low)&lt;/span&gt;&lt;/li&gt;&lt;li&gt;&lt;span style="background-color: transparent; font-size: 17.5pt;"&gt;Accessibility? (other teams - Abi is willing to introduce us)&lt;/span&gt;&lt;/li&gt;&lt;li&gt;&lt;span style="background-color: tra</t>
  </si>
  <si>
    <t>They have found great value in our partnership and the information our audits make readily available!</t>
  </si>
  <si>
    <t>https://observepoint.my.salesforce.com/006VH00000GC2G9YAL</t>
  </si>
  <si>
    <t>006VH00000gFFeWYAW</t>
  </si>
  <si>
    <t>2026 - REN - NP Digital</t>
  </si>
  <si>
    <t>006VH00000Rf4bBYAR</t>
  </si>
  <si>
    <t>https://observepoint.my.salesforce.com/006VH00000gFFeWYAW</t>
  </si>
  <si>
    <t>https://observepoint.my.salesforce.com/0016T00002mzfDuQAI</t>
  </si>
  <si>
    <t>006VH000001UtjFYAS</t>
  </si>
  <si>
    <t>2024 - REN - NP Digital</t>
  </si>
  <si>
    <t>006VH000001B9vRYAS</t>
  </si>
  <si>
    <t>&lt;p&gt;Run discovery scans for their clients and prospects to scope out work and win business. &lt;/p&gt;</t>
  </si>
  <si>
    <t>NP Digital has used a healthy amount of their total scans for a multitude of clients. Managing many clients in Canada for Tags and Web Vitals, they see the value of ObservePoint and are continuing our partnership because of it!</t>
  </si>
  <si>
    <t>https://observepoint.my.salesforce.com/006VH000001UtjFYAS</t>
  </si>
  <si>
    <t>0066T00001BBKWYQA5</t>
  </si>
  <si>
    <t>2024 - REN - Mitsubishi Motors</t>
  </si>
  <si>
    <t>0066T00001BAKxxQAH</t>
  </si>
  <si>
    <t>Moving the license under the partner agreement.</t>
  </si>
  <si>
    <t>https://observepoint.my.salesforce.com/0066T00001BBKWYQA5</t>
  </si>
  <si>
    <t>https://observepoint.my.salesforce.com/0010W00002dxQpAQAU</t>
  </si>
  <si>
    <t>0066T00001CzLlMQAV</t>
  </si>
  <si>
    <t>2024 - REN - Immobilien Scout</t>
  </si>
  <si>
    <t>0066T00001ACmcBQAT</t>
  </si>
  <si>
    <t>&lt;ul&gt;&lt;li&gt;Manage consent and privacy to ensure compliance and avoid fines - number 1!!&lt;/li&gt;&lt;li&gt;See if possible to check for pii&lt;/li&gt;&lt;li&gt;Continually checking the presence of technologies when a tealium publish has happened&lt;/li&gt;&lt;li&gt;Use OP to support for Google Analytics 4 migration&lt;/li&gt;&lt;/ul&gt;&lt;p&gt;&lt;br&gt;&lt;/p&gt;</t>
  </si>
  <si>
    <t>Happily using us for some basic audits and some ad hoc projects.</t>
  </si>
  <si>
    <t>https://observepoint.my.salesforce.com/0066T00001CzLlMQAV</t>
  </si>
  <si>
    <t>2025 - REN - NP Digital</t>
  </si>
  <si>
    <t>&lt;p&gt;They have had a ton of success between cookie compliance for their clients, our web governance maturity assessment, and analytic validation.&lt;/p&gt;</t>
  </si>
  <si>
    <t>Great partnership with NP Digital. They did a small upsell this year and we predict they won't stop there in the coming year! Excited to be partnered with them for another term!</t>
  </si>
  <si>
    <t>https://observepoint.my.salesforce.com/006VH00000Rf4bBYAR</t>
  </si>
  <si>
    <t>2025 - REN - Solvation</t>
  </si>
  <si>
    <t>006VH000008QDeYYAW</t>
  </si>
  <si>
    <t>&lt;p&gt;Solvation conducts privacy scans for their clients to test OneTrust implementations. They generate a cookie and tag inventory report based on opt-in and opt-out parameters, allowing for a comprehensive comparison of results.&lt;/p&gt;</t>
  </si>
  <si>
    <t>Solvation conducts privacy scans for their clients to test OneTrust implementations. They generate a cookie and tag inventory report based on opt-in and opt-out parameters, allowing for a comprehensive comparison of results.</t>
  </si>
  <si>
    <t>https://observepoint.my.salesforce.com/006VH00000A5Y6ZYAV</t>
  </si>
  <si>
    <t>006VH00000aeVJhYAM</t>
  </si>
  <si>
    <t>2026 - REN - Aktion Mensch</t>
  </si>
  <si>
    <t>006VH00000XwpITYAZ</t>
  </si>
  <si>
    <t>https://observepoint.my.salesforce.com/006VH00000aeVJhYAM</t>
  </si>
  <si>
    <t>https://observepoint.my.salesforce.com/0016T000031siTrQAI</t>
  </si>
  <si>
    <t>006VH00000iLGEvYAO</t>
  </si>
  <si>
    <t>2027 - REN - Berkeley Research Group</t>
  </si>
  <si>
    <t>006VH00000TQ8u5YAD</t>
  </si>
  <si>
    <t>https://observepoint.my.salesforce.com/006VH00000iLGEvYAO</t>
  </si>
  <si>
    <t>https://observepoint.my.salesforce.com/0016T000030mDHZQA2</t>
  </si>
  <si>
    <t>006VH0000045vOMYAY</t>
  </si>
  <si>
    <t>2025 - REN - Berkeley Research Group</t>
  </si>
  <si>
    <t>0066T00001BBDrxQAH</t>
  </si>
  <si>
    <t>&lt;p&gt;BRG runs health audits for their clients to identify gaps in their analytics implementation and to catch privacy compliance concerns. They leverage this into a referral model which we have benefited from in 2024. We will continue this motion moving into 2025. &lt;/p&gt;</t>
  </si>
  <si>
    <t>BRG runs health audits for their clients to identify gaps in their analytics implementation and to catch privacy compliance concerns. They leverage this into a referral model which we have benefited from in 2024. We will continue this motion moving into 2025.</t>
  </si>
  <si>
    <t>https://observepoint.my.salesforce.com/006VH0000045vOMYAY</t>
  </si>
  <si>
    <t>006VH000007abD9YAI</t>
  </si>
  <si>
    <t>2025 - REN - RCS MediaGroup</t>
  </si>
  <si>
    <t>RCS are gaining a lot of value from the time they have been saving from automatically checking there analytics when a change is made. They are also looking forward to reporting being released so can check the dates when a cookie is first found. As this will be important for communication with the privacy team.</t>
  </si>
  <si>
    <t>https://observepoint.my.salesforce.com/006VH000007abD9YAI</t>
  </si>
  <si>
    <t>006VH00000VuN4yYAF</t>
  </si>
  <si>
    <t>2026 - REN - RCS MediaGroup</t>
  </si>
  <si>
    <t>https://observepoint.my.salesforce.com/006VH00000VuN4yYAF</t>
  </si>
  <si>
    <t>006VH00000WKzrLYAT</t>
  </si>
  <si>
    <t>2026 - REN - Solvation</t>
  </si>
  <si>
    <t>2024 - REN - Walker Analytics</t>
  </si>
  <si>
    <t>0066T00001BC02WQAT</t>
  </si>
  <si>
    <t>&lt;ul&gt;&lt;li&gt;Automate Tag Governance &amp;amp; Analytics Testing&lt;/li&gt;&lt;li&gt;Prospecting w/ ObservePoint&lt;/li&gt;&lt;/ul&gt;</t>
  </si>
  <si>
    <t>Walker Analytics is renewing with us for the second year in a row and confirmed auto-renewal 2 months ahead of time! They will be using OP for analytics testing and prospecting new clients.</t>
  </si>
  <si>
    <t>https://observepoint.my.salesforce.com/0066T00001C8yctQAB</t>
  </si>
  <si>
    <t>0066T00001DnwLyQAJ</t>
  </si>
  <si>
    <t>2024 - REN - Adobe (Experience League Domains)</t>
  </si>
  <si>
    <t>0066T00001C98ANQAZ</t>
  </si>
  <si>
    <t>&lt;p&gt;&lt;span style="font-size: 14px;"&gt;Experience League has used ObservePoint in a few different ways, &lt;/span&gt;but the cherry on top was them doing a massive 50k page Audit for their own site and looking at OP data for themselves.&lt;/p&gt;</t>
  </si>
  <si>
    <t>Experience League has used ObservePoint in a few different ways, but the cherry on top was them doing a massive 50k page Audit for their own site and looking at OP data for themselves. Glad to be continuing this partnership!</t>
  </si>
  <si>
    <t>https://observepoint.my.salesforce.com/0066T00001DnwLyQAJ</t>
  </si>
  <si>
    <t>2025 - REN - Prudential Financial Inc.</t>
  </si>
  <si>
    <t>006VH0000045oumYAA</t>
  </si>
  <si>
    <t>Steve Choi (although never short on product improvement feedback) has gotten great value out of OP and renews for another year!</t>
  </si>
  <si>
    <t>https://observepoint.my.salesforce.com/006VH00000SuK3xYAF</t>
  </si>
  <si>
    <t>006VH00000gKc8zYAC</t>
  </si>
  <si>
    <t>2026 - REN - Prudential Financial Inc.</t>
  </si>
  <si>
    <t>006VH00000TpsVWYAZ</t>
  </si>
  <si>
    <t>2026 - REN - Puma</t>
  </si>
  <si>
    <t>006VH000004VEfVYAW</t>
  </si>
  <si>
    <t>&lt;ul&gt;&lt;li&gt;OneTrust compliancy (Europe, UK &amp;amp; Japan)&lt;/li&gt;&lt;li&gt;Events collecting properly (add to cart etc)&lt;/li&gt;&lt;li&gt;Broken Tags (Using custom report - &lt;span style="background-color: rgb(255, 255, 255); color: rgb(68, 68, 68);"&gt;https://docs.google.com/spreadsheets/d/1KaDotAzf_ZlP-4jU8bZhHFuevlrqgw73ZVQ4DAr0EWg/edit#gid=0&lt;/span&gt;&lt;/li&gt;&lt;li&gt;Top 50 important pages (UK, EU, IN, JP &amp;amp; US)&lt;/li&gt;&lt;/ul&gt;</t>
  </si>
  <si>
    <t>https://observepoint.my.salesforce.com/006VH00000TpsVWYAZ</t>
  </si>
  <si>
    <t>2025 - REN - Banco BPI</t>
  </si>
  <si>
    <t>Although Budget Cuts at Banco BPI Datatekin have helped show the value of using OP in the market.</t>
  </si>
  <si>
    <t>https://observepoint.my.salesforce.com/006VH00000Rxu6fYAB</t>
  </si>
  <si>
    <t>0066T00001BBQpJQAX</t>
  </si>
  <si>
    <t>2024 - REN - Cox Automotive</t>
  </si>
  <si>
    <t>0066T0000190YC2QAM</t>
  </si>
  <si>
    <t>&lt;p&gt;We&amp;#39;re happy to have this great partner renewed for another year.  &lt;/p&gt;</t>
  </si>
  <si>
    <t>Cox are excited to continue for another year!</t>
  </si>
  <si>
    <t>https://observepoint.my.salesforce.com/0066T00001BBQpJQAX</t>
  </si>
  <si>
    <t>2025 - REN - Cox Automotive</t>
  </si>
  <si>
    <t>Cox is excited to renew for another year, with privacy governance playing a key role in their OneTrust implementation.</t>
  </si>
  <si>
    <t>https://observepoint.my.salesforce.com/006VH0000076nurYAA</t>
  </si>
  <si>
    <t>0066T00001DkNg2QAF</t>
  </si>
  <si>
    <t>2024 - REN - Google (Marketing - 15134)</t>
  </si>
  <si>
    <t>0066T00001B9XJVQA3</t>
  </si>
  <si>
    <t>&lt;p&gt;3 daily audits = 564K scans/yr&lt;/p&gt;&lt;p&gt;Keep running those&lt;/p&gt;</t>
  </si>
  <si>
    <t>Google is renewing and allocating their unused Journey dollars into more audit scans.</t>
  </si>
  <si>
    <t>https://observepoint.my.salesforce.com/0066T00001DkNg2QAF</t>
  </si>
  <si>
    <t>2024 - REN - Google (Cloud - 1467)</t>
  </si>
  <si>
    <t>Early renewal for 18 months</t>
  </si>
  <si>
    <t>https://observepoint.my.salesforce.com/006VH000004sbGSYAY</t>
  </si>
  <si>
    <t>0066T00001CNvcRQAT</t>
  </si>
  <si>
    <t>2024 - REN - GM Financial</t>
  </si>
  <si>
    <t>0066T000018GoWWQA0</t>
  </si>
  <si>
    <t>&lt;ul&gt;&lt;li&gt;&lt;strong style="font-family: Roboto, sans-serif; font-size: 12px;"&gt;TOP THINGS TO ACT ON NOW (Jan 2024):&lt;/strong&gt;&lt;ul&gt;&lt;li&gt;&lt;span style="font-size: 12px;"&gt;Talk to Chris about involving Landing Page Teammates (mentioned interest last summer 2023)&lt;/span&gt;&lt;/li&gt;&lt;li&gt;&lt;span style="font-size: 12px;"&gt;Brent Long and Jason Neven were interested in mobile testing. They demoed LiveConnect late last year. &lt;/span&gt;&lt;/li&gt;&lt;li&gt;&lt;span style="font-size: 12px;"&gt;Train up Chris’s teammates and other teams&lt;/span&gt;&lt;ul&gt;&lt;li&gt;&lt;span style="font-size: 12px;"&gt;Academy trainings for new employees&lt;/span&gt;&lt;/li&gt;&lt;li&gt;&lt;span style="font-size: 12px;"&gt;Potentially more frequent sessions&lt;/span&gt;&lt;/li&gt;&lt;/ul&gt;&lt;/li&gt;&lt;li&gt;&lt;span style="font-size: 12px;"&gt;Getting paid media and privacy teams involved – will need to onboard them later&lt;/span&gt;&lt;/li&gt;&lt;/ul&gt;&lt;/li&gt;&lt;li&gt;&lt;strong style="background-color: rgb(255, 255, 255); font-size: 12px;"&gt;Current Use Cases&lt;/strong&gt;&lt;ul&gt;&lt;li&gt;&lt;strong style="background-color: rgb(255, 255, 255); font-size: 12px;"&gt;Analytics Validation&lt;/strong&gt;&lt;ul&gt;</t>
  </si>
  <si>
    <t>It's great to have GM Financial back on board for another year despite personnel changes.</t>
  </si>
  <si>
    <t>https://observepoint.my.salesforce.com/0066T00001CNvcRQAT</t>
  </si>
  <si>
    <t>https://observepoint.my.salesforce.com/001d0000021NjZEAA0</t>
  </si>
  <si>
    <t>006VH00000JzGGDYA3</t>
  </si>
  <si>
    <t>2025 - REN - GM Financial</t>
  </si>
  <si>
    <t>&lt;p&gt;&lt;strong style="font-size: 12px;"&gt;Analytics Validation&lt;/strong&gt;&lt;/p&gt;&lt;ul&gt;&lt;li&gt;&lt;span style="font-size: 12px;"&gt;Automate testing Adobe Tech&lt;/span&gt;&lt;/li&gt;&lt;li&gt;&lt;span style="font-size: 12px;"&gt;Test on different domains (owned by different departments)&lt;/span&gt;&lt;/li&gt;&lt;li&gt;&lt;span style="font-size: 12px;"&gt;Test in lower environments and on different country pages&lt;/span&gt;&lt;/li&gt;&lt;li&gt;&lt;span style="font-size: 12px;"&gt;Monitor data layer&lt;/span&gt;&lt;/li&gt;&lt;li&gt;&lt;span style="font-size: 12px;"&gt;Mobile app testing – they use Sauce Labs right now to test their mobile app - NOT ANYMORE&lt;/span&gt;&lt;/li&gt;&lt;/ul&gt;&lt;p&gt;&lt;strong style="font-size: 12px;"&gt;Page Performance &lt;/strong&gt;&lt;span style="font-size: 12px;"&gt;(Another team - Tom will try to introduce us)&lt;/span&gt;&lt;/p&gt;&lt;ul&gt;&lt;li&gt;&lt;span style="font-size: 12px;"&gt;Review tag impact on page performance, optimize launch implementation&lt;/span&gt;&lt;/li&gt;&lt;li&gt;&lt;span style="font-size: 12px;"&gt;Review page Status Codes&lt;/span&gt;&lt;/li&gt;&lt;/ul&gt;&lt;p&gt;&lt;strong style="font-size: 12px;"&gt;Privacy Compliance Validation&lt;/strong&gt;&lt;/p&gt;&lt;ul&gt;&lt;li&gt;&lt;span style="font-size: 12px;</t>
  </si>
  <si>
    <t>Renewed</t>
  </si>
  <si>
    <t>https://observepoint.my.salesforce.com/006VH00000JzGGDYA3</t>
  </si>
  <si>
    <t>006VH00000a9jIvYAI</t>
  </si>
  <si>
    <t>2026 - REN - GM Financial</t>
  </si>
  <si>
    <t>https://observepoint.my.salesforce.com/006VH00000a9jIvYAI</t>
  </si>
  <si>
    <t>0066T00001BB4efQAD</t>
  </si>
  <si>
    <t>2024 - REN - Under Armour</t>
  </si>
  <si>
    <t>0066T00001ACiVcQAL</t>
  </si>
  <si>
    <t>Under Armour continues to see value in ObservePoint. They are excited to take advantage of Privacy Validation more this year.</t>
  </si>
  <si>
    <t>https://observepoint.my.salesforce.com/0066T00001BB4efQAD</t>
  </si>
  <si>
    <t>0066T000018HCUdQAO</t>
  </si>
  <si>
    <t>2024 - REN - British Airways</t>
  </si>
  <si>
    <t>0060W000015OpioQAC</t>
  </si>
  <si>
    <t>&lt;ul&gt;&lt;li&gt;Privacy Compliance - Testing Cookie Banner for correct implementation&lt;/li&gt;&lt;li&gt;Monitor Top Conversion Events - Booking Flow Journeys&lt;/li&gt;&lt;li&gt;Automated tag testing&lt;/li&gt;&lt;li&gt;Monitor changes on payment pages&lt;/li&gt;&lt;/ul&gt;&lt;p&gt;&lt;br&gt;&lt;/p&gt;&lt;p&gt;Long Term Goals (90-360 Days) (BA Roadmap from original POC)&lt;/p&gt;&lt;ul&gt;&lt;li&gt;High-frequency production site monitoring for key metrics and alerts if new third parties observed&lt;/li&gt;&lt;li&gt;Payment page specific monitoring to alert if new network requests identified on form submission.&lt;/li&gt;&lt;li&gt;Audit of Adobe Analytics specific ‘global’ variables in the ba.com data layer (e.g. inconsistent formats, omissions, issues with timing of the loading of the data layer)&lt;/li&gt;&lt;/ul&gt;</t>
  </si>
  <si>
    <t>British Airways have had multiple changes in the organisation over the last 6 months but understand the value ObservePoint offers them. They have also moved off there unlimited license onto the usage base model.</t>
  </si>
  <si>
    <t>https://observepoint.my.salesforce.com/0066T000018HCUdQAO</t>
  </si>
  <si>
    <t>https://observepoint.my.salesforce.com/001d000001hVzDKAA0</t>
  </si>
  <si>
    <t>0066T00001AFFGLQA5</t>
  </si>
  <si>
    <t>2024 - REN - Puma</t>
  </si>
  <si>
    <t>&lt;p&gt;&lt;strong&gt;Use Cases&lt;/strong&gt;&lt;/p&gt;&lt;ul&gt;&lt;li&gt;Optimise web performance (page load, page size etc) (USING ANOTHER TOOL NOW)&lt;/li&gt;&lt;li&gt;CMP monitoring (Europe and UK)&lt;/li&gt;&lt;li&gt;Tag load performance (no broken tags, duplicate requests)&lt;/li&gt;&lt;li&gt;Events collecting properly (add to cart etc)&lt;/li&gt;&lt;li&gt;Broken tags (alerts etc)&lt;/li&gt;&lt;li&gt;Top 50 important pages (UK, EU, IN etc)&lt;/li&gt;&lt;li&gt;Duplicates between GUA &amp;amp; GA4 (1 month exercise)&lt;/li&gt;&lt;/ul&gt;&lt;p&gt;&lt;br&gt;&lt;/p&gt;&lt;p&gt;&lt;strong&gt;Using custom report &lt;/strong&gt;&lt;strong style="color: rgb(68, 68, 68); background-color: rgb(255, 255, 255);"&gt;for &amp;quot;Broken Tags&lt;/strong&gt;&lt;span style="color: rgb(68, 68, 68); background-color: rgb(255, 255, 255);"&gt;&amp;quot; &lt;/span&gt;- &lt;a href="https://docs.google.com/spreadsheets/d/1KaDotAzf_ZlP-4jU8bZhHFuevlrqgw73ZVQ4DAr0EWg/edit#gid=0" target="_blank"&gt;https://docs.google.com/spreadsheets/d/1KaDotAzf_ZlP-4jU8bZhHFuevlrqgw73ZVQ4DAr0EWg/edit#gid=0&lt;/a&gt;&lt;/p&gt;&lt;p&gt;&lt;br&gt;&lt;/p&gt;&lt;p&gt;&lt;strong&gt;Wins&lt;/strong&gt;&lt;/p&gt;&lt;ul&gt;&lt;li&gt;Promptly identified that they had inflated data from counting duplicate trans</t>
  </si>
  <si>
    <t>We are really starting to build momentum with Puma with a new champion. Recent big win when OP helped  identify inflated data from duplicate transactions (which had previously taken them 3 weeks to notice!)</t>
  </si>
  <si>
    <t>https://observepoint.my.salesforce.com/0066T00001AFFGLQA5</t>
  </si>
  <si>
    <t>2025 - REN - Puma</t>
  </si>
  <si>
    <t>Puma are happy to continue the partnership with OP to continue validating their CMP implementation, even more so now with the OneTrust importer. Tag performance monitoring is another key use case as well as the top 50 pages from Adobe Analytics for the UK, EU, JP &amp; IN markets.</t>
  </si>
  <si>
    <t>https://observepoint.my.salesforce.com/006VH000004VEfVYAW</t>
  </si>
  <si>
    <t>0066T00001C9QogQAF</t>
  </si>
  <si>
    <t>2024 - REN - REA Group</t>
  </si>
  <si>
    <t>0066T00001ACYcPQAX</t>
  </si>
  <si>
    <t>https://observepoint.my.salesforce.com/0066T00001C9QogQAF</t>
  </si>
  <si>
    <t>https://observepoint.my.salesforce.com/001d000001hSvKAAA0</t>
  </si>
  <si>
    <t>2024 - REN - Cotiviti</t>
  </si>
  <si>
    <t>0066T000017wFeQQAU</t>
  </si>
  <si>
    <t>Cotiviti sees the value in being able to show OP as part of their arsenal of tools for their privacy efforts</t>
  </si>
  <si>
    <t>https://observepoint.my.salesforce.com/0066T00001CO8l1QAD</t>
  </si>
  <si>
    <t>0066T00001DnqAhQAJ</t>
  </si>
  <si>
    <t>2024 - REN - Whirlpool</t>
  </si>
  <si>
    <t>0066T0000191qjNQAQ</t>
  </si>
  <si>
    <t>Whirlpool is enthusiastic about renewing with ObservePoint, particularly as they’ve been increasingly focused on privacy initiatives. Over the past month, we’ve collaborated closely to build over 300 audits to strengthen their privacy governance. While there’s still significant potential for growth within the company, I anticipate further expansion in the near future.</t>
  </si>
  <si>
    <t>https://observepoint.my.salesforce.com/0066T00001DnqAhQAJ</t>
  </si>
  <si>
    <t>https://observepoint.my.salesforce.com/001d000001SO2EyAAL</t>
  </si>
  <si>
    <t>0066T00001CN1XZQA1</t>
  </si>
  <si>
    <t>2024 - REN - Microsoft</t>
  </si>
  <si>
    <t>&lt;ol&gt;&lt;li&gt;Automate Web Governance - Configure audits for all regional Microsoft prod environments&lt;/li&gt;&lt;li&gt;Automated testing around high value funnels - Configure Journeys for all test cases surrounding PDP&amp;#39;s&lt;/li&gt;&lt;li&gt;Global Privacy Compliance&lt;/li&gt;&lt;li&gt;Catch close to real time gaps in customer experience&lt;/li&gt;&lt;/ol&gt;</t>
  </si>
  <si>
    <t>Microsoft is renewing for 12 more months. Team win, great brand.</t>
  </si>
  <si>
    <t>https://observepoint.my.salesforce.com/0066T00001CN1XZQA1</t>
  </si>
  <si>
    <t>006VH00000akD2LYAU</t>
  </si>
  <si>
    <t>2026 - REN - Microsoft</t>
  </si>
  <si>
    <t>006VH00000GrpzFYAR</t>
  </si>
  <si>
    <t>&lt;p&gt;(***Note: hasn&amp;#39;t been updated in a couple years (as of August 11, 2025), need to have discussion on Success Criteria and align on their priorities). &lt;/p&gt;&lt;p&gt;&lt;br&gt;&lt;/p&gt;&lt;ol&gt;&lt;li&gt;Automate Web Governance - Configure audits for all regional Microsoft prod environments&lt;/li&gt;&lt;li&gt;Automated testing around high value funnels - Configure Journeys for all test cases surrounding PDP&amp;#39;s&lt;/li&gt;&lt;li&gt;Catch close to real time gaps in customer experience&lt;/li&gt;&lt;/ol&gt;&lt;p&gt;Potential for Landing Page Validation for Paid Ads and Email.&lt;/p&gt;</t>
  </si>
  <si>
    <t>https://observepoint.my.salesforce.com/006VH00000akD2LYAU</t>
  </si>
  <si>
    <t>0066T00001BAQtlQAH</t>
  </si>
  <si>
    <t>2025 - REN - Centene</t>
  </si>
  <si>
    <t>&lt;ol&gt;&lt;li&gt;Automate tag and Data Layer validation with each release&lt;ol&gt;&lt;li&gt;integrate into their process.&lt;/li&gt;&lt;li&gt;Migrate off of GUA to GA4&lt;/li&gt;&lt;/ol&gt;&lt;/li&gt;&lt;li&gt;Apply ObservePoint for other QA use cases&lt;ol&gt;&lt;li&gt;broken links&lt;/li&gt;&lt;li&gt;404 errors&lt;/li&gt;&lt;/ol&gt;&lt;/li&gt;&lt;li&gt;Web Accessibility&lt;ol&gt;&lt;li&gt;need to convince the team to embrace automation&lt;/li&gt;&lt;/ol&gt;&lt;/li&gt;&lt;li&gt;Privacy Compliance&lt;ol&gt;&lt;li&gt;They don&amp;#39;t have a CMP yet.&lt;/li&gt;&lt;/ol&gt;&lt;/li&gt;&lt;li&gt;SEO&lt;ol&gt;&lt;li&gt;Had a demo with a guy who said they really need to have scaled SEO testing. He hoped for Lighthouse. They have no scaled automation solution.&lt;/li&gt;&lt;/ol&gt;&lt;/li&gt;&lt;/ol&gt;</t>
  </si>
  <si>
    <t>For much of the last year, our end users at Centene were disengaged and rarely used OP. We worked diligently to re-engage them and introduce the platform to other teams. Now, we have champions on the marketing team who use ObservePoint regularly, along with growing interest from additional teams. A pivotal moment was getting the decision-maker to attend EDGE, which played a key role in securing the renewal. They are excited to continue the partnership for the next two years!</t>
  </si>
  <si>
    <t>https://observepoint.my.salesforce.com/0066T00001BAQtlQAH</t>
  </si>
  <si>
    <t>2024 - REN - McDonald's</t>
  </si>
  <si>
    <t>&lt;ul&gt;&lt;li&gt;Key journey automation&lt;/li&gt;&lt;li&gt;Validate web properties&lt;/li&gt;&lt;/ul&gt;</t>
  </si>
  <si>
    <t>McDonalds continues to get value from OP via validating Adobe and OneTrust.  The team are more focused on using Journeys to test their Adobe Analytics &amp; monitoring their cookie policy.</t>
  </si>
  <si>
    <t>https://observepoint.my.salesforce.com/0066T00001CNq7CQAT</t>
  </si>
  <si>
    <t>2024 - REN - Three</t>
  </si>
  <si>
    <t>0066T000018HIW7QAO</t>
  </si>
  <si>
    <t>&lt;p&gt;This is the 2nd year of a 2 year deal.  original SO attached&lt;/p&gt;</t>
  </si>
  <si>
    <t>Three are eager to continue the great work that has been achieved in the last 6 months with the help of their migration to OneTrust, completing the Web Governance Maturity Assessment &amp; speaking at our Edge Europe event.</t>
  </si>
  <si>
    <t>https://observepoint.my.salesforce.com/0066T00001EJyTpQAL</t>
  </si>
  <si>
    <t>006VH00000h3fIqYAI</t>
  </si>
  <si>
    <t>2026 - REN - Mutual of Omaha</t>
  </si>
  <si>
    <t>006VH00000bilvZYAQ</t>
  </si>
  <si>
    <t>https://observepoint.my.salesforce.com/006VH00000h3fIqYAI</t>
  </si>
  <si>
    <t>https://observepoint.my.salesforce.com/001d000001npWDXAA2</t>
  </si>
  <si>
    <t>006VH000000pCgmYAE</t>
  </si>
  <si>
    <t>2024 - REN - Encompass Health</t>
  </si>
  <si>
    <t>0066T00001CMqO2QAL</t>
  </si>
  <si>
    <t>&lt;p&gt;Privacy validation is vital for Encompass Health.  Their CPO is running OP to ensure they have no compliance issues&lt;/p&gt;</t>
  </si>
  <si>
    <t>OP has become a key tool for Encompass' privacy efforts</t>
  </si>
  <si>
    <t>https://observepoint.my.salesforce.com/006VH000000pCgmYAE</t>
  </si>
  <si>
    <t>https://observepoint.my.salesforce.com/0010W00002Yo3d5QAB</t>
  </si>
  <si>
    <t>006VH00000QoPVhYAN</t>
  </si>
  <si>
    <t>2025 - REN - Encompass Health</t>
  </si>
  <si>
    <t>Encompass has a small site and less than 10 total cookies. While they have had OP they have never caught a single issue so feel confident moving forward without OP.</t>
  </si>
  <si>
    <t>https://observepoint.my.salesforce.com/006VH00000QoPVhYAN</t>
  </si>
  <si>
    <t>0066T00001DNcimQAD</t>
  </si>
  <si>
    <t>2024 - REN - Woolworths Group</t>
  </si>
  <si>
    <t>&lt;p&gt; Wants to expand from singular to multiple sites with focus on  marketing campaigns&lt;/p&gt;</t>
  </si>
  <si>
    <t>Wants to expand from singular to multiple sites with focus on  marketing campaigns</t>
  </si>
  <si>
    <t>https://observepoint.my.salesforce.com/0066T00001DNcimQAD</t>
  </si>
  <si>
    <t>2025 - REN - Woolworths Group</t>
  </si>
  <si>
    <t>Woolworths is consistently adding new use cases and bringing on new users who are engaged in using the platform for analytics qa</t>
  </si>
  <si>
    <t>https://observepoint.my.salesforce.com/006VH00000M7t1VYAR</t>
  </si>
  <si>
    <t>006VH00000aMlQ9YAK</t>
  </si>
  <si>
    <t>2026 - REN - Woolworths Group</t>
  </si>
  <si>
    <t>006VH00000aQgrhYAC</t>
  </si>
  <si>
    <t>2026 - REN - Together Financial Services</t>
  </si>
  <si>
    <t>https://observepoint.my.salesforce.com/006VH00000aQgrhYAC</t>
  </si>
  <si>
    <t>0066T00001EJtAHQA1</t>
  </si>
  <si>
    <t>2024 - REN - Latchmill</t>
  </si>
  <si>
    <t>0066T00001CNJA8QAP</t>
  </si>
  <si>
    <t>Latchmill were happy to renew early and add journeys. They plan to use this volume quickly for some upcoming projects with the view to add more volume early next year.</t>
  </si>
  <si>
    <t>https://observepoint.my.salesforce.com/0066T00001EJtAHQA1</t>
  </si>
  <si>
    <t>https://observepoint.my.salesforce.com/0016T000034SPyVQAW</t>
  </si>
  <si>
    <t>006VH00000OzOikYAF</t>
  </si>
  <si>
    <t>2025 - REN - Latchmill</t>
  </si>
  <si>
    <t>Happy using us - majority for one main client of theirs, but slowly aiming to get other ones too. Using the autorenew to renew it flat, but they are likely to add a small upsell in the next month too. "We are still waiting on a couple of contracts to be signed and still scoping out work for other clients for H1 (1x OP expansion and 1x new OP client), please can we go ahead with the flat renewal next week and then we’ll increase volumes before 31 Jan"</t>
  </si>
  <si>
    <t>https://observepoint.my.salesforce.com/006VH00000OzOikYAF</t>
  </si>
  <si>
    <t>006VH00000gTzuLYAS</t>
  </si>
  <si>
    <t>2026 - REN - Latchmill</t>
  </si>
  <si>
    <t>https://observepoint.my.salesforce.com/006VH00000gTzuLYAS</t>
  </si>
  <si>
    <t>2024 - REN - Amazon Web Services</t>
  </si>
  <si>
    <t>0060W000014aF1CQAU</t>
  </si>
  <si>
    <t>&lt;p&gt;D2C Solarium monitoring&lt;/p&gt;&lt;p&gt;Any and all requests from Amrita (ie. re:Post domain audits)&lt;/p&gt;</t>
  </si>
  <si>
    <t>It was a busy year with AWS. They rely on OP's Success Team for very technical and critical projects.</t>
  </si>
  <si>
    <t>https://observepoint.my.salesforce.com/0066T000018FRwkQAG</t>
  </si>
  <si>
    <t>0066T00001DORpkQAH</t>
  </si>
  <si>
    <t>2025 - REN - Neiman Marcus</t>
  </si>
  <si>
    <t>0066T000015o7VFQAY</t>
  </si>
  <si>
    <t>Neiman Marcus renewed its ObservePoint contract thanks to the strong advocacy of , Andrew Elkins. Following Neiman Marcus’s acquisition by Saks Global, Andrew has remained deeply engaged and continues to see significant value in expanding ObservePoint’s role. He is especially enthusiastic about demonstrating how ObservePoint can enhance Marketing Validation and strengthen Web Governance across both Neiman Marcus and Saks properties.</t>
  </si>
  <si>
    <t>https://observepoint.my.salesforce.com/0066T00001DORpkQAH</t>
  </si>
  <si>
    <t>https://observepoint.my.salesforce.com/001d000001YoGDQAA3</t>
  </si>
  <si>
    <t>006VH00000c6lmLYAQ</t>
  </si>
  <si>
    <t>2026 - REN - Neiman Marcus</t>
  </si>
  <si>
    <t>https://observepoint.my.salesforce.com/006VH00000c6lmLYAQ</t>
  </si>
  <si>
    <t>006VH00000PYFpSYAX</t>
  </si>
  <si>
    <t>2025 - REN - AuditBoard Inc.</t>
  </si>
  <si>
    <t>006VH00000Lfi10YAB</t>
  </si>
  <si>
    <t>&lt;p&gt;Maintaining the current page scan volume, which is a crucial feature for AuditBoard.&lt;/p&gt;&lt;p&gt;Improving website performance and functionality, enhancing the customer experience, and reducing QA time.&lt;/p&gt;&lt;p&gt;Ensuring compliance with privacy regulations, maintaining a positive brand image, and gaining better visibility and transparency into website analytics and marketing campaigns.&lt;/p&gt;</t>
  </si>
  <si>
    <t>AuditBoard saw great results with ObservePoint in their first year, using it to stay on top of their web properties. They're excited to keep the momentum going with an early renewal to avoid any bumps in the road.</t>
  </si>
  <si>
    <t>https://observepoint.my.salesforce.com/006VH00000PYFpSYAX</t>
  </si>
  <si>
    <t>https://observepoint.my.salesforce.com/0016T000031tHvhQAE</t>
  </si>
  <si>
    <t>006VH00000V60ySYAR</t>
  </si>
  <si>
    <t>2026 - REN - Kia Corporation</t>
  </si>
  <si>
    <t>006VH000005rARSYA2</t>
  </si>
  <si>
    <t>https://observepoint.my.salesforce.com/006VH00000V60ySYAR</t>
  </si>
  <si>
    <t>006VH00000VugCPYAZ</t>
  </si>
  <si>
    <t>2026 - REN - Klick - ITCI</t>
  </si>
  <si>
    <t>11/3/2025 "Hi Jonny,
The info from the client teams is that we will want to renew Observepoint for Apellis, but not ITCI.
If you want to go ahead and update any paperwork for the renewal, I can help to process it on our side."</t>
  </si>
  <si>
    <t>006VH00000eKa6jYAC</t>
  </si>
  <si>
    <t>2026 - REN - Klick</t>
  </si>
  <si>
    <t>006VH00000bmW1tYAE</t>
  </si>
  <si>
    <t>https://observepoint.my.salesforce.com/006VH00000eKa6jYAC</t>
  </si>
  <si>
    <t>006VH00000aKd3hYAC</t>
  </si>
  <si>
    <t>2026 - REN - Cotiviti</t>
  </si>
  <si>
    <t>0066T00001DORjWQAX</t>
  </si>
  <si>
    <t>2025 - REN - Swisscom</t>
  </si>
  <si>
    <t>0066T00001CMgzTQAT</t>
  </si>
  <si>
    <t>Swisscom has extended their agreement for an additional two years. They will continue utilizing OP to validate their Adobe implementation and to maximize the benefits of newly released features. Michael will also bring his magic tricks to Edge EMEA.</t>
  </si>
  <si>
    <t>https://observepoint.my.salesforce.com/0066T00001DORjWQAX</t>
  </si>
  <si>
    <t>https://observepoint.my.salesforce.com/0010W00002dxRxIQAU</t>
  </si>
  <si>
    <t>006VH00000c6ka9YAA</t>
  </si>
  <si>
    <t>2027 - REN - Swisscom</t>
  </si>
  <si>
    <t xml:space="preserve">&lt;ul&gt;&lt;li&gt;&lt;span style="font-size: 11pt; font-family: Calibri;"&gt;2026 Goals and Objectives&lt;/span&gt;&lt;ul&gt;&lt;li&gt;&lt;span style="font-size: 11pt; font-family: Calibri;"&gt;Pushing OP  for additional ideas&lt;/span&gt;&lt;/li&gt;&lt;li&gt;&lt;span style="font-size: 11pt; font-family: Calibri;"&gt;Data discrepancies &lt;/span&gt;&lt;/li&gt;&lt;li&gt;&lt;span style="font-size: 11pt; font-family: Calibri;"&gt;More users to part of the business and will take ownership&lt;/span&gt;&lt;/li&gt;&lt;li&gt;&lt;span style="font-size: 11pt; font-family: Calibri;"&gt;Quality tracking&lt;/span&gt;&lt;ul&gt;&lt;li&gt;&lt;span style="font-size: 11pt; font-family: Calibri;"&gt;Marketing group&lt;/span&gt;&lt;/li&gt;&lt;/ul&gt;&lt;/li&gt;&lt;li&gt;&lt;span style="font-size: 11pt; font-family: Calibri;"&gt;Uprise of new users.&lt;/span&gt;&lt;/li&gt;&lt;li&gt;&lt;span style="font-size: 11pt; font-family: Calibri;"&gt;Cookie / Privacy&lt;/span&gt;&lt;ul&gt;&lt;li&gt;&lt;span style="font-size: 11pt; font-family: Calibri;"&gt;Monitoring&lt;/span&gt;&lt;/li&gt;&lt;li&gt;&lt;span style="font-size: 11pt; font-family: Calibri;"&gt;Centralised group&lt;/span&gt;&lt;/li&gt;&lt;li&gt;&lt;span style="font-size: 11pt; font-family: Calibri;"&gt;Problem with OneTrust.(unapproved but </t>
  </si>
  <si>
    <t>https://observepoint.my.salesforce.com/006VH00000c6ka9YAA</t>
  </si>
  <si>
    <t>2025 - REN - Protiviti</t>
  </si>
  <si>
    <t>&lt;p&gt;Protiviti continues to support client engagements and HUM Assessments with our solution. &lt;/p&gt;</t>
  </si>
  <si>
    <t>Protiviti continues to support client engagements and HUM Assessments with our solution.</t>
  </si>
  <si>
    <t>https://observepoint.my.salesforce.com/006VH00000T26FCYAZ</t>
  </si>
  <si>
    <t>006VH00000f7RBxYAM</t>
  </si>
  <si>
    <t>2026 - REN - OMD</t>
  </si>
  <si>
    <t>006VH00000Q3iK9YAJ</t>
  </si>
  <si>
    <t>https://observepoint.my.salesforce.com/006VH00000f7RBxYAM</t>
  </si>
  <si>
    <t>0066T00001DNd6eQAD</t>
  </si>
  <si>
    <t>2024 - REN - Tv2/Danmark</t>
  </si>
  <si>
    <t>0066T00001CQmsjQAD</t>
  </si>
  <si>
    <t>&lt;ul&gt;&lt;li&gt;Journeys - make sure have good quality of nav tracking&lt;/li&gt;&lt;li&gt;Get journeys on checkout and subscriptions on new site TV2.DK&lt;/li&gt;&lt;li&gt;GDPR Compliance&lt;/li&gt;&lt;li&gt;Interested in Apps - if ever any developments - want to know&lt;/li&gt;&lt;/ul&gt;</t>
  </si>
  <si>
    <t>Despite making limited progress due to the main user breaking her knee and being off most of the year, they see the value in OP, and especially value our privacy use cases. We are planning on paying them a visit to strengthen the relationship.</t>
  </si>
  <si>
    <t>https://observepoint.my.salesforce.com/0066T00001DNd6eQAD</t>
  </si>
  <si>
    <t>https://observepoint.my.salesforce.com/0010W00002Vwn2uQAB</t>
  </si>
  <si>
    <t>006VH00000e0HwHYAU</t>
  </si>
  <si>
    <t>2026 - REN - Cambia Health Solutions</t>
  </si>
  <si>
    <t>006VH00000QLcmTYAT</t>
  </si>
  <si>
    <t>https://observepoint.my.salesforce.com/006VH00000e0HwHYAU</t>
  </si>
  <si>
    <t>006VH00000dFJtVYAW</t>
  </si>
  <si>
    <t>2026 - REN - Tv2/Danmark</t>
  </si>
  <si>
    <t>006VH00000Omfz8YAB</t>
  </si>
  <si>
    <t>https://observepoint.my.salesforce.com/006VH00000dFJtVYAW</t>
  </si>
  <si>
    <t>2025 - REN - Tv2/Danmark</t>
  </si>
  <si>
    <t>&lt;ul&gt;&lt;li&gt;Ensure have the correct priorities for journeys to then build. (have 5 diff sites)&lt;/li&gt;&lt;li&gt;Journeys for purchase flow / checkout site. Ensure tracking is working correctly on purchase site 100% of the time. (Check these journeys everyday on staging and prod). &lt;/li&gt;&lt;li&gt;GDPR compliance - get in good process. Be sure only setting cookies that we have the consent to set. (With all the different combinations of consent / logged in etc)&lt;/li&gt;&lt;li&gt;Tag governance - make sure have 100% of expected primary tags in each audit &lt;/li&gt;&lt;/ul&gt;&lt;p&gt;&lt;br&gt;&lt;/p&gt;</t>
  </si>
  <si>
    <t>Happily using and have agreed to a 2 year deal. They also have some new colleagues joining who we're going to intro to OP in a few weeks.</t>
  </si>
  <si>
    <t>https://observepoint.my.salesforce.com/006VH00000Omfz8YAB</t>
  </si>
  <si>
    <t>006VH00000RxvFdYAJ</t>
  </si>
  <si>
    <t>2027 - REN - CUF, S.A.</t>
  </si>
  <si>
    <t>https://observepoint.my.salesforce.com/006VH00000RxvFdYAJ</t>
  </si>
  <si>
    <t>2025 - REN - Boston Scientific</t>
  </si>
  <si>
    <t>&lt;p&gt;A key success criterion for Boston Scientific is ensuring the correct implementation of OneTrust banners, especially with the transition from default opt-in to default opt-out. Running scans post-banner launch is crucial to verify compliance with new state-level regulations and the evolving scope of consumer health data.&lt;/p&gt;&lt;p&gt;Boston Scientific aims to be proactive in response to legal changes, getting ahead of potential issues rather than reacting to them.&lt;/p&gt;&lt;p&gt;&lt;br&gt;&lt;/p&gt;&lt;p&gt;Success also involves ensuring that tracking cookies are not present when users opt out of OneTrust, which can be monitored using a cookie compliance report feature.&lt;/p&gt;&lt;p&gt;Loading audits as banners go live will ensure proper functionality and allow for spot checks after the migration of US websites to a cookie banner approach.&lt;/p&gt;</t>
  </si>
  <si>
    <t>BSCI adopting us further for privacy testing in LATAM and other regions</t>
  </si>
  <si>
    <t>https://observepoint.my.salesforce.com/006VH00000PxeELYAZ</t>
  </si>
  <si>
    <t>006VH00000cCQ5hYAG</t>
  </si>
  <si>
    <t>2026 - REN - The Salvation Army International</t>
  </si>
  <si>
    <t>https://observepoint.my.salesforce.com/006VH00000cCQ5hYAG</t>
  </si>
  <si>
    <t>006VH00000d4JKBYA2</t>
  </si>
  <si>
    <t>2026 - REN - Cornerstone Brands</t>
  </si>
  <si>
    <t>https://observepoint.my.salesforce.com/006VH00000d4JKBYA2</t>
  </si>
  <si>
    <t>006VH00000UWgxJYAT</t>
  </si>
  <si>
    <t>2026 - REN - Kingfisher</t>
  </si>
  <si>
    <t>006VH0000067hmOYAQ</t>
  </si>
  <si>
    <t>&lt;ul&gt;&lt;li&gt;&lt;span style="font-size: 11pt; font-family: arial;"&gt;Have accept all and reject all scans for all banners&lt;/span&gt;&lt;/li&gt;&lt;li&gt;&lt;span style="font-size: 11pt; font-family: arial;"&gt;Integrate the scans into your processes when adding a new tool - aim to have 100% of new tools validated in Jira&lt;/span&gt;&lt;/li&gt;&lt;li&gt;&lt;span style="font-size: 11pt; font-family: arial;"&gt;Manage consent and privacy to ensure compliance and avoid fines &lt;/span&gt;&lt;/li&gt;&lt;li&gt;&lt;span style="font-size: 11pt; font-family: arial;"&gt;KF to set up best practice key journeys for Screwfix&lt;/span&gt;&lt;/li&gt;&lt;/ul&gt;&lt;p&gt;&lt;br&gt;&lt;/p&gt;</t>
  </si>
  <si>
    <t>Happily using OP. Main user has a good regular process set up and likes the tool a lot. We also have interest from a few other team members that we've met in person at an onsite and EDGE. Happy client.</t>
  </si>
  <si>
    <t>https://observepoint.my.salesforce.com/006VH00000UWgxJYAT</t>
  </si>
  <si>
    <t>0066T00001B9hpPQAR</t>
  </si>
  <si>
    <t>2024 - REN - Kingfisher</t>
  </si>
  <si>
    <t>&lt;ul&gt;&lt;li&gt;Validate tagging esp ga4 and Data Layer&lt;/li&gt;&lt;li&gt;Validate the technology the Kingfisher brands are using&lt;/li&gt;&lt;li&gt;Make tracking to proactive measurement approach instead of reactive&lt;/li&gt;&lt;li&gt;Manage consent and privacy to ensure compliance and avoid fines&lt;/li&gt;&lt;/ul&gt;</t>
  </si>
  <si>
    <t>Although there has been a lot of change and new users, champions and business owners at kingfisher over the last year they have seen the value in OP and look forward to validating further analytics and privacy usecases.</t>
  </si>
  <si>
    <t>https://observepoint.my.salesforce.com/0066T00001B9hpPQAR</t>
  </si>
  <si>
    <t>2025 - REN - Kingfisher</t>
  </si>
  <si>
    <t>Kingfisher have been gaining real value from OP. They see it as an important tool for privacy and Analytics validation and after a onsite with a number of departments we now have more people than ever interested in OP as well as leadership looking to do WGMA later this year as well.</t>
  </si>
  <si>
    <t>https://observepoint.my.salesforce.com/006VH0000067hmOYAQ</t>
  </si>
  <si>
    <t>006VH00000cZSOaYAO</t>
  </si>
  <si>
    <t>2026 - REN - Mars</t>
  </si>
  <si>
    <t>006VH00000KynggYAB</t>
  </si>
  <si>
    <t>https://observepoint.my.salesforce.com/006VH00000cZSOaYAO</t>
  </si>
  <si>
    <t>https://observepoint.my.salesforce.com/001d000001eAbd9AAC</t>
  </si>
  <si>
    <t>2025 - REN - Mars</t>
  </si>
  <si>
    <t>0060W000013t59ZQAQ</t>
  </si>
  <si>
    <t>Mars renew for 2026 after completing their Web Maturity Assessment. They are poised for great expansion and growth this coming year!</t>
  </si>
  <si>
    <t>https://observepoint.my.salesforce.com/006VH00000KynggYAB</t>
  </si>
  <si>
    <t>0066T00001BBcX1QAL</t>
  </si>
  <si>
    <t>2024 - REN - Western Union</t>
  </si>
  <si>
    <t>There has been some leadership change recently and the new decision-makers see ObservePoint as a need. Testing to make sure they have accurate data and are privacy compliant.</t>
  </si>
  <si>
    <t>https://observepoint.my.salesforce.com/0066T00001BBcX1QAL</t>
  </si>
  <si>
    <t>0066T00001ACd2FQAT</t>
  </si>
  <si>
    <t>2025 - REN - Southwest Airlines</t>
  </si>
  <si>
    <t>&lt;p&gt;&lt;span style="font-size: 14px;"&gt;SW is engaging OP for mobile scanning, building on privacy and analytics.&lt;/span&gt;&lt;/p&gt;</t>
  </si>
  <si>
    <t>As a fan of OP, Southwest signed a 3 year agreement with a small upsell.</t>
  </si>
  <si>
    <t>https://observepoint.my.salesforce.com/0066T00001ACd2FQAT</t>
  </si>
  <si>
    <t>006VH00000gTydJYAS</t>
  </si>
  <si>
    <t>2028 - REN - Southwest Airlines</t>
  </si>
  <si>
    <t>https://observepoint.my.salesforce.com/006VH00000gTydJYAS</t>
  </si>
  <si>
    <t>0066T00001BAXV6QAP</t>
  </si>
  <si>
    <t>2024 - REN - Kia</t>
  </si>
  <si>
    <t>The main contact at KIA is new and the agency contact are somewhat new and dont' seem to have much clout with Ken at Kia.  We identified multiple benefits but they made it very clear they do not want to renew and will pick up this conversation in June.</t>
  </si>
  <si>
    <t>https://observepoint.my.salesforce.com/0066T00001BAXV6QAP</t>
  </si>
  <si>
    <t>0066T000015qRUIQA2</t>
  </si>
  <si>
    <t>2022-REN-Bank of Montreal</t>
  </si>
  <si>
    <t>&lt;ul&gt;&lt;li&gt;&lt;span style="color: rgb(68, 68, 68); background-color: rgb(255, 255, 255);"&gt;Analytics validation in AA tags for production environment and making sure that nothing goes missing during their releases&lt;/span&gt;&lt;/li&gt;&lt;li&gt;&lt;span style="color: rgb(68, 68, 68); background-color: rgb(255, 255, 255);"&gt;Privacy Compliance Validation - Currently the customer is implementing their privacy consent banners and categorization of cookies. We are a vital part of their implementation &lt;/span&gt;&lt;/li&gt;&lt;li&gt;&lt;span style="color: rgb(68, 68, 68); background-color: rgb(255, 255, 255);"&gt;Finding Hard Coded Tags outside of the tag management system &lt;/span&gt;&lt;/li&gt;&lt;/ul&gt;</t>
  </si>
  <si>
    <t>The Bank of Montreal team is excited to renew for another 2 years and leverage ObservePoint for their analytics validation.</t>
  </si>
  <si>
    <t>https://observepoint.my.salesforce.com/0066T000015qRUIQA2</t>
  </si>
  <si>
    <t>0066T00001CzLaAQAV</t>
  </si>
  <si>
    <t>2025 - REN - BMO Bank of Montreal</t>
  </si>
  <si>
    <t>&lt;p&gt;A primary success criterion for BMO is confirming that the ObservePoint contract has been budgeted for the next year. Avoiding penalties for noncompliance and having confidence in OneTrust is another key criterion for BMO.&lt;/p&gt;&lt;p&gt;Maintaining their long-standing relationship with ObservePoint is also important to BMO.&lt;/p&gt;</t>
  </si>
  <si>
    <t>BMO has been somewhat uncertain over the past year, but we’ve maintained strong a strong relationship with our advocate. During our on-site in Toronto, we were able to connect and strengthen relationships and we uncovered a strong privacy use case for BMO. They are excited to continue working with us.</t>
  </si>
  <si>
    <t>https://observepoint.my.salesforce.com/0066T00001CzLaAQAV</t>
  </si>
  <si>
    <t>006VH00000eiW6nYAE</t>
  </si>
  <si>
    <t>2026 - REN - Invesco</t>
  </si>
  <si>
    <t>006VH00000SyPJaYAN</t>
  </si>
  <si>
    <t>https://observepoint.my.salesforce.com/006VH00000eiW6nYAE</t>
  </si>
  <si>
    <t>https://observepoint.my.salesforce.com/001d000001hSKVVAA4</t>
  </si>
  <si>
    <t>0066T00001BBIJHQA5</t>
  </si>
  <si>
    <t>2024 - REN - SAP Concur</t>
  </si>
  <si>
    <t>0066T000017Wf3KQAS</t>
  </si>
  <si>
    <t>&lt;p&gt;They use audits and journeys to monitor the performance of their websites and applications. This includes tracking page load times, user interactions, and other performance metrics to identify bottlenecks or issues affecting user experience.&lt;/p&gt;</t>
  </si>
  <si>
    <t>They love ObservePoint! Viktor is one of the best champions, especially for building journeys. They will continue to use us before releases, in prod and grow into privacy :)</t>
  </si>
  <si>
    <t>https://observepoint.my.salesforce.com/0066T00001BBIJHQA5</t>
  </si>
  <si>
    <t>https://observepoint.my.salesforce.com/001d000001gysV2AAI</t>
  </si>
  <si>
    <t>006VH000004SgWiYAK</t>
  </si>
  <si>
    <t>2025 - REN - SAP Concur</t>
  </si>
  <si>
    <t>Concur has been a long-standing customer and strong advocate of ObservePoint for several years. Over the past year, they’ve significantly increased their focus on privacy.
This particular renewal took some time, as we’ve been working closely with both SAP and SAP-Concur to define what the future of the partnership looks like, ensuring alignment across both organizations, who are independently leveraging ObservePoint.</t>
  </si>
  <si>
    <t>https://observepoint.my.salesforce.com/006VH000004SgWiYAK</t>
  </si>
  <si>
    <t>006VH00000ZbQ93YAF</t>
  </si>
  <si>
    <t>2026 - REN - Softcrylic</t>
  </si>
  <si>
    <t>006VH00000Kcod1YAB</t>
  </si>
  <si>
    <t>2025 - REN - Crowdstrike</t>
  </si>
  <si>
    <t>006VH000007FvhwYAC</t>
  </si>
  <si>
    <t>&lt;p&gt;Engaged in OP. &lt;span style="background-color: rgb(255, 255, 255); font-size: 14px;"&gt; Team 1 is interested in analytics validation to ensure tags are firing correctly and data is being collected accurately. Team 2 is interested in Privacy and Team 3 is interested in Landing Page Validation. &lt;/span&gt;&lt;/p&gt;</t>
  </si>
  <si>
    <t>Zack has been in OP several times a week and expresses its capabilities make him wish he had the time to allot the platform daily attention as there is still more value to be had beyond what they are already able to accomplish!</t>
  </si>
  <si>
    <t>https://observepoint.my.salesforce.com/006VH00000Kcod1YAB</t>
  </si>
  <si>
    <t>006VH0000045xJhYAI</t>
  </si>
  <si>
    <t>2025 - REN - Accent Group</t>
  </si>
  <si>
    <t>0066T00001BBrzfQAD</t>
  </si>
  <si>
    <t>&lt;p&gt;&lt;span style="background-color: rgb(248, 248, 248); font-size: 15px; font-family: Slack-Lato, Slack-Fractions, appleLogo, sans-serif; color: rgb(29, 28, 29);"&gt;OP has become a key part of their daily process and they expect to expand this year.&lt;/span&gt;&lt;/p&gt;</t>
  </si>
  <si>
    <t>OP has become a key part of their daily process and they expect to expand this year.</t>
  </si>
  <si>
    <t>https://observepoint.my.salesforce.com/006VH0000045xJhYAI</t>
  </si>
  <si>
    <t>006VH000002f2skYAA</t>
  </si>
  <si>
    <t>2024 - REN - United Healthcare-Services-M&amp;R</t>
  </si>
  <si>
    <t>0066T000016mW1nQAE</t>
  </si>
  <si>
    <t>&lt;ol&gt;&lt;li&gt;Automate the validation of key flows for analytics implementation errors.&lt;/li&gt;&lt;li&gt;Inventory all tags and cookies on the site on a recurring basis so the team can respond to questions from legal/privacy teams and mitigate risk.&lt;/li&gt;&lt;/ol&gt;</t>
  </si>
  <si>
    <t>This team at UHC M&amp;R have been using us for years to validate critical flows on their websites and, more recently, ran Audits for tag and cookie inventories to help them comply with privacy regulations.</t>
  </si>
  <si>
    <t>https://observepoint.my.salesforce.com/006VH000002f2skYAA</t>
  </si>
  <si>
    <t>https://observepoint.my.salesforce.com/0010W00002VzNumQAF</t>
  </si>
  <si>
    <t>006VH000002uPKLYA2</t>
  </si>
  <si>
    <t>2025 - REN - Kemin</t>
  </si>
  <si>
    <t>0066T00001EK6u8QAD</t>
  </si>
  <si>
    <t>&lt;ol&gt;&lt;li&gt;Privacy Compliance auditing across multiple geos to prevent fines and bad PR.&lt;/li&gt;&lt;li&gt;Interest in accessibility reporting once it has matured.&lt;/li&gt;&lt;/ol&gt;</t>
  </si>
  <si>
    <t>Kemin uses OP for Privacy scanning. They love the TipJar and DCL content we create. It's what helped them find and quickly trust us to help them audit their sites.</t>
  </si>
  <si>
    <t>https://observepoint.my.salesforce.com/006VH000002uPKLYA2</t>
  </si>
  <si>
    <t>https://observepoint.my.salesforce.com/0010W00002dxScUQAU</t>
  </si>
  <si>
    <t>0066T00001BC0K6QAL</t>
  </si>
  <si>
    <t>2024 - REN - Hopkins</t>
  </si>
  <si>
    <t>0066T00001BBLXxQAP</t>
  </si>
  <si>
    <t>&lt;ul&gt;&lt;li&gt;Create Unique Value with the ObservePoint Tool&lt;/li&gt;&lt;li&gt;Privacy Compliance Testing - &lt;em&gt;Identify unauthorized digital objects, Identify where GDPR-required elements are missing from a client domain, PII Detection&lt;/em&gt;&lt;/li&gt;&lt;li&gt;Analytics tags &amp;amp; Data Layer Validation&lt;/li&gt;&lt;/ul&gt;&lt;p&gt;&lt;br&gt;&lt;/p&gt;</t>
  </si>
  <si>
    <t>Hopkins is thrilled to partner with us a 2nd year in a row! They have so many users hopping aboard right now in the Spring, and they are expecting to purchase more pages from us later this year!</t>
  </si>
  <si>
    <t>https://observepoint.my.salesforce.com/0066T00001BC0K6QAL</t>
  </si>
  <si>
    <t>0066T00001Cz99iQAB</t>
  </si>
  <si>
    <t>2024 - REN - Inspired Thinking Group</t>
  </si>
  <si>
    <t>0066T00001Dkb6WQAR</t>
  </si>
  <si>
    <t>&lt;ul&gt;&lt;li&gt;Cookie project&lt;/li&gt;&lt;li&gt;Migration to OneTrust&lt;/li&gt;&lt;/ul&gt;</t>
  </si>
  <si>
    <t>ITG has realised great value from the tool through their work on cookie related projects and a migration to OneTrust. Now that they have gained momentum, their volume has doubled.</t>
  </si>
  <si>
    <t>https://observepoint.my.salesforce.com/0066T00001Cz99iQAB</t>
  </si>
  <si>
    <t>https://observepoint.my.salesforce.com/0016T000036bkLUQAY</t>
  </si>
  <si>
    <t>2025 - REN - Analytics Intelligence</t>
  </si>
  <si>
    <t>&lt;p&gt;Analytics Intelligence used over 50% of their page scans and have scans covering a number of use cases such as Privacy Scans, Tag presence scans, and more.&lt;/p&gt;</t>
  </si>
  <si>
    <t>Doing what we do is possible. But doing it at the scale that we do it is nearly impossible without a tool like OP! We have made it possible for Analytics Intelligence to achieve this which is how we continue to win and partner with them!</t>
  </si>
  <si>
    <t>https://observepoint.my.salesforce.com/006VH000008HDVjYAO</t>
  </si>
  <si>
    <t>006VH00000YnUKkYAN</t>
  </si>
  <si>
    <t>2026 - REN - DMPG</t>
  </si>
  <si>
    <t>006VH00000HgUZNYA3</t>
  </si>
  <si>
    <t>&lt;p&gt;DMPG Objectives&lt;/p&gt;&lt;ul&gt;&lt;li&gt;OP is used in a sporadic fashion. When certain projects come in they will leverage OP to cover different use cases.&lt;/li&gt;&lt;li&gt;Privacy and Analytic governance are their core objectives, but this will vary depending on the different client requirements. &lt;/li&gt;&lt;/ul&gt;</t>
  </si>
  <si>
    <t>https://observepoint.my.salesforce.com/006VH00000YnUKkYAN</t>
  </si>
  <si>
    <t>2023 - REN - Whirlpool</t>
  </si>
  <si>
    <t>0066T000015rEm1QAE</t>
  </si>
  <si>
    <t>&lt;p&gt;Whirlpool uses us to build journeys to help them monitor their analytics and make sure that they are aligned across their different domains and eventually they would like to expand their usage into other regions in the future &lt;/p&gt;</t>
  </si>
  <si>
    <t>I've had WhirlPool as a customer for 3 years and they have gone through so many users &amp; high &amp; low usage. it's been exciting to have users I've trained become champions now &amp; are finding value in the digital governance and privacy compliance space and us!</t>
  </si>
  <si>
    <t>https://observepoint.my.salesforce.com/0066T0000191qjNQAQ</t>
  </si>
  <si>
    <t>006VH000001plAnYAI</t>
  </si>
  <si>
    <t>2025 - REN - Sage</t>
  </si>
  <si>
    <t>Sage are looking forward to another year, and our user has additional use cases and more people getting involved since coming to EDGE.</t>
  </si>
  <si>
    <t>https://observepoint.my.salesforce.com/006VH000001plAnYAI</t>
  </si>
  <si>
    <t>2025 - REN - Indegene</t>
  </si>
  <si>
    <t>&lt;p&gt;Great champion and good relationship. Lots of regular users and great wins!&lt;/p&gt;</t>
  </si>
  <si>
    <t>Great use case with analytics and also Journey's. Regular use and a good team in place!</t>
  </si>
  <si>
    <t>https://observepoint.my.salesforce.com/006VH00000PHx8YYAT</t>
  </si>
  <si>
    <t>006VH00000OoOu9YAF</t>
  </si>
  <si>
    <t>2025 - REN - Inspired Thinking Group</t>
  </si>
  <si>
    <t>&lt;ul&gt;&lt;li&gt;Cookie project&lt;/li&gt;&lt;li&gt;Migration to OneTrust&lt;/li&gt;&lt;/ul&gt;&lt;p&gt;&lt;br&gt;&lt;/p&gt;</t>
  </si>
  <si>
    <t>Budget constraints. Recent Cyber attack recently</t>
  </si>
  <si>
    <t>https://observepoint.my.salesforce.com/006VH00000OoOu9YAF</t>
  </si>
  <si>
    <t>006VH00000QAzxhYAD</t>
  </si>
  <si>
    <t>2026 - REN - WestJet</t>
  </si>
  <si>
    <t>006VH00000dNuflYAC</t>
  </si>
  <si>
    <t>2026 - REN - Conrad Electronic International GmbH and Co KG</t>
  </si>
  <si>
    <t>006VH00000QfSJ7YAN</t>
  </si>
  <si>
    <t>https://observepoint.my.salesforce.com/006VH00000dNuflYAC</t>
  </si>
  <si>
    <t>https://observepoint.my.salesforce.com/0010W00002VwnJfQAJ</t>
  </si>
  <si>
    <t>006VH000003KU9uYAG</t>
  </si>
  <si>
    <t>2025 - REN - Tulos</t>
  </si>
  <si>
    <t>0066T00001Do5mVQAR</t>
  </si>
  <si>
    <t>&lt;p&gt;Tulos has used ObservePoint primarily for Consent/ Cookie preferences and they see positive results in their scans.&lt;/p&gt;</t>
  </si>
  <si>
    <t>We have some strong believers in our product and that propels  ObservePoint to be used and see value.</t>
  </si>
  <si>
    <t>https://observepoint.my.salesforce.com/006VH000003KU9uYAG</t>
  </si>
  <si>
    <t>0066T00001CNfvwQAD</t>
  </si>
  <si>
    <t>2026 - REN - Hello bank</t>
  </si>
  <si>
    <t>&lt;ul&gt;&lt;li&gt;Validate the technology the brands are using&lt;/li&gt;&lt;li&gt;Manage consent and privacy to ensure compliance and avoid fines&lt;/li&gt;&lt;li&gt;Take tracking to proactive measurement approach instead of reactive&lt;/li&gt;&lt;li&gt;Create a need from stakeholders (what the tool can do/bring to your team)&lt;/li&gt;&lt;/ul&gt;</t>
  </si>
  <si>
    <t>https://observepoint.my.salesforce.com/0066T00001CNfvwQAD</t>
  </si>
  <si>
    <t>006VH00000RjfYwYAJ</t>
  </si>
  <si>
    <t>2025 - REN - Adobe (MASTER ACCOUNT) - 12941</t>
  </si>
  <si>
    <t>&lt;p&gt;Adobe Experience League will need to continue to test its domains to ensure accurate data collection. &lt;/p&gt;</t>
  </si>
  <si>
    <t>Adobe Experience League will need to continue to test its domains to ensure accurate data collection.</t>
  </si>
  <si>
    <t>https://observepoint.my.salesforce.com/006VH00000RjfYwYAJ</t>
  </si>
  <si>
    <t>006VH00000gcKIUYA2</t>
  </si>
  <si>
    <t>2026 - REN - Adobe - Experience League - 12491</t>
  </si>
  <si>
    <t>Caleb Conners</t>
  </si>
  <si>
    <t>https://observepoint.my.salesforce.com/006VH00000gcKIUYA2</t>
  </si>
  <si>
    <t>006VH00000cMeQkYAK</t>
  </si>
  <si>
    <t>2026 - REN - Citizens Financial Group</t>
  </si>
  <si>
    <t>https://observepoint.my.salesforce.com/006VH00000cMeQkYAK</t>
  </si>
  <si>
    <t>0066T00001EK1T1QAL</t>
  </si>
  <si>
    <t>2024 - REN - New York Post</t>
  </si>
  <si>
    <t>0066T00001DZXSsQAP</t>
  </si>
  <si>
    <t>Stephanie has just introduced a new user into ObservePoint and NYP hopes to scale up usage and time spent in our tool this year.</t>
  </si>
  <si>
    <t>https://observepoint.my.salesforce.com/0066T00001EK1T1QAL</t>
  </si>
  <si>
    <t>https://observepoint.my.salesforce.com/0010W00002OzRyFQAV</t>
  </si>
  <si>
    <t>006VH00000PbEgmYAF</t>
  </si>
  <si>
    <t>2025 - REN - New York Post</t>
  </si>
  <si>
    <t>https://observepoint.my.salesforce.com/006VH00000PbEgmYAF</t>
  </si>
  <si>
    <t>006VH00000gFQmnYAG</t>
  </si>
  <si>
    <t>2026 - REN - Alliance for Audited Media</t>
  </si>
  <si>
    <t>https://observepoint.my.salesforce.com/006VH00000gFQmnYAG</t>
  </si>
  <si>
    <t>2024 - REN - Alliance for Audited Media</t>
  </si>
  <si>
    <t>0066T00001DneB4QAJ</t>
  </si>
  <si>
    <t>&lt;p&gt;Run audits for their clients to scope out work and ensure accurate data collection. Part of their validation process and a deliverable for their clients. &lt;/p&gt;</t>
  </si>
  <si>
    <t>Alliance for Audited Media ran 36 Audits in November, testing a bunch of sites for different clients. They see the value and continue to partner with us because of it!</t>
  </si>
  <si>
    <t>https://observepoint.my.salesforce.com/0066T00001EK1NIQA1</t>
  </si>
  <si>
    <t>006d000000dPl4mAAC</t>
  </si>
  <si>
    <t>2015 Renewal - Lenovo</t>
  </si>
  <si>
    <t>006d000000MHZOqAAP</t>
  </si>
  <si>
    <t>https://observepoint.my.salesforce.com/006d000000dPl4mAAC</t>
  </si>
  <si>
    <t>006d000000ZcnLLAAZ</t>
  </si>
  <si>
    <t>2015 Autorenewal - Nielsen</t>
  </si>
  <si>
    <t>https://observepoint.my.salesforce.com/006d000000ZcnLLAAZ</t>
  </si>
  <si>
    <t>006d000000VQaUJAA1</t>
  </si>
  <si>
    <t>2014 Renewal - Nielsen Online</t>
  </si>
  <si>
    <t>https://observepoint.my.salesforce.com/006d000000VQaUJAA1</t>
  </si>
  <si>
    <t>0066T00001ACdokQAD</t>
  </si>
  <si>
    <t>2023 - REN - Adobe (Customer Success)</t>
  </si>
  <si>
    <t>0066T000017wH2sQAE</t>
  </si>
  <si>
    <t>&lt;p&gt;&lt;span style="font-size: 12px;"&gt;Adobe CS group has used us for and will continue to leverage OP for the following in 2024:&lt;/span&gt;&lt;/p&gt;&lt;ul&gt;&lt;li&gt;&lt;strong style="background-color: rgb(255, 255, 255); font-size: 12px;"&gt;Analytics Validation&lt;/strong&gt;&lt;ul&gt;&lt;li&gt;&lt;span style="font-size: 12px;"&gt;Adoption of Adobe Analytics and Target&lt;/span&gt;&lt;ul&gt;&lt;li&gt;&lt;span style="font-size: 12px;"&gt;Presence on pages&lt;/span&gt;&lt;/li&gt;&lt;li&gt;&lt;span style="font-size: 12px;"&gt;Where using these tags on domains out of the contract&lt;/span&gt;&lt;/li&gt;&lt;/ul&gt;&lt;/li&gt;&lt;li&gt;&lt;span style="font-size: 12px;"&gt;Competitor technologies -- GUA/GA4 (More of internal -- not to share with clients)&lt;/span&gt;&lt;/li&gt;&lt;li&gt;&lt;span style="font-size: 12px;"&gt;Find multiple tags&lt;/span&gt;&lt;/li&gt;&lt;li&gt;&lt;span style="font-size: 12px;"&gt;Scale Audits to customers&lt;/span&gt;&lt;/li&gt;&lt;li&gt;&lt;span style="font-size: 12px;"&gt;Engage customers and get a meeting with them&lt;/span&gt;&lt;ul&gt;&lt;li&gt;&lt;span style="font-size: 12px;"&gt;Show where lack of engagement (Tag Inventory)&lt;/span&gt;&lt;/li&gt;&lt;/ul&gt;&lt;/li&gt;&lt;li&gt;&lt;span style="font-size: 12px;"&gt;Seeking to scale testing f</t>
  </si>
  <si>
    <t>Adobe CS is making incredible strides in their organization as OP is now an SOP for their two work processes for their Acceleration and JumpStart Programs they have with their clients! They will continue to leverage us for analytics and privacy testing.</t>
  </si>
  <si>
    <t>https://observepoint.my.salesforce.com/0066T00001ACdokQAD</t>
  </si>
  <si>
    <t>006VH00000RjsnvYAB</t>
  </si>
  <si>
    <t>2025 - REN - Adobe (MASTER ACCOUNT) - 9654 (Customer Success)</t>
  </si>
  <si>
    <t>006VH000002zfmnYAA</t>
  </si>
  <si>
    <t>&lt;p&gt;They use OP to do health checks that confirm specific tags are present on client pages. We also have some webhooks that help verify specific metrics are met.&lt;/p&gt;</t>
  </si>
  <si>
    <t>Adobe continues to be a top partner and the Adobe CS team being one of the top teams to do so. Excited to continue our partnership.</t>
  </si>
  <si>
    <t>https://observepoint.my.salesforce.com/006VH00000RjsnvYAB</t>
  </si>
  <si>
    <t>006VH00000exNzFYAU</t>
  </si>
  <si>
    <t>2026 - REN - Adobe - 9654 (Customer Success)</t>
  </si>
  <si>
    <t>https://observepoint.my.salesforce.com/006VH00000exNzFYAU</t>
  </si>
  <si>
    <t>2024 - REN - Adobe (Customer Success)</t>
  </si>
  <si>
    <t>&lt;p&gt;&lt;span style="font-size: 14px;"&gt;ObservePoint is used at Adobe - Client Success for them to scan pages for their clients to test for tags on their sites. They have seen varying levels of success. but it&amp;#39;s been overwhelmingly positive in all! We have a great relationship with them and are excited to continue this partnership!&lt;/span&gt;&lt;/p&gt;</t>
  </si>
  <si>
    <t>ObservePoint is used at Adobe - Client Success for them to scan pages for their clients to test for tags on their sites. They have seen varying levels of success. but it's been overwhelmingly positive in all! We have a great relationship with them and are excited to continue this partnership!</t>
  </si>
  <si>
    <t>https://observepoint.my.salesforce.com/006VH000002zfmnYAA</t>
  </si>
  <si>
    <t>006d000000ctAptAAE</t>
  </si>
  <si>
    <t>2015 Renewal - BitBang</t>
  </si>
  <si>
    <t>https://observepoint.my.salesforce.com/006d000000ctAptAAE</t>
  </si>
  <si>
    <t>https://observepoint.my.salesforce.com/001d000000VOLPRAA5</t>
  </si>
  <si>
    <t>0060W00000wwHS1QAM</t>
  </si>
  <si>
    <t>2018 Renewal - BPA Worldwide</t>
  </si>
  <si>
    <t>006d000000ttipqAAA</t>
  </si>
  <si>
    <t>https://observepoint.my.salesforce.com/0060W00000wwHS1QAM</t>
  </si>
  <si>
    <t>https://observepoint.my.salesforce.com/001d000000VOLPMAA5</t>
  </si>
  <si>
    <t>006d000000Yi4XKAAZ</t>
  </si>
  <si>
    <t>2015 Renewal - BPA Worldwide</t>
  </si>
  <si>
    <t>006d000000VQaRnAAL</t>
  </si>
  <si>
    <t>https://observepoint.my.salesforce.com/006d000000Yi4XKAAZ</t>
  </si>
  <si>
    <t>2014 Renewal - BPA Worldwide</t>
  </si>
  <si>
    <t>0060W0000120fJWQAY</t>
  </si>
  <si>
    <t>https://observepoint.my.salesforce.com/006d000000VQaRnAAL</t>
  </si>
  <si>
    <t>2017 Renewal - BPA Worldwide</t>
  </si>
  <si>
    <t>006d000000hsc9PAAQ</t>
  </si>
  <si>
    <t>https://observepoint.my.salesforce.com/006d000000ttipqAAA</t>
  </si>
  <si>
    <t>2016 Renewal - BPA Worldwide</t>
  </si>
  <si>
    <t>https://observepoint.my.salesforce.com/006d000000hsc9PAAQ</t>
  </si>
  <si>
    <t>0066T000015qQL0QAM</t>
  </si>
  <si>
    <t>2022-REN-BPA Worldwide</t>
  </si>
  <si>
    <t>0060W000013suDeQAI</t>
  </si>
  <si>
    <t>https://observepoint.my.salesforce.com/0066T000015qQL0QAM</t>
  </si>
  <si>
    <t>2021-REN-BPA Worldwide</t>
  </si>
  <si>
    <t>0060W000011UuRLQA0</t>
  </si>
  <si>
    <t>Audits and Journeys are giving them the data they are looking for and want to continue to build those out for tag governance</t>
  </si>
  <si>
    <t>https://observepoint.my.salesforce.com/0060W000013suDeQAI</t>
  </si>
  <si>
    <t>2020 Renewal - BPA Worldwide</t>
  </si>
  <si>
    <t>0060W00000zMgFYQA0</t>
  </si>
  <si>
    <t>BPAWW runs audits across 200+ properties. Next year the focus is to upsell them on Privacy and increase usage with Journeys.</t>
  </si>
  <si>
    <t>https://observepoint.my.salesforce.com/0060W000011UuRLQA0</t>
  </si>
  <si>
    <t>2019 Renewal - BPA Worldwide</t>
  </si>
  <si>
    <t>https://observepoint.my.salesforce.com/0060W00000zMgFYQA0</t>
  </si>
  <si>
    <t>006d000000ZkdSlAAJ</t>
  </si>
  <si>
    <t>2014 Renewal - Datalicious</t>
  </si>
  <si>
    <t>https://observepoint.my.salesforce.com/006d000000ZkdSlAAJ</t>
  </si>
  <si>
    <t>https://observepoint.my.salesforce.com/001d000000VOLPSAA5</t>
  </si>
  <si>
    <t>006d000000hzTniAAE</t>
  </si>
  <si>
    <t>2016 Renewal - Datalicious</t>
  </si>
  <si>
    <t>https://observepoint.my.salesforce.com/006d000000hzTniAAE</t>
  </si>
  <si>
    <t>006d000000Yd54oAAB</t>
  </si>
  <si>
    <t>2016 Critical Mass Renewal</t>
  </si>
  <si>
    <t>006d000000b9kC4AAI</t>
  </si>
  <si>
    <t>https://observepoint.my.salesforce.com/006d000000Yd54oAAB</t>
  </si>
  <si>
    <t>https://observepoint.my.salesforce.com/001d000000VOLPDAA5</t>
  </si>
  <si>
    <t>006d000000VQaXxAAL</t>
  </si>
  <si>
    <t>2014 Renewal - Critical Mass</t>
  </si>
  <si>
    <t>0060W0000120fJaQAI</t>
  </si>
  <si>
    <t>https://observepoint.my.salesforce.com/006d000000VQaXxAAL</t>
  </si>
  <si>
    <t>006d000000i04emAAA</t>
  </si>
  <si>
    <t>2017 Renewal - Critical Mass</t>
  </si>
  <si>
    <t>https://observepoint.my.salesforce.com/006d000000i04emAAA</t>
  </si>
  <si>
    <t>2015 Critical Mass Renewal</t>
  </si>
  <si>
    <t>https://observepoint.my.salesforce.com/006d000000b9kC4AAI</t>
  </si>
  <si>
    <t>006d000000ctCCZAA2</t>
  </si>
  <si>
    <t>2015 Renewal - Mirum</t>
  </si>
  <si>
    <t>https://observepoint.my.salesforce.com/006d000000ctCCZAA2</t>
  </si>
  <si>
    <t>https://observepoint.my.salesforce.com/001d000000VOihXAAT</t>
  </si>
  <si>
    <t>0060W00000vvWVtQAM</t>
  </si>
  <si>
    <t>Genentech Upsell</t>
  </si>
  <si>
    <t>Client is moving over to an Enterprise license with a Data Governance consultant. They utilize Carl each month for custom reporting and continual support.</t>
  </si>
  <si>
    <t>https://observepoint.my.salesforce.com/0060W00000vvWVtQAM</t>
  </si>
  <si>
    <t>006d000000ZWbShAAL</t>
  </si>
  <si>
    <t>2014 Renewal - Genentech</t>
  </si>
  <si>
    <t>https://observepoint.my.salesforce.com/006d000000ZWbShAAL</t>
  </si>
  <si>
    <t>006d000000Yd5EDAAZ</t>
  </si>
  <si>
    <t>2015 Renewal - Genentech</t>
  </si>
  <si>
    <t>https://observepoint.my.salesforce.com/006d000000Yd5EDAAZ</t>
  </si>
  <si>
    <t>006d000000mSHbtAAG</t>
  </si>
  <si>
    <t>Genetech Managed Services</t>
  </si>
  <si>
    <t>Andrew Geddes, Andrew Geddes, Andrew Geddes</t>
  </si>
  <si>
    <t>https://observepoint.my.salesforce.com/006d000000mSHbtAAG</t>
  </si>
  <si>
    <t>006d000000i1boEAAQ</t>
  </si>
  <si>
    <t>2016 Renewal - Genentech</t>
  </si>
  <si>
    <t>https://observepoint.my.salesforce.com/006d000000i1boEAAQ</t>
  </si>
  <si>
    <t>2021-REN-Genentech</t>
  </si>
  <si>
    <t>0060W0000121JxqQAE</t>
  </si>
  <si>
    <t>After almost 7 years as a customer they are happier than they have ever been and are making plans to expand their implementation next year. The combination of Script Services and Audits and Journeys have been deployed to validate all active conversion eve</t>
  </si>
  <si>
    <t>https://observepoint.my.salesforce.com/0060W000014oPNlQAM</t>
  </si>
  <si>
    <t>2020-REN-Genentech - Dec31</t>
  </si>
  <si>
    <t>0060W000010qS2bQAE</t>
  </si>
  <si>
    <t>Yong Lee at Genentech specifically called out Dylan Sellers as instrumental in helping him maximize the capabilities of OP.</t>
  </si>
  <si>
    <t>https://observepoint.my.salesforce.com/0060W0000121JxqQAE</t>
  </si>
  <si>
    <t>2019-REN-Genentech - Dec31</t>
  </si>
  <si>
    <t>https://observepoint.my.salesforce.com/0060W000010qS2bQAE</t>
  </si>
  <si>
    <t>0060W00000vx0oqQAA</t>
  </si>
  <si>
    <t>2018 Renewal - Genentech</t>
  </si>
  <si>
    <t>https://observepoint.my.salesforce.com/0060W00000vx0oqQAA</t>
  </si>
  <si>
    <t>006d000000bECAlAAO</t>
  </si>
  <si>
    <t>2015 Renewal - J&amp;J</t>
  </si>
  <si>
    <t>https://observepoint.my.salesforce.com/006d000000bECAlAAO</t>
  </si>
  <si>
    <t>https://observepoint.my.salesforce.com/001d000000VOLPwAAP</t>
  </si>
  <si>
    <t>006d000000ZVn7vAAD</t>
  </si>
  <si>
    <t>2015 Renewal - Johnson &amp; Johnson</t>
  </si>
  <si>
    <t>https://observepoint.my.salesforce.com/006d000000ZVn7vAAD</t>
  </si>
  <si>
    <t>006d000000lVEiyAAG</t>
  </si>
  <si>
    <t>2017 Renewal - Lima-America Interactiva</t>
  </si>
  <si>
    <t>America Interactiva via Lima Consulting informed us that they're not able to renew the contract for 2017.  This is a surprise, b/c they are really happy with the tool, we had good convo at Summit with them,  they're exp. fin. pressure &amp; don't have the $$</t>
  </si>
  <si>
    <t>https://observepoint.my.salesforce.com/006d000000lVEiyAAG</t>
  </si>
  <si>
    <t>https://observepoint.my.salesforce.com/001d000000VOLPjAAP</t>
  </si>
  <si>
    <t>006d000000VQqZsAAL</t>
  </si>
  <si>
    <t>2014 Renewal - News Digital Media</t>
  </si>
  <si>
    <t>0060W0000120fKGQAY</t>
  </si>
  <si>
    <t>https://observepoint.my.salesforce.com/006d000000VQqZsAAL</t>
  </si>
  <si>
    <t>https://observepoint.my.salesforce.com/001d000001Retj6AAB</t>
  </si>
  <si>
    <t>2018 Renewal - Red Hat</t>
  </si>
  <si>
    <t>006d000000oy0dSAAQ</t>
  </si>
  <si>
    <t>https://observepoint.my.salesforce.com/0060W00000vIPVAQA4</t>
  </si>
  <si>
    <t>2017 Renewal - Red Hat</t>
  </si>
  <si>
    <t>006d000000fQQ0QAAW</t>
  </si>
  <si>
    <t>https://observepoint.my.salesforce.com/006d000000oy0dSAAQ</t>
  </si>
  <si>
    <t>2016 Renewal - Red Hat</t>
  </si>
  <si>
    <t>006d000000e4XjAAAU</t>
  </si>
  <si>
    <t>https://observepoint.my.salesforce.com/006d000000fQQ0QAAW</t>
  </si>
  <si>
    <t>2015 Renewal - Red Hat</t>
  </si>
  <si>
    <t>https://observepoint.my.salesforce.com/006d000000e4XjAAAU</t>
  </si>
  <si>
    <t>006d000000ZmBTNAA3</t>
  </si>
  <si>
    <t>2014 Renewal - Rise Interactive</t>
  </si>
  <si>
    <t>https://observepoint.my.salesforce.com/006d000000ZmBTNAA3</t>
  </si>
  <si>
    <t>https://observepoint.my.salesforce.com/001d000000VOLPqAAP</t>
  </si>
  <si>
    <t>006d000000UpB0WAAV</t>
  </si>
  <si>
    <t>2015 Renewal - Rise Interactive</t>
  </si>
  <si>
    <t>Pleased with OP platform and services</t>
  </si>
  <si>
    <t>https://observepoint.my.salesforce.com/006d000000UpB0WAAV</t>
  </si>
  <si>
    <t>006d000000Yd67IAAR</t>
  </si>
  <si>
    <t>2015 Renewal - The World Bank</t>
  </si>
  <si>
    <t>006d000000VQaSCAA1</t>
  </si>
  <si>
    <t>https://observepoint.my.salesforce.com/006d000000Yd67IAAR</t>
  </si>
  <si>
    <t>https://observepoint.my.salesforce.com/001d000000VOLPuAAP</t>
  </si>
  <si>
    <t>2014 Renewal - The World Bank</t>
  </si>
  <si>
    <t>0060W0000120fKRQAY</t>
  </si>
  <si>
    <t>https://observepoint.my.salesforce.com/006d000000VQaSCAA1</t>
  </si>
  <si>
    <t>006d000000ct4vwAAA</t>
  </si>
  <si>
    <t>2015 Renewal - Website Behavior Specialists</t>
  </si>
  <si>
    <t>https://observepoint.my.salesforce.com/006d000000ct4vwAAA</t>
  </si>
  <si>
    <t>https://observepoint.my.salesforce.com/001d000000VOLPtAAP</t>
  </si>
  <si>
    <t>006d000000ZVxSjAAL</t>
  </si>
  <si>
    <t>2015 Renewal - Starwood Hotels &amp; Resorts</t>
  </si>
  <si>
    <t>https://observepoint.my.salesforce.com/006d000000ZVxSjAAL</t>
  </si>
  <si>
    <t>https://observepoint.my.salesforce.com/001d000000VO7ncAAD</t>
  </si>
  <si>
    <t>006d000000ZVwAZAA1</t>
  </si>
  <si>
    <t>2014 Renewal - Starwood Hotels &amp; Resorts Worldwide</t>
  </si>
  <si>
    <t>https://observepoint.my.salesforce.com/006d000000ZVwAZAA1</t>
  </si>
  <si>
    <t>006d000000mpOXMAA2</t>
  </si>
  <si>
    <t>2017 Renewal - Starwood Hotels &amp; Resorts</t>
  </si>
  <si>
    <t>Starwood lost their web dev support early in 2017 and then didn't have the bandwidth for WebAssurance.  They are losing 100 IT and Marketing staff at the end of the year so there is no budget or guidance in 2018.  It didn't help that we dropped the ball on the first 6 months after signing the AppAssurance deal in 2016.</t>
  </si>
  <si>
    <t>https://observepoint.my.salesforce.com/006d000000mpOXMAA2</t>
  </si>
  <si>
    <t>006d000000VQaU4AAL</t>
  </si>
  <si>
    <t>2014 Renewal - Turner Broadcasting System</t>
  </si>
  <si>
    <t>0060W0000120fKXQAY</t>
  </si>
  <si>
    <t>https://observepoint.my.salesforce.com/006d000000VQaU4AAL</t>
  </si>
  <si>
    <t>https://observepoint.my.salesforce.com/001d000000VO6lVAAT</t>
  </si>
  <si>
    <t>006d000000hzTfnAAE</t>
  </si>
  <si>
    <t>2016 Renewal - Turner Broadcasting System</t>
  </si>
  <si>
    <t>006d000000ct4xnAAA</t>
  </si>
  <si>
    <t>https://observepoint.my.salesforce.com/006d000000hzTfnAAE</t>
  </si>
  <si>
    <t>2015 Renewal - Turner Broadcasting System</t>
  </si>
  <si>
    <t>https://observepoint.my.salesforce.com/006d000000ct4xnAAA</t>
  </si>
  <si>
    <t>006d000000VQaSqAAL</t>
  </si>
  <si>
    <t>2014 Renewal - The Hearst Corporation</t>
  </si>
  <si>
    <t>0060W0000120fKQQAY</t>
  </si>
  <si>
    <t>https://observepoint.my.salesforce.com/006d000000VQaSqAAL</t>
  </si>
  <si>
    <t>https://observepoint.my.salesforce.com/001d000000VOLPdAAP</t>
  </si>
  <si>
    <t>006d000000d26qeAAA</t>
  </si>
  <si>
    <t>2015 Renewal - Web Analytics Central</t>
  </si>
  <si>
    <t>006d000000ZmBVOAA3</t>
  </si>
  <si>
    <t>https://observepoint.my.salesforce.com/006d000000d26qeAAA</t>
  </si>
  <si>
    <t>https://observepoint.my.salesforce.com/001d000000VOLPLAA5</t>
  </si>
  <si>
    <t>006d000000eP04hAAC</t>
  </si>
  <si>
    <t>2015 Renewal - iDimension</t>
  </si>
  <si>
    <t>https://observepoint.my.salesforce.com/006d000000eP04hAAC</t>
  </si>
  <si>
    <t>https://observepoint.my.salesforce.com/001d000000VOQibAAH</t>
  </si>
  <si>
    <t>006d000000Yd7VHAAZ</t>
  </si>
  <si>
    <t>2015 Renewal - Carbonite</t>
  </si>
  <si>
    <t>006d000000VQaVCAA1</t>
  </si>
  <si>
    <t>https://observepoint.my.salesforce.com/006d000000Yd7VHAAZ</t>
  </si>
  <si>
    <t>https://observepoint.my.salesforce.com/001d000000VOTM0AAP</t>
  </si>
  <si>
    <t>2014 Renewal - Carbonite</t>
  </si>
  <si>
    <t>0060W0000120fJYQAY</t>
  </si>
  <si>
    <t>https://observepoint.my.salesforce.com/006d000000VQaVCAA1</t>
  </si>
  <si>
    <t>006VH00000OSm8mYAD</t>
  </si>
  <si>
    <t>2025 - REN - Optimal Ways</t>
  </si>
  <si>
    <t>0066T00001Cycv3QAB</t>
  </si>
  <si>
    <t>&lt;p&gt;Great team that is really self sufficient, and have a good team behind them.&lt;/p&gt;</t>
  </si>
  <si>
    <t>Optimal Ways uses us regularly for Privacy and Consent for a number of clients. They used over 2/3rds of their usage, and have a good use case.</t>
  </si>
  <si>
    <t>https://observepoint.my.salesforce.com/006VH00000OSm8mYAD</t>
  </si>
  <si>
    <t>https://observepoint.my.salesforce.com/001d000000XnXbcAAF</t>
  </si>
  <si>
    <t>006VH00000cOTsbYAG</t>
  </si>
  <si>
    <t>2026 - REN - Optimal Ways</t>
  </si>
  <si>
    <t>https://observepoint.my.salesforce.com/006VH00000cOTsbYAG</t>
  </si>
  <si>
    <t>006d000000ct4pIAAQ</t>
  </si>
  <si>
    <t>2015 Renewal - Optimal Ways</t>
  </si>
  <si>
    <t>https://observepoint.my.salesforce.com/006d000000ct4pIAAQ</t>
  </si>
  <si>
    <t>2024 - REN - Optimal Ways</t>
  </si>
  <si>
    <t>0066T0000190EEGQA2</t>
  </si>
  <si>
    <t>&lt;ul&gt;&lt;li&gt;Google Analytics migration to Piano Analytics&lt;/li&gt;&lt;li&gt;Cookie Audits&lt;/li&gt;&lt;li&gt;Automated customer journey testing&lt;/li&gt;&lt;/ul&gt;</t>
  </si>
  <si>
    <t>Optimal Ways continues to leverage OP to support their French clients. Following challenges with utilization last year, they are eager to renew their partnership at a reduced volume, with plans to implement fresh strategies and expand their volume later.</t>
  </si>
  <si>
    <t>https://observepoint.my.salesforce.com/0066T00001Cycv3QAB</t>
  </si>
  <si>
    <t>2023 - REN - Optimal Ways</t>
  </si>
  <si>
    <t>0066T000018FJAMQA4</t>
  </si>
  <si>
    <t>Optimal Ways continues to use OP to assist their French customers with GA migration. They now have more capacity to work with SH to start using OP for outbounding efforts.</t>
  </si>
  <si>
    <t>https://observepoint.my.salesforce.com/0066T0000190EEGQA2</t>
  </si>
  <si>
    <t>006d000000VQaRiAAL</t>
  </si>
  <si>
    <t>2014 Renewal - Hotwire</t>
  </si>
  <si>
    <t>0060W0000120fK7QAI</t>
  </si>
  <si>
    <t>https://observepoint.my.salesforce.com/006d000000VQaRiAAL</t>
  </si>
  <si>
    <t>006d000000UYWgIAAX</t>
  </si>
  <si>
    <t>2015 Renewal - Telenor Group</t>
  </si>
  <si>
    <t>https://observepoint.my.salesforce.com/006d000000UYWgIAAX</t>
  </si>
  <si>
    <t>https://observepoint.my.salesforce.com/001d000000VOLPoAAP</t>
  </si>
  <si>
    <t>0060W00000vvLL3QAM</t>
  </si>
  <si>
    <t>2019 Renewal - Trakken</t>
  </si>
  <si>
    <t>006d000000i0BXvAAM</t>
  </si>
  <si>
    <t>https://observepoint.my.salesforce.com/0060W00000vvLL3QAM</t>
  </si>
  <si>
    <t>006d000000VQaX4AAL</t>
  </si>
  <si>
    <t>2015 Renewal - Trakken</t>
  </si>
  <si>
    <t>006d000000VQaW0AAL</t>
  </si>
  <si>
    <t>https://observepoint.my.salesforce.com/006d000000VQaX4AAL</t>
  </si>
  <si>
    <t>2014 Renewal - Trakken</t>
  </si>
  <si>
    <t>0060W0000120fKTQAY</t>
  </si>
  <si>
    <t>https://observepoint.my.salesforce.com/006d000000VQaW0AAL</t>
  </si>
  <si>
    <t>2017 Renewal - Trakken</t>
  </si>
  <si>
    <t>Trakken wants to continue to use OP to help their clients with identifying holes in their Google Analytics implementations.</t>
  </si>
  <si>
    <t>https://observepoint.my.salesforce.com/006d000000i0BXvAAM</t>
  </si>
  <si>
    <t>2022-REN-Trakken</t>
  </si>
  <si>
    <t>0060W000012KFQIQA4</t>
  </si>
  <si>
    <t>Focused to continue working on their datalayer governance</t>
  </si>
  <si>
    <t>https://observepoint.my.salesforce.com/0066T000015QfIlQAK</t>
  </si>
  <si>
    <t>2021-REN-Trakken</t>
  </si>
  <si>
    <t>0060W000010wkyzQAA</t>
  </si>
  <si>
    <t>Auto-renew - Focused to continue working on their datalayer governance</t>
  </si>
  <si>
    <t>https://observepoint.my.salesforce.com/0060W000012KFQIQA4</t>
  </si>
  <si>
    <t>2020 Renewal - Trakken</t>
  </si>
  <si>
    <t>Trakken uses OP to run scans on new prospects for their business.</t>
  </si>
  <si>
    <t>https://observepoint.my.salesforce.com/0060W000010wkyzQAA</t>
  </si>
  <si>
    <t>0060W00000vIMKIQA4</t>
  </si>
  <si>
    <t>2018 Renewal - Comcast Corporation</t>
  </si>
  <si>
    <t>006d000000gbGbDAAU</t>
  </si>
  <si>
    <t>https://observepoint.my.salesforce.com/0060W00000vIMKIQA4</t>
  </si>
  <si>
    <t>006d000000Sra8bAAB</t>
  </si>
  <si>
    <t>2015 Renewal - Comcast</t>
  </si>
  <si>
    <t>006d000000HQnpvAAD</t>
  </si>
  <si>
    <t>https://observepoint.my.salesforce.com/006d000000Sra8bAAB</t>
  </si>
  <si>
    <t>2017 Renewal - Comcast Corporation</t>
  </si>
  <si>
    <t>006d000000cFn0mAAC</t>
  </si>
  <si>
    <t>https://observepoint.my.salesforce.com/006d000000gbGbDAAU</t>
  </si>
  <si>
    <t>2016 Renewal - Comcast Corporation</t>
  </si>
  <si>
    <t>https://observepoint.my.salesforce.com/006d000000cFn0mAAC</t>
  </si>
  <si>
    <t>2020 Renewal - Comcast Corporation</t>
  </si>
  <si>
    <t>0060W00000wypJpQAI</t>
  </si>
  <si>
    <t>.</t>
  </si>
  <si>
    <t>https://observepoint.my.salesforce.com/0060W000010qDEHQA2</t>
  </si>
  <si>
    <t>2019 Renewal - Comcast Corporation</t>
  </si>
  <si>
    <t>https://observepoint.my.salesforce.com/0060W00000wypJpQAI</t>
  </si>
  <si>
    <t>006d000000cFmwhAAC</t>
  </si>
  <si>
    <t>2016 Renewal - Bankrate, Inc.</t>
  </si>
  <si>
    <t>006d000000Sra8JAAR</t>
  </si>
  <si>
    <t>https://observepoint.my.salesforce.com/006d000000cFmwhAAC</t>
  </si>
  <si>
    <t>https://observepoint.my.salesforce.com/001d000001QaO1GAAV</t>
  </si>
  <si>
    <t>2015 Renewal - Bankrate</t>
  </si>
  <si>
    <t>006d000000HcZXSAA3</t>
  </si>
  <si>
    <t>https://observepoint.my.salesforce.com/006d000000Sra8JAAR</t>
  </si>
  <si>
    <t>0060W00000wyyyKQAQ</t>
  </si>
  <si>
    <t>2019 Renewal - Nationwide Insurance Company</t>
  </si>
  <si>
    <t>006d000000vEoOsAAK</t>
  </si>
  <si>
    <t>New guy came in and did not see the value.</t>
  </si>
  <si>
    <t>https://observepoint.my.salesforce.com/0060W00000wyyyKQAQ</t>
  </si>
  <si>
    <t>https://observepoint.my.salesforce.com/001d000000VOihdAAD</t>
  </si>
  <si>
    <t>006d000000Yd5NSAAZ</t>
  </si>
  <si>
    <t>2015 Renewal - Nationwide Insurance Company</t>
  </si>
  <si>
    <t>006d000000VQoOdAAL</t>
  </si>
  <si>
    <t>https://observepoint.my.salesforce.com/006d000000Yd5NSAAZ</t>
  </si>
  <si>
    <t>2014 Renewal - Nationwide Insurance Company</t>
  </si>
  <si>
    <t>0060W0000120fKFQAY</t>
  </si>
  <si>
    <t>https://observepoint.my.salesforce.com/006d000000VQoOdAAL</t>
  </si>
  <si>
    <t>2017 Renewal - Nationwide Insurance Company</t>
  </si>
  <si>
    <t>006d000000uE5olAAC</t>
  </si>
  <si>
    <t>https://observepoint.my.salesforce.com/006d000000vEoOsAAK</t>
  </si>
  <si>
    <t>2016 Renewal - Nationwide Insurance Company</t>
  </si>
  <si>
    <t>https://observepoint.my.salesforce.com/006d000000uE5olAAC</t>
  </si>
  <si>
    <t>006VH00000aeY33YAE</t>
  </si>
  <si>
    <t>2027 - REN - US Bancorp</t>
  </si>
  <si>
    <t>0066T000018HObQQAW</t>
  </si>
  <si>
    <t>&lt;p&gt;&lt;strong&gt;Key Business Objectives&lt;/strong&gt;&lt;/p&gt;&lt;ul&gt;&lt;li&gt;Privacy Compliance for Web - CCPA, GDPR&lt;/li&gt;&lt;li&gt;Implement a Consent Management Platform (CMP)&lt;/li&gt;&lt;li&gt;Privacy Compliance for Mobile - US Bank App&lt;/li&gt;&lt;/ul&gt;&lt;p&gt;&lt;br&gt;&lt;/p&gt;</t>
  </si>
  <si>
    <t>https://observepoint.my.salesforce.com/006VH00000aeY33YAE</t>
  </si>
  <si>
    <t>https://observepoint.my.salesforce.com/001d000001QaOm5AAF</t>
  </si>
  <si>
    <t>006d000000YdOLlAAN</t>
  </si>
  <si>
    <t>2015 Renewal - US Bancorp</t>
  </si>
  <si>
    <t>006d000000HcbtvAAB</t>
  </si>
  <si>
    <t>https://observepoint.my.salesforce.com/006d000000YdOLlAAN</t>
  </si>
  <si>
    <t>006d000000hzTtiAAE</t>
  </si>
  <si>
    <t>2016 Renewal - US Bancorp</t>
  </si>
  <si>
    <t>The ObservePoint user changed departments that did not own budget for OP. US Bank still sees a need for OP, but has been unable to work in OP with the new team that will use/purchase. This is still a work in progress to obtain a contract, but no timeline of when or if this will get done. The original contract was done on Ensighten partner paper so this could be drawn out to get on US Bank paper.</t>
  </si>
  <si>
    <t>https://observepoint.my.salesforce.com/006d000000hzTtiAAE</t>
  </si>
  <si>
    <t>0066T000016HAYvQAO</t>
  </si>
  <si>
    <t>2022 - REN - U.S. Bank</t>
  </si>
  <si>
    <t>As a global bank, they found OP essential for GDPR compliance and needed to renew and expand their license across more domains and pages to have peace of mind.</t>
  </si>
  <si>
    <t>https://observepoint.my.salesforce.com/0066T000016HAYvQAO</t>
  </si>
  <si>
    <t>2024 - REN - The Home Depot</t>
  </si>
  <si>
    <t>0066T000016meQHQAY</t>
  </si>
  <si>
    <t>&lt;p&gt;Analytics validation&lt;/p&gt;&lt;p&gt;Privacy Validation&lt;/p&gt;&lt;p&gt;App Validation (HAR file Uploads) really wants some updates and improvements to HAR&lt;/p&gt;</t>
  </si>
  <si>
    <t>Derek is a heavy user with audits and HAR upload. Looks forward to continuing the partnership.</t>
  </si>
  <si>
    <t>https://observepoint.my.salesforce.com/0066T00001AEdjOQAT</t>
  </si>
  <si>
    <t>2023 - REN - Home Depot</t>
  </si>
  <si>
    <t>0060W000014oPQpQAM</t>
  </si>
  <si>
    <t>The Home Depot has picked ObservePoint for yet another year, and they continue to find value in our solutions, as well as our long time partnership.</t>
  </si>
  <si>
    <t>https://observepoint.my.salesforce.com/0066T000016meQHQAY</t>
  </si>
  <si>
    <t>2022 - REN - Home Depot</t>
  </si>
  <si>
    <t>0060W00000zGt05QAC</t>
  </si>
  <si>
    <t>Due to some LiveConnect limitations, the conversation was a little bumpy, but Home Depot decided to continue with OP for another year. They see us an indispensable part of their data governance system, and are excited about what upcoming product releases.</t>
  </si>
  <si>
    <t>https://observepoint.my.salesforce.com/0060W000014oPQpQAM</t>
  </si>
  <si>
    <t>2021 - REN - Home Depot</t>
  </si>
  <si>
    <t>0060W00000wzD9FQAU</t>
  </si>
  <si>
    <t>Home Depot met with Rob and is happy to extend the partnership w OP another year.</t>
  </si>
  <si>
    <t>https://observepoint.my.salesforce.com/0060W00000zGt05QAC</t>
  </si>
  <si>
    <t>006d000000e5YfZAAU</t>
  </si>
  <si>
    <t>2016 Renewal - Agilent Technologies, Inc.</t>
  </si>
  <si>
    <t>006d000000HiICvAAN</t>
  </si>
  <si>
    <t>https://observepoint.my.salesforce.com/006d000000e5YfZAAU</t>
  </si>
  <si>
    <t>006d000000Sra8MAAR</t>
  </si>
  <si>
    <t>2015 Renewal - Toys R Us</t>
  </si>
  <si>
    <t>006d000000HkN4ZAAV</t>
  </si>
  <si>
    <t>https://observepoint.my.salesforce.com/006d000000Sra8MAAR</t>
  </si>
  <si>
    <t>https://observepoint.my.salesforce.com/001d000001RdQ6VAAV</t>
  </si>
  <si>
    <t>006d000000e5YlXAAU</t>
  </si>
  <si>
    <t>2016 Renewal - Digi-Key Electronics</t>
  </si>
  <si>
    <t>006d000000Sra8UAAR</t>
  </si>
  <si>
    <t>https://observepoint.my.salesforce.com/006d000000e5YlXAAU</t>
  </si>
  <si>
    <t>https://observepoint.my.salesforce.com/001d000001RdUsuAAF</t>
  </si>
  <si>
    <t>2015 Renewal - Digi-Key</t>
  </si>
  <si>
    <t>006d000000IQHK9AAP</t>
  </si>
  <si>
    <t>https://observepoint.my.salesforce.com/006d000000Sra8UAAR</t>
  </si>
  <si>
    <t>0066T000018HFF1QAO</t>
  </si>
  <si>
    <t>2022 - REN - Abbott</t>
  </si>
  <si>
    <t>0066T000016GcCSQA0</t>
  </si>
  <si>
    <t>Abbott is thrilled to renew with us again to test privacy compliance across all of their websites, especially in the EU, for this year and monitor data governance in shifting from GA to AA!</t>
  </si>
  <si>
    <t>https://observepoint.my.salesforce.com/0066T000018HFF1QAO</t>
  </si>
  <si>
    <t>006d000000umpUBAAY</t>
  </si>
  <si>
    <t>2017 Renewal - Abbott</t>
  </si>
  <si>
    <t>006d000000i0BOeAAM</t>
  </si>
  <si>
    <t>Dirk indicated that it is strictly a budget decision and will revisit the partnership if budget changes.</t>
  </si>
  <si>
    <t>https://observepoint.my.salesforce.com/006d000000umpUBAAY</t>
  </si>
  <si>
    <t>006d000000Sra8LAAR</t>
  </si>
  <si>
    <t>2015 Renewal - Abbott</t>
  </si>
  <si>
    <t>006d000000HdfNEAAZ</t>
  </si>
  <si>
    <t>https://observepoint.my.salesforce.com/006d000000Sra8LAAR</t>
  </si>
  <si>
    <t>2016 Renewal - Abbott</t>
  </si>
  <si>
    <t>006d000000bEDKAAA4</t>
  </si>
  <si>
    <t>Abbott continues to utilize OP for validation of their analytics tags</t>
  </si>
  <si>
    <t>https://observepoint.my.salesforce.com/006d000000i0BOeAAM</t>
  </si>
  <si>
    <t>2015 #2 Renewal - Abbott</t>
  </si>
  <si>
    <t>https://observepoint.my.salesforce.com/006d000000bEDKAAA4</t>
  </si>
  <si>
    <t>2023 - REN - Abbott</t>
  </si>
  <si>
    <t>&lt;p&gt;Build Consent Categories&lt;/p&gt;&lt;p&gt;GDPR &lt;/p&gt;&lt;p&gt;CPRA &lt;/p&gt;&lt;p&gt;LGPD&lt;/p&gt;&lt;p&gt;Ensure privacy compliance for all 120 sites&lt;/p&gt;&lt;p&gt;Shan and Team consulting on an internal shift of GA to Adobe -- still in progress for other divisions and teams&lt;/p&gt;&lt;p&gt;Onboard Divisional Teams &lt;/p&gt;</t>
  </si>
  <si>
    <t>https://observepoint.my.salesforce.com/0066T00001AERW2QAP</t>
  </si>
  <si>
    <t>006d000000cFmzlAAC</t>
  </si>
  <si>
    <t>2016 Renewal - Inetasia Solutions</t>
  </si>
  <si>
    <t>https://observepoint.my.salesforce.com/006d000000cFmzlAAC</t>
  </si>
  <si>
    <t>https://observepoint.my.salesforce.com/001d000001Reh2lAAB</t>
  </si>
  <si>
    <t>006d000000vEoBJAA0</t>
  </si>
  <si>
    <t>2018 Renewal - Inetasia Solutions</t>
  </si>
  <si>
    <t>1/16 - Gregory Smyth, who has been an ObservePoint user for several years, made the decision that their usage doesn't warrant renewing for 2018. We have made many attempts over the past year and a half to be more involved but Greg insists to be self sufficient. His renewals over the past two years have been based off the usage of ObservePoint. They reduced their CV by $2,500 last year and their usage was about half of what it was last year.</t>
  </si>
  <si>
    <t>https://observepoint.my.salesforce.com/006d000000vEoBJAA0</t>
  </si>
  <si>
    <t>006d000000Sra8KAAR</t>
  </si>
  <si>
    <t>2015 Renewal - Inetasia</t>
  </si>
  <si>
    <t>https://observepoint.my.salesforce.com/006d000000Sra8KAAR</t>
  </si>
  <si>
    <t>006d000000kWiE6AAK</t>
  </si>
  <si>
    <t>2017 Renewal - Inetasia Solutions</t>
  </si>
  <si>
    <t>https://observepoint.my.salesforce.com/006d000000kWiE6AAK</t>
  </si>
  <si>
    <t>006d000000Yd532AAB</t>
  </si>
  <si>
    <t>2015 Renewal - Air Canada</t>
  </si>
  <si>
    <t>006d000000VQabrAAD</t>
  </si>
  <si>
    <t>https://observepoint.my.salesforce.com/006d000000Yd532AAB</t>
  </si>
  <si>
    <t>2014 Renewal - Air Canada</t>
  </si>
  <si>
    <t>006d000000ew7YMAAY</t>
  </si>
  <si>
    <t>https://observepoint.my.salesforce.com/006d000000VQabrAAD</t>
  </si>
  <si>
    <t>2016 Renewal - Air Canada</t>
  </si>
  <si>
    <t>https://observepoint.my.salesforce.com/006d000000hzTe1AAE</t>
  </si>
  <si>
    <t>006d000000e5YmBAAU</t>
  </si>
  <si>
    <t>2016 Renewal - GameStop</t>
  </si>
  <si>
    <t>006d000000Sra8XAAR</t>
  </si>
  <si>
    <t>https://observepoint.my.salesforce.com/006d000000e5YmBAAU</t>
  </si>
  <si>
    <t>https://observepoint.my.salesforce.com/001d000001KuZBJAA3</t>
  </si>
  <si>
    <t>2015 Renewal - Gamestop</t>
  </si>
  <si>
    <t>006d000000I1bD9AAJ</t>
  </si>
  <si>
    <t>https://observepoint.my.salesforce.com/006d000000Sra8XAAR</t>
  </si>
  <si>
    <t>0060W00000vQnbzQAC</t>
  </si>
  <si>
    <t>2018 Renewal - Illumina</t>
  </si>
  <si>
    <t>006d000000s23UqAAI</t>
  </si>
  <si>
    <t>https://observepoint.my.salesforce.com/0060W00000vQnbzQAC</t>
  </si>
  <si>
    <t>006d000000ZWbSXAA1</t>
  </si>
  <si>
    <t>2014 Renewal - Illumina</t>
  </si>
  <si>
    <t>0060W0000120fKEQAY</t>
  </si>
  <si>
    <t>https://observepoint.my.salesforce.com/006d000000ZWbSXAA1</t>
  </si>
  <si>
    <t>006d000000VQaREAA1</t>
  </si>
  <si>
    <t>2015 Renewal - Illumina</t>
  </si>
  <si>
    <t>https://observepoint.my.salesforce.com/006d000000VQaREAA1</t>
  </si>
  <si>
    <t>2017 Renewal - Illumina</t>
  </si>
  <si>
    <t>006d000000hrjb2AAA</t>
  </si>
  <si>
    <t>https://observepoint.my.salesforce.com/006d000000s23UqAAI</t>
  </si>
  <si>
    <t>2016 Renewal - Illumina</t>
  </si>
  <si>
    <t>https://observepoint.my.salesforce.com/006d000000hrjb2AAA</t>
  </si>
  <si>
    <t>0066T00001ABrKlQAL</t>
  </si>
  <si>
    <t>2024 - REN - Illumina</t>
  </si>
  <si>
    <t>0066T00001AFJcxQAH</t>
  </si>
  <si>
    <t>Illumina lost budget for many services suddenly and our main user and advocate for OP was traveling out of the country due to family emergencies for a month or two so was not present to influence the decision.</t>
  </si>
  <si>
    <t>https://observepoint.my.salesforce.com/0066T00001ABrKlQAL</t>
  </si>
  <si>
    <t>2019 Renewal - Illumina</t>
  </si>
  <si>
    <t>https://observepoint.my.salesforce.com/0060W00000y8RowQAE</t>
  </si>
  <si>
    <t>006d000000Sra8WAAR</t>
  </si>
  <si>
    <t>2015 Renewal - Salmon</t>
  </si>
  <si>
    <t>006d000000I8QZ9AAN</t>
  </si>
  <si>
    <t>https://observepoint.my.salesforce.com/006d000000Sra8WAAR</t>
  </si>
  <si>
    <t>https://observepoint.my.salesforce.com/001d000001SNnINAA1</t>
  </si>
  <si>
    <t>0060W00000vvmBtQAI</t>
  </si>
  <si>
    <t>2018 Renewal - TXU</t>
  </si>
  <si>
    <t>https://observepoint.my.salesforce.com/0060W00000vvmBtQAI</t>
  </si>
  <si>
    <t>https://observepoint.my.salesforce.com/001d000001T6OYiAAN</t>
  </si>
  <si>
    <t>006d000000hpcSWAAY</t>
  </si>
  <si>
    <t>2016 Renewal - TXU</t>
  </si>
  <si>
    <t>https://observepoint.my.salesforce.com/006d000000hpcSWAAY</t>
  </si>
  <si>
    <t>0060W00000y72iDQAQ</t>
  </si>
  <si>
    <t>2019 Renewal - TXU</t>
  </si>
  <si>
    <t>On 5/28 we received this email, "After much consideration, we have opted to NOT renew this contract.  Please consider this our termination notice." 
We reached out multiple times following that email to try and understand more of the reasons why, and they won't respond.</t>
  </si>
  <si>
    <t>https://observepoint.my.salesforce.com/0060W00000y72iDQAQ</t>
  </si>
  <si>
    <t>006d000000hsXTUAA2</t>
  </si>
  <si>
    <t>2016 Renewal - News Digital Media</t>
  </si>
  <si>
    <t>006d000000ZStaJAAT</t>
  </si>
  <si>
    <t>https://observepoint.my.salesforce.com/006d000000hsXTUAA2</t>
  </si>
  <si>
    <t>2015 Renewal - News Digital Media</t>
  </si>
  <si>
    <t>https://observepoint.my.salesforce.com/006d000000ZStaJAAT</t>
  </si>
  <si>
    <t>006d000000uEX94AAG</t>
  </si>
  <si>
    <t>2017 Renewal - News Corp Australia</t>
  </si>
  <si>
    <t>Challenges with false positives in my.. Now on with new UI, things were looking more positive, however, they have still seen false positives. They stopped using the solution because it took longer to manually double check our reports.</t>
  </si>
  <si>
    <t>https://observepoint.my.salesforce.com/006d000000uEX94AAG</t>
  </si>
  <si>
    <t>0066T0000190hQfQAI</t>
  </si>
  <si>
    <t>2025 - REN - TIAA</t>
  </si>
  <si>
    <t>0066T000015qQ5MQAU</t>
  </si>
  <si>
    <t>TIAA re-up for another three years! Nic has done a fantastic job with this account to provide value and stability which allowed us to sign them up on another long-term extension</t>
  </si>
  <si>
    <t>https://observepoint.my.salesforce.com/0066T0000190hQfQAI</t>
  </si>
  <si>
    <t>https://observepoint.my.salesforce.com/001d000001IYGjgAAH</t>
  </si>
  <si>
    <t>006VH00000e0Ih3YAE</t>
  </si>
  <si>
    <t>2028 - REN - TIAA</t>
  </si>
  <si>
    <t>https://observepoint.my.salesforce.com/006VH00000e0Ih3YAE</t>
  </si>
  <si>
    <t>006d000000Sra8OAAR</t>
  </si>
  <si>
    <t>2015 Renewal - Safeway</t>
  </si>
  <si>
    <t>006d000000IwJQ1AAN</t>
  </si>
  <si>
    <t>https://observepoint.my.salesforce.com/006d000000Sra8OAAR</t>
  </si>
  <si>
    <t>https://observepoint.my.salesforce.com/001d000001TPanbAAD</t>
  </si>
  <si>
    <t>0060W00000wvp0YQAQ</t>
  </si>
  <si>
    <t>2018 Renewal - Cox Media Group</t>
  </si>
  <si>
    <t>https://observepoint.my.salesforce.com/0060W00000wvp0YQAQ</t>
  </si>
  <si>
    <t>https://observepoint.my.salesforce.com/001d000000VOLQ1AAP</t>
  </si>
  <si>
    <t>006d000000YAUNcAAP</t>
  </si>
  <si>
    <t>2015 Renewal - Cox Media Group</t>
  </si>
  <si>
    <t>https://observepoint.my.salesforce.com/006d000000YAUNcAAP</t>
  </si>
  <si>
    <t>006d000000VQaSbAAL</t>
  </si>
  <si>
    <t>2014 Renewal - Cox Media Group</t>
  </si>
  <si>
    <t>https://observepoint.my.salesforce.com/006d000000VQaSbAAL</t>
  </si>
  <si>
    <t>006d000000tuygNAAQ</t>
  </si>
  <si>
    <t>2017 Renewal - Cox Media Group</t>
  </si>
  <si>
    <t>https://observepoint.my.salesforce.com/006d000000tuygNAAQ</t>
  </si>
  <si>
    <t>006d000000hsS8sAAE</t>
  </si>
  <si>
    <t>2016 Renewal - Cox Media Group</t>
  </si>
  <si>
    <t>https://observepoint.my.salesforce.com/006d000000hsS8sAAE</t>
  </si>
  <si>
    <t>0060W0000120L2uQAE</t>
  </si>
  <si>
    <t>2020 Renewal - Cox Media Group</t>
  </si>
  <si>
    <t>Auto-renewal</t>
  </si>
  <si>
    <t>This is an account that has been dark since 2019</t>
  </si>
  <si>
    <t>https://observepoint.my.salesforce.com/0060W0000120L2uQAE</t>
  </si>
  <si>
    <t>0060W00000zMzXUQA0</t>
  </si>
  <si>
    <t>2019 Renewal - Cox Media Group</t>
  </si>
  <si>
    <t>https://observepoint.my.salesforce.com/0060W00000zMzXUQA0</t>
  </si>
  <si>
    <t>006d000000Yd5pYAAR</t>
  </si>
  <si>
    <t>2015 Renewal -Trend Micro</t>
  </si>
  <si>
    <t>006d000000VQaSHAA1</t>
  </si>
  <si>
    <t>https://observepoint.my.salesforce.com/006d000000Yd5pYAAR</t>
  </si>
  <si>
    <t>https://observepoint.my.salesforce.com/001d000000VOLPVAA5</t>
  </si>
  <si>
    <t>2014 Renewal - Trend Micro</t>
  </si>
  <si>
    <t>0060W0000120fKUQAY</t>
  </si>
  <si>
    <t>https://observepoint.my.salesforce.com/006d000000VQaSHAA1</t>
  </si>
  <si>
    <t>006d000000ulaX8AAI</t>
  </si>
  <si>
    <t>2017 Renewal -Trend Micro</t>
  </si>
  <si>
    <t>006d000000hzTubAAE</t>
  </si>
  <si>
    <t>https://observepoint.my.salesforce.com/006d000000ulaX8AAI</t>
  </si>
  <si>
    <t>2016 Renewal -Trend Micro</t>
  </si>
  <si>
    <t>https://observepoint.my.salesforce.com/006d000000hzTubAAE</t>
  </si>
  <si>
    <t>006d000000hpciPAAQ</t>
  </si>
  <si>
    <t>2016 Renewal - Aunica (Submarino Viagens)</t>
  </si>
  <si>
    <t>https://observepoint.my.salesforce.com/006d000000hpciPAAQ</t>
  </si>
  <si>
    <t>https://observepoint.my.salesforce.com/001d000001TPO0LAAX</t>
  </si>
  <si>
    <t>0060W00000wzAwgQAE</t>
  </si>
  <si>
    <t>2018 Renewal - Marriott</t>
  </si>
  <si>
    <t>006d000000vFBmgAAG</t>
  </si>
  <si>
    <t>https://observepoint.my.salesforce.com/0060W00000wzAwgQAE</t>
  </si>
  <si>
    <t>https://observepoint.my.salesforce.com/001d000001TQZ6yAAH</t>
  </si>
  <si>
    <t>2017 Renewal - Marriott</t>
  </si>
  <si>
    <t>006d000000uFJvaAAG</t>
  </si>
  <si>
    <t>Marriott is continuing to grow their tag validation process and is including additional teams to focus on non-Adobe tags.</t>
  </si>
  <si>
    <t>https://observepoint.my.salesforce.com/006d000000vFBmgAAG</t>
  </si>
  <si>
    <t>2016 Renewal - Marriott</t>
  </si>
  <si>
    <t>006d000000P0iCJAAZ</t>
  </si>
  <si>
    <t>Marriott determined to renew as is and begin the evaluation of the app. with a focus on Tag Hierarchy and the Data Warehouse.</t>
  </si>
  <si>
    <t>https://observepoint.my.salesforce.com/006d000000uFJvaAAG</t>
  </si>
  <si>
    <t>0060W000014ndh9QAA</t>
  </si>
  <si>
    <t>2021-REN-Marriott</t>
  </si>
  <si>
    <t>0060W0000123qkvQAA</t>
  </si>
  <si>
    <t>They had issues with getting journeys working as they would like this past year, this past quarter though we have worked hard to help them find value and we got everything fixed and working. The end-users were happy but the value did not reach the manager's perspective since Pamela didn't work with us regularly and therefore we lost it. Hopefully we can get them back in the future.</t>
  </si>
  <si>
    <t>https://observepoint.my.salesforce.com/0060W000014ndh9QAA</t>
  </si>
  <si>
    <t>2020-REN-Marriott</t>
  </si>
  <si>
    <t>0060W00000zP8HMQA0</t>
  </si>
  <si>
    <t>Marriott weathered Covid furloughs, but is ramping back up and renewing their current contract with OP.</t>
  </si>
  <si>
    <t>https://observepoint.my.salesforce.com/0060W0000123qkvQAA</t>
  </si>
  <si>
    <t>2019 Renewal - Marriott</t>
  </si>
  <si>
    <t>https://observepoint.my.salesforce.com/0060W00000zP8HMQA0</t>
  </si>
  <si>
    <t>2014 Renewal - Hibu</t>
  </si>
  <si>
    <t>0060W0000120lcRQAQ</t>
  </si>
  <si>
    <t>https://observepoint.my.salesforce.com/006d000000VQaTPAA1</t>
  </si>
  <si>
    <t>006d000000umRMQAA2</t>
  </si>
  <si>
    <t>2016 Renewal - Chrysler</t>
  </si>
  <si>
    <t>006d000000IxSr9AAF</t>
  </si>
  <si>
    <t>https://observepoint.my.salesforce.com/006d000000umRMQAA2</t>
  </si>
  <si>
    <t>https://observepoint.my.salesforce.com/001d000001TqqhxAAB</t>
  </si>
  <si>
    <t>006d000000Y2ureAAB</t>
  </si>
  <si>
    <t>2015 Renewal - The American Institute of Architects</t>
  </si>
  <si>
    <t>006d000000J3Ed5AAF</t>
  </si>
  <si>
    <t>https://observepoint.my.salesforce.com/006d000000Y2ureAAB</t>
  </si>
  <si>
    <t>https://observepoint.my.salesforce.com/001d000001Tu0i9AAB</t>
  </si>
  <si>
    <t>006d000000TFLhdAAH</t>
  </si>
  <si>
    <t>2015 Renewal - Autodesk</t>
  </si>
  <si>
    <t>006d000000LtDWEAA3</t>
  </si>
  <si>
    <t>https://observepoint.my.salesforce.com/006d000000TFLhdAAH</t>
  </si>
  <si>
    <t>https://observepoint.my.salesforce.com/001d000001VbezYAAR</t>
  </si>
  <si>
    <t>006d000000UYce8AAD</t>
  </si>
  <si>
    <t>2015 Renewal - News UK 2015 Renewal</t>
  </si>
  <si>
    <t>006d000000HdW9UAAV</t>
  </si>
  <si>
    <t>https://observepoint.my.salesforce.com/006d000000UYce8AAD</t>
  </si>
  <si>
    <t>006d000000hsno6AAA</t>
  </si>
  <si>
    <t>2016 Renewal - WestJet Airlines</t>
  </si>
  <si>
    <t>006d000000XxyCLAAZ</t>
  </si>
  <si>
    <t>https://observepoint.my.salesforce.com/006d000000hsno6AAA</t>
  </si>
  <si>
    <t>2018 Renewal - Darden</t>
  </si>
  <si>
    <t>006d000000tvmsuAAA</t>
  </si>
  <si>
    <t>https://observepoint.my.salesforce.com/0060W00000wwFEAQA2</t>
  </si>
  <si>
    <t>2017 Renewal - Darden</t>
  </si>
  <si>
    <t>006d000000hsa8FAAQ</t>
  </si>
  <si>
    <t>Darden purchased a new restaurant and is needing more support via a Data Governance Consultant to help with with their Digital Analytics.</t>
  </si>
  <si>
    <t>https://observepoint.my.salesforce.com/006d000000tvmsuAAA</t>
  </si>
  <si>
    <t>2016 Renewal - Darden</t>
  </si>
  <si>
    <t>006d000000c14zpAAA</t>
  </si>
  <si>
    <t>https://observepoint.my.salesforce.com/006d000000hsa8FAAQ</t>
  </si>
  <si>
    <t>2015 Renewal - Darden</t>
  </si>
  <si>
    <t>006d000000KkXK1AAN</t>
  </si>
  <si>
    <t>https://observepoint.my.salesforce.com/006d000000c14zpAAA</t>
  </si>
  <si>
    <t>006d000000ZWbSNAA1</t>
  </si>
  <si>
    <t>2014 Renewal - Target</t>
  </si>
  <si>
    <t>0060W0000120fKOQAY</t>
  </si>
  <si>
    <t>https://observepoint.my.salesforce.com/006d000000ZWbSNAA1</t>
  </si>
  <si>
    <t>006d000000YjGWHAA3</t>
  </si>
  <si>
    <t>2015 Renewal - Target</t>
  </si>
  <si>
    <t>https://observepoint.my.salesforce.com/006d000000YjGWHAA3</t>
  </si>
  <si>
    <t>0060W00000y5xgXQAQ</t>
  </si>
  <si>
    <t>2021 Renewal - The Hartford Financial</t>
  </si>
  <si>
    <t>006d000000jcHFzAAM</t>
  </si>
  <si>
    <t>The Hartford just committed to  another 3 years and will now also be leveraging our Script Services team.</t>
  </si>
  <si>
    <t>https://observepoint.my.salesforce.com/0060W00000y5xgXQAQ</t>
  </si>
  <si>
    <t>2018 Renewal - The Hartford Financial</t>
  </si>
  <si>
    <t>006d000000W11enAAB</t>
  </si>
  <si>
    <t>Renewing Hartford for another 3 years and adding VPN in order to comply with their security requirements to Audit inside their QA environment.</t>
  </si>
  <si>
    <t>https://observepoint.my.salesforce.com/006d000000jcHFzAAM</t>
  </si>
  <si>
    <t>2024-REN-The Hartford Financial</t>
  </si>
  <si>
    <t>They are super excited for the next three years!! Excited to test all their domains and subdomains for analytics validation and privacy validation. They are committed to also getting into their lower environments eventually</t>
  </si>
  <si>
    <t>https://observepoint.my.salesforce.com/0060W000015P0nFQAS</t>
  </si>
  <si>
    <t>006d000000hzTraAAE</t>
  </si>
  <si>
    <t>2016 Renewal - Adidas 2</t>
  </si>
  <si>
    <t>006d000000YdBbjAAF</t>
  </si>
  <si>
    <t>https://observepoint.my.salesforce.com/006d000000hzTraAAE</t>
  </si>
  <si>
    <t>https://observepoint.my.salesforce.com/001d000001YpZM5AAN</t>
  </si>
  <si>
    <t>2015 Renewal - Adidas 2</t>
  </si>
  <si>
    <t>006d000000LTvuHAAT</t>
  </si>
  <si>
    <t>https://observepoint.my.salesforce.com/006d000000YdBbjAAF</t>
  </si>
  <si>
    <t>006d000000ZLCGKAA5</t>
  </si>
  <si>
    <t>2015 Renewal - The Hearst Corportation</t>
  </si>
  <si>
    <t>https://observepoint.my.salesforce.com/006d000000ZLCGKAA5</t>
  </si>
  <si>
    <t>006d000000hpGEkAAM</t>
  </si>
  <si>
    <t>2016 Renewal - Merkle</t>
  </si>
  <si>
    <t>https://observepoint.my.salesforce.com/006d000000hpGEkAAM</t>
  </si>
  <si>
    <t>https://observepoint.my.salesforce.com/001d000001Yq4qYAAR</t>
  </si>
  <si>
    <t>0060W00000xoDWhQAM</t>
  </si>
  <si>
    <t>2019 Renewal - Bluestem Brands</t>
  </si>
  <si>
    <t>006d000000vEo65AAC</t>
  </si>
  <si>
    <t>https://observepoint.my.salesforce.com/0060W00000xoDWhQAM</t>
  </si>
  <si>
    <t>https://observepoint.my.salesforce.com/001d000001ZzcjnAAB</t>
  </si>
  <si>
    <t>2018 Renewal - Bluestem Brands</t>
  </si>
  <si>
    <t>006d000000ghfvrAAA</t>
  </si>
  <si>
    <t>https://observepoint.my.salesforce.com/006d000000vEo65AAC</t>
  </si>
  <si>
    <t>2017 Renewal - Bluestem Brands</t>
  </si>
  <si>
    <t>006d000000cFmvPAAS</t>
  </si>
  <si>
    <t>https://observepoint.my.salesforce.com/006d000000ghfvrAAA</t>
  </si>
  <si>
    <t>2016 Renewal - Bluestem Brands</t>
  </si>
  <si>
    <t>006d000000Lc65iAAB</t>
  </si>
  <si>
    <t>https://observepoint.my.salesforce.com/006d000000cFmvPAAS</t>
  </si>
  <si>
    <t>0060W000012bBjhQAE</t>
  </si>
  <si>
    <t>2021-REN-Bluestem Brands</t>
  </si>
  <si>
    <t>0060W00000ztjV6QAI</t>
  </si>
  <si>
    <t>Provided notice of non-renewal per chapter 11 bankruptcy on 8/3/20.  He loces OP and will continue to use it thru the end fo the contract in Feb 2021.  Once he knows who bought them he will approach them about renewal/buying OP again under the new banner.  Updated 11/1/20 New ownership did not approve his request for budget for OP.  There's nothing he can do about it.  He'd like to keep OP but can't.</t>
  </si>
  <si>
    <t>https://observepoint.my.salesforce.com/0060W000012bBjhQAE</t>
  </si>
  <si>
    <t>2020 Renewal - Bluestem Brands</t>
  </si>
  <si>
    <t>auto-renewal</t>
  </si>
  <si>
    <t>https://observepoint.my.salesforce.com/0060W00000ztjV6QAI</t>
  </si>
  <si>
    <t>006d000000i1bfnAAA</t>
  </si>
  <si>
    <t>2016 Renewal - T-Mobile</t>
  </si>
  <si>
    <t>006d000000UP7kLAAT</t>
  </si>
  <si>
    <t>https://observepoint.my.salesforce.com/006d000000i1bfnAAA</t>
  </si>
  <si>
    <t>https://observepoint.my.salesforce.com/001d000001TPMttAAH</t>
  </si>
  <si>
    <t>2015 Renewal - T-Mobile</t>
  </si>
  <si>
    <t>006d000000LyrnrAAB</t>
  </si>
  <si>
    <t>https://observepoint.my.salesforce.com/006d000000UP7kLAAT</t>
  </si>
  <si>
    <t>006d000000hsgQIAAY</t>
  </si>
  <si>
    <t>2016 Renewal - Guitar Center</t>
  </si>
  <si>
    <t>006d000000YdGHGAA3</t>
  </si>
  <si>
    <t>https://observepoint.my.salesforce.com/006d000000hsgQIAAY</t>
  </si>
  <si>
    <t>https://observepoint.my.salesforce.com/001d000001at2Q3AAI</t>
  </si>
  <si>
    <t>2015 Renewal - Guitar Center</t>
  </si>
  <si>
    <t>006d000000MA6MRAA1</t>
  </si>
  <si>
    <t>We maintained engagement throughout contract and trained new hire to be an OP champion as well.</t>
  </si>
  <si>
    <t>https://observepoint.my.salesforce.com/006d000000YdGHGAA3</t>
  </si>
  <si>
    <t>006d000000bEDM1AAO</t>
  </si>
  <si>
    <t>2015 #2 Renewal - EMC</t>
  </si>
  <si>
    <t>https://observepoint.my.salesforce.com/006d000000bEDM1AAO</t>
  </si>
  <si>
    <t>006d000000umpXBAAY</t>
  </si>
  <si>
    <t>2017 Renewal - EMC</t>
  </si>
  <si>
    <t>EMC gave notice last year after the auto-renew that they did not want to renew.  We've been trying to get them to pay but they haven't for 2017.</t>
  </si>
  <si>
    <t>https://observepoint.my.salesforce.com/006d000000umpXBAAY</t>
  </si>
  <si>
    <t>006d000000Sra8cAAB</t>
  </si>
  <si>
    <t>2015 Renewal - EMC</t>
  </si>
  <si>
    <t>https://observepoint.my.salesforce.com/006d000000Sra8cAAB</t>
  </si>
  <si>
    <t>006d000000i0BPXAA2</t>
  </si>
  <si>
    <t>2016 Renewal - EMC</t>
  </si>
  <si>
    <t>https://observepoint.my.salesforce.com/006d000000i0BPXAA2</t>
  </si>
  <si>
    <t>006d000000UKeM2AAL</t>
  </si>
  <si>
    <t>2015 Renewal - Time Warner Cable</t>
  </si>
  <si>
    <t>https://observepoint.my.salesforce.com/006d000000UKeM2AAL</t>
  </si>
  <si>
    <t>https://observepoint.my.salesforce.com/001d000001kBTbiAAG</t>
  </si>
  <si>
    <t>006d000000VQaUiAAL</t>
  </si>
  <si>
    <t>2014 Renewal - Time Warner Cable</t>
  </si>
  <si>
    <t>https://observepoint.my.salesforce.com/006d000000VQaUiAAL</t>
  </si>
  <si>
    <t>0060W00000wwmOkQAI</t>
  </si>
  <si>
    <t>2018 Renewal - Hyatt Contract</t>
  </si>
  <si>
    <t>006d000000ttiRVAAY</t>
  </si>
  <si>
    <t>Client never really used or would engage with OP. Gave us 
 the following email: We are just making cuts right now and we couldn’t retain the renewal. I do hope to revisit next year as we do fully understand the value. Just can't allocate this year :(</t>
  </si>
  <si>
    <t>https://observepoint.my.salesforce.com/0060W00000wwmOkQAI</t>
  </si>
  <si>
    <t>https://observepoint.my.salesforce.com/001d000001dLn29AAC</t>
  </si>
  <si>
    <t>2017 Renewal - Hyatt Contract</t>
  </si>
  <si>
    <t>006d000000riK24AAE</t>
  </si>
  <si>
    <t>https://observepoint.my.salesforce.com/006d000000ttiRVAAY</t>
  </si>
  <si>
    <t>2023 - REN - Healthgrades Marketplace, LLC</t>
  </si>
  <si>
    <t>0066T000016meKnQAI</t>
  </si>
  <si>
    <t>&lt;p&gt;Analytics validation - Qualia (IQVIA)&lt;/p&gt;&lt;p&gt;Video analytics validation for for client ads performance&lt;/p&gt;&lt;p&gt;Duplicate ad calls&lt;/p&gt;&lt;p&gt;Privacy&lt;/p&gt;&lt;p&gt;PII/PHI&lt;/p&gt;&lt;p&gt;See note pad for additional details from bi-meetings/&lt;/p&gt;</t>
  </si>
  <si>
    <t>Exceptional support from Jake Bauer and Jarrod Wilber to help with an ongoing issue sit a missing tag.</t>
  </si>
  <si>
    <t>https://observepoint.my.salesforce.com/0066T000017x1bXQAQ</t>
  </si>
  <si>
    <t>2022 - REN - Healthgrades</t>
  </si>
  <si>
    <t>0060W000014nIpUQAU</t>
  </si>
  <si>
    <t>Healthgrades, was under budget contraints but are still value. and with the new pricing strategy we were able to give them more use cases and more value with a smaller budget. They like our partnership and keep showing off OP to other business units to ge</t>
  </si>
  <si>
    <t>https://observepoint.my.salesforce.com/0066T000016meKnQAI</t>
  </si>
  <si>
    <t>2021 - REN - Healthgrades</t>
  </si>
  <si>
    <t>HG finds great value in their ability to be more proactive with their power domain, Health Grades. They are 5th highest user in terms of pages scanned. They've recently launched a revenue channel with sponsors and HG will be utilizing our Script Services.</t>
  </si>
  <si>
    <t>https://observepoint.my.salesforce.com/0060W000014nIpUQAU</t>
  </si>
  <si>
    <t>0060W00000vuyeeQAA</t>
  </si>
  <si>
    <t>2018 Renewal - Deloitte</t>
  </si>
  <si>
    <t>006d000000lS20HAAS</t>
  </si>
  <si>
    <t>Upgrading Deloitte to an Enterprise License.</t>
  </si>
  <si>
    <t>https://observepoint.my.salesforce.com/0060W00000vuyeeQAA</t>
  </si>
  <si>
    <t>006VH00000YAn77YAD</t>
  </si>
  <si>
    <t>2026 - REN - Deloitte</t>
  </si>
  <si>
    <t>https://observepoint.my.salesforce.com/006VH00000YAn77YAD</t>
  </si>
  <si>
    <t>2017 Renewal - Deloitte</t>
  </si>
  <si>
    <t>006d000000XlX2rAAF</t>
  </si>
  <si>
    <t>https://observepoint.my.salesforce.com/006d000000lS20HAAS</t>
  </si>
  <si>
    <t>2024 - REN - Deloitte</t>
  </si>
  <si>
    <t>0066T000017Vqd7QAC</t>
  </si>
  <si>
    <t>&lt;p&gt;&lt;strong style="color: rgb(0, 0, 0); font-family: Roboto, sans-serif; font-size: 14pt;"&gt;Current Use Cases&lt;/strong&gt;&lt;/p&gt;&lt;ul&gt;&lt;li&gt;&lt;strong style="font-size: 14pt;"&gt;Analytics Validation&lt;/strong&gt;&lt;ul&gt;&lt;li&gt;&lt;span style="font-size: 14pt;"&gt;Build journeys for major funnels&lt;/span&gt;&lt;/li&gt;&lt;li&gt;&lt;span style="font-size: 14pt;"&gt;Looking to see if a change on the site causes failing martech&lt;/span&gt;&lt;/li&gt;&lt;li&gt;&lt;span style="font-size: 14pt;"&gt;Looking for broken content on pages(images, photos, videos)&lt;/span&gt;&lt;/li&gt;&lt;li&gt;&lt;span style="font-size: 14pt;"&gt;Data layer monitoring&lt;/span&gt;&lt;/li&gt;&lt;/ul&gt;&lt;/li&gt;&lt;li&gt;&lt;strong style="font-size: 14pt;"&gt;Privacy Compliance Validation&lt;/strong&gt;&lt;ul&gt;&lt;li&gt;&lt;span style="background-color: transparent; font-size: 14pt;"&gt;TOP PRIORITY: Build out privacy audits and test for unapproved martech and privacy consent for each country site&lt;/span&gt;&lt;/li&gt;&lt;li&gt;&lt;span style="font-size: 14pt;"&gt;Currently involving other privacy teammates by Microsoft Teams Dashboard in Teams Channel&lt;/span&gt;&lt;/li&gt;&lt;/ul&gt;&lt;/li&gt;&lt;li&gt;&lt;strong style="font-size: 14pt;"&gt;Landing</t>
  </si>
  <si>
    <t>Deloitte is thrilled to renew with us for the 8th year in a row since 2016! They will continue to leverage us for analytics, privacy, and clickall+ testing!</t>
  </si>
  <si>
    <t>https://observepoint.my.salesforce.com/0066T00001B8d1MQAR</t>
  </si>
  <si>
    <t>2023-REN-Deloitte</t>
  </si>
  <si>
    <t>0066T000015PzmXQAS</t>
  </si>
  <si>
    <t>Deloitte is thrilled to continue using us for the following Use Cases:
Analytics - Regression testing &amp; Building journeys for major funnels
Privacy - Build out privacy audits for each of their country sites</t>
  </si>
  <si>
    <t>https://observepoint.my.salesforce.com/0066T000017Vqd7QAC</t>
  </si>
  <si>
    <t>2022-REN-Deloitte</t>
  </si>
  <si>
    <t>0060W000012Ju6aQAC</t>
  </si>
  <si>
    <t>Deloitte appreciates our privacy solution and utilizes it heavily for their 50+ domains!</t>
  </si>
  <si>
    <t>https://observepoint.my.salesforce.com/0066T000015PzmXQAS</t>
  </si>
  <si>
    <t>2021-REN-Deloitte-XSELL Privacy</t>
  </si>
  <si>
    <t>0060W000010xXXwQAM</t>
  </si>
  <si>
    <t>Deloitte values OP and has added data warehousing and privacy to help supplement what they are doing.</t>
  </si>
  <si>
    <t>https://observepoint.my.salesforce.com/0060W000012Ju6aQAC</t>
  </si>
  <si>
    <t>2020 Renewal - Deloitte</t>
  </si>
  <si>
    <t>0060W00000y5wQXQAY</t>
  </si>
  <si>
    <t>Deloitte has continued to see value in leveraging audits across multiple small domains that they own in order to help ensure proper deployment and accuracy of their tags.</t>
  </si>
  <si>
    <t>https://observepoint.my.salesforce.com/0060W000010xXXwQAM</t>
  </si>
  <si>
    <t>2019 Renewal - Deloitte</t>
  </si>
  <si>
    <t>https://observepoint.my.salesforce.com/0060W00000y5wQXQAY</t>
  </si>
  <si>
    <t>0060W00000zOxTHQA0</t>
  </si>
  <si>
    <t>2019 Renewal - Elsevier "Global"</t>
  </si>
  <si>
    <t>006d000000rpbGaAAI</t>
  </si>
  <si>
    <t>Elsevier continue to find value with their Global license and wish to continue on into their 5th year of service with OP.</t>
  </si>
  <si>
    <t>https://observepoint.my.salesforce.com/0060W00000zOxTHQA0</t>
  </si>
  <si>
    <t>2018 Renewal - Elsevier "Global"</t>
  </si>
  <si>
    <t>006d000000nixLYAAY</t>
  </si>
  <si>
    <t>https://observepoint.my.salesforce.com/006d000000rpbGaAAI</t>
  </si>
  <si>
    <t>2021-REN-Elsevier "Global"</t>
  </si>
  <si>
    <t>0060W0000121qMyQAI</t>
  </si>
  <si>
    <t>Elsevier, having been customers of ours for 6 years already, committed to a 3 year renewal with us, and have expressed interest in expanding OP licenses to the rest of RELX's businesses!</t>
  </si>
  <si>
    <t>https://observepoint.my.salesforce.com/0060W000014m8HRQAY</t>
  </si>
  <si>
    <t>2020 Renewal - Elsevier "Global"</t>
  </si>
  <si>
    <t>Elsevier are renewing again, with business units in Amsterdam and London wanting to make sure they are full utilising OP over the next year further</t>
  </si>
  <si>
    <t>https://observepoint.my.salesforce.com/0060W0000121qMyQAI</t>
  </si>
  <si>
    <t>006d000000hylXSAAY</t>
  </si>
  <si>
    <t>2016 Renewal - Adobe Systems - Acrobat &amp; EchoSign</t>
  </si>
  <si>
    <t>https://observepoint.my.salesforce.com/006d000000hylXSAAY</t>
  </si>
  <si>
    <t>https://observepoint.my.salesforce.com/001d000001gPhyHAAS</t>
  </si>
  <si>
    <t>006d000000YdNUeAAN</t>
  </si>
  <si>
    <t>2015 Renewal - Adobe Systems - Acrobat &amp; EchoSign</t>
  </si>
  <si>
    <t>https://observepoint.my.salesforce.com/006d000000YdNUeAAN</t>
  </si>
  <si>
    <t>006d000000un2MEAAY</t>
  </si>
  <si>
    <t>2016 Upsell Adobe Systems - Acrobat &amp; EchoSign</t>
  </si>
  <si>
    <t>Small upsell in licensing.</t>
  </si>
  <si>
    <t>https://observepoint.my.salesforce.com/006d000000un2MEAAY</t>
  </si>
  <si>
    <t>006d000000uDZvlAAG</t>
  </si>
  <si>
    <t>2017 Renewal - Adobe Systems - Acrobat &amp; EchoSign</t>
  </si>
  <si>
    <t>Cary is our user but is a contracted employee at Adobe, his team no longer handles the implementation of tags for echosign being part of marketing.  He told us that this task now falls to IT and we are working on finding the correct individuals in IT to fund the solution.</t>
  </si>
  <si>
    <t>https://observepoint.my.salesforce.com/006d000000uDZvlAAG</t>
  </si>
  <si>
    <t>006d000000hpcf6AAA</t>
  </si>
  <si>
    <t>2016 Renewal - eBay</t>
  </si>
  <si>
    <t>https://observepoint.my.salesforce.com/006d000000hpcf6AAA</t>
  </si>
  <si>
    <t>https://observepoint.my.salesforce.com/001d000001FnCc5AAF</t>
  </si>
  <si>
    <t>006d000000Vp0MIAAZ</t>
  </si>
  <si>
    <t>2015 Renewal - eBay</t>
  </si>
  <si>
    <t>They find value in using our platform to help their customers find value.</t>
  </si>
  <si>
    <t>https://observepoint.my.salesforce.com/006d000000Vp0MIAAZ</t>
  </si>
  <si>
    <t>006d000000ZVrTvAAL</t>
  </si>
  <si>
    <t>2015 Renewal - Hotels.com</t>
  </si>
  <si>
    <t>006d000000ZVkWWAA1</t>
  </si>
  <si>
    <t>https://observepoint.my.salesforce.com/006d000000ZVrTvAAL</t>
  </si>
  <si>
    <t>https://observepoint.my.salesforce.com/001d000001qtOvqAAE</t>
  </si>
  <si>
    <t>2014 Renewal - Hotels.com</t>
  </si>
  <si>
    <t>0060W0000120fK6QAI</t>
  </si>
  <si>
    <t>https://observepoint.my.salesforce.com/006d000000ZVkWWAA1</t>
  </si>
  <si>
    <t>006d000000eLYQxAAO</t>
  </si>
  <si>
    <t>2016 Renewal - Hotels.com</t>
  </si>
  <si>
    <t>https://observepoint.my.salesforce.com/006d000000eLYQxAAO</t>
  </si>
  <si>
    <t>006d000000hsS9WAAU</t>
  </si>
  <si>
    <t>2016 Renewal - HUGE, LLC</t>
  </si>
  <si>
    <t>006d000000MrvghAAB</t>
  </si>
  <si>
    <t>Will be moving to Standard Partner Agreement.</t>
  </si>
  <si>
    <t>https://observepoint.my.salesforce.com/006d000000hsS9WAAU</t>
  </si>
  <si>
    <t>https://observepoint.my.salesforce.com/001d000001cKYPbAAO</t>
  </si>
  <si>
    <t>006d000000W34eKAAR</t>
  </si>
  <si>
    <t>2015 Renewal - Project Management Institute</t>
  </si>
  <si>
    <t>006d000000VQaPcAAL</t>
  </si>
  <si>
    <t>https://observepoint.my.salesforce.com/006d000000W34eKAAR</t>
  </si>
  <si>
    <t>0060W00000zNGL8QAO</t>
  </si>
  <si>
    <t>2019 Renewal - TIAA CREF</t>
  </si>
  <si>
    <t>006d000000tw3c4AAA</t>
  </si>
  <si>
    <t>https://observepoint.my.salesforce.com/0060W00000zNGL8QAO</t>
  </si>
  <si>
    <t>006d000000Yd5oVAAR</t>
  </si>
  <si>
    <t>2015  Renewal - TIAA-CREF</t>
  </si>
  <si>
    <t>006d000000VQbxFAAT</t>
  </si>
  <si>
    <t>https://observepoint.my.salesforce.com/006d000000Yd5oVAAR</t>
  </si>
  <si>
    <t>2014 Renewal - TIAA CREF</t>
  </si>
  <si>
    <t>0060W0000120fKSQAY</t>
  </si>
  <si>
    <t>https://observepoint.my.salesforce.com/006d000000VQbxFAAT</t>
  </si>
  <si>
    <t>2018 Renewal - TIAA CREF</t>
  </si>
  <si>
    <t>006d000000tuzrVAAQ</t>
  </si>
  <si>
    <t>https://observepoint.my.salesforce.com/006d000000tw3c4AAA</t>
  </si>
  <si>
    <t>2016 Renewal - TIAA CREF</t>
  </si>
  <si>
    <t>TIAA is renewing and increasing their investment in OP to ensure comprehensive tag deployments.</t>
  </si>
  <si>
    <t>https://observepoint.my.salesforce.com/006d000000tuzrVAAQ</t>
  </si>
  <si>
    <t>2022-REN-TIAA CREF</t>
  </si>
  <si>
    <t>0060W000014ZtWEQA0</t>
  </si>
  <si>
    <t>TIAA continues to find value from OP making it an easy renewal and even opting for a 3 yr!</t>
  </si>
  <si>
    <t>https://observepoint.my.salesforce.com/0066T000015qQ5MQAU</t>
  </si>
  <si>
    <t>2021-REN-TIAA CREF</t>
  </si>
  <si>
    <t>0060W0000120wfJQAQ</t>
  </si>
  <si>
    <t>TIAA is very self sufficient in the platform. They've shown interest in Privacy and using ObservePoint to detect cookies.  Currently have Demo Scheduled for Privacy.</t>
  </si>
  <si>
    <t>https://observepoint.my.salesforce.com/0060W000014ZtWEQA0</t>
  </si>
  <si>
    <t>2020 Renewal - TIAA CREF</t>
  </si>
  <si>
    <t>TIAA-CREF started to go dark and skipping calls halfway through their contract. Stockton re-engaged the end-users and got them back up and running. They quickly realized the value we bring to their QA processes and renewed for another 12 months.</t>
  </si>
  <si>
    <t>https://observepoint.my.salesforce.com/0060W0000120wfJQAQ</t>
  </si>
  <si>
    <t>006d000000aesK2AAI</t>
  </si>
  <si>
    <t>2015 Renewal - Nordstrom</t>
  </si>
  <si>
    <t>006d000000OYmQZAA1</t>
  </si>
  <si>
    <t>https://observepoint.my.salesforce.com/006d000000aesK2AAI</t>
  </si>
  <si>
    <t>https://observepoint.my.salesforce.com/001d000001eypk4AAA</t>
  </si>
  <si>
    <t>006d000000cFmuHAAS</t>
  </si>
  <si>
    <t>2016 Renewal - Humana</t>
  </si>
  <si>
    <t>https://observepoint.my.salesforce.com/006d000000cFmuHAAS</t>
  </si>
  <si>
    <t>https://observepoint.my.salesforce.com/001d000001MD3nBAAT</t>
  </si>
  <si>
    <t>006d000000Sra8QAAR</t>
  </si>
  <si>
    <t>2015 Renewal - Humana</t>
  </si>
  <si>
    <t>https://observepoint.my.salesforce.com/006d000000Sra8QAAR</t>
  </si>
  <si>
    <t>006d000000i0BQtAAM</t>
  </si>
  <si>
    <t>2017 Renewal - Humana</t>
  </si>
  <si>
    <t>Wide Budget Cuts</t>
  </si>
  <si>
    <t>https://observepoint.my.salesforce.com/006d000000i0BQtAAM</t>
  </si>
  <si>
    <t>0060W00000vXzZGQA0</t>
  </si>
  <si>
    <t>2018 Renewal - Quest Software</t>
  </si>
  <si>
    <t>006d000000uEGZPAA4</t>
  </si>
  <si>
    <t>https://observepoint.my.salesforce.com/0060W00000vXzZGQA0</t>
  </si>
  <si>
    <t>https://observepoint.my.salesforce.com/001d000001MD4DnAAL</t>
  </si>
  <si>
    <t>006d000000Yd5CTAAZ</t>
  </si>
  <si>
    <t>2015 Renewal - Dell Software</t>
  </si>
  <si>
    <t>006d000000VQaT0AAL</t>
  </si>
  <si>
    <t>https://observepoint.my.salesforce.com/006d000000Yd5CTAAZ</t>
  </si>
  <si>
    <t>2014 Renewal - Dell Software</t>
  </si>
  <si>
    <t>0060W0000120fKKQAY</t>
  </si>
  <si>
    <t>https://observepoint.my.salesforce.com/006d000000VQaT0AAL</t>
  </si>
  <si>
    <t>0060W00000wrACcQAM</t>
  </si>
  <si>
    <t>2019 Renewal - Quest Software</t>
  </si>
  <si>
    <t>Our main champion left the company.  Her replacement never engaged with except to send in his NOC.</t>
  </si>
  <si>
    <t>https://observepoint.my.salesforce.com/0060W00000wrACcQAM</t>
  </si>
  <si>
    <t>006d000000YdM9zAAF</t>
  </si>
  <si>
    <t>2015 Renewal - Benefit Cosmetics</t>
  </si>
  <si>
    <t>006d000000OxOruAAF</t>
  </si>
  <si>
    <t>https://observepoint.my.salesforce.com/006d000000YdM9zAAF</t>
  </si>
  <si>
    <t>https://observepoint.my.salesforce.com/001d000001fhCEXAA2</t>
  </si>
  <si>
    <t>0060W00000wwHA7QAM</t>
  </si>
  <si>
    <t>2018 Renewal - Staples</t>
  </si>
  <si>
    <t>This is a renewal oppty that should have been closed out last year so it's not affecting this year's numbers.</t>
  </si>
  <si>
    <t>https://observepoint.my.salesforce.com/0060W00000wwHA7QAM</t>
  </si>
  <si>
    <t>https://observepoint.my.salesforce.com/001d000001MFPbLAAX</t>
  </si>
  <si>
    <t>006d000000VQaUsAAL</t>
  </si>
  <si>
    <t>2014 Renewal - Staples</t>
  </si>
  <si>
    <t>https://observepoint.my.salesforce.com/006d000000VQaUsAAL</t>
  </si>
  <si>
    <t>006d000000umRXOAA2</t>
  </si>
  <si>
    <t>2017 Renewal - Staples</t>
  </si>
  <si>
    <t>https://observepoint.my.salesforce.com/006d000000umRXOAA2</t>
  </si>
  <si>
    <t>006d000000d1zs5AAA</t>
  </si>
  <si>
    <t>2015 Renewal - Staples</t>
  </si>
  <si>
    <t>https://observepoint.my.salesforce.com/006d000000d1zs5AAA</t>
  </si>
  <si>
    <t>0060W00000wyDbgQAE</t>
  </si>
  <si>
    <t>2018 Renewal - GE-Power</t>
  </si>
  <si>
    <t>006d000000uGS7dAAG</t>
  </si>
  <si>
    <t>https://observepoint.my.salesforce.com/0060W00000wyDbgQAE</t>
  </si>
  <si>
    <t>https://observepoint.my.salesforce.com/001d000000vhmu4AAA</t>
  </si>
  <si>
    <t>2017 Renewal - GE-Power</t>
  </si>
  <si>
    <t>006d000000io4leAAA</t>
  </si>
  <si>
    <t>https://observepoint.my.salesforce.com/006d000000uGS7dAAG</t>
  </si>
  <si>
    <t>0066T000016llc6QAA</t>
  </si>
  <si>
    <t>2022-REN-GE Power</t>
  </si>
  <si>
    <t>0060W000014mnhCQAQ</t>
  </si>
  <si>
    <t>They had a lack of budget for the platform. We also had churn of end users, decision maker, and billing contact in the last year which made communicating very difficult. The new decision maker and billing contact seem to at least understand the value of OP, but they seem to have different priorities right now. They said they would reach out of us in the next year.</t>
  </si>
  <si>
    <t>https://observepoint.my.salesforce.com/0066T000016llc6QAA</t>
  </si>
  <si>
    <t>2021-REN-GE Power</t>
  </si>
  <si>
    <t>0060W000012YeMoQAK</t>
  </si>
  <si>
    <t>GE loves us for testing Tag implementation!</t>
  </si>
  <si>
    <t>https://observepoint.my.salesforce.com/0060W000014mnhCQAQ</t>
  </si>
  <si>
    <t>2020-REN-GE Power</t>
  </si>
  <si>
    <t>0060W00000zOxSYQA0</t>
  </si>
  <si>
    <t>GE Power uses audits and journeys to test their Adobe implementations. We are part of their QA process so renewing was a no-brainer.</t>
  </si>
  <si>
    <t>https://observepoint.my.salesforce.com/0060W000012YeMoQAK</t>
  </si>
  <si>
    <t>2019 Renewal - GE-Power</t>
  </si>
  <si>
    <t>GE Power has been a solid customer of OP for years now.  They continue to see value in their analytics team using OP to Validate their analytics with automated reporting and alerts.</t>
  </si>
  <si>
    <t>https://observepoint.my.salesforce.com/0060W00000zOxSYQA0</t>
  </si>
  <si>
    <t>2016 Renewal - British Telecom Company- Anthony Magee/Karmarama</t>
  </si>
  <si>
    <t>006d000000PuQvzAAF</t>
  </si>
  <si>
    <t>Anthony Magee used our solution at Argos and has recently moved to BT (British Telecom) where he was keen to get started using OP to run simulations on their various purchasing paths and audit their tags in general. Karmarama will be running OP for them.</t>
  </si>
  <si>
    <t>https://observepoint.my.salesforce.com/006d000000e5DPrAAM</t>
  </si>
  <si>
    <t>006d000000nCtE1AAK</t>
  </si>
  <si>
    <t>2017 Renewal - 1-800 Contacts</t>
  </si>
  <si>
    <t>006d000000gSviPAAS</t>
  </si>
  <si>
    <t>Client maxed out 2017 budget and did not have funds for ObservePoint. They will reevaluate OP in 2018. The client did not use OP as much as expected due to several employees leaving and not having the bandwidth to dedicate to OP. They do like the product though.</t>
  </si>
  <si>
    <t>https://observepoint.my.salesforce.com/006d000000nCtE1AAK</t>
  </si>
  <si>
    <t>006VH000001srgIYAQ</t>
  </si>
  <si>
    <t>2024 - REN - Disneyland &amp; Disney Resort</t>
  </si>
  <si>
    <t>&lt;p&gt;Keyur needs to see us save the team time testing analytics. They are the core analytics team that support other Lines of Business (LOBs) and they need to share/distribute their results to other teams.&lt;/p&gt;</t>
  </si>
  <si>
    <t>Disney get tremendous value from OP validating Adobe Analytics and now Har uploads. Paid Media teams are also involved and starting with Google Ads landing pages - poised for growth there. Onward for 12 more months!</t>
  </si>
  <si>
    <t>https://observepoint.my.salesforce.com/006VH000001srgIYAQ</t>
  </si>
  <si>
    <t>0060W00000vuvY8QAI</t>
  </si>
  <si>
    <t>2018 Renewal - St. Jude</t>
  </si>
  <si>
    <t>0060W00000vXEmxQAG</t>
  </si>
  <si>
    <t>https://observepoint.my.salesforce.com/0060W00000vuvY8QAI</t>
  </si>
  <si>
    <t>https://observepoint.my.salesforce.com/001d000001gQ9VZAA0</t>
  </si>
  <si>
    <t>006d000000oBqwdAAC</t>
  </si>
  <si>
    <t>2017-UP-St. Jude Children's Research Hospital - 2017 Managed Services</t>
  </si>
  <si>
    <t>https://observepoint.my.salesforce.com/006d000000oBqwdAAC</t>
  </si>
  <si>
    <t>0060W00000y76zwQAA</t>
  </si>
  <si>
    <t>2019 Renewal - St. Jude</t>
  </si>
  <si>
    <t>Our two Champions(Russ &amp; Colin) moved onto different roles in their org. and failed to intro OP to their predecessors, which created a lack of engagement on their part. As such, they've created their own testing strategy using selenium which they feel is sufficient for their current testing strategy and can't justify the cost to renew OP.</t>
  </si>
  <si>
    <t>https://observepoint.my.salesforce.com/0060W00000y76zwQAA</t>
  </si>
  <si>
    <t>2017 Renewal Upsell - St. Jude</t>
  </si>
  <si>
    <t>006d000000PbutdAAB</t>
  </si>
  <si>
    <t>https://observepoint.my.salesforce.com/0060W00000vXEmxQAG</t>
  </si>
  <si>
    <t>0060W00000wxZ4pQAE</t>
  </si>
  <si>
    <t>2018 Renewal - Shutterfly</t>
  </si>
  <si>
    <t>0060W00000wx9RQQAY</t>
  </si>
  <si>
    <t>https://observepoint.my.salesforce.com/0060W00000wxZ4pQAE</t>
  </si>
  <si>
    <t>2020 - REN - Shutterfly</t>
  </si>
  <si>
    <t>Shutterfly is back for 2 more years.</t>
  </si>
  <si>
    <t>https://observepoint.my.salesforce.com/0060W00000zOxFKQA0</t>
  </si>
  <si>
    <t>006d000000kRnY4AAK</t>
  </si>
  <si>
    <t>2018 Renewal - Tumi</t>
  </si>
  <si>
    <t>006d000000jIwytAAC</t>
  </si>
  <si>
    <t>Tumi signed their agreement 2 years ago and never adopted our system.  We have done all we can to get them into training, set up working sessions and use the platform, but have been very hard to communicate with.</t>
  </si>
  <si>
    <t>https://observepoint.my.salesforce.com/006d000000kRnY4AAK</t>
  </si>
  <si>
    <t>https://observepoint.my.salesforce.com/001d000001fjEMUAA2</t>
  </si>
  <si>
    <t>0060W00000zPClKQAW</t>
  </si>
  <si>
    <t>2019 Renewal - Cancer Treatment Centers of America</t>
  </si>
  <si>
    <t>0060W00000xoDdJQAU</t>
  </si>
  <si>
    <t>Our champion reached out 5 months before their renewal to let us know they wanted to cancel.  She didn't want to provide much detail other than asking when their contract ended and that they were cancelling.  We attempted to get her on a call to better understand why but she didn't accept any meetings.</t>
  </si>
  <si>
    <t>https://observepoint.my.salesforce.com/0060W00000zPClKQAW</t>
  </si>
  <si>
    <t>https://observepoint.my.salesforce.com/001d000001gQDioAAG</t>
  </si>
  <si>
    <t>2018 Renewal - Cancer Treatment Centers of America</t>
  </si>
  <si>
    <t>0060W00000ww04HQAQ</t>
  </si>
  <si>
    <t>Thanks to an onsite by Jake and despite a massive layoff we were able to save this one.</t>
  </si>
  <si>
    <t>https://observepoint.my.salesforce.com/0060W00000xoDdJQAU</t>
  </si>
  <si>
    <t>0060W00000vvGZTQA2</t>
  </si>
  <si>
    <t>2019 Renewal - Morgan Stanley</t>
  </si>
  <si>
    <t>Morgan Stanley now has some support for their Data Governance team.  Charles and Simon are excited to start working with our Data Governance Consultant and creating a strategy with OP.</t>
  </si>
  <si>
    <t>2/21/19
Morgan Stanley has agreed to get on the phone with us to discuss their reasons for not renewing sometime the week of March 4th.  Notes will be added accordingly after the call.</t>
  </si>
  <si>
    <t>https://observepoint.my.salesforce.com/0060W00000vvGZTQA2</t>
  </si>
  <si>
    <t>https://observepoint.my.salesforce.com/001d000001SPKEkAAP</t>
  </si>
  <si>
    <t>006d000000uoOTuAAM</t>
  </si>
  <si>
    <t>2017 Renewal - Liberty Mutual</t>
  </si>
  <si>
    <t>006d000000scZQwAAM</t>
  </si>
  <si>
    <t>"The main reason we decided not to proceed with another annual contract was that the barriers we encountered in scaling Observepoint as an auto testing tool have been proven to be difficult to tackle in current conditions. We may get in touch with your team in the future for another evaluation if the business needs still exist."</t>
  </si>
  <si>
    <t>https://observepoint.my.salesforce.com/006d000000uoOTuAAM</t>
  </si>
  <si>
    <t>https://observepoint.my.salesforce.com/001d000001dLkNsAAK</t>
  </si>
  <si>
    <t>006d000000ZkWu2AAF</t>
  </si>
  <si>
    <t>AMAA 2014 Renewal</t>
  </si>
  <si>
    <t>https://observepoint.my.salesforce.com/006d000000ZkWu2AAF</t>
  </si>
  <si>
    <t>https://observepoint.my.salesforce.com/001d000000VOihTAAT</t>
  </si>
  <si>
    <t>006d000000uEhIXAA0</t>
  </si>
  <si>
    <t>2017 Renewal - AMAA</t>
  </si>
  <si>
    <t>10/18 - Heather updated me that even though they like ObservePoint, they intend not to renew. This is partly budgetary and partly that they just don't use the platform. She did leave the door open that they may come back at some point. As of right now, they want to cancel.</t>
  </si>
  <si>
    <t>https://observepoint.my.salesforce.com/006d000000uEhIXAA0</t>
  </si>
  <si>
    <t>006d000000hzTXnAAM</t>
  </si>
  <si>
    <t>2016 Renewal - AMAA</t>
  </si>
  <si>
    <t>https://observepoint.my.salesforce.com/006d000000hzTXnAAM</t>
  </si>
  <si>
    <t>006d000000buuZwAAI</t>
  </si>
  <si>
    <t>2015 Renewal - AMAA</t>
  </si>
  <si>
    <t>https://observepoint.my.salesforce.com/006d000000buuZwAAI</t>
  </si>
  <si>
    <t>0060W00000wytMsQAI</t>
  </si>
  <si>
    <t>2019 Renewal - NBCNews/ MSNBC / Today</t>
  </si>
  <si>
    <t>006d000000r3ZLZAA2</t>
  </si>
  <si>
    <t>https://observepoint.my.salesforce.com/0060W00000wytMsQAI</t>
  </si>
  <si>
    <t>2017 Renewal - NBCNews/ MSNBC / Today</t>
  </si>
  <si>
    <t>006d000000ultayAAA</t>
  </si>
  <si>
    <t>NBC uses OP to validate SDR for web and video. Andrew and Mike do an amazing job with this account. So good in fact that we were able to increase the number of hour and increase the price per hour.</t>
  </si>
  <si>
    <t>https://observepoint.my.salesforce.com/006d000000r3ZLZAA2</t>
  </si>
  <si>
    <t>006d000000i1biIAAQ</t>
  </si>
  <si>
    <t>2016 Renewal - NBCNews/ MSNBC / Today</t>
  </si>
  <si>
    <t>006d000000RWSu4AAH</t>
  </si>
  <si>
    <t>NBC uses OP to validate SDR for web and video. Andrew and Mike do such an amazing job with this account they're even renewing at a higher hourly rate.</t>
  </si>
  <si>
    <t>https://observepoint.my.salesforce.com/006d000000i1biIAAQ</t>
  </si>
  <si>
    <t>0066T000016ndFfQAI</t>
  </si>
  <si>
    <t>2023-REN-New York Life</t>
  </si>
  <si>
    <t>0060W000014oOlRQAU</t>
  </si>
  <si>
    <t>NYL signed on for another 2 years! The new team in the tool sees the value and is excited for the next 2 years!</t>
  </si>
  <si>
    <t>https://observepoint.my.salesforce.com/0066T000016ndFfQAI</t>
  </si>
  <si>
    <t>https://observepoint.my.salesforce.com/001d000001VcaBmAAJ</t>
  </si>
  <si>
    <t>2022-REN-New York Life</t>
  </si>
  <si>
    <t>0060W000012ZGjDQAW</t>
  </si>
  <si>
    <t>They have plans to expand to other departments in 2022!</t>
  </si>
  <si>
    <t>https://observepoint.my.salesforce.com/0060W000014oOlRQAU</t>
  </si>
  <si>
    <t>2021-REN-New York Life</t>
  </si>
  <si>
    <t>0060W00000zPmkDQAS</t>
  </si>
  <si>
    <t>New York Life leverages OP through their agency. CCPA is also top of mind and we will kick-off a Privacy POC with the security team.</t>
  </si>
  <si>
    <t>https://observepoint.my.salesforce.com/0060W000012ZGjDQAW</t>
  </si>
  <si>
    <t>2020 Renewal - New York Life</t>
  </si>
  <si>
    <t>0060W00000wz9rVQAQ</t>
  </si>
  <si>
    <t>New York Life had a re-org and the new team was excited to start fresh with ObservePoint. The page performance team also saw great value with our new Performance package and they look to take advantage of that in the future.</t>
  </si>
  <si>
    <t>https://observepoint.my.salesforce.com/0060W00000zPmkDQAS</t>
  </si>
  <si>
    <t>2019 Renewal - New York Life</t>
  </si>
  <si>
    <t>0060W00000wxo6bQAA</t>
  </si>
  <si>
    <t>https://observepoint.my.salesforce.com/0060W00000wz9rVQAQ</t>
  </si>
  <si>
    <t>006d000000bmW4mAAE</t>
  </si>
  <si>
    <t>2016 Renewal - TrueCar</t>
  </si>
  <si>
    <t>006d000000Pj20cAAB</t>
  </si>
  <si>
    <t>https://observepoint.my.salesforce.com/006d000000bmW4mAAE</t>
  </si>
  <si>
    <t>https://observepoint.my.salesforce.com/001d000001gyrFMAAY</t>
  </si>
  <si>
    <t>006d000000oqauhAAA</t>
  </si>
  <si>
    <t>2017 Renewal - TrueCar</t>
  </si>
  <si>
    <t>The main user of OP left about a year ago. They tried to cancel last year, but auto renewed. Attempts to engage the new users were unsuccessful and they didn't make an effort to use OP this past year. The initial engagement got off to a rocky start and we were never fully able to recover.</t>
  </si>
  <si>
    <t>https://observepoint.my.salesforce.com/006d000000oqauhAAA</t>
  </si>
  <si>
    <t>0066T000016lrWJQAY</t>
  </si>
  <si>
    <t>2022 - REN - Verisk - ISO.com</t>
  </si>
  <si>
    <t>Lost Budget.</t>
  </si>
  <si>
    <t>https://observepoint.my.salesforce.com/0066T000016lrWJQAY</t>
  </si>
  <si>
    <t>https://observepoint.my.salesforce.com/001d000001gzYmpAAE</t>
  </si>
  <si>
    <t>0066T00001C8xxlQAB</t>
  </si>
  <si>
    <t>2026 - REN - Verisk Analytics</t>
  </si>
  <si>
    <t>0066T00001AESjNQAX</t>
  </si>
  <si>
    <t xml:space="preserve">&lt;p&gt;&lt;span style="background-color: unset; color: unset; font-family: unset; font-size: unset;"&gt;Dave was a major champion for ObservePoint at Verisk but was let go about a year ago. Since then Jordan has taken over but he only manages verisk.com vs Dave managing all of verisks many domains. So in the past year we have worked exclusively on a full site audit that runs regularly of verisk.com as well as have recently begun building journeys. GA4 is the main analytics. Adobe Analytics is present but to Jordan&amp;#39;s knowledge no one even has access to it. &lt;/span&gt;&lt;/p&gt;&lt;p&gt;&lt;br&gt;&lt;/p&gt;&lt;p&gt;&lt;span style="background-color: unset; color: unset; font-family: unset; font-size: unset;"&gt;Jordan is interested in utilizing OP from an SEO, privacy and analytics standpoint but still feels green in his OP competency.&lt;/span&gt;&lt;/p&gt;&lt;p&gt;&lt;br&gt;&lt;/p&gt;&lt;p&gt;&lt;span style="background-color: unset; color: unset; font-family: unset; font-size: unset;"&gt;A few really good audits are built but could use more rules/ automation.&lt;/span&gt;&lt;/p&gt;&lt;p&gt;&lt;br&gt;&lt;/p&gt;&lt;p&gt;Gong summary </t>
  </si>
  <si>
    <t>https://observepoint.my.salesforce.com/0066T00001C8xxlQAB</t>
  </si>
  <si>
    <t>2023 - REN - Verisk</t>
  </si>
  <si>
    <t>0066T000016HCu4QAG</t>
  </si>
  <si>
    <t>Verisk is thrilled to partner with us for the 6th year in a row with this new three-year contract! 
They will be utilizing ObservePoint for all major use cases -- Analytics, Privacy, and Landing Page Validation.</t>
  </si>
  <si>
    <t>https://observepoint.my.salesforce.com/0066T00001AESjNQAX</t>
  </si>
  <si>
    <t>2022-REN-Xactware</t>
  </si>
  <si>
    <t>0060W000013pnVqQAI</t>
  </si>
  <si>
    <t>Verisk is excited to use us for another year to do comparisons with dev environment and validate their data layer and validate their tag implementation.</t>
  </si>
  <si>
    <t>https://observepoint.my.salesforce.com/0066T000016HCu4QAG</t>
  </si>
  <si>
    <t>2021-REN-Xactware</t>
  </si>
  <si>
    <t>0060W000011SfTyQAK</t>
  </si>
  <si>
    <t>Xactware continues to find use in WebAssurance and would like to continuing building more audits and journeys within their multiple domains</t>
  </si>
  <si>
    <t>https://observepoint.my.salesforce.com/0060W000013pnVqQAI</t>
  </si>
  <si>
    <t>2020 Renewal - Xactware</t>
  </si>
  <si>
    <t>0060W00000y7REvQAM</t>
  </si>
  <si>
    <t>Working on expanding to a new group, this will push to the next quarter.</t>
  </si>
  <si>
    <t>https://observepoint.my.salesforce.com/0060W000011SfTyQAK</t>
  </si>
  <si>
    <t>2019 Renewal - Xactware</t>
  </si>
  <si>
    <t>0060W00000wyKE5QAM</t>
  </si>
  <si>
    <t>https://observepoint.my.salesforce.com/0060W00000y7REvQAM</t>
  </si>
  <si>
    <t>2018 Renewal - Xactware</t>
  </si>
  <si>
    <t>0060W00000vwza7QAA</t>
  </si>
  <si>
    <t>https://observepoint.my.salesforce.com/0060W00000wyKE5QAM</t>
  </si>
  <si>
    <t>Xactware Part 2 (Months 7-12)</t>
  </si>
  <si>
    <t>0060W00000vvKuQQAU</t>
  </si>
  <si>
    <t>2nd half of Xactware contract</t>
  </si>
  <si>
    <t>https://observepoint.my.salesforce.com/0060W00000vwza7QAA</t>
  </si>
  <si>
    <t>0060W00000vIMRnQAO</t>
  </si>
  <si>
    <t>2018 Renewal - Vivint</t>
  </si>
  <si>
    <t>0060W00000vXPbXQAW</t>
  </si>
  <si>
    <t>Liked the tool, just haven't had the time to dedicate to using it despite allocating time to do so but just not doing so.  Spread too thin with other work.  When launching new releases they often overlook QA, they know they shouldn't but they just don't have the time to setup and use OP to QA.  They just don't have the bandwidth for anything else and can't justify the spend for a tool they don't have time to use.  Would look at OP and our new tools in Q3/Q4. </t>
  </si>
  <si>
    <t>https://observepoint.my.salesforce.com/0060W00000vIMRnQAO</t>
  </si>
  <si>
    <t>https://observepoint.my.salesforce.com/001d000001SQGHeAAP</t>
  </si>
  <si>
    <t>2017 Renewal/Upsell - Vivint</t>
  </si>
  <si>
    <t>006d000000QKynJAAT</t>
  </si>
  <si>
    <t>Thanks to Weds lunching and the hard work of Mike Haymond we were able to reconnect with the new users at Vivint, inject some consulting time and win them over yet again.  The renewal and a little upsell was a no brainer for them.</t>
  </si>
  <si>
    <t>https://observepoint.my.salesforce.com/0060W00000vXPbXQAW</t>
  </si>
  <si>
    <t>0060W00000zNY9WQAW</t>
  </si>
  <si>
    <t>2020 Renewal - National Geographic</t>
  </si>
  <si>
    <t>0060W00000zMYBJQA4</t>
  </si>
  <si>
    <t>They were acquired</t>
  </si>
  <si>
    <t>https://observepoint.my.salesforce.com/0060W00000zNY9WQAW</t>
  </si>
  <si>
    <t>https://observepoint.my.salesforce.com/001d000001SNNahAAH</t>
  </si>
  <si>
    <t>0060W00000vXQ2WQAW</t>
  </si>
  <si>
    <t>2017 Renewal/Upsell - Managed Services</t>
  </si>
  <si>
    <t>MS Renewal</t>
  </si>
  <si>
    <t>https://observepoint.my.salesforce.com/0060W00000vXQ2WQAW</t>
  </si>
  <si>
    <t>006d000000lVY4GAAW</t>
  </si>
  <si>
    <t>2016 Managed Services Renewal - Charles Schwab</t>
  </si>
  <si>
    <t>One word: Mackenzie</t>
  </si>
  <si>
    <t>https://observepoint.my.salesforce.com/006d000000lVY4GAAW</t>
  </si>
  <si>
    <t>006d000000lS1ZaAAK</t>
  </si>
  <si>
    <t>2018 Renewal - Charles Schwab</t>
  </si>
  <si>
    <t>Adding services, data warehousing and tag hierarchy to the renewal.</t>
  </si>
  <si>
    <t>https://observepoint.my.salesforce.com/006d000000lS1ZaAAK</t>
  </si>
  <si>
    <t>006d000000hpGJuAAM</t>
  </si>
  <si>
    <t>2016 Renewal - Charles Schwab</t>
  </si>
  <si>
    <t>Schwab's usage has outgrown it's current licensing structure and needed more flexibility to run more audits. Big team effort from Pat, Lacee and MacKenzie to make this happen.</t>
  </si>
  <si>
    <t>https://observepoint.my.salesforce.com/006d000000hpGJuAAM</t>
  </si>
  <si>
    <t>2022-REN-Charles Schwab + TD Ameritrade</t>
  </si>
  <si>
    <t>They continue to see value in OP across Charles Schwab and TD Ameritrade.</t>
  </si>
  <si>
    <t>https://observepoint.my.salesforce.com/0060W000013lcTgQAI</t>
  </si>
  <si>
    <t>0060W000010x7UEQAY</t>
  </si>
  <si>
    <t>2019 Built in Upsell - Charles Schwab Quota Placeholder</t>
  </si>
  <si>
    <t>https://observepoint.my.salesforce.com/0060W000010x7UEQAY</t>
  </si>
  <si>
    <t>0060W00000y7RBSQA2</t>
  </si>
  <si>
    <t>2020 Renewal - Charles Schwab</t>
  </si>
  <si>
    <t>Schwab still getting loads of value as a happy OP customer.</t>
  </si>
  <si>
    <t>https://observepoint.my.salesforce.com/0060W00000y7RBSQA2</t>
  </si>
  <si>
    <t>006VH00000ZIUy0YAH</t>
  </si>
  <si>
    <t>2026 - REN - Verisign</t>
  </si>
  <si>
    <t>0060W0000121qKuQAI</t>
  </si>
  <si>
    <t>2021 Renewal - Advance Auto Parts</t>
  </si>
  <si>
    <t>0060W000010wu3QQAQ</t>
  </si>
  <si>
    <t>Champion churn. They didn't have the resources to implement and manage our solution after our main user left. We also lost our decision-maker.</t>
  </si>
  <si>
    <t>https://observepoint.my.salesforce.com/0060W0000121qKuQAI</t>
  </si>
  <si>
    <t>https://observepoint.my.salesforce.com/001d000001eziOSAAY</t>
  </si>
  <si>
    <t>2020-REN-Advance Auto Parts (including 2019 upsell)</t>
  </si>
  <si>
    <t>0060W00000vwC9sQAE</t>
  </si>
  <si>
    <t>Adding more domains to the licensing and renewing early.</t>
  </si>
  <si>
    <t>https://observepoint.my.salesforce.com/0060W000010wu3QQAQ</t>
  </si>
  <si>
    <t>2019 Renewal - Advance Auto Parts</t>
  </si>
  <si>
    <t>0060W00000vudXrQAI</t>
  </si>
  <si>
    <t>https://observepoint.my.salesforce.com/0060W00000vwC9sQAE</t>
  </si>
  <si>
    <t>2024 - REN - Charles Schwab</t>
  </si>
  <si>
    <t>&lt;ol&gt;&lt;li&gt;Analytics Validation.&lt;/li&gt;&lt;li&gt;Privacy Compliance&lt;/li&gt;&lt;li&gt;Main champion is Marilee&lt;/li&gt;&lt;/ol&gt;&lt;p&gt;&lt;br&gt;&lt;/p&gt;</t>
  </si>
  <si>
    <t>The ObservePoint platform continues to deliver valuable Analytics validation and custom reports that give actionable insights. They have been migrating projects from a competitor crawling software (Lumar) to OP because we provide more accurate and impactful data/reporting. They are excited to continue using OP for the 10th consecutive year!</t>
  </si>
  <si>
    <t>https://observepoint.my.salesforce.com/0066T00001CMC9SQAX</t>
  </si>
  <si>
    <t>006d000000uDZeEAAW</t>
  </si>
  <si>
    <t>2018 Renewal - Fossil Group</t>
  </si>
  <si>
    <t>006d000000tuIvgAAE</t>
  </si>
  <si>
    <t>https://observepoint.my.salesforce.com/006d000000uDZeEAAW</t>
  </si>
  <si>
    <t>https://observepoint.my.salesforce.com/001d000001fj9fGAAQ</t>
  </si>
  <si>
    <t>0060W0000122eXTQAY</t>
  </si>
  <si>
    <t>2021 Renewal - Fossil Group</t>
  </si>
  <si>
    <t>0060W000011pgtLQAQ</t>
  </si>
  <si>
    <t>COVID hit them very hard.  They've had to make signficant cuts company wide. 
Hi Bryce, 
Thank you for reaching out. 
We have made the decision not to renew our contract after it expires on 12/31/2020. 
We have appreciated your service and will work with you until our contract expires. 
Thank you,</t>
  </si>
  <si>
    <t>https://observepoint.my.salesforce.com/0060W0000122eXTQAY</t>
  </si>
  <si>
    <t>2020 Renewal - Fossil Group</t>
  </si>
  <si>
    <t>Fossil continues to find value with insight into their implementations at a variable level while auditing their data layer to create proactive alerts.</t>
  </si>
  <si>
    <t>https://observepoint.my.salesforce.com/0060W000011pgtLQAQ</t>
  </si>
  <si>
    <t>006d000000hzTm6AAE</t>
  </si>
  <si>
    <t>2016 Renewal - Rosetta Stone</t>
  </si>
  <si>
    <t>006d000000UYL5eAAH</t>
  </si>
  <si>
    <t>During the 12 months of initial service, Rick was never able to get anyone on his team to be the main user and he didn't take the time to really dive into the solution.  Rick lost some budget and chose to drop OP as it was deemed "non-essential".</t>
  </si>
  <si>
    <t>https://observepoint.my.salesforce.com/006d000000hzTm6AAE</t>
  </si>
  <si>
    <t>https://observepoint.my.salesforce.com/001d000001gQGcKAAW</t>
  </si>
  <si>
    <t>0060W0000121T52QAE</t>
  </si>
  <si>
    <t>2020-REN-IHG</t>
  </si>
  <si>
    <t>0060W00000zN2qkQAC</t>
  </si>
  <si>
    <t>Covid Victim. Have made massive redundancies throughout Digital and Marketing Team. Our main Champion was one of them, are main user while still there, could not get any type of budget approved and they are unable to sign any type of new contract for the next 6 months dependant on business picking up. Otherwise, they have been happy with OP.</t>
  </si>
  <si>
    <t>https://observepoint.my.salesforce.com/0060W0000121T52QAE</t>
  </si>
  <si>
    <t>https://observepoint.my.salesforce.com/001d000001gyf65AAA</t>
  </si>
  <si>
    <t>006d000000hp2bNAAQ</t>
  </si>
  <si>
    <t>2016 Renewal - Farmers Insurance Group</t>
  </si>
  <si>
    <t>006d000000S1uTlAAJ</t>
  </si>
  <si>
    <t>Small license upsell</t>
  </si>
  <si>
    <t>https://observepoint.my.salesforce.com/006d000000hp2bNAAQ</t>
  </si>
  <si>
    <t>https://observepoint.my.salesforce.com/001d000001gylGUAAY</t>
  </si>
  <si>
    <t>006d000000mGhG8AAK</t>
  </si>
  <si>
    <t>2017 Renewal - Farmers Insurance Group</t>
  </si>
  <si>
    <t>Farmers never gave much of a reason for not renewing. They were difficult to engage with and attempts to run DQA's, show new functionality and drive engagement never panned out. They just never fully engaged with ObservePoint.</t>
  </si>
  <si>
    <t>https://observepoint.my.salesforce.com/006d000000mGhG8AAK</t>
  </si>
  <si>
    <t>2019 Renewal - Endurance International</t>
  </si>
  <si>
    <t>0060W00000wvip2QAA</t>
  </si>
  <si>
    <t>https://observepoint.my.salesforce.com/0060W00000wySGaQAM</t>
  </si>
  <si>
    <t>0060W00000y5ZGGQA2</t>
  </si>
  <si>
    <t>2020 Renewal - Converse</t>
  </si>
  <si>
    <t>0060W00000wxBs4QAE</t>
  </si>
  <si>
    <t>Converse could not find budget to renew OP this year.</t>
  </si>
  <si>
    <t>https://observepoint.my.salesforce.com/0060W00000y5ZGGQA2</t>
  </si>
  <si>
    <t>https://observepoint.my.salesforce.com/001d000001gOfdLAAS</t>
  </si>
  <si>
    <t>006VH00000TnDZhYAN</t>
  </si>
  <si>
    <t>2026 - REN - Cost Plus World Market</t>
  </si>
  <si>
    <t>0060W00000vId39QAC</t>
  </si>
  <si>
    <t>2018 Renewal - Western Union</t>
  </si>
  <si>
    <t>006d000000i0BYKAA2</t>
  </si>
  <si>
    <t>https://observepoint.my.salesforce.com/0060W00000vId39QAC</t>
  </si>
  <si>
    <t>2017 Renewal - Western Union</t>
  </si>
  <si>
    <t>006d000000N9qQLAAZ</t>
  </si>
  <si>
    <t>https://observepoint.my.salesforce.com/006d000000i0BYKAA2</t>
  </si>
  <si>
    <t>2022 - REN -Western Union</t>
  </si>
  <si>
    <t>0060W000012KnynQAC</t>
  </si>
  <si>
    <t>Recently added their marketing team to the tool in addition to their implementation team. Excited to work with both teams this next year!</t>
  </si>
  <si>
    <t>https://observepoint.my.salesforce.com/0066T000015Rz0QQAS</t>
  </si>
  <si>
    <t>2021 Renewal - Western Union</t>
  </si>
  <si>
    <t>0060W000010wEn8QAE</t>
  </si>
  <si>
    <t>WU is happy to renew for another year to validate their top user funnels and provide site health metrics across their various country pages. We were close to including Privacy, but they asked to continue the conversation in 2 months.</t>
  </si>
  <si>
    <t>https://observepoint.my.salesforce.com/0060W000012KnynQAC</t>
  </si>
  <si>
    <t>2020 Renewal - Western Union</t>
  </si>
  <si>
    <t>0060W00000y6bfUQAQ</t>
  </si>
  <si>
    <t>Fought like hell with their procurement over the 300% increase in license fees but in the end we won!  Woot Woot!</t>
  </si>
  <si>
    <t>https://observepoint.my.salesforce.com/0060W000010wEn8QAE</t>
  </si>
  <si>
    <t>2019 Renewal - Western Union</t>
  </si>
  <si>
    <t>https://observepoint.my.salesforce.com/0060W00000y6bfUQAQ</t>
  </si>
  <si>
    <t>0060W00000vxaZ3QAI</t>
  </si>
  <si>
    <t>2018 Renewal - Intouch Solutions</t>
  </si>
  <si>
    <t>006d000000tILDRAA4</t>
  </si>
  <si>
    <t>https://observepoint.my.salesforce.com/0060W00000vxaZ3QAI</t>
  </si>
  <si>
    <t>https://observepoint.my.salesforce.com/001d000001gysD8AAI</t>
  </si>
  <si>
    <t>2017 Renewal - Intouch Solutions</t>
  </si>
  <si>
    <t>006d000000hsS1EAAU</t>
  </si>
  <si>
    <t>https://observepoint.my.salesforce.com/006d000000tILDRAA4</t>
  </si>
  <si>
    <t>2016 Renewal - Intouch Solutions</t>
  </si>
  <si>
    <t>006d000000QCHzXAAX</t>
  </si>
  <si>
    <t>https://observepoint.my.salesforce.com/006d000000hsS1EAAU</t>
  </si>
  <si>
    <t>0060W000011Uc6QQAS</t>
  </si>
  <si>
    <t>2020 Renewal - Intouch Solutions</t>
  </si>
  <si>
    <t>0060W00000y8RlYQAU</t>
  </si>
  <si>
    <t>Intouch had to be re-onboarded, but Dianne has been working hard to get them at value and now pushing them down the maturity model.</t>
  </si>
  <si>
    <t>https://observepoint.my.salesforce.com/0060W000011Uc6QQAS</t>
  </si>
  <si>
    <t>2019 Renewal - Intouch Solutions</t>
  </si>
  <si>
    <t>https://observepoint.my.salesforce.com/0060W00000y8RlYQAU</t>
  </si>
  <si>
    <t>2020 Renewal - Norwegian Cruise Line</t>
  </si>
  <si>
    <t>0060W00000zMz9OQAS</t>
  </si>
  <si>
    <t>Norwegian has a new decision maker that came over from Holland America. She is excited to implement OP on Norwegian following what was done on the HA account.</t>
  </si>
  <si>
    <t>https://observepoint.my.salesforce.com/0060W000011UmyJQAS</t>
  </si>
  <si>
    <t>2019 Renewal - Norwegian Cruise Line</t>
  </si>
  <si>
    <t>0060W00000wwdWnQAI</t>
  </si>
  <si>
    <t>https://observepoint.my.salesforce.com/0060W00000zMz9OQAS</t>
  </si>
  <si>
    <t>006d000000hpGHAAA2</t>
  </si>
  <si>
    <t>2016 Renewal - Carnival Cruise</t>
  </si>
  <si>
    <t>https://observepoint.my.salesforce.com/006d000000hpGHAAA2</t>
  </si>
  <si>
    <t>006d000000ndsoeAAA</t>
  </si>
  <si>
    <t>2017 Renewal - Carnival Cruise</t>
  </si>
  <si>
    <t>https://observepoint.my.salesforce.com/006d000000ndsoeAAA</t>
  </si>
  <si>
    <t>0060W00000wxspsQAA</t>
  </si>
  <si>
    <t>2018 Renewal - Allstate</t>
  </si>
  <si>
    <t>006d000000uDZtfAAG</t>
  </si>
  <si>
    <t>https://observepoint.my.salesforce.com/0060W00000wxspsQAA</t>
  </si>
  <si>
    <t>https://observepoint.my.salesforce.com/001d000001X7I6YAAV</t>
  </si>
  <si>
    <t>2017 Renewal - Allstate</t>
  </si>
  <si>
    <t>006d000000i1bRLAAY</t>
  </si>
  <si>
    <t>https://observepoint.my.salesforce.com/006d000000uDZtfAAG</t>
  </si>
  <si>
    <t>2016 Renewal - Allstate</t>
  </si>
  <si>
    <t>006d000000TYNvxAAH</t>
  </si>
  <si>
    <t>https://observepoint.my.salesforce.com/006d000000i1bRLAAY</t>
  </si>
  <si>
    <t>0060W00000zORjpQAG</t>
  </si>
  <si>
    <t>2019 Renewal - Allstate</t>
  </si>
  <si>
    <t>There was some change up in budget ownership about 6 months prior to renewal.  We scheduled a call with Eric Christo who was taking over and had a few calls with him (Pat joined as well) but were never able to really get momentum in getting them to adopt the product and incorporate it into their processes.</t>
  </si>
  <si>
    <t>https://observepoint.my.salesforce.com/0060W00000zORjpQAG</t>
  </si>
  <si>
    <t>0066T000015q1zIQAQ</t>
  </si>
  <si>
    <t>2022-REN-Optum-STR</t>
  </si>
  <si>
    <t>They cited that the main reason for their cancellation was a forced exercise to cut budgets, but we know that they didn't achieve the success that they originally set out to do. The primary obstacle was that they weren't able to get access to data to make our models that meaningful.</t>
  </si>
  <si>
    <t>https://observepoint.my.salesforce.com/0066T000015q1zIQAQ</t>
  </si>
  <si>
    <t>0060W000014cqv0QAA</t>
  </si>
  <si>
    <t>2021-REN-OptumRx - STR</t>
  </si>
  <si>
    <t>0060W000013K6pXQAS</t>
  </si>
  <si>
    <t>Optum has invested a lot in building out powerful attribution insights through a combination of the Touchpoints and Prism platforms that we have built out. They confidently renewed and will be expanding their implementation even further this next year.</t>
  </si>
  <si>
    <t>https://observepoint.my.salesforce.com/0060W000014cqv0QAA</t>
  </si>
  <si>
    <t>2020-REN-OptumRx Strategic - Pharmacy Engagement / Communications - Platform &amp; Services-STR</t>
  </si>
  <si>
    <t>0060W000012b3CDQAY</t>
  </si>
  <si>
    <t>Customer sees huge value in in-home pharmacy conversion, to the tune of millions of dollars per annum.</t>
  </si>
  <si>
    <t>https://observepoint.my.salesforce.com/0060W000013K6pXQAS</t>
  </si>
  <si>
    <t>0060W00000wxCVfQAM</t>
  </si>
  <si>
    <t>2018 Renewal - Quicken Loans</t>
  </si>
  <si>
    <t>006d000000i1QBSAA2</t>
  </si>
  <si>
    <t>https://observepoint.my.salesforce.com/0060W00000wxCVfQAM</t>
  </si>
  <si>
    <t>https://observepoint.my.salesforce.com/001d000001gO1h3AAC</t>
  </si>
  <si>
    <t>2017 Renewal - Quicken Loans</t>
  </si>
  <si>
    <t>006d000000S7OnPAAV</t>
  </si>
  <si>
    <t>https://observepoint.my.salesforce.com/006d000000i1QBSAA2</t>
  </si>
  <si>
    <t>0060W00000zNxu1QAC</t>
  </si>
  <si>
    <t>2019 Renewal - Quicken Loans</t>
  </si>
  <si>
    <t>Due to an internal reorganization, they lost the bandwidth to focus on and support ObservePoint.</t>
  </si>
  <si>
    <t>https://observepoint.my.salesforce.com/0060W00000zNxu1QAC</t>
  </si>
  <si>
    <t>006d000000fXkiEAAS</t>
  </si>
  <si>
    <t>2016 Renewal - Australia Post</t>
  </si>
  <si>
    <t>006d000000ROsYeAAL</t>
  </si>
  <si>
    <t>Australia Post is the largest company in Australia. They are Australia's Postal Service, but they've expanded to sell more and different things even though they are a government agency. They loved our platform and plan to use OP to increase efficiency.</t>
  </si>
  <si>
    <t>https://observepoint.my.salesforce.com/006d000000fXkiEAAS</t>
  </si>
  <si>
    <t>2017 Renewal - Australia Post</t>
  </si>
  <si>
    <t>https://observepoint.my.salesforce.com/006d000000kdKJhAAM</t>
  </si>
  <si>
    <t>006d000000exoAJAAY</t>
  </si>
  <si>
    <t>2016 Renewal - TELUS</t>
  </si>
  <si>
    <t>006d000000QkRLjAAN</t>
  </si>
  <si>
    <t>Telus will use the new page limit amount to increase the amount and frequency of simulations and audits they are currently running.  They will also begin to audit the business section of their site which they had previously not been monitoring.</t>
  </si>
  <si>
    <t>https://observepoint.my.salesforce.com/006d000000exoAJAAY</t>
  </si>
  <si>
    <t>https://observepoint.my.salesforce.com/001d000001TPcqjAAD</t>
  </si>
  <si>
    <t>006d000000e5YjlAAE</t>
  </si>
  <si>
    <t>2016 Renewal - Lazada Group</t>
  </si>
  <si>
    <t>006d000000QoDkuAAF</t>
  </si>
  <si>
    <t>https://observepoint.my.salesforce.com/006d000000e5YjlAAE</t>
  </si>
  <si>
    <t>https://observepoint.my.salesforce.com/001d000001hVf24AAC</t>
  </si>
  <si>
    <t>006d000000i0OKnAAM</t>
  </si>
  <si>
    <t>2016-UP-Rolex Managed Services</t>
  </si>
  <si>
    <t>https://observepoint.my.salesforce.com/006d000000i0OKnAAM</t>
  </si>
  <si>
    <t>0060W000014m8N0QAI</t>
  </si>
  <si>
    <t>2021-REN-Lloyds Bank</t>
  </si>
  <si>
    <t>0060W000012tUJiQAM</t>
  </si>
  <si>
    <t>So almost 15 months to the day we first spoke to Lloyds about bringing this agreement direct we finally finished it and have them for another 2 years. Although no Upsell it does save us £20,000 a year having a direct contract.</t>
  </si>
  <si>
    <t>https://observepoint.my.salesforce.com/0060W000014m8N0QAI</t>
  </si>
  <si>
    <t>https://observepoint.my.salesforce.com/001d000001hULQWAA4</t>
  </si>
  <si>
    <t>2020-REN-Lloyds Bank</t>
  </si>
  <si>
    <t>0060W00000zOIBYQA4</t>
  </si>
  <si>
    <t>LLoyds are looking forward to another year using OP across all there business units. Tom has done a great job engaging different people inside Lloyds.</t>
  </si>
  <si>
    <t>https://observepoint.my.salesforce.com/0060W000012tUJiQAM</t>
  </si>
  <si>
    <t>2019 Renewal - Lloyds Bank</t>
  </si>
  <si>
    <t>0060W00000wxFoaQAE</t>
  </si>
  <si>
    <t>Lloyds will be using ObservePoint to validate datalayer and Tealium implementation as well as Adobe Analytics. Also looking to get as much GDPR functionality out of the solution as possible.</t>
  </si>
  <si>
    <t>https://observepoint.my.salesforce.com/0060W00000zOIBYQA4</t>
  </si>
  <si>
    <t>0060W00000vXKebQAG</t>
  </si>
  <si>
    <t>2019 Renewal - Business.LinkedIn</t>
  </si>
  <si>
    <t>006d000000uGILaAAO</t>
  </si>
  <si>
    <t>Going to the Enterprise license and adding some services.</t>
  </si>
  <si>
    <t>https://observepoint.my.salesforce.com/0060W00000vXKebQAG</t>
  </si>
  <si>
    <t>https://observepoint.my.salesforce.com/001d000001SNHCfAAP</t>
  </si>
  <si>
    <t>0066T000017WXQcQAO</t>
  </si>
  <si>
    <t>2024-REN-Business LinkedIn</t>
  </si>
  <si>
    <t>0060W000015OHJhQAO</t>
  </si>
  <si>
    <t>UI too complicated. 
weak use case. not enough buy in.</t>
  </si>
  <si>
    <t>https://observepoint.my.salesforce.com/0066T000017WXQcQAO</t>
  </si>
  <si>
    <t>2022-REN-Business LinkedIn</t>
  </si>
  <si>
    <t>0060W000012bB3LQAU</t>
  </si>
  <si>
    <t>LinkedIn signed a two-year deal with us and is excited about all of the additions we have added to privacy over this last year!</t>
  </si>
  <si>
    <t>https://observepoint.my.salesforce.com/0060W000015OHJhQAO</t>
  </si>
  <si>
    <t>2021-REN-Business LinkedIn-XSELL Privacy</t>
  </si>
  <si>
    <t>0060W00000zPmyoQAC</t>
  </si>
  <si>
    <t>LinkedIn is back, adding Privacy to the contract.</t>
  </si>
  <si>
    <t>https://observepoint.my.salesforce.com/0060W000012bB3LQAU</t>
  </si>
  <si>
    <t>2020 Renewal - Business.LinkedIn</t>
  </si>
  <si>
    <t>LinkedIn Marketing is looking forward to another year with OP.</t>
  </si>
  <si>
    <t>https://observepoint.my.salesforce.com/0060W00000zPmyoQAC</t>
  </si>
  <si>
    <t>0060W0000122w8KQAQ</t>
  </si>
  <si>
    <t>2020-REN-Sun Life</t>
  </si>
  <si>
    <t>0060W000010PhQGQA0</t>
  </si>
  <si>
    <t>Peter at Sun Life stated this was a 1 year PoC to do a tech migration that required journeys. They tried on their own and used script services, but it wasn't able to meet their success criteria around scalability.</t>
  </si>
  <si>
    <t>https://observepoint.my.salesforce.com/0060W0000122w8KQAQ</t>
  </si>
  <si>
    <t>https://observepoint.my.salesforce.com/001d000001i92CeAAI</t>
  </si>
  <si>
    <t>0060W00000vwp6RQAQ</t>
  </si>
  <si>
    <t>2018 Renewal - Chegg</t>
  </si>
  <si>
    <t>The original users of OP left and some were reassigned to new roles. The newer team provided the following feedback based on a few months of usage. Attempts to go through concerns were ignored. 
With us moving to server side, we don’t benefit as much from ObservePoint.   Additionally, their tools provide a lot of information, but you have to dig through the data to find actionable issues.   If their reporting would bubble up issues (e.g  Page X is missing evarY and event10) it would be much more useful.  Instead, you get a google sheet with both positives and negatives, so you have to dig through to find issues or build some scripts to transform the results.  Not something we really have time for.”</t>
  </si>
  <si>
    <t>https://observepoint.my.salesforce.com/0060W00000vwp6RQAQ</t>
  </si>
  <si>
    <t>https://observepoint.my.salesforce.com/001d000001fj53eAAA</t>
  </si>
  <si>
    <t>0060W00000vwYuZQAU</t>
  </si>
  <si>
    <t>Chegg Upsell</t>
  </si>
  <si>
    <t>Chegg moved over to an Enterprise license so they could utilize the services of Carl Wall.</t>
  </si>
  <si>
    <t>https://observepoint.my.salesforce.com/0060W00000vwYuZQAU</t>
  </si>
  <si>
    <t>0060W00000vv9hIQAQ</t>
  </si>
  <si>
    <t>2019 Renewal - Marks &amp; Spencer</t>
  </si>
  <si>
    <t>006d000000ZStPaAAL</t>
  </si>
  <si>
    <t>https://observepoint.my.salesforce.com/0060W00000vv9hIQAQ</t>
  </si>
  <si>
    <t>https://observepoint.my.salesforce.com/001d000001ezRkOAAU</t>
  </si>
  <si>
    <t>0066T000015QfK3QAK</t>
  </si>
  <si>
    <t>2022-REN-Marks &amp; Spencer</t>
  </si>
  <si>
    <t>0060W000012JcWkQAK</t>
  </si>
  <si>
    <t>Still happy with the value they are gaining from Technology Governance.</t>
  </si>
  <si>
    <t>https://observepoint.my.salesforce.com/0066T000015QfK3QAK</t>
  </si>
  <si>
    <t>2021-REN-Marks &amp; Spencer</t>
  </si>
  <si>
    <t>0060W000010wkznQAA</t>
  </si>
  <si>
    <t>After a difficult year, M&amp;S have more people using OP than ever before, thanks to Jims hard work.</t>
  </si>
  <si>
    <t>https://observepoint.my.salesforce.com/0060W000012JcWkQAK</t>
  </si>
  <si>
    <t>2020 Renewal - Marks &amp; Spencer</t>
  </si>
  <si>
    <t>Marks &amp; Spencers are looking forward to another year of validating their releases and tagging implementations.</t>
  </si>
  <si>
    <t>https://observepoint.my.salesforce.com/0060W000010wkznQAA</t>
  </si>
  <si>
    <t>2014 Renewal - PMI</t>
  </si>
  <si>
    <t>0060W0000120fKIQAY</t>
  </si>
  <si>
    <t>https://observepoint.my.salesforce.com/006d000000VQaPcAAL</t>
  </si>
  <si>
    <t>2024-REN-PBS</t>
  </si>
  <si>
    <t>0060W000015PEXMQA4</t>
  </si>
  <si>
    <t>&lt;p&gt;&lt;span style="font-size: 14px;"&gt;- they need a way to automate the validation of their apps.&lt;/span&gt;&lt;/p&gt;&lt;p&gt;&lt;span style="font-size: 14px;"&gt;- They want to figure out what’s being set on the app and what’s coming through on Google Analytics&lt;/span&gt;&lt;/p&gt;&lt;p&gt;&lt;span style="font-size: 14px;"&gt;- The primary focus is the media start &amp;amp; media stop events for media streaming.&lt;/span&gt;&lt;/p&gt;&lt;p&gt;&lt;span style="font-size: 14px;"&gt;- PBS Kids apps should be tested on older devices.&lt;/span&gt;&lt;/p&gt;&lt;p&gt;&lt;span style="font-size: 14px;"&gt;- They need to make sure stream events are being recorded, and they use GA to collect this information. They need clean and consistent data.&lt;/span&gt;&lt;/p&gt;</t>
  </si>
  <si>
    <t>2 yr contract locked in! This is the 1st  time that PBS has done a 2yr, so big deal! - excited for growth in privacy use cases since they finally decided on a CMP. Continually use us for analytics and love journeys!</t>
  </si>
  <si>
    <t>https://observepoint.my.salesforce.com/0066T000017WXbQQAW</t>
  </si>
  <si>
    <t>2022-REN-PBS</t>
  </si>
  <si>
    <t>0060W000012TQebQAG</t>
  </si>
  <si>
    <t>They are happy about the new volume-based pricing and even will lock in for a two-year contract instead! They’ve been debating to get the privacy feature and are super stoked that it’s part of the ObservePoint platform now!</t>
  </si>
  <si>
    <t>https://observepoint.my.salesforce.com/0060W000015PEXMQA4</t>
  </si>
  <si>
    <t>2021-REN-PBS</t>
  </si>
  <si>
    <t>0060W000010RW7hQAG</t>
  </si>
  <si>
    <t>Web Assurance did their heavy lifting this year and automated several testing processes that their teams benefitted from. Web Journeys caught some complex issues that they were not detecting in their manual testing efforts.</t>
  </si>
  <si>
    <t>https://observepoint.my.salesforce.com/0060W000012TQebQAG</t>
  </si>
  <si>
    <t>2020 Renewal - PBS</t>
  </si>
  <si>
    <t>0060W00000zOvX0QAK</t>
  </si>
  <si>
    <t>PBS is excited to continue using AppAssurance to validate the release of their mobile apps.</t>
  </si>
  <si>
    <t>https://observepoint.my.salesforce.com/0060W000010RW7hQAG</t>
  </si>
  <si>
    <t>0060W00000wvVPjQAM</t>
  </si>
  <si>
    <t>2018 Renewal - Fifth Third Bank</t>
  </si>
  <si>
    <t>006d000000S6SAmAAN</t>
  </si>
  <si>
    <t>https://observepoint.my.salesforce.com/0060W00000wvVPjQAM</t>
  </si>
  <si>
    <t>https://observepoint.my.salesforce.com/001d000001iAKJyAAO</t>
  </si>
  <si>
    <t>0066T000015qQMhQAM</t>
  </si>
  <si>
    <t>2022-REN-Fifth Third Bank</t>
  </si>
  <si>
    <t>0060W000013suHRQAY</t>
  </si>
  <si>
    <t>https://observepoint.my.salesforce.com/0066T000015qQMhQAM</t>
  </si>
  <si>
    <t>2021-REN-Fifth Third Bank</t>
  </si>
  <si>
    <t>0060W000011Wi9uQAC</t>
  </si>
  <si>
    <t>The Fifth Third team loves the data governance and both Justin Hess and Joseph Seale are big advocates for the tool.</t>
  </si>
  <si>
    <t>https://observepoint.my.salesforce.com/0060W000013suHRQAY</t>
  </si>
  <si>
    <t>2020-REN-Fifth Third Bank</t>
  </si>
  <si>
    <t>0060W00000zMqEHQA0</t>
  </si>
  <si>
    <t>Fifth Third has a new champion with heavy Adobe experience. They just finished on-boarding WebAssurance.</t>
  </si>
  <si>
    <t>https://observepoint.my.salesforce.com/0060W000011Wi9uQAC</t>
  </si>
  <si>
    <t>2019 Renewal - Fifth Third Bank</t>
  </si>
  <si>
    <t>https://observepoint.my.salesforce.com/0060W00000zMqEHQA0</t>
  </si>
  <si>
    <t>006d000000hMTcQAAW</t>
  </si>
  <si>
    <t>2017 Renewal - Moz</t>
  </si>
  <si>
    <t>006d000000d3rvlAAA</t>
  </si>
  <si>
    <t>Moz is going through mass layoffs and cutting costs wherever they can. They had no desire to renegotiate OP's contract.</t>
  </si>
  <si>
    <t>https://observepoint.my.salesforce.com/006d000000hMTcQAAW</t>
  </si>
  <si>
    <t>https://observepoint.my.salesforce.com/001d000001iAgG4AAK</t>
  </si>
  <si>
    <t>2017 Renewal - Silver Star Brands</t>
  </si>
  <si>
    <t>006d000000itD8fAAE</t>
  </si>
  <si>
    <t>https://observepoint.my.salesforce.com/006d000000j1QAnAAM</t>
  </si>
  <si>
    <t>0060W00000y5ExeQAE</t>
  </si>
  <si>
    <t>2019 Renewal - America First Credit Union</t>
  </si>
  <si>
    <t>006d000000kFFdZAAW</t>
  </si>
  <si>
    <t>We will not be renewing our contract coming up. The lack of internal resources to manage this service has frustrated me quite a bit, but that doesn't seem to be changing anytime soon. This is on us. Hopefully we will visit this service again in the future. 
Thank,
Bryant</t>
  </si>
  <si>
    <t>https://observepoint.my.salesforce.com/0060W00000y5ExeQAE</t>
  </si>
  <si>
    <t>https://observepoint.my.salesforce.com/001d000001i8bT8AAI</t>
  </si>
  <si>
    <t>2018 Renewal - America First Credit Union</t>
  </si>
  <si>
    <t>006d000000iHyMhAAK</t>
  </si>
  <si>
    <t>https://observepoint.my.salesforce.com/006d000000kFFdZAAW</t>
  </si>
  <si>
    <t>0060W00000wvrVLQAY</t>
  </si>
  <si>
    <t>2019 Renewal - Argos</t>
  </si>
  <si>
    <t>006d000000uH6XQAA0</t>
  </si>
  <si>
    <t>https://observepoint.my.salesforce.com/0060W00000wvrVLQAY</t>
  </si>
  <si>
    <t>https://observepoint.my.salesforce.com/001d000001cgzAwAAI</t>
  </si>
  <si>
    <t>2017 Renewal - Argos</t>
  </si>
  <si>
    <t>006d000000hzTSBAA2</t>
  </si>
  <si>
    <t>The maturity model is helping us focus Argos and they're seeing the value. They've renewed for 24 months instead of 12 because they want OP to become an integral part of their QA process.</t>
  </si>
  <si>
    <t>https://observepoint.my.salesforce.com/006d000000uH6XQAA0</t>
  </si>
  <si>
    <t>2016 Renewal - Argos</t>
  </si>
  <si>
    <t>006d000000NKHIrAAP</t>
  </si>
  <si>
    <t>https://observepoint.my.salesforce.com/006d000000hzTSBAA2</t>
  </si>
  <si>
    <t>0060W0000121nxwQAA</t>
  </si>
  <si>
    <t>2020-REN-Argos</t>
  </si>
  <si>
    <t>Argos were brought out by Sainsbury's a few years back. They auto-renewed last year, and officially this year as well, but we have had no contact in the last year, no one is responding to reach out and the invoice from last year is still unpaid so after discussion with Tim we feel it would be better to close out, than hold to a second auto-renew when we are not getting replies from outreach to multiple people.</t>
  </si>
  <si>
    <t>https://observepoint.my.salesforce.com/0060W0000121nxwQAA</t>
  </si>
  <si>
    <t>006d000000buuciAAA</t>
  </si>
  <si>
    <t>2015  Renewal - Hotwire</t>
  </si>
  <si>
    <t>https://observepoint.my.salesforce.com/006d000000buuciAAA</t>
  </si>
  <si>
    <t>006d000000buudCAAQ</t>
  </si>
  <si>
    <t>2015 Renewal - Ideal Living Management</t>
  </si>
  <si>
    <t>https://observepoint.my.salesforce.com/006d000000buudCAAQ</t>
  </si>
  <si>
    <t>006d000000hzTjlAAE</t>
  </si>
  <si>
    <t>2016 Renewal - Ideal Living Management</t>
  </si>
  <si>
    <t>https://observepoint.my.salesforce.com/006d000000hzTjlAAE</t>
  </si>
  <si>
    <t>006d000000dPl4SAAS</t>
  </si>
  <si>
    <t>2015 Renewal - FedEx</t>
  </si>
  <si>
    <t>https://observepoint.my.salesforce.com/006d000000dPl4SAAS</t>
  </si>
  <si>
    <t>0060W00000vwbIEQAY</t>
  </si>
  <si>
    <t>2019 Renewal - Save The Children Fun</t>
  </si>
  <si>
    <t>UK team indicated they did not wish to renew the contract. I have spoken to the US team to see if they can use their relationship to upsell the us contract with the uk users.</t>
  </si>
  <si>
    <t>https://observepoint.my.salesforce.com/0060W00000vwbIEQAY</t>
  </si>
  <si>
    <t>https://observepoint.my.salesforce.com/001d000001ik96FAAQ</t>
  </si>
  <si>
    <t>006d000000phDUeAAM</t>
  </si>
  <si>
    <t>2017 Renewal - Save The Children Fun</t>
  </si>
  <si>
    <t>https://observepoint.my.salesforce.com/006d000000phDUeAAM</t>
  </si>
  <si>
    <t>006d000000hpcYOAAY</t>
  </si>
  <si>
    <t>2016 Renewal - Save The Children Fun</t>
  </si>
  <si>
    <t>https://observepoint.my.salesforce.com/006d000000hpcYOAAY</t>
  </si>
  <si>
    <t>006d000000hylUEAAY</t>
  </si>
  <si>
    <t>2016 Renewal - Breather</t>
  </si>
  <si>
    <t>006d000000ZTJesAAH</t>
  </si>
  <si>
    <t>https://observepoint.my.salesforce.com/006d000000hylUEAAY</t>
  </si>
  <si>
    <t>https://observepoint.my.salesforce.com/001d000001sYHE4AAO</t>
  </si>
  <si>
    <t>006d000000tvL48AAE</t>
  </si>
  <si>
    <t>2017 Renewal - Capella</t>
  </si>
  <si>
    <t>Marketing VP told department to make as many cuts as possible and to do more with less.  One week later, our POC tells us he is  moving to a different company.  Capella will evaluate the rest of 2017 and if they assess they need us, they'll reach back out.</t>
  </si>
  <si>
    <t>https://observepoint.my.salesforce.com/006d000000tvL48AAE</t>
  </si>
  <si>
    <t>006d000000ZcnJZAAZ</t>
  </si>
  <si>
    <t>2015 Auto-renewal Numeric</t>
  </si>
  <si>
    <t>https://observepoint.my.salesforce.com/006d000000ZcnJZAAZ</t>
  </si>
  <si>
    <t>https://observepoint.my.salesforce.com/001d000000VOihgAAD</t>
  </si>
  <si>
    <t>0060W00000vId3dQAC</t>
  </si>
  <si>
    <t>2018 Renewal - HCA Healthcare</t>
  </si>
  <si>
    <t>auto-renew</t>
  </si>
  <si>
    <t>https://observepoint.my.salesforce.com/0060W00000vId3dQAC</t>
  </si>
  <si>
    <t>006d000000mGW7nAAG</t>
  </si>
  <si>
    <t>2017 Renewal - HCA Healthcare</t>
  </si>
  <si>
    <t>https://observepoint.my.salesforce.com/006d000000mGW7nAAG</t>
  </si>
  <si>
    <t>0060W00001213WAQAY</t>
  </si>
  <si>
    <t>2020 Renewal - Ciena</t>
  </si>
  <si>
    <t>0060W000010qGQZQA2</t>
  </si>
  <si>
    <t>They dont have the internal resources to run OP. This was an 8k account that was running a quarterly scan. Script Services was offered a few months back, but they were not able to get those running before the renewal deadline.</t>
  </si>
  <si>
    <t>https://observepoint.my.salesforce.com/0060W00001213WAQAY</t>
  </si>
  <si>
    <t>https://observepoint.my.salesforce.com/001d000001ikp4yAAA</t>
  </si>
  <si>
    <t>0060W00000vXCbAQAW</t>
  </si>
  <si>
    <t>2018 Renewal - AMP</t>
  </si>
  <si>
    <t>006d000000kaLi0AAE</t>
  </si>
  <si>
    <t>AMP told us last year (2017) 2 months after the auto-renew they didn't want to continue services.  We tried for the last 10 months to get them to reengage, but they never responded.</t>
  </si>
  <si>
    <t>https://observepoint.my.salesforce.com/0060W00000vXCbAQAW</t>
  </si>
  <si>
    <t>https://observepoint.my.salesforce.com/001d000001hSqX9AAK</t>
  </si>
  <si>
    <t>2017 Renewal - AMP</t>
  </si>
  <si>
    <t>006d000000e5Yc3AAE</t>
  </si>
  <si>
    <t>https://observepoint.my.salesforce.com/006d000000kaLi0AAE</t>
  </si>
  <si>
    <t>2016 Renewal - AMP</t>
  </si>
  <si>
    <t>006d000000RJb6zAAD</t>
  </si>
  <si>
    <t>https://observepoint.my.salesforce.com/006d000000e5Yc3AAE</t>
  </si>
  <si>
    <t>006VH00000PnBVNYA3</t>
  </si>
  <si>
    <t>2025 - REN - Automobile Club of Southern California</t>
  </si>
  <si>
    <t>0066T00001EK6vVQAT</t>
  </si>
  <si>
    <t>&lt;p&gt;Their main objectives include ensuring OneTrust is functioning correctly, monitoring performance metrics, governing tags, tracking site errors, and more recently, testing the implementation of their CSP and AEP. Since some projects are still in progress and we’ve only delivered about 75% of their desired outcomes, this account is currently in blue status.&lt;/p&gt;</t>
  </si>
  <si>
    <t>AAA always renews and pays months in advance. They do not have to think about whether they should or should not renew. We have just introduced another team into the tool for more analytics and privacy testing. Excited for another year of partnership.</t>
  </si>
  <si>
    <t>https://observepoint.my.salesforce.com/006VH00000PnBVNYA3</t>
  </si>
  <si>
    <t>https://observepoint.my.salesforce.com/001d000001iknk6AAA</t>
  </si>
  <si>
    <t>2024 - REN - Automobile Club of Southern California</t>
  </si>
  <si>
    <t>0066T00001ACsBcQAL</t>
  </si>
  <si>
    <t>&lt;p&gt;&lt;span style="font-size: 14px;"&gt;They initially struggled to adapt to the new pricing model, primarily due to concerns about exceeding limits. However, they are now gaining confidence and conducting numerous intentional, valuable scans.&lt;/span&gt;&lt;/p&gt;</t>
  </si>
  <si>
    <t>AAA continues to get more and more value from OP. They have used our importer to find several big issues with OneTrust. They have created internal processes around analytics validation to find errors as soon as they happen. They renew at the end of December but insisted on paying us early. &lt;3</t>
  </si>
  <si>
    <t>https://observepoint.my.salesforce.com/0066T00001EK6vVQAT</t>
  </si>
  <si>
    <t>2023 - REN - Automobile Club of Southern California</t>
  </si>
  <si>
    <t>0066T000016lfsDQAQ</t>
  </si>
  <si>
    <t>They initially struggled to adapt to the new pricing model, primarily due to concerns about exceeding limits. However, they are now gaining confidence and conducting numerous intentional, valuable scans.</t>
  </si>
  <si>
    <t>https://observepoint.my.salesforce.com/0066T00001ACsBcQAL</t>
  </si>
  <si>
    <t>2022 - REN - AAA - So Cal</t>
  </si>
  <si>
    <t>0060W000014mngJQAQ</t>
  </si>
  <si>
    <t>Just in time for Christmas! Excited to continue the partnership.</t>
  </si>
  <si>
    <t>https://observepoint.my.salesforce.com/0066T000016lfsDQAQ</t>
  </si>
  <si>
    <t>2021-REN-AAA - So Cal</t>
  </si>
  <si>
    <t>0060W000012309QQAQ</t>
  </si>
  <si>
    <t>Gotta love a renewal with an upsell for LiveConnect from a long time customer.  He and I became friends while golfing at Validate</t>
  </si>
  <si>
    <t>https://observepoint.my.salesforce.com/0060W000014mngJQAQ</t>
  </si>
  <si>
    <t>2020 Renewal - AAA - So Cal</t>
  </si>
  <si>
    <t>0060W00000zOeK3QAK</t>
  </si>
  <si>
    <t>AAA is renewing the current contract and looking at adding privacy next year.</t>
  </si>
  <si>
    <t>https://observepoint.my.salesforce.com/0060W000012309QQAQ</t>
  </si>
  <si>
    <t>2019 Renewal - AAA - So Cal</t>
  </si>
  <si>
    <t>0060W00000wwQcXQAU</t>
  </si>
  <si>
    <t>https://observepoint.my.salesforce.com/0060W00000zOeK3QAK</t>
  </si>
  <si>
    <t>2018 Renewal - AAA - So Cal</t>
  </si>
  <si>
    <t>0060W00000w6rcvQAA</t>
  </si>
  <si>
    <t>https://observepoint.my.salesforce.com/0060W00000wwQcXQAU</t>
  </si>
  <si>
    <t>006d000000ctPOPAA2</t>
  </si>
  <si>
    <t>2015 Renewal IIH Nordic</t>
  </si>
  <si>
    <t>https://observepoint.my.salesforce.com/006d000000ctPOPAA2</t>
  </si>
  <si>
    <t>https://observepoint.my.salesforce.com/001d000000uwVULAA2</t>
  </si>
  <si>
    <t>0060W00000vxajSQAQ</t>
  </si>
  <si>
    <t>2018 Renewal - American Medical</t>
  </si>
  <si>
    <t>006d000000hougzAAA</t>
  </si>
  <si>
    <t>They were using us for one-off audits about once a year and never used 85% of the other features.</t>
  </si>
  <si>
    <t>https://observepoint.my.salesforce.com/0060W00000vxajSQAQ</t>
  </si>
  <si>
    <t>006d000000Sra8SAAR</t>
  </si>
  <si>
    <t>2015 Renewal - American Medical</t>
  </si>
  <si>
    <t>006d000000Hqy6KAAR</t>
  </si>
  <si>
    <t>https://observepoint.my.salesforce.com/006d000000Sra8SAAR</t>
  </si>
  <si>
    <t>2017 Renewal - American Medical</t>
  </si>
  <si>
    <t>006d000000bOG67AAG</t>
  </si>
  <si>
    <t>https://observepoint.my.salesforce.com/006d000000hougzAAA</t>
  </si>
  <si>
    <t>2016 Renewal - American Medical</t>
  </si>
  <si>
    <t>https://observepoint.my.salesforce.com/006d000000bOG67AAG</t>
  </si>
  <si>
    <t>0060W000012bBn0QAE</t>
  </si>
  <si>
    <t>2021-REN-eHealth</t>
  </si>
  <si>
    <t>0060W00000wz8YRQAY</t>
  </si>
  <si>
    <t>https://observepoint.my.salesforce.com/0060W000012bBn0QAE</t>
  </si>
  <si>
    <t>https://observepoint.my.salesforce.com/001d000001hVaBvAAK</t>
  </si>
  <si>
    <t>2020 Renewal - eHealth</t>
  </si>
  <si>
    <t>0060W00000vXEeBQAW</t>
  </si>
  <si>
    <t>Good team win to bring back a client not planning to renew.</t>
  </si>
  <si>
    <t>https://observepoint.my.salesforce.com/0060W00000wz8YRQAY</t>
  </si>
  <si>
    <t>0060W00000vXsV5QAK</t>
  </si>
  <si>
    <t>2018 Renewal - ESPN</t>
  </si>
  <si>
    <t>006d000000aHiFAAA0</t>
  </si>
  <si>
    <t>https://observepoint.my.salesforce.com/0060W00000vXsV5QAK</t>
  </si>
  <si>
    <t>https://observepoint.my.salesforce.com/001d000001SQCHPAA5</t>
  </si>
  <si>
    <t>0060W00000zMzWvQAK</t>
  </si>
  <si>
    <t>2019 Renewal - ESPN</t>
  </si>
  <si>
    <t>The budget was moved from the Analytics team to IT team. IT team did not want anything to do with us. We are still trying to work through some of these issues and bring them back on board.</t>
  </si>
  <si>
    <t>https://observepoint.my.salesforce.com/0060W00000zMzWvQAK</t>
  </si>
  <si>
    <t>0060W00000vIMLfQAO</t>
  </si>
  <si>
    <t>2018 Renewal - Ford EMEA (BlueHive)</t>
  </si>
  <si>
    <t>006d000000i0BSpAAM</t>
  </si>
  <si>
    <t>https://observepoint.my.salesforce.com/0060W00000vIMLfQAO</t>
  </si>
  <si>
    <t>https://observepoint.my.salesforce.com/001d000001VdHROAA3</t>
  </si>
  <si>
    <t>2017 Renewal - Ford EMEA (BlueHive)</t>
  </si>
  <si>
    <t>006d000000Jwtc5AAB</t>
  </si>
  <si>
    <t>https://observepoint.my.salesforce.com/006d000000i0BSpAAM</t>
  </si>
  <si>
    <t>0066T000015QMnrQAG</t>
  </si>
  <si>
    <t>2022-REN-Ford EMEA (BlueHive)</t>
  </si>
  <si>
    <t>0060W000013piPBQAY</t>
  </si>
  <si>
    <t>They haven't paid for last year. There was some possible interest in starting back up shortly, and next steps are to work out which arm of Ford the woman who reached out was from, but if it was Ford UK (which it may not be), we would class it as a new sale instead of a renewal, so closing this.</t>
  </si>
  <si>
    <t>https://observepoint.my.salesforce.com/0066T000015QMnrQAG</t>
  </si>
  <si>
    <t>2021-REN-Ford EMEA (BlueHive)</t>
  </si>
  <si>
    <t>0060W000012a4n9QAA</t>
  </si>
  <si>
    <t>Long term clients. Happy to renew.</t>
  </si>
  <si>
    <t>https://observepoint.my.salesforce.com/0060W000013piPBQAY</t>
  </si>
  <si>
    <t>2020-REN-Ford EMEA (BlueHive)</t>
  </si>
  <si>
    <t>0060W00000wzZGLQA2</t>
  </si>
  <si>
    <t>We convinced Ford of the value they could receive from our solution this coming year as they haven't achieved very much with OP so far. Helping with ongoing Digital Transformation felt like the tipping point.</t>
  </si>
  <si>
    <t>https://observepoint.my.salesforce.com/0060W000012a4n9QAA</t>
  </si>
  <si>
    <t>2019 Renewal - Ford EMEA (BlueHive)</t>
  </si>
  <si>
    <t>https://observepoint.my.salesforce.com/0060W00000wzZGLQA2</t>
  </si>
  <si>
    <t>2017 Renewal - Dick's Sporting Goods</t>
  </si>
  <si>
    <t>006d000000VBplkAAD</t>
  </si>
  <si>
    <t>https://observepoint.my.salesforce.com/006d000000s9YAlAAM</t>
  </si>
  <si>
    <t>0060W00000wxuVpQAI</t>
  </si>
  <si>
    <t>2018 Renewal - Harley-Davidson</t>
  </si>
  <si>
    <t>006d000000uFr6UAAS</t>
  </si>
  <si>
    <t>https://observepoint.my.salesforce.com/0060W00000wxuVpQAI</t>
  </si>
  <si>
    <t>https://observepoint.my.salesforce.com/001d000000W5avlAAB</t>
  </si>
  <si>
    <t>006d000000Yd4yGAAR</t>
  </si>
  <si>
    <t>2015 Renewal - Harley-Davidson</t>
  </si>
  <si>
    <t>006d000000UKdjXAAT</t>
  </si>
  <si>
    <t>https://observepoint.my.salesforce.com/006d000000Yd4yGAAR</t>
  </si>
  <si>
    <t>2017 Renewal - Harley-Davidson</t>
  </si>
  <si>
    <t>006d000000hzTbRAAU</t>
  </si>
  <si>
    <t>https://observepoint.my.salesforce.com/006d000000uFr6UAAS</t>
  </si>
  <si>
    <t>2016 Renewal - Harley-Davidson</t>
  </si>
  <si>
    <t>Auto-renewal.  Continued Data Governance goals.</t>
  </si>
  <si>
    <t>https://observepoint.my.salesforce.com/006d000000hzTbRAAU</t>
  </si>
  <si>
    <t>0060W000011pHMEQA2</t>
  </si>
  <si>
    <t>2020 Renewal - Harley-Davidson</t>
  </si>
  <si>
    <t>0060W00000zOcf1QAC</t>
  </si>
  <si>
    <t>This account has been dark for 2 years and has not paid us</t>
  </si>
  <si>
    <t>https://observepoint.my.salesforce.com/0060W000011pHMEQA2</t>
  </si>
  <si>
    <t>2019 Renewal - Harley-Davidson</t>
  </si>
  <si>
    <t>auto-renewed</t>
  </si>
  <si>
    <t>https://observepoint.my.salesforce.com/0060W00000zOcf1QAC</t>
  </si>
  <si>
    <t>2023 - REN - Neiman Marcus</t>
  </si>
  <si>
    <t>0060W000011UO9RQAW</t>
  </si>
  <si>
    <t>Neiman Marcus renewing was a no-brainer. Very strong users and have OP as a standard process during release validation. Looking forward to utilizing privacy use cases in the near future.</t>
  </si>
  <si>
    <t>https://observepoint.my.salesforce.com/0066T000015o7VFQAY</t>
  </si>
  <si>
    <t>Renewal 2021 - Neiman Marcus</t>
  </si>
  <si>
    <t>0060W00000zMW6fQAG</t>
  </si>
  <si>
    <t>2 more years with Neiman Marcus!</t>
  </si>
  <si>
    <t>https://observepoint.my.salesforce.com/0060W000011UO9RQAW</t>
  </si>
  <si>
    <t>0060W00000wy5uoQAA</t>
  </si>
  <si>
    <t>2018 Renewal - Purch, Inc</t>
  </si>
  <si>
    <t>006d000000umpNKAAY</t>
  </si>
  <si>
    <t>Team changed, new team member would not engage</t>
  </si>
  <si>
    <t>https://observepoint.my.salesforce.com/0060W00000wy5uoQAA</t>
  </si>
  <si>
    <t>https://observepoint.my.salesforce.com/001d000001gQalDAAS</t>
  </si>
  <si>
    <t>2017 Renewal - Purch, Inc</t>
  </si>
  <si>
    <t>006d000000i02r0AAA</t>
  </si>
  <si>
    <t>https://observepoint.my.salesforce.com/006d000000umpNKAAY</t>
  </si>
  <si>
    <t>2016 Renewal - Purch, Inc</t>
  </si>
  <si>
    <t>006d000000SrI47AAF</t>
  </si>
  <si>
    <t>Had a good experience with OP in 2016 and hoping to do even more in 2017</t>
  </si>
  <si>
    <t>https://observepoint.my.salesforce.com/006d000000i02r0AAA</t>
  </si>
  <si>
    <t>0060W00000wyScvQAE</t>
  </si>
  <si>
    <t>2019-REN-Whitbread</t>
  </si>
  <si>
    <t>006d000000uo98rAAA</t>
  </si>
  <si>
    <t>https://observepoint.my.salesforce.com/0060W00000wyScvQAE</t>
  </si>
  <si>
    <t>2018-REN-Whitbread</t>
  </si>
  <si>
    <t>006d000000i08eHAAQ</t>
  </si>
  <si>
    <t>https://observepoint.my.salesforce.com/006d000000uo98rAAA</t>
  </si>
  <si>
    <t>2017-REN-Whitbread</t>
  </si>
  <si>
    <t>006d000000S4Lm2AAF</t>
  </si>
  <si>
    <t>https://observepoint.my.salesforce.com/006d000000i08eHAAQ</t>
  </si>
  <si>
    <t>0060W00000zPbmPQAS</t>
  </si>
  <si>
    <t>2020-REN-Whitbread</t>
  </si>
  <si>
    <t>https://observepoint.my.salesforce.com/0060W00000zPbmPQAS</t>
  </si>
  <si>
    <t>2022 - REN - Liberty Global</t>
  </si>
  <si>
    <t>0060W000015O0YqQAK</t>
  </si>
  <si>
    <t>Will continue to use ObservePoint for their daily data governance tasks. Happy to sign on for another year.</t>
  </si>
  <si>
    <t>https://observepoint.my.salesforce.com/0066T000016GVVsQAO</t>
  </si>
  <si>
    <t>2021 - REN - Liberty Global</t>
  </si>
  <si>
    <t>0060W000011pSIoQAM</t>
  </si>
  <si>
    <t>Last time this was up for renewal it was OOC for 6 months. This time we’ve closed won 19 days early, big win!! New brands within Liberty Global are using OP to focus on their GDPR compliance.</t>
  </si>
  <si>
    <t>https://observepoint.my.salesforce.com/0060W000015O0YqQAK</t>
  </si>
  <si>
    <t>2020 Renewal - Liberty Global</t>
  </si>
  <si>
    <t>0060W00000y8oMZQAY</t>
  </si>
  <si>
    <t>Strong 4-year relationship with the champion. The Virgin Media Brand receives lots of value and we're now expanding usage across other brands and markets. Big Adobe focus.</t>
  </si>
  <si>
    <t>https://observepoint.my.salesforce.com/0060W000011pSIoQAM</t>
  </si>
  <si>
    <t>2019 Renewal - Liberty Global</t>
  </si>
  <si>
    <t>0060W00000vx7UyQAI</t>
  </si>
  <si>
    <t>Liberty still sees the value of using OP to create more consistency across its brands and improve overall data quality.</t>
  </si>
  <si>
    <t>https://observepoint.my.salesforce.com/0060W00000y8oMZQAY</t>
  </si>
  <si>
    <t>2018 Renewal - Liberty Global</t>
  </si>
  <si>
    <t>0060W00000vWtheQAC</t>
  </si>
  <si>
    <t>https://observepoint.my.salesforce.com/0060W00000vx7UyQAI</t>
  </si>
  <si>
    <t>006d000000i1bLUAAY</t>
  </si>
  <si>
    <t>2017 Renewal - Classic Industries</t>
  </si>
  <si>
    <t>006d000000ZvydEAAR</t>
  </si>
  <si>
    <t>Client was unhappy with the user journey's. They could never get them to work consistently (this goes back to MY.) 
Notes from the client: when we have been complaining since Day One about the limitations of this product, particularly in terms of creating and maintaining simulations, and constantly being promised updates that just get pushed further out. It's been a complete time suck to keep things working and that is with a barest minimum of tests, we gave up awhile ago with building anything more complicated and getting a full suite for all our analytics done. We routinely had tests just randomly come up as failures, but had no easy way to run an additional test to verify, only to 99 times out of 100 see the next test pass, to the point that we just ignore failures for the most part. We never once got to a point where we could rely at ALL on OP to tell us if a tag failure was truly legitimate or not.</t>
  </si>
  <si>
    <t>https://observepoint.my.salesforce.com/006d000000i1bLUAAY</t>
  </si>
  <si>
    <t>https://observepoint.my.salesforce.com/001d000001qtMR0AAM</t>
  </si>
  <si>
    <t>0066T000018H43AQAS</t>
  </si>
  <si>
    <t>2023 - REN - SPIE</t>
  </si>
  <si>
    <t>0066T000016HLgfQAG</t>
  </si>
  <si>
    <t>SPIE is thrilled to partner with us for the 5th year in a row! They will be using ObservePoint for Analytics and Privacy Validation.</t>
  </si>
  <si>
    <t>https://observepoint.my.salesforce.com/0066T000018H43AQAS</t>
  </si>
  <si>
    <t>2024 - REN - SPIE</t>
  </si>
  <si>
    <t>&lt;p&gt;&lt;strong style="color: rgb(228, 4, 4); font-family: Roboto, sans-serif; font-size: 14pt;"&gt;Next steps to focus on (Feb 2024):&lt;/strong&gt;&lt;/p&gt;&lt;ul&gt;&lt;li&gt;&lt;span style="font-size: 14pt; color: rgb(228, 4, 4);"&gt;Near term project: getting journeys set up&lt;/span&gt;&lt;/li&gt;&lt;li&gt;&lt;span style="font-size: 14pt; color: rgb(228, 4, 4);"&gt;Demoing OP to Scott Ritchey and team (CTO)&lt;/span&gt;&lt;ul&gt;&lt;li&gt;&lt;span style="font-size: 14pt; color: rgb(228, 4, 4);"&gt;Set up privacy audits for Europe, US, and Canada&lt;/span&gt;&lt;/li&gt;&lt;/ul&gt;&lt;/li&gt;&lt;li&gt;&lt;span style="font-size: 14pt; color: rgb(228, 4, 4);"&gt;Find out who replaced Kerstin Bailey as the billing contact for ObservePoint&lt;/span&gt;&lt;/li&gt;&lt;li&gt;&lt;span style="color: rgb(228, 4, 4); font-family: Roboto, sans-serif; font-size: 14pt;"&gt;We actually do NOT have Microsoft Dynamics 365 Tag in our tag data base, so ask Stephen and Cory to get us some &lt;/span&gt;&lt;u style="color: rgb(228, 4, 4); font-family: Roboto, sans-serif; font-size: 14pt;"&gt;example pages&lt;/u&gt;&lt;span style="color: rgb(228, 4, 4); font-family: Roboto, sans-serif; font</t>
  </si>
  <si>
    <t>SPIE has a new decision maker who seemed enthusiastic after her first demo of observepoint and totally saw the vision as far as how we can help automate SPIE's processes. They're excited to make a heavy focus on journeys this year!</t>
  </si>
  <si>
    <t>https://observepoint.my.salesforce.com/0066T00001CNGD4QAP</t>
  </si>
  <si>
    <t>2022-REN-Epson America</t>
  </si>
  <si>
    <t>0060W000012KhlDQAS</t>
  </si>
  <si>
    <t>On the new pricing model, EPSON is renewing for 2 more years</t>
  </si>
  <si>
    <t>https://observepoint.my.salesforce.com/0066T000015RXPSQA4</t>
  </si>
  <si>
    <t>2021-REN-Epson America</t>
  </si>
  <si>
    <t>0060W000010wUWeQAM</t>
  </si>
  <si>
    <t>Epson continues to get value from OP and will start leveraging the Action Set Library for running the same journeys in different test environments.</t>
  </si>
  <si>
    <t>https://observepoint.my.salesforce.com/0060W000012KhlDQAS</t>
  </si>
  <si>
    <t>2020 Renewal - Epson America</t>
  </si>
  <si>
    <t>0060W00000vvUSQQA2</t>
  </si>
  <si>
    <t>License auto-renewal and manual renewal of managed services. Despite COVID19... Woot!</t>
  </si>
  <si>
    <t>https://observepoint.my.salesforce.com/0060W000010wUWeQAM</t>
  </si>
  <si>
    <t>0060W00000vwrMmQAI</t>
  </si>
  <si>
    <t>2018 Renewal - Project Management Institute</t>
  </si>
  <si>
    <t>006d000000pLs0vAAC</t>
  </si>
  <si>
    <t>https://observepoint.my.salesforce.com/0060W00000vwrMmQAI</t>
  </si>
  <si>
    <t>2017 Renewal - Project Management Institute</t>
  </si>
  <si>
    <t>006d000000hpcjNAAQ</t>
  </si>
  <si>
    <t>https://observepoint.my.salesforce.com/006d000000pLs0vAAC</t>
  </si>
  <si>
    <t>2016 Renewal - Project Management Institute</t>
  </si>
  <si>
    <t>https://observepoint.my.salesforce.com/006d000000hpcjNAAQ</t>
  </si>
  <si>
    <t>2020 Renewal - Project Management Institute</t>
  </si>
  <si>
    <t>0060W00000y7c7rQAA</t>
  </si>
  <si>
    <t>PMI auto renewed for another year.</t>
  </si>
  <si>
    <t>https://observepoint.my.salesforce.com/0060W000010yCFtQAM</t>
  </si>
  <si>
    <t>2019 Renewal - Project Management Institute</t>
  </si>
  <si>
    <t>https://observepoint.my.salesforce.com/0060W00000y7c7rQAA</t>
  </si>
  <si>
    <t>0060W00000vXVZvQAO</t>
  </si>
  <si>
    <t>2018 Renewal - iDimension_Partner</t>
  </si>
  <si>
    <t>006d000000uFbzrAAC</t>
  </si>
  <si>
    <t>https://observepoint.my.salesforce.com/0060W00000vXVZvQAO</t>
  </si>
  <si>
    <t>006VH00000W3oIoYAJ</t>
  </si>
  <si>
    <t>2028 - REN - iDimension</t>
  </si>
  <si>
    <t>006VH0000045mZeYAI</t>
  </si>
  <si>
    <t>https://observepoint.my.salesforce.com/006VH00000W3oIoYAJ</t>
  </si>
  <si>
    <t>2025 - REN - iDimension</t>
  </si>
  <si>
    <t>0066T00001ADjUeQAL</t>
  </si>
  <si>
    <t>&lt;p&gt;We have 3 highly active users that login regularly and do a great job at continuing the use and value of ObservePoint. Great usage, great value, great partnership.&lt;/p&gt;</t>
  </si>
  <si>
    <t>iDimension have been great users with consistent usage (on track for 90%) for Audits and more than 60% for Journeys, with checks on Google Tag Manager and LocalStorage testing.</t>
  </si>
  <si>
    <t>https://observepoint.my.salesforce.com/006VH0000045mZeYAI</t>
  </si>
  <si>
    <t>2017 Renewal/Upsell - iDimension_Partner</t>
  </si>
  <si>
    <t>https://observepoint.my.salesforce.com/006d000000uFbzrAAC</t>
  </si>
  <si>
    <t>006d000000hzTt4AAE</t>
  </si>
  <si>
    <t>2016 Renewal - iDimension_Partner</t>
  </si>
  <si>
    <t>https://observepoint.my.salesforce.com/006d000000hzTt4AAE</t>
  </si>
  <si>
    <t>2024 - REN - iDimension</t>
  </si>
  <si>
    <t>0066T000017V1hbQAC</t>
  </si>
  <si>
    <t>&lt;p&gt;&lt;span style="font-size: 14px;"&gt;Here are the use cases iDimension has used us for and will continue to use us for in the New Year:&lt;/span&gt;&lt;/p&gt;&lt;ul&gt;&lt;li&gt;&lt;strong style="background-color: rgb(255, 255, 255); font-size: 14px;"&gt;Analytics Validation&lt;/strong&gt;&lt;ul&gt;&lt;li&gt;&lt;span style="font-size: 14px;"&gt;Run journeys on major funnels to ensure GTM isn&amp;#39;t removed on client funnels&lt;/span&gt;&lt;/li&gt;&lt;li&gt;&lt;span style="font-size: 14px;"&gt;For billing, Mark bills his clients to offset the price of the OP license (he spreads the cost amongst his clients altogether)&lt;/span&gt;&lt;ul&gt;&lt;li&gt;&lt;span style="font-size: 14px;"&gt;This is what he uses the monthly DOMO report for cost accounting -- you&amp;#39;ll filter by JUST iDimension. You&amp;#39;ll then scroll down and click on the DOMO report &amp;quot;Audit Usage by Folder and Audit&amp;quot; report, Set the timeline to the last month (by clicking where it says Last 13 months) and export it in to excel format and send to Mark: &lt;/span&gt;&lt;a href="https://observepoint.domo.com/page/1264897537" target="_blank" style="font-s</t>
  </si>
  <si>
    <t>iDimension is thrilled to renew with us for the TENTH year in a row! They will be leveraging us for Analytics and Privacy testing for their clients.</t>
  </si>
  <si>
    <t>https://observepoint.my.salesforce.com/0066T00001ADjUeQAL</t>
  </si>
  <si>
    <t>2023-REN-iDimension_Partner</t>
  </si>
  <si>
    <t>0060W000015PbndQAC</t>
  </si>
  <si>
    <t>We're a core part of iDimension's Go-to-Market. They've been using ObservePoint since the wee days and are excited to be using us further, especially as they become more familiar with our Privacy solution. Congrats to Bethany or being stellar, as always.</t>
  </si>
  <si>
    <t>https://observepoint.my.salesforce.com/0066T000017V1hbQAC</t>
  </si>
  <si>
    <t>2022-REN-iDimension_Partner</t>
  </si>
  <si>
    <t>0060W000012uCOJQA2</t>
  </si>
  <si>
    <t>iDimension is happy to renew with us again for another year to validate tag implementation for their clients.</t>
  </si>
  <si>
    <t>https://observepoint.my.salesforce.com/0060W000015PbndQAC</t>
  </si>
  <si>
    <t>2021-REN-iDimension_Partner</t>
  </si>
  <si>
    <t>0060W000010O5z3QAC</t>
  </si>
  <si>
    <t>iDimension continues to get the value of OP and looks forward to another year.</t>
  </si>
  <si>
    <t>https://observepoint.my.salesforce.com/0060W000012uCOJQA2</t>
  </si>
  <si>
    <t>2020 Renewal - iDimension_Partner</t>
  </si>
  <si>
    <t>0060W00000xoFqEQAU</t>
  </si>
  <si>
    <t>https://observepoint.my.salesforce.com/0060W000010O5z3QAC</t>
  </si>
  <si>
    <t>2019 Renewal - iDimension_Partner</t>
  </si>
  <si>
    <t>https://observepoint.my.salesforce.com/0060W00000xoFqEQAU</t>
  </si>
  <si>
    <t>0060W0000122VSOQA2</t>
  </si>
  <si>
    <t>2021-REN-UHC</t>
  </si>
  <si>
    <t>0060W00000zO6dxQAC</t>
  </si>
  <si>
    <t>United Healthcare Services (UHC) has become very dependent on ObservePoint and Script Services to validate their web properties. They implemented a CI/CD integration making us stickier and more relevant than ever in their QA process. 2 year renewal!</t>
  </si>
  <si>
    <t>https://observepoint.my.salesforce.com/0060W0000122VSOQA2</t>
  </si>
  <si>
    <t>2023-REN-UHC-Services-M&amp;R</t>
  </si>
  <si>
    <t>&lt;p&gt;- Look for the Adobe Analytic Tags and Paid Media Tags (Google, Mircosoft, Bing...etc) &lt;/p&gt;&lt;p&gt;- Did testing for those media tag teams and the results they were looking for third-party tags because they wanted to see the needed tags were on the page because it affected the campaign strategy they would do and all the decisions they would make were determined by the OP journeys/audits. &lt;/p&gt;&lt;p&gt;&lt;br&gt;&lt;/p&gt;&lt;p&gt;- If they were finding issues in implementation, intermittent issues were coming with AA tags, or miss-match of data, there could be XYZ issues to make sure and cover all products, features, and sections of that site to make sure AA tags were not missing so they know what A/B testing and other testing they should do &lt;/p&gt;&lt;p&gt;&lt;br&gt;&lt;/p&gt;&lt;p&gt;- **Important use case** They are changing the implementation strategy from legacy tagging implementation to EDDL (event-driven data layer) and the name of the data layer is DLU (and contains the AA events). The reason why they are switching is because they are updating the mar</t>
  </si>
  <si>
    <t>https://observepoint.my.salesforce.com/0066T000016mW1nQAE</t>
  </si>
  <si>
    <t>0060W000013mQaaQAE</t>
  </si>
  <si>
    <t>2021-REN-Lowe's</t>
  </si>
  <si>
    <t>0060W000011WRj7QAG</t>
  </si>
  <si>
    <t>They built out an implementation that required very specific testing specifications. Specifically, we needed to be able to modify the header of each request in order to test in lower environments and we needed to be able to validate the network request response of the Gauge Analytics tag which required a lot of custom work.</t>
  </si>
  <si>
    <t>https://observepoint.my.salesforce.com/0060W000013mQaaQAE</t>
  </si>
  <si>
    <t>https://observepoint.my.salesforce.com/001d000001QaNmaAAF</t>
  </si>
  <si>
    <t>2025 - REN - Brunello Cucinelli</t>
  </si>
  <si>
    <t>&lt;ul&gt;&lt;li&gt;Ensuring trustworthy tag governance across their site each time they have a release on prod and staging&lt;/li&gt;&lt;li&gt;&lt;span style="background-color: rgb(255, 255, 255); color: rgb(68, 68, 68);"&gt;Ensuring trustworthy tag governance across a few key conversion events &lt;/span&gt;&lt;/li&gt;&lt;/ul&gt;</t>
  </si>
  <si>
    <t>Through our strong partnership with BitBang, we deliver incredible value to Brunello Cucinelli and have become and important component of their web governance strategy.</t>
  </si>
  <si>
    <t>https://observepoint.my.salesforce.com/0066T00001ADeeWQAT</t>
  </si>
  <si>
    <t>006VH00000QhRaiYAF</t>
  </si>
  <si>
    <t>2025 - REN - Moncler SpA</t>
  </si>
  <si>
    <t>006VH00000QQMSaYAP</t>
  </si>
  <si>
    <t>Autorenew - Partner informed us that they are happy with the value they are receiving - possibility of looking at accessibility too  - client likes us.</t>
  </si>
  <si>
    <t>https://observepoint.my.salesforce.com/006VH00000QhRaiYAF</t>
  </si>
  <si>
    <t>https://observepoint.my.salesforce.com/0010W00002dxQNGQA2</t>
  </si>
  <si>
    <t>006VH00000OSioIYAT</t>
  </si>
  <si>
    <t>2025 - REN - Explora Journeys</t>
  </si>
  <si>
    <t>006VH00000N7oinYAB</t>
  </si>
  <si>
    <t>The partner explained that though they know that the 'replacement' tool they want to go with is not actually a replacement, and shared the comparison document between us and Elastic, the customer isn't interested in understanding that, but will likely only realise after working for a while without the results from ObservePoint. This will end up proving to them that the other tool is not able to find the issues OP could in the day to day work.
Gabriele (from BitBang) said it may also be a bit political, as the system integrator is promoting Elastic, and they don't want to fight against who brought them the business in the first place</t>
  </si>
  <si>
    <t>https://observepoint.my.salesforce.com/006VH00000OSioIYAT</t>
  </si>
  <si>
    <t>https://observepoint.my.salesforce.com/001VH00000HwvAtYAJ</t>
  </si>
  <si>
    <t>006VH00000ioesAYAQ</t>
  </si>
  <si>
    <t>2027 - REN - VF Corporation (Part 2)</t>
  </si>
  <si>
    <t>006VH00000XcXMYYA3</t>
  </si>
  <si>
    <t>https://observepoint.my.salesforce.com/006VH00000ioesAYAQ</t>
  </si>
  <si>
    <t>https://observepoint.my.salesforce.com/001d000001ZwPfKAAV</t>
  </si>
  <si>
    <t>006VH00000IDeZxYAL</t>
  </si>
  <si>
    <t>2025 - REN - BitBang</t>
  </si>
  <si>
    <t>006VH0000057M0xYAE</t>
  </si>
  <si>
    <t>Closing through an auto-renew. They are happy using us for a range of customers and use the partner account for ad hoc tasks.</t>
  </si>
  <si>
    <t>https://observepoint.my.salesforce.com/006VH00000IDeZxYAL</t>
  </si>
  <si>
    <t>006d000000uElXJAA0</t>
  </si>
  <si>
    <t>2017 Renewal - Manheim</t>
  </si>
  <si>
    <t>006d000000hsYmiAAE</t>
  </si>
  <si>
    <t>We moved them to app. before we had any rules reporting. They stopped using the solution. After rolling our rules reporting, they did not find as much value as they hoped. They were also worried about "other data points that we do not provide". (I am still trying to connect with them to understand what those "data points" are)</t>
  </si>
  <si>
    <t>https://observepoint.my.salesforce.com/006d000000uElXJAA0</t>
  </si>
  <si>
    <t>2016 Renewal - Manheim</t>
  </si>
  <si>
    <t>https://observepoint.my.salesforce.com/006d000000hsYmiAAE</t>
  </si>
  <si>
    <t>2023 - REN - Consumer Reports</t>
  </si>
  <si>
    <t>0060W000015P0tSQAS</t>
  </si>
  <si>
    <t>Consumer Reports has been with us since 2016 and is thrilled to renew for another two years to test their Adobe implementation and plan to later involve their privacy team in compliance testing!</t>
  </si>
  <si>
    <t>https://observepoint.my.salesforce.com/0066T000017XrgpQAC</t>
  </si>
  <si>
    <t>0060W00000vXSPEQA4</t>
  </si>
  <si>
    <t>2018 Renewal - Vodafone</t>
  </si>
  <si>
    <t>Their 2016/17 contract had very explicit outcomes listed and we didn't come close to matching those. They also had major budget changes. Our champions were freelancers - they were let go. VF canceled after the auto-renew triggered for the 2017/18 agreement but they won't pay, talk to us or recognize the auto-renew as legally binding.</t>
  </si>
  <si>
    <t>https://observepoint.my.salesforce.com/0060W00000vXSPEQA4</t>
  </si>
  <si>
    <t>006d000000kUlk3AAC</t>
  </si>
  <si>
    <t>2017 Renewal - Vodafone</t>
  </si>
  <si>
    <t>Auto-renewal.</t>
  </si>
  <si>
    <t>https://observepoint.my.salesforce.com/006d000000kUlk3AAC</t>
  </si>
  <si>
    <t>006d000000eLfCHAA0</t>
  </si>
  <si>
    <t>2016 Renewal - Vodafone</t>
  </si>
  <si>
    <t>Vodafone is expanding their OP license, adding AppAssurance and doubling down on OP Professional Services. Based on recurring revenue, Vodafone is now a top 5 customer!</t>
  </si>
  <si>
    <t>https://observepoint.my.salesforce.com/006d000000eLfCHAA0</t>
  </si>
  <si>
    <t>0060W00000wvbdrQAA</t>
  </si>
  <si>
    <t>2019 Renewal - Bose WebAssurance</t>
  </si>
  <si>
    <t>0060W00000vX8SRQA0</t>
  </si>
  <si>
    <t>Turn over on the team</t>
  </si>
  <si>
    <t>https://observepoint.my.salesforce.com/0060W00000wvbdrQAA</t>
  </si>
  <si>
    <t>https://observepoint.my.salesforce.com/001d000001gNvogAAC</t>
  </si>
  <si>
    <t>0060W00000vvmARQAY</t>
  </si>
  <si>
    <t>2018 Renewal - Career Education</t>
  </si>
  <si>
    <t>006d000000unHdSAAU</t>
  </si>
  <si>
    <t>Career Ed had signed a 3 year deal and found a loophole in the Term for convenience.  They would not reply to us as to why they wanted to cancel their contract.</t>
  </si>
  <si>
    <t>https://observepoint.my.salesforce.com/0060W00000vvmARQAY</t>
  </si>
  <si>
    <t>https://observepoint.my.salesforce.com/001d000001nqKhPAAU</t>
  </si>
  <si>
    <t>0060W00000vwmHOQAY</t>
  </si>
  <si>
    <t>2018 Renewal - Synopsys</t>
  </si>
  <si>
    <t>0060W00000vXEutQAG</t>
  </si>
  <si>
    <t>From the Client: 
Two things are driving the cancellation:
Budget Priorities
We have not had the bandwidth to invest in the ObservePoint reports to maximize ROI and benefit from the tool
A few items they requested this past year: 
They wanted start and end time of audit displayed in UI.  That way he will know if the audit ran mid-release.
They wanted more detailed javascript error reporting.
They wanted to leverage the naming convention within Adobe DTM that they had invested a lot of time building.  
They wanted a better GDPR solution.
Overall they felt they didn’t have the time to invest in ObservePoint in order to get the value they were looking for.</t>
  </si>
  <si>
    <t>https://observepoint.my.salesforce.com/0060W00000vwmHOQAY</t>
  </si>
  <si>
    <t>https://observepoint.my.salesforce.com/001d000001qtIOxAAM</t>
  </si>
  <si>
    <t>0060W00000wvrOUQAY</t>
  </si>
  <si>
    <t>2018 Renewal - MD Anderson Cancer Center</t>
  </si>
  <si>
    <t>006d000000ttylSAAQ</t>
  </si>
  <si>
    <t>https://observepoint.my.salesforce.com/0060W00000wvrOUQAY</t>
  </si>
  <si>
    <t>https://observepoint.my.salesforce.com/001d000001jdTg6AAE</t>
  </si>
  <si>
    <t>2017 Renewal - MD Anderson Cancer Center</t>
  </si>
  <si>
    <t>006d000000hsS3FAAU</t>
  </si>
  <si>
    <t>https://observepoint.my.salesforce.com/006d000000ttylSAAQ</t>
  </si>
  <si>
    <t>2016 Renewal - MD Anderson Cancer Center</t>
  </si>
  <si>
    <t>006d000000UaxzLAAR</t>
  </si>
  <si>
    <t>https://observepoint.my.salesforce.com/006d000000hsS3FAAU</t>
  </si>
  <si>
    <t>0060W000011otfGQAQ</t>
  </si>
  <si>
    <t>2022 Renewal - MD Anderson Cancer Center</t>
  </si>
  <si>
    <t>0060W00000zMWAIQA4</t>
  </si>
  <si>
    <t>MD Anderson said that Wunderman wasn't utilizing the tool and told MD Anderson that there was no need to renew with us and that they had a solution in place that was working just fine.</t>
  </si>
  <si>
    <t>https://observepoint.my.salesforce.com/0060W000011otfGQAQ</t>
  </si>
  <si>
    <t>2019 Renewal - MD Anderson Cancer Center</t>
  </si>
  <si>
    <t>https://observepoint.my.salesforce.com/0060W00000zMWAIQA4</t>
  </si>
  <si>
    <t>006d000000qprpUAAQ</t>
  </si>
  <si>
    <t>2017 Renewal - Salesforce Marketing Cloud</t>
  </si>
  <si>
    <t>006d000000mvgMXAAY</t>
  </si>
  <si>
    <t>The group that licensed OP is a small division of Salesforce, marketingcloud.com. The domain will be absorbed by salesforce.com and responsibility transferred to the main Salesforce group. The Marketing Cloud division will no longer have authority to make software decisions. Our contact will make an intro to the new group. 
Feedback from the users: 
-Too much set up to be useful with a new implementation. 
-Setting up journey's are too cumbersome. 
-They wanted to lean on comparison release reporting, but did not like that it was not in the product and too manual.</t>
  </si>
  <si>
    <t>https://observepoint.my.salesforce.com/006d000000qprpUAAQ</t>
  </si>
  <si>
    <t>006d000000i0TwPAAU</t>
  </si>
  <si>
    <t>2017 Renewal - Direct General</t>
  </si>
  <si>
    <t>006d000000aev4kAAA</t>
  </si>
  <si>
    <t>Despite bi-weekly meeting with their OP consultant and regular use of OP they recently went thru a major acquisition and budgets were dramatically cut as a result.</t>
  </si>
  <si>
    <t>https://observepoint.my.salesforce.com/006d000000i0TwPAAU</t>
  </si>
  <si>
    <t>https://observepoint.my.salesforce.com/001d000001gyrcfAAA</t>
  </si>
  <si>
    <t>0060W00000vxDeuQAE</t>
  </si>
  <si>
    <t>2018 Renewal - Sears</t>
  </si>
  <si>
    <t>006d000000riKBKAA2</t>
  </si>
  <si>
    <t>Sears is struggling to keep it's doors open as a business and announced another 80 store closures.  We have not been able to communicate with them to work anything out.</t>
  </si>
  <si>
    <t>https://observepoint.my.salesforce.com/0060W00000vxDeuQAE</t>
  </si>
  <si>
    <t>https://observepoint.my.salesforce.com/001d000001RemULAAZ</t>
  </si>
  <si>
    <t>2017 Renewal - Sears</t>
  </si>
  <si>
    <t>006d000000RsPllAAF</t>
  </si>
  <si>
    <t>https://observepoint.my.salesforce.com/006d000000riKBKAA2</t>
  </si>
  <si>
    <t>0060W00000vviDgQAI</t>
  </si>
  <si>
    <t>2018 Renewal - Vanguard</t>
  </si>
  <si>
    <t>006d000000phcC8AAI</t>
  </si>
  <si>
    <t>https://observepoint.my.salesforce.com/0060W00000vviDgQAI</t>
  </si>
  <si>
    <t>https://observepoint.my.salesforce.com/001d000001VfKncAAF</t>
  </si>
  <si>
    <t>2017 Renewal - Vanguard</t>
  </si>
  <si>
    <t>006d000000bcoD5AAI</t>
  </si>
  <si>
    <t>Vanguard has been heavy users of OP to standardize their Adobe Analytics implementation across their internal and external sites.  They are now going to start using the tool to improve overall page performance through a streamlined tag monitoring approach</t>
  </si>
  <si>
    <t>https://observepoint.my.salesforce.com/006d000000phcC8AAI</t>
  </si>
  <si>
    <t>0060W000010yUCWQA2</t>
  </si>
  <si>
    <t>2020 Renewal - Vanguard</t>
  </si>
  <si>
    <t>0060W00000y7EHCQA2</t>
  </si>
  <si>
    <t>Vanguard just renewed for another year and has also seen the value from our Performance offering.  Happy customers!</t>
  </si>
  <si>
    <t>https://observepoint.my.salesforce.com/0060W000010yUCWQA2</t>
  </si>
  <si>
    <t>2019 Renewal - Vanguard</t>
  </si>
  <si>
    <t>https://observepoint.my.salesforce.com/0060W00000y7EHCQA2</t>
  </si>
  <si>
    <t>0060W00000wwQdVQAU</t>
  </si>
  <si>
    <t>2018 Renewal - Air New Zealand</t>
  </si>
  <si>
    <t>006d000000uEhFxAAK</t>
  </si>
  <si>
    <t>HI Bryce, 
Apologies in the delay in getting back to you we have been working through contract discussion with Air NZ. 
I'm sorry to inform you that they have decided not to continue with ObservePoint for FY19.  They are now at a point where internal processes are in place to cover this governance. Please let me know if you need anything further from me in this instance.
Kind regards
Shellee Arnold
Account Director NZ &amp; AUS</t>
  </si>
  <si>
    <t>https://observepoint.my.salesforce.com/0060W00000wwQdVQAU</t>
  </si>
  <si>
    <t>https://observepoint.my.salesforce.com/001d000001qrsGXAAY</t>
  </si>
  <si>
    <t>2017 Renewal - Air New Zealand</t>
  </si>
  <si>
    <t>006d000000hzTTnAAM</t>
  </si>
  <si>
    <t>https://observepoint.my.salesforce.com/006d000000uEhFxAAK</t>
  </si>
  <si>
    <t>2016 Renewal - Air New Zealand</t>
  </si>
  <si>
    <t>006d000000aWUkcAAG</t>
  </si>
  <si>
    <t>https://observepoint.my.salesforce.com/006d000000hzTTnAAM</t>
  </si>
  <si>
    <t>0060W00000wxYEoQAM</t>
  </si>
  <si>
    <t>2018 Renewal - Deluxe Corporation</t>
  </si>
  <si>
    <t>006d000000i1bCZAAY</t>
  </si>
  <si>
    <t>From Yashodhan (Decision Maker) - Glad to see that our feedback has helped your product. And that is my point. We are acting as a testing lab for this product. And on top of that, we are paying a hefty fee which could be easily diverted somewhere else.
We are wasting our time to test your product.
So no point taking this any further.
Thank you.
From Thomas  (Primary User) - The tool has provided some value, but not enough value for the cost. It does require a good amount of effort to keep going from dev changes to issues with OP platform changes, etc. We are consolidating a number of our sites into one and therefore can rely on people, and other tools to do testing. Yashodhan has decided the money is better used somewhere else and I agree with his decision. 
Ideas how to improve:
Allow for a customized score
Reporting interface or customizable dashboard so you can easily see at a glance the status of your KPIs.</t>
  </si>
  <si>
    <t>https://observepoint.my.salesforce.com/0060W00000wxYEoQAM</t>
  </si>
  <si>
    <t>2017 Renewal - Deluxe Corporation</t>
  </si>
  <si>
    <t>006d000000anxj6AAA</t>
  </si>
  <si>
    <t>https://observepoint.my.salesforce.com/006d000000i1bCZAAY</t>
  </si>
  <si>
    <t>0060W00000vvLkSQAU</t>
  </si>
  <si>
    <t>2020 Renewal - Stanford Health Care</t>
  </si>
  <si>
    <t>006d000000jcHJMAA2</t>
  </si>
  <si>
    <t>Continue their work in the OP Platform to automate QA</t>
  </si>
  <si>
    <t>https://observepoint.my.salesforce.com/0060W00000vvLkSQAU</t>
  </si>
  <si>
    <t>2017 Renewal - Stanford Health Care</t>
  </si>
  <si>
    <t>006d000000hpFjlAAE</t>
  </si>
  <si>
    <t>https://observepoint.my.salesforce.com/006d000000jcHJMAA2</t>
  </si>
  <si>
    <t>2016 Renewal - Stanford Health Care</t>
  </si>
  <si>
    <t>006d000000SQsEYAA1</t>
  </si>
  <si>
    <t>https://observepoint.my.salesforce.com/006d000000hpFjlAAE</t>
  </si>
  <si>
    <t>2024-REN-Stanford Health Care</t>
  </si>
  <si>
    <t>0060W000012KYSdQAO</t>
  </si>
  <si>
    <t>&lt;p&gt;Kyle Rosenlof at Rightpoint is poc. &lt;/p&gt;&lt;p&gt;Self-service account that needs to trim audits down in order to fit in new limits. &lt;/p&gt;&lt;p&gt;Analytics validation is #1 use case&lt;/p&gt;</t>
  </si>
  <si>
    <t>SHC back for 3 more years. Our partner at Rightpoint really helps drive value for this account.</t>
  </si>
  <si>
    <t>https://observepoint.my.salesforce.com/0066T0000168AoFQAU</t>
  </si>
  <si>
    <t>2021-REN-Stanford Health Care</t>
  </si>
  <si>
    <t>Stanford is back for 3 more years. The agency is really helping deliver value.</t>
  </si>
  <si>
    <t>https://observepoint.my.salesforce.com/0060W000012KYSdQAO</t>
  </si>
  <si>
    <t>006d000000hzTs9AAE</t>
  </si>
  <si>
    <t>2016 Renewal - Imagitas inc- Move.com</t>
  </si>
  <si>
    <t>006d000000awi10AAA</t>
  </si>
  <si>
    <t>All contracts were put on hold until HQ is moved to SC.  Deeksha says that they most likely will reengage after move to SC has happened.</t>
  </si>
  <si>
    <t>https://observepoint.my.salesforce.com/006d000000hzTs9AAE</t>
  </si>
  <si>
    <t>https://observepoint.my.salesforce.com/001d000001k9n9LAAQ</t>
  </si>
  <si>
    <t>006d000000fXkvXAAS</t>
  </si>
  <si>
    <t>2016 Renewal - Digitas - Renault-Nissan</t>
  </si>
  <si>
    <t>006d000000SHsAYAA1</t>
  </si>
  <si>
    <t>https://observepoint.my.salesforce.com/006d000000fXkvXAAS</t>
  </si>
  <si>
    <t>https://observepoint.my.salesforce.com/001d000001jdAGfAAM</t>
  </si>
  <si>
    <t>006d000000kWki3AAC</t>
  </si>
  <si>
    <t>2017 Renewal - Digitas - Renault-Nissan</t>
  </si>
  <si>
    <t>Digitas was hired by Nissan to assist with the rollout of Adobe Analytics. The rollout is finishing up, and Digitas does not have an ongoing maintenance contract with Nissan/Renault. Nissan is also doing a global contract so they would not be need to buy on a regional level. Will be asking Adobe to make introductions to Renault to see if we can do any ongoing maintenance. Asked Digitas if they could renew the license for another client, but they said they don't have that lined up at the moment.</t>
  </si>
  <si>
    <t>https://observepoint.my.salesforce.com/006d000000kWki3AAC</t>
  </si>
  <si>
    <t>0060W00000vxDbgQAE</t>
  </si>
  <si>
    <t>2018 Renewal - IMS - Colony Brands</t>
  </si>
  <si>
    <t>006d000000i0BaKAAU</t>
  </si>
  <si>
    <t>https://observepoint.my.salesforce.com/0060W00000vxDbgQAE</t>
  </si>
  <si>
    <t>2017 Renewal - IMS - Colony Brands</t>
  </si>
  <si>
    <t>006d000000S1dKGAAZ</t>
  </si>
  <si>
    <t>https://observepoint.my.salesforce.com/006d000000i0BaKAAU</t>
  </si>
  <si>
    <t>0060W000013qAOzQAM</t>
  </si>
  <si>
    <t>2021-REN-IMS - Colony Brands</t>
  </si>
  <si>
    <t>0060W000010yZeHQAU</t>
  </si>
  <si>
    <t>Auto-renew</t>
  </si>
  <si>
    <t>https://observepoint.my.salesforce.com/0060W000013qAOzQAM</t>
  </si>
  <si>
    <t>2020 Renewal - IMS - Colony Brands</t>
  </si>
  <si>
    <t>0060W00000y7r2bQAA</t>
  </si>
  <si>
    <t>https://observepoint.my.salesforce.com/0060W000010yZeHQAU</t>
  </si>
  <si>
    <t>2019 Renewal - IMS - Colony Brands</t>
  </si>
  <si>
    <t>https://observepoint.my.salesforce.com/0060W00000y7r2bQAA</t>
  </si>
  <si>
    <t>006d000000kRnLzAAK</t>
  </si>
  <si>
    <t>2018 Renewal - 22squared OBO Publix Supermarkets</t>
  </si>
  <si>
    <t>006d000000bBy14AAC</t>
  </si>
  <si>
    <t>Publix was working through through their agency 22 Squared to leverage ObservePoint.  Publix severed their ties w/ 22Squared which effectively cancelled our agreement.  Publix is still interested in creating a direct relationship with OP and we have been working actively with Publix hoping to sign them up directly but wasnt able to close deal before end of the year.</t>
  </si>
  <si>
    <t>https://observepoint.my.salesforce.com/006d000000kRnLzAAK</t>
  </si>
  <si>
    <t>0060W00000y88mRQAQ</t>
  </si>
  <si>
    <t>2019 Renewal - TaxSlayer</t>
  </si>
  <si>
    <t>0060W00000y6kfUQAQ</t>
  </si>
  <si>
    <t>Lost budget, wasn't able to make the renewal work this year.  Will reach out after the beginning of the year and try and work something out with them.</t>
  </si>
  <si>
    <t>https://observepoint.my.salesforce.com/0060W00000y88mRQAQ</t>
  </si>
  <si>
    <t>https://observepoint.my.salesforce.com/001d000001qtIP2AAM</t>
  </si>
  <si>
    <t>2022 - REN - Volkswagen AG - Web</t>
  </si>
  <si>
    <t>0060W000014mlDSQAY</t>
  </si>
  <si>
    <t>VW see great value in OP with the potential to expand into other group brands in 2023!</t>
  </si>
  <si>
    <t>https://observepoint.my.salesforce.com/0066T000017U0lLQAS</t>
  </si>
  <si>
    <t>2021 - REN - Volkswagen AG - Web</t>
  </si>
  <si>
    <t>0060W0000121na5QAA</t>
  </si>
  <si>
    <t>OP has helped VW govern the many people empowered to implement. Showing live data quality and data compliance issues has helped form the business case for this renewal.</t>
  </si>
  <si>
    <t>https://observepoint.my.salesforce.com/0060W000014mlDSQAY</t>
  </si>
  <si>
    <t>0060W00000zP755QAC</t>
  </si>
  <si>
    <t>2019 Renewal - Toll Brothers</t>
  </si>
  <si>
    <t>0060W00000wyJybQAE</t>
  </si>
  <si>
    <t>Didn't have the bandwidth to continue to support the engagement with ObservePoint. Renewal/Product Specialist team has had some engagement and will continue to try and get back into Toll Brothers.</t>
  </si>
  <si>
    <t>https://observepoint.my.salesforce.com/0060W00000zP755QAC</t>
  </si>
  <si>
    <t>https://observepoint.my.salesforce.com/001d000001qtNujAAE</t>
  </si>
  <si>
    <t>2018 Renewal - Toll Brothers</t>
  </si>
  <si>
    <t>0060W00000wvxMAQAY</t>
  </si>
  <si>
    <t>https://observepoint.my.salesforce.com/0060W00000wyJybQAE</t>
  </si>
  <si>
    <t>0060W000010P45IQAS</t>
  </si>
  <si>
    <t>2020 Renewal - Zions Bank</t>
  </si>
  <si>
    <t>006d000000uGRjWAAW</t>
  </si>
  <si>
    <t>Auto-renew. Next year they will upsell</t>
  </si>
  <si>
    <t>https://observepoint.my.salesforce.com/0060W000010P45IQAS</t>
  </si>
  <si>
    <t>2022-REN-Zions Bank</t>
  </si>
  <si>
    <t>0060W0000137BqJQAU</t>
  </si>
  <si>
    <t>Zions will be with us another year! Marshall, our power user at Zions, is excited about our upcoming change to RFM.</t>
  </si>
  <si>
    <t>https://observepoint.my.salesforce.com/0060W000015PjLjQAK</t>
  </si>
  <si>
    <t>2021-REN-Zions Bank</t>
  </si>
  <si>
    <t>Zions uses ObservePoint to test their key analytics tracking, especially on their customer journeys filling out their various forms. They were happy to renew as we continue to pursue a Privacy PoC and upsell.</t>
  </si>
  <si>
    <t>https://observepoint.my.salesforce.com/0060W0000137BqJQAU</t>
  </si>
  <si>
    <t>006d000000i0IqHAAU</t>
  </si>
  <si>
    <t>2017 Renewal - The Globe and Mail</t>
  </si>
  <si>
    <t>006d000000TizFhAAJ</t>
  </si>
  <si>
    <t>We can not support their encoded variables in snowplow.</t>
  </si>
  <si>
    <t>https://observepoint.my.salesforce.com/006d000000i0IqHAAU</t>
  </si>
  <si>
    <t>https://observepoint.my.salesforce.com/001d000001gQYywAAG</t>
  </si>
  <si>
    <t>006d000000tuXx0AAE</t>
  </si>
  <si>
    <t>2018 Renewal - The Toronto Dominion Bank</t>
  </si>
  <si>
    <t>006d000000tuXz1AAE</t>
  </si>
  <si>
    <t>MP &amp; Dan,
Jack is good support &amp; OP is a good product
Using the service in a limited capacity
 - Wanted to be able to run audits in authenticated but not possible
 - Lower environment's
They have an in house solution:
 - TMS has audit tools (not
 - Tridion also has a crawling
 - Adobe Auditor also has crawling
 - Adobe Anomaly Alerting
 - QA team does manual QA (not been trained and not engaged)
Hired Data Governance Lead (her)
 - In charge of Analytics Standards &amp; no tags get left behind
 - Adobe Click stream data (firehose)
 - Compliance
 - Malicious Code detected in REAL TIME
MP Feedback, Meant to do this..
 - Quarterly or Half Yearly Business Review
Thanks,
-Patrick</t>
  </si>
  <si>
    <t>https://observepoint.my.salesforce.com/006d000000tuXx0AAE</t>
  </si>
  <si>
    <t>https://observepoint.my.salesforce.com/001d000001qtNkaAAE</t>
  </si>
  <si>
    <t>2017 MS Renewal - The Toronto Dominion Bank</t>
  </si>
  <si>
    <t>006d000000jNyn4AAC</t>
  </si>
  <si>
    <t>MP says they "need to figure out and map out our strategy before we engage more consulting services."</t>
  </si>
  <si>
    <t>https://observepoint.my.salesforce.com/006d000000tuXz1AAE</t>
  </si>
  <si>
    <t>0060W00000vwLroQAE</t>
  </si>
  <si>
    <t>2017 Renewal - Charter/ Spectrum</t>
  </si>
  <si>
    <t>https://observepoint.my.salesforce.com/0060W00000vwLroQAE</t>
  </si>
  <si>
    <t>006d000000hpcPFAAY</t>
  </si>
  <si>
    <t>2016 Renewal - Time Warner Cable</t>
  </si>
  <si>
    <t>Time Warner has liked the functionality provided by OP and are expanding their license into other divisions of the company.</t>
  </si>
  <si>
    <t>https://observepoint.my.salesforce.com/006d000000hpcPFAAY</t>
  </si>
  <si>
    <t>0066T00001CMyOTQA1</t>
  </si>
  <si>
    <t>2026 - REN - Charter Communications Operating, LLC</t>
  </si>
  <si>
    <t>0066T0000168YjCQAU</t>
  </si>
  <si>
    <t>&lt;p&gt;&lt;strong style="background-color: transparent; color: rgb(0, 0, 0); font-family: Roboto, sans-serif; font-size: 14pt;"&gt;Current Use Cases&lt;/strong&gt;&lt;/p&gt;&lt;ul&gt;&lt;li&gt;&lt;strong style="background-color: transparent; font-size: 14pt;"&gt;Analytics Validation&lt;/strong&gt;&lt;ul&gt;&lt;li&gt;&lt;span style="background-color: transparent; font-size: 14pt;"&gt;SEO&lt;/span&gt;&lt;/li&gt;&lt;li&gt;&lt;span style="background-color: transparent; font-size: 14pt;"&gt;JS errors&lt;/span&gt;&lt;/li&gt;&lt;li&gt;&lt;span style="background-color: transparent; font-size: 14pt;"&gt;Mobile testing&lt;/span&gt;&lt;/li&gt;&lt;li&gt;&lt;span style="background-color: transparent; font-size: 14pt;"&gt;Data Governance&lt;/span&gt;&lt;/li&gt;&lt;/ul&gt;&lt;/li&gt;&lt;li&gt;&lt;strong style="background-color: transparent; font-size: 14pt;"&gt;Privacy Compliance Validation&lt;/strong&gt;&lt;ul&gt;&lt;li&gt;&lt;span style="background-color: transparent; font-size: 14pt;"&gt;Geolocations&lt;/span&gt;&lt;/li&gt;&lt;li&gt;&lt;span style="background-color: transparent; font-size: 14pt;"&gt;PII -&amp;gt; This is done through Adobe or Tealium&lt;/span&gt;&lt;/li&gt;&lt;/ul&gt;&lt;/li&gt;&lt;li&gt;&lt;strong style="background-color: transparent; font-size: 14pt;"&gt;La</t>
  </si>
  <si>
    <t>https://observepoint.my.salesforce.com/0066T00001CMyOTQA1</t>
  </si>
  <si>
    <t>2023-REN-Charter - Spectrum</t>
  </si>
  <si>
    <t>0060W000010q4XBQAY</t>
  </si>
  <si>
    <t>WOW this is the 10th year in a row Charter has renewal with us (First contract in 2013). They will continue to leverage ObservePoint for monitoring data governance, testing journey funnels, and validating landing pages.</t>
  </si>
  <si>
    <t>https://observepoint.my.salesforce.com/0066T0000168YjCQAU</t>
  </si>
  <si>
    <t>2021 Renewal - Charter/ Spectrum</t>
  </si>
  <si>
    <t>0060W00000wxEAuQAM</t>
  </si>
  <si>
    <t>Charter team wants continued value of ObservePoint and will continue on a multi-year term.</t>
  </si>
  <si>
    <t>https://observepoint.my.salesforce.com/0060W000010q4XBQAY</t>
  </si>
  <si>
    <t>2019 Renewal - Charter/ Spectrum</t>
  </si>
  <si>
    <t>https://observepoint.my.salesforce.com/0060W00000wxEAuQAM</t>
  </si>
  <si>
    <t>006d000000hrjVmAAI</t>
  </si>
  <si>
    <t>2016 Renewal - RentPath- Rent.com</t>
  </si>
  <si>
    <t>006d000000SqzoQAAR</t>
  </si>
  <si>
    <t>https://observepoint.my.salesforce.com/006d000000hrjVmAAI</t>
  </si>
  <si>
    <t>006d000000umpSPAAY</t>
  </si>
  <si>
    <t>2017 Renewal - Burberry</t>
  </si>
  <si>
    <t>006d000000i0BPDAA2</t>
  </si>
  <si>
    <t>Burberry is aware that they get out what they put into a tool like ObservePoint, and they haven't put in hardly any effort over the past 12 months into it. Despite 2 onsite workshops, special projects, and a standing call, they cannot justify the budget and don't recognize ObservePoint as a critical component of their analytics implementation.</t>
  </si>
  <si>
    <t>https://observepoint.my.salesforce.com/006d000000umpSPAAY</t>
  </si>
  <si>
    <t>https://observepoint.my.salesforce.com/001d000001fjBe5AAE</t>
  </si>
  <si>
    <t>2016 Renewal - Burberry</t>
  </si>
  <si>
    <t>006d000000abWCvAAM</t>
  </si>
  <si>
    <t>https://observepoint.my.salesforce.com/006d000000i0BPDAA2</t>
  </si>
  <si>
    <t>006VH00000XOatlYAD</t>
  </si>
  <si>
    <t>2026 - REN - The Vanguard Group</t>
  </si>
  <si>
    <t>0066T00001CMAYrQAP</t>
  </si>
  <si>
    <t>https://observepoint.my.salesforce.com/006VH00000XOatlYAD</t>
  </si>
  <si>
    <t>2025 - REN - The Vanguard Group</t>
  </si>
  <si>
    <t>0066T000018GVV9QAO</t>
  </si>
  <si>
    <t>&lt;p&gt;&lt;strong&gt;Success Criteria&lt;/strong&gt;:&lt;/p&gt;&lt;ul&gt;&lt;li&gt;Streamline real-time tag validation across Vanguard’s global websites using Live Connect to monitor tag performance and data layer integrity instantly.&lt;/li&gt;&lt;li&gt;Enable HAR File Upload to analyze client-side interactions (e.g., JavaScript execution, network requests) for complex campaign tracking, reducing manual QA efforts.&lt;/li&gt;&lt;li&gt;Ensure consistent campaign data flow to Adobe Analytics and downstream systems, supporting Vanguard’s centralized taxonomy and agile pod marketing structure.&lt;/li&gt;&lt;/ul&gt;&lt;p&gt;&lt;br&gt;&lt;/p&gt;</t>
  </si>
  <si>
    <t>Vanguard renews early with an upsell! Jake has now upsold Vanguard 3 times in the last year demonstrating great relationship-building and product expertise. Vandini and Kimberly are huge fans.</t>
  </si>
  <si>
    <t>https://observepoint.my.salesforce.com/0066T00001CMAYrQAP</t>
  </si>
  <si>
    <t>2023 - REN - The Vanguard Group</t>
  </si>
  <si>
    <t>0066T0000168Yo2QAE</t>
  </si>
  <si>
    <t>&lt;h1&gt;Vanguard 2023 Renewal&lt;/h1&gt;&lt;p&gt;Working with the team for renewal has gotten easier for Vanguard. They paid about 30k in overages last year and wanted to avoid to that we were able to upsell them to get them extra value and pages. Vandini is the main contact and helps drive all the conversations internally and with OP. Kimberly Whitehead is the Decision Maker. Both are great to work with. and they both see the value OP brings to Vanguard.&lt;/p&gt;&lt;p&gt;&lt;br&gt;&lt;/p&gt;&lt;p&gt;We did miss the opportunity to bring up Extended Data Retention (EDR) they haven’t had that in their contract for the last year. We turned it off so now they are feeling a bit pain from that. Otherwise They are a good account. potential for additional upsell with EDR&lt;/p&gt;</t>
  </si>
  <si>
    <t>Vanguard opted for an upsell to get more pages. as they continually received overages last year. They continue to find value from OP - and are a great partner!</t>
  </si>
  <si>
    <t>https://observepoint.my.salesforce.com/0066T000018GVV9QAO</t>
  </si>
  <si>
    <t>2022-REN-Vanguard</t>
  </si>
  <si>
    <t>0060W000012KiDlQAK</t>
  </si>
  <si>
    <t>OP is very integrated into the process, and they were very willing to partner with us to reach a renewal that worked well for both sides. Even with budget cuts they were able to make OP a priority and signed for another year.</t>
  </si>
  <si>
    <t>https://observepoint.my.salesforce.com/0066T0000168Yo2QAE</t>
  </si>
  <si>
    <t>2021 Renewal - Vanguard</t>
  </si>
  <si>
    <t>Vanguard has continued to get a lot of value from ObservePoint and are excited to continue the relationship for another year. They are planning to expand OP into their lower environments and improve reporting capabilities.</t>
  </si>
  <si>
    <t>https://observepoint.my.salesforce.com/0060W000012KiDlQAK</t>
  </si>
  <si>
    <t>006d000000hzTc0AAE</t>
  </si>
  <si>
    <t>2016 Renewal - PennyMac Loan Services</t>
  </si>
  <si>
    <t>006d000000ZtK1eAAF</t>
  </si>
  <si>
    <t>The implementation is done and we are no longer in need for an auditing tool. Therefore, we will not be renewing the contract. (Agency using on behalf of a PennyMac)</t>
  </si>
  <si>
    <t>https://observepoint.my.salesforce.com/006d000000hzTc0AAE</t>
  </si>
  <si>
    <t>https://observepoint.my.salesforce.com/001d000001vPaXHAA0</t>
  </si>
  <si>
    <t>006d000000i0BX2AAM</t>
  </si>
  <si>
    <t>2017 Renewal - Strayer University</t>
  </si>
  <si>
    <t>006d000000QlbtKAAR</t>
  </si>
  <si>
    <t>Strayer has focused on setting audits and compliance rules around alerting for their Adobe Analytics implementation.  They want to expand that to their Google Analytics implementation as well.</t>
  </si>
  <si>
    <t>Strayer had a "tightening" of their budget for the rest of 2017 and will not be renewing at this time.  They do want to re-open discussion in Q4 for 2018</t>
  </si>
  <si>
    <t>https://observepoint.my.salesforce.com/006d000000i0BX2AAM</t>
  </si>
  <si>
    <t>006d000000i0BRDAA2</t>
  </si>
  <si>
    <t>2017 Renewal - Progress Software</t>
  </si>
  <si>
    <t>006d000000c0vCRAAY</t>
  </si>
  <si>
    <t>Greg was not able to get approval for OP in their 2017 budget</t>
  </si>
  <si>
    <t>https://observepoint.my.salesforce.com/006d000000i0BRDAA2</t>
  </si>
  <si>
    <t>https://observepoint.my.salesforce.com/001d000001qtIMYAA2</t>
  </si>
  <si>
    <t>0060W00000vw370QAA</t>
  </si>
  <si>
    <t>2017 Renewal/Upsell - Accenture Ltd</t>
  </si>
  <si>
    <t>006d000000c43CsAAI</t>
  </si>
  <si>
    <t>Accenture renewed early in order to upgrade to the Enterprise license. The user is excited for access to Tag Hierarchy and the Management team wants to utilize the OP Data Governance consultant as an extension of their Data Governance team.</t>
  </si>
  <si>
    <t>https://observepoint.my.salesforce.com/0060W00000vw370QAA</t>
  </si>
  <si>
    <t>2023 Renewal - Accenture Ltd</t>
  </si>
  <si>
    <t>0060W000011WDnRQAW</t>
  </si>
  <si>
    <t>Accenture is renewing with us for the 7th Year in a row!
They love OP and the insights they get from Privacy and Tech Governance as they scan their own sites. 🔐</t>
  </si>
  <si>
    <t>https://observepoint.my.salesforce.com/0066T000015pmMFQAY</t>
  </si>
  <si>
    <t>2021 Renewal - Accenture Ltd</t>
  </si>
  <si>
    <t>0060W000015PFCKQA4</t>
  </si>
  <si>
    <t>They love OP and the insights they get from Privacy and Tech Governance.</t>
  </si>
  <si>
    <t>https://observepoint.my.salesforce.com/0060W000011WDnRQAW</t>
  </si>
  <si>
    <t>0060W00000y8Q1PQAU</t>
  </si>
  <si>
    <t>2019 Renewal - Accenture Ltd</t>
  </si>
  <si>
    <t>0060W00000vwdYiQAI</t>
  </si>
  <si>
    <t>https://observepoint.my.salesforce.com/0060W00000y8Q1PQAU</t>
  </si>
  <si>
    <t>2018 Renewal - Accenture Ltd</t>
  </si>
  <si>
    <t>https://observepoint.my.salesforce.com/0060W00000vwdYiQAI</t>
  </si>
  <si>
    <t>0060W00000vxVEOQA2</t>
  </si>
  <si>
    <t>2018 Renewal - Viacom - Nick Jr Addition</t>
  </si>
  <si>
    <t>https://observepoint.my.salesforce.com/0060W00000vxVEOQA2</t>
  </si>
  <si>
    <t>https://observepoint.my.salesforce.com/001d000001SNLWGAA5</t>
  </si>
  <si>
    <t>006d000000sAn7bAAC</t>
  </si>
  <si>
    <t>2017 Renewal - Viacom - Nick Jr Addition</t>
  </si>
  <si>
    <t>https://observepoint.my.salesforce.com/006d000000sAn7bAAC</t>
  </si>
  <si>
    <t>0060W000011WeewQAC</t>
  </si>
  <si>
    <t>2020-REN-Elevate</t>
  </si>
  <si>
    <t>0060W00000zMbJVQA0</t>
  </si>
  <si>
    <t>Elevate is a sub-prime lender, so covid is hitting them especially hard. They would like to come back when sub-prime lending picks up again.</t>
  </si>
  <si>
    <t>https://observepoint.my.salesforce.com/0060W000011WeewQAC</t>
  </si>
  <si>
    <t>https://observepoint.my.salesforce.com/001d000001kDmTSAA0</t>
  </si>
  <si>
    <t>2019 Renewal - Elevate</t>
  </si>
  <si>
    <t>0060W00000y6eWtQAI</t>
  </si>
  <si>
    <t>https://observepoint.my.salesforce.com/0060W00000zMbJVQA0</t>
  </si>
  <si>
    <t>0060W00000vvjdHQAQ</t>
  </si>
  <si>
    <t>2018 Renewal - Bonneville Communications</t>
  </si>
  <si>
    <t>006d000000oSS81AAG</t>
  </si>
  <si>
    <t>Customer appreciates the guidance provided and being able to delegate some lifting to Andrew with the managed service offering.</t>
  </si>
  <si>
    <t>https://observepoint.my.salesforce.com/0060W00000vvjdHQAQ</t>
  </si>
  <si>
    <t>https://observepoint.my.salesforce.com/001d000001gQXduAAG</t>
  </si>
  <si>
    <t>2017 Renewal - Bonneville Communications</t>
  </si>
  <si>
    <t>006d000000hpcWvAAI</t>
  </si>
  <si>
    <t>https://observepoint.my.salesforce.com/006d000000oSS81AAG</t>
  </si>
  <si>
    <t>2016 Renewal - Bonneville Communications</t>
  </si>
  <si>
    <t>006d000000SovdIAAR</t>
  </si>
  <si>
    <t>Bonneville is ready to re-engage and get focused on tag QA and overall data quality, primarily for mormon.org. No alcohol, lies or corrupt data.</t>
  </si>
  <si>
    <t>https://observepoint.my.salesforce.com/006d000000hpcWvAAI</t>
  </si>
  <si>
    <t>0060W000010xXaMQAU</t>
  </si>
  <si>
    <t>2020 Renewal - Bonneville Communications</t>
  </si>
  <si>
    <t>0060W00000y7OJ6QAM</t>
  </si>
  <si>
    <t>They will now be using the LDS Church's license as they are both owned by the church.</t>
  </si>
  <si>
    <t>https://observepoint.my.salesforce.com/0060W000010xXaMQAU</t>
  </si>
  <si>
    <t>2019 Renewal - Bonneville Communications</t>
  </si>
  <si>
    <t>https://observepoint.my.salesforce.com/0060W00000y7OJ6QAM</t>
  </si>
  <si>
    <t>2020 Renewal - Coastal Contacts</t>
  </si>
  <si>
    <t>0060W00000zNpMGQA0</t>
  </si>
  <si>
    <t>Costal Contacts aka Clearly continues to leverage OP for its robust testing and QA strategies.  With over 112 rules and 214 Journeys, they rely on OP to let them know of any issues with their implementations.</t>
  </si>
  <si>
    <t>https://observepoint.my.salesforce.com/0060W0000121potQAA</t>
  </si>
  <si>
    <t>2019 Renewal - Coastal Contacts</t>
  </si>
  <si>
    <t>0060W00000wzLfwQAE</t>
  </si>
  <si>
    <t>https://observepoint.my.salesforce.com/0060W00000zNpMGQA0</t>
  </si>
  <si>
    <t>2025 - REN - GEICO</t>
  </si>
  <si>
    <t>Geico Continues to see value and they plan on rolling it out to Privacy and dev teams teams this year. to become more integrated with OP.</t>
  </si>
  <si>
    <t>https://observepoint.my.salesforce.com/006VH000003dCArYAM</t>
  </si>
  <si>
    <t>2022-REN-Sallie Mae</t>
  </si>
  <si>
    <t>0060W0000133tkOQAQ</t>
  </si>
  <si>
    <t>New Pricing w/Journeys and they're AMPED to be locked in for 3 more years. Nice team win here with a great customer.</t>
  </si>
  <si>
    <t>https://observepoint.my.salesforce.com/0066T000015PzkCQAS</t>
  </si>
  <si>
    <t>2021-REN-Sallie Mae</t>
  </si>
  <si>
    <t>0060W000010vKkmQAE</t>
  </si>
  <si>
    <t>Sallie Mae utilizes OP for their QA processes. They use a custom OP tag to find unapproved variables and are happy to renew for another year.</t>
  </si>
  <si>
    <t>https://observepoint.my.salesforce.com/0060W0000133tkOQAQ</t>
  </si>
  <si>
    <t>2020 Renewal - Sallie Mae</t>
  </si>
  <si>
    <t>0060W00000zO6pKQAS</t>
  </si>
  <si>
    <t>Sallie Mae is excited to continue their relationship with ObservePoint and is looking forward to using our solution to help identify further analytic errors when they publish new content.</t>
  </si>
  <si>
    <t>https://observepoint.my.salesforce.com/0060W000010vKkmQAE</t>
  </si>
  <si>
    <t>0060W00000wxuUhQAI</t>
  </si>
  <si>
    <t>2018 Renewal - AARP</t>
  </si>
  <si>
    <t>006d000000i1bEkAAI</t>
  </si>
  <si>
    <t>Never used the product.  Procurement technically cancelled the contract earlier this year.  Attached is the 2nd notice of not renewing.</t>
  </si>
  <si>
    <t>https://observepoint.my.salesforce.com/0060W00000wxuUhQAI</t>
  </si>
  <si>
    <t>https://observepoint.my.salesforce.com/001d000001QaUMsAAN</t>
  </si>
  <si>
    <t>2017 Renewal - AARP</t>
  </si>
  <si>
    <t>006d000000WuHY5AAN</t>
  </si>
  <si>
    <t>https://observepoint.my.salesforce.com/006d000000i1bEkAAI</t>
  </si>
  <si>
    <t>0060W00000vvrQVQAY</t>
  </si>
  <si>
    <t>2018 Renewal - Esri Opp</t>
  </si>
  <si>
    <t>006d000000uFpkaAAC</t>
  </si>
  <si>
    <t>https://observepoint.my.salesforce.com/0060W00000vvrQVQAY</t>
  </si>
  <si>
    <t>https://observepoint.my.salesforce.com/001d000001qtMdWAAU</t>
  </si>
  <si>
    <t>0060W00000y74n1QAA</t>
  </si>
  <si>
    <t>2019 Renewal - Esri Opp</t>
  </si>
  <si>
    <t>As you are probably aware, Esri will not be renewing the ObservePoint contract in July 2019. There were many factors that were evaluated which led us to our final decision. Most of the matters came from ease of use, adoption, and existing software overlap. While the tool gave us the capabilities to audit thousands of our web pages across various domains for critical tags and tracking scripts we were not able to convince teams to login and take advantage of the reporting within the ObservePoint interface. This issue left the analytics team spending countless hours to create/update custom excel dashboards that allowed various teams to see specific insights. Some of the feedback we received from various teams was that the ObservePoint user interface was difficult to navigate and reports were hard to understand and glean insights. Additionally, user adoption was very low for the previous reason and that many users did not want to have to login at the ObservePoint site to take advantage of</t>
  </si>
  <si>
    <t>https://observepoint.my.salesforce.com/0060W00000y74n1QAA</t>
  </si>
  <si>
    <t>0060W00000wxkrgQAA</t>
  </si>
  <si>
    <t>2018 Renewal - Yard Digital</t>
  </si>
  <si>
    <t>006d000000i1bBbAAI</t>
  </si>
  <si>
    <t>https://observepoint.my.salesforce.com/0060W00000wxkrgQAA</t>
  </si>
  <si>
    <t>https://observepoint.my.salesforce.com/001d000001upBZpAAM</t>
  </si>
  <si>
    <t>2017 Renewal - Yard Digital</t>
  </si>
  <si>
    <t>006d000000cU4ENAA0</t>
  </si>
  <si>
    <t>https://observepoint.my.salesforce.com/006d000000i1bBbAAI</t>
  </si>
  <si>
    <t>0060W00000zOXkVQAW</t>
  </si>
  <si>
    <t>2019 Renewal - Yard Digital</t>
  </si>
  <si>
    <t>transitioning to a partner agreement- carrie is working on this.</t>
  </si>
  <si>
    <t>https://observepoint.my.salesforce.com/0060W00000zOXkVQAW</t>
  </si>
  <si>
    <t>0060W00000vwRHKQA2</t>
  </si>
  <si>
    <t>2018 Renewal - TracFone Wireless</t>
  </si>
  <si>
    <t>006d000000oqVmxAAE</t>
  </si>
  <si>
    <t>NO BUDGET - Cutting a lot of tools</t>
  </si>
  <si>
    <t>https://observepoint.my.salesforce.com/0060W00000vwRHKQA2</t>
  </si>
  <si>
    <t>https://observepoint.my.salesforce.com/001d000001npDDSAA2</t>
  </si>
  <si>
    <t>2017 Renewal - TracFone Wireless</t>
  </si>
  <si>
    <t>006d000000eyUXaAAM</t>
  </si>
  <si>
    <t>https://observepoint.my.salesforce.com/006d000000oqVmxAAE</t>
  </si>
  <si>
    <t>006VH00000Oo6AsYAJ</t>
  </si>
  <si>
    <t>2025 - REN - UPS</t>
  </si>
  <si>
    <t>They were heavy users into journeys. and journeys are missing capabilities they wanted  like alerts and privacy. We added some features for them but. they weren't high enough on thier list of needs.</t>
  </si>
  <si>
    <t>https://observepoint.my.salesforce.com/006VH00000Oo6AsYAJ</t>
  </si>
  <si>
    <t>0066T00001B8ZaJQAV</t>
  </si>
  <si>
    <t>2024 - REN - Shutterfly</t>
  </si>
  <si>
    <t>&lt;p&gt;Analytics Validation of AA&lt;/p&gt;&lt;p&gt;Migrations&lt;/p&gt;&lt;p&gt;need to tap into privacy more &lt;/p&gt;&lt;p&gt;tap into landing page validation (all of them)&lt;/p&gt;</t>
  </si>
  <si>
    <t>They have gotten more support and grown the team. the value they makes the renewal a no brainer.</t>
  </si>
  <si>
    <t>https://observepoint.my.salesforce.com/0066T00001B8ZaJQAV</t>
  </si>
  <si>
    <t>2025 - REN - Shutterfly</t>
  </si>
  <si>
    <t>Shutterfly is undergoing significant changes to their website as they migrate to AEP. They mentioned that ObservePoint will be essential for ensuring deployments go smoothly and everything functions as expected.</t>
  </si>
  <si>
    <t>https://observepoint.my.salesforce.com/006VH000006PgrvYAC</t>
  </si>
  <si>
    <t>006VH000003sbH2YAI</t>
  </si>
  <si>
    <t>2025 - REN - Frontier Communications</t>
  </si>
  <si>
    <t>0066T00001DIaG4QAL</t>
  </si>
  <si>
    <t>&lt;ol&gt;&lt;li&gt;Analytics Validation on critical conversion funnels e.g. Check for service in my location, sign up funnel for internet service&lt;/li&gt;&lt;li&gt;Protect Marketing Attribution&lt;ol&gt;&lt;li&gt;LPV4 Ads and Email&lt;/li&gt;&lt;/ol&gt;&lt;/li&gt;&lt;li&gt;Privacy Compliance&lt;ol&gt;&lt;li&gt;US primarily&lt;/li&gt;&lt;/ol&gt;&lt;/li&gt;&lt;/ol&gt;</t>
  </si>
  <si>
    <t>We help them validate analytics and functionality across their top landing pages and their primary conversion funnels. This gives them peace of mind. Interested in privacy and other use cases down the road.</t>
  </si>
  <si>
    <t>https://observepoint.my.salesforce.com/006VH000003sbH2YAI</t>
  </si>
  <si>
    <t>2025 - REN - Conrad Electronic International GmbH and Co KG</t>
  </si>
  <si>
    <t>0066T00001C915YQAR</t>
  </si>
  <si>
    <t>Happily using us - confirmed ok with autorenewal -  "yes, all good by now we are fine with the renewal &amp; volume.
If we experience a higher demand throughout the year, we will reach out to you for a potential upgrade"</t>
  </si>
  <si>
    <t>https://observepoint.my.salesforce.com/006VH00000QfSJ7YAN</t>
  </si>
  <si>
    <t>2022-REN-Citigroup</t>
  </si>
  <si>
    <t>ObservePoint is a force multiplier for Guillermo and the rest of the Citi team. They have leveraged OP for the traditional Technology Governance use case, but their decision maker is excited about the access they now have to  Privacy reports.</t>
  </si>
  <si>
    <t>https://observepoint.my.salesforce.com/0066T000016l80BQAQ</t>
  </si>
  <si>
    <t>2021-REN-Citigroup</t>
  </si>
  <si>
    <t>0060W00000vXSQqQAO</t>
  </si>
  <si>
    <t>Citi continues to find value in OP for their data governance and testing needs</t>
  </si>
  <si>
    <t>https://observepoint.my.salesforce.com/0060W000014b5cIQAQ</t>
  </si>
  <si>
    <t>006d000000i0BQUAA2</t>
  </si>
  <si>
    <t>2016 Renewal - Astound Commerce - LLX/Jimmy Choo</t>
  </si>
  <si>
    <t>006d000000TTdGqAAL</t>
  </si>
  <si>
    <t>Astound will validate tag implementations on behalf of LLX Global (think Jimmy Choo); IBM Digital Analytics, Google Analytics &amp; Google Tag Manager.</t>
  </si>
  <si>
    <t>https://observepoint.my.salesforce.com/006d000000i0BQUAA2</t>
  </si>
  <si>
    <t>https://observepoint.my.salesforce.com/001d000001lAKYnAAO</t>
  </si>
  <si>
    <t>006d000000umpZcAAI</t>
  </si>
  <si>
    <t>2017 Renewal - Astound Commerce - LLX/Jimmy Choo</t>
  </si>
  <si>
    <t>This was a forced auto renewal last year - they haven't used us for over 12 months. Long list of items they were not happy about - these went unresolved for too long before I joined OP. Many attempts to turn them around but the auto-renewal scenario damaged the relationship further.</t>
  </si>
  <si>
    <t>https://observepoint.my.salesforce.com/006d000000umpZcAAI</t>
  </si>
  <si>
    <t>0060W00000xojtHQAQ</t>
  </si>
  <si>
    <t>2020 Renewal - REI</t>
  </si>
  <si>
    <t>006d000000uoIuWAAU</t>
  </si>
  <si>
    <t>REI is excited to renew with OP and continues to expand usage this year, specifically around getting more journey's.</t>
  </si>
  <si>
    <t>https://observepoint.my.salesforce.com/0060W00000xojtHQAQ</t>
  </si>
  <si>
    <t>006d000000i1bNJAAY</t>
  </si>
  <si>
    <t>2018 Renewal - REI</t>
  </si>
  <si>
    <t>006d000000TTUOMAA5</t>
  </si>
  <si>
    <t>Upgraded to API access and Managed Services</t>
  </si>
  <si>
    <t>https://observepoint.my.salesforce.com/006d000000i1bNJAAY</t>
  </si>
  <si>
    <t>2022-REN-REI</t>
  </si>
  <si>
    <t>REI is happy to use OP for it's tag governance and integrations!</t>
  </si>
  <si>
    <t>https://observepoint.my.salesforce.com/0060W000012T0YjQAK</t>
  </si>
  <si>
    <t>006d000000cFn0AAAS</t>
  </si>
  <si>
    <t>2016 Renewal - Eddie Bauer</t>
  </si>
  <si>
    <t>006d000000Sra8VAAR</t>
  </si>
  <si>
    <t>https://observepoint.my.salesforce.com/006d000000cFn0AAAS</t>
  </si>
  <si>
    <t>https://observepoint.my.salesforce.com/001d000001QaUFIAA3</t>
  </si>
  <si>
    <t>2015 Renewal - Eddie Bauer</t>
  </si>
  <si>
    <t>006d000000HcwCmAAJ</t>
  </si>
  <si>
    <t>https://observepoint.my.salesforce.com/006d000000Sra8VAAR</t>
  </si>
  <si>
    <t>0060W00000vvlFzQAI</t>
  </si>
  <si>
    <t>2017 Upsell/Renewal - Texas Instruments</t>
  </si>
  <si>
    <t>006d000000i1bX1AAI</t>
  </si>
  <si>
    <t>They upgraded to Enterprise and paid to have 2 attend Validate 2017.</t>
  </si>
  <si>
    <t>https://observepoint.my.salesforce.com/0060W00000vvlFzQAI</t>
  </si>
  <si>
    <t>006d000000ZWbSDAA1</t>
  </si>
  <si>
    <t>2014 Renewal - Texas Instruments</t>
  </si>
  <si>
    <t>0060W0000120fKPQAY</t>
  </si>
  <si>
    <t>https://observepoint.my.salesforce.com/006d000000ZWbSDAA1</t>
  </si>
  <si>
    <t>006d000000Sra8ZAAR</t>
  </si>
  <si>
    <t>2015 Renewal - Texas Instruments</t>
  </si>
  <si>
    <t>up-sell as well</t>
  </si>
  <si>
    <t>https://observepoint.my.salesforce.com/006d000000Sra8ZAAR</t>
  </si>
  <si>
    <t>2016 Renewal - Texas Instruments</t>
  </si>
  <si>
    <t>TI is renewing and purchasing additional Managed Services.</t>
  </si>
  <si>
    <t>https://observepoint.my.salesforce.com/006d000000i1bX1AAI</t>
  </si>
  <si>
    <t>2024 - REN - Texas Instruments</t>
  </si>
  <si>
    <t>0060W000012Ki8bQAC</t>
  </si>
  <si>
    <t>&lt;p&gt;Utilizing both Audits and Journues, but Script services was key in securing this renewal. &lt;/p&gt;</t>
  </si>
  <si>
    <t>Utilizing both Audits and Journues, but Script services was key in securing this renewal.</t>
  </si>
  <si>
    <t>https://observepoint.my.salesforce.com/0066T000018FvCKQA0</t>
  </si>
  <si>
    <t>2022 Renewal - Texas Instruments</t>
  </si>
  <si>
    <t>0060W000010yCKjQAM</t>
  </si>
  <si>
    <t>TI is renewing with us for another 2 years. They've got a huge migration coming up and OP will be an INTEGRAL part of that. Our pricing ramps up with their usage for year 1 and scales down come year 2 - saving them money! They loved it.</t>
  </si>
  <si>
    <t>https://observepoint.my.salesforce.com/0060W000012Ki8bQAC</t>
  </si>
  <si>
    <t>2020 Renewal - Texas Instruments</t>
  </si>
  <si>
    <t>0060W00000y7lrxQAA</t>
  </si>
  <si>
    <t>Gotta love those COVID19 renewals with upsells.</t>
  </si>
  <si>
    <t>https://observepoint.my.salesforce.com/0060W000010yCKjQAM</t>
  </si>
  <si>
    <t>2019 Renewal - Texas Instruments</t>
  </si>
  <si>
    <t>0060W00000vwYruQAE</t>
  </si>
  <si>
    <t>https://observepoint.my.salesforce.com/0060W00000y7lrxQAA</t>
  </si>
  <si>
    <t>2018 Renewal - Texas Instruments</t>
  </si>
  <si>
    <t>Year after year Texas Instruments justifies this spend to for the value they receive from the ObservePoint platform and the managed services provided.  They look forward to continuing the trend in their now 6th year.</t>
  </si>
  <si>
    <t>https://observepoint.my.salesforce.com/0060W00000vwYruQAE</t>
  </si>
  <si>
    <t>0060W00000y5Te4QAE</t>
  </si>
  <si>
    <t>2018 Renewal - Suncorp</t>
  </si>
  <si>
    <t>006d000000sjYtiAAE</t>
  </si>
  <si>
    <t>https://observepoint.my.salesforce.com/0060W00000y5Te4QAE</t>
  </si>
  <si>
    <t>2017 Renewal - Suncorp</t>
  </si>
  <si>
    <t>006d000000hrja9AAA</t>
  </si>
  <si>
    <t>https://observepoint.my.salesforce.com/006d000000sjYtiAAE</t>
  </si>
  <si>
    <t>2016 Renewal - Suncorp</t>
  </si>
  <si>
    <t>006d000000TbtSoAAJ</t>
  </si>
  <si>
    <t>https://observepoint.my.salesforce.com/006d000000hrja9AAA</t>
  </si>
  <si>
    <t>0060W0000120UxhQAE</t>
  </si>
  <si>
    <t>2019-REN-Suncorp-Script Services</t>
  </si>
  <si>
    <t>0060W00000zMmoOQAS</t>
  </si>
  <si>
    <t>https://observepoint.my.salesforce.com/0060W0000120UxhQAE</t>
  </si>
  <si>
    <t>2019 Renewal - Suncorp</t>
  </si>
  <si>
    <t>https://observepoint.my.salesforce.com/0060W00000zMmoOQAS</t>
  </si>
  <si>
    <t>006d000000hsnnNAAQ</t>
  </si>
  <si>
    <t>2016 Renewal - GlaxoSmithKline</t>
  </si>
  <si>
    <t>https://observepoint.my.salesforce.com/006d000000hsnnNAAQ</t>
  </si>
  <si>
    <t>2023 - REN - Immobilien Scout</t>
  </si>
  <si>
    <t>&lt;ul&gt;&lt;li&gt;Manage consent and privacy to ensure compliance and avoid fines - number 1!!&lt;/li&gt;&lt;li&gt;See if possible to check for pii&lt;/li&gt;&lt;li&gt;Continually checking the presence of technologies when a tealium publish has happened&lt;/li&gt;&lt;li&gt;Use OP to support for Google Analytics 4 migration&lt;/li&gt;&lt;/ul&gt;</t>
  </si>
  <si>
    <t>Autorenewed. Their main reason for wanting us is to manage consent and privacy to ensure compliance and avoid fines.</t>
  </si>
  <si>
    <t>https://observepoint.my.salesforce.com/0066T00001ACmcBQAT</t>
  </si>
  <si>
    <t>006d000000t16OwAAI</t>
  </si>
  <si>
    <t>2016 Renewal - STYLEPIT</t>
  </si>
  <si>
    <t>006d000000d7afQAAQ</t>
  </si>
  <si>
    <t>No budget/No resource</t>
  </si>
  <si>
    <t>https://observepoint.my.salesforce.com/006d000000t16OwAAI</t>
  </si>
  <si>
    <t>https://observepoint.my.salesforce.com/001d000001vQ7avAAC</t>
  </si>
  <si>
    <t>0060W00000vuvYmQAI</t>
  </si>
  <si>
    <t>2018 Renewal - Tinkoff Bank</t>
  </si>
  <si>
    <t>https://observepoint.my.salesforce.com/0060W00000vuvYmQAI</t>
  </si>
  <si>
    <t>https://observepoint.my.salesforce.com/001d000001vR4RKAA0</t>
  </si>
  <si>
    <t>006d000000orTO9AAM</t>
  </si>
  <si>
    <t>2017 Renewal - Tinkoff Bank</t>
  </si>
  <si>
    <t>https://observepoint.my.salesforce.com/006d000000orTO9AAM</t>
  </si>
  <si>
    <t>0060W00000zMmrcQAC</t>
  </si>
  <si>
    <t>2019 Renewal - Tinkoff Bank</t>
  </si>
  <si>
    <t>Low users/no engagement. Auto renewed by accident last time and haven't paid the $6k invoice.</t>
  </si>
  <si>
    <t>https://observepoint.my.salesforce.com/0060W00000zMmrcQAC</t>
  </si>
  <si>
    <t>0060W00000xo2EQQAY</t>
  </si>
  <si>
    <t>2019 Renewal - CNBC</t>
  </si>
  <si>
    <t>006d000000umRfgAAE</t>
  </si>
  <si>
    <t>https://observepoint.my.salesforce.com/0060W00000xo2EQQAY</t>
  </si>
  <si>
    <t>https://observepoint.my.salesforce.com/001d000001gOPrZAAW</t>
  </si>
  <si>
    <t>2017 Renewal - CNBC</t>
  </si>
  <si>
    <t>006d000000brdqlAAA</t>
  </si>
  <si>
    <t>They added a Named Data Governance Consultant</t>
  </si>
  <si>
    <t>https://observepoint.my.salesforce.com/006d000000umRfgAAE</t>
  </si>
  <si>
    <t>0066T000016nZ8hQAE</t>
  </si>
  <si>
    <t>2023-REN-CNBC</t>
  </si>
  <si>
    <t>0060W000014oGg0QAE</t>
  </si>
  <si>
    <t>Closing on time with a 2-year deal!! CNBC has been so good about building audits and journeys for their tag monitoring and are very excited to expand into other domains (for example NBC) Looking forward to seeing them expand and grow with more domains!</t>
  </si>
  <si>
    <t>https://observepoint.my.salesforce.com/0066T000016nZ8hQAE</t>
  </si>
  <si>
    <t>2022-REN-CNBC</t>
  </si>
  <si>
    <t>0060W000012ZN00QAG</t>
  </si>
  <si>
    <t>Continue to find value in WebAssurance!</t>
  </si>
  <si>
    <t>https://observepoint.my.salesforce.com/0060W000014oGg0QAE</t>
  </si>
  <si>
    <t>2021-REN-CNBC</t>
  </si>
  <si>
    <t>0060W00000zPl3wQAC</t>
  </si>
  <si>
    <t>CNBC continues to see value with ObservePoint even though budgets etc have been minimized.</t>
  </si>
  <si>
    <t>https://observepoint.my.salesforce.com/0060W000012ZN00QAG</t>
  </si>
  <si>
    <t>2020 Renewal - CNBC</t>
  </si>
  <si>
    <t>They use OP regularly to validate all tags</t>
  </si>
  <si>
    <t>https://observepoint.my.salesforce.com/0060W00000zPl3wQAC</t>
  </si>
  <si>
    <t>006d000000hpcb4AAA</t>
  </si>
  <si>
    <t>2016 Renewal - The Aldo Group</t>
  </si>
  <si>
    <t>006d000000URq6yAAD</t>
  </si>
  <si>
    <t>https://observepoint.my.salesforce.com/006d000000hpcb4AAA</t>
  </si>
  <si>
    <t>https://observepoint.my.salesforce.com/001d000001hSvJCAA0</t>
  </si>
  <si>
    <t>006d000000hpcR2AAI</t>
  </si>
  <si>
    <t>2016 Renewal - SmarterHQ</t>
  </si>
  <si>
    <t>006d000000SoNgpAAF</t>
  </si>
  <si>
    <t>https://observepoint.my.salesforce.com/006d000000hpcR2AAI</t>
  </si>
  <si>
    <t>https://observepoint.my.salesforce.com/001d000001kDb4HAAS</t>
  </si>
  <si>
    <t>0060W00000zPHvdQAG</t>
  </si>
  <si>
    <t>2020 Renewal - NBCNews/ MSNBC / Today / Telemundo</t>
  </si>
  <si>
    <t>Renewing 3 months early and adding a small engagement for Telemundo.</t>
  </si>
  <si>
    <t>https://observepoint.my.salesforce.com/0060W00000zPHvdQAG</t>
  </si>
  <si>
    <t>NBC ENT+AppAssurance (Today.com - iOS &amp; Android)</t>
  </si>
  <si>
    <t>NBC will be upgrading to an Enterprise License adding AppAssurance. NBC has been impressed with level of service that Andrew provides.</t>
  </si>
  <si>
    <t>https://observepoint.my.salesforce.com/006d000000ultayAAA</t>
  </si>
  <si>
    <t>0060W000014oOlqQAE</t>
  </si>
  <si>
    <t>2022-REN-NBCNews/ MSNBC / Today / Telemundo</t>
  </si>
  <si>
    <t>0060W0000121aKCQAY</t>
  </si>
  <si>
    <t>Reasons:
1) ObservePoint's level of delivered support and managed services changed for them, as they were previously receiving Script Services support, without paying for Script Services - this didn't sit well with them
2) Unsuccessful transition of workload ownership from CSM/Script Services team over to NBC's employed OP users - they never quite acclimated to having to do their own work in ObservePoint - there was little interest in spending time in app dot
3) We may have pushed too hard in our renewal negotiations, as they were willing to renew at one point, with the expectation of a bundled discount via the merging of both the NBC and CNBC accounts - we rejected the proposed discounted renewal, and they in turn decided to just renew the CNBC account, while cancelling the NBC account</t>
  </si>
  <si>
    <t>https://observepoint.my.salesforce.com/0060W000014oOlqQAE</t>
  </si>
  <si>
    <t>2021 Renewal - NBCNews/ MSNBC / Today / Telemundo</t>
  </si>
  <si>
    <t>Another year in our Partnership with NBC Universal!  Despite their finance team scrutinizing every penny and line item due to budget cuts, OP has continued to be a critical solution to their Analytics team!</t>
  </si>
  <si>
    <t>https://observepoint.my.salesforce.com/0060W0000121aKCQAY</t>
  </si>
  <si>
    <t>006d000000hpcjmAAA</t>
  </si>
  <si>
    <t>2016 Renewal - Anglian Group</t>
  </si>
  <si>
    <t>006d000000Uh0jhAAB</t>
  </si>
  <si>
    <t>https://observepoint.my.salesforce.com/006d000000hpcjmAAA</t>
  </si>
  <si>
    <t>https://observepoint.my.salesforce.com/001d000001lsQu2AAE</t>
  </si>
  <si>
    <t>006d000000i1bpbAAA</t>
  </si>
  <si>
    <t>2016 Managed Services Renewal</t>
  </si>
  <si>
    <t>https://observepoint.my.salesforce.com/006d000000i1bpbAAA</t>
  </si>
  <si>
    <t>006d000000i1xUaAAI</t>
  </si>
  <si>
    <t>2016 Renewal - Kate Spade</t>
  </si>
  <si>
    <t>006d000000UhprmAAB</t>
  </si>
  <si>
    <t>https://observepoint.my.salesforce.com/006d000000i1xUaAAI</t>
  </si>
  <si>
    <t>https://observepoint.my.salesforce.com/001d000001fj8vEAAQ</t>
  </si>
  <si>
    <t>006d000000hpce3AAA</t>
  </si>
  <si>
    <t>2016 Renewal - Insurance Australia Group</t>
  </si>
  <si>
    <t>006d000000UeyfZAAR</t>
  </si>
  <si>
    <t>https://observepoint.my.salesforce.com/006d000000hpce3AAA</t>
  </si>
  <si>
    <t>https://observepoint.my.salesforce.com/001d000001ml6OgAAI</t>
  </si>
  <si>
    <t>006d000000hpGIIAA2</t>
  </si>
  <si>
    <t>2016 Renewal - Telstra</t>
  </si>
  <si>
    <t>006d000000RPy5MAAT</t>
  </si>
  <si>
    <t>https://observepoint.my.salesforce.com/006d000000hpGIIAA2</t>
  </si>
  <si>
    <t>006d000000hpcehAAA</t>
  </si>
  <si>
    <t>2016 Renewal - Webtrends</t>
  </si>
  <si>
    <t>7/27/2017 AG - Longtime user who continually sees value with us.</t>
  </si>
  <si>
    <t>https://observepoint.my.salesforce.com/006d000000hpcehAAA</t>
  </si>
  <si>
    <t>https://observepoint.my.salesforce.com/001d000000VOLKZAA5</t>
  </si>
  <si>
    <t>006d000000phBbEAAU</t>
  </si>
  <si>
    <t>2017 Renewal - Webtrends</t>
  </si>
  <si>
    <t>Webtrends was bought by Oracle and so they didn't renew</t>
  </si>
  <si>
    <t>https://observepoint.my.salesforce.com/006d000000phBbEAAU</t>
  </si>
  <si>
    <t>006d000000YiBwwAAF</t>
  </si>
  <si>
    <t>2015 Renewal - A&amp;E Television</t>
  </si>
  <si>
    <t>They are shifting there focus to set top boxes and moving away from Web. Also, we were never able to get simulations working for them with there flash login.</t>
  </si>
  <si>
    <t>https://observepoint.my.salesforce.com/006d000000YiBwwAAF</t>
  </si>
  <si>
    <t>006d000000hplYXAAY</t>
  </si>
  <si>
    <t>2016 Renewal - CBS Interactive</t>
  </si>
  <si>
    <t>006d000000KTSWqAAP</t>
  </si>
  <si>
    <t>They love OP and want to do more with us in the future.</t>
  </si>
  <si>
    <t>https://observepoint.my.salesforce.com/006d000000hplYXAAY</t>
  </si>
  <si>
    <t>006d000000rb8EnAAI</t>
  </si>
  <si>
    <t>2018 Renewal - CBS Interactive</t>
  </si>
  <si>
    <t>https://observepoint.my.salesforce.com/006d000000rb8EnAAI</t>
  </si>
  <si>
    <t>006d000000hpjXrAAI</t>
  </si>
  <si>
    <t>2016 Renewal - Hallmark</t>
  </si>
  <si>
    <t>https://observepoint.my.salesforce.com/006d000000hpjXrAAI</t>
  </si>
  <si>
    <t>https://observepoint.my.salesforce.com/001d000001Tt7PdAAJ</t>
  </si>
  <si>
    <t>006d000000Wust2AAB</t>
  </si>
  <si>
    <t>2015 Renewal - Hallmark</t>
  </si>
  <si>
    <t>https://observepoint.my.salesforce.com/006d000000Wust2AAB</t>
  </si>
  <si>
    <t>006d000000c1OnIAAU</t>
  </si>
  <si>
    <t>2015 Renewal - United Airlines</t>
  </si>
  <si>
    <t>006d000000ZWbS3AAL</t>
  </si>
  <si>
    <t>https://observepoint.my.salesforce.com/006d000000c1OnIAAU</t>
  </si>
  <si>
    <t>https://observepoint.my.salesforce.com/001d000001MpX6KAAV</t>
  </si>
  <si>
    <t>006d000000i1U3XAAU</t>
  </si>
  <si>
    <t>2018 Renewal - Amway</t>
  </si>
  <si>
    <t>Switching out Adobe Analytics for HEAP analytics and implementing it server side.</t>
  </si>
  <si>
    <t>https://observepoint.my.salesforce.com/006d000000i1U3XAAU</t>
  </si>
  <si>
    <t>006d000000hpclsAAA</t>
  </si>
  <si>
    <t>2016 Renewal - Verizon Wireless</t>
  </si>
  <si>
    <t>006d000000TFLhbAAH</t>
  </si>
  <si>
    <t>https://observepoint.my.salesforce.com/006d000000hpclsAAA</t>
  </si>
  <si>
    <t>2015 Renewal - Verizon Wireless</t>
  </si>
  <si>
    <t>006d000000L51GqAAJ</t>
  </si>
  <si>
    <t>https://observepoint.my.salesforce.com/006d000000TFLhbAAH</t>
  </si>
  <si>
    <t>0060W00000vwbsgQAA</t>
  </si>
  <si>
    <t>2018 Renewal - Lululemon Athletica Inc</t>
  </si>
  <si>
    <t>006d000000i0BayAAE</t>
  </si>
  <si>
    <t>https://observepoint.my.salesforce.com/0060W00000vwbsgQAA</t>
  </si>
  <si>
    <t>2017 Renewal - Lululemon Athletica Inc</t>
  </si>
  <si>
    <t>006d000000Tgi7hAAB</t>
  </si>
  <si>
    <t>https://observepoint.my.salesforce.com/006d000000i0BayAAE</t>
  </si>
  <si>
    <t>2021-REN-Lululemon Athletica Inc</t>
  </si>
  <si>
    <t>0060W000010pqQTQAY</t>
  </si>
  <si>
    <t>Lulelemon is seeing some great stuff from OP, especially as of late. They have added LiveConnect to their account, and are even exploring script services at the moment! Go OP!</t>
  </si>
  <si>
    <t>https://observepoint.my.salesforce.com/0060W000013piRaQAI</t>
  </si>
  <si>
    <t>2020 Renewal - Lululemon Athletica Inc</t>
  </si>
  <si>
    <t>0060W00000y7qytQAA</t>
  </si>
  <si>
    <t>Working on an upsell, but this will happen next quarter.</t>
  </si>
  <si>
    <t>https://observepoint.my.salesforce.com/0060W000010pqQTQAY</t>
  </si>
  <si>
    <t>2019 Renewal - Lululemon Athletica Inc</t>
  </si>
  <si>
    <t>https://observepoint.my.salesforce.com/0060W00000y7qytQAA</t>
  </si>
  <si>
    <t>006d000000ct6k6AAA</t>
  </si>
  <si>
    <t>2015 Renewal - PWC</t>
  </si>
  <si>
    <t>https://observepoint.my.salesforce.com/006d000000ct6k6AAA</t>
  </si>
  <si>
    <t>https://observepoint.my.salesforce.com/001d000000VOLP9AAP</t>
  </si>
  <si>
    <t>0060W00000vxTESQA2</t>
  </si>
  <si>
    <t>Placeholder - EHI 2nd year upsell</t>
  </si>
  <si>
    <t>This is a 2nd year built-in price increase we negotiated, as the first year had been discounted because EHI had to buy themselves out of their HubScan contract to come over to OP.</t>
  </si>
  <si>
    <t>https://observepoint.my.salesforce.com/0060W00000vxTESQA2</t>
  </si>
  <si>
    <t>0060W00000vXQlWQAW</t>
  </si>
  <si>
    <t>2020 Renewal - RS Components</t>
  </si>
  <si>
    <t>006d000000kcYucAAE</t>
  </si>
  <si>
    <t>"Personally, I just wanted to say a huge thanks to you and the OP team for the last 3 and a bit years. The support we’ve had from you and team has been exceptional, and I’m extremely grateful for the platform OP gave me with talks at Summit."</t>
  </si>
  <si>
    <t>https://observepoint.my.salesforce.com/0060W00000vXQlWQAW</t>
  </si>
  <si>
    <t>2017 Renewal - RS Components</t>
  </si>
  <si>
    <t>006d000000ei6obAAA</t>
  </si>
  <si>
    <t>https://observepoint.my.salesforce.com/006d000000kcYucAAE</t>
  </si>
  <si>
    <t>2022-REN-RS Components</t>
  </si>
  <si>
    <t>Renewing for another 2 years. Will continue to use ObservePoint for their daily data governance tasks.</t>
  </si>
  <si>
    <t>https://observepoint.my.salesforce.com/0060W000012uP1JQAU</t>
  </si>
  <si>
    <t>0060W000010xGMjQAM</t>
  </si>
  <si>
    <t>2020 Renewal - O2</t>
  </si>
  <si>
    <t>0060W00000zOSqiQAG</t>
  </si>
  <si>
    <t>Covid-19 - No Budget, and also belief they can do the small bit of QA they need to do internally.</t>
  </si>
  <si>
    <t>https://observepoint.my.salesforce.com/0060W000010xGMjQAM</t>
  </si>
  <si>
    <t>https://observepoint.my.salesforce.com/001d000001ilR4FAAU</t>
  </si>
  <si>
    <t>006d000000kRnUtAAK</t>
  </si>
  <si>
    <t>2017 Renewal - TBC</t>
  </si>
  <si>
    <t>006d000000gGGoeAAG</t>
  </si>
  <si>
    <t>Joe says the reason he is not renewing is because there has been too many account manager changes and he hasn't found value with our solution.  Despite reaching out for months, running a DQA, setting up complicated SIMS, Maturity Model etc.Joe won't renew</t>
  </si>
  <si>
    <t>https://observepoint.my.salesforce.com/006d000000kRnUtAAK</t>
  </si>
  <si>
    <t>https://observepoint.my.salesforce.com/001d000001qtPJvAAM</t>
  </si>
  <si>
    <t>0060W000012aS1XQAU</t>
  </si>
  <si>
    <t>2023-REN-Radisson Global</t>
  </si>
  <si>
    <t>0060W00000zPh9kQAC</t>
  </si>
  <si>
    <t>I received Radisson from Nic. I was never able to get in contact with their team or work with them. They decided to cancel before I received the account. I've tried for several months to reach out to get in contact with the decision maker/end-user but have had no luck in getting a response. They also still have outstanding invoices they haven't paid.</t>
  </si>
  <si>
    <t>https://observepoint.my.salesforce.com/0060W000012aS1XQAU</t>
  </si>
  <si>
    <t>https://observepoint.my.salesforce.com/001d000001gQalcAAC</t>
  </si>
  <si>
    <t>0060W00000wxa7BQAQ</t>
  </si>
  <si>
    <t>2018 Renewal - La Capitale</t>
  </si>
  <si>
    <t>006d000000uEaIpAAK</t>
  </si>
  <si>
    <t>https://observepoint.my.salesforce.com/0060W00000wxa7BQAQ</t>
  </si>
  <si>
    <t>https://observepoint.my.salesforce.com/001d000001nGbvwAAC</t>
  </si>
  <si>
    <t>2017 Renewal - La Capitale</t>
  </si>
  <si>
    <t>006d000000hzTeVAAU</t>
  </si>
  <si>
    <t>https://observepoint.my.salesforce.com/006d000000uEaIpAAK</t>
  </si>
  <si>
    <t>2016 Renewal - La Capitale</t>
  </si>
  <si>
    <t>006d000000VpaVtAAJ</t>
  </si>
  <si>
    <t>https://observepoint.my.salesforce.com/006d000000hzTeVAAU</t>
  </si>
  <si>
    <t>0066T000015RXxjQAG</t>
  </si>
  <si>
    <t>2022-REN-La Capitale</t>
  </si>
  <si>
    <t>0060W0000122CASQA2</t>
  </si>
  <si>
    <t>They want to use OP for testing Server Side tagging, but we haven't developed this yet.</t>
  </si>
  <si>
    <t>https://observepoint.my.salesforce.com/0066T000015RXxjQAG</t>
  </si>
  <si>
    <t>2020-REN-La Capitale</t>
  </si>
  <si>
    <t>0060W00000zOxRuQAK</t>
  </si>
  <si>
    <t>La Capitale wants to the ongoing value and support OP provides.</t>
  </si>
  <si>
    <t>https://observepoint.my.salesforce.com/0060W0000122CASQA2</t>
  </si>
  <si>
    <t>2019 Renewal - La Capitale</t>
  </si>
  <si>
    <t>https://observepoint.my.salesforce.com/0060W00000zOxRuQAK</t>
  </si>
  <si>
    <t>0060W00000vXSRZQA4</t>
  </si>
  <si>
    <t>2018 Renewal - Cablevision</t>
  </si>
  <si>
    <t>006d000000iFUE4AAO</t>
  </si>
  <si>
    <t>They refused to pay despite legally binding autorenew.</t>
  </si>
  <si>
    <t>https://observepoint.my.salesforce.com/0060W00000vXSRZQA4</t>
  </si>
  <si>
    <t>https://observepoint.my.salesforce.com/001d000001gzIqyAAE</t>
  </si>
  <si>
    <t>2017 Renewal - Cablevision</t>
  </si>
  <si>
    <t>006d000000fRRTVAA4</t>
  </si>
  <si>
    <t>https://observepoint.my.salesforce.com/006d000000iFUE4AAO</t>
  </si>
  <si>
    <t>2019 Renewal - Azul</t>
  </si>
  <si>
    <t>0060W00000vXYVaQAO</t>
  </si>
  <si>
    <t>https://observepoint.my.salesforce.com/0060W00000wxaITQAY</t>
  </si>
  <si>
    <t>0066T000017UCK4QAO</t>
  </si>
  <si>
    <t>2023-REN-Lloyds Bank</t>
  </si>
  <si>
    <t>&lt;ul&gt;&lt;li&gt;Preparing for GDPR and looking at a better data governance process as a part of this initiative&lt;/li&gt;&lt;li&gt;Need alerts every time tags get corrupted&lt;/li&gt;&lt;li&gt;Looking to improve site map build&lt;/li&gt;&lt;li&gt;CMP testing&lt;/li&gt;&lt;li&gt;QA/Production release validation&lt;/li&gt;&lt;/ul&gt;</t>
  </si>
  <si>
    <t>Lloyds has extended their commitment for an another 2 years. They're keeping us on board for their Analytics and Privacy testing.</t>
  </si>
  <si>
    <t>https://observepoint.my.salesforce.com/0066T000017UCK4QAO</t>
  </si>
  <si>
    <t>0060W00000wxsmKQAQ</t>
  </si>
  <si>
    <t>2018 Renewal - Orvis</t>
  </si>
  <si>
    <t>006d000000rbezMAAQ</t>
  </si>
  <si>
    <t>https://observepoint.my.salesforce.com/0060W00000wxsmKQAQ</t>
  </si>
  <si>
    <t>https://observepoint.my.salesforce.com/001d000001fj9BLAAY</t>
  </si>
  <si>
    <t>2017 Renewal - Orvis</t>
  </si>
  <si>
    <t>006d000000eLz4ZAAS</t>
  </si>
  <si>
    <t>https://observepoint.my.salesforce.com/006d000000rbezMAAQ</t>
  </si>
  <si>
    <t>0060W0000122L2zQAE</t>
  </si>
  <si>
    <t>2020-REN-Orvis</t>
  </si>
  <si>
    <t>0060W00000zP7MfQAK</t>
  </si>
  <si>
    <t>They cancelled last year</t>
  </si>
  <si>
    <t>https://observepoint.my.salesforce.com/0060W0000122L2zQAE</t>
  </si>
  <si>
    <t>2019 Renewal - Orvis</t>
  </si>
  <si>
    <t>https://observepoint.my.salesforce.com/0060W00000zP7MfQAK</t>
  </si>
  <si>
    <t>0060W00000vX925QAC</t>
  </si>
  <si>
    <t>2017 Renewal/Upsell - RBC AppAssurance</t>
  </si>
  <si>
    <t>006d000000to3xSAAQ</t>
  </si>
  <si>
    <t>https://observepoint.my.salesforce.com/0060W00000vX925QAC</t>
  </si>
  <si>
    <t>0066T000015qdahQAA</t>
  </si>
  <si>
    <t>2022-REN-RBC</t>
  </si>
  <si>
    <t>0060W000014bs45QAA</t>
  </si>
  <si>
    <t>Here is what Anthony, the end user, said: After a detailed review, we have decided to pause our engagement with ObservePoint. Tools currently deployed in our technology stack will monitor data quality at a much lower cost. In future, I definitely see opportunity to reengage ObservePoint and deploy scans specific to privacy compliance.
I would like to express gratitude on behalf of the team for the partnership over the years and I hope to work together again in future.</t>
  </si>
  <si>
    <t>https://observepoint.my.salesforce.com/0066T000015qdahQAA</t>
  </si>
  <si>
    <t>2021-REN-RBC</t>
  </si>
  <si>
    <t>0060W000011VhCTQA0</t>
  </si>
  <si>
    <t>RBC will be continues to renew ObservePoint because it fills a critical gap in their process. We will also be switching out Privacy for the sunsetted AppAssurance product.</t>
  </si>
  <si>
    <t>https://observepoint.my.salesforce.com/0060W000014bs45QAA</t>
  </si>
  <si>
    <t>2020 Renewal - RBC</t>
  </si>
  <si>
    <t>0060W00000zNKnDQAW</t>
  </si>
  <si>
    <t>RBC counts on ObservePoint to catch unapproved tags and overall data quality. They are excited about the upcoming capabilities under the Privacy and Experience product lines and would like to start a PoC on the full offerings as soon as possible.</t>
  </si>
  <si>
    <t>https://observepoint.my.salesforce.com/0060W000011VhCTQA0</t>
  </si>
  <si>
    <t>2019 Renewal - RBC</t>
  </si>
  <si>
    <t>0060W00000xoU7jQAE</t>
  </si>
  <si>
    <t>https://observepoint.my.salesforce.com/0060W00000zNKnDQAW</t>
  </si>
  <si>
    <t>2018 Renewal - RBC</t>
  </si>
  <si>
    <t>https://observepoint.my.salesforce.com/0060W00000xoU7jQAE</t>
  </si>
  <si>
    <t>0066T00001ADVMuQAP</t>
  </si>
  <si>
    <t>2024 - REN - Selfridges &amp; Co.</t>
  </si>
  <si>
    <t>0060W000014UlkkQAC</t>
  </si>
  <si>
    <t>&lt;ul&gt;&lt;li&gt;Firm up audit and governance process of cookies and privacy across Selfridges.com. &lt;em&gt; - &lt;/em&gt;&lt;em style="background-color: rgb(255, 255, 255); color: rgb(45, 55, 72);"&gt;actual OP process going well - the actual removing of cookies etc on customer side in progress - currently sharing knowledge round the business so everyone has knowledge of the existing cookies&lt;/em&gt;&lt;/li&gt;&lt;li&gt;&lt;br&gt;&lt;/li&gt;&lt;/ul&gt;</t>
  </si>
  <si>
    <t>Selfridges are happy using ObservePoint. They are starting to get a couple more users involved too, and we had a good face to face with them in November where they introduced us to someone in their privacy team too.</t>
  </si>
  <si>
    <t>https://observepoint.my.salesforce.com/0066T00001ADVMuQAP</t>
  </si>
  <si>
    <t>https://observepoint.my.salesforce.com/001d000001gQEqUAAW</t>
  </si>
  <si>
    <t>2023-REN-Selfridges</t>
  </si>
  <si>
    <t>0060W0000123qnGQAQ</t>
  </si>
  <si>
    <t>Selfridges are looking forward to potentially another 3 years of using ObservePoint, as well as adding audits around our Privacy use cases as well.</t>
  </si>
  <si>
    <t>https://observepoint.my.salesforce.com/0060W000014UlkkQAC</t>
  </si>
  <si>
    <t>2021-REN-Selfridges</t>
  </si>
  <si>
    <t>0060W00000zNr7iQAC</t>
  </si>
  <si>
    <t>Selfridges Digital Team see the value OP offers especially with their bricks and mortar stores being affected by Covid over the last year and have signed up for another 2 years.</t>
  </si>
  <si>
    <t>https://observepoint.my.salesforce.com/0060W0000123qnGQAQ</t>
  </si>
  <si>
    <t>2020 Renewal - Selfridges</t>
  </si>
  <si>
    <t>0060W00000y6eAiQAI</t>
  </si>
  <si>
    <t>https://observepoint.my.salesforce.com/0060W00000zNr7iQAC</t>
  </si>
  <si>
    <t>006d000000hrjXdAAI</t>
  </si>
  <si>
    <t>2016 Renewal - Intheswim.com</t>
  </si>
  <si>
    <t>006d000000WYkIcAAL</t>
  </si>
  <si>
    <t>https://observepoint.my.salesforce.com/006d000000hrjXdAAI</t>
  </si>
  <si>
    <t>https://observepoint.my.salesforce.com/001d000001nqflqAAA</t>
  </si>
  <si>
    <t>0060W00000vvjWkQAI</t>
  </si>
  <si>
    <t>2017 Renewal - Bank of Nova Scotia</t>
  </si>
  <si>
    <t>006d000000iNyAVAA0</t>
  </si>
  <si>
    <t>https://observepoint.my.salesforce.com/0060W00000vvjWkQAI</t>
  </si>
  <si>
    <t>https://observepoint.my.salesforce.com/001d000001gyamMAAQ</t>
  </si>
  <si>
    <t>0060W00000y6lVpQAI</t>
  </si>
  <si>
    <t>2019 Renewal - Bank of Nova Scotia</t>
  </si>
  <si>
    <t>0060W00000vvRbRQAU</t>
  </si>
  <si>
    <t>Ian Whyte left Scotiabank in 2018.  Auto-renew kicked in and Kevin was able to negotiate a discount in order to have them pay the discount and in an attempt to earn their business with the new team members. Alex canceled the renewal and has not engaged and just re-confirmed on the auto-generated usage report that they had canceled their contract.</t>
  </si>
  <si>
    <t>https://observepoint.my.salesforce.com/0060W00000y6lVpQAI</t>
  </si>
  <si>
    <t>2018 Renewal - Bank of Nova Scotia</t>
  </si>
  <si>
    <t>https://observepoint.my.salesforce.com/0060W00000vvRbRQAU</t>
  </si>
  <si>
    <t>0060W00000vx0tAQAQ</t>
  </si>
  <si>
    <t>2019 Renewal - EE</t>
  </si>
  <si>
    <t>006d000000gsqIEAAY</t>
  </si>
  <si>
    <t>Merged with BT account.</t>
  </si>
  <si>
    <t>https://observepoint.my.salesforce.com/0060W00000vx0tAQAQ</t>
  </si>
  <si>
    <t>https://observepoint.my.salesforce.com/001d000001l7AraAAE</t>
  </si>
  <si>
    <t>2022-REN-SPIE</t>
  </si>
  <si>
    <t>0060W000013pntOQAQ</t>
  </si>
  <si>
    <t>SPIE is excited to maintain our long lasting partnership for another year while they continually track their tagging implementation with OP!</t>
  </si>
  <si>
    <t>https://observepoint.my.salesforce.com/0066T000016HLgfQAG</t>
  </si>
  <si>
    <t>2021-REN-SPIE</t>
  </si>
  <si>
    <t>0060W000010yZbSQAU</t>
  </si>
  <si>
    <t>SPIE is renewing for another 12 month. They continually see the importance WebAssurance provides to their organization.</t>
  </si>
  <si>
    <t>https://observepoint.my.salesforce.com/0060W000013pntOQAQ</t>
  </si>
  <si>
    <t>2020 Renewal - SPIE</t>
  </si>
  <si>
    <t>0060W00000y8o8rQAA</t>
  </si>
  <si>
    <t>Analytics Validation across multiple domains, getting pertinent alerts in Slack, onboarding more users for SEO projects leveraging our OP Custom Tags</t>
  </si>
  <si>
    <t>https://observepoint.my.salesforce.com/0060W000010yZbSQAU</t>
  </si>
  <si>
    <t>2019 Renewal - SPIE</t>
  </si>
  <si>
    <t>0060W00000y6p3RQAQ</t>
  </si>
  <si>
    <t>https://observepoint.my.salesforce.com/0060W00000y8o8rQAA</t>
  </si>
  <si>
    <t>006d000000raqHxAAI</t>
  </si>
  <si>
    <t>2018 Renewal - Mezzo Labs</t>
  </si>
  <si>
    <t>006d000000rPUS0AAO</t>
  </si>
  <si>
    <t>Mezzo is a small agency who was paying for a license and not getting paid value out of it. They are transitioning to a partner license and partner account.</t>
  </si>
  <si>
    <t>https://observepoint.my.salesforce.com/006d000000raqHxAAI</t>
  </si>
  <si>
    <t>https://observepoint.my.salesforce.com/001d000001yJykUAAS</t>
  </si>
  <si>
    <t>0060W00000wyJAHQA2</t>
  </si>
  <si>
    <t>2018 Renewal - Direct Line Group</t>
  </si>
  <si>
    <t>006d000000unLRVAA2</t>
  </si>
  <si>
    <t>https://observepoint.my.salesforce.com/0060W00000wyJAHQA2</t>
  </si>
  <si>
    <t>2023-REN-Direct Line Group</t>
  </si>
  <si>
    <t>0060W0000121ivsQAA</t>
  </si>
  <si>
    <t>Direct line are happy using OP. They are interested in using OP for testing tag presence and also want to use it more for testing Privacy and are looking forward to using the Privacy feature.</t>
  </si>
  <si>
    <t>https://observepoint.my.salesforce.com/0066T000016nSoKQAU</t>
  </si>
  <si>
    <t>2021-REN-Direct Line Group</t>
  </si>
  <si>
    <t>0060W00000zOcewQAC</t>
  </si>
  <si>
    <t>Unresponsive during renewal time, but came back to us when they were disconnected, ready to renew!</t>
  </si>
  <si>
    <t>Internal changes and no champion have meant they decided to not renew with ObservePoint.</t>
  </si>
  <si>
    <t>https://observepoint.my.salesforce.com/0060W0000121ivsQAA</t>
  </si>
  <si>
    <t>2019 Renewal - Direct Line Group</t>
  </si>
  <si>
    <t>https://observepoint.my.salesforce.com/0060W00000zOcewQAC</t>
  </si>
  <si>
    <t>2019 Renewal - Barclays UK</t>
  </si>
  <si>
    <t>0060W00000wwUHXQA2</t>
  </si>
  <si>
    <t>https://observepoint.my.salesforce.com/0060W00000zONp6QAG</t>
  </si>
  <si>
    <t>006d000000uEhgoAAC</t>
  </si>
  <si>
    <t>2017 Renewal - Rolex</t>
  </si>
  <si>
    <t>006d000000T3n2OAAR</t>
  </si>
  <si>
    <t>https://observepoint.my.salesforce.com/006d000000uEhgoAAC</t>
  </si>
  <si>
    <t>2022-REN-Rolex</t>
  </si>
  <si>
    <t>0060W000013sE2SQAU</t>
  </si>
  <si>
    <t>Sebastian was excited to see how we were using journeys. He was also interested in setting these all up in staging once we have access to their site. He also liked what I showed him on audits.</t>
  </si>
  <si>
    <t>https://observepoint.my.salesforce.com/0066T000016js7BQAQ</t>
  </si>
  <si>
    <t>2021-REN-Rolex</t>
  </si>
  <si>
    <t>0060W0000120L1NQAU</t>
  </si>
  <si>
    <t>Still see value in OP. Benefit from Valtech support while human resources to use OP have been limited.</t>
  </si>
  <si>
    <t>https://observepoint.my.salesforce.com/0060W000013sE2SQAU</t>
  </si>
  <si>
    <t>2020 Renewal - Rolex</t>
  </si>
  <si>
    <t>0060W00000zMmtdQAC</t>
  </si>
  <si>
    <t>Happily auto-renewed. Low engagement receive enough value to keep renewing. Big goals this year to help increase usage, engagement, and overall value.</t>
  </si>
  <si>
    <t>https://observepoint.my.salesforce.com/0060W0000120L1NQAU</t>
  </si>
  <si>
    <t>2019 Renewal - Rolex</t>
  </si>
  <si>
    <t>0060W00000wvm6RQAQ</t>
  </si>
  <si>
    <t>https://observepoint.my.salesforce.com/0060W00000zMmtdQAC</t>
  </si>
  <si>
    <t>2018 Renewal - Rolex</t>
  </si>
  <si>
    <t>https://observepoint.my.salesforce.com/0060W00000wvm6RQAQ</t>
  </si>
  <si>
    <t>0060W000010yOqxQAE</t>
  </si>
  <si>
    <t>2020 Renewal - Eventim</t>
  </si>
  <si>
    <t>0060W00000y7cARQAY</t>
  </si>
  <si>
    <t>Despite being hit hard by Covid, Eventim wanted to make sure they have OP available to them as soon as they turn the corner.</t>
  </si>
  <si>
    <t>https://observepoint.my.salesforce.com/0060W000010yOqxQAE</t>
  </si>
  <si>
    <t>https://observepoint.my.salesforce.com/001d000001yLOWLAA4</t>
  </si>
  <si>
    <t>0066T0000168YrZQAU</t>
  </si>
  <si>
    <t>2022-REN-Eventim</t>
  </si>
  <si>
    <t>0060W000013lKwlQAE</t>
  </si>
  <si>
    <t>They were dark for the majority of the year. Feedback from client is that: 'We haven’t used OP too much so far for various reasons, but we still intend to intensify the usage of it or an equivalent.We haven’t had any internal discussion around the investment and it was kind of a continuous budget item which didn’t require further senior mgmt. alignment.Given your new price offer you’ve created a case and you’ve been waking up sleeping dogs which has forced us to this decision.'</t>
  </si>
  <si>
    <t>https://observepoint.my.salesforce.com/0066T0000168YrZQAU</t>
  </si>
  <si>
    <t>2021-REN-Eventim</t>
  </si>
  <si>
    <t>Eventim are happily renewing for another 12 months. They will use ObservePoint to regularly monitor tags and set alerts for data issues.</t>
  </si>
  <si>
    <t>https://observepoint.my.salesforce.com/0060W000013lKwlQAE</t>
  </si>
  <si>
    <t>2019 Renewal - Eventim</t>
  </si>
  <si>
    <t>0060W00000wxOGwQAM</t>
  </si>
  <si>
    <t>https://observepoint.my.salesforce.com/0060W00000y7cARQAY</t>
  </si>
  <si>
    <t>0060W00000wwgwGQAQ</t>
  </si>
  <si>
    <t>2018 Renewal - Netapp</t>
  </si>
  <si>
    <t>006d000000unbNIAAY</t>
  </si>
  <si>
    <t>https://observepoint.my.salesforce.com/0060W00000wwgwGQAQ</t>
  </si>
  <si>
    <t>https://observepoint.my.salesforce.com/001d000001hV39rAAC</t>
  </si>
  <si>
    <t>0060W00000y8XlYQAU</t>
  </si>
  <si>
    <t>2019 Renewal - Netapp</t>
  </si>
  <si>
    <t>The main user left and the replacement didn't use OP much and would not engage. Attempts to reach her boss and others users were ignored. When they cancelled the response was, weren't getting enough use out of OP.</t>
  </si>
  <si>
    <t>https://observepoint.my.salesforce.com/0060W00000y8XlYQAU</t>
  </si>
  <si>
    <t>006d000000i1XrOAAU</t>
  </si>
  <si>
    <t>2018 Renewal - AT&amp;T</t>
  </si>
  <si>
    <t>AT&amp;T has requested to cancel - We are working on trying to save them but I am closing this managed services oppty.</t>
  </si>
  <si>
    <t>https://observepoint.my.salesforce.com/006d000000i1XrOAAU</t>
  </si>
  <si>
    <t>2023 - REN - Robert Half International</t>
  </si>
  <si>
    <t>0066T000015PzCyQAK</t>
  </si>
  <si>
    <t>RH is a solid partner. Always getting value and certainly happy to renew with OP.</t>
  </si>
  <si>
    <t>https://observepoint.my.salesforce.com/0066T000017Wf7CQAS</t>
  </si>
  <si>
    <t>2022 - REN - Robert Half International</t>
  </si>
  <si>
    <t>0060W000015PK5tQAG</t>
  </si>
  <si>
    <t>Got on new pricing model and added data warehouse. They're excited to be on with OP for 12 more months.</t>
  </si>
  <si>
    <t>https://observepoint.my.salesforce.com/0066T000015PzCyQAK</t>
  </si>
  <si>
    <t>0060W000010R5mJQAS</t>
  </si>
  <si>
    <t>2020 Renewal - Robert Half</t>
  </si>
  <si>
    <t>0060W00000zMe0ZQAS</t>
  </si>
  <si>
    <t>Robert Half does not have time to manually QA and govern their tags. OP will fill that need.</t>
  </si>
  <si>
    <t>Client was forced to cut technology. This came from the top so our BU did not have choice. They were happy with OP and hope to bring it back in the future.</t>
  </si>
  <si>
    <t>https://observepoint.my.salesforce.com/0060W000010R5mJQAS</t>
  </si>
  <si>
    <t>0060W00000wwHCrQAM</t>
  </si>
  <si>
    <t>2018 Renewal - Jet2.com</t>
  </si>
  <si>
    <t>006d000000rXZhDAAW</t>
  </si>
  <si>
    <t>https://observepoint.my.salesforce.com/0060W00000wwHCrQAM</t>
  </si>
  <si>
    <t>2017 Renewal - Jet2.com</t>
  </si>
  <si>
    <t>006d000000hylWUAAY</t>
  </si>
  <si>
    <t>Jet2.com added AppAssurance</t>
  </si>
  <si>
    <t>https://observepoint.my.salesforce.com/006d000000rXZhDAAW</t>
  </si>
  <si>
    <t>2016 Renewal - Jet2.com</t>
  </si>
  <si>
    <t>006d000000X54dJAAR</t>
  </si>
  <si>
    <t>https://observepoint.my.salesforce.com/006d000000hylWUAAY</t>
  </si>
  <si>
    <t>2019 Renewal - Jet2.com</t>
  </si>
  <si>
    <t>https://observepoint.my.salesforce.com/0060W00000zN6BBQA0</t>
  </si>
  <si>
    <t>0066T00001CNGBDQA5</t>
  </si>
  <si>
    <t>2024 - REN - The Swiss Colony</t>
  </si>
  <si>
    <t>&lt;p&gt;&lt;strong style="color: rgb(0, 0, 0); font-family: Roboto, sans-serif; font-size: 14pt;"&gt;Current Use Cases&lt;/strong&gt;&lt;/p&gt;&lt;ul&gt;&lt;li&gt;&lt;strong style="font-size: 14pt;"&gt;Analytics Validation&lt;/strong&gt;&lt;ul&gt;&lt;li&gt;&lt;span style="font-size: 14pt;"&gt;Analyze Tealium as their main tag in their Redshift custom reports&lt;/span&gt;&lt;/li&gt;&lt;li&gt;&lt;u style="font-size: 14pt;"&gt;Audits&lt;/u&gt;&lt;ul&gt;&lt;li&gt;&lt;span style="font-size: 14pt;"&gt;Use audits primarily to test changes to implementations&lt;/span&gt;&lt;/li&gt;&lt;li&gt;&lt;span style="font-size: 14pt;"&gt;Set up master and daily audits for their main domain&lt;/span&gt;&lt;/li&gt;&lt;li&gt;&lt;span style="font-size: 14pt;"&gt;Specifically, they cover product pages and test on staging and prod&lt;/span&gt;&lt;/li&gt;&lt;li&gt;&lt;span style="font-size: 14pt;"&gt;Check Monthly audits on all sites especially when their site marketing has been updated&lt;/span&gt;&lt;/li&gt;&lt;/ul&gt;&lt;/li&gt;&lt;li&gt;&lt;u style="font-size: 14pt;"&gt;Journeys&lt;/u&gt;&lt;ul&gt;&lt;li&gt;&lt;span style="font-size: 14pt;"&gt;Test these funnels&lt;/span&gt;&lt;ul&gt;&lt;li&gt;&lt;span style="font-size: 14pt;"&gt;Log in/purchase/receipt page&lt;/span&gt;&lt;/li&gt;&lt;li&gt;&lt;span style="font-siz</t>
  </si>
  <si>
    <t>https://observepoint.my.salesforce.com/0066T00001CNGBDQA5</t>
  </si>
  <si>
    <t>2016 Renewal - Children's Place</t>
  </si>
  <si>
    <t>006d000000HdUgvAAF</t>
  </si>
  <si>
    <t>https://observepoint.my.salesforce.com/006d000000hsS74AAE</t>
  </si>
  <si>
    <t>0060W00000vX0H6QAK</t>
  </si>
  <si>
    <t>2018 Renewal - Kaspersky</t>
  </si>
  <si>
    <t>https://observepoint.my.salesforce.com/0060W00000vX0H6QAK</t>
  </si>
  <si>
    <t>https://observepoint.my.salesforce.com/001d000001ZwR09AAF</t>
  </si>
  <si>
    <t>006d000000XWN2sAAH</t>
  </si>
  <si>
    <t>Kaspersky - Renewal &amp; Upsell</t>
  </si>
  <si>
    <t>Kaspersky has been finding the value of OP and wants to expand the sites and amount of audits they are doing.  The new contract model is ideal.</t>
  </si>
  <si>
    <t>https://observepoint.my.salesforce.com/006d000000XWN2sAAH</t>
  </si>
  <si>
    <t>006d000000vEzJpAAK</t>
  </si>
  <si>
    <t>2017 Renewal/Upsell - Kaspersky</t>
  </si>
  <si>
    <t>https://observepoint.my.salesforce.com/006d000000vEzJpAAK</t>
  </si>
  <si>
    <t>0060W00000xog0QQAQ</t>
  </si>
  <si>
    <t>2019 Renewal - Kaspersky</t>
  </si>
  <si>
    <t>Lost all of the key contacts -</t>
  </si>
  <si>
    <t>https://observepoint.my.salesforce.com/0060W00000xog0QQAQ</t>
  </si>
  <si>
    <t>0060W00000xoiEsQAI</t>
  </si>
  <si>
    <t>2019 Renewal - Bell Canada Enterprises</t>
  </si>
  <si>
    <t>0060W00000wx2AXQAY</t>
  </si>
  <si>
    <t>They are cutting the budget and ObservePoint was at the bottom of the list when it came to usage and adoption.</t>
  </si>
  <si>
    <t>https://observepoint.my.salesforce.com/0060W00000xoiEsQAI</t>
  </si>
  <si>
    <t>https://observepoint.my.salesforce.com/001d000001yK3mBAAS</t>
  </si>
  <si>
    <t>0060W00000y5AQXQA2</t>
  </si>
  <si>
    <t>2019 Renewal - T4Media OBO Mercedes</t>
  </si>
  <si>
    <t>006d000000kiou2AAA</t>
  </si>
  <si>
    <t>https://observepoint.my.salesforce.com/0060W00000y5AQXQA2</t>
  </si>
  <si>
    <t>https://observepoint.my.salesforce.com/001d000001zaRsjAAE</t>
  </si>
  <si>
    <t>2018 Renewal - T4Media OBO Mercedes</t>
  </si>
  <si>
    <t>006d000000i1FE4AAM</t>
  </si>
  <si>
    <t>https://observepoint.my.salesforce.com/006d000000kiou2AAA</t>
  </si>
  <si>
    <t>0060W000012SzscQAC</t>
  </si>
  <si>
    <t>2021-REN-T4Media OBO Mercedes</t>
  </si>
  <si>
    <t>0060W000010Q88dQAC</t>
  </si>
  <si>
    <t>Partner lost their client(Mercedes). We know have a direct licence with Mercedes DE.</t>
  </si>
  <si>
    <t>https://observepoint.my.salesforce.com/0060W000012SzscQAC</t>
  </si>
  <si>
    <t>2020 Renewal - T4Media OBO Mercedes</t>
  </si>
  <si>
    <t>Still seeing the value in WebAssurance.</t>
  </si>
  <si>
    <t>https://observepoint.my.salesforce.com/0060W000010Q88dQAC</t>
  </si>
  <si>
    <t>0060W00000wypMjQAI</t>
  </si>
  <si>
    <t>2019-REN-Biogen</t>
  </si>
  <si>
    <t>006d000000uo9L2AAI</t>
  </si>
  <si>
    <t>https://observepoint.my.salesforce.com/0060W00000wypMjQAI</t>
  </si>
  <si>
    <t>2018-REN-Biogen</t>
  </si>
  <si>
    <t>006d000000q8GmzAAE</t>
  </si>
  <si>
    <t>https://observepoint.my.salesforce.com/006d000000uo9L2AAI</t>
  </si>
  <si>
    <t>2020-REN-Biogen</t>
  </si>
  <si>
    <t>https://observepoint.my.salesforce.com/0060W00000zPINNQA4</t>
  </si>
  <si>
    <t>0060W00000wyBLVQA2</t>
  </si>
  <si>
    <t>2018-REN-FCA</t>
  </si>
  <si>
    <t>006d000000rj9LsAAI</t>
  </si>
  <si>
    <t>FCA has a lot of journey work and needs Script Services to help supply the load.</t>
  </si>
  <si>
    <t>https://observepoint.my.salesforce.com/0060W00000wyBLVQA2</t>
  </si>
  <si>
    <t>2022-REN-FCA</t>
  </si>
  <si>
    <t>0060W000014UdjEQAS</t>
  </si>
  <si>
    <t>Renewal and expansion woot woot.</t>
  </si>
  <si>
    <t>https://observepoint.my.salesforce.com/0066T000016mW3AQAU</t>
  </si>
  <si>
    <t>2021-REN-FCA</t>
  </si>
  <si>
    <t>0060W0000123Q14QAE</t>
  </si>
  <si>
    <t>https://observepoint.my.salesforce.com/0060W000014UdjEQAS</t>
  </si>
  <si>
    <t>2020-REN-FCA</t>
  </si>
  <si>
    <t>0060W00000zPnCRQA0</t>
  </si>
  <si>
    <t>$30k of Services to kick off 2021.</t>
  </si>
  <si>
    <t>https://observepoint.my.salesforce.com/0060W0000123Q14QAE</t>
  </si>
  <si>
    <t>2019 Renewal - FCA</t>
  </si>
  <si>
    <t>We were able to successfully reset their expectations of how to use journeys at scale and our partners at Merckle have been great to help us clean up their account.</t>
  </si>
  <si>
    <t>https://observepoint.my.salesforce.com/0060W00000zPnCRQA0</t>
  </si>
  <si>
    <t>2017 Renewal/Upsell - Bayer</t>
  </si>
  <si>
    <t>006d000000iooALAAY</t>
  </si>
  <si>
    <t>Bayer needs assistance to help manage their many brands, URLs, and Adobe implementation.  Our Enterprise solution is their answer. This agreement doubled their ARR and together we will be able to help them mature in their data governance practice.</t>
  </si>
  <si>
    <t>https://observepoint.my.salesforce.com/0060W00000vXXb3QAG</t>
  </si>
  <si>
    <t>0066T000016lfkYQAQ</t>
  </si>
  <si>
    <t>2022 - REN - Oysho - Tech Gov</t>
  </si>
  <si>
    <t>0066T000016lL30QAE</t>
  </si>
  <si>
    <t>(Only put lost budget as it wouldn't let me leave it blank) Dark account all year, didn't have one conversation, but persisted all year. Sent a few videos trying to add value, but ultimately never got a reason as wasn't able to talk to the man.</t>
  </si>
  <si>
    <t>https://observepoint.my.salesforce.com/0066T000016lfkYQAQ</t>
  </si>
  <si>
    <t>https://observepoint.my.salesforce.com/001d000001i93AHAAY</t>
  </si>
  <si>
    <t>0060W000013sS1oQAE</t>
  </si>
  <si>
    <t>2021-REN-Oysho(Inditex)</t>
  </si>
  <si>
    <t>0060W000011WdZlQAK</t>
  </si>
  <si>
    <t>Had several problems with Journeys over an extended period of time. Lost interest and didn't have enough human resources.</t>
  </si>
  <si>
    <t>https://observepoint.my.salesforce.com/0060W000013sS1oQAE</t>
  </si>
  <si>
    <t>2020-REN-Oysho(Inditex)</t>
  </si>
  <si>
    <t>0060W000010Nfm3QAC</t>
  </si>
  <si>
    <t>Even though they have been affected by Covid they want to keep building on there use cases with ObservePoint</t>
  </si>
  <si>
    <t>https://observepoint.my.salesforce.com/0060W000011WdZlQAK</t>
  </si>
  <si>
    <t>006d000000nc5YuAAI</t>
  </si>
  <si>
    <t>2017 Renewal - Tailor Brands</t>
  </si>
  <si>
    <t>006d000000nCtHtAAK</t>
  </si>
  <si>
    <t>They never used ObservePoint. They were paying us monthly and Jared negotiated months ago to let them pay a one time fee to get out of the contract</t>
  </si>
  <si>
    <t>https://observepoint.my.salesforce.com/006d000000nc5YuAAI</t>
  </si>
  <si>
    <t>https://observepoint.my.salesforce.com/001d000001qt0GmAAI</t>
  </si>
  <si>
    <t>0060W00000vwROGQA2</t>
  </si>
  <si>
    <t>2018 Renewal - RWJF</t>
  </si>
  <si>
    <t>006d000000qWoRqAAK</t>
  </si>
  <si>
    <t>https://observepoint.my.salesforce.com/0060W00000vwROGQA2</t>
  </si>
  <si>
    <t>2025 - REN - Robert Wood Johnson Foundation</t>
  </si>
  <si>
    <t>0066T00001CzLhAQAV</t>
  </si>
  <si>
    <t>&lt;p&gt;Analytics Validation, migration, LPV&lt;/p&gt;</t>
  </si>
  <si>
    <t>Getting wins with OP utilizing us for their migration to AEP and other new use cases this year</t>
  </si>
  <si>
    <t>https://observepoint.my.salesforce.com/006VH00000QdhhFYAR</t>
  </si>
  <si>
    <t>006VH00000eXhS9YAK</t>
  </si>
  <si>
    <t>2026 - REN - Robert Wood Johnson Foundation</t>
  </si>
  <si>
    <t>2017 Renewal - RWJF</t>
  </si>
  <si>
    <t>006d000000ioo7WAAQ</t>
  </si>
  <si>
    <t>https://observepoint.my.salesforce.com/006d000000qWoRqAAK</t>
  </si>
  <si>
    <t>2024 - REN - Robert Wood Johnson Foundation</t>
  </si>
  <si>
    <t>0066T000017wAzgQAE</t>
  </si>
  <si>
    <t>&lt;p&gt;Phil Hagerty is steadily doing more and more with ObservePoint including an adoption of ClickAll+&lt;/p&gt;</t>
  </si>
  <si>
    <t>Phil is steadily doing more and more with Observepoint including an adoption of ClickAll+.</t>
  </si>
  <si>
    <t>https://observepoint.my.salesforce.com/0066T00001CzLhAQAV</t>
  </si>
  <si>
    <t>2023 - REN - Robert Wood Johnson Foundation</t>
  </si>
  <si>
    <t>0066T000016Gc60QAC</t>
  </si>
  <si>
    <t>RWJF auto renew for another year! Dianne has done a great job with them and they continue to find value in the tool.</t>
  </si>
  <si>
    <t>https://observepoint.my.salesforce.com/0066T000017wAzgQAE</t>
  </si>
  <si>
    <t>2022-REN-RWJF</t>
  </si>
  <si>
    <t>0060W000013pnsaQAA</t>
  </si>
  <si>
    <t>They excited to ramp up on audits and journeys and start strong with new use cases that will help them govern their adobe analytic tags :)</t>
  </si>
  <si>
    <t>https://observepoint.my.salesforce.com/0066T000016Gc60QAC</t>
  </si>
  <si>
    <t>2021-REN-RWJF + Touchpoints XSELL-POC Dylan</t>
  </si>
  <si>
    <t>0060W000011SewZQAS</t>
  </si>
  <si>
    <t>RWJF have gotten great support from Dianne who sourced this opportunity. After POC with Dylan, they are very excited to add TouchPoints to their stack. Great team win between CSMs and Sales!</t>
  </si>
  <si>
    <t>https://observepoint.my.salesforce.com/0060W000013pnsaQAA</t>
  </si>
  <si>
    <t>2020 Renewal - RWJF</t>
  </si>
  <si>
    <t>0060W00000y863jQAA</t>
  </si>
  <si>
    <t>Will continue to validate AA through OP</t>
  </si>
  <si>
    <t>https://observepoint.my.salesforce.com/0060W000011SewZQAS</t>
  </si>
  <si>
    <t>2019 Renewal - RWJF</t>
  </si>
  <si>
    <t>https://observepoint.my.salesforce.com/0060W00000y863jQAA</t>
  </si>
  <si>
    <t>0060W000011SacMQAS</t>
  </si>
  <si>
    <t>2019 Renewal - Ubisoft</t>
  </si>
  <si>
    <t>Ubisoft is expanding into other divisions and business units.</t>
  </si>
  <si>
    <t>https://observepoint.my.salesforce.com/0060W000011SacMQAS</t>
  </si>
  <si>
    <t>0066T000016GmwkQAC</t>
  </si>
  <si>
    <t>2023-REN-Ubisoft</t>
  </si>
  <si>
    <t>0060W000012bDI4QAM</t>
  </si>
  <si>
    <t>&lt;ul&gt;&lt;li&gt;Quality Assessment and Data Quality (&lt;span style="background-color: rgb(255, 255, 255); color: rgb(45, 55, 72);"&gt;want data to be trust worthy by all tams using it.&lt;/span&gt;)&lt;/li&gt;&lt;li&gt;Key customer Flows (1. Checkout without triggering a digital or physical purchase. 2. Audit the CTA&amp;#39;s - Click events (buy now event) 3. buy a product in Brazil you are leaving the site on the billing and nothing is happening on the website and we don&amp;#39;t have proof that the purchase happened. 4. some from an iframe&lt;/li&gt;&lt;li&gt;Campaign | Landing page validation&lt;/li&gt;&lt;/ul&gt;&lt;p&gt;&lt;br&gt;&lt;/p&gt;&lt;p&gt;&lt;br&gt;&lt;/p&gt;&lt;p&gt;&lt;br&gt;&lt;/p&gt;&lt;p&gt;&lt;br&gt;&lt;/p&gt;&lt;p&gt;&lt;br&gt;&lt;/p&gt;&lt;p&gt;&lt;br&gt;&lt;/p&gt;&lt;p&gt;&lt;br&gt;&lt;/p&gt;&lt;p&gt;Edit Description&lt;/p&gt;&lt;p&gt;&lt;br&gt;&lt;/p&gt;&lt;ul&gt;&lt;li&gt;)&lt;/li&gt;&lt;/ul&gt;</t>
  </si>
  <si>
    <t>https://observepoint.my.salesforce.com/0066T000016GmwkQAC</t>
  </si>
  <si>
    <t>2021-REN-Ubisoft</t>
  </si>
  <si>
    <t>Ubisoft is back for 2 more years. Tremendous value is seen by their entire org, they can't wait to keep digging into OP and solve more use cases.</t>
  </si>
  <si>
    <t>https://observepoint.my.salesforce.com/0060W000012bDI4QAM</t>
  </si>
  <si>
    <t>006d000000tud29AAA</t>
  </si>
  <si>
    <t>2019 Renewal - BB&amp;T</t>
  </si>
  <si>
    <t>BB&amp;T was acquired by SunTrust Bank and formed new company Truist Bank since the last renewal.  Amidst the transition and pandemic, many contracts were not being renewed.  OP was included in this group.  They also mentioned that they have 2 new QA engineers that will handle what WebA did for the time being.</t>
  </si>
  <si>
    <t>https://observepoint.my.salesforce.com/006d000000tud29AAA</t>
  </si>
  <si>
    <t>https://observepoint.my.salesforce.com/001d000001gO0q7AAC</t>
  </si>
  <si>
    <t>006d000000tud4KAAQ</t>
  </si>
  <si>
    <t>2017 Renewal/Upsell - BB&amp;T</t>
  </si>
  <si>
    <t>BB&amp;T did not make a total effort to implement OP into their QA processes and paid for with some dropped variables.  They are focused on utilizing consulting in 2018 to achieve their DG goals.</t>
  </si>
  <si>
    <t>https://observepoint.my.salesforce.com/006d000000tud4KAAQ</t>
  </si>
  <si>
    <t>0060W00000vXC3cQAG</t>
  </si>
  <si>
    <t>2017 Renewal/Upsell - FedEx</t>
  </si>
  <si>
    <t>006d000000Y0fDSAAZ</t>
  </si>
  <si>
    <t>After meeting different departments at Summit, we were able to talk to other departments who saw the value of having a Data Governance Consultant.  FedEx will also benefit from Tag Hierarchy, Data Warehousing, API Support.</t>
  </si>
  <si>
    <t>https://observepoint.my.salesforce.com/0060W00000vXC3cQAG</t>
  </si>
  <si>
    <t>2021 Renewal - FedEx</t>
  </si>
  <si>
    <t>0060W00000y5chlQAA</t>
  </si>
  <si>
    <t>FedEx will continue using our services to support their QA initiatives. They would like to ramp up their testing so they added Script Services to this year's contract.</t>
  </si>
  <si>
    <t>https://observepoint.my.salesforce.com/0060W000010wVXBQA2</t>
  </si>
  <si>
    <t>2019 Renewal - FedEx</t>
  </si>
  <si>
    <t>0060W00000vXKi8QAG</t>
  </si>
  <si>
    <t>https://observepoint.my.salesforce.com/0060W00000y5chlQAA</t>
  </si>
  <si>
    <t>2018 Renewal - FedEx</t>
  </si>
  <si>
    <t>written confirmation of renewal 2018</t>
  </si>
  <si>
    <t>https://observepoint.my.salesforce.com/0060W00000vXKi8QAG</t>
  </si>
  <si>
    <t>0060W00000y55jfQAA</t>
  </si>
  <si>
    <t>2019 Renewal - Jet.com</t>
  </si>
  <si>
    <t>0060W00000vIRoTQAW</t>
  </si>
  <si>
    <t>https://observepoint.my.salesforce.com/0060W00000y55jfQAA</t>
  </si>
  <si>
    <t>https://observepoint.my.salesforce.com/001d000001pQGaRAAW</t>
  </si>
  <si>
    <t>0060W000010QLg8QAG</t>
  </si>
  <si>
    <t>2020 Renewal - Jet.com</t>
  </si>
  <si>
    <t>Jet.com was bought out by Wal-Mart.  In speaking with the GM at Wal-Mart she said they are not interested at this time in exploring OP further and send a cancellation notice via overnight mail.  She is working to get us paid for 2019 however.</t>
  </si>
  <si>
    <t>https://observepoint.my.salesforce.com/0060W000010QLg8QAG</t>
  </si>
  <si>
    <t>0060W00000vvm3zQAA</t>
  </si>
  <si>
    <t>2018 Renewal - E! Online</t>
  </si>
  <si>
    <t>006d000000oC0kGAAS</t>
  </si>
  <si>
    <t>They are busy with other projects and do not have time for OP. Planning to add it again early next year.</t>
  </si>
  <si>
    <t>https://observepoint.my.salesforce.com/0060W00000vvm3zQAA</t>
  </si>
  <si>
    <t>https://observepoint.my.salesforce.com/001d000001gO7hdAAC</t>
  </si>
  <si>
    <t>2017 Renewal - E! Online</t>
  </si>
  <si>
    <t>006d000000k2C4NAAU</t>
  </si>
  <si>
    <t>https://observepoint.my.salesforce.com/006d000000oC0kGAAS</t>
  </si>
  <si>
    <t>006d000000ltU0hAAE</t>
  </si>
  <si>
    <t>2017 Renewal - Chegg</t>
  </si>
  <si>
    <t>https://observepoint.my.salesforce.com/006d000000ltU0hAAE</t>
  </si>
  <si>
    <t>0066T00001AFFHhQAP</t>
  </si>
  <si>
    <t>2024 - REN - Biogen</t>
  </si>
  <si>
    <t>&lt;p&gt;&lt;span style="font-size: 14px;"&gt;Biogen has always been content for using us for Analytics use cases -- but the hope this year is to branch into privacy and landing page validation.&lt;/span&gt;&lt;/p&gt;&lt;ul&gt;&lt;li&gt;&lt;span style="background-color: rgb(255, 255, 255); font-size: 14px;"&gt;Analytics Validation&lt;/span&gt;&lt;ul&gt;&lt;li&gt;&lt;span style="background-color: rgb(255, 255, 255); font-family: Arial, sans-serif; font-size: 14px;"&gt;Have all commercial product sites covered by web journeys and audits&lt;/span&gt;&lt;/li&gt;&lt;/ul&gt;&lt;/li&gt;&lt;li&gt;&lt;span style="background-color: rgb(255, 255, 255); font-size: 14px;"&gt;Use Cases from First Contract in 2016&lt;/span&gt;&lt;ul&gt;&lt;li&gt;&lt;span style="background-color: rgb(255, 255, 255); font-family: Arial, sans-serif; font-size: 14px;"&gt;Monitor tags on two small domains and hoped to roll it out across all domains&lt;/span&gt;&lt;/li&gt;&lt;/ul&gt;&lt;/li&gt;&lt;li&gt;&lt;span style="background-color: rgb(255, 255, 255); font-size: 14px;"&gt;Partner Description&lt;/span&gt;&lt;ul&gt;&lt;li&gt;&lt;span style="background-color: rgb(255, 255, 255); font-size: 14px;"&gt;Accenture is the partner th</t>
  </si>
  <si>
    <t>Biogen is renewing with us for the 8th year in a row since 2016!
They will continue using OP for their analytics validation and monitoring.</t>
  </si>
  <si>
    <t>https://observepoint.my.salesforce.com/0066T00001AFFHhQAP</t>
  </si>
  <si>
    <t>2026 - REN - Biogen</t>
  </si>
  <si>
    <t>006VH000000xFsfYAE</t>
  </si>
  <si>
    <t>30 day auto renewal - Macey -&gt; John Davis on the CSM side</t>
  </si>
  <si>
    <t>https://observepoint.my.salesforce.com/006VH00000SuX9KYAV</t>
  </si>
  <si>
    <t>006VH00000hYYPtYAO</t>
  </si>
  <si>
    <t>2027 - REN - Biogen</t>
  </si>
  <si>
    <t>2025 - REN - Biogen</t>
  </si>
  <si>
    <t>&lt;p&gt;&lt;strong style="color: rgb(0, 0, 0); font-family: Roboto, sans-serif; font-size: 14pt;"&gt;Current Use Cases&lt;/strong&gt;&lt;/p&gt;&lt;ul&gt;&lt;li&gt;&lt;strong style="font-size: 14pt;"&gt;Analytics Validation&lt;/strong&gt;&lt;ul&gt;&lt;li&gt;&lt;span style="font-family: Arial, sans-serif; font-size: 14pt;"&gt;Have all commercial product sites covered by web journeys and audits&lt;/span&gt;&lt;/li&gt;&lt;li&gt;&lt;span style="font-size: 14pt;"&gt;SEO&lt;/span&gt;&lt;/li&gt;&lt;/ul&gt;&lt;/li&gt;&lt;li&gt;&lt;strong style="font-size: 14pt;"&gt;Privacy Compliance Validation (?)&lt;/strong&gt;&lt;ul&gt;&lt;li&gt;&lt;span style="font-size: 14pt;"&gt;Have interest and need to show this to them&lt;/span&gt;&lt;/li&gt;&lt;/ul&gt;&lt;/li&gt;&lt;li&gt;&lt;strong style="font-size: 14pt;"&gt;Landing Page Validation (?)&lt;/strong&gt;&lt;ul&gt;&lt;li&gt;&lt;span style="font-size: 14pt;"&gt;Have interest and need to show this to them&lt;/span&gt;&lt;/li&gt;&lt;/ul&gt;&lt;/li&gt;&lt;/ul&gt;&lt;p&gt;&lt;br&gt;&lt;/p&gt;</t>
  </si>
  <si>
    <t>Biogen is self-sufficient in using ObservePoint with privacy and adobe analytics validation alerting automated.</t>
  </si>
  <si>
    <t>https://observepoint.my.salesforce.com/006VH000000xFsfYAE</t>
  </si>
  <si>
    <t>0066T0000190wCFQAY</t>
  </si>
  <si>
    <t>2025 - REN - TE Connectivity</t>
  </si>
  <si>
    <t>&lt;p&gt;Privacy &amp;amp; Accessibility Compliance&lt;/p&gt;&lt;ul&gt;&lt;li&gt;Accessibility Compliance &lt;/li&gt;&lt;li&gt;CMP Validation&lt;/li&gt;&lt;/ul&gt;&lt;p&gt;Web Governance &lt;/p&gt;&lt;ul&gt;&lt;li&gt;Analytic Validation (Staging and Prod)&lt;/li&gt;&lt;li&gt;Functionality Testing&lt;/li&gt;&lt;/ul&gt;&lt;p&gt;Landing Page &lt;/p&gt;&lt;ul&gt;&lt;li&gt;Identifying Broken Links&lt;/li&gt;&lt;/ul&gt;</t>
  </si>
  <si>
    <t>TE Connectivity has been a strong ObservePoint customer for five years, with strong advocacy from Robert Sorenson. They are strong Web Governance users and have recently expanded engagement by introducing teams focused on link validation and accessibility.</t>
  </si>
  <si>
    <t>https://observepoint.my.salesforce.com/0066T0000190wCFQAY</t>
  </si>
  <si>
    <t>006VH00000eYPJVYA4</t>
  </si>
  <si>
    <t>2026 - REN - TE Connectivity</t>
  </si>
  <si>
    <t>https://observepoint.my.salesforce.com/006VH00000eYPJVYA4</t>
  </si>
  <si>
    <t>006VH00000Qhf4BYAR</t>
  </si>
  <si>
    <t>2025 - REN - Navy Federal Credit Union</t>
  </si>
  <si>
    <t>Navy Federal has been leveraging ObservePoint primarily for analytics validation and is now expanding into privacy initiatives with Deloitte. They’re also planning to attend EDGE this year and were so confident in the value that they renewed their contract three months early.</t>
  </si>
  <si>
    <t>https://observepoint.my.salesforce.com/006VH00000Qhf4BYAR</t>
  </si>
  <si>
    <t>006VH00000d4NCTYA2</t>
  </si>
  <si>
    <t>2026 - REN - Navy Federal Credit Union</t>
  </si>
  <si>
    <t>https://observepoint.my.salesforce.com/006VH00000d4NCTYA2</t>
  </si>
  <si>
    <t>006d000000qprkVAAQ</t>
  </si>
  <si>
    <t>2018 Renewal - Kaiser Permanente</t>
  </si>
  <si>
    <t>https://observepoint.my.salesforce.com/006d000000qprkVAAQ</t>
  </si>
  <si>
    <t>https://observepoint.my.salesforce.com/001d000000vhmurAAA</t>
  </si>
  <si>
    <t>0060W000010x7dQQAQ</t>
  </si>
  <si>
    <t>2019 Built in upsell - Kaiser Permanente Quota Placeholder</t>
  </si>
  <si>
    <t>https://observepoint.my.salesforce.com/0060W000010x7dQQAQ</t>
  </si>
  <si>
    <t>0060W00000zMW6kQAG</t>
  </si>
  <si>
    <t>2021 Renewal - Kaiser Permanente</t>
  </si>
  <si>
    <t>No one on the CS team has had contact with them for multiple years. They have been a dark account for a long time. Assumed to be dark because they weren't seeing value.</t>
  </si>
  <si>
    <t>https://observepoint.my.salesforce.com/0060W00000zMW6kQAG</t>
  </si>
  <si>
    <t>0060W00000vvf8FQAQ</t>
  </si>
  <si>
    <t>2019 Renewal - American Century</t>
  </si>
  <si>
    <t>0060W00000vvUT4QAM</t>
  </si>
  <si>
    <t>https://observepoint.my.salesforce.com/0060W00000vvf8FQAQ</t>
  </si>
  <si>
    <t>2021-REN-American Century</t>
  </si>
  <si>
    <t>0060W000012YxJBQA0</t>
  </si>
  <si>
    <t>American Century knows OP's worth and is interested in our Mobile and Privacy solutions for next year.</t>
  </si>
  <si>
    <t>https://observepoint.my.salesforce.com/0060W000014nx96QAA</t>
  </si>
  <si>
    <t>2020-REN-American Century</t>
  </si>
  <si>
    <t>0060W00000zORbCQAW</t>
  </si>
  <si>
    <t>American Century took a close look at privacy, but decided just to renew this year and continue to evaluate the privacy use case.</t>
  </si>
  <si>
    <t>https://observepoint.my.salesforce.com/0060W000012YxJBQA0</t>
  </si>
  <si>
    <t>2020 Renewal - American Century</t>
  </si>
  <si>
    <t>https://observepoint.my.salesforce.com/0060W00000zORbCQAW</t>
  </si>
  <si>
    <t>American Century 2nd Term</t>
  </si>
  <si>
    <t>0060W00000vX8CDQA0</t>
  </si>
  <si>
    <t>American Century is beyond happy with OP and especially with Jeff's help.  They agreed to not only the 2nd 6 months of their contract but also an additional year.  18 months total.</t>
  </si>
  <si>
    <t>https://observepoint.my.salesforce.com/0060W00000vvUT4QAM</t>
  </si>
  <si>
    <t>0066T00001AEEyiQAH</t>
  </si>
  <si>
    <t>2023 - REN - Verizon</t>
  </si>
  <si>
    <t>0066T000016jzD5QAI</t>
  </si>
  <si>
    <t xml:space="preserve">&lt;p&gt;&lt;span style="color: rgb(68, 68, 68);"&gt;The new service order represents an expansion of $195,000 into the Verizon GTS or IT Security team. Their primary use case will be to evaluate new tags that are added to the site as well as cookie compliance. This is working in cohesion with Adobe analytics team, who have previously been using ObservePoint more for data quality and conversion data. A successful engagement with the race and GTS team will include API support as well as increased, privacy, reporting, and audit set up on new properties that should be broader than the current scope.&lt;/span&gt;&lt;/p&gt;&lt;p&gt;&lt;br&gt;&lt;/p&gt;&lt;p&gt;&lt;span style="color: rgb(68, 68, 68);"&gt;The original group, spearheaded by Mark, have VERY adobe stack-centered use case. Mark&amp;#39;s team use the tool to test Adobe events, variable collection, the presence of various Adobe tools, especially Adobe audience manager, and then use journeys to test different conversion flows, like purchasing an iPhone, purchasing a protection plan, and testing future phone and </t>
  </si>
  <si>
    <t>Verizon are excited to renew for another year. They remain appreciative of the value derived from OP and look forward to expanding automation capabilities, aiming to enhance the utilization of privacy features.</t>
  </si>
  <si>
    <t>https://observepoint.my.salesforce.com/0066T00001AEEyiQAH</t>
  </si>
  <si>
    <t>006VH00000SzUp4YAF</t>
  </si>
  <si>
    <t>2025 - REN - Verizon</t>
  </si>
  <si>
    <t>006VH000002AJg9YAG</t>
  </si>
  <si>
    <t>&lt;p&gt;The main success metrics for ObservePoint are :&lt;/p&gt;&lt;p&gt;&lt;br&gt;&lt;/p&gt;&lt;ul&gt;&lt;li&gt;0.5 error rate for tag errors&lt;/li&gt;&lt;li&gt;Monitoring tag initiators &lt;/li&gt;&lt;li&gt;GEO location of tag requests&lt;/li&gt;&lt;li&gt;Dashboard overview of tag governance. Currently built internal dashboard via google sheets.&lt;/li&gt;&lt;/ul&gt;&lt;p&gt;&lt;br&gt;&lt;/p&gt;</t>
  </si>
  <si>
    <t>Following Verizon’s major reorganisation, which included the layoff of over 13,000 employees, they clearly recognised the significant value ObservePoint provides. As a result, they will continue to rely on ObservePoint to support their data and privacy governance initiatives.</t>
  </si>
  <si>
    <t>https://observepoint.my.salesforce.com/006VH00000SzUp4YAF</t>
  </si>
  <si>
    <t>006VH00000hdXTBYA2</t>
  </si>
  <si>
    <t>2026 - REN - Verizon</t>
  </si>
  <si>
    <t>https://observepoint.my.salesforce.com/006VH00000hdXTBYA2</t>
  </si>
  <si>
    <t>2024 - REN - Verizon</t>
  </si>
  <si>
    <t>Verizon renews for another year! Great logo and great team who deeply value Tom, Dylan, Curt, Dave, Jarrod, Adrian's team, and all who have contributed to keeping our second biggest account happy.</t>
  </si>
  <si>
    <t>https://observepoint.my.salesforce.com/006VH000002AJg9YAG</t>
  </si>
  <si>
    <t>Cardinal Health Part 2</t>
  </si>
  <si>
    <t>006d000000jG9L7AAK</t>
  </si>
  <si>
    <t>2nd part of Cardinal Health Contract. Total deal is worth $92,275 annually.</t>
  </si>
  <si>
    <t>https://observepoint.my.salesforce.com/0060W00000vvWNuQAM</t>
  </si>
  <si>
    <t>0060W000013rWbgQAE</t>
  </si>
  <si>
    <t>2021-REN-Intouch Solutions</t>
  </si>
  <si>
    <t>auto renewal</t>
  </si>
  <si>
    <t>https://observepoint.my.salesforce.com/0060W000013rWbgQAE</t>
  </si>
  <si>
    <t>006VH00000Rjs9dYAB</t>
  </si>
  <si>
    <t>2025 - REN - Intouch Solutions</t>
  </si>
  <si>
    <t>006VH000002uG91YAE</t>
  </si>
  <si>
    <t>&lt;p&gt;Using OP for Consent Categories and compliance status for their clients websites. Obvious success!&lt;/p&gt;</t>
  </si>
  <si>
    <t>A big reason we are able to prove valuable for Eversana/ Intouch Solutions is our easy integration with OneTrust. Almost all of their clients use OT and they do consent category/ compliance testing for their clients. Since we are the best tool to test for such things, it was pretty easy to continue this partnership!</t>
  </si>
  <si>
    <t>https://observepoint.my.salesforce.com/006VH00000Rjs9dYAB</t>
  </si>
  <si>
    <t>006VH00000gFPXNYA4</t>
  </si>
  <si>
    <t>2026 - REN - Intouch Solutions</t>
  </si>
  <si>
    <t>https://observepoint.my.salesforce.com/006VH00000gFPXNYA4</t>
  </si>
  <si>
    <t>2024 - REN - Intouch Solutions</t>
  </si>
  <si>
    <t>0066T00001ACGH8QAP</t>
  </si>
  <si>
    <t>&lt;p&gt;Over 150 audits in their account and numerous folders to keep things organized, Intouch has seen some success running audits for a multitude of sites/ partners.&lt;/p&gt;</t>
  </si>
  <si>
    <t>Intouch Solutions sees major value in the OneTrust Importer and Privacy as a whole with ObservePoint. One of the pioneers for Partners being interested in Privacy for their clients, this is an awesome opportunity to build out a case study for partners with a use case that has barely been used!</t>
  </si>
  <si>
    <t>https://observepoint.my.salesforce.com/006VH000002uG91YAE</t>
  </si>
  <si>
    <t>2023 - REN - Eversana Intouch</t>
  </si>
  <si>
    <t>0066T000016mC0uQAE</t>
  </si>
  <si>
    <t>&lt;p&gt;&lt;span style="font-size: 12px;"&gt;Intouch Solutions has used us and will continue to use us for the following reasons:&lt;/span&gt;&lt;/p&gt;&lt;ul&gt;&lt;li&gt;&lt;strong style="background-color: rgb(255, 255, 255); font-size: 12px;"&gt;Analytics Validation&lt;/strong&gt;&lt;ul&gt;&lt;li&gt;&lt;span style="background-color: rgb(255, 255, 255); font-size: 12px;"&gt;Currently leveraging this area for clients&lt;/span&gt;&lt;/li&gt;&lt;li&gt;&lt;span style="font-size: 12px;"&gt;Site and data maintenance over time&lt;/span&gt;&lt;/li&gt;&lt;li&gt;&lt;span style="font-size: 12px;"&gt;Shea’s team implements tags&lt;/span&gt;&lt;/li&gt;&lt;li&gt;&lt;span style="font-size: 12px;"&gt;Projects have start and stop windows&lt;/span&gt;&lt;/li&gt;&lt;li&gt;&lt;span style="font-size: 12px;"&gt;Site updates on client sites are a BIG deal (only 1-2 updates per year) and use OP to test these updates&lt;/span&gt;&lt;/li&gt;&lt;/ul&gt;&lt;/li&gt;&lt;li&gt;&lt;strong style="background-color: rgb(255, 255, 255); font-size: 12px;"&gt;Privacy Compliance Validation&lt;/strong&gt;&lt;ul&gt;&lt;li&gt;&lt;span style="background-color: rgb(255, 255, 255); font-size: 12px;"&gt;BIGGEST Priority for their pharma clients right now&lt;/span&gt;&lt;/li&gt;&lt;</t>
  </si>
  <si>
    <t>Intouch Solutions is thrilled to renew with us for the 9th year in a row! They will be leveraging ObservePoint for analytics and privacy testing.</t>
  </si>
  <si>
    <t>https://observepoint.my.salesforce.com/0066T00001ACGH8QAP</t>
  </si>
  <si>
    <t>2022-REN-Eversana Intouch</t>
  </si>
  <si>
    <t>Evarsana Intouch is an agency that works a lot of different domains and the end user won over 50 domains to use OP through them! Because of that, we are able to continue our partnership, I'm looking forward to working with them on journeys/audits!!</t>
  </si>
  <si>
    <t>https://observepoint.my.salesforce.com/0066T000016mC0uQAE</t>
  </si>
  <si>
    <t>0060W00000vWdkZQAS</t>
  </si>
  <si>
    <t>Fiat - Upsell and Partner Change</t>
  </si>
  <si>
    <t>006d000000YLP5PAAX</t>
  </si>
  <si>
    <t>https://observepoint.my.salesforce.com/0060W00000vWdkZQAS</t>
  </si>
  <si>
    <t>https://observepoint.my.salesforce.com/001d000001e8yILAAY</t>
  </si>
  <si>
    <t>0060W00000wwwflQAA</t>
  </si>
  <si>
    <t>2019 Renewal - Fiat</t>
  </si>
  <si>
    <t>The users at Fiat never really embedded ObservePoint into their digital strategy. This was also done through a third party agency who didn't jump on board either. It was hard fought to get the two extra years we just completed. May look to do a global deal out of USA.</t>
  </si>
  <si>
    <t>https://observepoint.my.salesforce.com/0060W00000wwwflQAA</t>
  </si>
  <si>
    <t>0066T000018zmuzQAA</t>
  </si>
  <si>
    <t>2023 - REN - American Century Investments</t>
  </si>
  <si>
    <t>Love working with Kendra! She's incredibly proactive and consistently ensures she's adhering to best practices.</t>
  </si>
  <si>
    <t>https://observepoint.my.salesforce.com/0066T000018zmuzQAA</t>
  </si>
  <si>
    <t>2024 - REN - American Century Investments</t>
  </si>
  <si>
    <t>&lt;p&gt;American Century Investments would use ObservePoint to ensure accurate, compliant, and reliable analytics and tag governance across their digital properties, enhancing data-driven decision-making while maintaining regulatory compliance.&lt;/p&gt;</t>
  </si>
  <si>
    <t>Kendra is a highly skilled ObservePoint power user, primarily utilizing the platform for Analytics Validation. She follows best practices and is very self-sufficient. During a recent demonstration of our OneTrust importer, we discovered that she also manages their OneTrust implementation. Privacy will be a significant topic in 2025.</t>
  </si>
  <si>
    <t>https://observepoint.my.salesforce.com/006VH000001ItGsYAK</t>
  </si>
  <si>
    <t>0066T00001Dk4MlQAJ</t>
  </si>
  <si>
    <t>2024 - REN - Rolex</t>
  </si>
  <si>
    <t>&lt;ul&gt;&lt;li&gt;Tag governance across rolex.com and then possibly 800 retailers after&lt;/li&gt;&lt;li&gt;GDPR compliance across various countries &lt;/li&gt;&lt;/ul&gt;&lt;p&gt;&lt;br&gt;&lt;/p&gt;</t>
  </si>
  <si>
    <t>They told us it was likely a 'temporary' goodbye. They want someone on their side to manage it  - they don't have that atm. They have a partner, but they have reduced the time of their partner too. Their aim is to have someone dedicated to it once they have had a complete restructure of the team. They are likely to try and come back in a year.</t>
  </si>
  <si>
    <t>https://observepoint.my.salesforce.com/0066T00001Dk4MlQAJ</t>
  </si>
  <si>
    <t>006d000000uEWuiAAG</t>
  </si>
  <si>
    <t>2018 Renewal - Anthem Health Plan</t>
  </si>
  <si>
    <t>006d000000duNXXAA2</t>
  </si>
  <si>
    <t>https://observepoint.my.salesforce.com/006d000000uEWuiAAG</t>
  </si>
  <si>
    <t>0060W00000zOYP9QAO</t>
  </si>
  <si>
    <t>2019 Renewal - Anthem Health Plan</t>
  </si>
  <si>
    <t>Our champion changed roles, the replacement never adopted the product and budget holder announced his intention to cancel about 5 months prior to the service end date.  We attempted to keep contact, but they became unresponsive.</t>
  </si>
  <si>
    <t>https://observepoint.my.salesforce.com/0060W00000zOYP9QAO</t>
  </si>
  <si>
    <t>2018 Renewal - MasterCard</t>
  </si>
  <si>
    <t>006d000000UCzI2AAL</t>
  </si>
  <si>
    <t>MasterCard is expanding to a Global License in order to audit all of the small microsites that constantly are being launched.  They will be using OP to Validate that their Evidon tag is deployed to ensure that they are in GDPR compliance</t>
  </si>
  <si>
    <t>https://observepoint.my.salesforce.com/006d000000n6KbLAAU</t>
  </si>
  <si>
    <t>0060W000012Xx3UQAS</t>
  </si>
  <si>
    <t>2021-REN-Whitbread</t>
  </si>
  <si>
    <t>Although Whitbread have been massively affected by Covid they still wanted to renew, thanks to Jims great work with them.</t>
  </si>
  <si>
    <t>https://observepoint.my.salesforce.com/0060W000012Xx3UQAS</t>
  </si>
  <si>
    <t>2022-REN-Whitbread</t>
  </si>
  <si>
    <t>Whitbread renewed as they see OP as an integral part of their future eCommerce Technology release/change process and the source of confidence in their data quality.</t>
  </si>
  <si>
    <t>https://observepoint.my.salesforce.com/0060W000014oMoJQAU</t>
  </si>
  <si>
    <t>0060W00000wyUpBQAU</t>
  </si>
  <si>
    <t>2018 Renewal - Dixons Carphone</t>
  </si>
  <si>
    <t>https://observepoint.my.salesforce.com/0060W00000wyUpBQAU</t>
  </si>
  <si>
    <t>https://observepoint.my.salesforce.com/001d000001ezRksAAE</t>
  </si>
  <si>
    <t>006d000000i0E2UAAU</t>
  </si>
  <si>
    <t>2017 Renewal - Dixons Carphone</t>
  </si>
  <si>
    <t>Dixon's 2017 revenue results have been poor. They aim for their digital platforms to drive the business forward. They love the new UI and the steer they've had from Tom Robbins. The upsell enables them to have Tom as a Named Data Governance Consultant.</t>
  </si>
  <si>
    <t>https://observepoint.my.salesforce.com/006d000000i0E2UAAU</t>
  </si>
  <si>
    <t>0060W00000y8ccaQAA</t>
  </si>
  <si>
    <t>2020 Renewal - Dixons Carphone</t>
  </si>
  <si>
    <t>https://observepoint.my.salesforce.com/0060W00000y8ccaQAA</t>
  </si>
  <si>
    <t>0060W00000y6M6CQAU</t>
  </si>
  <si>
    <t>2019 Renewal - ConsumerReports</t>
  </si>
  <si>
    <t>006d000000kaLmtAAE</t>
  </si>
  <si>
    <t>https://observepoint.my.salesforce.com/0060W00000y6M6CQAU</t>
  </si>
  <si>
    <t>2018 Renewal - ConsumerReports</t>
  </si>
  <si>
    <t>006d000000iHcPaAAK</t>
  </si>
  <si>
    <t>https://observepoint.my.salesforce.com/006d000000kaLmtAAE</t>
  </si>
  <si>
    <t>2022-REN-ConsumerReports</t>
  </si>
  <si>
    <t>0060W000012KFORQA4</t>
  </si>
  <si>
    <t>Consumer Reports has been reengaged this year and they find so much value in using OP for automating QA analysis of their martech stacks!</t>
  </si>
  <si>
    <t>https://observepoint.my.salesforce.com/0060W000015P0tSQAS</t>
  </si>
  <si>
    <t>2021-REN-ConsumerReports</t>
  </si>
  <si>
    <t>0060W000010vtGUQAY</t>
  </si>
  <si>
    <t>Early Renewal! - Consumer Reports is going to be working more closely with our account team to expand upon their usage and gain more insights using OP in 2021</t>
  </si>
  <si>
    <t>https://observepoint.my.salesforce.com/0060W000012KFORQA4</t>
  </si>
  <si>
    <t>2020 Renewal - ConsumerReports</t>
  </si>
  <si>
    <t>Consumer Reports will continue to use ObservePoint to validate Adobe. There was champion churn this year, and will work towards expanding the license next year.</t>
  </si>
  <si>
    <t>https://observepoint.my.salesforce.com/0060W000010vtGUQAY</t>
  </si>
  <si>
    <t>2022-REN-McDonald's</t>
  </si>
  <si>
    <t>0060W000014anXJQAY</t>
  </si>
  <si>
    <t>McDonalds is a heavy user of Journeys and getting value out of the platform. The decision to renew was pretty easy for them.</t>
  </si>
  <si>
    <t>https://observepoint.my.salesforce.com/0066T000015r3uVQAQ</t>
  </si>
  <si>
    <t>2021-REN-McDonald's</t>
  </si>
  <si>
    <t>0060W0000121QNSQA2</t>
  </si>
  <si>
    <t>Another McWin! McDonald's a self-reliant squad that leverages OP on a regular basis to validate their web properties.</t>
  </si>
  <si>
    <t>https://observepoint.my.salesforce.com/0060W000014anXJQAY</t>
  </si>
  <si>
    <t>2020-REN-McDonald's</t>
  </si>
  <si>
    <t>0060W00000ww7QSQAY</t>
  </si>
  <si>
    <t>https://observepoint.my.salesforce.com/0060W0000121QNSQA2</t>
  </si>
  <si>
    <t>2019-Sep Renewal - McDonald's</t>
  </si>
  <si>
    <t>https://observepoint.my.salesforce.com/0060W00000ww7QSQAY</t>
  </si>
  <si>
    <t>006d000000i0BZRAA2</t>
  </si>
  <si>
    <t>2017 Renewal - American Cancer Society</t>
  </si>
  <si>
    <t>006d000000SFwCKAA1</t>
  </si>
  <si>
    <t>We had a lot of user turnover and the current users didn't understand our technology and value prop.  They had some issues with perceived server attacks that made them timid to use OP.</t>
  </si>
  <si>
    <t>https://observepoint.my.salesforce.com/006d000000i0BZRAA2</t>
  </si>
  <si>
    <t>https://observepoint.my.salesforce.com/001d000001jf9SMAAY</t>
  </si>
  <si>
    <t>0066T000018FCJAQA4</t>
  </si>
  <si>
    <t>2023 - REN - Marks and Spencer</t>
  </si>
  <si>
    <t>M&amp;S are excited to renew for a 7th year, as looking forward to adopting some of the privacy use cases.</t>
  </si>
  <si>
    <t>https://observepoint.my.salesforce.com/0066T000018FCJAQA4</t>
  </si>
  <si>
    <t>006VH00000FT189YAD</t>
  </si>
  <si>
    <t>2025 - REN - Marks and Spencer</t>
  </si>
  <si>
    <t>0066T00001C984tQAB</t>
  </si>
  <si>
    <t>&lt;p&gt; Key value pairs present and correct 100% of the time (Visits to website, orders, add to bag - tracked correctly with key dimensions.)&lt;/p&gt;&lt;p&gt;Have all key journeys working 100% of the time (do you have right ones set up?)&lt;/p&gt;&lt;p&gt;Maintaining the confidence checks are working correctly&lt;/p&gt;&lt;p&gt;Other teams: Cookies - 0 unapproved tags&lt;/p&gt;</t>
  </si>
  <si>
    <t>Happily using us, and have a couple of new people showing interest too.</t>
  </si>
  <si>
    <t>https://observepoint.my.salesforce.com/006VH00000FT189YAD</t>
  </si>
  <si>
    <t>2024 - REN - Marks and Spencer</t>
  </si>
  <si>
    <t>&lt;ul&gt;&lt;li&gt; The site is being rebuilt on a new framework - looking to improve performance of the site - &lt;em&gt;Role of OP focused on monitoring any changes to the site so we can spot broken tracking or tags - currently wip. Need to make sure relevant alerts set up.&lt;/em&gt;&lt;/li&gt;&lt;li&gt;Educate marketing team and other departments on how to use OP -&lt;em&gt; &lt;/em&gt;&lt;em style="background-color: rgb(255, 255, 255); color: rgb(45, 55, 72);"&gt;saw the big training but had limited resource - Alison to re raise with relevant manager&lt;/em&gt;&lt;/li&gt;&lt;li&gt;Make use of Use Cases - focusing on landing pages, tech governance, and site experience -&lt;em&gt; &lt;/em&gt;&lt;em style="background-color: rgb(255, 255, 255); color: rgb(45, 55, 72);"&gt;Aim is to get other teams to do this&lt;/em&gt;&lt;/li&gt;&lt;/ul&gt;</t>
  </si>
  <si>
    <t>Marks and Spencer are looking forward to another year with OP and with expansion into other departments this year we are hopefully the account will grow further.</t>
  </si>
  <si>
    <t>https://observepoint.my.salesforce.com/0066T00001C984tQAB</t>
  </si>
  <si>
    <t>0060W00000vx0vuQAA</t>
  </si>
  <si>
    <t>2018 Renewal - Melaleuca</t>
  </si>
  <si>
    <t>006d000000nUZNRAA4</t>
  </si>
  <si>
    <t>Melaleuca did not use OP enough for prod testing and felt there wasn't a great enough need to use OP. Attempted to use VPN to reap more value, but could never get the proper people on their end to test in staging.</t>
  </si>
  <si>
    <t>https://observepoint.my.salesforce.com/0060W00000vx0vuQAA</t>
  </si>
  <si>
    <t>https://observepoint.my.salesforce.com/001d000001TPc21AAD</t>
  </si>
  <si>
    <t>2017 Renewal - Melaleuca</t>
  </si>
  <si>
    <t>006d000000hpGFxAAM</t>
  </si>
  <si>
    <t>https://observepoint.my.salesforce.com/006d000000nUZNRAA4</t>
  </si>
  <si>
    <t>2016 Renewal - Melaleuca</t>
  </si>
  <si>
    <t>006d000000IQgFZAA1</t>
  </si>
  <si>
    <t>https://observepoint.my.salesforce.com/006d000000hpGFxAAM</t>
  </si>
  <si>
    <t>0060W00000vWoPsQAK</t>
  </si>
  <si>
    <t>2018 Renewal - ActiveNetwork</t>
  </si>
  <si>
    <t>006d000000n5lPlAAI</t>
  </si>
  <si>
    <t>https://observepoint.my.salesforce.com/0060W00000vWoPsQAK</t>
  </si>
  <si>
    <t>https://observepoint.my.salesforce.com/001d000001gytgyAAA</t>
  </si>
  <si>
    <t>0060W000010OVj2QAG</t>
  </si>
  <si>
    <t>2020 Renewal - ActiveNetwork</t>
  </si>
  <si>
    <t>0060W00000y5aj3QAA</t>
  </si>
  <si>
    <t>Their business was heavily affected with covid, and could not sign renewal that was in place before.</t>
  </si>
  <si>
    <t>https://observepoint.my.salesforce.com/0060W000010OVj2QAG</t>
  </si>
  <si>
    <t>2019 Renewal - ActiveNetwork</t>
  </si>
  <si>
    <t>https://observepoint.my.salesforce.com/0060W00000y5aj3QAA</t>
  </si>
  <si>
    <t>006d000000rI8epAAC</t>
  </si>
  <si>
    <t>2017 Renewal - CHIP Digital GmbH-</t>
  </si>
  <si>
    <t>006d000000jHemOAAS</t>
  </si>
  <si>
    <t>CHIP have not used us or received value for the majority of their contract. Tom and I have made every effort to revive the account and now have a fan. However, they are cutting costs and this was easy for them to let go.</t>
  </si>
  <si>
    <t>https://observepoint.my.salesforce.com/006d000000rI8epAAC</t>
  </si>
  <si>
    <t>https://observepoint.my.salesforce.com/001d0000020TUp9AAG</t>
  </si>
  <si>
    <t>006d000000q5pAQAAY</t>
  </si>
  <si>
    <t>2018 Renewal - MicroFocus- Novell</t>
  </si>
  <si>
    <t>006d000000kip9IAAQ</t>
  </si>
  <si>
    <t>This was signed out in the UK w/ Jake Sohn.  Shortly afterward, the champion left and it was transferred to a stateside team (Novell.)  We had them onsite a number of times to help them get ramped, however, they weren't technical enough in their understanding or usage to take advantage.  They eventually stopped responding and requested to cancel in 2017.  they haven't responded to any communication sine last fall.</t>
  </si>
  <si>
    <t>https://observepoint.my.salesforce.com/006d000000q5pAQAAY</t>
  </si>
  <si>
    <t>https://observepoint.my.salesforce.com/001d000001qtIH3AAM</t>
  </si>
  <si>
    <t>006d000000kFFkaAAG</t>
  </si>
  <si>
    <t>2017 Renewal - Vivo Brazil POC</t>
  </si>
  <si>
    <t>006d000000eNzlvAAC</t>
  </si>
  <si>
    <t>No communication with Gauge.  Can not get a response.  Also we are working with Vivo and contract is not worth renewing</t>
  </si>
  <si>
    <t>https://observepoint.my.salesforce.com/006d000000kFFkaAAG</t>
  </si>
  <si>
    <t>https://observepoint.my.salesforce.com/001d0000020UB8YAAW</t>
  </si>
  <si>
    <t>0066T00001Cz9MSQAZ</t>
  </si>
  <si>
    <t>2024 - REN - MultiMinds</t>
  </si>
  <si>
    <t>0066T00001DOAIfQAP</t>
  </si>
  <si>
    <t>&lt;ul&gt;&lt;li&gt;Qual assurance of the data layer&lt;/li&gt;&lt;li&gt;Check what has been fired without consent (GDPR compliance)&lt;/li&gt;&lt;li&gt;Maybe some prospecting to check maturity of possible client websites (lowest priority)&lt;/li&gt;&lt;/ul&gt;</t>
  </si>
  <si>
    <t>MultiMinds has been active within ObservePoint using ~70% of their total usage and offering OP's solution to their clients. Good partnership and we are happy to continue it!</t>
  </si>
  <si>
    <t>https://observepoint.my.salesforce.com/0066T00001Cz9MSQAZ</t>
  </si>
  <si>
    <t>https://observepoint.my.salesforce.com/001d000001nGgbLAAS</t>
  </si>
  <si>
    <t>006VH00000Q1BbxYAF</t>
  </si>
  <si>
    <t>2025 - REN - MultiMinds</t>
  </si>
  <si>
    <t>Although they used about a third of their possible page scans, they never saw the value of OP and we could never get a solid champion to use us regularly.</t>
  </si>
  <si>
    <t>https://observepoint.my.salesforce.com/006VH00000Q1BbxYAF</t>
  </si>
  <si>
    <t>006d000000uEh9uAAC</t>
  </si>
  <si>
    <t>2017 Renewal - Multiminds</t>
  </si>
  <si>
    <t>006d000000hzTVwAAM</t>
  </si>
  <si>
    <t>Their clients are generally too small for OP, so virtually no usage or value over the last year.</t>
  </si>
  <si>
    <t>https://observepoint.my.salesforce.com/006d000000uEh9uAAC</t>
  </si>
  <si>
    <t>2016 Renewal - Multiminds</t>
  </si>
  <si>
    <t>006d000000YO8RqAAL</t>
  </si>
  <si>
    <t>https://observepoint.my.salesforce.com/006d000000hzTVwAAM</t>
  </si>
  <si>
    <t>0060W00000vQtVaQAK</t>
  </si>
  <si>
    <t>2018-UP-Recruit Co</t>
  </si>
  <si>
    <t>Sold them to a Global license for all recruit owned domains.</t>
  </si>
  <si>
    <t>https://observepoint.my.salesforce.com/0060W00000vQtVaQAK</t>
  </si>
  <si>
    <t>006VH00000W1GLHYA3</t>
  </si>
  <si>
    <t>2026 - REN - Recruit</t>
  </si>
  <si>
    <t>https://observepoint.my.salesforce.com/006VH00000W1GLHYA3</t>
  </si>
  <si>
    <t>2024 - REN - Recruit Holdings</t>
  </si>
  <si>
    <t>0066T000017Wf5BQAS</t>
  </si>
  <si>
    <t>&lt;p&gt;&lt;strong style="color: rgb(0, 0, 0); font-family: Roboto, sans-serif; font-size: 14pt;"&gt;Current Use Cases&lt;/strong&gt;&lt;/p&gt;&lt;ul&gt;&lt;li&gt;&lt;strong style="font-size: 14pt;"&gt;Analytics Validation&lt;/strong&gt;&lt;ul&gt;&lt;li&gt;&lt;span style="font-size: 14pt;"&gt;Primary use case – they scan their sites in full during one season of the year where they really validate implementation intensely&lt;/span&gt;&lt;/li&gt;&lt;/ul&gt;&lt;/li&gt;&lt;li&gt;&lt;strong style="font-size: 14pt;"&gt;Privacy Compliance Validation&lt;/strong&gt;&lt;ul&gt;&lt;li&gt;&lt;span style="font-size: 14pt;"&gt;Hoping to branch into this this year&lt;/span&gt;&lt;/li&gt;&lt;/ul&gt;&lt;/li&gt;&lt;li&gt;&lt;strong style="font-size: 14pt;"&gt;Landing Page Validation(?)&lt;/strong&gt;&lt;/li&gt;&lt;/ul&gt;&lt;p&gt;&lt;br&gt;&lt;/p&gt;</t>
  </si>
  <si>
    <t>Recruit is partnering with us again for the SEVENTH year in a row! They will be leveraging us for analytics testing.</t>
  </si>
  <si>
    <t>https://observepoint.my.salesforce.com/0066T00001B9wllQAB</t>
  </si>
  <si>
    <t>2023-REN-Recruit Co</t>
  </si>
  <si>
    <t>0060W000015PTAqQAO</t>
  </si>
  <si>
    <t>&lt;p&gt;Bryce needs to Add&lt;/p&gt;</t>
  </si>
  <si>
    <t>Recruit is thrilled to partner with us for the 6th year in a row! They will be using us for monitoring their Adobe Implementation across their website.</t>
  </si>
  <si>
    <t>https://observepoint.my.salesforce.com/0066T000017Wf5BQAS</t>
  </si>
  <si>
    <t>2022-REN-Recruit Co</t>
  </si>
  <si>
    <t>0060W0000136kSOQAY</t>
  </si>
  <si>
    <t>Recruit continues to find value in ObservePoint, and they are looking at purchasing our Privacy solution for one of their business units!</t>
  </si>
  <si>
    <t>https://observepoint.my.salesforce.com/0060W000015PTAqQAO</t>
  </si>
  <si>
    <t>2021-REN-Recruit Co</t>
  </si>
  <si>
    <t>0060W000010QLkyQAG</t>
  </si>
  <si>
    <t>Recruit continues to get the value of OP through their partner Exture.</t>
  </si>
  <si>
    <t>https://observepoint.my.salesforce.com/0060W0000136kSOQAY</t>
  </si>
  <si>
    <t>2020 Renewal - Recruit Co</t>
  </si>
  <si>
    <t>0060W00000y4zvwQAA</t>
  </si>
  <si>
    <t>Auto-renewed.  They're doing great.</t>
  </si>
  <si>
    <t>https://observepoint.my.salesforce.com/0060W000010QLkyQAG</t>
  </si>
  <si>
    <t>2019 Renewal - Recruit Co</t>
  </si>
  <si>
    <t>https://observepoint.my.salesforce.com/0060W00000y4zvwQAA</t>
  </si>
  <si>
    <t>0060W00000wxU4SQAU</t>
  </si>
  <si>
    <t>2018 Renewal - Adobe Consulting Group</t>
  </si>
  <si>
    <t>006d000000tvmwoAAA</t>
  </si>
  <si>
    <t>https://observepoint.my.salesforce.com/0060W00000wxU4SQAU</t>
  </si>
  <si>
    <t>2017 Renewal - Adobe Consulting Group</t>
  </si>
  <si>
    <t>006d000000hzTYMAA2</t>
  </si>
  <si>
    <t>https://observepoint.my.salesforce.com/006d000000tvmwoAAA</t>
  </si>
  <si>
    <t>2016 Renewal - Adobe Consulting Group</t>
  </si>
  <si>
    <t>006d000000X46dsAAB</t>
  </si>
  <si>
    <t>https://observepoint.my.salesforce.com/006d000000hzTYMAA2</t>
  </si>
  <si>
    <t>0066T00001ADnCJQA1</t>
  </si>
  <si>
    <t>2023 - REN - Adobe (Consulting) - 133</t>
  </si>
  <si>
    <t>0066T00001ADjIsQAL</t>
  </si>
  <si>
    <t>&lt;p&gt;&lt;span style="font-size: 12px;"&gt;Adobe Consulting will continue to use us for the following use cases this year:&lt;/span&gt;&lt;/p&gt;&lt;ul&gt;&lt;li&gt;&lt;strong style="font-size: 12px; background-color: rgb(255, 255, 255);"&gt;Analytics Validation&lt;/strong&gt;&lt;ul&gt;&lt;li&gt;&lt;span style="font-size: 12px; background-color: rgb(255, 255, 255);"&gt;Alert Adobe Consulting team when competitor technologies are being implemented/tested across their customer&amp;#39;s domains&lt;/span&gt;&lt;/li&gt;&lt;li&gt;&lt;span style="font-size: 12px;"&gt;Audit Customer&amp;#39;s Implementation -- Adobe Tags --&amp;gt; dependent on the customer -- Analytics and Data Collection (Analytics, Launch, Web SDK)&lt;/span&gt;&lt;ul&gt;&lt;li&gt;&lt;span style="font-size: 12px;"&gt;Adobe Analytics should be present on ALL pages&lt;/span&gt;&lt;/li&gt;&lt;li&gt;&lt;span style="font-size: 12px;"&gt;Find where areas of the site have extensive server calls (duplicates and multiples)&lt;/span&gt;&lt;/li&gt;&lt;li&gt;&lt;span style="font-size: 12px;"&gt;(Potentially) view competitor technologies (GTM, Tealium)&lt;/span&gt;&lt;/li&gt;&lt;/ul&gt;&lt;/li&gt;&lt;li&gt;&lt;span style="font-size: 12px;"&gt;Identify Gaps and Id</t>
  </si>
  <si>
    <t>Adobe Consulting Group has renewed with us a second year under this new partner structure and contracting! They will be using us for Analytics and Privacy Validation testing.</t>
  </si>
  <si>
    <t>https://observepoint.my.salesforce.com/0066T00001ADnCJQA1</t>
  </si>
  <si>
    <t>0060W000014bpEkQAI</t>
  </si>
  <si>
    <t>2021-REN-Adobe Consulting Group</t>
  </si>
  <si>
    <t>0060W0000121KCbQAM</t>
  </si>
  <si>
    <t>This team within Adobe continues to utilize OP and values our partnership.</t>
  </si>
  <si>
    <t>https://observepoint.my.salesforce.com/0060W000014bpEkQAI</t>
  </si>
  <si>
    <t>2020-REN-Adobe Consulting Group</t>
  </si>
  <si>
    <t>0060W00000zONjcQAG</t>
  </si>
  <si>
    <t>Continuing to find value leveraging OP for their Consulting engagements</t>
  </si>
  <si>
    <t>https://observepoint.my.salesforce.com/0060W0000121KCbQAM</t>
  </si>
  <si>
    <t>2019 Renewal - Adobe Consulting Group</t>
  </si>
  <si>
    <t>The Adobe Consulting team has been using ObservePoint to validate their customer implementations to ensure they are getting value with their solutions. They have had great success and want to expand usage in the coming year.</t>
  </si>
  <si>
    <t>https://observepoint.my.salesforce.com/0060W00000zONjcQAG</t>
  </si>
  <si>
    <t>0060W000012sea1QAA</t>
  </si>
  <si>
    <t>2022-REN-Analog Devices</t>
  </si>
  <si>
    <t>0060W000010w2n3QAA</t>
  </si>
  <si>
    <t>They don't have the bandwidth right now and are busier with merging websites. Definitely try again later.</t>
  </si>
  <si>
    <t>https://observepoint.my.salesforce.com/0060W000012sea1QAA</t>
  </si>
  <si>
    <t>https://observepoint.my.salesforce.com/001d000001qtaa8AAA</t>
  </si>
  <si>
    <t>006d000000hzTctAAE</t>
  </si>
  <si>
    <t>2016 Renewal - Cars.com</t>
  </si>
  <si>
    <t>006d000000Pc9TOAAZ</t>
  </si>
  <si>
    <t>https://observepoint.my.salesforce.com/006d000000hzTctAAE</t>
  </si>
  <si>
    <t>https://observepoint.my.salesforce.com/001d000001gPxPVAA0</t>
  </si>
  <si>
    <t>006d000000uDZv2AAG</t>
  </si>
  <si>
    <t>2017 Renewal - Cars.com</t>
  </si>
  <si>
    <t>Cars.com did not use OP enough to justify the cost to renew. They did not find enough use cases for continual usage. Additional insights were requested as to why usage was minimal, but no response received.</t>
  </si>
  <si>
    <t>https://observepoint.my.salesforce.com/006d000000uDZv2AAG</t>
  </si>
  <si>
    <t>2022-REN-IMS - Colony Brands</t>
  </si>
  <si>
    <t>Swiss Colony and IMSDM are happy to once again renew OP for another year for data governance!</t>
  </si>
  <si>
    <t>https://observepoint.my.salesforce.com/0066T000016HLaxQAG</t>
  </si>
  <si>
    <t>0060W00000vId2GQAS</t>
  </si>
  <si>
    <t>2018 Renewal - Resolution Media EMEA</t>
  </si>
  <si>
    <t>006d000000lUG66AAG</t>
  </si>
  <si>
    <t>https://observepoint.my.salesforce.com/0060W00000vId2GQAS</t>
  </si>
  <si>
    <t>https://observepoint.my.salesforce.com/001d0000020UtEgAAK</t>
  </si>
  <si>
    <t>2017 Renewal - Resolution Media EMEA</t>
  </si>
  <si>
    <t>006d000000jnRLAAA2</t>
  </si>
  <si>
    <t>https://observepoint.my.salesforce.com/006d000000lUG66AAG</t>
  </si>
  <si>
    <t>0060W000010RUBrQAO</t>
  </si>
  <si>
    <t>2020 Renewal - Resolution Media EMEA</t>
  </si>
  <si>
    <t>0060W00000y5PEyQAM</t>
  </si>
  <si>
    <t>Client renewal transitioned to a partner agreement last year</t>
  </si>
  <si>
    <t>https://observepoint.my.salesforce.com/0060W000010RUBrQAO</t>
  </si>
  <si>
    <t>2019 Renewal - Resolution Media EMEA</t>
  </si>
  <si>
    <t>https://observepoint.my.salesforce.com/0060W00000y5PEyQAM</t>
  </si>
  <si>
    <t>2018 Renewal - AutoZone</t>
  </si>
  <si>
    <t>0060W00000wxA8oQAE</t>
  </si>
  <si>
    <t>https://observepoint.my.salesforce.com/0060W00000wx9AeQAI</t>
  </si>
  <si>
    <t>2023 - REN - H‑E‑B</t>
  </si>
  <si>
    <t>We recently found a new team to start working in the tool. Currently working to get some other teams in here to help drive up volume.</t>
  </si>
  <si>
    <t>https://observepoint.my.salesforce.com/0066T00001ADVUfQAP</t>
  </si>
  <si>
    <t>2017 Renewal - AutoZone</t>
  </si>
  <si>
    <t>006d000000Vkey8AAB</t>
  </si>
  <si>
    <t>https://observepoint.my.salesforce.com/0060W00000wxA8oQAE</t>
  </si>
  <si>
    <t>0060W0000120KXXQA2</t>
  </si>
  <si>
    <t>2020 Renewal - City Of Hope</t>
  </si>
  <si>
    <t>0060W00000zNsaRQAS</t>
  </si>
  <si>
    <t>CoH wanted to cancel last year and renewed, but after another year of working with OP there wasnt a strong enough use case and internal buy in to automated QA of web analytics.</t>
  </si>
  <si>
    <t>https://observepoint.my.salesforce.com/0060W0000120KXXQA2</t>
  </si>
  <si>
    <t>https://observepoint.my.salesforce.com/001d000001qtMQYAA2</t>
  </si>
  <si>
    <t>2019 Renewal - City Of Hope</t>
  </si>
  <si>
    <t>0060W00000vvRVdQAM</t>
  </si>
  <si>
    <t>https://observepoint.my.salesforce.com/0060W00000zNsaRQAS</t>
  </si>
  <si>
    <t>0060W00000vwyfpQAA</t>
  </si>
  <si>
    <t>2018 Renewal - Jump Start Auto</t>
  </si>
  <si>
    <t>006d000000i0BXRAA2</t>
  </si>
  <si>
    <t>https://observepoint.my.salesforce.com/0060W00000vwyfpQAA</t>
  </si>
  <si>
    <t>https://observepoint.my.salesforce.com/001d000001eyrLxAAI</t>
  </si>
  <si>
    <t>2017 Renewal - Jump Start Auto</t>
  </si>
  <si>
    <t>006d000000PJyHLAA1</t>
  </si>
  <si>
    <t>Jumpstart is renewing for another year.</t>
  </si>
  <si>
    <t>https://observepoint.my.salesforce.com/006d000000i0BXRAA2</t>
  </si>
  <si>
    <t>0060W00000y6BSoQAM</t>
  </si>
  <si>
    <t>2019 Renewal - Jump Start Auto</t>
  </si>
  <si>
    <t>Jumpstart wanted to cancel last year or go to a 1,000 yearly contract. Since then they have been unresponsive to requests for contact.</t>
  </si>
  <si>
    <t>https://observepoint.my.salesforce.com/0060W00000y6BSoQAM</t>
  </si>
  <si>
    <t>006VH00000PIV0XYAX</t>
  </si>
  <si>
    <t>2025 - REN - Centers for Medicare &amp; Medicaid Services</t>
  </si>
  <si>
    <t>&lt;p&gt;Regular scans and big advocacy for Journeys to make sure their online forms and user pathways remain uninterrupted and working as expected! Great team and great use case for ObservePoint!&lt;/p&gt;</t>
  </si>
  <si>
    <t>Charles and team love OP and love working with Caleb. They co-term their agreement this year with BlastX who services their account.</t>
  </si>
  <si>
    <t>https://observepoint.my.salesforce.com/006VH00000PIV0XYAX</t>
  </si>
  <si>
    <t>006d000000hsS7aAAE</t>
  </si>
  <si>
    <t>2016 Renewal - Nielsen</t>
  </si>
  <si>
    <t>https://observepoint.my.salesforce.com/006d000000hsS7aAAE</t>
  </si>
  <si>
    <t>0060W00000wvZBBQA2</t>
  </si>
  <si>
    <t>2018 Renewal - Murad</t>
  </si>
  <si>
    <t>006d000000qWqV4AAK</t>
  </si>
  <si>
    <t>https://observepoint.my.salesforce.com/0060W00000wvZBBQA2</t>
  </si>
  <si>
    <t>https://observepoint.my.salesforce.com/001d000001gQa83AAC</t>
  </si>
  <si>
    <t>2017 Renewal - Murad</t>
  </si>
  <si>
    <t>006d000000hrjYcAAI</t>
  </si>
  <si>
    <t>https://observepoint.my.salesforce.com/006d000000qWqV4AAK</t>
  </si>
  <si>
    <t>2016 Renewal - Murad</t>
  </si>
  <si>
    <t>006d000000VSu19AAD</t>
  </si>
  <si>
    <t>https://observepoint.my.salesforce.com/006d000000hrjYcAAI</t>
  </si>
  <si>
    <t>0060W000013rWVEQA2</t>
  </si>
  <si>
    <t>2021-REN-Murad</t>
  </si>
  <si>
    <t>0060W000011TbjLQAS</t>
  </si>
  <si>
    <t>Murad loves OP and love the price, they are auto-renewing for another year of basic auditing across their properties and tech governance support for their implementation.</t>
  </si>
  <si>
    <t>https://observepoint.my.salesforce.com/0060W000013rWVEQA2</t>
  </si>
  <si>
    <t>2020 Renewal - Murad</t>
  </si>
  <si>
    <t>0060W00000y8Rr7QAE</t>
  </si>
  <si>
    <t>They use OP for quarterly audit scans</t>
  </si>
  <si>
    <t>https://observepoint.my.salesforce.com/0060W000011TbjLQAS</t>
  </si>
  <si>
    <t>2019 Renewal - Murad</t>
  </si>
  <si>
    <t>https://observepoint.my.salesforce.com/0060W00000y8Rr7QAE</t>
  </si>
  <si>
    <t>0060W00000zP84DQAS</t>
  </si>
  <si>
    <t>2019 Renewal - TSB- not renewing.</t>
  </si>
  <si>
    <t>0060W00000wypBvQAI</t>
  </si>
  <si>
    <t>Letter sent by CMO, Peter market, 
Difficulties as IT did not allow the access , poor usage.,</t>
  </si>
  <si>
    <t>https://observepoint.my.salesforce.com/0060W00000zP84DQAS</t>
  </si>
  <si>
    <t>https://observepoint.my.salesforce.com/001d000001qtaivAAA</t>
  </si>
  <si>
    <t>2018 Renewal - TSB</t>
  </si>
  <si>
    <t>0060W00000wwUMrQAM</t>
  </si>
  <si>
    <t>https://observepoint.my.salesforce.com/0060W00000wypBvQAI</t>
  </si>
  <si>
    <t>0060W00000y8RqTQAU</t>
  </si>
  <si>
    <t>2019 Renewal - Swanson Health</t>
  </si>
  <si>
    <t>0060W00000vxmT4QAI</t>
  </si>
  <si>
    <t>Due to lower than expected usage of the Observe Point services we are currently contracting, we have decided not to renew our Observe Point contract for another term.  We will leverage the current contract until it expires in August 2019 and will not renew at the expiration of the current contract.
Please reply back that you have received this email and acknowledge that we have given 60+ days’ notice to terminate our contract at its expiration.
Thank you for the services provided during our partnership and please feel free to reach out with any questions.</t>
  </si>
  <si>
    <t>https://observepoint.my.salesforce.com/0060W00000y8RqTQAU</t>
  </si>
  <si>
    <t>https://observepoint.my.salesforce.com/001d000001gOaqfAAC</t>
  </si>
  <si>
    <t>2018 Renewal - Swanson Health</t>
  </si>
  <si>
    <t>0060W00000vXJcwQAG</t>
  </si>
  <si>
    <t>https://observepoint.my.salesforce.com/0060W00000vxmT4QAI</t>
  </si>
  <si>
    <t>2024 - REN - Adobe (Consulting) - 133</t>
  </si>
  <si>
    <t>&lt;p&gt;Run discovery scans for their clients to complete their Adobe Audit review deck. This is a deliverable for their customers during QBRs, initial engagements,&lt;span style=""&gt; etc...&lt;/span&gt;&lt;/p&gt;</t>
  </si>
  <si>
    <t>Adobe Consulting will continue using ObservePoint for the 9th consecutive year. They use our audits to complement their Adobe Audit review with their customers showcasing a variety of our reports.</t>
  </si>
  <si>
    <t>https://observepoint.my.salesforce.com/006VH000000xFHZYA2</t>
  </si>
  <si>
    <t>0060W00000vX0F5QAK</t>
  </si>
  <si>
    <t>2018 Renewal Hotels.com</t>
  </si>
  <si>
    <t>006d000000up0NfAAI</t>
  </si>
  <si>
    <t>https://observepoint.my.salesforce.com/0060W00000vX0F5QAK</t>
  </si>
  <si>
    <t>2017 Renewal/Upsell Hotels.com</t>
  </si>
  <si>
    <t>Hotels.com is excited to move to the new UI and take advantage of some of the new features. They are also ready to start auditing in their staging environment.</t>
  </si>
  <si>
    <t>https://observepoint.my.salesforce.com/006d000000up0NfAAI</t>
  </si>
  <si>
    <t>0060W00000wytRJQAY</t>
  </si>
  <si>
    <t>2019 Renewal Hotels.com</t>
  </si>
  <si>
    <t>Below are the main the client mentioned why they did not renew. 
We are changing and evolving our data capture &amp; distribution ecosystem.  The main change is that we are aiming to move all of our analytics and marketing tags so that they fire form the server-side. Therefore doing DQ checks on tags in the browser is becoming increasingly obsolete for us as a business.
The remaining data we collect from the client-side (first party tags) we have built a solution to run checks against internally, albeit more simple and less user friendly than Observepoint.
 In summary, we found that building our own DQ tool was the way forward for HCOM as we needed something that integrated into the testing pipelines.  This allows the DQ teams to incorporate the tests into the existing automated process and it was easier to push uptake for an integrated tool than a 3rd party.  For Apps, we have a homegrown solution in the works, so this will replace OP in the future.</t>
  </si>
  <si>
    <t>https://observepoint.my.salesforce.com/0060W00000wytRJQAY</t>
  </si>
  <si>
    <t>0060W00000xoKLhQAM</t>
  </si>
  <si>
    <t>2019 Renewal - Ryanair</t>
  </si>
  <si>
    <t>0060W00000w6r5nQAA</t>
  </si>
  <si>
    <t>A decision was made by Ryanair at the start of the year not to renew with us due to the product not fitting their needs (their words) The previous ae and consultant offered a heavily discounted renewal and services proposal (CEO offer) to the customer as a last resort. This unfortunately was rejected at the start of Feb.</t>
  </si>
  <si>
    <t>https://observepoint.my.salesforce.com/0060W00000xoKLhQAM</t>
  </si>
  <si>
    <t>https://observepoint.my.salesforce.com/001d000001il5f7AAA</t>
  </si>
  <si>
    <t>0060W00000vxaXgQAI</t>
  </si>
  <si>
    <t>SL1 Upgrade - Suncorp</t>
  </si>
  <si>
    <t>Suncorp is short-staffed and asked if we could provided assistance in writing UJ for their site. This new offering answered their need and enables them to validate their key journeys are collecting the data they depend on.</t>
  </si>
  <si>
    <t>https://observepoint.my.salesforce.com/0060W00000vxaXgQAI</t>
  </si>
  <si>
    <t>2022-REN-Suncorp</t>
  </si>
  <si>
    <t>0060W000013r75RQAQ</t>
  </si>
  <si>
    <t>Suncorp has been dark for the last year. Recently got in touch with them and reviewed that platform, and they've realized it's a tool they'll need for this next year.</t>
  </si>
  <si>
    <t>https://observepoint.my.salesforce.com/0066T000015pYnJQAU</t>
  </si>
  <si>
    <t>2021-REN-Suncorp</t>
  </si>
  <si>
    <t>0060W000011UuXiQAK</t>
  </si>
  <si>
    <t>They sent over a sheet with their use cases and we were able to address everyone.  They were happy with the results and are sticking with us.  They are pretty independent and they meet on an as needs basis</t>
  </si>
  <si>
    <t>https://observepoint.my.salesforce.com/0060W000013r75RQAQ</t>
  </si>
  <si>
    <t>2020 Renewal - Suncorp</t>
  </si>
  <si>
    <t>Suncorp is expanding the offering to leverage HAR for mobile validation</t>
  </si>
  <si>
    <t>https://observepoint.my.salesforce.com/0060W000011UuXiQAK</t>
  </si>
  <si>
    <t>006VH00000ddVBxYAM</t>
  </si>
  <si>
    <t>2026 - REN - Automobile Club of Southern California</t>
  </si>
  <si>
    <t>https://observepoint.my.salesforce.com/006VH00000ddVBxYAM</t>
  </si>
  <si>
    <t>2018 Renewal - Rank Group</t>
  </si>
  <si>
    <t>006d000000pGTh2AAG</t>
  </si>
  <si>
    <t>https://observepoint.my.salesforce.com/006d000000uEuyQAAS</t>
  </si>
  <si>
    <t>0060W00000vx2ifQAA</t>
  </si>
  <si>
    <t>2019 Renewal - Brother Industries USA</t>
  </si>
  <si>
    <t>006d000000ttsXpAAI</t>
  </si>
  <si>
    <t>Brother has been extremely satisfied with OP.  The main reason for canceling is that they need more than what OP can provide.  With budget restriction due to tariffs across every department at Brother Mani had to allocate resources to Nabler to help with their implementation and QA.  Mainly because they needed someone to manually log into their Tealium account and verify that some of the elements in Tealium wer firing correctly.</t>
  </si>
  <si>
    <t>https://observepoint.my.salesforce.com/0060W00000vx2ifQAA</t>
  </si>
  <si>
    <t>https://observepoint.my.salesforce.com/001d000001qtMKeAAM</t>
  </si>
  <si>
    <t>006d000000n6KXxAAM</t>
  </si>
  <si>
    <t>2017 Renewal - CBC.ca</t>
  </si>
  <si>
    <t>006d000000SrGprAAF</t>
  </si>
  <si>
    <t>The team did not see enough value in our video auditing capabilities. They found the set up and validation process extremely manual. They also wanted the ability to test actual web browsers. We are still working to save them.</t>
  </si>
  <si>
    <t>https://observepoint.my.salesforce.com/006d000000n6KXxAAM</t>
  </si>
  <si>
    <t>https://observepoint.my.salesforce.com/001d000001gQCWQAA4</t>
  </si>
  <si>
    <t>0060W00000vQll1QAC</t>
  </si>
  <si>
    <t>2018 Renewal - Showtime</t>
  </si>
  <si>
    <t>006d000000rX9hLAAS</t>
  </si>
  <si>
    <t>https://observepoint.my.salesforce.com/0060W00000vQll1QAC</t>
  </si>
  <si>
    <t>https://observepoint.my.salesforce.com/001d000001gOkt9AAC</t>
  </si>
  <si>
    <t>2017 Renewal - Showtime</t>
  </si>
  <si>
    <t>006d000000nEunDAAS</t>
  </si>
  <si>
    <t>https://observepoint.my.salesforce.com/006d000000rX9hLAAS</t>
  </si>
  <si>
    <t>0060W00000y8qePQAQ</t>
  </si>
  <si>
    <t>2020 Renewal - Showtime</t>
  </si>
  <si>
    <t>Showtime lost their internal resource that was the end user. They are still interested in re-engagement, but they would need another resource to run OP.</t>
  </si>
  <si>
    <t>https://observepoint.my.salesforce.com/0060W00000y8qePQAQ</t>
  </si>
  <si>
    <t>0060W00000vvlDAQAY</t>
  </si>
  <si>
    <t>2017 Renewal - Medifast, Inc.</t>
  </si>
  <si>
    <t>006d000000nit8bAAA</t>
  </si>
  <si>
    <t>https://observepoint.my.salesforce.com/0060W00000vvlDAQAY</t>
  </si>
  <si>
    <t>0060W00000y865BQAQ</t>
  </si>
  <si>
    <t>2019 Renewal - Medifast, Inc.</t>
  </si>
  <si>
    <t>0060W00000vx0wJQAQ</t>
  </si>
  <si>
    <t>lost champion, the new guy wants to use the budget for other projects. Wanted us to follow up and possibly re-engage in 3-6 months.</t>
  </si>
  <si>
    <t>https://observepoint.my.salesforce.com/0060W00000y865BQAQ</t>
  </si>
  <si>
    <t>2018 Renewal - Medifast, Inc.</t>
  </si>
  <si>
    <t>Medifast wants to continue to use ObservePoint as their release validation platform, but they needed to add an additional domain as they roll out a new website this Fall.</t>
  </si>
  <si>
    <t>https://observepoint.my.salesforce.com/0060W00000vx0wJQAQ</t>
  </si>
  <si>
    <t>0060W00000wx7iUQAQ</t>
  </si>
  <si>
    <t>2019 Renewal - Whirlpool Corporation</t>
  </si>
  <si>
    <t>006d000000twXJNAA2</t>
  </si>
  <si>
    <t>Whirlpool has made OP part of their release process and continues to receive value from audits and journeys across their domains.</t>
  </si>
  <si>
    <t>https://observepoint.my.salesforce.com/0060W00000wx7iUQAQ</t>
  </si>
  <si>
    <t>2022-REN-Whirlpool Corporation</t>
  </si>
  <si>
    <t>0060W0000121K8FQAU</t>
  </si>
  <si>
    <t>They have been a loyal customer for years and have a new team who will help accelerate the work on audits and journeys. They are looking forward to having more results as they grow this year!</t>
  </si>
  <si>
    <t>https://observepoint.my.salesforce.com/0066T000015rEm1QAE</t>
  </si>
  <si>
    <t>2021-REN-Whirlpool Corporation</t>
  </si>
  <si>
    <t>We didn't get the upsell but we talked them out of lowering the price so that's a win</t>
  </si>
  <si>
    <t>https://observepoint.my.salesforce.com/0060W0000121K8FQAU</t>
  </si>
  <si>
    <t>0060W00000wx4RQQAY</t>
  </si>
  <si>
    <t>2018 Renewal - Sanofi OBO Cognizant</t>
  </si>
  <si>
    <t>https://observepoint.my.salesforce.com/0060W00000wx4RQQAY</t>
  </si>
  <si>
    <t>0060W00000zPn9XQAS</t>
  </si>
  <si>
    <t>2020 Renewal - Stage Stores</t>
  </si>
  <si>
    <t>They have been unresponsive for quite some time.  As of today we're receiving an auto-reply that they are on furlow until further notice due to COVID19.</t>
  </si>
  <si>
    <t>https://observepoint.my.salesforce.com/0060W00000zPn9XQAS</t>
  </si>
  <si>
    <t>0060W00000vwGwQQAU</t>
  </si>
  <si>
    <t>2018 Renewal - The Church of Jesus Christ of Latter-Day Saints</t>
  </si>
  <si>
    <t>https://observepoint.my.salesforce.com/0060W00000vwGwQQAU</t>
  </si>
  <si>
    <t>0060W00000y6lWnQAI</t>
  </si>
  <si>
    <t>2019 Renewal - The Church of Jesus Christ of Latter-Day Saints</t>
  </si>
  <si>
    <t>Doug Barton
Thu, Jun 20, 2:28 PM (13 days ago)
to Brandon, me, Mike
Our primary champion no longer works for the church and our previous champion is no longer involved with the analytics team.  He's the email from the new head of analytics - Thanks for reaching out.  We no longer need ObservePoint as the various groups are using another solution now.</t>
  </si>
  <si>
    <t>https://observepoint.my.salesforce.com/0060W00000y6lWnQAI</t>
  </si>
  <si>
    <t>0060W00000vYANyQAO</t>
  </si>
  <si>
    <t>2017 Renewal/Upsell - T-Mobile MetroPCS</t>
  </si>
  <si>
    <t>T-Mobile is renewing and upgrading to a global license in order to monitor MetroPCS and some of their microsites.</t>
  </si>
  <si>
    <t>https://observepoint.my.salesforce.com/0060W00000vYANyQAO</t>
  </si>
  <si>
    <t>0066T000015qCWyQAM</t>
  </si>
  <si>
    <t>2022 - REN - T-Mobile</t>
  </si>
  <si>
    <t>0060W000013r7HXQAY</t>
  </si>
  <si>
    <t>T-Mobile unfortunately will not renew. They had a hard time gaining traction within the platform and were hard to interact with in scheduling meetings. We tried to set up a meeting to gather feedback for the cancelation but was unsuccessful.</t>
  </si>
  <si>
    <t>https://observepoint.my.salesforce.com/0066T000015qCWyQAM</t>
  </si>
  <si>
    <t>2021 - REN - T-Mobile</t>
  </si>
  <si>
    <t>0060W000010vIKrQAM</t>
  </si>
  <si>
    <t>T-Mobile is back for 12 more months. Potential Privacy deal also in the works.</t>
  </si>
  <si>
    <t>https://observepoint.my.salesforce.com/0060W000013r7HXQAY</t>
  </si>
  <si>
    <t>0060W000013r7DkQAI</t>
  </si>
  <si>
    <t>2019-UP-T-Mobile-LiveConnect</t>
  </si>
  <si>
    <t>0060W00000wwi9VQAQ</t>
  </si>
  <si>
    <t>Renewing and adding LiveConnect</t>
  </si>
  <si>
    <t>https://observepoint.my.salesforce.com/0060W000013r7DkQAI</t>
  </si>
  <si>
    <t>2020 Renewal - T-Mobile</t>
  </si>
  <si>
    <t>0060W00000zNMy7QAG</t>
  </si>
  <si>
    <t>T-Mobile keeps seeing value, and OP keeps delivering. Another 12 months is signed with T-Mobile.</t>
  </si>
  <si>
    <t>https://observepoint.my.salesforce.com/0060W000010vIKrQAM</t>
  </si>
  <si>
    <t>2019 Renewal - T-Mobile</t>
  </si>
  <si>
    <t>https://observepoint.my.salesforce.com/0060W00000zNMy7QAG</t>
  </si>
  <si>
    <t>2018 Renewal - T-Mobile</t>
  </si>
  <si>
    <t>https://observepoint.my.salesforce.com/0060W00000wwi9VQAQ</t>
  </si>
  <si>
    <t>006d000000oERg0AAG</t>
  </si>
  <si>
    <t>2017 Renewal - NewEnergyMind OBO Sky Italy</t>
  </si>
  <si>
    <t>006d000000o1TjWAAU</t>
  </si>
  <si>
    <t>Accenture acquired them and they are no longer able to resell. Sky Italy is an option for a direct contract in the future, but have not seen the value enough to act now.</t>
  </si>
  <si>
    <t>https://observepoint.my.salesforce.com/006d000000oERg0AAG</t>
  </si>
  <si>
    <t>https://observepoint.my.salesforce.com/001d0000023WqRVAA0</t>
  </si>
  <si>
    <t>006d000000twZONAA2</t>
  </si>
  <si>
    <t>2017 Renewal - APJ Symantec</t>
  </si>
  <si>
    <t>006d000000s9YcFAAU</t>
  </si>
  <si>
    <t>Symantec was only using us in a regional market.  Our user, Beaudon, informed me that there budget is no owned globally and therefore will not be able to renew.  He is trying to get the global team interested, but has not had any success.</t>
  </si>
  <si>
    <t>https://observepoint.my.salesforce.com/006d000000twZONAA2</t>
  </si>
  <si>
    <t>https://observepoint.my.salesforce.com/001d000001RdTv1AAF</t>
  </si>
  <si>
    <t>0060W00000zNMz5QAG</t>
  </si>
  <si>
    <t>2019 Renewal - Ancestry.com</t>
  </si>
  <si>
    <t>006d000000to47lAAA</t>
  </si>
  <si>
    <t>https://observepoint.my.salesforce.com/0060W00000zNMz5QAG</t>
  </si>
  <si>
    <t>https://observepoint.my.salesforce.com/001d000000VOihSAAT</t>
  </si>
  <si>
    <t>2018 Renewal - Ancestry.com</t>
  </si>
  <si>
    <t>006d000000qFK3tAAG</t>
  </si>
  <si>
    <t>https://observepoint.my.salesforce.com/006d000000to47lAAA</t>
  </si>
  <si>
    <t>0060W00000wzET6QAM</t>
  </si>
  <si>
    <t>2018 Renewal - Pfizer</t>
  </si>
  <si>
    <t>006d000000uGd1vAAC</t>
  </si>
  <si>
    <t>https://observepoint.my.salesforce.com/0060W00000wzET6QAM</t>
  </si>
  <si>
    <t>2017 Renewal - Pfizer</t>
  </si>
  <si>
    <t>006d000000qHKy7AAG</t>
  </si>
  <si>
    <t>https://observepoint.my.salesforce.com/006d000000uGd1vAAC</t>
  </si>
  <si>
    <t>2019 Renewal - Pfizer</t>
  </si>
  <si>
    <t>https://observepoint.my.salesforce.com/0060W00000zPj4oQAC</t>
  </si>
  <si>
    <t>2023 - REN - GM Financial</t>
  </si>
  <si>
    <t>0066T000016H6G0QAK</t>
  </si>
  <si>
    <t>GM Financial is thrilled to partner with OP again for the sixth year in a row! They will continue to be leveraging OP for analytics and privacy compliance testing along with branching into landing page validation this year.</t>
  </si>
  <si>
    <t>https://observepoint.my.salesforce.com/0066T000018GoWWQA0</t>
  </si>
  <si>
    <t>2022-REN-GM Financial</t>
  </si>
  <si>
    <t>0060W000013qAUYQA2</t>
  </si>
  <si>
    <t>GM Financial is excited to leverage us more, especially with the addition of the privacy solution in their usage-based contract!</t>
  </si>
  <si>
    <t>https://observepoint.my.salesforce.com/0066T000016H6G0QAK</t>
  </si>
  <si>
    <t>2021-REN-GM Financial</t>
  </si>
  <si>
    <t>0060W000011SaAXQA0</t>
  </si>
  <si>
    <t>GM signed on for another year.  Woot Woot!</t>
  </si>
  <si>
    <t>https://observepoint.my.salesforce.com/0060W000013qAUYQA2</t>
  </si>
  <si>
    <t>2020 Renewal - GM Financial</t>
  </si>
  <si>
    <t>0060W00000y7wvMQAQ</t>
  </si>
  <si>
    <t>This is the 2nd term of a 2 year term, but GM had the option to opt out of this second year, but they have renewed. Currently working on expanding this to 8-10 other domains.</t>
  </si>
  <si>
    <t>https://observepoint.my.salesforce.com/0060W000011SaAXQA0</t>
  </si>
  <si>
    <t>0060W00000vvGqjQAE</t>
  </si>
  <si>
    <t>2018 Renewal - BBVA</t>
  </si>
  <si>
    <t>006d000000k6zFKAAY</t>
  </si>
  <si>
    <t>https://observepoint.my.salesforce.com/0060W00000vvGqjQAE</t>
  </si>
  <si>
    <t>https://observepoint.my.salesforce.com/001d000001qtIABAA2</t>
  </si>
  <si>
    <t>0060W000011TXzfQAG</t>
  </si>
  <si>
    <t>2020 Renewal - BBVA</t>
  </si>
  <si>
    <t>0060W00000y5ZIqQAM</t>
  </si>
  <si>
    <t>Saw the value of OP from the migration to Launch, but along with budget restrictions due to Covid-19, and having built something internally to help check releases, they do not want to continue using OP.</t>
  </si>
  <si>
    <t>https://observepoint.my.salesforce.com/0060W000011TXzfQAG</t>
  </si>
  <si>
    <t>0060W00000y6WmBQAU</t>
  </si>
  <si>
    <t>2018 Upsell - BBVA</t>
  </si>
  <si>
    <t>Adding in Named Data Governance Consultant that was not part of their renewal.</t>
  </si>
  <si>
    <t>https://observepoint.my.salesforce.com/0060W00000y6WmBQAU</t>
  </si>
  <si>
    <t>2019 Renewal - BBVA</t>
  </si>
  <si>
    <t>https://observepoint.my.salesforce.com/0060W00000y5ZIqQAM</t>
  </si>
  <si>
    <t>006d000000teDBtAAM</t>
  </si>
  <si>
    <t>2017 Renewal - Edmunds.com</t>
  </si>
  <si>
    <t>006d000000orT6DAAU</t>
  </si>
  <si>
    <t>Edmunds licensed just user journeys. They could never get the journeys to remain stable enough to use. They spent too much time fixing broken journey’s due to a site change so could never fully get the value they hoped for. From the client: 
Our main point of failure fcame about because level of specificity required to define a journey and trigger the appropriate events did not allow enough flexibility for changes to our website.  We would define a journey and then see it break after something changed on the website.  The change was most often unrelated to event being tracked in the journey and the events in question were actually still firing as expected.  But the JQuery statement that used to work for triggering that event would now require slightly different code to trigger the event.  So the website changed enough to break the journey from the perspective of the code, but it didn’t really change from the perspective of the end user.</t>
  </si>
  <si>
    <t>https://observepoint.my.salesforce.com/006d000000teDBtAAM</t>
  </si>
  <si>
    <t>https://observepoint.my.salesforce.com/001d000001gPyrXAAS</t>
  </si>
  <si>
    <t>2020 Renewal - Macy's</t>
  </si>
  <si>
    <t>https://observepoint.my.salesforce.com/0060W000010uxmoQAA</t>
  </si>
  <si>
    <t>0060W00000y5Z9tQAE</t>
  </si>
  <si>
    <t>2019 Renewal - Macy's</t>
  </si>
  <si>
    <t>Been working with Macy's for 2+ years.  Had early budget issues in acquiring technology, however, they recently deployed Tealium &amp; Adobe Analytics and have a new found need to validate these specific technologies.</t>
  </si>
  <si>
    <t>https://observepoint.my.salesforce.com/0060W00000y5Z9tQAE</t>
  </si>
  <si>
    <t>0066T00001ACNqFQAX</t>
  </si>
  <si>
    <t>2023 - REN - Trend Micro - US</t>
  </si>
  <si>
    <t>0066T000016livPQAQ</t>
  </si>
  <si>
    <t>They haven't had the bandwidth to use the tool. They had budget cuts this year and couldn't justify renewing with a tool they aren't actively using.</t>
  </si>
  <si>
    <t>https://observepoint.my.salesforce.com/0066T00001ACNqFQAX</t>
  </si>
  <si>
    <t>2022-REN-Trend Micro</t>
  </si>
  <si>
    <t>0060W000014nMWlQAM</t>
  </si>
  <si>
    <t>Trend Micro hasn't had the capacity to use OP this past year but renewed due to the new pricing model and the journey support they'll get in 2023. Happy to have them on for another year!</t>
  </si>
  <si>
    <t>https://observepoint.my.salesforce.com/0066T000016livPQAQ</t>
  </si>
  <si>
    <t>2021-REN-Trend Micro</t>
  </si>
  <si>
    <t>0060W0000122L0PQAU</t>
  </si>
  <si>
    <t>Trend Micro continues to see value in OP. They have plans to get more use out of it in 2022.</t>
  </si>
  <si>
    <t>https://observepoint.my.salesforce.com/0060W000014nMWlQAM</t>
  </si>
  <si>
    <t>2020-REN-Trend Micro</t>
  </si>
  <si>
    <t>0060W00000zP7MVQA0</t>
  </si>
  <si>
    <t>Trend Micro increased their usage and insights gained from OP for WebAssurance due to Stockton leveraging Account Plans.</t>
  </si>
  <si>
    <t>https://observepoint.my.salesforce.com/0060W0000122L0PQAU</t>
  </si>
  <si>
    <t>2019 Renewal -Trend Micro</t>
  </si>
  <si>
    <t>0060W00000wxskEQAQ</t>
  </si>
  <si>
    <t>https://observepoint.my.salesforce.com/0060W00000zP7MVQA0</t>
  </si>
  <si>
    <t>2018 Renewal -Trend Micro</t>
  </si>
  <si>
    <t>https://observepoint.my.salesforce.com/0060W00000wxskEQAQ</t>
  </si>
  <si>
    <t>0060W00000y8BIOQA2</t>
  </si>
  <si>
    <t>2020 Renewal - CBS</t>
  </si>
  <si>
    <t>CBS relies on WebAssurance to validate tags firing on videos and key flows throughout their many web properties. Currently they are working with Product to build out our mobile app testing, and in the process of merging with Viacom.</t>
  </si>
  <si>
    <t>https://observepoint.my.salesforce.com/0060W00000y8BIOQA2</t>
  </si>
  <si>
    <t>0066T000015ojkkQAA</t>
  </si>
  <si>
    <t>2022-REN-CBS</t>
  </si>
  <si>
    <t>0060W000014crHfQAI</t>
  </si>
  <si>
    <t>They were a relatively low touch account and their primary end user and decision maker both left the company not long before the renewal - we didn't have success replacing them in time, and we were eventually given notice of cancellation via their procurement department</t>
  </si>
  <si>
    <t>https://observepoint.my.salesforce.com/0066T000015ojkkQAA</t>
  </si>
  <si>
    <t>2021-REN-CBS</t>
  </si>
  <si>
    <t>CBS still continues to see OP as valuable part of their processes.</t>
  </si>
  <si>
    <t>https://observepoint.my.salesforce.com/0060W000014crHfQAI</t>
  </si>
  <si>
    <t>0060W00000wvwySQAQ</t>
  </si>
  <si>
    <t>2018 Renewal - BBG</t>
  </si>
  <si>
    <t>006d000000tuitvAAA</t>
  </si>
  <si>
    <t>More than a year in the making this small contract will get us in the door with BBG who is already talking about upgrading the license before the end of the year.  Managing govenrance across tens of thousands of domains worldwide.</t>
  </si>
  <si>
    <t>Champion lost months after signing.  No handoff or engagement with new team, lack of experience &amp; bandwidth.  Little to no use for remainder of the term and little response.</t>
  </si>
  <si>
    <t>https://observepoint.my.salesforce.com/0060W00000wvwySQAQ</t>
  </si>
  <si>
    <t>0060W00000wwHQoQAM</t>
  </si>
  <si>
    <t>2018 Renewal - National Appraisal Guide</t>
  </si>
  <si>
    <t>006d000000rbgPeAAI</t>
  </si>
  <si>
    <t>From NADA,
It’s simply that we are trimming the budget at this point.
Can your team confirm receipt of the termination notice and confirm we will not be autobilled at the end of the agreement term.</t>
  </si>
  <si>
    <t>https://observepoint.my.salesforce.com/0060W00000wwHQoQAM</t>
  </si>
  <si>
    <t>https://observepoint.my.salesforce.com/001d000001u4DckAAE</t>
  </si>
  <si>
    <t>2017 Renewal - National Appraisal Guide</t>
  </si>
  <si>
    <t>006d000000qYsmKAAS</t>
  </si>
  <si>
    <t>https://observepoint.my.salesforce.com/006d000000rbgPeAAI</t>
  </si>
  <si>
    <t>0060W000012t6iXQAQ</t>
  </si>
  <si>
    <t>2021-REN-TMBI</t>
  </si>
  <si>
    <t>0060W000010QTZkQAO</t>
  </si>
  <si>
    <t>Lost Champion, little communication</t>
  </si>
  <si>
    <t>https://observepoint.my.salesforce.com/0060W000012t6iXQAQ</t>
  </si>
  <si>
    <t>https://observepoint.my.salesforce.com/001d000001gPAKzAAO</t>
  </si>
  <si>
    <t>2020 Renewal - TMBI</t>
  </si>
  <si>
    <t>0060W00000y5GAMQA2</t>
  </si>
  <si>
    <t>https://observepoint.my.salesforce.com/0060W000010QTZkQAO</t>
  </si>
  <si>
    <t>2019 Renewal - TMBI</t>
  </si>
  <si>
    <t>0060W00000vwiazQAA</t>
  </si>
  <si>
    <t>https://observepoint.my.salesforce.com/0060W00000y5GAMQA2</t>
  </si>
  <si>
    <t>006d000000twhqmAAA</t>
  </si>
  <si>
    <t>2017 Renewal - GoDaddy</t>
  </si>
  <si>
    <t>From GoDaddy "we don’t have the bandwidth to administer the tool right now, nor a clear understanding of what we want to do with it. I think some assumptions were made when the tool was purchased, and those assumptions never panned out, which led to the tool being sparsely used (mainly by me for the tag hierarchy and little else)." - Greg Hollingsworth.</t>
  </si>
  <si>
    <t>https://observepoint.my.salesforce.com/006d000000twhqmAAA</t>
  </si>
  <si>
    <t>https://observepoint.my.salesforce.com/001d000001hTYMQAA4</t>
  </si>
  <si>
    <t>0066T000017XeyxQAC</t>
  </si>
  <si>
    <t>2023 - REN - Hugo Boss</t>
  </si>
  <si>
    <t>0060W000014UuvWQAS</t>
  </si>
  <si>
    <t>Hugo Boss are happy to continue. "We’re looking forward to continuing our journey with ObservePoint and extending the use cases."
Currently they are working to confirm their consent categories with their internal teams.</t>
  </si>
  <si>
    <t>https://observepoint.my.salesforce.com/0066T000017XeyxQAC</t>
  </si>
  <si>
    <t>2024 - REN - Hugo Boss</t>
  </si>
  <si>
    <t>&lt;ul&gt;&lt;li&gt;Accuracy in testing&lt;/li&gt;&lt;li&gt;Saving manual effort&lt;/li&gt;&lt;li&gt;Being able to identify the critical issues onsite instantly&lt;/li&gt;&lt;li&gt;Avoid invalid budget investment (as a result of above)&lt;/li&gt;&lt;li&gt;Privacy use cases - compliance&lt;/li&gt;&lt;/ul&gt;</t>
  </si>
  <si>
    <t>Hugo Boss are excited to continue for another 2 years with OP with their main focus on data accuracy and time saving.</t>
  </si>
  <si>
    <t>https://observepoint.my.salesforce.com/0066T00001BC34SQAT</t>
  </si>
  <si>
    <t>0066T00001CN7GzQAL</t>
  </si>
  <si>
    <t>2025 - REN - British American Tobacco</t>
  </si>
  <si>
    <t>BAT have been making better use of audits than previously with new contacts and user overseeing the account. Also the new account wide reporting has been super useful for them</t>
  </si>
  <si>
    <t>https://observepoint.my.salesforce.com/0066T00001CN7GzQAL</t>
  </si>
  <si>
    <t>006VH00000aidlhYAA</t>
  </si>
  <si>
    <t>2027 - REN - British American Tobacco</t>
  </si>
  <si>
    <t>https://observepoint.my.salesforce.com/006VH00000aidlhYAA</t>
  </si>
  <si>
    <t>006d000000uHXO8AAO</t>
  </si>
  <si>
    <t>2017 Renewal - ABC - News</t>
  </si>
  <si>
    <t>006d000000SIKL9AAP</t>
  </si>
  <si>
    <t>Could never get AppAssuracne or VideoAssurance to work properly with their domains and apps.</t>
  </si>
  <si>
    <t>https://observepoint.my.salesforce.com/006d000000uHXO8AAO</t>
  </si>
  <si>
    <t>https://observepoint.my.salesforce.com/001d0000029p9ZPAAY</t>
  </si>
  <si>
    <t>006d000000ttiuvAAA</t>
  </si>
  <si>
    <t>2018 Renewal - Ford Mexico (GTB)</t>
  </si>
  <si>
    <t>006d000000rKDGSAA4</t>
  </si>
  <si>
    <t>(Priscilla at GTB) 
Unfortunately the program expense doesn’t fit in our budget.
If observe point is required again for our business needs, and our budget allows it, we will be more than happy to schedule a meeting.
(Bryce) 
Our champion left immediate after Clint closed the deal in Dec 2016.  It took until May to get new personal on board with OP but they had little desire to use it and didn't use it.  They didn't even pay for that years contract until last week March 2018 when they notified us they wish to cancel.</t>
  </si>
  <si>
    <t>https://observepoint.my.salesforce.com/006d000000ttiuvAAA</t>
  </si>
  <si>
    <t>https://observepoint.my.salesforce.com/001d0000025Q3YVAA0</t>
  </si>
  <si>
    <t>006d000000tw2lhAAA</t>
  </si>
  <si>
    <t>2017 Renewal - Dollar Shave Club</t>
  </si>
  <si>
    <t>006d000000rijJ5AAI</t>
  </si>
  <si>
    <t>DSC wanted to decrypt variables from Snowplow Analytics (request that came to light after signing agreement) we are not able to complete this and they requested to opt out of year two of the agreement.  Opt out was approved.</t>
  </si>
  <si>
    <t>https://observepoint.my.salesforce.com/006d000000tw2lhAAA</t>
  </si>
  <si>
    <t>https://observepoint.my.salesforce.com/001d000001ltBeMAAU</t>
  </si>
  <si>
    <t>0060W00000zNKwUQAW</t>
  </si>
  <si>
    <t>2019 Renewal - moo.com</t>
  </si>
  <si>
    <t>006d000000tvFzxAAE</t>
  </si>
  <si>
    <t>Partner consultant working in tandem with Nathan has turned round an account who handed in their notice at the start of the year.</t>
  </si>
  <si>
    <t>https://observepoint.my.salesforce.com/0060W00000zNKwUQAW</t>
  </si>
  <si>
    <t>https://observepoint.my.salesforce.com/001d000001rhM5pAAE</t>
  </si>
  <si>
    <t>2018 Renewal - moo.com</t>
  </si>
  <si>
    <t>006d000000rMzE5AAK</t>
  </si>
  <si>
    <t>https://observepoint.my.salesforce.com/006d000000tvFzxAAE</t>
  </si>
  <si>
    <t>0060W0000122uZhQAI</t>
  </si>
  <si>
    <t>2020-REN-moo.com</t>
  </si>
  <si>
    <t>Partner Consultant who managed to save last year left because of COVID and due to lack of resources and budgets due to COVID they were unable to re-recruit, so no champion and no budget for 2021.</t>
  </si>
  <si>
    <t>https://observepoint.my.salesforce.com/0060W0000122uZhQAI</t>
  </si>
  <si>
    <t>2025 - REN - Kohler</t>
  </si>
  <si>
    <t>They tried for an additional discount for a multi-year agreement but we pointed out the 47% discount they are already getting and the fact that we haven't raised prices in 3 years and they quickly signed the proposal!</t>
  </si>
  <si>
    <t>https://observepoint.my.salesforce.com/0066T00001CN7FXQA1</t>
  </si>
  <si>
    <t>0060W00000vISAtQAO</t>
  </si>
  <si>
    <t>2018 Renewal - HSN</t>
  </si>
  <si>
    <t>006d000000k51oXAAQ</t>
  </si>
  <si>
    <t>https://observepoint.my.salesforce.com/0060W00000vISAtQAO</t>
  </si>
  <si>
    <t>https://observepoint.my.salesforce.com/001d000001ezdsxAAA</t>
  </si>
  <si>
    <t>0060W00000y5hBqQAI</t>
  </si>
  <si>
    <t>2019 Renewal - HSN</t>
  </si>
  <si>
    <t>HSN was acquired by QVC and the QVC team does not want to talk</t>
  </si>
  <si>
    <t>https://observepoint.my.salesforce.com/0060W00000y5hBqQAI</t>
  </si>
  <si>
    <t>0060W00000wwUx6QAE</t>
  </si>
  <si>
    <t>2018 Renewal - Bourne Leisure Group</t>
  </si>
  <si>
    <t>006d000000uF4MgAAK</t>
  </si>
  <si>
    <t>https://observepoint.my.salesforce.com/0060W00000wwUx6QAE</t>
  </si>
  <si>
    <t>https://observepoint.my.salesforce.com/001d00000254iA3AAI</t>
  </si>
  <si>
    <t>2017 Renewal - Bourne Leisure Group</t>
  </si>
  <si>
    <t>006d000000rGNXjAAO</t>
  </si>
  <si>
    <t>Adding Tag Hierarchy, Data Warehouse and Named Data Governance Consultant</t>
  </si>
  <si>
    <t>https://observepoint.my.salesforce.com/006d000000uF4MgAAK</t>
  </si>
  <si>
    <t>0060W00000zNpVcQAK</t>
  </si>
  <si>
    <t>2019 Renewal - Bourne Leisure Group</t>
  </si>
  <si>
    <t>Client has not used the software for the last year. No champion or owner.</t>
  </si>
  <si>
    <t>https://observepoint.my.salesforce.com/0060W00000zNpVcQAK</t>
  </si>
  <si>
    <t>0060W00000vX8vzQAC</t>
  </si>
  <si>
    <t>2018 Renewal - Epsilon OBO Teva Pharma</t>
  </si>
  <si>
    <t>006d000000slXusAAE</t>
  </si>
  <si>
    <t>They had a lot of issues with false positives. They actually saved time by manually checking the pages manually checking ObservePoint. Could not justify the cost moving forward.</t>
  </si>
  <si>
    <t>https://observepoint.my.salesforce.com/0060W00000vX8vzQAC</t>
  </si>
  <si>
    <t>https://observepoint.my.salesforce.com/0010W00002CCu1uQAD</t>
  </si>
  <si>
    <t>0060W00000wxPmVQAU</t>
  </si>
  <si>
    <t>2018 Renewal - Aberdeen Asset Management</t>
  </si>
  <si>
    <t>006d000000tuAx9AAE</t>
  </si>
  <si>
    <t>https://observepoint.my.salesforce.com/0060W00000wxPmVQAU</t>
  </si>
  <si>
    <t>006d000000tvV5oAAE</t>
  </si>
  <si>
    <t>2017 NDGC Upsel - Aberdeen Asset Management</t>
  </si>
  <si>
    <t>https://observepoint.my.salesforce.com/006d000000tvV5oAAE</t>
  </si>
  <si>
    <t>2019 Renewal - Aberdeen Asset Management</t>
  </si>
  <si>
    <t>https://observepoint.my.salesforce.com/0060W00000zN7xsQAC</t>
  </si>
  <si>
    <t>0060W00000wx9F5QAI</t>
  </si>
  <si>
    <t>2018 Renewal - BT Financial</t>
  </si>
  <si>
    <t>006d000000uEldvAAC</t>
  </si>
  <si>
    <t>https://observepoint.my.salesforce.com/0060W00000wx9F5QAI</t>
  </si>
  <si>
    <t>https://observepoint.my.salesforce.com/001d000001kABSAAA4</t>
  </si>
  <si>
    <t>2017 Renewal - BT Financial</t>
  </si>
  <si>
    <t>006d000000sp1UtAAI</t>
  </si>
  <si>
    <t>https://observepoint.my.salesforce.com/006d000000uEldvAAC</t>
  </si>
  <si>
    <t>0060W0000120LBKQA2</t>
  </si>
  <si>
    <t>2020-REN-BT Financial</t>
  </si>
  <si>
    <t>0060W00000zNpVIQA0</t>
  </si>
  <si>
    <t>BT did not pay last year and is dark.</t>
  </si>
  <si>
    <t>https://observepoint.my.salesforce.com/0060W0000120LBKQA2</t>
  </si>
  <si>
    <t>2019 Renewal - BT Financial</t>
  </si>
  <si>
    <t>https://observepoint.my.salesforce.com/0060W00000zNpVIQA0</t>
  </si>
  <si>
    <t>2018 Renewal - Discover</t>
  </si>
  <si>
    <t>006d000000Rc8SiAAJ</t>
  </si>
  <si>
    <t>https://observepoint.my.salesforce.com/006d000000qprgOAAQ</t>
  </si>
  <si>
    <t>0060W00000y4qu0QAA</t>
  </si>
  <si>
    <t>Carrefour - Upsell - 2018</t>
  </si>
  <si>
    <t>Extending OP to additional domains and growing their license and use case.</t>
  </si>
  <si>
    <t>https://observepoint.my.salesforce.com/0060W00000y4qu0QAA</t>
  </si>
  <si>
    <t>https://observepoint.my.salesforce.com/001d0000027uUSiAAM</t>
  </si>
  <si>
    <t>0060W0000137BxFQAU</t>
  </si>
  <si>
    <t>2021-REN-Carrefour- WebAssurance</t>
  </si>
  <si>
    <t>0060W000010QXiYQAW</t>
  </si>
  <si>
    <t>Low usage. Central part of the company saw onetrust the tool to use instead of ObservePoint</t>
  </si>
  <si>
    <t>https://observepoint.my.salesforce.com/0060W0000137BxFQAU</t>
  </si>
  <si>
    <t>2020 Renewal - Carrefour- WebAssurance</t>
  </si>
  <si>
    <t>Continuing to use OP to help with their Data Governance. Especially at this critical time!</t>
  </si>
  <si>
    <t>https://observepoint.my.salesforce.com/0060W000010QXiYQAW</t>
  </si>
  <si>
    <t>0060W00000y686gQAA</t>
  </si>
  <si>
    <t>2019 Renewal - Carrefour</t>
  </si>
  <si>
    <t>https://observepoint.my.salesforce.com/0060W00000y686gQAA</t>
  </si>
  <si>
    <t>006d000000twXVKAA2</t>
  </si>
  <si>
    <t>2018 Renewal - JC Penney</t>
  </si>
  <si>
    <t>0060W00000wvq2kQAA</t>
  </si>
  <si>
    <t>JCPenney is struggling to keep doors open as a company much like Sears, the entire team that was using OP was laid off without replacements.  Main sponsor still wanted OP, but budget was shifted away and he no longer had influence on decision to renew.</t>
  </si>
  <si>
    <t>https://observepoint.my.salesforce.com/006d000000twXVKAA2</t>
  </si>
  <si>
    <t>https://observepoint.my.salesforce.com/001d000001ezZ4oAAE</t>
  </si>
  <si>
    <t>006VH000000XdFVYA0</t>
  </si>
  <si>
    <t>2024 - REN - Western Governors University</t>
  </si>
  <si>
    <t>0066T00001ABrCIQA1</t>
  </si>
  <si>
    <t>&lt;p&gt;They enlisted our services to assist them in pinpointing vulnerabilities in their privacy implementation, alerting them to data collection errors, and aiding in the governance of technologies across their website.&lt;/p&gt;</t>
  </si>
  <si>
    <t>WGU has been a long time customer and fan of OP. Everyone on the team attended EDGE this year and walked away with some create initiatives for 2025. We won the renewal this year due to the close relationship and the plans to automate the different customer paths on their site and LPV4E. Excited we get to continue to partner with the team!</t>
  </si>
  <si>
    <t>https://observepoint.my.salesforce.com/006VH000000XdFVYA0</t>
  </si>
  <si>
    <t>006d000000tq93HAAQ</t>
  </si>
  <si>
    <t>2018 Renewal - Western Governors University</t>
  </si>
  <si>
    <t>https://observepoint.my.salesforce.com/006d000000tq93HAAQ</t>
  </si>
  <si>
    <t>2023 - REN - Western Governors University</t>
  </si>
  <si>
    <t>0060W000014oF6LQAU</t>
  </si>
  <si>
    <t>&lt;p&gt;They enlisted our services to assist them in pinpointing vulnerabilities in their privacy implementation, alerting them to data collection errors, and aiding in the governance of technologies across their website.&lt;/p&gt;&lt;p&gt;&lt;br&gt;&lt;/p&gt;</t>
  </si>
  <si>
    <t>Excited for the WGU team to renew for another year with OP and continue to get the value from the Analytics side and start exploring the privacy use cases!</t>
  </si>
  <si>
    <t>https://observepoint.my.salesforce.com/0066T00001ABrCIQA1</t>
  </si>
  <si>
    <t>2022-REN-Western Governors University</t>
  </si>
  <si>
    <t>0060W00000zOCjjQAG</t>
  </si>
  <si>
    <t>Despite the sunsetting of Strala products, WGU has a strong relationship with us and has compelling use cases that have led them to renew for another year.</t>
  </si>
  <si>
    <t>https://observepoint.my.salesforce.com/0060W000014oF6LQAU</t>
  </si>
  <si>
    <t>2020 Renewal - Western Governors University - WEB and STR</t>
  </si>
  <si>
    <t>WGU is combining their WebAssurance &amp; Strala contracts and are now one of our largest ACV customers.</t>
  </si>
  <si>
    <t>https://observepoint.my.salesforce.com/0060W00000zOCjjQAG</t>
  </si>
  <si>
    <t>0060W00000y62q3QAA</t>
  </si>
  <si>
    <t>2017 Renewal - VW</t>
  </si>
  <si>
    <t>https://observepoint.my.salesforce.com/0060W00000y62q3QAA</t>
  </si>
  <si>
    <t>006d000000ttiAjAAI</t>
  </si>
  <si>
    <t>2018 Renewal -VW</t>
  </si>
  <si>
    <t>https://observepoint.my.salesforce.com/006d000000ttiAjAAI</t>
  </si>
  <si>
    <t>0060W000010R5cSQAS</t>
  </si>
  <si>
    <t>2022 Renewal -VW</t>
  </si>
  <si>
    <t>the Tag implementation process just got sent to their other team in the UK.</t>
  </si>
  <si>
    <t>https://observepoint.my.salesforce.com/0060W000010R5cSQAS</t>
  </si>
  <si>
    <t>0060W00000zP7MQQA0</t>
  </si>
  <si>
    <t>2019 Renewal -VW</t>
  </si>
  <si>
    <t>https://observepoint.my.salesforce.com/0060W00000zP7MQQA0</t>
  </si>
  <si>
    <t>0066T000015r3xZQAQ</t>
  </si>
  <si>
    <t>2022 - REN - Ancestry.com</t>
  </si>
  <si>
    <t>0060W000013suIAQAY</t>
  </si>
  <si>
    <t>https://observepoint.my.salesforce.com/0066T000015r3xZQAQ</t>
  </si>
  <si>
    <t>2021 - REN - Ancestry.com</t>
  </si>
  <si>
    <t>0060W0000120KTzQAM</t>
  </si>
  <si>
    <t>Continue to find value in the tag governance for their analytic tracking and reporting</t>
  </si>
  <si>
    <t>https://observepoint.my.salesforce.com/0060W000013suIAQAY</t>
  </si>
  <si>
    <t>2020 - REN - Ancestry.com</t>
  </si>
  <si>
    <t>Ancestry is very happy with where things are. They're back for 12 more months.</t>
  </si>
  <si>
    <t>https://observepoint.my.salesforce.com/0060W0000120KTzQAM</t>
  </si>
  <si>
    <t>0066T000016l84mQAA</t>
  </si>
  <si>
    <t>2022-REN-Express</t>
  </si>
  <si>
    <t>0060W000014mx4QQAQ</t>
  </si>
  <si>
    <t>https://observepoint.my.salesforce.com/0066T000016l84mQAA</t>
  </si>
  <si>
    <t>https://observepoint.my.salesforce.com/001d000001ezkUpAAI</t>
  </si>
  <si>
    <t>2021-REN-Express</t>
  </si>
  <si>
    <t>0060W00000zOcYPQA0</t>
  </si>
  <si>
    <t>OP has been important to their operations. Onboarding new team members as well use of LiveConnect and a huge push for App experience monitoring, made the renewal easy.</t>
  </si>
  <si>
    <t>https://observepoint.my.salesforce.com/0060W000014mx4QQAQ</t>
  </si>
  <si>
    <t>2020 Renewal - Express</t>
  </si>
  <si>
    <t>0060W00000y4y0dQAA</t>
  </si>
  <si>
    <t>Express relies on ObservePoint for their QA needs and we are integral in their testing process. Renewing for another year was an easy decision.</t>
  </si>
  <si>
    <t>https://observepoint.my.salesforce.com/0060W00000zOcYPQA0</t>
  </si>
  <si>
    <t>2023 - REN - News UK</t>
  </si>
  <si>
    <t>0060W0000122FWoQAM</t>
  </si>
  <si>
    <t>Decided that OP would be useful for the main use cases of tag governance and privacy. They like that they can now scan unlimited domains too.</t>
  </si>
  <si>
    <t>https://observepoint.my.salesforce.com/0066T00001698e5QAA</t>
  </si>
  <si>
    <t>2018 Renewal - Jet.com</t>
  </si>
  <si>
    <t>006d000000tuoI8AAI</t>
  </si>
  <si>
    <t>https://observepoint.my.salesforce.com/0060W00000vIRoTQAW</t>
  </si>
  <si>
    <t>0060W00000wvtgQQAQ</t>
  </si>
  <si>
    <t>2017 Renewal - Medhost</t>
  </si>
  <si>
    <t>006d000000tupwNAAQ</t>
  </si>
  <si>
    <t>Medhost no longer has budget for ObservePoint despite pressure from both VML and ObservePoint. We offered 2 months of free access in hopes of bridging the gap but they declined. They hope to be able to bring us back later in 2018</t>
  </si>
  <si>
    <t>https://observepoint.my.salesforce.com/0060W00000wvtgQQAQ</t>
  </si>
  <si>
    <t>https://observepoint.my.salesforce.com/001d000001zdkR0AAI</t>
  </si>
  <si>
    <t>006d000000uEvChAAK</t>
  </si>
  <si>
    <t>2018 Renewal - WebMD / Medscape</t>
  </si>
  <si>
    <t>006d000000tuzUbAAI</t>
  </si>
  <si>
    <t>They stopped using the solution early 2018 when they were getting too many false positives. We could not get the team to re-engage.</t>
  </si>
  <si>
    <t>https://observepoint.my.salesforce.com/006d000000uEvChAAK</t>
  </si>
  <si>
    <t>https://observepoint.my.salesforce.com/001d000001SNHn5AAH</t>
  </si>
  <si>
    <t>2021-REN-K. Hovnanian Homes</t>
  </si>
  <si>
    <t>0060W0000121pdlQAA</t>
  </si>
  <si>
    <t>https://observepoint.my.salesforce.com/0060W000014mK5RQAU</t>
  </si>
  <si>
    <t>2020 Renewal - K. Hovnanian Homes</t>
  </si>
  <si>
    <t>0060W00000zOeDqQAK</t>
  </si>
  <si>
    <t>KHov was pretty dark most of 2020, but Moroni has re-engaged with the champion and is building out audits and journeys across the 2 K Hov properties.</t>
  </si>
  <si>
    <t>https://observepoint.my.salesforce.com/0060W0000121pdlQAA</t>
  </si>
  <si>
    <t>2019 Renewal - K. Hovnanian Homes</t>
  </si>
  <si>
    <t>0060W00000wwtlSQAQ</t>
  </si>
  <si>
    <t>https://observepoint.my.salesforce.com/0060W00000zOeDqQAK</t>
  </si>
  <si>
    <t>2018 Renewal - K. Hovnanian Homes</t>
  </si>
  <si>
    <t>0060W00000vIXdHQAW</t>
  </si>
  <si>
    <t>https://observepoint.my.salesforce.com/0060W00000wwtlSQAQ</t>
  </si>
  <si>
    <t>0060W00000wx9xRQAQ</t>
  </si>
  <si>
    <t>2018 Renewal - The Zimmerman Agency OBO Nissan</t>
  </si>
  <si>
    <t>006d000000ulg1pAAA</t>
  </si>
  <si>
    <t>https://observepoint.my.salesforce.com/0060W00000wx9xRQAQ</t>
  </si>
  <si>
    <t>https://observepoint.my.salesforce.com/001d0000027X3NYAA0</t>
  </si>
  <si>
    <t>2017 Renewal - The Zimmerman Agency OBO Nissan</t>
  </si>
  <si>
    <t>006d000000pB8E0AAK</t>
  </si>
  <si>
    <t>ChooseNissan.com is focused on continuing the Data Accuracy project through The Zimmerman Agency using OP as the tech and service authority.</t>
  </si>
  <si>
    <t>https://observepoint.my.salesforce.com/006d000000ulg1pAAA</t>
  </si>
  <si>
    <t>0060W000014nMXoQAM</t>
  </si>
  <si>
    <t>2022 - REN - OMD, LLC OBO Nissan</t>
  </si>
  <si>
    <t>0060W0000123KbeQAE</t>
  </si>
  <si>
    <t>lost budget and the value wasn't being shown to decision makers. we made a big effort to help them build out the use case. but unable to sway the renewal even if budget was lost.</t>
  </si>
  <si>
    <t>https://observepoint.my.salesforce.com/0060W000014nMXoQAM</t>
  </si>
  <si>
    <t>2020 REN - OMD, LLC OBO Nissan</t>
  </si>
  <si>
    <t>0060W00000zOjt7QAC</t>
  </si>
  <si>
    <t>Renewed under OMD.</t>
  </si>
  <si>
    <t>https://observepoint.my.salesforce.com/0060W0000123KbeQAE</t>
  </si>
  <si>
    <t>2019 Renewal - The Zimmerman Agency OBO Nissan</t>
  </si>
  <si>
    <t>https://observepoint.my.salesforce.com/0060W00000zOjt7QAC</t>
  </si>
  <si>
    <t>006d000000unyIfAAI</t>
  </si>
  <si>
    <t>2017 Renewal - ABC - Free Form</t>
  </si>
  <si>
    <t>006d000000tvsd3AAA</t>
  </si>
  <si>
    <t>https://observepoint.my.salesforce.com/006d000000unyIfAAI</t>
  </si>
  <si>
    <t>https://observepoint.my.salesforce.com/001d0000029p9MTAAY</t>
  </si>
  <si>
    <t>0060W00000vxab4QAA</t>
  </si>
  <si>
    <t>2018 Renewal - WestJet Airlines</t>
  </si>
  <si>
    <t>006d000000tuCgWAAU</t>
  </si>
  <si>
    <t>https://observepoint.my.salesforce.com/0060W00000vxab4QAA</t>
  </si>
  <si>
    <t>2017 Renewal - WestJet Airlines</t>
  </si>
  <si>
    <t>https://observepoint.my.salesforce.com/006d000000tuCgWAAU</t>
  </si>
  <si>
    <t>2022 - REN - WestJet Airlines</t>
  </si>
  <si>
    <t>0060W000014mx5iQAA</t>
  </si>
  <si>
    <t>WestJet is excited to renew with us this year under usage based pricing and utilize Web Journey Support Team for their journeys creations and edits!</t>
  </si>
  <si>
    <t>https://observepoint.my.salesforce.com/0066T000016jwHdQAI</t>
  </si>
  <si>
    <t>2021 - REN - WestJet Airlines</t>
  </si>
  <si>
    <t>0060W0000121qKfQAI</t>
  </si>
  <si>
    <t>WestJet is a happy OP user and they want to continue to leverage our Platform to enforce their data governance despite budgeting losses due to COVID.</t>
  </si>
  <si>
    <t>https://observepoint.my.salesforce.com/0060W000014mx5iQAA</t>
  </si>
  <si>
    <t>2020 Renewal - WestJet Airlines</t>
  </si>
  <si>
    <t>0060W00000zMqGIQA0</t>
  </si>
  <si>
    <t>WestJet runs journeys to test their booking flows to ensure data quality. They have also added Google Lighthouse scans to their license and excited to use this integration with ObservePoint</t>
  </si>
  <si>
    <t>https://observepoint.my.salesforce.com/0060W0000121qKfQAI</t>
  </si>
  <si>
    <t>2019 Renewal - WestJet Airlines</t>
  </si>
  <si>
    <t>WestJet continues to find value with our solution and has signed a renewal for a 5th year of service.</t>
  </si>
  <si>
    <t>https://observepoint.my.salesforce.com/0060W00000zMqGIQA0</t>
  </si>
  <si>
    <t>2025 - REN - Pollard Banknote</t>
  </si>
  <si>
    <t>006VH00000KkgdRYAR</t>
  </si>
  <si>
    <t>&lt;p&gt;Great partner that does work for lottery&amp;#39;s!&lt;/p&gt;</t>
  </si>
  <si>
    <t>Good relationship with a partner that relies heavily on us!</t>
  </si>
  <si>
    <t>https://observepoint.my.salesforce.com/006VH00000Qf4ogYAB</t>
  </si>
  <si>
    <t>006d000000twaM2AAI</t>
  </si>
  <si>
    <t>2017 Renewal - Dave Ramsey</t>
  </si>
  <si>
    <t>Dave Ramsey will not be renewing because OP can not provide real-time tag auditing.</t>
  </si>
  <si>
    <t>https://observepoint.my.salesforce.com/006d000000twaM2AAI</t>
  </si>
  <si>
    <t>0060W00000vwylnQAA</t>
  </si>
  <si>
    <t>2019 Renewal - Cigna</t>
  </si>
  <si>
    <t>006d000000uEhahAAC</t>
  </si>
  <si>
    <t>https://observepoint.my.salesforce.com/0060W00000vwylnQAA</t>
  </si>
  <si>
    <t>https://observepoint.my.salesforce.com/001d000001i8tXnAAI</t>
  </si>
  <si>
    <t>0060W000010yUAGQA2</t>
  </si>
  <si>
    <t>2021 Renewal - Cigna</t>
  </si>
  <si>
    <t>Cigna was not happy with how much maintenance was required for all of their user journeys, which drove down their usage. They felt their efforts were duplicated because they created functional tests that they would test using Selenium, but then they had to create journeys for the same tests. LiveConnect + Selenium integration was not an option for them, because all of the requests collected in the HAR would come back as 1 "step" in LiveConnect and wouldn't give them the ability to test that a specific action resulted in the right/wrong Adobe events.</t>
  </si>
  <si>
    <t>https://observepoint.my.salesforce.com/0060W000010yUAGQA2</t>
  </si>
  <si>
    <t>0066T000016mh5TQAQ</t>
  </si>
  <si>
    <t>2022-REN-Canon Europe - Script Services</t>
  </si>
  <si>
    <t>0066T000016HL1nQAG</t>
  </si>
  <si>
    <t>No longer required the service. It was used for a one off project.</t>
  </si>
  <si>
    <t>https://observepoint.my.salesforce.com/0066T000016mh5TQAQ</t>
  </si>
  <si>
    <t>2024-REN-Canon Europe</t>
  </si>
  <si>
    <t>0060W000013lKxjQAE</t>
  </si>
  <si>
    <t>&lt;ul&gt;&lt;li&gt;Privacy Compliance - Testing Cookie Banner for correct implementation&lt;/li&gt;&lt;li&gt;Daily CMP flow monitoring&lt;/li&gt;&lt;li&gt;Tag monitoring&lt;/li&gt;&lt;/ul&gt;&lt;p&gt;&lt;br&gt;&lt;/p&gt;&lt;p&gt;Wins&lt;/p&gt;&lt;ul&gt;&lt;li&gt;Cookie consent project&lt;/li&gt;&lt;li&gt;Removing specific marketing technologies &amp;amp; using OP to help monitor post updates&lt;/li&gt;&lt;li&gt;Helped diagnose where certain cookies where coming from as they didn&amp;#39;t know. (cookies/tags like &amp;quot;cktst&amp;quot; (adara media tag), &amp;quot;CMID&amp;quot; (caselmedia tag) &amp;amp; criteo tags)&lt;/li&gt;&lt;/ul&gt;</t>
  </si>
  <si>
    <t>Canon used OP for their big "Cookie Consent Project" as well as constantly monitoring post releases &amp; helping with the removal of specific marketing technologies</t>
  </si>
  <si>
    <t>https://observepoint.my.salesforce.com/0066T0000168uiOQAQ</t>
  </si>
  <si>
    <t>2021-REN-Canon Europe</t>
  </si>
  <si>
    <t>After another great year of working with Tom, Canon have decided to renew on a 3 year contract and add Privacy so they can enable their markets across europe.</t>
  </si>
  <si>
    <t>https://observepoint.my.salesforce.com/0060W000013lKxjQAE</t>
  </si>
  <si>
    <t>0066T00001EJkrgQAD</t>
  </si>
  <si>
    <t>2025 - REN - Eurostar</t>
  </si>
  <si>
    <t>&lt;ul&gt;&lt;li&gt;Analytics &amp;amp; DataLayer validation&lt;/li&gt;&lt;li&gt;Key flows (Train funnel) monitoring&lt;/li&gt;&lt;li&gt;Tag Inventory (what tags do we have on our site)&lt;/li&gt;&lt;li&gt;Marketing tags (Are they firing, when and what are they collecting)&lt;/li&gt;&lt;li&gt;Consent Compliance (No tags firing outside of your TMS)&lt;/li&gt;&lt;li&gt;Unexpected scripts on the site (piggybacking etc)&lt;/li&gt;&lt;li&gt;Expand on key Datalayer checks&lt;/li&gt;&lt;/ul&gt;&lt;p&gt;&lt;br&gt;&lt;/p&gt;</t>
  </si>
  <si>
    <t>https://observepoint.my.salesforce.com/0066T00001EJkrgQAD</t>
  </si>
  <si>
    <t>0060W00000wzCGZQA2</t>
  </si>
  <si>
    <t>2019 Renewal - Stepstone</t>
  </si>
  <si>
    <t>Stepstone is leaving because they decided OP did not add value when they discussed us at their budget review meeting. Some specific issues relating to AppAssurance: Problems with iOS screens were not loading as they should. Mike eventually found that this was because they weren't using the exclude list properly...so, poor understanding/training...but even with offering clarity on this and a LiveConnect discussion, I wasn't able to reverse the cancellation.</t>
  </si>
  <si>
    <t>https://observepoint.my.salesforce.com/0060W00000wzCGZQA2</t>
  </si>
  <si>
    <t>https://observepoint.my.salesforce.com/001d000001h0KUqAAM</t>
  </si>
  <si>
    <t>006d000000vFMlBAAW</t>
  </si>
  <si>
    <t>2018 Renewal - Stepstone</t>
  </si>
  <si>
    <t>006d000000twXPuAAM</t>
  </si>
  <si>
    <t>https://observepoint.my.salesforce.com/006d000000vFMlBAAW</t>
  </si>
  <si>
    <t>2018 Renewal - Sage/Jellyfish</t>
  </si>
  <si>
    <t>0060W00000wviZ4QAI</t>
  </si>
  <si>
    <t>https://observepoint.my.salesforce.com/0060W00000wxKHPQA2</t>
  </si>
  <si>
    <t>0060W000010voEHQAY</t>
  </si>
  <si>
    <t>2020 Renewal - Caterpillar</t>
  </si>
  <si>
    <t>006d000000uFIyYAAW</t>
  </si>
  <si>
    <t>Jared &amp; Matt concurred that we could accept the PO as the renewal.</t>
  </si>
  <si>
    <t>https://observepoint.my.salesforce.com/0060W000010voEHQAY</t>
  </si>
  <si>
    <t>https://observepoint.my.salesforce.com/001d000001h2cjxAAA</t>
  </si>
  <si>
    <t>0060W000012T0TSQA0</t>
  </si>
  <si>
    <t>2021-REN-Caterpillar</t>
  </si>
  <si>
    <t>Their use case changed and our technology could no longer support their needs</t>
  </si>
  <si>
    <t>https://observepoint.my.salesforce.com/0060W000012T0TSQA0</t>
  </si>
  <si>
    <t>0060W00000vwE8WQAU</t>
  </si>
  <si>
    <t>2018 Renewal - Tele2</t>
  </si>
  <si>
    <t>006d000000uHWlaAAG</t>
  </si>
  <si>
    <t>https://observepoint.my.salesforce.com/0060W00000vwE8WQAU</t>
  </si>
  <si>
    <t>https://observepoint.my.salesforce.com/001d000001qtNkyAAE</t>
  </si>
  <si>
    <t>0060W000012KhMDQA0</t>
  </si>
  <si>
    <t>2021-REN-Tele2</t>
  </si>
  <si>
    <t>0060W000010x5zNQAQ</t>
  </si>
  <si>
    <t>Client response to not renewing: 'I have been taking several discussions with all the different team that have been using it. We all agree that Observer Point itself is a powerful tool and has some considerable advantages. 
However, given how Tele2 is currently working, most of the functions the tool provides are already covered by dedicated development units. Observer Point was brought in the organization to support a minor brand within the group with limited resources where an automated tool made sense. This brand has now been put on hold and therefore we don't see the need for the tool in the current set up. 
Once again, have been satisfied with the tool and service so rest assured that we will consider Observer Point in the future if situation might change.'</t>
  </si>
  <si>
    <t>https://observepoint.my.salesforce.com/0060W000012KhMDQA0</t>
  </si>
  <si>
    <t>2020 Renewal - Tele2</t>
  </si>
  <si>
    <t>0060W00000y6XRJQA2</t>
  </si>
  <si>
    <t>Tele2 is still receiving value from web journey monitoring and early visibility of third party tags.</t>
  </si>
  <si>
    <t>https://observepoint.my.salesforce.com/0060W000010x5zNQAQ</t>
  </si>
  <si>
    <t>2019 Renewal - Tele2</t>
  </si>
  <si>
    <t>https://observepoint.my.salesforce.com/0060W00000y6XRJQA2</t>
  </si>
  <si>
    <t>006d000000uEvKtAAK</t>
  </si>
  <si>
    <t>2017 Renewal - Smart Digital GmbH on Behalf of VW</t>
  </si>
  <si>
    <t>006d000000uEUpNAAW</t>
  </si>
  <si>
    <t>VW no longer want to use OP. Difficult to nail down exact reasons as we don't have direct access to VW. Smart Digital have suggested an unhappiness in accuracy and general reliability of the product.</t>
  </si>
  <si>
    <t>https://observepoint.my.salesforce.com/006d000000uEvKtAAK</t>
  </si>
  <si>
    <t>006d000000umRdkAAE</t>
  </si>
  <si>
    <t>2017 Renewal - Delivery Hero</t>
  </si>
  <si>
    <t>Delivery Hero mainly used ObservePoint for AppAssurance as over 50% of their revenue comes from mobile apps. Unfortunately AppAssurance was not stable enough to be reliable for their needs.</t>
  </si>
  <si>
    <t>https://observepoint.my.salesforce.com/006d000000umRdkAAE</t>
  </si>
  <si>
    <t>https://observepoint.my.salesforce.com/001d000001yLMaaAAG</t>
  </si>
  <si>
    <t>006d000000uFbrTAAS</t>
  </si>
  <si>
    <t>2017 Renewal - Six Pack Shortcuts</t>
  </si>
  <si>
    <t>006d000000uEldgAAC</t>
  </si>
  <si>
    <t>Client has been unresponsive the past 6 months. Multiple attempts for contact were unsuccessful. Client is also 2 quarterly installments behind on payments from 2017.</t>
  </si>
  <si>
    <t>https://observepoint.my.salesforce.com/006d000000uFbrTAAS</t>
  </si>
  <si>
    <t>https://observepoint.my.salesforce.com/001d0000028TCayAAG</t>
  </si>
  <si>
    <t>006d000000hzTvjAAE</t>
  </si>
  <si>
    <t>2016 Renewal - Satsuma Loans</t>
  </si>
  <si>
    <t>006d000000UnH9CAAV</t>
  </si>
  <si>
    <t>https://observepoint.my.salesforce.com/006d000000hzTvjAAE</t>
  </si>
  <si>
    <t>https://observepoint.my.salesforce.com/001d000001l9OqGAAU</t>
  </si>
  <si>
    <t>006d000000umpYYAAY</t>
  </si>
  <si>
    <t>2017 Renewal - Satsuma Loans</t>
  </si>
  <si>
    <t>Renewed last year because they were contractually bound to auto-renew rather than by choice. Despite best efforts, we have not been able to engage them. Their business is in a difficult financial position.</t>
  </si>
  <si>
    <t>https://observepoint.my.salesforce.com/006d000000umpYYAAY</t>
  </si>
  <si>
    <t>0060W00000vQlr4QAC</t>
  </si>
  <si>
    <t>2018 Renewal - Investor's Business Daily</t>
  </si>
  <si>
    <t>006d000000uHBP6AAO</t>
  </si>
  <si>
    <t>https://observepoint.my.salesforce.com/0060W00000vQlr4QAC</t>
  </si>
  <si>
    <t>https://observepoint.my.salesforce.com/001d000001ik6rFAAQ</t>
  </si>
  <si>
    <t>0066T000015pHypQAE</t>
  </si>
  <si>
    <t>2022-REN-Investor's Business Daily</t>
  </si>
  <si>
    <t>0060W000013rgNwQAI</t>
  </si>
  <si>
    <t>https://observepoint.my.salesforce.com/0066T000015pHypQAE</t>
  </si>
  <si>
    <t>2021-REN-Investor's Business Daily</t>
  </si>
  <si>
    <t>0060W000010yw7PQAQ</t>
  </si>
  <si>
    <t>They have been active users for a while and are still constantly in need of our audits/journeys. We also still meet very frequently with them.</t>
  </si>
  <si>
    <t>https://observepoint.my.salesforce.com/0060W000013rgNwQAI</t>
  </si>
  <si>
    <t>2020 Renewal - Investor's Business Daily</t>
  </si>
  <si>
    <t>0060W00000zMeawQAC</t>
  </si>
  <si>
    <t>Auto Renew Protocol</t>
  </si>
  <si>
    <t>https://observepoint.my.salesforce.com/0060W000010yw7PQAQ</t>
  </si>
  <si>
    <t>2019 Renewal - Investor's Business Daily</t>
  </si>
  <si>
    <t>https://observepoint.my.salesforce.com/0060W00000zMeawQAC</t>
  </si>
  <si>
    <t>0060W00000wynwtQAA</t>
  </si>
  <si>
    <t>2018 Renewal - J&amp;J</t>
  </si>
  <si>
    <t>https://observepoint.my.salesforce.com/0060W00000wynwtQAA</t>
  </si>
  <si>
    <t>006d000000uoPEwAAM</t>
  </si>
  <si>
    <t>2018 Renewal &amp; Ent License- J&amp;J</t>
  </si>
  <si>
    <t>https://observepoint.my.salesforce.com/006d000000uoPEwAAM</t>
  </si>
  <si>
    <t>006d000000i0BOFAA2</t>
  </si>
  <si>
    <t>2017 Renewal &amp; Ent License- J&amp;J</t>
  </si>
  <si>
    <t>J&amp;J needed to upgrade to Enterprise License to have Named Data Governance Consultant and API access.  They rely heavily on us for supporting their domains and this was the best way for us to accommodate their goals.</t>
  </si>
  <si>
    <t>https://observepoint.my.salesforce.com/006d000000i0BOFAA2</t>
  </si>
  <si>
    <t>0060W000012ZN0oQAG</t>
  </si>
  <si>
    <t>2021-REN-Johnson&amp;Johnson</t>
  </si>
  <si>
    <t>Johnson and Johnson is a huge OP fan.  After seeing the Performance package offering it was an easy decision to add it to the existing contract to help them continue with their data governance strategy.</t>
  </si>
  <si>
    <t>Re-Org at Johnson and Johnson.  Steve has petitioned multiple times to his Executive team the Value ObservePoint brings to the table for the Business and IT teams that are using the product on a daily basis.  Unfortunately, IT slashed its budgets for 2021 and required IT to take their Vendor lists from 107 to 7 as well as minimize the team.  We will continue to have an open line of communication with Steve as he thinks there may be an opportunity to bring us back once management start feeling the pain of inaccurate data and manual QA.</t>
  </si>
  <si>
    <t>https://observepoint.my.salesforce.com/0060W000012ZN0oQAG</t>
  </si>
  <si>
    <t>0060W00000zP7MpQAK</t>
  </si>
  <si>
    <t>2020 Renewal - J&amp;J</t>
  </si>
  <si>
    <t>https://observepoint.my.salesforce.com/0060W00000zP7MpQAK</t>
  </si>
  <si>
    <t>0060W00000y5PudQAE</t>
  </si>
  <si>
    <t>2020 Renewal - Bloomberg</t>
  </si>
  <si>
    <t>006d000000uGeEnAAK</t>
  </si>
  <si>
    <t>Completed project. Did not want to renew with any monitoring services.</t>
  </si>
  <si>
    <t>https://observepoint.my.salesforce.com/0060W00000y5PudQAE</t>
  </si>
  <si>
    <t>006d000000vFMqGAAW</t>
  </si>
  <si>
    <t>2019 Renewal - Palliser Furniture</t>
  </si>
  <si>
    <t>006d000000umeuEAAQ</t>
  </si>
  <si>
    <t>new team not interested</t>
  </si>
  <si>
    <t>https://observepoint.my.salesforce.com/006d000000vFMqGAAW</t>
  </si>
  <si>
    <t>https://observepoint.my.salesforce.com/001d0000029exGcAAI</t>
  </si>
  <si>
    <t>0060W00000y8oP9QAI</t>
  </si>
  <si>
    <t>2019 Renewal - ABC - Disney</t>
  </si>
  <si>
    <t>006d000000NyNdPAAV</t>
  </si>
  <si>
    <t>Budget moved to a new team</t>
  </si>
  <si>
    <t>https://observepoint.my.salesforce.com/0060W00000y8oP9QAI</t>
  </si>
  <si>
    <t>https://observepoint.my.salesforce.com/001d000001gOQ8kAAG</t>
  </si>
  <si>
    <t>2017 Renewal - Shutterfly</t>
  </si>
  <si>
    <t>006d000000qWsnLAAS</t>
  </si>
  <si>
    <t>They added a Data Governance Consultant and VPN</t>
  </si>
  <si>
    <t>https://observepoint.my.salesforce.com/0060W00000wx9RQQAY</t>
  </si>
  <si>
    <t>0060W00000y5AiqQAE</t>
  </si>
  <si>
    <t>2020 Renewal - HSBC</t>
  </si>
  <si>
    <t>HSBC are looking forward to continuing to monitor there tracking implementations and releases for another year</t>
  </si>
  <si>
    <t>https://observepoint.my.salesforce.com/0060W00000y5AiqQAE</t>
  </si>
  <si>
    <t>0066T000015QYqlQAG</t>
  </si>
  <si>
    <t>2024-REN-HSBC</t>
  </si>
  <si>
    <t>0060W000013lp4qQAA</t>
  </si>
  <si>
    <t>&lt;p&gt;HSBC&lt;/p&gt;&lt;ul&gt;&lt;li&gt;Monitoring tracking implementations &amp;amp; releases&lt;/li&gt;&lt;li&gt;Data Layer validation&lt;/li&gt;&lt;li&gt;Marketing pixels &amp;amp; Analytics tags monitoring&lt;/li&gt;&lt;li&gt;Migrations&lt;/li&gt;&lt;/ul&gt;&lt;p&gt;&lt;br&gt;&lt;/p&gt;&lt;p&gt;HSBC Privacy&lt;/p&gt;&lt;ul&gt;&lt;li&gt;Ensure that every scoped market has audits running under each consent category. Actionsets need to be set up in a well organised, minimalistic, scalable way to acheive this&lt;/li&gt;&lt;li&gt;Ensure that Consent Categories are set up in ObservePoint matched up against the internal HSBC Cookie Register document&lt;/li&gt;&lt;li&gt;Alerts to be set up. Method TBC&lt;/li&gt;&lt;li&gt;HSBC Cookie Register review process to be changed to include ObservePoint steps&lt;/li&gt;&lt;/ul&gt;</t>
  </si>
  <si>
    <t>After telling us HSBC would not renew at all we have worked with the Privacy team to ensure we continued our relationship even though Marketing did not wish to pay for there half. The Privacy team see a huge amount of value in what we do even with a brand new champion.</t>
  </si>
  <si>
    <t>https://observepoint.my.salesforce.com/0066T000015QYqlQAG</t>
  </si>
  <si>
    <t>2021-REN-HSBC</t>
  </si>
  <si>
    <t>After another year of great account management from Tom, with multiple teams HSBC have renewed on a 2 year contract.</t>
  </si>
  <si>
    <t>https://observepoint.my.salesforce.com/0060W000013lp4qQAA</t>
  </si>
  <si>
    <t>006d000000mY2e6AAC</t>
  </si>
  <si>
    <t>2018 Renewal - Catherines</t>
  </si>
  <si>
    <t>006d000000jIx0aAAC</t>
  </si>
  <si>
    <t>Contacts (champion and user) left - they are facing budget cuts and didn't feel we were mission critical.</t>
  </si>
  <si>
    <t>https://observepoint.my.salesforce.com/006d000000mY2e6AAC</t>
  </si>
  <si>
    <t>https://observepoint.my.salesforce.com/001d000001gyZJeAAM</t>
  </si>
  <si>
    <t>0060W00000wySHOQA2</t>
  </si>
  <si>
    <t>2018 Renewal - Adidas</t>
  </si>
  <si>
    <t>006d000000umRQFAA2</t>
  </si>
  <si>
    <t>Their words: 'We have always been happy with the customer support Observepoint gave us. The main reason for not renewing is that we are moving to an in-house solution based on Selenium, supported by our QA department. This department has been increasing their resources which now allows us to use them for analytics QA where we couldn’t before. This custom solution and support from the QA department allows us more customization in our tests and after the initial setup less maintenance and involvement from my team. There certainly are some things where Observepoint could add additional value but in our situation, this value is not worth the extra effort it requires from our team to maintain Observepoint and we rather put that extra effort into improving our main solution on Selenium'.</t>
  </si>
  <si>
    <t>https://observepoint.my.salesforce.com/0060W00000wySHOQA2</t>
  </si>
  <si>
    <t>2017 Renewal - Adidas</t>
  </si>
  <si>
    <t>Adidas are excited about the new product developments and continue to see the value in large discovery audits, guided journeys and want to expand their rules library in 2018.</t>
  </si>
  <si>
    <t>https://observepoint.my.salesforce.com/006d000000umRQFAA2</t>
  </si>
  <si>
    <t>006VH000009MBviYAG</t>
  </si>
  <si>
    <t>2026 - REN - Rubrik</t>
  </si>
  <si>
    <t>0066T00001DnhSsQAJ</t>
  </si>
  <si>
    <t>&lt;p&gt;When Rubrik first signed on, their goal was to address all aspects of privacy. However, they’ve since realized they don’t have the bandwidth to manage every issue across all privacy scenarios. Currently, they’re focused on opt-outs for top pages in the EU and CA, as well as GPC signals. Once those are addressed, they plan to expand to other countries or dig deeper into user interactions on those top pages. Since we’re still in the early stages of using the tool to clean up their implementation and have a lot of work ahead, this account is currently in &lt;strong&gt;yellow status.&lt;/strong&gt;&lt;/p&gt;</t>
  </si>
  <si>
    <t>https://observepoint.my.salesforce.com/006VH000009MBviYAG</t>
  </si>
  <si>
    <t>https://observepoint.my.salesforce.com/0010W00002Pl4DtQAJ</t>
  </si>
  <si>
    <t>006d000000tEl3vAAC</t>
  </si>
  <si>
    <t>2017 Renewal - Waste Management</t>
  </si>
  <si>
    <t>006d000000nFbMFAA0</t>
  </si>
  <si>
    <t>Personnel changes resulted in the removal of our champion and key users.  New leadership, Rupa wants to bring OP back and sees the value but they need to decide on a direction &amp; make a plan before they can bring OP back.  They are in the middle of a re-org wherein digital will become it's own org.  Rupa wants to reconnect in February once the new VP of her org is in place and they can decide on objectives and a plan.</t>
  </si>
  <si>
    <t>https://observepoint.my.salesforce.com/006d000000tEl3vAAC</t>
  </si>
  <si>
    <t>https://observepoint.my.salesforce.com/001d000001gQDgYAAW</t>
  </si>
  <si>
    <t>0060W00000y86psQAA</t>
  </si>
  <si>
    <t>2020 Renewal - Universal Orlando</t>
  </si>
  <si>
    <t>006d000000kioqtAAA</t>
  </si>
  <si>
    <t>Frank and Erik are big OP fans.  Even with budget cuts and closures due to the pandemic they still see the value in OP and just signed on for another 2 years.</t>
  </si>
  <si>
    <t>https://observepoint.my.salesforce.com/0060W00000y86psQAA</t>
  </si>
  <si>
    <t>2025 - REN - Amica Mutual Insurance</t>
  </si>
  <si>
    <t>0066T00001C9T2aQAF</t>
  </si>
  <si>
    <t>Amica has been expanding use cases throughout their first year and is excited to make several journey requests coming into this year</t>
  </si>
  <si>
    <t>https://observepoint.my.salesforce.com/006VH000004zN0cYAE</t>
  </si>
  <si>
    <t>2018 Renewal - Universal Orlando</t>
  </si>
  <si>
    <t>006d000000WDhuGAAT</t>
  </si>
  <si>
    <t>They have been a customer for 2 years and are planning to expand the license to include a few more domains and a few mobile apps.</t>
  </si>
  <si>
    <t>https://observepoint.my.salesforce.com/006d000000kioqtAAA</t>
  </si>
  <si>
    <t>2022-REN-Universal Orlando</t>
  </si>
  <si>
    <t>They love using OP for testing their releases and monitoring their tags and making sure everything is working as expected!</t>
  </si>
  <si>
    <t>https://observepoint.my.salesforce.com/0060W000013Mab4QAC</t>
  </si>
  <si>
    <t>0060W00000y74pqQAA</t>
  </si>
  <si>
    <t>2019 Renewal - Paypal</t>
  </si>
  <si>
    <t>006d000000q5pHGAAY</t>
  </si>
  <si>
    <t>https://observepoint.my.salesforce.com/0060W00000y74pqQAA</t>
  </si>
  <si>
    <t>https://observepoint.my.salesforce.com/001d000001RdREiAAN</t>
  </si>
  <si>
    <t>2018 Renewal - Paypal</t>
  </si>
  <si>
    <t>006d000000S6kSIAAZ</t>
  </si>
  <si>
    <t>https://observepoint.my.salesforce.com/006d000000q5pHGAAY</t>
  </si>
  <si>
    <t>0060W000011ScxSQAS</t>
  </si>
  <si>
    <t>2020 Renewal - Paypal</t>
  </si>
  <si>
    <t>Lost champion and use case</t>
  </si>
  <si>
    <t>https://observepoint.my.salesforce.com/0060W000011ScxSQAS</t>
  </si>
  <si>
    <t>0066T00001ACsSNQA1</t>
  </si>
  <si>
    <t>2023 - REN - Pfizer</t>
  </si>
  <si>
    <t>https://observepoint.my.salesforce.com/0066T00001ACsSNQA1</t>
  </si>
  <si>
    <t>006d000000uoFoCAAU</t>
  </si>
  <si>
    <t>2017 Renewal/Upsell - Maurices</t>
  </si>
  <si>
    <t>This is a mid-contract 2-year upsell.  Maurices is excited to move over to the new UI, have access to the new features and work with their Data Governance Consultant.</t>
  </si>
  <si>
    <t>https://observepoint.my.salesforce.com/006d000000uoFoCAAU</t>
  </si>
  <si>
    <t>https://observepoint.my.salesforce.com/001d000001ezkKMAAY</t>
  </si>
  <si>
    <t>006d000000sveDyAAI</t>
  </si>
  <si>
    <t>2017 Renewal - Lexmark International</t>
  </si>
  <si>
    <t>006d000000ilci9AAA</t>
  </si>
  <si>
    <t>I do have some bad news to communicate about our renewal. You may have seen in the news that Lexmark is restructuring and will be eliminating 700 jobs within the next few months. In conjunction with the restructuring many projects and services are being defunded and ObservePoint is one of them. We will be sending an official notification of non-renewal, however, I wanted to at least communicate this to you. We hope that after we get through the restructuring period we will be able to renew/start again with ObservePoint.</t>
  </si>
  <si>
    <t>https://observepoint.my.salesforce.com/006d000000sveDyAAI</t>
  </si>
  <si>
    <t>https://observepoint.my.salesforce.com/001d000001gPIl8AAG</t>
  </si>
  <si>
    <t>0060W000013rWeVQAU</t>
  </si>
  <si>
    <t>2021-REN-Illumina</t>
  </si>
  <si>
    <t>0060W000014UneLQAS</t>
  </si>
  <si>
    <t>Illumina is back + Privacy for 12 more months.</t>
  </si>
  <si>
    <t>https://observepoint.my.salesforce.com/0060W000013rWeVQAU</t>
  </si>
  <si>
    <t>0066T000016n1bTQAQ</t>
  </si>
  <si>
    <t>2022-REN-Illumina</t>
  </si>
  <si>
    <t>Illumina is signed on for another year! They are excited to get the additional value from the new model.</t>
  </si>
  <si>
    <t>https://observepoint.my.salesforce.com/0066T000016n1bTQAQ</t>
  </si>
  <si>
    <t>0060W00000vuydvQAA</t>
  </si>
  <si>
    <t>2018 Renewal - Hello Bank</t>
  </si>
  <si>
    <t>https://observepoint.my.salesforce.com/0060W00000vuydvQAA</t>
  </si>
  <si>
    <t>0060W00000y60nQQAQ</t>
  </si>
  <si>
    <t>2019 Renewal - Hello Bank</t>
  </si>
  <si>
    <t>Need of a triggering system  to show where and when missing tags.   To avoid report /analysis -missing data and being too late. To establish a more proactive approach rather than reactive.  Move away from a manual operation to an automated one.</t>
  </si>
  <si>
    <t>https://observepoint.my.salesforce.com/0060W00000y60nQQAQ</t>
  </si>
  <si>
    <t>2022-REN-Hello Bank</t>
  </si>
  <si>
    <t>Hello Bank are super happy to continue using the ObservePoint Platform, and see great value in how they use it for validation of privacy and adobe analytics.</t>
  </si>
  <si>
    <t>https://observepoint.my.salesforce.com/0060W000012KKw7QAG</t>
  </si>
  <si>
    <t>0060W000011UPBSQA4</t>
  </si>
  <si>
    <t>2020-REN-Hello Bank</t>
  </si>
  <si>
    <t>Hello Bank, have been a happy customer, for the last year and now want to expanded the work they have done into it's parent company BNP Paribas.</t>
  </si>
  <si>
    <t>https://observepoint.my.salesforce.com/0060W000011UPBSQA4</t>
  </si>
  <si>
    <t>006d000000i1bK7AAI</t>
  </si>
  <si>
    <t>2017 Renewal - Havas Belgium</t>
  </si>
  <si>
    <t>006d000000dofQzAAI</t>
  </si>
  <si>
    <t>Havas has a global deal with Hubscan. Never used us and was confused over how the original purchase happened.</t>
  </si>
  <si>
    <t>https://observepoint.my.salesforce.com/006d000000i1bK7AAI</t>
  </si>
  <si>
    <t>https://observepoint.my.salesforce.com/001d000001i8oqaAAA</t>
  </si>
  <si>
    <t>0060W00000vxadPQAQ</t>
  </si>
  <si>
    <t>2018 Renewal - Hewlett-Packard Enterprise</t>
  </si>
  <si>
    <t>006d000000ttjKZAAY</t>
  </si>
  <si>
    <t>https://observepoint.my.salesforce.com/0060W00000vxadPQAQ</t>
  </si>
  <si>
    <t>2017 Renewal - Hewlett-Packard Enterprise</t>
  </si>
  <si>
    <t>006d000000YYBrjAAH</t>
  </si>
  <si>
    <t>HPE continues to find value with the Data Governance Consultant</t>
  </si>
  <si>
    <t>https://observepoint.my.salesforce.com/006d000000ttjKZAAY</t>
  </si>
  <si>
    <t>2019 Renewal - Hewlett-Packard Enterprise</t>
  </si>
  <si>
    <t>https://observepoint.my.salesforce.com/0060W00000zN0rcQAC</t>
  </si>
  <si>
    <t>0060W00000vIRMwQAO</t>
  </si>
  <si>
    <t>2017 Renewal / Upsell- Ford Asia Pacific #3</t>
  </si>
  <si>
    <t>Tag Hierarchy is the key selling point with this renewal.  Ford APAC is cleaning up the tag structure on their sites and need to see where tags are firing to understand what can be removed and what should be firing through their TMS.</t>
  </si>
  <si>
    <t>https://observepoint.my.salesforce.com/0060W00000vIRMwQAO</t>
  </si>
  <si>
    <t>https://observepoint.my.salesforce.com/001d000001zbIJQAA2</t>
  </si>
  <si>
    <t>0060W00000y5fElQAI</t>
  </si>
  <si>
    <t>2019 Renewal - Ford Asia Pacific</t>
  </si>
  <si>
    <t>Closed per Jared Wilks request.</t>
  </si>
  <si>
    <t>https://observepoint.my.salesforce.com/0060W00000y5fElQAI</t>
  </si>
  <si>
    <t>0060W00000vWccEQAS</t>
  </si>
  <si>
    <t>2017 Renewal / Upsell- Ford Asia Pacific #2</t>
  </si>
  <si>
    <t>https://observepoint.my.salesforce.com/0060W00000vWccEQAS</t>
  </si>
  <si>
    <t>0060W00000vIVAjQAO</t>
  </si>
  <si>
    <t>2018 Renewal - Ford Asia Pacific</t>
  </si>
  <si>
    <t>auto-renew.</t>
  </si>
  <si>
    <t>https://observepoint.my.salesforce.com/0060W00000vIVAjQAO</t>
  </si>
  <si>
    <t>0060W00000vIRN1QAO</t>
  </si>
  <si>
    <t>2017 Renewal / Upsell- Ford Asia Pacific #1</t>
  </si>
  <si>
    <t>https://observepoint.my.salesforce.com/0060W00000vIRN1QAO</t>
  </si>
  <si>
    <t>0060W00000vwGebQAE</t>
  </si>
  <si>
    <t>2019 Renewal - CVS</t>
  </si>
  <si>
    <t>Adding Aetna and AppAssurance to the agreement (Aetna is on a separate contract/opportunity)</t>
  </si>
  <si>
    <t>https://observepoint.my.salesforce.com/0060W00000vwGebQAE</t>
  </si>
  <si>
    <t>2023-REN-CVS</t>
  </si>
  <si>
    <t>0060W000010wrrSQAQ</t>
  </si>
  <si>
    <t>CVS is so excited to revamp their OP account with analytics, monitoring scripts to make sure there aren't duplicate pages, and expanding into privacy this year!</t>
  </si>
  <si>
    <t>https://observepoint.my.salesforce.com/0066T000015QY5uQAG</t>
  </si>
  <si>
    <t>2021 Renewal - CVS</t>
  </si>
  <si>
    <t>https://observepoint.my.salesforce.com/0060W000010wrrSQAQ</t>
  </si>
  <si>
    <t>0060W00000y5OLuQAM</t>
  </si>
  <si>
    <t>2019 Renewal - Concur</t>
  </si>
  <si>
    <t>006d000000unW4eAAE</t>
  </si>
  <si>
    <t>https://observepoint.my.salesforce.com/0060W00000y5OLuQAM</t>
  </si>
  <si>
    <t>2023-REN-Concur</t>
  </si>
  <si>
    <t>0060W000014da2aQAA</t>
  </si>
  <si>
    <t>They have continued to find value in OP and they have consistently continued to monitor their tags and are hoping to expand OP in their QA Team's process.</t>
  </si>
  <si>
    <t>https://observepoint.my.salesforce.com/0066T000017Wf3KQAS</t>
  </si>
  <si>
    <t>2022-REN-Concur</t>
  </si>
  <si>
    <t>0060W000012tvK8QAI</t>
  </si>
  <si>
    <t>Continue to find value in OP!</t>
  </si>
  <si>
    <t>https://observepoint.my.salesforce.com/0060W000014da2aQAA</t>
  </si>
  <si>
    <t>2021-REN-Concur</t>
  </si>
  <si>
    <t>0060W000010voYHQAY</t>
  </si>
  <si>
    <t>Concur will continue to run site-wide audits. They are also starting to run data QA scans around their videos.</t>
  </si>
  <si>
    <t>https://observepoint.my.salesforce.com/0060W000012tvK8QAI</t>
  </si>
  <si>
    <t>2020 Renewal - Concur</t>
  </si>
  <si>
    <t>SAP Concur is utilizing OP for Journeys and have already had multiple wins from alerts around missing key variables on their conversion flows.</t>
  </si>
  <si>
    <t>https://observepoint.my.salesforce.com/0060W000010voYHQAY</t>
  </si>
  <si>
    <t>0060W00000vvJdUQAU</t>
  </si>
  <si>
    <t>2019 Renewal - CA Technologies</t>
  </si>
  <si>
    <t>006d000000uoHrSAAU</t>
  </si>
  <si>
    <t>CA was acquired by Broadcomm.  Entire team was let go including ecleryx.
From Ramya
"Unfortunately, since the Broadcom acquisition, we have not worked on Observepoint audit requirements with CA. The tag management services from eClerx has ended as well.
RAMYA NAIK</t>
  </si>
  <si>
    <t>https://observepoint.my.salesforce.com/0060W00000vvJdUQAU</t>
  </si>
  <si>
    <t>https://observepoint.my.salesforce.com/001d000001hVBW8AAO</t>
  </si>
  <si>
    <t>006d000000uEa5WAAS</t>
  </si>
  <si>
    <t>2017 Renewal - Turner Broadcasting System</t>
  </si>
  <si>
    <t>Adding VidioAssurance and adding domains</t>
  </si>
  <si>
    <t>https://observepoint.my.salesforce.com/006d000000uEa5WAAS</t>
  </si>
  <si>
    <t>0060W00001236dWQAQ</t>
  </si>
  <si>
    <t>2020-REN-Turner Broadcasting System</t>
  </si>
  <si>
    <t>0060W00000zP76rQAC</t>
  </si>
  <si>
    <t>WarnerMedia (Turner Broadcasting) layed off a number of their QA employees in 2020, they've also decentralized their QA efforts as well so Tim Whitney didn't have the budget to continue with OP in 2021.  We had a number of calls with Patrick and a last ditch effort w/ Tim but the decision to cut budget was made early in 2020 and there wasn't much they could do after that point.</t>
  </si>
  <si>
    <t>https://observepoint.my.salesforce.com/0060W00001236dWQAQ</t>
  </si>
  <si>
    <t>2019 Renewal - Turner Broadcasting System</t>
  </si>
  <si>
    <t>0060W00000wz7YeQAI</t>
  </si>
  <si>
    <t>https://observepoint.my.salesforce.com/0060W00000zP76rQAC</t>
  </si>
  <si>
    <t>2018 Renewal - Turner Broadcasting System</t>
  </si>
  <si>
    <t>https://observepoint.my.salesforce.com/0060W00000wz7YeQAI</t>
  </si>
  <si>
    <t>006VH00000hpo3dYAA</t>
  </si>
  <si>
    <t>2026 - REN - Marriott</t>
  </si>
  <si>
    <t>006VH00000YsqAxYAJ</t>
  </si>
  <si>
    <t>https://observepoint.my.salesforce.com/006VH00000hpo3dYAA</t>
  </si>
  <si>
    <t>0060W00000vISPZQA4</t>
  </si>
  <si>
    <t>2018 Renewal - Cognizant OBO Nissan</t>
  </si>
  <si>
    <t>006d000000vElFuAAK</t>
  </si>
  <si>
    <t>Our contract was with a partner who then contracted with another partner which contracted with Nissan.  One of the partners contract was not renewed and we learned in trying to renew directly that the value of OP was never shared with the end client.  Ultimately the decision not to renew with the partner was budget based.</t>
  </si>
  <si>
    <t>https://observepoint.my.salesforce.com/0060W00000vISPZQA4</t>
  </si>
  <si>
    <t>https://observepoint.my.salesforce.com/001d000001qtNITAA2</t>
  </si>
  <si>
    <t>0060W00000vvGKEQA2</t>
  </si>
  <si>
    <t>2018 Renewal True Local AU</t>
  </si>
  <si>
    <t>006d000000vFQUoAAO</t>
  </si>
  <si>
    <t>https://observepoint.my.salesforce.com/0060W00000vvGKEQA2</t>
  </si>
  <si>
    <t>https://observepoint.my.salesforce.com/001d000001qtMDkAAM</t>
  </si>
  <si>
    <t>0060W00000y5wRaQAI</t>
  </si>
  <si>
    <t>2019 Renewal - True Local AU</t>
  </si>
  <si>
    <t>They have been acquired and sold twice since last year.  They notified us that the new owners did not want the service last December and refused to pay.</t>
  </si>
  <si>
    <t>https://observepoint.my.salesforce.com/0060W00000y5wRaQAI</t>
  </si>
  <si>
    <t>0060W00000vIMerQAG</t>
  </si>
  <si>
    <t>2018 Renewal - TELUS</t>
  </si>
  <si>
    <t>0060W00000vXXbIQAW</t>
  </si>
  <si>
    <t>The Telus Analytic team was already stretched too thin to accomplish their 2018 goals. Telus reached out for additional support to create, monitor, and correct all their key User Journeys which they rely heavily on for their revenue goals.</t>
  </si>
  <si>
    <t>https://observepoint.my.salesforce.com/0060W00000vIMerQAG</t>
  </si>
  <si>
    <t>0060W00000wqxRjQAI</t>
  </si>
  <si>
    <t>2019 Renewal - TELUS</t>
  </si>
  <si>
    <t>After Sach left there was no appetite to begin using OP.  We have tried multiple times to reconnect to walk them through some of the custom reports that we came up for them, but there is no interest to renew at this time.  Closing out and will try to engage with them.</t>
  </si>
  <si>
    <t>https://observepoint.my.salesforce.com/0060W00000wqxRjQAI</t>
  </si>
  <si>
    <t>2017 Renewal/Upsell - TELUS</t>
  </si>
  <si>
    <t>Telus wanted to take advantage of new features and leverage Jake's Adobe experience for their site.  Telus saw value in having clear strategy with Data Governance Maturity Model.</t>
  </si>
  <si>
    <t>https://observepoint.my.salesforce.com/0060W00000vXXbIQAW</t>
  </si>
  <si>
    <t>0060W00000vwcxhQAA</t>
  </si>
  <si>
    <t>2018 Renewal - Destination Canada</t>
  </si>
  <si>
    <t>006d000000vF8heAAC</t>
  </si>
  <si>
    <t>https://observepoint.my.salesforce.com/0060W00000vwcxhQAA</t>
  </si>
  <si>
    <t>https://observepoint.my.salesforce.com/001d0000021NzvmAAC</t>
  </si>
  <si>
    <t>0060W000011WiCeQAK</t>
  </si>
  <si>
    <t>2020-REN-Destination Canada</t>
  </si>
  <si>
    <t>0060W00000y84cbQAA</t>
  </si>
  <si>
    <t>Filed for bankruptcy</t>
  </si>
  <si>
    <t>https://observepoint.my.salesforce.com/0060W000011WiCeQAK</t>
  </si>
  <si>
    <t>2019 Renewal - Destination Canada</t>
  </si>
  <si>
    <t>https://observepoint.my.salesforce.com/0060W00000y84cbQAA</t>
  </si>
  <si>
    <t>0060W00000y72PTQAY</t>
  </si>
  <si>
    <t>2019 Renewal - Westgate Resorts</t>
  </si>
  <si>
    <t>0060W00000vw1JiQAI</t>
  </si>
  <si>
    <t>Our champion left the company and didn't provide a proper transition to the new hire on why/how he was using ObservePoint. She felt her process was better and told her manager there was no longer a need for OP.</t>
  </si>
  <si>
    <t>https://observepoint.my.salesforce.com/0060W00000y72PTQAY</t>
  </si>
  <si>
    <t>https://observepoint.my.salesforce.com/001d000001qtO4jAAE</t>
  </si>
  <si>
    <t>2018 Renewal - Westgate Resorts</t>
  </si>
  <si>
    <t>0060W00000vufzjQAA</t>
  </si>
  <si>
    <t>Artsveni knew Westgate Resorts would be better off using OP to track their campaign and channel variables for their site and user journeys.</t>
  </si>
  <si>
    <t>https://observepoint.my.salesforce.com/0060W00000vw1JiQAI</t>
  </si>
  <si>
    <t>0060W00000wvkMHQAY</t>
  </si>
  <si>
    <t>2018 Renewal - Blast Analytics OBO CMS</t>
  </si>
  <si>
    <t>006d000000vFudOAAS</t>
  </si>
  <si>
    <t>https://observepoint.my.salesforce.com/0060W00000wvkMHQAY</t>
  </si>
  <si>
    <t>2022-REN-Blast Analytics OBO CMS</t>
  </si>
  <si>
    <t>0060W000013sXgZQAU</t>
  </si>
  <si>
    <t>ObservePoint has been key for providing value to the CMS. They are excited to continue to use ObservePoint for Data Governance and are looking forward to exploring the privacy capabilities</t>
  </si>
  <si>
    <t>https://observepoint.my.salesforce.com/0066T000015qQ1FQAU</t>
  </si>
  <si>
    <t>2021-REN-Blast Analytics OBO CMS</t>
  </si>
  <si>
    <t>0060W000011WYOUQA4</t>
  </si>
  <si>
    <t>Blast Analytics continues to rely on ObservePoint to support the work they do for CMS. They are excited by the many enhancements that have taken place in the platform and are excited to see what comes next.</t>
  </si>
  <si>
    <t>https://observepoint.my.salesforce.com/0060W000013sXgZQAU</t>
  </si>
  <si>
    <t>2020 Renewal - Blast Analytics OBO CMS</t>
  </si>
  <si>
    <t>0060W00000zNHFLQA4</t>
  </si>
  <si>
    <t>Blast Analytics continues to rely on ObservePoint to support the work they do for CMS.</t>
  </si>
  <si>
    <t>https://observepoint.my.salesforce.com/0060W000011WYOUQA4</t>
  </si>
  <si>
    <t>2019 Renewal - Blast Analytics OBO CMS</t>
  </si>
  <si>
    <t>https://observepoint.my.salesforce.com/0060W00000zNHFLQA4</t>
  </si>
  <si>
    <t>006VH000000lS7JYAU</t>
  </si>
  <si>
    <t>2024 - REN - MetaRouter</t>
  </si>
  <si>
    <t>0066T00001DnpU0QAJ</t>
  </si>
  <si>
    <t>&lt;p&gt;MetaRouter runs sample audits on their customer accounts and prospects to identify gaps in their analytics implementation. &lt;/p&gt;</t>
  </si>
  <si>
    <t>MetaRouter wins by accounting for most of their usage, with a team that believes in our tool, and relies on our data regularly.</t>
  </si>
  <si>
    <t>https://observepoint.my.salesforce.com/006VH000000lS7JYAU</t>
  </si>
  <si>
    <t>https://observepoint.my.salesforce.com/0010W00002eVOz3QAG</t>
  </si>
  <si>
    <t>006VH00000ZjgrlYAB</t>
  </si>
  <si>
    <t>2026 - REN - Viking Cruises</t>
  </si>
  <si>
    <t>0066T00001DOSGQQA5</t>
  </si>
  <si>
    <t>https://observepoint.my.salesforce.com/006VH00000ZjgrlYAB</t>
  </si>
  <si>
    <t>https://observepoint.my.salesforce.com/001d000001l9FWMAA2</t>
  </si>
  <si>
    <t>2025 - REN - Questrade</t>
  </si>
  <si>
    <t>&lt;ul&gt;&lt;li&gt;&lt;strong style="font-size: 14pt;"&gt;Analytics Validation&lt;/strong&gt;&lt;ul&gt;&lt;li&gt;&lt;span style="font-size: 14pt;"&gt;TOP Priority: Test conversion funnels with journeys and taggings&lt;/span&gt;&lt;/li&gt;&lt;li&gt;&lt;span style="font-size: 14pt;"&gt;Testing tag migrations&lt;/span&gt;&lt;/li&gt;&lt;li&gt;&lt;span style="font-size: 14pt;"&gt;Interested in Mobile Testing&lt;/span&gt;&lt;/li&gt;&lt;/ul&gt;&lt;/li&gt;&lt;li&gt;&lt;strong style="font-size: 14pt;"&gt;Privacy Compliance Validation&lt;/strong&gt;&lt;ul&gt;&lt;li&gt;&lt;span style="font-size: 14pt;"&gt;Find if OneTrust is blocking analytics cookies&lt;/span&gt;&lt;/li&gt;&lt;/ul&gt;&lt;/li&gt;&lt;li&gt;&lt;strong style="font-size: 14pt;"&gt;Landing Page Validation&lt;/strong&gt;&lt;ul&gt;&lt;li&gt;&lt;span style="font-size: 14pt;"&gt;Going to use ObservePoint for identifying redirecting landing pages losing query parameters!&lt;/span&gt;&lt;/li&gt;&lt;/ul&gt;&lt;/li&gt;&lt;/ul&gt;&lt;p&gt;&lt;br&gt;&lt;/p&gt;</t>
  </si>
  <si>
    <t>TOP Priority: Test conversion funnels with journeys and tagging
Testing tag migrations
Interested in Mobile Testing</t>
  </si>
  <si>
    <t>https://observepoint.my.salesforce.com/006VH000005AVUHYA4</t>
  </si>
  <si>
    <t>0066T00001CzLoLQAV</t>
  </si>
  <si>
    <t>2024 - REN - Neutrogena</t>
  </si>
  <si>
    <t>0066T00001Cz7g6QAB</t>
  </si>
  <si>
    <t>Neutrogena hired an agency to do a one-time scan, which that partner used OP to do so. It was never meant to be a recurring partnership, so this was a one-and-done.</t>
  </si>
  <si>
    <t>https://observepoint.my.salesforce.com/0066T00001CzLoLQAV</t>
  </si>
  <si>
    <t>https://observepoint.my.salesforce.com/001d000001qtNGeAAM</t>
  </si>
  <si>
    <t>006VH00000RA5znYAD</t>
  </si>
  <si>
    <t>2025 - REN - MetaRouter</t>
  </si>
  <si>
    <t>No Regular meetings and they didn't use us very much.</t>
  </si>
  <si>
    <t>https://observepoint.my.salesforce.com/006VH00000RA5znYAD</t>
  </si>
  <si>
    <t>2024 - REN - Okta</t>
  </si>
  <si>
    <t>Okta is renewing for 12 more months. Great champions. Company's growth indicates the need to implement more use cases very soon.</t>
  </si>
  <si>
    <t>https://observepoint.my.salesforce.com/0066T00001CNq7BQAT</t>
  </si>
  <si>
    <t>0066T0000190gYnQAI</t>
  </si>
  <si>
    <t>2024 - REN - Currys PC World</t>
  </si>
  <si>
    <t>0066T000017Y1xjQAC</t>
  </si>
  <si>
    <t>&lt;ul&gt;&lt;li&gt;Data Layer Validation&lt;/li&gt;&lt;li&gt;Validate the technology the brands are using, and variable validation&lt;/li&gt;&lt;li&gt;Manage consent and privacy to ensure compliance and avoid fines (esp OneTrust)&lt;/li&gt;&lt;li&gt;Take tracking to proactive measurement approach instead of reactive&lt;/li&gt;&lt;/ul&gt;</t>
  </si>
  <si>
    <t>Currys have had a lot of change over the last year but with the help of Loop Horizon Currys are seeing the value in OP in helping to validate their DataLayer. We also have a previous user from another company who has started at Currys and excited to expand the use cases they use us for.</t>
  </si>
  <si>
    <t>https://observepoint.my.salesforce.com/0066T0000190gYnQAI</t>
  </si>
  <si>
    <t>006VH00000PSBILYA5</t>
  </si>
  <si>
    <t>2026 - REN - Currys PC World</t>
  </si>
  <si>
    <t>https://observepoint.my.salesforce.com/006VH00000PSBILYA5</t>
  </si>
  <si>
    <t>0066T000017vpk5QAA</t>
  </si>
  <si>
    <t>2023 - REN - Carnival Cruise Lines</t>
  </si>
  <si>
    <t>Princess is diving back into utilizing the tool, and our new decision-maker is enthusiastic about introducing it to more teams at Princess. Looking forward to witnessing the growth of this account in the upcoming year! 🚀</t>
  </si>
  <si>
    <t>https://observepoint.my.salesforce.com/0066T000017vpk5QAA</t>
  </si>
  <si>
    <t>2025 - REN - US Bancorp</t>
  </si>
  <si>
    <t>2 more years with US Bank. They have found our new reporting invaluable and love us as partners. We'll see them at EDGE!</t>
  </si>
  <si>
    <t>https://observepoint.my.salesforce.com/0066T000018HObQQAW</t>
  </si>
  <si>
    <t>006VH000002eGzNYAU</t>
  </si>
  <si>
    <t>2025 - REN - CarMax</t>
  </si>
  <si>
    <t>cancelled last year after we held them to their autorenewal. Generally, they didn't get enough value to renew.</t>
  </si>
  <si>
    <t>https://observepoint.my.salesforce.com/006VH000002eGzNYAU</t>
  </si>
  <si>
    <t>0066T00001AC4HtQAL</t>
  </si>
  <si>
    <t>2023 - REN - Shiseido</t>
  </si>
  <si>
    <t>&lt;ul&gt;&lt;li&gt;Tracking: Data Layer, GA4 (none GA360 brands, deadline next year for that)&lt;/li&gt;&lt;li&gt;SSO &lt;/li&gt;&lt;li&gt;Set up an 1hr training for Deepa and Michele (June 26th week) &lt;/li&gt;&lt;li&gt;Domains: Shiseido, CPB, NARS, drunk elephant (next steps)&lt;/li&gt;&lt;/ul&gt;</t>
  </si>
  <si>
    <t>Quick and easy renewal.</t>
  </si>
  <si>
    <t>https://observepoint.my.salesforce.com/0066T00001AC4HtQAL</t>
  </si>
  <si>
    <t>2024 - REN - Shiseido 2</t>
  </si>
  <si>
    <t>Shiseido has placed a strong emphasis on privacy this year. ObservePoint has played a crucial role in ensuring compliance. Additionally, they have intensified their focus on validating the data layer during the checkout process, addressing historical discrepancies that led to inaccurate reporting. They are enthusiastic about continuing their partnership with us!</t>
  </si>
  <si>
    <t>https://observepoint.my.salesforce.com/006VH000001sjUJYAY</t>
  </si>
  <si>
    <t>006VH00000DdFMMYA3</t>
  </si>
  <si>
    <t>2025 - REN - Hike &amp; Foxter</t>
  </si>
  <si>
    <t>0066T00001DNECqQAP</t>
  </si>
  <si>
    <t>&lt;p&gt;Decent usage with a dozen users and a wide variety of audits and even some journey&amp;#39;s. &lt;/p&gt;</t>
  </si>
  <si>
    <t>Decent usage with a dozen users and a wide variety of audits and even some journey's.</t>
  </si>
  <si>
    <t>https://observepoint.my.salesforce.com/006VH00000DdFMMYA3</t>
  </si>
  <si>
    <t>https://observepoint.my.salesforce.com/0016T00002quWSsQAM</t>
  </si>
  <si>
    <t>006VH00000Rf2pVYAR</t>
  </si>
  <si>
    <t>2025 - REN - UNICEF</t>
  </si>
  <si>
    <t>They claimed that their organization was not really compatible with our platform and approach to Web Governance. They auto-renewed last year and tried to get out of it, but we held them to it because they are very late in giving notice. They were dark all year.</t>
  </si>
  <si>
    <t>https://observepoint.my.salesforce.com/006VH00000Rf2pVYAR</t>
  </si>
  <si>
    <t>006VH000005JXrpYAG</t>
  </si>
  <si>
    <t>2025 - REN - Pipedrive UK Limited</t>
  </si>
  <si>
    <t>006VH000001BPPFYA4</t>
  </si>
  <si>
    <t>&lt;p&gt;&lt;span style="font-size: unset; background-color: unset; font-family: unset; color: unset;"&gt;Improving accessibility compliance with new European standards and some US requirements, as well as implementing a monitoring solution to address &amp;quot;entropy&amp;quot; after their focus on accessibility for the next 6 months.&lt;/span&gt;&lt;/p&gt;&lt;p&gt;&lt;br&gt;&lt;/p&gt;&lt;p&gt;Focusing on revenue per customer and shared responsibility with the COO&amp;#39;s organization on churn figures, as well as continuously monitoring and optimizing marketing landing pages and campaigns to ensure accurate attribution and an optimized user experience.&lt;/p&gt;</t>
  </si>
  <si>
    <t>Over the past year, Dylan has provided valuable support to Pipedrive, helping them implement ObservePoint’s recommendations and maximize the platform’s value. Pipedrive has been pleased with the service and is particularly excited about upcoming accessibility features, which align with their strategic focus. They also appreciate ObservePoint’s transparent product roadmap and commitment to continuous innovation without additional costs for new features or use cases. This strong alignment and demonstrated value have led them to renew with ObservePoint for another year.</t>
  </si>
  <si>
    <t>https://observepoint.my.salesforce.com/006VH000005JXrpYAG</t>
  </si>
  <si>
    <t>https://observepoint.my.salesforce.com/0016T00002sln5PQAQ</t>
  </si>
  <si>
    <t>006VH00000de0u5YAA</t>
  </si>
  <si>
    <t>2026 - REN - Stryker Corporation</t>
  </si>
  <si>
    <t>006VH00000RjZZyYAN</t>
  </si>
  <si>
    <t>https://observepoint.my.salesforce.com/006VH00000de0u5YAA</t>
  </si>
  <si>
    <t>https://observepoint.my.salesforce.com/001d000001qtIOeAAM</t>
  </si>
  <si>
    <t>2025 - REN - Stryker Corporation</t>
  </si>
  <si>
    <t>006VH000001J1nqYAC</t>
  </si>
  <si>
    <t>It's great to see a great brand like Stryker continue their partnership with OP.</t>
  </si>
  <si>
    <t>https://observepoint.my.salesforce.com/006VH00000RjZZyYAN</t>
  </si>
  <si>
    <t>006VH00000gU19lYAC</t>
  </si>
  <si>
    <t>2026 - REN - Disneyland &amp; Disney Resort</t>
  </si>
  <si>
    <t>006VH00000S8QbVYAV</t>
  </si>
  <si>
    <t>https://observepoint.my.salesforce.com/006VH00000gU19lYAC</t>
  </si>
  <si>
    <t>0066T00001CMAN0QAP</t>
  </si>
  <si>
    <t>2024 - REN - Novartis</t>
  </si>
  <si>
    <t>0066T000017whI9QAI</t>
  </si>
  <si>
    <t>&lt;p&gt;Privacy Compliance Testing&lt;/p&gt;&lt;p&gt;Digital Objects:&lt;/p&gt;&lt;ul&gt;&lt;li&gt;Cookies&lt;/li&gt;&lt;li&gt;Tags&lt;/li&gt;&lt;li&gt;Geolocation (maybe)&lt;/li&gt;&lt;/ul&gt;&lt;p&gt;&lt;br&gt;&lt;/p&gt;&lt;p&gt;PII Detection: Yes (MDMID)&lt;/p&gt;&lt;p&gt;&lt;br&gt;&lt;/p&gt;&lt;p&gt;Identify missing Privacy Policy Link &amp;amp; Consent Banner&lt;/p&gt;&lt;p&gt;&lt;br&gt;&lt;/p&gt;&lt;p&gt;Analytics Validation&lt;/p&gt;&lt;p&gt;&lt;br&gt;&lt;/p&gt;</t>
  </si>
  <si>
    <t>Novartis have already seen loads of value in year 1 with OP thanks to Tom's support, identifying multiple compliance issues to help the Digital Trust Team.</t>
  </si>
  <si>
    <t>https://observepoint.my.salesforce.com/0066T00001CMAN0QAP</t>
  </si>
  <si>
    <t>https://observepoint.my.salesforce.com/0010W00002Mx4NUQAZ</t>
  </si>
  <si>
    <t>0066T00001DO7R4QAL</t>
  </si>
  <si>
    <t>2024 - REN - Hard Rock Cafe</t>
  </si>
  <si>
    <t>0066T00001BBrEyQAL</t>
  </si>
  <si>
    <t>&lt;p&gt;Hard Rock is looking forward to continuing to work with OP and signed for another 2 years. There are more use-cases we plan to attack with the SHRSS organization. &lt;/p&gt;</t>
  </si>
  <si>
    <t>heir main goals are to use OP to help them transition from GTM to Tealium next month and to establish global tech governance across all of their properties and eventually moved all under one website.</t>
  </si>
  <si>
    <t>https://observepoint.my.salesforce.com/0066T00001DO7R4QAL</t>
  </si>
  <si>
    <t>https://observepoint.my.salesforce.com/0010W00002dxShlQAE</t>
  </si>
  <si>
    <t>006VH00000LQ8E1YAL</t>
  </si>
  <si>
    <t>2026 - REN - Hard Rock Cafe</t>
  </si>
  <si>
    <t>https://observepoint.my.salesforce.com/006VH00000LQ8E1YAL</t>
  </si>
  <si>
    <t>2025 - REN - Hopkins</t>
  </si>
  <si>
    <t>&lt;p&gt;Great uses and support from active users allowed for a great relationship and continued &lt;span style="background-color: rgb(255, 255, 255); color: rgb(68, 68, 68);"&gt;partnership&lt;/span&gt;&lt;/p&gt;</t>
  </si>
  <si>
    <t>Hopkins used 93% of their usage for dozens of clients performing Audits with various purposes. Strong trust and uses validated a no-brainer renewal!</t>
  </si>
  <si>
    <t>https://observepoint.my.salesforce.com/006VH00000DeTOoYAN</t>
  </si>
  <si>
    <t>0066T000016mjiIQAQ</t>
  </si>
  <si>
    <t>2025-REN-Zenni Optical</t>
  </si>
  <si>
    <t>&lt;p&gt;Ensure compliance with new and existing privacy regulations across all states and regions, including California, Maine, Latin America, Europe, and Asia, for both their website and mobile application.&lt;/p&gt;&lt;p&gt;&lt;br&gt;&lt;/p&gt;&lt;p&gt;Properly categorize and control all cookies on their website, including those firing outside their tag manager, to avoid potential lawsuits and legal issues.&lt;/p&gt;&lt;p&gt;Implement a comprehensive cookie and privacy management process using tools like OneTrust and ObservePoint to quickly identify and address any new or uncategorized cookies or third-party technologies.&lt;/p&gt;&lt;p&gt;&lt;br&gt;&lt;/p&gt;</t>
  </si>
  <si>
    <t>Zenni Optical is an existing customer of ObservePoint, using our platform to monitor their website for privacy compliance with new regulations. Zenni is using OP as a business risk management tool to lower their exposure to legal risks related to privacy and data protection.</t>
  </si>
  <si>
    <t>https://observepoint.my.salesforce.com/0066T000016mjiIQAQ</t>
  </si>
  <si>
    <t>006VH00000WsJeMYAV</t>
  </si>
  <si>
    <t>2026 - REN - Charles Schwab</t>
  </si>
  <si>
    <t>&lt;p&gt;Analytics Validation.&lt;/p&gt;&lt;ol&gt;&lt;li&gt;100% analytics coverage (including key variables) on websites&lt;ol&gt;&lt;li&gt;Daily &amp;quot;top trafficked pages&amp;quot; Audits and broader scale (sitewide) Audits less frequently&lt;/li&gt;&lt;li&gt;Data Layer validation on all pages&lt;/li&gt;&lt;/ol&gt;&lt;/li&gt;&lt;li&gt;User and group/team management within ObservePoint&lt;ol&gt;&lt;li&gt;E.g. evaluating how much usage is attributed to specific teams, etc.&lt;/li&gt;&lt;/ol&gt;&lt;/li&gt;&lt;li&gt;(More success criteria focused on 2025 objectives to come)&lt;/li&gt;&lt;/ol&gt;&lt;p&gt;SEO:&lt;/p&gt;&lt;ul&gt;&lt;li&gt;Automated Custom Solution for Kristi Kellogg (&lt;span style="background-color: rgb(255, 255, 255); font-size: 14px; color: rgb(68, 68, 68);"&gt;kristi.kellogg@schwab.com)&lt;/span&gt;&lt;ul&gt;&lt;li&gt;&lt;span style="background-color: rgb(255, 255, 255); color: rgb(68, 68, 68);"&gt;&lt;span class="ql-cursor"&gt;﻿&lt;/span&gt;https://docs.google.com/spreadsheets/d/1ylvXxZwANubdE8DdHcEZZIIegfC8WjDfYEAXUtNRJMY/edit?usp=sharing&lt;/span&gt;&lt;/li&gt;&lt;/ul&gt;&lt;/li&gt;&lt;/ul&gt;</t>
  </si>
  <si>
    <t>https://observepoint.my.salesforce.com/006VH00000WsJeMYAV</t>
  </si>
  <si>
    <t>006VH00000cREYrYAO</t>
  </si>
  <si>
    <t>2026 - REN - Centers for Medicare &amp; Medicaid Services</t>
  </si>
  <si>
    <t>https://observepoint.my.salesforce.com/006VH00000cREYrYAO</t>
  </si>
  <si>
    <t>2025 - REN - H E B</t>
  </si>
  <si>
    <t>&lt;p&gt;HEB is looking to do further reporting around the Amplitude SDK this year; they have a highly organized set of audits and journeys they use to implement their privacy and analytics validation.  Looking forward to 2026!&lt;/p&gt;</t>
  </si>
  <si>
    <t>We have a solid relationship with Pavan at HEB, and Sneha has been an excellent user, modifying audits and getting the most out of her usage.  They want us to do more server-side but are happy to renew!</t>
  </si>
  <si>
    <t>https://observepoint.my.salesforce.com/006VH00000RvVtyYAF</t>
  </si>
  <si>
    <t>2025 - REN - Chartis</t>
  </si>
  <si>
    <t>&lt;p&gt;We have become a great prospecting tool for Chartis to test sites of potential clients. Great use case and partnership.&lt;/p&gt;</t>
  </si>
  <si>
    <t>Really good usage for a small account even though they don't meet with us regularly.</t>
  </si>
  <si>
    <t>https://observepoint.my.salesforce.com/006VH00000Rex3RYAR</t>
  </si>
  <si>
    <t>006VH000003su57YAA</t>
  </si>
  <si>
    <t>2025 - REN - WPROMOTE</t>
  </si>
  <si>
    <t>006VH000001bmY9YAI</t>
  </si>
  <si>
    <t>&lt;p&gt;Wpromote has regularly ran scans as partners for HR related clients and others for web health monitoring. They do a good job at using us for recurring and ad-hoc scans.&lt;/p&gt;</t>
  </si>
  <si>
    <t>We have some solid users that continue to log in and push the use of OP for WPromote. They are the reason we see success.</t>
  </si>
  <si>
    <t>https://observepoint.my.salesforce.com/006VH000003su57YAA</t>
  </si>
  <si>
    <t>https://observepoint.my.salesforce.com/0010W00002ZMgmOQAT</t>
  </si>
  <si>
    <t>0066T00001BBS6NQAX</t>
  </si>
  <si>
    <t>2026 - REN - Zions Bancorporation</t>
  </si>
  <si>
    <t>https://observepoint.my.salesforce.com/0066T00001BBS6NQAX</t>
  </si>
  <si>
    <t>006VH00000aichcYAA</t>
  </si>
  <si>
    <t>2027 - REN - Mediacorp Pte Ltd</t>
  </si>
  <si>
    <t>006VH000002v1ENYAY</t>
  </si>
  <si>
    <t>2025 - REN - Courier Newsroom</t>
  </si>
  <si>
    <t>006VH000002i68bYAA</t>
  </si>
  <si>
    <t>They were very disengaged from the beginning. They had a project that they wanted to use Journeys for and then essentially ghosted us after that.</t>
  </si>
  <si>
    <t>https://observepoint.my.salesforce.com/006VH000002v1ENYAY</t>
  </si>
  <si>
    <t>https://observepoint.my.salesforce.com/001VH000002Ido9YAC</t>
  </si>
  <si>
    <t>0060W000014aLLRQA2</t>
  </si>
  <si>
    <t>2023 - REN - Hewlett-Packard Enterprise</t>
  </si>
  <si>
    <t>&lt;p&gt;HPE plans to use ObservePoint to scan their top landing pages 1-2 times a month to make sure that they are loading as expected and analytics is being captured as expected. They also plan to do this for their top pages 1-2 times a month. Very minimal use cases. Hope to help them grow their use cases this year. &lt;/p&gt;</t>
  </si>
  <si>
    <t>A very difficult renewal. Gracias a dios we got them in right before the end of Q4. Supposed to close them Oct 31st.</t>
  </si>
  <si>
    <t>https://observepoint.my.salesforce.com/0060W000014aLLRQA2</t>
  </si>
  <si>
    <t>2026 - REN - Berkeley Research Group</t>
  </si>
  <si>
    <t>&lt;p&gt;Validate the customer websites to ensure compliance. &lt;/p&gt;</t>
  </si>
  <si>
    <t>BRG continues to leverage our platform to test client websites for compliance issues. As our partnership grows, they’ve expanded their page coverage and added extended data retention.</t>
  </si>
  <si>
    <t>https://observepoint.my.salesforce.com/006VH00000TQ8u5YAD</t>
  </si>
  <si>
    <t>006VH00000bgdfZYAQ</t>
  </si>
  <si>
    <t>006VH00000OABUDYA5</t>
  </si>
  <si>
    <t>https://observepoint.my.salesforce.com/006VH00000bgdfZYAQ</t>
  </si>
  <si>
    <t>2025 - REN - Accenture (app id 341)</t>
  </si>
  <si>
    <t>&lt;p&gt;Regular scans and a massive team using us, we have established a solid use case and great champions to continue our partnership.&lt;/p&gt;</t>
  </si>
  <si>
    <t>Our biggest partner continues to be a solid one and get value from our tool.</t>
  </si>
  <si>
    <t>https://observepoint.my.salesforce.com/006VH00000OABUDYA5</t>
  </si>
  <si>
    <t>0066T000017wWhNQAU</t>
  </si>
  <si>
    <t>2023 - REN - Macy's</t>
  </si>
  <si>
    <t>&lt;p&gt;Presently, they are leveraging our services to validate their data and receive notifications in case of any data collection errors. Our ongoing efforts include expanding our involvement with their marketing team for landing page validation and with their SEO teams.&lt;/p&gt;</t>
  </si>
  <si>
    <t>Macy's is actively engaged in integrating OP further into their internal workflow. We are in the process of gaining access to their development environment and collaborating with another team at Macy's to facilitate the utilization of OP.</t>
  </si>
  <si>
    <t>https://observepoint.my.salesforce.com/0066T000017wWhNQAU</t>
  </si>
  <si>
    <t>006VH00000PpkooYAB</t>
  </si>
  <si>
    <t>2025 - REN - Macy's</t>
  </si>
  <si>
    <t>0066T00001Cz3GzQAJ</t>
  </si>
  <si>
    <t>&lt;p&gt;Macy’s primarily uses ObservePoint for analytics validation through Journeys and privacy compliance through Audits. They have a strong internal process in place for managing privacy compliance. However, managing their Journeys has been challenging without account-wide reporting, especially given the volume they maintain. Due to the current limitations in scaling their Journey efforts, this account is in &lt;strong&gt;yellow status.&lt;/strong&gt;&lt;/p&gt;</t>
  </si>
  <si>
    <t>Macy’s usage has skyrocketed. They’ll do 100% this year! Adding Privacy a year ago has made a big impact. They’ve also made several updates to their website, and Journeys are now running more smoothly and breaking less than ever.</t>
  </si>
  <si>
    <t>https://observepoint.my.salesforce.com/006VH00000PpkooYAB</t>
  </si>
  <si>
    <t>006VH00000dpA0UYAU</t>
  </si>
  <si>
    <t>2026 - REN - Macy's</t>
  </si>
  <si>
    <t>https://observepoint.my.salesforce.com/006VH00000dpA0UYAU</t>
  </si>
  <si>
    <t>2024 - REN - Macy's</t>
  </si>
  <si>
    <t>Macy's is a long-time customer who has recently taken a big interest in our Privacy piece. They've found several issues with their OneTrust implementation with our importer. Excited to expand their usage with this new use case in 2025!</t>
  </si>
  <si>
    <t>https://observepoint.my.salesforce.com/0066T00001Cz3GzQAJ</t>
  </si>
  <si>
    <t>006VH00000SaHtRYAV</t>
  </si>
  <si>
    <t>2025 - REN - Harley-Davidson Inc.</t>
  </si>
  <si>
    <t>006VH000003UTEBYA4</t>
  </si>
  <si>
    <t>It's great to have Harley-Davidson back on board for another year and we always love early renewals!</t>
  </si>
  <si>
    <t>https://observepoint.my.salesforce.com/006VH00000SaHtRYAV</t>
  </si>
  <si>
    <t>006VH00000efkO6YAI</t>
  </si>
  <si>
    <t>2026 - REN - Harley-Davidson Inc.</t>
  </si>
  <si>
    <t>https://observepoint.my.salesforce.com/006VH00000efkO6YAI</t>
  </si>
  <si>
    <t>2026 - REN - Zenni Optical</t>
  </si>
  <si>
    <t>&lt;p&gt;Zenni has a strong use case for privacy validation, opt out primary but adding GPC scans in 2026.  Will also be using us for WCAG reporting in the new year.&lt;/p&gt;</t>
  </si>
  <si>
    <t>Zenni has a strong use case for privacy validation, opt out primary but adding GPC scans in 2026. Will also be using us for WCAG reporting in the new year.</t>
  </si>
  <si>
    <t>https://observepoint.my.salesforce.com/006VH00000TTtoPYAT</t>
  </si>
  <si>
    <t>006VH000000XarEYAS</t>
  </si>
  <si>
    <t>2024 - REN - ST</t>
  </si>
  <si>
    <t>We proved to ST that they were able to use us without Akamai blocking us (with the help of Dave). They are now using Accenture as a partner and are excited to embark on their plan of extensive audits and journeys on their digital ecosystem.</t>
  </si>
  <si>
    <t>https://observepoint.my.salesforce.com/006VH000000XarEYAS</t>
  </si>
  <si>
    <t>006VH00000TCpneYAD</t>
  </si>
  <si>
    <t>2025 - REN - ST</t>
  </si>
  <si>
    <t>The partner actively monitors the client’s account to assess the presence and quality of tracking across the entire ST ecosystem. They’ve implemented a range of audits and 4-5 recurring journeys to ensure consistent, accurate tracking and maintain high data quality standards.</t>
  </si>
  <si>
    <t>https://observepoint.my.salesforce.com/006VH00000TCpneYAD</t>
  </si>
  <si>
    <t>006VH00000fiDWeYAM</t>
  </si>
  <si>
    <t>2026 - REN - ST</t>
  </si>
  <si>
    <t>https://observepoint.my.salesforce.com/006VH00000fiDWeYAM</t>
  </si>
  <si>
    <t>006VH00000hYZIjYAO</t>
  </si>
  <si>
    <t>2027 - REN - Tulos</t>
  </si>
  <si>
    <t>2026 - REN - Tulos</t>
  </si>
  <si>
    <t>&lt;p&gt;Lots of use for Privacy Compliance which is proof that we are the best tool to do it!&lt;/p&gt;</t>
  </si>
  <si>
    <t>Great partner with us and Tulos. They have had a massive uptick near the end of their contract to make sure they get high value from the tool before starting anew!</t>
  </si>
  <si>
    <t>https://observepoint.my.salesforce.com/006VH00000SufA2YAJ</t>
  </si>
  <si>
    <t>006VH0000035lG0YAI</t>
  </si>
  <si>
    <t>2024 - REN - Hewlett Packard Enterprise</t>
  </si>
  <si>
    <t>The customer is slashing costs and we were on the chopping block despite the agency partner strongly recommending they keep us. The partner anticipates they too will be cut.</t>
  </si>
  <si>
    <t>https://observepoint.my.salesforce.com/006VH0000035lG0YAI</t>
  </si>
  <si>
    <t>2025 - REN - Tyson Foods</t>
  </si>
  <si>
    <t>0066T00001CMnM0QAL</t>
  </si>
  <si>
    <t>&lt;p&gt;&lt;span style="background-color: rgb(248, 248, 248); font-size: 15px; font-family: Slack-Lato, Slack-Fractions, appleLogo, sans-serif; color: rgb(29, 28, 29);"&gt;TF is excited to address the uncertainty they have felt toward the unreliability of their analytics.&lt;/span&gt;&lt;/p&gt;</t>
  </si>
  <si>
    <t>TF is excited to address the uncertainty they have felt toward the unreliability of their analytics.</t>
  </si>
  <si>
    <t>https://observepoint.my.salesforce.com/006VH00000GQG4jYAH</t>
  </si>
  <si>
    <t>006VH00000Ysz9OYAR</t>
  </si>
  <si>
    <t>2026 - REN - Tyson Foods</t>
  </si>
  <si>
    <t>006VH00000Ahfi6YAB</t>
  </si>
  <si>
    <t>2026 - REN - Novo Nordisk</t>
  </si>
  <si>
    <t>006VH000001ZjxmYAC</t>
  </si>
  <si>
    <t>&lt;p&gt;&lt;span style="background-color: yellow; font-size: 10pt;"&gt;o&lt;/span&gt;&lt;span style="background-color: yellow; font-size: 7pt;"&gt;  &lt;/span&gt;&lt;span style="background-color: yellow; font-size: 10pt;"&gt;Tag Presence&lt;/span&gt;&lt;/p&gt;&lt;p&gt;&lt;span style="font-family: Wingdings; font-size: 10pt;"&gt;§&lt;/span&gt;&lt;span style="font-size: 7pt;"&gt; &lt;/span&gt;&lt;span style="font-size: 10pt;"&gt;Adobe Analytics&lt;/span&gt;&lt;/p&gt;&lt;p&gt;&lt;span style="font-family: Wingdings; font-size: 10pt;"&gt;§&lt;/span&gt;&lt;span style="font-size: 7pt;"&gt; &lt;/span&gt;&lt;span style="font-size: 10pt;"&gt;Marketing Tags &amp;amp; tools&lt;/span&gt;&lt;/p&gt;&lt;p&gt;&lt;span style="background-color: yellow; font-size: 10pt;"&gt;o&lt;/span&gt;&lt;span style="background-color: yellow; font-size: 7pt;"&gt;  &lt;/span&gt;&lt;span style="background-color: yellow; font-size: 10pt;"&gt;Tag Quality&lt;/span&gt;&lt;/p&gt;&lt;p&gt;&lt;span style="font-family: Wingdings; font-size: 10pt;"&gt;§&lt;/span&gt;&lt;span style="font-size: 7pt;"&gt; &lt;/span&gt;&lt;span style="font-size: 10pt;"&gt;Capturing data&lt;/span&gt;&lt;/p&gt;&lt;p&gt;&lt;span style="font-family: Wingdings; font-size: 10pt;"&gt;§&lt;/span&gt;&lt;span style="font-size: 7pt;"</t>
  </si>
  <si>
    <t>https://observepoint.my.salesforce.com/006VH00000Ahfi6YAB</t>
  </si>
  <si>
    <t>https://observepoint.my.salesforce.com/001d000001hVYsPAAW</t>
  </si>
  <si>
    <t>006VH00000JzANoYAN</t>
  </si>
  <si>
    <t>2025 - REN - Tesco Bank</t>
  </si>
  <si>
    <t>Happily using us mostly for Privacy. Hoping to meet some more users when we see them in person next week.</t>
  </si>
  <si>
    <t>https://observepoint.my.salesforce.com/006VH00000JzANoYAN</t>
  </si>
  <si>
    <t>006VH000007EuO8YAK</t>
  </si>
  <si>
    <t>2025 - REN - EssenceMediacom</t>
  </si>
  <si>
    <t>006VH000000uA1VYAU</t>
  </si>
  <si>
    <t>They will be joining up with GroupM Nexus license and dissolving their Partner License</t>
  </si>
  <si>
    <t>https://observepoint.my.salesforce.com/006VH000007EuO8YAK</t>
  </si>
  <si>
    <t>https://observepoint.my.salesforce.com/0016T000030jh3rQAA</t>
  </si>
  <si>
    <t>006VH00000Tt7kvYAB</t>
  </si>
  <si>
    <t>2026 - REN - Synchrony Bank</t>
  </si>
  <si>
    <t>006VH000000gsGvYAI</t>
  </si>
  <si>
    <t>&lt;p&gt;Synchrony Bank has a use-case dominated by Journeys, but we are looking to expand their page counts to scan further subdomains and begin a privacy use case adoption.&lt;/p&gt;</t>
  </si>
  <si>
    <t>Synchrony Bank relies on us for Journey runs of various form submissions and payment journeys, and they are very happy with the value they are getting from these!</t>
  </si>
  <si>
    <t>https://observepoint.my.salesforce.com/006VH00000Tt7kvYAB</t>
  </si>
  <si>
    <t>006VH00000iIQdpYAG</t>
  </si>
  <si>
    <t>2027 - REN - Synchrony Bank</t>
  </si>
  <si>
    <t>https://observepoint.my.salesforce.com/006VH00000iIQdpYAG</t>
  </si>
  <si>
    <t>006VH000004IQ6gYAG</t>
  </si>
  <si>
    <t>2025 - REN - VML Map</t>
  </si>
  <si>
    <t>0066T00001DNIb7QAH</t>
  </si>
  <si>
    <t>&lt;p&gt;VML Map uses OP religiously for a client that focuses on Tags and Marketing Campaigns. They have seen massive success with them as well as successes with other clients they use it for.&lt;/p&gt;</t>
  </si>
  <si>
    <t>We have done some valuable work for numerous clients of VML Map that are testing tags, opting in/ out, cookies, and more. They see the value, and they push that value to clients and see impressive results because of it.</t>
  </si>
  <si>
    <t>https://observepoint.my.salesforce.com/006VH000004IQ6gYAG</t>
  </si>
  <si>
    <t>https://observepoint.my.salesforce.com/001VH000001zLAOYA2</t>
  </si>
  <si>
    <t>006VH00000SukUhYAJ</t>
  </si>
  <si>
    <t>2026 - REN - VML Map</t>
  </si>
  <si>
    <t>Champion had internal issues and decided to leave for another agency. Took most of the team with him so we lost just about all of our stickiness and that champion is likely stealing the biggest client over to his new agency, so this contract became obsolete.</t>
  </si>
  <si>
    <t>https://observepoint.my.salesforce.com/006VH00000SukUhYAJ</t>
  </si>
  <si>
    <t>0066T00001DO8zRQAT</t>
  </si>
  <si>
    <t>2024 - REN - Money and Pensions Service</t>
  </si>
  <si>
    <t>0066T00001CN5tEQAT</t>
  </si>
  <si>
    <t>We have a new Owner and Executive Buyer of OP at MAPS but he has kept OP on because he sees the value it has given them over the last year and also they are now looking forward to using OP for Journeys as well</t>
  </si>
  <si>
    <t>https://observepoint.my.salesforce.com/0066T00001DO8zRQAT</t>
  </si>
  <si>
    <t>https://observepoint.my.salesforce.com/0016T000034EAQOQA4</t>
  </si>
  <si>
    <t>006VH00000BemPPYAZ</t>
  </si>
  <si>
    <t>2025 - REN - Duke Health</t>
  </si>
  <si>
    <t>Leadership decision - no feedback gained or decisionmaking process explanation from them :/</t>
  </si>
  <si>
    <t>https://observepoint.my.salesforce.com/006VH00000BemPPYAZ</t>
  </si>
  <si>
    <t>006VH00000ds8mvYAA</t>
  </si>
  <si>
    <t>2026 - REN - Discover Financial Services - 3rd year of 3 year deal</t>
  </si>
  <si>
    <t>006VH00000PyBtVYAV</t>
  </si>
  <si>
    <t>&lt;ol&gt;&lt;li&gt;Privacy Validation (IN PROGRESS)&lt;ol&gt;&lt;li&gt;0 Unapproved Tags&lt;/li&gt;&lt;li&gt;0 Unapproved Cookies&lt;/li&gt;&lt;/ol&gt;&lt;/li&gt;&lt;li&gt;Analytics Validation&lt;ol&gt;&lt;li&gt;TODO: Identify success criteria w/ metrics&lt;/li&gt;&lt;/ol&gt;&lt;/li&gt;&lt;/ol&gt;&lt;p&gt;&lt;br&gt;&lt;/p&gt;</t>
  </si>
  <si>
    <t>https://observepoint.my.salesforce.com/006VH00000ds8mvYAA</t>
  </si>
  <si>
    <t>006VH00000SueFaYAJ</t>
  </si>
  <si>
    <t>2026 - REN - WPROMOTE</t>
  </si>
  <si>
    <t>They had new management and although we were likely going to have a tough time renewing, the new manager came in and axed us.</t>
  </si>
  <si>
    <t>https://observepoint.my.salesforce.com/006VH00000SueFaYAJ</t>
  </si>
  <si>
    <t>2025 - REN - Cost Plus World Market</t>
  </si>
  <si>
    <t>006VH000000xtIDYAY</t>
  </si>
  <si>
    <t>&lt;p&gt;&lt;span style="font-size: 14px;"&gt;World Market partnered with ObservePoint is to have monitoring capabilities for their data layer and tag performance. They want to be alerted when there are issues with tags not firing correctly or data not being captured accurately. They also want to ensure that critical components, such as Google Tags, are functioning correctly. Additionally, they want to have a tool that can flag them when there are urgent issues that require their development team&amp;#39;s attention. Overall, the success criteria are to improve data accuracy, catch issues faster, and have a proactive monitoring solution.&lt;/span&gt;&lt;/p&gt;</t>
  </si>
  <si>
    <t>Cost Plus World Market uses Journeys to validate key conversion funnels across their site. They also run large monthly audits to inspect that Adobe Analytics tags are firing as expected.</t>
  </si>
  <si>
    <t>https://observepoint.my.salesforce.com/006VH000003tF6LYAU</t>
  </si>
  <si>
    <t>006VH00000UfM6tYAF</t>
  </si>
  <si>
    <t>2026 - REN - Pipedrive UK Limited</t>
  </si>
  <si>
    <t>https://observepoint.my.salesforce.com/006VH00000UfM6tYAF</t>
  </si>
  <si>
    <t>006VH00000WT9ohYAD</t>
  </si>
  <si>
    <t>2026 - REN - Standard Chartered</t>
  </si>
  <si>
    <t>006VH0000076aT3YAI</t>
  </si>
  <si>
    <t>https://observepoint.my.salesforce.com/006VH00000WT9ohYAD</t>
  </si>
  <si>
    <t>https://observepoint.my.salesforce.com/001d000001qtNh9AAE</t>
  </si>
  <si>
    <t>006VH00000FBaXNYA1</t>
  </si>
  <si>
    <t>2025 - REN - Western Union</t>
  </si>
  <si>
    <t>Loss of usage/commitment with NP Digital, partner/primary users for WU.</t>
  </si>
  <si>
    <t>https://observepoint.my.salesforce.com/006VH00000FBaXNYA1</t>
  </si>
  <si>
    <t>2024 - REN - Sotheby's</t>
  </si>
  <si>
    <t>&lt;p&gt;Sotheby&amp;#39;s is on a 4 year renewed relationship with OP. &lt;/p&gt;&lt;p&gt;Original contract signed in &amp;#39;21 for $33,000 &lt;/p&gt;&lt;p&gt;&lt;br&gt;&lt;/p&gt;&lt;p&gt;Have down sold from the original contract to $3000, as the champion moved onto another company. And are still trying to identify who owns this &amp;#39;watch&amp;#39; within Sotheby&amp;#39;s and are in the process of hiring someone to manage. &lt;/p&gt;&lt;p&gt;&lt;br&gt;&lt;/p&gt;&lt;p&gt;Renewal was signed on 4/10/24 was flat ($3000) but will revisit at the end of May for a potential growth opportunity back to $30k when new hire is in chair and using the tool. &lt;/p&gt;</t>
  </si>
  <si>
    <t>Long overdue but finally got them closed out!</t>
  </si>
  <si>
    <t>https://observepoint.my.salesforce.com/0066T00001B8YywQAF</t>
  </si>
  <si>
    <t>006VH00000SaKo6YAF</t>
  </si>
  <si>
    <t>2026 - REN - Kemin</t>
  </si>
  <si>
    <t>&lt;ul&gt;&lt;li&gt;&lt;span style="background-color: transparent; font-size: 10.5pt;"&gt;Privacy Compliance&lt;/span&gt;&lt;ul&gt;&lt;li&gt;&lt;span style="background-color: transparent; font-size: 10.5pt;"&gt;Protecting the brand&lt;/span&gt;&lt;/li&gt;&lt;li&gt;&lt;span style="background-color: transparent; font-size: 10.5pt;"&gt;Mitigate risk of fines&lt;/span&gt;&lt;/li&gt;&lt;li&gt;&lt;span style="background-color: transparent; font-size: 10.5pt;"&gt;User Experience&lt;/span&gt;&lt;ul&gt;&lt;li&gt;&lt;span style="background-color: transparent; font-size: 10.5pt;"&gt;Identify Implementation gaps in Cookiebot&lt;/span&gt;&lt;/li&gt;&lt;li&gt;&lt;span style="background-color: transparent; font-size: 10.5pt;"&gt;Make sure consent is honored and working as expected&lt;/span&gt;&lt;/li&gt;&lt;/ul&gt;&lt;/li&gt;&lt;li&gt;&lt;span style="background-color: transparent; font-size: 10.5pt;"&gt;Metrics&lt;/span&gt;&lt;ul&gt;&lt;li&gt;&lt;span style="background-color: transparent; font-size: 10.5pt;"&gt;Unapproved Tags (goal: 0)&lt;/span&gt;&lt;/li&gt;&lt;li&gt;&lt;span style="background-color: transparent; font-size: 10.5pt;"&gt;Unapproved Cookies (goal: 0)&lt;/span&gt;&lt;/li&gt;&lt;li&gt;&lt;span style="background-color: transparent; font-size: 10.5pt</t>
  </si>
  <si>
    <t>Were unable to establish regular meeting cadence; additionally Kemin had financial headwinds.</t>
  </si>
  <si>
    <t>https://observepoint.my.salesforce.com/006VH00000SaKo6YAF</t>
  </si>
  <si>
    <t>2025 - REN - Target</t>
  </si>
  <si>
    <t>006VH000002un9oYAA</t>
  </si>
  <si>
    <t>&lt;p&gt;&lt;span style="font-size: 14px;"&gt;Their primary use case is cookie compliance. Understanding the origin and source of cookies. Eliminating 3rd party cookies. etc.&lt;/span&gt;&lt;/p&gt;</t>
  </si>
  <si>
    <t>Early renewal with upsell. Can't beat it.</t>
  </si>
  <si>
    <t>https://observepoint.my.salesforce.com/006VH00000A5LiwYAF</t>
  </si>
  <si>
    <t>0066T00001BBd08QAD</t>
  </si>
  <si>
    <t>2024 - REN - The Home Depot of Canada</t>
  </si>
  <si>
    <t>HDCA continues to get value and is finding additional ways to utilize OP</t>
  </si>
  <si>
    <t>https://observepoint.my.salesforce.com/0066T00001BBd08QAD</t>
  </si>
  <si>
    <t>006VH00000Dk4E7YAJ</t>
  </si>
  <si>
    <t>2026 - REN - HSBC</t>
  </si>
  <si>
    <t>&lt;ul&gt;&lt;li&gt;Cookie Compliance Monitoring (Tealium) for all sites/markets.&lt;/li&gt;&lt;li&gt;Privacy Policy Link Present (OP Custom Tag)&lt;/li&gt;&lt;li&gt;Broken Tags&lt;/li&gt;&lt;/ul&gt;</t>
  </si>
  <si>
    <t>https://observepoint.my.salesforce.com/006VH00000Dk4E7YAJ</t>
  </si>
  <si>
    <t>006VH00000a4H5ZYAU</t>
  </si>
  <si>
    <t>2026 - REN - American Express (Consumer)</t>
  </si>
  <si>
    <t>006VH00000GBzi5YAD</t>
  </si>
  <si>
    <t>&lt;p&gt;&lt;u&gt;Privacy Compliance:&lt;/u&gt;&lt;/p&gt;&lt;ul&gt;&lt;li&gt;Cookie Compliance&lt;ul&gt;&lt;li&gt;Drive unapproved cookies to 0&lt;/li&gt;&lt;/ul&gt;&lt;/li&gt;&lt;/ul&gt;&lt;p&gt;&lt;br&gt;&lt;/p&gt;</t>
  </si>
  <si>
    <t>https://observepoint.my.salesforce.com/006VH00000a4H5ZYAU</t>
  </si>
  <si>
    <t>2025 - REN - American Express (Consumer)</t>
  </si>
  <si>
    <t>006VH000001QHuHYAW</t>
  </si>
  <si>
    <t>&lt;p&gt;&lt;u&gt;Privacy Compliance:&lt;/u&gt;&lt;/p&gt;&lt;ul&gt;&lt;li&gt;Cookie Compliance&lt;ul&gt;&lt;li&gt;Drive unapproved cookies to 0&lt;/li&gt;&lt;/ul&gt;&lt;/li&gt;&lt;/ul&gt;</t>
  </si>
  <si>
    <t>The platform is invaluable to the team to validate their Privacy Compliance. Onto another year!</t>
  </si>
  <si>
    <t>https://observepoint.my.salesforce.com/006VH00000GBzi5YAD</t>
  </si>
  <si>
    <t>2025 - REN - OMD</t>
  </si>
  <si>
    <t>After a year of lower than expected utilisation from the team, OMD want to commit for another year and add OP into their Health check process. We have new team members from the wider OMG group to work with too!</t>
  </si>
  <si>
    <t>https://observepoint.my.salesforce.com/006VH00000Q3iK9YAJ</t>
  </si>
  <si>
    <t>006VH00000iRqIvYAK</t>
  </si>
  <si>
    <t>2027 - REN - Accent Group</t>
  </si>
  <si>
    <t>2026 - REN - Accent Group</t>
  </si>
  <si>
    <t>&lt;p&gt;Accent Group has new pci requirements coming into effect in 2026, they are leveraging OP to manage said requirements.&lt;/p&gt;</t>
  </si>
  <si>
    <t>Accent Group has new pci requirements coming into effect in 2026, they are leveraging OP to manage said requirements.</t>
  </si>
  <si>
    <t>https://observepoint.my.salesforce.com/006VH00000UfTmMYAV</t>
  </si>
  <si>
    <t>006VH00000WL1oHYAT</t>
  </si>
  <si>
    <t>2026 - REN - Kaizen Gaming</t>
  </si>
  <si>
    <t>006VH00000A5PzKYAV</t>
  </si>
  <si>
    <t>https://observepoint.my.salesforce.com/006VH00000WL1oHYAT</t>
  </si>
  <si>
    <t>https://observepoint.my.salesforce.com/0016T000035ZtXyQAK</t>
  </si>
  <si>
    <t>2024 - REN - Tyson Foods</t>
  </si>
  <si>
    <t>&lt;p&gt;&lt;span style="background-color: rgb(248, 248, 248); font-size: 15px; font-family: Slack-Lato, Slack-Fractions, appleLogo, sans-serif; color: rgb(29, 28, 29);"&gt;After turnover, a whole new team has discovered ObservePoint and is so excited to address the uncertainty they have felt toward the unreliability of their analytics. They have identified a main user and have a plan to tackle creating a new process for their data governance QA.&lt;/span&gt;&lt;/p&gt;</t>
  </si>
  <si>
    <t>After turnover, a whole new team has discovered ObservePoint and is so excited to address the uncertainty they have felt toward the unreliability of their analytics. They have identified a main user and have a plan to tackle creating a new process for their data governance QA.</t>
  </si>
  <si>
    <t>https://observepoint.my.salesforce.com/0066T00001CMnM0QAL</t>
  </si>
  <si>
    <t>006VH00000ajT9BYAU</t>
  </si>
  <si>
    <t>2026 - REN - Innocean</t>
  </si>
  <si>
    <t>006VH00000aNTJ7YAO</t>
  </si>
  <si>
    <t>https://observepoint.my.salesforce.com/006VH00000ajT9BYAU</t>
  </si>
  <si>
    <t>https://observepoint.my.salesforce.com/0010W00002OzSBiQAN</t>
  </si>
  <si>
    <t>006VH00000jBMkrYAG</t>
  </si>
  <si>
    <t>2027 - REN - Prophet</t>
  </si>
  <si>
    <t>006VH00000VuWoAYAV</t>
  </si>
  <si>
    <t>https://observepoint.my.salesforce.com/006VH00000jBMkrYAG</t>
  </si>
  <si>
    <t>https://observepoint.my.salesforce.com/0016T0000370hJ1QAI</t>
  </si>
  <si>
    <t>006VH00000ajElGYAU</t>
  </si>
  <si>
    <t>2026 - REN - UniSalute Spa</t>
  </si>
  <si>
    <t>006VH00000V3318YAB</t>
  </si>
  <si>
    <t>https://observepoint.my.salesforce.com/006VH00000ajElGYAU</t>
  </si>
  <si>
    <t>https://observepoint.my.salesforce.com/001VH00000UGWNeYAP</t>
  </si>
  <si>
    <t>006VH00000UvY5JYAV</t>
  </si>
  <si>
    <t>2026 - REN - Softcat PLC (OBO ADECCO GROUP)</t>
  </si>
  <si>
    <t>006VH0000018FAzYAM</t>
  </si>
  <si>
    <t>https://observepoint.my.salesforce.com/006VH00000UvY5JYAV</t>
  </si>
  <si>
    <t>https://observepoint.my.salesforce.com/0010W00002dxPkqQAE</t>
  </si>
  <si>
    <t>006VH00000BesUrYAJ</t>
  </si>
  <si>
    <t>2025 - REN - VertoDigital</t>
  </si>
  <si>
    <t>0066T00001Dnx9xQAB</t>
  </si>
  <si>
    <t>&lt;p&gt;Some great users/ champions that regularly login to look at results has been huge for getting them to succeed!&lt;/p&gt;</t>
  </si>
  <si>
    <t>VertoDigital had a huge uptick in usage at the beginning of 2025 and haven't looked back! In addition, they have a some Journey's as well that add value weekly.</t>
  </si>
  <si>
    <t>https://observepoint.my.salesforce.com/006VH00000BesUrYAJ</t>
  </si>
  <si>
    <t>https://observepoint.my.salesforce.com/0016T000037Fr6TQAS</t>
  </si>
  <si>
    <t>006VH00000WL0k9YAD</t>
  </si>
  <si>
    <t>2026 - REN - VertoDigital</t>
  </si>
  <si>
    <t>https://observepoint.my.salesforce.com/006VH00000WL0k9YAD</t>
  </si>
  <si>
    <t>2025 - REN - Disneyland &amp; Disney Resort</t>
  </si>
  <si>
    <t>&lt;p&gt;&lt;span style="font-size: 14px;"&gt;Keyur needs to see us save the team time testing analytics. They are the core analytics team that support other Lines of Business (LOBs) and they need to share/distribute their results to other teams.&lt;/span&gt;&lt;/p&gt;&lt;p&gt;&lt;br&gt;&lt;/p&gt;&lt;p&gt;&lt;span style="font-size: 14px;"&gt;We need to input on critical flows and tests from other lines of business, without them needing to be experts in ObservePoint. &lt;/span&gt;&lt;/p&gt;&lt;p&gt;&lt;br&gt;&lt;/p&gt;&lt;p&gt;&lt;span style="font-size: 14px;"&gt;TODO: need to identify specific success criteria w/ metrics&lt;/span&gt;&lt;/p&gt;</t>
  </si>
  <si>
    <t>Value continues with Disney Parks &amp; Resorts -- Adobe Analytics validation will be the core use case, with new developments using HAR Analzyer and LiveConnect for Mobile App validation.</t>
  </si>
  <si>
    <t>https://observepoint.my.salesforce.com/006VH00000S8QbVYAV</t>
  </si>
  <si>
    <t>0066T00001ACdfYQAT</t>
  </si>
  <si>
    <t>2024 - REN - Newfold Digital</t>
  </si>
  <si>
    <t>&lt;p&gt;Analytics tracking&lt;/p&gt;&lt;p&gt;-core user flows&lt;/p&gt;&lt;p&gt;Privacy and cookies mgmt&lt;/p&gt;&lt;p&gt;Validation of all sites&lt;/p&gt;&lt;p&gt;-currently utilizing for 2-4 core sites need to expand to other groups&lt;/p&gt;&lt;p&gt;Expand into marketing with LPV4E&lt;/p&gt;&lt;p&gt;&lt;br&gt;&lt;/p&gt;</t>
  </si>
  <si>
    <t>Even though we had Champion change (earlier this year) we were introduced to more teams and were able to get new champions and build value with new champions to get another multiyear contract signed!</t>
  </si>
  <si>
    <t>https://observepoint.my.salesforce.com/0066T00001ACdfYQAT</t>
  </si>
  <si>
    <t>006VH00000QIi3hYAD</t>
  </si>
  <si>
    <t>2026 - REN - Newfold Digital</t>
  </si>
  <si>
    <t>https://observepoint.my.salesforce.com/006VH00000QIi3hYAD</t>
  </si>
  <si>
    <t>006VH00000Z0dWgYAJ</t>
  </si>
  <si>
    <t>2026 - REN - Marks and Spencer</t>
  </si>
  <si>
    <t>https://observepoint.my.salesforce.com/006VH00000Z0dWgYAJ</t>
  </si>
  <si>
    <t>006VH00000YP1YQYA1</t>
  </si>
  <si>
    <t>2026 - REN - Loop Horizon</t>
  </si>
  <si>
    <t>0066T00001DnzbEQAR</t>
  </si>
  <si>
    <t>https://observepoint.my.salesforce.com/006VH00000YP1YQYA1</t>
  </si>
  <si>
    <t>https://observepoint.my.salesforce.com/0016T00002jkwx0QAA</t>
  </si>
  <si>
    <t>0066T00001B9ssCQAR</t>
  </si>
  <si>
    <t>2024 - REN - K12</t>
  </si>
  <si>
    <t>Despite the downsell, K12 still recognizes the value of using ObservePoint for Analytics Validation and Tag Governance. The team sees this as essential for their testing needs. I'm hopeful to connect with the Privacy and Marketing teams in the coming year!</t>
  </si>
  <si>
    <t>https://observepoint.my.salesforce.com/0066T00001B9ssCQAR</t>
  </si>
  <si>
    <t>006VH00000ZggA1YAJ</t>
  </si>
  <si>
    <t>2026 - REN - K12</t>
  </si>
  <si>
    <t>006VH00000I0NX6YAN</t>
  </si>
  <si>
    <t>https://observepoint.my.salesforce.com/006VH00000ZggA1YAJ</t>
  </si>
  <si>
    <t>2025 - REN - K12</t>
  </si>
  <si>
    <t>K12 have gotten great value this year and hope to ramp up their usage and spend on OP to pre-covid levels by the end of this year</t>
  </si>
  <si>
    <t>https://observepoint.my.salesforce.com/006VH00000I0NX6YAN</t>
  </si>
  <si>
    <t>006VH00000JsH49YAF</t>
  </si>
  <si>
    <t>2025 - REN - Booking.com</t>
  </si>
  <si>
    <t>0066T00001BB0jKQAT</t>
  </si>
  <si>
    <t>&lt;p&gt;Privacy compliance - 0% unapproved cookies.&lt;/p&gt;&lt;p&gt;Privacy governance across all sites.&lt;/p&gt;&lt;p&gt;&lt;br&gt;&lt;/p&gt;</t>
  </si>
  <si>
    <t>This was a true team effort. The client’s onsite visit in Amsterdam played a pivotal role, while the support team’s work in building out hundreds of audits was instrumental. It was a collective success. Booking.com is leveraging ObservePoint to support their OneTrust implementation and is also making full use of new features like Accessibility reporting.</t>
  </si>
  <si>
    <t>https://observepoint.my.salesforce.com/006VH00000JsH49YAF</t>
  </si>
  <si>
    <t>https://observepoint.my.salesforce.com/001d000001jeVvNAAU</t>
  </si>
  <si>
    <t>2025 - REN - Under Armour</t>
  </si>
  <si>
    <t>Under Armour is committed to privacy and compliance, and is looking to double down on these efforts.</t>
  </si>
  <si>
    <t>https://observepoint.my.salesforce.com/006VH00000A5GL0YAN</t>
  </si>
  <si>
    <t>006VH00000DJQydYAH</t>
  </si>
  <si>
    <t>2025 - REN - Bethlehem Shared Services</t>
  </si>
  <si>
    <t>006VH00000964N7YAI</t>
  </si>
  <si>
    <t>STG (Bethlehem Shared Services) are looking forward to expanding their usage and continuing to validate their analytics and datalayer across their brand home pages.</t>
  </si>
  <si>
    <t>https://observepoint.my.salesforce.com/006VH00000DJQydYAH</t>
  </si>
  <si>
    <t>https://observepoint.my.salesforce.com/001VH00000BbsMeYAJ</t>
  </si>
  <si>
    <t>006VH00000WzWOkYAN</t>
  </si>
  <si>
    <t>2026 - REN - Bethlehem Shared Services</t>
  </si>
  <si>
    <t>https://observepoint.my.salesforce.com/006VH00000WzWOkYAN</t>
  </si>
  <si>
    <t>006VH00000RvO4VYAV</t>
  </si>
  <si>
    <t>2025 - REN - UHC M&amp;R</t>
  </si>
  <si>
    <t>&lt;ul&gt;&lt;li&gt;&lt;span style="background-color: transparent; font-size: 8.5pt;"&gt;Analytics Validation (Ramya)&lt;/span&gt;&lt;ul&gt;&lt;li&gt;&lt;span style="background-color: transparent; font-size: 8.5pt;"&gt;Domains:&lt;/span&gt;&lt;ul&gt;&lt;li&gt;&lt;a href="http://uhc.com/medicare" target="_blank" style="background-color: transparent; color: rgb(0, 151, 167); font-size: 8.5pt;"&gt;&lt;u&gt;uhc.com/medicare&lt;/u&gt;&lt;/a&gt;&lt;/li&gt;&lt;li&gt;&lt;a href="http://aarpmedicareplans.com" target="_blank" style="background-color: transparent; color: rgb(0, 151, 167); font-size: 8.5pt;"&gt;&lt;u&gt;aarpmedicareplans.com&lt;/u&gt;&lt;/a&gt;&lt;/li&gt;&lt;/ul&gt;&lt;/li&gt;&lt;li&gt;&lt;span style="background-color: transparent; font-size: 8.5pt;"&gt;Monitoring Adobe Analytics/Data Layer technologies&lt;/span&gt;&lt;ul&gt;&lt;li&gt;&lt;span style="background-color: transparent; font-size: 8.5pt;"&gt;Pageview analytics&lt;/span&gt;&lt;/li&gt;&lt;li&gt;&lt;span style="background-color: transparent; font-size: 8.5pt;"&gt;Click Interaction Analytics&lt;/span&gt;&lt;ul&gt;&lt;li&gt;&lt;span style="background-color: transparent; font-size: 8.5pt;"&gt;ClickAll+ Audits&lt;/span&gt;&lt;/li&gt;&lt;li&gt;&lt;span style="background-color: transparent;</t>
  </si>
  <si>
    <t>consolidating with the greater UHG contract.</t>
  </si>
  <si>
    <t>https://observepoint.my.salesforce.com/006VH00000RvO4VYAV</t>
  </si>
  <si>
    <t>006VH00000gFMhaYAG</t>
  </si>
  <si>
    <t>2026 - REN - CultHealth</t>
  </si>
  <si>
    <t>006VH00000SHFXBYA5</t>
  </si>
  <si>
    <t>https://observepoint.my.salesforce.com/006VH00000gFMhaYAG</t>
  </si>
  <si>
    <t>https://observepoint.my.salesforce.com/001VH00000BuwWBYAZ</t>
  </si>
  <si>
    <t>2025 - REN - CultHealth</t>
  </si>
  <si>
    <t>006VH00000QQXXjYAP</t>
  </si>
  <si>
    <t>&lt;p&gt;Inconsistent but have had surges of great usage throughout the year. Glad to have the partnership continue.&lt;/p&gt;</t>
  </si>
  <si>
    <t>We have been great at delivering key information when they are in need.</t>
  </si>
  <si>
    <t>https://observepoint.my.salesforce.com/006VH00000SHFXBYA5</t>
  </si>
  <si>
    <t>2025 - REN - Cardinal Path</t>
  </si>
  <si>
    <t>006VH00000Kky4CYAR</t>
  </si>
  <si>
    <t>&lt;p&gt;Great team and use case with Privacy and consent focus. Excited to continue our relationship with Cardinal Path.&lt;/p&gt;</t>
  </si>
  <si>
    <t>Cardinal Path did a massive push for Audits in summer and utilized 80% of their total page scans and has no plans of slowing down!</t>
  </si>
  <si>
    <t>https://observepoint.my.salesforce.com/006VH00000OVeubYAD</t>
  </si>
  <si>
    <t>006VH00000EEQqcYAH</t>
  </si>
  <si>
    <t>2025 - REN - Zelst</t>
  </si>
  <si>
    <t>006VH00000BeUkDYAV</t>
  </si>
  <si>
    <t>They stopped using us because they didn't see the value any longer. Couple that with a bad experience of them going over their page total and they requested to cancel.</t>
  </si>
  <si>
    <t>https://observepoint.my.salesforce.com/006VH00000EEQqcYAH</t>
  </si>
  <si>
    <t>https://observepoint.my.salesforce.com/001VH00000BME69YAH</t>
  </si>
  <si>
    <t>006VH00000Xq0FbYAJ</t>
  </si>
  <si>
    <t>2026 - REN - Hopkins</t>
  </si>
  <si>
    <t>006VH00000agtBSYAY</t>
  </si>
  <si>
    <t>2028 - REN - The Standard</t>
  </si>
  <si>
    <t>006VH00000Y8xliYAB</t>
  </si>
  <si>
    <t>https://observepoint.my.salesforce.com/006VH00000agtBSYAY</t>
  </si>
  <si>
    <t>https://observepoint.my.salesforce.com/0010W00002ZJLgdQAH</t>
  </si>
  <si>
    <t>006VH00000PxbYDYAZ</t>
  </si>
  <si>
    <t>2025 - REN - Hotspex</t>
  </si>
  <si>
    <t>006VH00000CooFdYAJ</t>
  </si>
  <si>
    <t>&lt;p&gt;Great team that is Technical and well-versed in all things OP. Good usage and we are excited to continue partnering with them!&lt;/p&gt;</t>
  </si>
  <si>
    <t>Super experienced Partner running rampant with their account! Really smart guys that are OP Veterans on this team.</t>
  </si>
  <si>
    <t>https://observepoint.my.salesforce.com/006VH00000PxbYDYAZ</t>
  </si>
  <si>
    <t>https://observepoint.my.salesforce.com/001VH000001Dn5aYAC</t>
  </si>
  <si>
    <t>006VH00000Xpy5cYAB</t>
  </si>
  <si>
    <t>2026 - REN - Hike &amp; Foxter</t>
  </si>
  <si>
    <t>https://observepoint.my.salesforce.com/006VH00000Xpy5cYAB</t>
  </si>
  <si>
    <t>006VH00000WteYfYAJ</t>
  </si>
  <si>
    <t>2026 - REN - MongoDB Inc.</t>
  </si>
  <si>
    <t>006VH00000EU6BBYA1</t>
  </si>
  <si>
    <t>2025 - REN - WarnerMedia Services</t>
  </si>
  <si>
    <t xml:space="preserve">&lt;ul&gt;&lt;li&gt;&lt;span style="background-color: transparent; font-size: 11.5pt;"&gt;Privacy Compliance&lt;/span&gt;&lt;ul&gt;&lt;li&gt;&lt;span style="background-color: transparent; font-size: 11.5pt;"&gt;Testing across multiple geos and test scenarios&lt;/span&gt;&lt;/li&gt;&lt;li&gt;&lt;span style="background-color: transparent; color: rgb(182, 215, 168); font-size: 11.5pt;"&gt;Dashboards to report on unapproved technologies and distribute insights.&lt;/span&gt;&lt;ul&gt;&lt;li&gt;&lt;span style="background-color: transparent; font-size: 11.5pt;"&gt;Integrate new ObservePoint reporting data into dashboards currently available to the WBD team. &lt;/span&gt;&lt;span style="background-color: transparent; font-size: 11.5pt; color: rgb(242, 205, 20);"&gt;e.g.&lt;/span&gt;&lt;span style="background-color: transparent; font-size: 11.5pt;"&gt; page details&lt;/span&gt;&lt;/li&gt;&lt;/ul&gt;&lt;/li&gt;&lt;li&gt;&lt;span style="background-color: transparent; font-size: 11.5pt;"&gt;Validate new prominent cookie banners to address Federal Wiretap Act concerns (&lt;/span&gt;&lt;span style="background-color: transparent; font-size: 11.5pt; color: rgb(242, 205, 20);"&gt;End </t>
  </si>
  <si>
    <t>We are deeply integrated into WBD's processes. They use us to audit every web property from multiple geos and consent scenarios. They are grateful for the custom solutioning we have provided and are big fans of our new reporting. Small SSO upsell included.</t>
  </si>
  <si>
    <t>https://observepoint.my.salesforce.com/006VH00000EU6BBYA1</t>
  </si>
  <si>
    <t>006VH000000xBKVYA2</t>
  </si>
  <si>
    <t>2024 - REN - CDW</t>
  </si>
  <si>
    <t>OP passed to a new team at CDW this year with a shift from privacy to analytics.  They have built several journeys and have brought on many new users this year and look forward to beginning audits in the coming year.</t>
  </si>
  <si>
    <t>https://observepoint.my.salesforce.com/006VH000000xBKVYA2</t>
  </si>
  <si>
    <t>0066T00001Cyd07QAB</t>
  </si>
  <si>
    <t>2024 - REN - Authentic Digital</t>
  </si>
  <si>
    <t>0066T00001CNT1KQAX</t>
  </si>
  <si>
    <t>Concord (Authentic Digital) has continued to consider OP as an asset to deploy for client services they provide and are sponsoring EDGE this year. Also, getting certified in OP as a token of their investment of our partnership.</t>
  </si>
  <si>
    <t>https://observepoint.my.salesforce.com/0066T00001Cyd07QAB</t>
  </si>
  <si>
    <t>https://observepoint.my.salesforce.com/0016T000034Sln2QAC</t>
  </si>
  <si>
    <t>006VH00000hlvriYAA</t>
  </si>
  <si>
    <t>2026 - REN - Perficient</t>
  </si>
  <si>
    <t>006VH00000RjsJGYAZ</t>
  </si>
  <si>
    <t>https://observepoint.my.salesforce.com/006VH00000hlvriYAA</t>
  </si>
  <si>
    <t>006VH00000fzPrbYAE</t>
  </si>
  <si>
    <t>2026 - REN - Frontdoor</t>
  </si>
  <si>
    <t>Frontdoor signed a flat renewal - we reworked the contract to not include API minutes on the renewal</t>
  </si>
  <si>
    <t>https://observepoint.my.salesforce.com/006VH00000fzPrbYAE</t>
  </si>
  <si>
    <t>006VH00000c6aVxYAI</t>
  </si>
  <si>
    <t>2026 - REN - NetNut</t>
  </si>
  <si>
    <t>006VH00000ZiGUkYAN</t>
  </si>
  <si>
    <t>https://observepoint.my.salesforce.com/006VH00000c6aVxYAI</t>
  </si>
  <si>
    <t>https://observepoint.my.salesforce.com/001VH00000btL8MYAU</t>
  </si>
  <si>
    <t>2026 - REN - Travelers</t>
  </si>
  <si>
    <t>&lt;p&gt;&lt;strong&gt;Travelers Success Criteria 2025&lt;/strong&gt;&lt;/p&gt;&lt;p&gt;&lt;br&gt;&lt;/p&gt;&lt;ul&gt;&lt;li&gt;Ad Landing Page Validation&lt;ul&gt;&lt;li&gt;Identify issues with ad campaigns prior to launch&lt;ul&gt;&lt;li&gt;Metrics&lt;ul&gt;&lt;li&gt;0 Campaigns launched with errors&lt;/li&gt;&lt;li&gt;Broken links&lt;/li&gt;&lt;li&gt;Broken pages&lt;/li&gt;&lt;li&gt;Analytics Tags present&lt;ul&gt;&lt;li&gt;Campaign ids captured&lt;/li&gt;&lt;/ul&gt;&lt;/li&gt;&lt;/ul&gt;&lt;/li&gt;&lt;/ul&gt;&lt;/li&gt;&lt;/ul&gt;&lt;/li&gt;&lt;li&gt;Privacy Compliance&lt;ul&gt;&lt;li&gt;Identify Implementation gaps in OneTrust&lt;ul&gt;&lt;li&gt;Include all significant permutations of consent&lt;/li&gt;&lt;li&gt;Metrics&lt;ul&gt;&lt;li&gt;Unapproved Tags (goal: 0)&lt;/li&gt;&lt;li&gt;Unapproved Cookies (goal: 0)&lt;/li&gt;&lt;/ul&gt;&lt;/li&gt;&lt;/ul&gt;&lt;/li&gt;&lt;/ul&gt;&lt;/li&gt;&lt;li&gt;Analytics Validation&lt;ul&gt;&lt;li&gt;Monitoring analytics/Data Layer technologies&lt;ul&gt;&lt;li&gt;Pageview analytics&lt;/li&gt;&lt;li&gt;Journeys for top conversion funnels&lt;/li&gt;&lt;li&gt;Want to expand to include authenticated sites - credentials needed&lt;/li&gt;&lt;li&gt;Metrics&lt;ul&gt;&lt;li&gt;% of Journeys with Rule Failures&lt;/li&gt;&lt;li&gt;% or of pages with Rule Failures&lt;/li&gt;&lt;/ul&gt;&lt;/li&gt;&lt;/ul&gt;&lt;/li&gt;&lt;/ul&gt;&lt;/li&gt;&lt;li&gt;Technology Inventory&lt;ul&gt;&lt;li&gt;Inventory of all Tags&lt;/li&gt;&lt;li&gt;Inve</t>
  </si>
  <si>
    <t>Travelers's have gotten great value out of the tool this year and have loved working with McKay. They trust in OP so much that they actually gave us a referral earlier this year that should close before end of Q4.</t>
  </si>
  <si>
    <t>https://observepoint.my.salesforce.com/006VH00000RmW4TYAV</t>
  </si>
  <si>
    <t>0066T00001DnsuVQAR</t>
  </si>
  <si>
    <t>2024 - REN - Schneider Electric</t>
  </si>
  <si>
    <t>Schneider Electric will continue with Analytics and Privacy Validation use cases. Interest in Core Web Vitals and OneTrust importer functionality.</t>
  </si>
  <si>
    <t>https://observepoint.my.salesforce.com/0066T00001DnsuVQAR</t>
  </si>
  <si>
    <t>006VH00000hpLJNYA2</t>
  </si>
  <si>
    <t>2027 - REN - Sewell Automotive</t>
  </si>
  <si>
    <t>006VH00000TWZl8YAH</t>
  </si>
  <si>
    <t>https://observepoint.my.salesforce.com/006VH00000hpLJNYA2</t>
  </si>
  <si>
    <t>https://observepoint.my.salesforce.com/001d000001qtahTAAQ</t>
  </si>
  <si>
    <t>006VH00000WzX33YAF</t>
  </si>
  <si>
    <t>2026 - REN - Mazda Motor Corporation</t>
  </si>
  <si>
    <t>006VH00000FaOb3YAF</t>
  </si>
  <si>
    <t>https://observepoint.my.salesforce.com/006VH00000WzX33YAF</t>
  </si>
  <si>
    <t>https://observepoint.my.salesforce.com/0010W00002OzRsvQAF</t>
  </si>
  <si>
    <t>006VH00000eh3EwYAI</t>
  </si>
  <si>
    <t>2026 - REN - Ally</t>
  </si>
  <si>
    <t>006VH000009UQsjYAG</t>
  </si>
  <si>
    <t>https://observepoint.my.salesforce.com/006VH00000eh3EwYAI</t>
  </si>
  <si>
    <t>https://observepoint.my.salesforce.com/001d000001gz7TGAAY</t>
  </si>
  <si>
    <t>006VH0000076fu8YAA</t>
  </si>
  <si>
    <t>2026 - REN - Dow</t>
  </si>
  <si>
    <t>https://observepoint.my.salesforce.com/006VH0000076fu8YAA</t>
  </si>
  <si>
    <t>0066T000017wWk2QAE</t>
  </si>
  <si>
    <t>2025 - REN - Corebridge Financial</t>
  </si>
  <si>
    <t>0066T000016nSKjQAM</t>
  </si>
  <si>
    <t>Auto renewed for another year!</t>
  </si>
  <si>
    <t>https://observepoint.my.salesforce.com/0066T000017wWk2QAE</t>
  </si>
  <si>
    <t>https://observepoint.my.salesforce.com/0010W00002YBLLVQA5</t>
  </si>
  <si>
    <t>006VH00000gB6A1YAK</t>
  </si>
  <si>
    <t>2026 - REN - Corebridge Financial</t>
  </si>
  <si>
    <t>https://observepoint.my.salesforce.com/006VH00000gB6A1YAK</t>
  </si>
  <si>
    <t>006VH00000hpMfFYAU</t>
  </si>
  <si>
    <t>2027 - REN - Lerma</t>
  </si>
  <si>
    <t>006VH00000cL9tdYAC</t>
  </si>
  <si>
    <t>https://observepoint.my.salesforce.com/006VH00000hpMfFYAU</t>
  </si>
  <si>
    <t>0066T0000191LHrQAM</t>
  </si>
  <si>
    <t>2025 - REN - Exact Sciences</t>
  </si>
  <si>
    <t>The team turned over multiple times in the last few months. Our champion moved to tha new role he introduced us to the cookies team who used it for a few months. Then it ws moved over the IT team. They have several tools that all do similar things and they were trying to consolidate. They expect to come back with us in the future during RFP's with the other technologies.</t>
  </si>
  <si>
    <t>https://observepoint.my.salesforce.com/0066T0000191LHrQAM</t>
  </si>
  <si>
    <t>006VH00000fhFDtYAM</t>
  </si>
  <si>
    <t>2026 - REN - LA Jolla Beach and Tennis Club</t>
  </si>
  <si>
    <t>006VH00000c6xxBYAQ</t>
  </si>
  <si>
    <t>https://observepoint.my.salesforce.com/006VH00000fhFDtYAM</t>
  </si>
  <si>
    <t>https://observepoint.my.salesforce.com/001VH00000g98hPYAQ</t>
  </si>
  <si>
    <t>006VH00000XIo6cYAD</t>
  </si>
  <si>
    <t>2027 - REN - Optum</t>
  </si>
  <si>
    <t>https://observepoint.my.salesforce.com/006VH00000XIo6cYAD</t>
  </si>
  <si>
    <t>006VH000001IxHBYA0</t>
  </si>
  <si>
    <t>2024 - REN - Carnival Corporation &amp; plc</t>
  </si>
  <si>
    <t>Princess has been a long-time customer. While their end users were laid off this year, we connected with several decision-makers, conducted several demos, and they agreed the tool needs to be used by multiple teams managing different parts of the website. It's great to see end-user churn turning into a positive outcome for once!</t>
  </si>
  <si>
    <t>https://observepoint.my.salesforce.com/006VH000001IxHBYA0</t>
  </si>
  <si>
    <t>006VH00000dMqw0YAC</t>
  </si>
  <si>
    <t>2026 - REN - Hewlett Packard Enterprise</t>
  </si>
  <si>
    <t>006VH00000aTJKHYA4</t>
  </si>
  <si>
    <t>https://observepoint.my.salesforce.com/006VH00000dMqw0YAC</t>
  </si>
  <si>
    <t>006VH00000cCGEQYA4</t>
  </si>
  <si>
    <t>2026 - REN - Broadridge</t>
  </si>
  <si>
    <t>006VH00000VQadtYAD</t>
  </si>
  <si>
    <t>https://observepoint.my.salesforce.com/006VH00000cCGEQYA4</t>
  </si>
  <si>
    <t>https://observepoint.my.salesforce.com/001d000001xQAnqAAG</t>
  </si>
  <si>
    <t>006VH00000cCLKXYA4</t>
  </si>
  <si>
    <t>2026 - REN - GroupM Netherlands</t>
  </si>
  <si>
    <t>006VH00000Pmk3lYAB</t>
  </si>
  <si>
    <t>https://observepoint.my.salesforce.com/006VH00000cCLKXYA4</t>
  </si>
  <si>
    <t>https://observepoint.my.salesforce.com/001VH00000gBmpNYAS</t>
  </si>
  <si>
    <t>2025 - REN - Western Governors University</t>
  </si>
  <si>
    <t>&lt;p&gt;WGU’s objectives for ObservePoint are frequently shifting due to the size of their team and changing priorities. While customer journeys have been a primary focus, they haven’t been able to fully leverage ObservePoint for that use case due to the complexity of their funnels. However, they’ve seen success using the tool to validate ad campaigns. Given the inconsistency in objectives and limited progress with key use cases, this account is currently in &lt;strong&gt;red status.&lt;/strong&gt;&lt;/p&gt;</t>
  </si>
  <si>
    <t>WGU attends EDGE every year. They are huge supporters of ObservePoint. They have had some decision maker churn, but Jen is very interested in keeping ObservePoint and has big plans for it in 2026.</t>
  </si>
  <si>
    <t>https://observepoint.my.salesforce.com/006VH00000QBPNVYA5</t>
  </si>
  <si>
    <t>006VH00000HBckvYAD</t>
  </si>
  <si>
    <t>2025 - REN - University of New South Wales</t>
  </si>
  <si>
    <t>006VH000005SuE5YAK</t>
  </si>
  <si>
    <t>&lt;p&gt;Autorenew went through right as primary user left; will have uphill battle to establish new user, success criteria.  &lt;/p&gt;</t>
  </si>
  <si>
    <t>Autorenew successful but we will have to reestablish regular usage, success criteria, etc.</t>
  </si>
  <si>
    <t>https://observepoint.my.salesforce.com/006VH00000HBckvYAD</t>
  </si>
  <si>
    <t>https://observepoint.my.salesforce.com/0010W00002dxOmFQAU</t>
  </si>
  <si>
    <t>006VH00000YLwWrYAL</t>
  </si>
  <si>
    <t>2026 - REN - University of New South Wales</t>
  </si>
  <si>
    <t>https://observepoint.my.salesforce.com/006VH00000YLwWrYAL</t>
  </si>
  <si>
    <t>0060W000010yP33QAE</t>
  </si>
  <si>
    <t>2020 Renewal - Maurices</t>
  </si>
  <si>
    <t>Did not see the value</t>
  </si>
  <si>
    <t>https://observepoint.my.salesforce.com/0060W000010yP33QAE</t>
  </si>
  <si>
    <t>006d000000pdwpSAAQ</t>
  </si>
  <si>
    <t>2019 Renewal - Maurices</t>
  </si>
  <si>
    <t>https://observepoint.my.salesforce.com/006d000000pdwpSAAQ</t>
  </si>
  <si>
    <t>006VH00000atQUzYAM</t>
  </si>
  <si>
    <t>2026 - REN - Vital Farms</t>
  </si>
  <si>
    <t>006VH00000MW43tYAD</t>
  </si>
  <si>
    <t>https://observepoint.my.salesforce.com/006VH00000atQUzYAM</t>
  </si>
  <si>
    <t>https://observepoint.my.salesforce.com/001VH00000Dln4IYAR</t>
  </si>
  <si>
    <t>2025 - REN - Vital Farms</t>
  </si>
  <si>
    <t>006VH00000HZMqHYAX</t>
  </si>
  <si>
    <t>Vital Farms is big fan of our automated reporting and hands-off use case!</t>
  </si>
  <si>
    <t>https://observepoint.my.salesforce.com/006VH00000MW43tYAD</t>
  </si>
  <si>
    <t>006VH00000PSNXxYAP</t>
  </si>
  <si>
    <t>2025 - REN - Citi</t>
  </si>
  <si>
    <t>Team only utilised the liveconnect. With a company re org they opted not to continue their license</t>
  </si>
  <si>
    <t>https://observepoint.my.salesforce.com/006VH00000PSNXxYAP</t>
  </si>
  <si>
    <t>006VH00000a01fJYAQ</t>
  </si>
  <si>
    <t>2026 - REN - Sky Group Limited</t>
  </si>
  <si>
    <t>006VH00000ISTKrYAP</t>
  </si>
  <si>
    <t>https://observepoint.my.salesforce.com/006VH00000a01fJYAQ</t>
  </si>
  <si>
    <t>https://observepoint.my.salesforce.com/0010W00002dxRaHQAU</t>
  </si>
  <si>
    <t>006VH00000db1RhYAI</t>
  </si>
  <si>
    <t>2050 - REN - Observepoint</t>
  </si>
  <si>
    <t>0066T0000190mlLQAQ</t>
  </si>
  <si>
    <t>https://observepoint.my.salesforce.com/006VH00000db1RhYAI</t>
  </si>
  <si>
    <t>https://observepoint.my.salesforce.com/001d000000VOihhAAD</t>
  </si>
  <si>
    <t>006VH00000efmw8YAA</t>
  </si>
  <si>
    <t>2026 - REN - Wheelhouse Digital Marketing Group</t>
  </si>
  <si>
    <t>006VH00000Q18URYAZ</t>
  </si>
  <si>
    <t>https://observepoint.my.salesforce.com/006VH00000efmw8YAA</t>
  </si>
  <si>
    <t>https://observepoint.my.salesforce.com/001VH00000F8cNiYAJ</t>
  </si>
  <si>
    <t>2025 - REN - Wheelhouse Digital Marketing Group</t>
  </si>
  <si>
    <t>006VH00000Nt64MYAR</t>
  </si>
  <si>
    <t>&lt;p&gt;Great partner that is always looking for the next way to use us in their offerings. Huge advocate and loves EDGE! Excited to have them on for another year!&lt;/p&gt;</t>
  </si>
  <si>
    <t>Great Partner that has big plans for growing Journey's.  Awesome to continue our partnership with them!</t>
  </si>
  <si>
    <t>https://observepoint.my.salesforce.com/006VH00000Q18URYAZ</t>
  </si>
  <si>
    <t>006VH00000e9cblYAA</t>
  </si>
  <si>
    <t>2026 - REN - Henkel</t>
  </si>
  <si>
    <t>006VH00000V01oiYAB</t>
  </si>
  <si>
    <t>https://observepoint.my.salesforce.com/006VH00000e9cblYAA</t>
  </si>
  <si>
    <t>https://observepoint.my.salesforce.com/001d00000247756AAA</t>
  </si>
  <si>
    <t>006VH00000TsCoIYAV</t>
  </si>
  <si>
    <t>2026 - REN - Versace</t>
  </si>
  <si>
    <t>006VH0000045inoYAA</t>
  </si>
  <si>
    <t>https://observepoint.my.salesforce.com/006VH00000TsCoIYAV</t>
  </si>
  <si>
    <t>006VH00000Y6PrOYAV</t>
  </si>
  <si>
    <t>2026 - REN - RBC</t>
  </si>
  <si>
    <t>https://observepoint.my.salesforce.com/006VH00000Y6PrOYAV</t>
  </si>
  <si>
    <t>006VH00000iSPWpYAO</t>
  </si>
  <si>
    <t>2027 - REN - Bright Horizons Family Solutions Inc.</t>
  </si>
  <si>
    <t>006VH00000UFRoDYAX</t>
  </si>
  <si>
    <t>https://observepoint.my.salesforce.com/006VH00000iSPWpYAO</t>
  </si>
  <si>
    <t>https://observepoint.my.salesforce.com/001d000001qtMKFAA2</t>
  </si>
  <si>
    <t>2025 - REN - Kia Corporation</t>
  </si>
  <si>
    <t>0066T00001BBNAqQAP</t>
  </si>
  <si>
    <t>&lt;p&gt;Innocean OBO Kia has set up regular scans to test Kia&amp;#39;s landing pages for over 30 countries. Regular Audits for tag coverage has given them peace of mind for months.&lt;/p&gt;</t>
  </si>
  <si>
    <t>OP has been helpful for Kia to check for tags and cookies on over 30 different countries. No other tool would be able to do what we do as efficiently!</t>
  </si>
  <si>
    <t>https://observepoint.my.salesforce.com/006VH000005rARSYA2</t>
  </si>
  <si>
    <t>2025 - REN - Cambia Health Solutions</t>
  </si>
  <si>
    <t>Cambia Health is committed to continuously monitoring privacy and compliance across their digital properties. They actively leverage ObservePoint’s to validate compliance.</t>
  </si>
  <si>
    <t>https://observepoint.my.salesforce.com/006VH00000QLcmTYAT</t>
  </si>
  <si>
    <t>006VH00000aaIEbYAM</t>
  </si>
  <si>
    <t>2025 - REN - British Airways (Part 2)</t>
  </si>
  <si>
    <t>006VH00000KJwkjYAD</t>
  </si>
  <si>
    <t>&lt;ul&gt;&lt;li&gt;Privacy Validation for all 6 CMP scenarios&lt;ul&gt;&lt;li&gt;Unapproved Cookies&lt;/li&gt;&lt;/ul&gt;&lt;/li&gt;&lt;li&gt;OneTrust Migration&lt;/li&gt;&lt;li&gt;Booking Flow Journey&lt;/li&gt;&lt;li&gt;Accessibility - Critical Issues&lt;/li&gt;&lt;li&gt;Page Performance metrics&lt;ul&gt;&lt;li&gt;Broken Pages&lt;/li&gt;&lt;li&gt;Broken Links&lt;/li&gt;&lt;/ul&gt;&lt;/li&gt;&lt;/ul&gt;</t>
  </si>
  <si>
    <t>After Internal Reviews of all software to ensure value from everything they are using, ObservePoint has come out as an important technology for them. They gained value from attending Edge EMEA and are looking forward to gaining further value from OP over the next year.</t>
  </si>
  <si>
    <t>https://observepoint.my.salesforce.com/006VH00000aaIEbYAM</t>
  </si>
  <si>
    <t>006VH00000iJT9pYAG</t>
  </si>
  <si>
    <t>2027 - REN - British Airways</t>
  </si>
  <si>
    <t>https://observepoint.my.salesforce.com/006VH00000iJT9pYAG</t>
  </si>
  <si>
    <t>006VH00000gYVQzYAO</t>
  </si>
  <si>
    <t>2027 - REN - Crowdstrike</t>
  </si>
  <si>
    <t>2026 - EXT - Crowdstrike - 7 months</t>
  </si>
  <si>
    <t>Extending this contract by 7 months to align renewal with budget timing better for their future renewals</t>
  </si>
  <si>
    <t>https://observepoint.my.salesforce.com/006VH00000Y6HFaYAN</t>
  </si>
  <si>
    <t>006VH00000iVGVSYA4</t>
  </si>
  <si>
    <t>2026 - REN - Versant Media</t>
  </si>
  <si>
    <t>0066T00001ADMwIQAX</t>
  </si>
  <si>
    <t>Versant media is the new parent account for CNBC's publishing and News outlets. CNBC renews now as Versant Media and NBCU</t>
  </si>
  <si>
    <t>https://observepoint.my.salesforce.com/006VH00000iVGVSYA4</t>
  </si>
  <si>
    <t>https://observepoint.my.salesforce.com/001VH00000i5yVFYAY</t>
  </si>
  <si>
    <t>2026 - REN - NBCUniversal</t>
  </si>
  <si>
    <t>NBCUniversal recently became its own standalone entity and is eager to get started with privacy and analytics validation as part of that transition. ObservePoint was a natural fit to help them validate compliance and analytics as they build out their independent web governance strategy.</t>
  </si>
  <si>
    <t>https://observepoint.my.salesforce.com/006VH00000TtIDJYA3</t>
  </si>
  <si>
    <t>006VH000000x1g3YAA</t>
  </si>
  <si>
    <t>2024 - REN - Wish</t>
  </si>
  <si>
    <t>0066T00001CyaExQAJ</t>
  </si>
  <si>
    <t>&lt;p&gt;Privacy use-case held this deal together. Glad we could meet with their head of legal. Shawn is great to work with. &lt;/p&gt;</t>
  </si>
  <si>
    <t>Wish has chosen to renew with ObservePoint, recognizing the significant value our platform brings to their privacy use case. Despite challenges this year, including an acquisition and multiple organizational restructures that delayed some scans, we collaborated closely with their team to provide a detailed Statement of Work (SOW). This outlined a clear vision for optimizing their processes and ensuring a successful 2025. We're thrilled to continue partnering with the Wish team to support their evolving needs and drive impactful results in the coming year.</t>
  </si>
  <si>
    <t>https://observepoint.my.salesforce.com/006VH000000x1g3YAA</t>
  </si>
  <si>
    <t>https://observepoint.my.salesforce.com/0010W00002YBLKsQAP</t>
  </si>
  <si>
    <t>006VH00000RX2DGYA1</t>
  </si>
  <si>
    <t>2025 - REN - Wish</t>
  </si>
  <si>
    <t>&lt;p&gt;Wish is going to be difficult, but their success criteria revolves around privacy and they have a strong user at BRG, if they end up paying them for their services.  Focusing on privacy validation and proving strong value add will be important for us both.&lt;/p&gt;</t>
  </si>
  <si>
    <t>Wish had an unfortunate downsell this year, but Matt and Alan are still frequent users of the product and committed to maintaining our partnership.  Looking forward to building to higher page scans and journey runs in the near future!</t>
  </si>
  <si>
    <t>https://observepoint.my.salesforce.com/006VH00000RX2DGYA1</t>
  </si>
  <si>
    <t>006VH00000i2URLYA2</t>
  </si>
  <si>
    <t>2026 - REN - Wish</t>
  </si>
  <si>
    <t>https://observepoint.my.salesforce.com/006VH00000i2URLYA2</t>
  </si>
  <si>
    <t>006VH0000024T2HYAU</t>
  </si>
  <si>
    <t>2024 - REN - AbbVie</t>
  </si>
  <si>
    <t>&lt;p&gt;Analytics validation - on the marketing side/&lt;/p&gt;&lt;ul&gt;&lt;li&gt;we still the opportunity to hit the&lt;strong&gt; landing page validation&lt;/strong&gt; use cases&lt;/li&gt;&lt;li&gt;Privacy validation - is the big push right now. utilizing the OT importer automation will be a game changer in making sure they stay up to date on consent&lt;/li&gt;&lt;/ul&gt;</t>
  </si>
  <si>
    <t>Although Abbvie scan usage is low, their Journey requests are very high. We worked hard to secure a 'flat renewal' but see potential with Privacy on the Abbvie side in the upcoming year. Might even see expansion as we work to 'win back' Allergan</t>
  </si>
  <si>
    <t>https://observepoint.my.salesforce.com/006VH0000024T2HYAU</t>
  </si>
  <si>
    <t>006VH00000S0R3LYAV</t>
  </si>
  <si>
    <t>2025 - REN - AbbVie</t>
  </si>
  <si>
    <t>They have decided to custom develop a tool that aligns with their unique needs and use cases, internally.</t>
  </si>
  <si>
    <t>https://observepoint.my.salesforce.com/006VH00000S0R3LYAV</t>
  </si>
  <si>
    <t>006VH00000dNuRFYA0</t>
  </si>
  <si>
    <t>2026 - REN - Hotspex</t>
  </si>
  <si>
    <t>https://observepoint.my.salesforce.com/006VH00000dNuRFYA0</t>
  </si>
  <si>
    <t>2025 - REN - Astellas Pharma</t>
  </si>
  <si>
    <t>We're excited to have Astellas join us for another year.  Well done Nic</t>
  </si>
  <si>
    <t>https://observepoint.my.salesforce.com/006VH00000LYHNJYA5</t>
  </si>
  <si>
    <t>006VH00000PZlorYAD</t>
  </si>
  <si>
    <t>2025 - REN - Schneider Electric</t>
  </si>
  <si>
    <t>&lt;p&gt;&lt;strong style="background-color: transparent; color: rgb(241, 205, 19); font-family: Montserrat, sans-serif; font-size: 12pt;"&gt;Use Cases&lt;/strong&gt;&lt;/p&gt;&lt;ul&gt;&lt;li&gt;&lt;span style="background-color: transparent; font-size: 10pt;"&gt;Data quality monitoring &lt;/span&gt;&lt;/li&gt;&lt;li&gt;&lt;span style="background-color: transparent; font-size: 10pt;"&gt;Privacy (Unapproved Cookies)&lt;/span&gt;&lt;/li&gt;&lt;li&gt;&lt;span style="background-color: transparent; font-size: 10pt;"&gt;Improvements - GA4, Contentsquare &amp;amp; GTM&lt;/span&gt;&lt;/li&gt;&lt;li&gt;&lt;span style="background-color: transparent; font-size: 10pt;"&gt;Validate the solutions are working correctly&lt;/span&gt;&lt;/li&gt;&lt;li&gt;Environments out of their control&lt;/li&gt;&lt;li&gt;Which pages are CSP issues&lt;/li&gt;&lt;li&gt;Datalayer&lt;/li&gt;&lt;/ul&gt;</t>
  </si>
  <si>
    <t>https://observepoint.my.salesforce.com/006VH00000PZlorYAD</t>
  </si>
  <si>
    <t>006VH00000fpCkLYAU</t>
  </si>
  <si>
    <t>2026 - REN - CDW</t>
  </si>
  <si>
    <t>2025 - REN - CDW</t>
  </si>
  <si>
    <t>&lt;p&gt;CDW has had a major emphasis on journeys currently with goals to start scanning pre prod. Audits should become a focus in the future to get back on track with privacy validation.&lt;/p&gt;</t>
  </si>
  <si>
    <t>CDW is planning to use us to test lower environment in the coming year and I also look forward to pitching and strategizing with them for more privacy testing.</t>
  </si>
  <si>
    <t>https://observepoint.my.salesforce.com/006VH00000Tt7Y6YAJ</t>
  </si>
  <si>
    <t>006VH00000PZmJVYA1</t>
  </si>
  <si>
    <t>2025 - REN - Immobilien Scout</t>
  </si>
  <si>
    <t>Not clear - can't get him to agree to do a feedback call, and I think the reason he gave us was full of jargon! He wrote: "Thank you for your patience and follow-up emails. I apologize for the delayed response and any confusion my previous "maintenance mode" comment may have caused.
After careful consideration and review of our current Martech stack and priorities, we've made the decision not to renew our ObservePoint contract when it expires. This decision is part of a broader strategic realignment of our tracking and analytics tools to better focus our resources on our core User Tracking Environment initiatives for 2025.
I want to emphasize that this decision reflects our internal strategic priorities rather than any dissatisfaction with ObservePoint's capabilities or the support you've provided. The platform has served us well, and your team has been excellent to work with throughout our engagement."</t>
  </si>
  <si>
    <t>https://observepoint.my.salesforce.com/006VH00000PZmJVYA1</t>
  </si>
  <si>
    <t>006VH00000eKWUXYA4</t>
  </si>
  <si>
    <t>2026 - REN - BMO Bank of Montreal</t>
  </si>
  <si>
    <t>https://observepoint.my.salesforce.com/006VH00000eKWUXYA4</t>
  </si>
  <si>
    <t>006VH00000iDLi4YAG</t>
  </si>
  <si>
    <t>2027 - REN - Motorola Solutions</t>
  </si>
  <si>
    <t>006VH00000QOFQMYA5</t>
  </si>
  <si>
    <t>https://observepoint.my.salesforce.com/006VH00000iDLi4YAG</t>
  </si>
  <si>
    <t>https://observepoint.my.salesforce.com/001d000001i8XFyAAM</t>
  </si>
  <si>
    <t>006VH00000cMKDVYA4</t>
  </si>
  <si>
    <t>2026 - REN - Money and Pensions Service</t>
  </si>
  <si>
    <t>006VH00000M7tr8YAB</t>
  </si>
  <si>
    <t>https://observepoint.my.salesforce.com/006VH00000cMKDVYA4</t>
  </si>
  <si>
    <t>006VH00000e8w6EYAQ</t>
  </si>
  <si>
    <t>2026 - REN - Sapient Daisy</t>
  </si>
  <si>
    <t>006VH00000NDYrRYAX</t>
  </si>
  <si>
    <t>2025 - REN - Sarani</t>
  </si>
  <si>
    <t>This was a 1 person agency where they dedicated little to no time to use our product. They didn't pay their invoice last year after autorenewing.</t>
  </si>
  <si>
    <t>https://observepoint.my.salesforce.com/006VH00000NDYrRYAX</t>
  </si>
  <si>
    <t>006VH00000jwSEwYAM</t>
  </si>
  <si>
    <t>2027 - REN - Realtor.com</t>
  </si>
  <si>
    <t>006VH00000hSsxeYAC</t>
  </si>
  <si>
    <t>https://observepoint.my.salesforce.com/006VH00000jwSEwYAM</t>
  </si>
  <si>
    <t>https://observepoint.my.salesforce.com/001d000001i91fqAAA</t>
  </si>
  <si>
    <t>006VH00000en6wTYAQ</t>
  </si>
  <si>
    <t>2026 - REN - Axeno</t>
  </si>
  <si>
    <t>006VH00000emi2yYAA</t>
  </si>
  <si>
    <t>https://observepoint.my.salesforce.com/006VH00000en6wTYAQ</t>
  </si>
  <si>
    <t>https://observepoint.my.salesforce.com/001VH000002AwT3YAK</t>
  </si>
  <si>
    <t>006VH00000gr9plYAA</t>
  </si>
  <si>
    <t>2026 - REN - William Hill</t>
  </si>
  <si>
    <t>006VH00000SHEKzYAP</t>
  </si>
  <si>
    <t>https://observepoint.my.salesforce.com/006VH00000gr9plYAA</t>
  </si>
  <si>
    <t>2025 - REN - William Hill</t>
  </si>
  <si>
    <t>&lt;p&gt;Track 32 key journeys to confirm that expected cookies are present &lt;/p&gt;&lt;p&gt;Gdpr compliance - share 100% of newly discovered cookies on William Hill pages with the relevant team.&lt;/p&gt;&lt;p&gt;Hoping to get OP on other brands - mr green, 888, willhill (not prio)&lt;/p&gt;</t>
  </si>
  <si>
    <t>Finally closing them! Happy using the product, and have opted for HAR / Liveconnect too.</t>
  </si>
  <si>
    <t>https://observepoint.my.salesforce.com/006VH00000SHEKzYAP</t>
  </si>
  <si>
    <t>006VH00000g1qh7YAA</t>
  </si>
  <si>
    <t>2026 - REN - Zenfolio</t>
  </si>
  <si>
    <t>006VH00000XQMBbYAP</t>
  </si>
  <si>
    <t>2026 - REN - Brunswick</t>
  </si>
  <si>
    <t>006VH00000a9Z54YAE</t>
  </si>
  <si>
    <t>2026 - REN - Booking.com</t>
  </si>
  <si>
    <t>https://observepoint.my.salesforce.com/006VH00000a9Z54YAE</t>
  </si>
  <si>
    <t>2025 - REN - Walgreens</t>
  </si>
  <si>
    <t>After lots of internal changes and being bought out. They know the value OP brings. a small downsell from dropping Live connect</t>
  </si>
  <si>
    <t>https://observepoint.my.salesforce.com/006VH000002CsGRYA0</t>
  </si>
  <si>
    <t>2026 - REN - Financial Times</t>
  </si>
  <si>
    <t>Happily using us - we got an expansion after working with their privacy team. Also just started talking to someone interested in emails.</t>
  </si>
  <si>
    <t>https://observepoint.my.salesforce.com/006VH00000TX869YAD</t>
  </si>
  <si>
    <t>006VH00000ff7CPYAY</t>
  </si>
  <si>
    <t>2026 - REN - Cvrx</t>
  </si>
  <si>
    <t>006VH00000ff5nJYAQ</t>
  </si>
  <si>
    <t>https://observepoint.my.salesforce.com/006VH00000ff7CPYAY</t>
  </si>
  <si>
    <t>https://observepoint.my.salesforce.com/001VH00000lVWBqYAO</t>
  </si>
  <si>
    <t>006VH00000iVkmpYAC</t>
  </si>
  <si>
    <t>2027 - REN - Versant Media</t>
  </si>
  <si>
    <t>https://observepoint.my.salesforce.com/006VH00000iVkmpYAC</t>
  </si>
  <si>
    <t>006VH00000TZj6PYAT</t>
  </si>
  <si>
    <t>2026 - REN - Sam's Club</t>
  </si>
  <si>
    <t>tech stack has changed considerably—with in-house beacons and a hybrid backfilling approach to Adobe Omniture—they are not seeing sufficient value from OP in automating tagging QA.</t>
  </si>
  <si>
    <t>https://observepoint.my.salesforce.com/006VH00000TZj6PYAT</t>
  </si>
  <si>
    <t>006VH00000hphgTYAQ</t>
  </si>
  <si>
    <t>2027 - REN - Lumen</t>
  </si>
  <si>
    <t>006VH00000aPRpyYAG</t>
  </si>
  <si>
    <t>2026 - REN - TDECU</t>
  </si>
  <si>
    <t>006VH00000OSkrjYAD</t>
  </si>
  <si>
    <t>https://observepoint.my.salesforce.com/006VH00000aPRpyYAG</t>
  </si>
  <si>
    <t>https://observepoint.my.salesforce.com/001VH00000BMd1MYAT</t>
  </si>
  <si>
    <t>2025 - REN - TDECU</t>
  </si>
  <si>
    <t>006VH00000Bmb0ZYAR</t>
  </si>
  <si>
    <t>&lt;p&gt;We&amp;#39;re working to ensure all analytics tags are firing correctly across the website, while also identifying and removing any deprecated or unused tags, such as the outdated Hubspot tag. In parallel, we&amp;#39;re addressing accessibility issues flagged by the new Digital Marketing Director, Kerry, to enhance compliance and user experience. We&amp;#39;re also verifying that key website flows and user journeys are functioning as intended, despite previous challenges with security products interfering with ObservePoint’s scanning. Finally, we’re leveraging ObservePoint’s reporting capabilities to gain ongoing visibility into website performance, tag implementation, and accessibility.&lt;/p&gt;</t>
  </si>
  <si>
    <t>Jason came to EDGE last year, caught the vision and is taking the torch from Chris Cutts. They use OP for analytics validation to automatically test complex funnels for their credit union. They are exploring email link validation.</t>
  </si>
  <si>
    <t>https://observepoint.my.salesforce.com/006VH00000OSkrjYAD</t>
  </si>
  <si>
    <t>006VH00000QP3WpYAL</t>
  </si>
  <si>
    <t>2025 - REN - Kellanova</t>
  </si>
  <si>
    <t>006VH000007a7jiYAA</t>
  </si>
  <si>
    <t xml:space="preserve">&lt;p&gt;&lt;strong&gt;Kellanova is currently focused solely on privacy compliance.&lt;/strong&gt;&lt;/p&gt;&lt;p&gt; For their team, this means ensuring:&lt;/p&gt;&lt;ul&gt;&lt;li&gt;No unapproved cookies or tags are firing across any of their sites&lt;/li&gt;&lt;li&gt;Privacy policy and cookie consent links are present on every page&lt;/li&gt;&lt;/ul&gt;&lt;p&gt;They manage over &lt;strong&gt;300 domains&lt;/strong&gt;, and importing consent categories has proven to be complex. Their immediate focus is on testing the following scenarios:&lt;/p&gt;&lt;ul&gt;&lt;li&gt;&lt;strong&gt;Opt-Outs&lt;/strong&gt;&lt;/li&gt;&lt;li&gt;&lt;strong&gt;Default Opt-Outs&lt;/strong&gt;&lt;/li&gt;&lt;li&gt;&lt;strong&gt;GPC Signal&lt;/strong&gt;&lt;/li&gt;&lt;/ul&gt;&lt;p&gt;&lt;strong&gt;Long-term goal:&lt;/strong&gt;&lt;/p&gt;&lt;p&gt; Once all opt-out audits are cleaned up and validated, they plan to expand testing to include:&lt;/p&gt;&lt;ul&gt;&lt;li&gt;&lt;strong&gt;Accept All&lt;/strong&gt;&lt;/li&gt;&lt;li&gt;&lt;strong&gt;Selective Opt-Ins&lt;/strong&gt; (e.g., Functional or Analytics cookies)&lt;/li&gt;&lt;/ul&gt;&lt;p&gt;That next phase likely won’t begin for some time, given the current scope of cleanup required. Since we’re just beginning work toward their main objective, this account </t>
  </si>
  <si>
    <t>It's great to have Kellanova back on board with OP for another year.</t>
  </si>
  <si>
    <t>https://observepoint.my.salesforce.com/006VH00000QP3WpYAL</t>
  </si>
  <si>
    <t>https://observepoint.my.salesforce.com/001VH00000386CzYAI</t>
  </si>
  <si>
    <t>006VH00000de0hBYAQ</t>
  </si>
  <si>
    <t>2026 - REN - Kellanova</t>
  </si>
  <si>
    <t>https://observepoint.my.salesforce.com/006VH00000de0hBYAQ</t>
  </si>
  <si>
    <t>0066T00001DnsKqQAJ</t>
  </si>
  <si>
    <t>2024 - REN - Spark New Zealand</t>
  </si>
  <si>
    <t>0066T00001BAnnVQAT</t>
  </si>
  <si>
    <t>Spark NZ was late onboarding to OP but are enthusiastic now to begin analytics qa projects. They created their own extremely detailed itinerary for their onboarding experience and will be power users.</t>
  </si>
  <si>
    <t>https://observepoint.my.salesforce.com/0066T00001DnsKqQAJ</t>
  </si>
  <si>
    <t>2025 - REN - Spark New Zealand</t>
  </si>
  <si>
    <t>&lt;p&gt;&lt;span style="background-color: rgb(248, 248, 248); font-size: 15px; font-family: Slack-Lato, Slack-Fractions, appleLogo, sans-serif; color: rgb(29, 28, 29);"&gt;Spark has recently re-engaged with OP and has new use cases and looks forward to doing more this year.&lt;/span&gt;&lt;/p&gt;</t>
  </si>
  <si>
    <t>Spark has recently re-engaged with OP and looks forward to doing more this year.</t>
  </si>
  <si>
    <t>https://observepoint.my.salesforce.com/006VH00000OmgFFYAZ</t>
  </si>
  <si>
    <t>006VH00000d4Bb9YAE</t>
  </si>
  <si>
    <t>2026 - REN - Spark New Zealand</t>
  </si>
  <si>
    <t>006VH00000gTttmYAC</t>
  </si>
  <si>
    <t>2026 - REN - Nasdaq</t>
  </si>
  <si>
    <t>006VH00000SXXwMYAX</t>
  </si>
  <si>
    <t>https://observepoint.my.salesforce.com/006VH00000gTttmYAC</t>
  </si>
  <si>
    <t>https://observepoint.my.salesforce.com/001d000001qtIHSAA2</t>
  </si>
  <si>
    <t>2025 - REN - Nasdaq</t>
  </si>
  <si>
    <t>006VH00000OR4T8YAL</t>
  </si>
  <si>
    <t>&lt;ol&gt;&lt;li&gt;Analytics Validation&lt;ol&gt;&lt;li&gt;save time and improve quality&lt;/li&gt;&lt;/ol&gt;&lt;/li&gt;&lt;li&gt;Technology inventories&lt;ol&gt;&lt;li&gt;website clean up&lt;ol&gt;&lt;li&gt;legacy pages, cookies, tags, etc.&lt;/li&gt;&lt;/ol&gt;&lt;/li&gt;&lt;/ol&gt;&lt;/li&gt;&lt;/ol&gt;&lt;p&gt;Expansion:&lt;/p&gt;&lt;p&gt;&lt;br&gt;&lt;/p&gt;&lt;p&gt;Start small strategy, should be a $100K+ contract. &lt;/p&gt;</t>
  </si>
  <si>
    <t>We've re-established regular meetings and usage with Julio and his team at NASDAQ, and just in time for a major redesign of their B2B website.  Excited to continue this partnership and establish further value!</t>
  </si>
  <si>
    <t>https://observepoint.my.salesforce.com/006VH00000SXXwMYAX</t>
  </si>
  <si>
    <t>0060W000014mp6oQAA</t>
  </si>
  <si>
    <t>2025-REN-Barclays UK</t>
  </si>
  <si>
    <t>Barclays has renewed for another 12 months, with the intention of establishing a longer-term partnership. They plan to use ObservePoint to support their OneTrust rollout.</t>
  </si>
  <si>
    <t>https://observepoint.my.salesforce.com/0060W000014mp6oQAA</t>
  </si>
  <si>
    <t>006VH00000fhFtrYAE</t>
  </si>
  <si>
    <t>2026 - REN - Barclays (UK Division)</t>
  </si>
  <si>
    <t>&lt;ul&gt;&lt;li&gt;Internal cookie database.&lt;/li&gt;&lt;li&gt;OneTrust governance across all brands&lt;/li&gt;&lt;li&gt;Tealium governance.&lt;/li&gt;&lt;/ul&gt;</t>
  </si>
  <si>
    <t>https://observepoint.my.salesforce.com/006VH00000fhFtrYAE</t>
  </si>
  <si>
    <t>006VH00000fvTSKYA2</t>
  </si>
  <si>
    <t>2026 - REN - Green Arrow Consultancy</t>
  </si>
  <si>
    <t>2025 - REN - Sub-Zero, Wolf, &amp; Cove</t>
  </si>
  <si>
    <t>006VH000002eHc8YAE</t>
  </si>
  <si>
    <t>&lt;p&gt;Validate the analytics on their site. &lt;/p&gt;</t>
  </si>
  <si>
    <t>Sub Zero have been using us/ having an agency use us on behalf of them for years. Great sign that even though they are bringing it in house they are keeping the contract.</t>
  </si>
  <si>
    <t>https://observepoint.my.salesforce.com/006VH00000S8HgIYAV</t>
  </si>
  <si>
    <t>006VH00000hmaurYAA</t>
  </si>
  <si>
    <t>2027 - REN - Sorenson - (2nd of 2 year)</t>
  </si>
  <si>
    <t>006VH00000g1XmXYAU</t>
  </si>
  <si>
    <t>https://observepoint.my.salesforce.com/006VH00000hmaurYAA</t>
  </si>
  <si>
    <t>https://observepoint.my.salesforce.com/001d000001qtNfPAAU</t>
  </si>
  <si>
    <t>006VH0000025JGzYAM</t>
  </si>
  <si>
    <t>2024 - REN - Carmichael Lynch OBO Subaru</t>
  </si>
  <si>
    <t>Carmichael has been relatively quiet in recent months, but they recently brought on board a new Digital Director, Ang Legein. We had the opportunity to schedule a couple of calls with her, and she expressed enthusiasm for the value ObservePoint can bring to her team. Currently, we are collaborating on efforts related to technology optimization, privacy, and compliance.</t>
  </si>
  <si>
    <t>https://observepoint.my.salesforce.com/006VH0000025JGzYAM</t>
  </si>
  <si>
    <t>006VH00000gFNSMYA4</t>
  </si>
  <si>
    <t>2026 - REN - Carmichael Lynch</t>
  </si>
  <si>
    <t>006VH00000RjyQHYAZ</t>
  </si>
  <si>
    <t>https://observepoint.my.salesforce.com/006VH00000gFNSMYA4</t>
  </si>
  <si>
    <t>2025 - REN - SAP</t>
  </si>
  <si>
    <t>0066T00001DO3u7QAD</t>
  </si>
  <si>
    <t>Great additional win coming off of an mid term upsell. SAP it seeing the value and will be looking for additional expansion in the coming years.</t>
  </si>
  <si>
    <t>https://observepoint.my.salesforce.com/006VH0000032xn8YAA</t>
  </si>
  <si>
    <t>006VH00000YsxifYAB</t>
  </si>
  <si>
    <t>2026 - REN - Avon</t>
  </si>
  <si>
    <t>006VH00000OylmDYAR</t>
  </si>
  <si>
    <t>&lt;p&gt;&lt;span style="background-color: transparent; color: rgb(0, 0, 0); font-family: Arial, sans-serif; font-size: 11pt;"&gt;Improvement in the cookie policy (OneTrust consent categories)&lt;/span&gt;&lt;/p&gt;&lt;p&gt;&lt;span style="background-color: transparent; color: rgb(0, 0, 0); font-family: Arial, sans-serif; font-size: 11pt;"&gt;Improved adherence to the cookie policy(decreasing number of non compliances)&lt;/span&gt;&lt;/p&gt;&lt;p&gt;&lt;br&gt;&lt;/p&gt;&lt;p&gt;&lt;br&gt;&lt;/p&gt;</t>
  </si>
  <si>
    <t>https://observepoint.my.salesforce.com/006VH00000YsxifYAB</t>
  </si>
  <si>
    <t>https://observepoint.my.salesforce.com/001d000001fiz8gAAA</t>
  </si>
  <si>
    <t>006VH00000eVF8bYAG</t>
  </si>
  <si>
    <t>2026 - REN - UnitedHealth Group</t>
  </si>
  <si>
    <t>006VH00000Q18asYAB</t>
  </si>
  <si>
    <t>https://observepoint.my.salesforce.com/006VH00000eVF8bYAG</t>
  </si>
  <si>
    <t>2025 - REN - UnitedHealth Group</t>
  </si>
  <si>
    <t>&lt;ul&gt;&lt;li&gt;&lt;span style="background-color: transparent; font-size: 16.5pt;"&gt;Identity Provider Inventories&lt;/span&gt;&lt;ul&gt;&lt;li&gt;&lt;span style="background-color: transparent; font-size: 16.5pt;"&gt;MFA Requirement validation (&lt;/span&gt;&lt;span style="background-color: transparent; font-size: 16.5pt; color: rgb(242, 205, 20);"&gt;require credentials&lt;/span&gt;&lt;span style="background-color: transparent; font-size: 16.5pt;"&gt;)&lt;/span&gt;&lt;/li&gt;&lt;/ul&gt;&lt;/li&gt;&lt;li&gt;&lt;span style="background-color: transparent; font-size: 16.5pt;"&gt;Tag &amp;amp; Cookie Inventory&lt;/span&gt;&lt;ul&gt;&lt;li&gt;&lt;span style="background-color: transparent; font-size: 16.5pt;"&gt;Unauthenticated, Authenticated (&lt;/span&gt;&lt;span style="background-color: transparent; font-size: 16.5pt; color: rgb(242, 205, 20);"&gt;requires credentials&lt;/span&gt;&lt;span style="background-color: transparent; font-size: 16.5pt;"&gt;), Mobile Web, &lt;/span&gt;&lt;/li&gt;&lt;/ul&gt;&lt;/li&gt;&lt;li&gt;&lt;span style="background-color: transparent; font-size: 16.5pt;"&gt;Opted Out Audits&lt;/span&gt;&lt;ul&gt;&lt;li&gt;&lt;span style="background-color: transparent; font-size: 16.5pt;"&gt;CMP Reconcil</t>
  </si>
  <si>
    <t>UHG is expanding their use of ObservePoint to authenticated environments and internal applications, so they need more scan volume.
They have recently sent requests from their legal/privacy team indicating that they are aware and will be using OP more soon.</t>
  </si>
  <si>
    <t>https://observepoint.my.salesforce.com/006VH00000Q18asYAB</t>
  </si>
  <si>
    <t>006VH00000gB3nHYAS</t>
  </si>
  <si>
    <t>2028 - REN - Lloyds Bank</t>
  </si>
  <si>
    <t>006VH000002u6HiYAI</t>
  </si>
  <si>
    <t>&lt;p&gt;Lloyds Objectives&lt;/p&gt;&lt;ul&gt;&lt;li&gt;Journey flows across their top brands on their key journeys&lt;/li&gt;&lt;li&gt;Tealium governance. &lt;/li&gt;&lt;li&gt;API leverage into internal Confluence dashboard&lt;/li&gt;&lt;li&gt;Release cycle testing.&lt;/li&gt;&lt;li&gt;Cookie compliance&lt;/li&gt;&lt;li&gt;PII Data detection&lt;/li&gt;&lt;/ul&gt;</t>
  </si>
  <si>
    <t>https://observepoint.my.salesforce.com/006VH00000gB3nHYAS</t>
  </si>
  <si>
    <t>006VH00000hNx6gYAC</t>
  </si>
  <si>
    <t>2027 - REN - Klick</t>
  </si>
  <si>
    <t>006VH00000S7p9QYAR</t>
  </si>
  <si>
    <t>https://observepoint.my.salesforce.com/006VH00000hNx6gYAC</t>
  </si>
  <si>
    <t>2026 - REN - Klick (Apellis)</t>
  </si>
  <si>
    <t>&lt;p&gt;Klick will utilize this instance to support Apellis with the tech governance and analytics validation needs. &lt;/p&gt;</t>
  </si>
  <si>
    <t>Klick will utilize this instance to support Apellis with the tech governance and analytics validation needs.</t>
  </si>
  <si>
    <t>https://observepoint.my.salesforce.com/006VH00000S7p9QYAR</t>
  </si>
  <si>
    <t>2026 - REN - Bright Horizons Family Solutions Inc.</t>
  </si>
  <si>
    <t>006VH00000OTv1uYAD</t>
  </si>
  <si>
    <t>&lt;p&gt;Great Partner with big plans for next year, hence the Upsell!&lt;/p&gt;</t>
  </si>
  <si>
    <t>Great Partner with big plans for next year, hence the Upsell!</t>
  </si>
  <si>
    <t>https://observepoint.my.salesforce.com/006VH00000UFRoDYAX</t>
  </si>
  <si>
    <t>2025 - REN - Kaizen Gaming</t>
  </si>
  <si>
    <t>0066T00001DkQbpQAF</t>
  </si>
  <si>
    <t>&lt;ul&gt;&lt;li&gt;&lt;span style="background-color: transparent; font-size: 10.5pt;"&gt;Ad Landing Page Validation&lt;/span&gt;&lt;ul&gt;&lt;li&gt;&lt;span style="background-color: transparent; font-size: 10.5pt;"&gt;Identify issues with ad campaigns prior to launch&lt;/span&gt;&lt;/li&gt;&lt;li&gt;&lt;span style="background-color: transparent; font-size: 10.5pt;"&gt;Monitor existing ad campaign landing pages&lt;/span&gt;&lt;/li&gt;&lt;li&gt;&lt;span style="background-color: transparent; font-size: 10.5pt;"&gt;Metrics&lt;/span&gt;&lt;ul&gt;&lt;li&gt;&lt;span style="background-color: transparent; font-size: 10.5pt;"&gt;0 Campaigns launched with errors&lt;/span&gt;&lt;/li&gt;&lt;li&gt;&lt;span style="background-color: transparent; font-size: 10.5pt;"&gt;Broken links&lt;/span&gt;&lt;/li&gt;&lt;li&gt;&lt;span style="background-color: transparent; font-size: 10.5pt;"&gt;Broken pages&lt;/span&gt;&lt;/li&gt;&lt;li&gt;&lt;span style="background-color: transparent; font-size: 10.5pt;"&gt;Analytics Tags present&lt;/span&gt;&lt;/li&gt;&lt;li&gt;&lt;span style="background-color: transparent; font-size: 10.5pt;"&gt;Campaign ids not captured by analytics&lt;/span&gt;&lt;/li&gt;&lt;/ul&gt;&lt;/li&gt;&lt;/ul&gt;&lt;/li&gt;&lt;li&gt;&lt;span style="background-color: transpa</t>
  </si>
  <si>
    <t>The team uses OP for landing page validation, analytics validation, AND privacy compliance. They have goals to improve load times this year as they move to server side and optimize their gaming sites. They appreciate our unique ability to support custom proxies in regions throughout the world because their sites are geofenced.</t>
  </si>
  <si>
    <t>https://observepoint.my.salesforce.com/006VH00000A5PzKYAV</t>
  </si>
  <si>
    <t>006VH00000AhXmBYAV</t>
  </si>
  <si>
    <t>2026 - REN - NYU Langone Hospital</t>
  </si>
  <si>
    <t>https://observepoint.my.salesforce.com/006VH00000AhXmBYAV</t>
  </si>
  <si>
    <t>https://observepoint.my.salesforce.com/0010W00002dxP9nQAE</t>
  </si>
  <si>
    <t>006VH00000Z7oXUYAZ</t>
  </si>
  <si>
    <t>2026 - REN - BitBang</t>
  </si>
  <si>
    <t>https://observepoint.my.salesforce.com/006VH00000Z7oXUYAZ</t>
  </si>
  <si>
    <t>006VH00000RAdlJYAT</t>
  </si>
  <si>
    <t>2025 - REN - State of Utah</t>
  </si>
  <si>
    <t>006VH00000Pqa4DYAR</t>
  </si>
  <si>
    <t>&lt;ul&gt;&lt;li&gt;&lt;strong&gt;Privacy Compliance&lt;/strong&gt; scans for different Utah state municipalities&lt;ul&gt;&lt;li&gt;Equip Utah&amp;#39;s data privacy office the ability to fulfill on tag and cookie inventory requests from different government entities&lt;/li&gt;&lt;li&gt;Help these municipalities comply with &lt;strong&gt;Utah Code 63A-19-401 (Government Data Privacy Act)&lt;/strong&gt;&lt;/li&gt;&lt;/ul&gt;&lt;/li&gt;&lt;/ul&gt;&lt;p&gt;&lt;br&gt;&lt;/p&gt;</t>
  </si>
  <si>
    <t>State of Utah has several contracts with us to ensure they don't have to go through a long approval process. They continue to get value each month as they run audits for different municipalities. They are pumped about Site census, so they can know how large a domain is before scanning and be sure their scanning is comprehensive.</t>
  </si>
  <si>
    <t>https://observepoint.my.salesforce.com/006VH00000RAdlJYAT</t>
  </si>
  <si>
    <t>https://observepoint.my.salesforce.com/001d000001qtO0GAAU</t>
  </si>
  <si>
    <t>006VH00000f3n6DYAQ</t>
  </si>
  <si>
    <t>2026 - REN - State of Utah</t>
  </si>
  <si>
    <t>https://observepoint.my.salesforce.com/006VH00000f3n6DYAQ</t>
  </si>
  <si>
    <t>2025 - REN - Perficient</t>
  </si>
  <si>
    <t>&lt;p&gt;https://docs.google.com/presentation/d/1zh_LK1OiVOwh5BflCQJTVvCGpQnhGBkATZDto8KA95U/edit?slide=id.g314ec6bad12_0_0#slide=id.g314ec6bad12_0_0&lt;/p&gt;</t>
  </si>
  <si>
    <t>Partner that also helps customers with their accounts. Glad we are continuing our partnership with them!</t>
  </si>
  <si>
    <t>https://observepoint.my.salesforce.com/006VH00000RjsJGYAZ</t>
  </si>
  <si>
    <t>006VH0000096RTNYA2</t>
  </si>
  <si>
    <t>2026 - REN - ULTA</t>
  </si>
  <si>
    <t>https://observepoint.my.salesforce.com/006VH0000096RTNYA2</t>
  </si>
  <si>
    <t>006VH00000hYUfdYAG</t>
  </si>
  <si>
    <t>2027 - REN - Sage</t>
  </si>
  <si>
    <t>006VH00000RxtaRYAR</t>
  </si>
  <si>
    <t>https://observepoint.my.salesforce.com/006VH00000hYUfdYAG</t>
  </si>
  <si>
    <t>2026 - REN - Sage</t>
  </si>
  <si>
    <t>After losing our Champion with less than two months before the contract end, and having a whole new team to sell on the value of IT with Dylan and Mikes help we have managed to convince them they need OP, even with them deciding they had a better solution for journeys they increased there audit pages so we didn't lose any value out of the contract at all.</t>
  </si>
  <si>
    <t>https://observepoint.my.salesforce.com/006VH00000RxtaRYAR</t>
  </si>
  <si>
    <t>006VH00000fzbmDYAQ</t>
  </si>
  <si>
    <t>006VH00000XbfCTYAZ</t>
  </si>
  <si>
    <t>https://observepoint.my.salesforce.com/006VH00000fzbmDYAQ</t>
  </si>
  <si>
    <t>006VH00000ROOxhYAH</t>
  </si>
  <si>
    <t>2025 - REN - Carnival Corporation &amp; plc</t>
  </si>
  <si>
    <t>&lt;p&gt;Princess currently has limited team involvement. One team is focused on a high-level analytics use case and already has ObservePoint implemented to monitor data and receive alerts when issues arise. Another team is using ObservePoint for tag governance in relation to OneTrust, ensuring specific pixels fire—or don’t—based on user consent, and working to govern newly released pixels that may not have been approved. This project is still in progress, and the use cases are not yet fully solidified, which is why this account is in &lt;strong&gt;red status.&lt;/strong&gt;&lt;/p&gt;</t>
  </si>
  <si>
    <t>Monique has been working to get her team to adopt the platform for the past 2–3 years, but they haven’t been able to fully implement it. Because of that, she couldn’t justify renewing for another year. Holland America expressed interest in starting a new license, but they don’t have the budget available this year.</t>
  </si>
  <si>
    <t>https://observepoint.my.salesforce.com/006VH00000ROOxhYAH</t>
  </si>
  <si>
    <t>006VH00000dOqF8YAK</t>
  </si>
  <si>
    <t>2026 - REN - E-CENS</t>
  </si>
  <si>
    <t>https://observepoint.my.salesforce.com/006VH00000dOqF8YAK</t>
  </si>
  <si>
    <t>006VH00000afYYsYAM</t>
  </si>
  <si>
    <t>2026 - REN - DeVry University</t>
  </si>
  <si>
    <t>006VH00000Xiq9ZYAR</t>
  </si>
  <si>
    <t>2026 - REN - Institute of Chartered Accountants in England and Wales</t>
  </si>
  <si>
    <t>006VH00000QPoYvYAL</t>
  </si>
  <si>
    <t>https://observepoint.my.salesforce.com/006VH00000Xiq9ZYAR</t>
  </si>
  <si>
    <t>https://observepoint.my.salesforce.com/0016T00002lvu9dQAA</t>
  </si>
  <si>
    <t>006VH00000Y4haiYAB</t>
  </si>
  <si>
    <t>2026 - REN - Novo Nordisk Inc.</t>
  </si>
  <si>
    <t>006VH00000VidF9YAJ</t>
  </si>
  <si>
    <t>https://observepoint.my.salesforce.com/006VH00000Y4haiYAB</t>
  </si>
  <si>
    <t>https://observepoint.my.salesforce.com/001VH00000NMqJ2YAL</t>
  </si>
  <si>
    <t>006VH00000iUdcHYAS</t>
  </si>
  <si>
    <t>2028 - REN - Selfridges &amp; Co.</t>
  </si>
  <si>
    <t>006VH000002kCrRYAU</t>
  </si>
  <si>
    <t>https://observepoint.my.salesforce.com/006VH00000iUdcHYAS</t>
  </si>
  <si>
    <t>006VH00000iKxIpYAK</t>
  </si>
  <si>
    <t>2027 - REN - Direct Line Group</t>
  </si>
  <si>
    <t>https://observepoint.my.salesforce.com/006VH00000iKxIpYAK</t>
  </si>
  <si>
    <t>006VH00000WSoDyYAL</t>
  </si>
  <si>
    <t>2026 - REN - BDO USA LLP</t>
  </si>
  <si>
    <t>006VH00000R9uZhYAJ</t>
  </si>
  <si>
    <t>https://observepoint.my.salesforce.com/006VH00000WSoDyYAL</t>
  </si>
  <si>
    <t>https://observepoint.my.salesforce.com/0010W00002dxRfjQAE</t>
  </si>
  <si>
    <t>0066T000017vvD0QAI</t>
  </si>
  <si>
    <t>2024 - REN - AutoNation</t>
  </si>
  <si>
    <t>&lt;p&gt;From OP strategy meeting on 03/05/2024 (Gong call &lt;a href="https://us-3129.app.gong.io/call?id=831135937566562024" target="_blank"&gt;here&lt;/a&gt;). &lt;/p&gt;&lt;ul&gt;&lt;li&gt;Ensure analytics data integrity at a high level for accurate reporting&lt;/li&gt;&lt;li&gt;To save as much time doing the above as possible (automation)&lt;/li&gt;&lt;/ul&gt;</t>
  </si>
  <si>
    <t>At the beginning of this year, the decision maker said they needed to get more value from OP to consider renewing. Since then, we've ramped up usage this year by auditing ~260 domains daily to primarily validate analytics, and we’ve caught real issues that they have since been able to resolve. Going forward, they want to mature in their analytics validation and start privacy compliance validation as well! Come renewal time, we also had to fight against their procurement team who was tasked with reducing all vendor contracts by 20% but we were able to maintain a values-based discussion to renew the contract at almost full value!</t>
  </si>
  <si>
    <t>https://observepoint.my.salesforce.com/0066T000017vvD0QAI</t>
  </si>
  <si>
    <t>006VH00000RAnCnYAL</t>
  </si>
  <si>
    <t>2026 - REN - AutoNation</t>
  </si>
  <si>
    <t>&lt;p&gt;2025:&lt;/p&gt;&lt;ol&gt;&lt;li&gt;Analytics&lt;ol&gt;&lt;li&gt;Validate presence of Primary Tags on 100% of primary domains - DONE&lt;ol&gt;&lt;li&gt;Could improve this by implementing some sitewide Audits, but they don&amp;#39;t have enough volume for regular sitewide Audits on all of their domains (we&amp;#39;ve done some here and there).&lt;/li&gt;&lt;/ol&gt;&lt;/li&gt;&lt;li&gt;Identify hardcoded tags on autonation.com and determine if there is a significant performance impact from deployed tags&lt;/li&gt;&lt;li&gt;Implement ClickAll+ Audits for click tests with the goal to save Stacy 90% of her time spent testing this now (manually)&lt;/li&gt;&lt;li&gt;Implement pageview analytics rules to validate analytics variables on 100% of primary domains&lt;/li&gt;&lt;/ol&gt;&lt;/li&gt;&lt;li&gt;Privacy&lt;ol&gt;&lt;li&gt;Validate CMP and drive unapproved cookies and tags to 0 (on relevant domains)&lt;ol&gt;&lt;li&gt;(Doesn&amp;#39;t seem to be a high priority now, so need to revisit this later to see if it becomes one.)&lt;/li&gt;&lt;/ol&gt;&lt;/li&gt;&lt;/ol&gt;&lt;/li&gt;&lt;/ol&gt;</t>
  </si>
  <si>
    <t>https://observepoint.my.salesforce.com/006VH00000RAnCnYAL</t>
  </si>
  <si>
    <t>2026 - REN - Drumline</t>
  </si>
  <si>
    <t>&lt;p&gt;Drumline manages The Salvation Army and Sub Zero accounts. Glad they are also using their own account for BD purposes!&lt;/p&gt;</t>
  </si>
  <si>
    <t>Regular cadence and updates helps a ton with clients using the tool! Good partnership and relationships with the Drumline team!</t>
  </si>
  <si>
    <t>https://observepoint.my.salesforce.com/006VH00000SukRRYAZ</t>
  </si>
  <si>
    <t>006VH00000eXNtLYAW</t>
  </si>
  <si>
    <t>006VH00000dqCeXYAU</t>
  </si>
  <si>
    <t>https://observepoint.my.salesforce.com/006VH00000eXNtLYAW</t>
  </si>
  <si>
    <t>006VH00000Vun19YAB</t>
  </si>
  <si>
    <t>006VH00000VQz1CYAT</t>
  </si>
  <si>
    <t>https://observepoint.my.salesforce.com/006VH00000Vun19YAB</t>
  </si>
  <si>
    <t>006VH00000VugdtYAB</t>
  </si>
  <si>
    <t>006VH00000VR7UzYAL</t>
  </si>
  <si>
    <t>https://observepoint.my.salesforce.com/006VH00000VugdtYAB</t>
  </si>
  <si>
    <t>006VH00000iOxf7YAC</t>
  </si>
  <si>
    <t>2027 - REN - Strategic 7</t>
  </si>
  <si>
    <t>006VH00000iOghWYAS</t>
  </si>
  <si>
    <t>https://observepoint.my.salesforce.com/006VH00000iOxf7YAC</t>
  </si>
  <si>
    <t>https://observepoint.my.salesforce.com/001VH00000otxfNYAQ</t>
  </si>
  <si>
    <t>006VH00000RLyfzYAD</t>
  </si>
  <si>
    <t>2027 - REN - Endress+Hauser AG</t>
  </si>
  <si>
    <t>https://observepoint.my.salesforce.com/006VH00000RLyfzYAD</t>
  </si>
  <si>
    <t>006VH00000joWqoYAE</t>
  </si>
  <si>
    <t>2027 - REN - The Pixel</t>
  </si>
  <si>
    <t>006VH00000joXzlYAE</t>
  </si>
  <si>
    <t>https://observepoint.my.salesforce.com/006VH00000joWqoYAE</t>
  </si>
  <si>
    <t>https://observepoint.my.salesforce.com/001VH00000ge9KcYAI</t>
  </si>
  <si>
    <t>006VH00000j9zn7YAA</t>
  </si>
  <si>
    <t>2027 - REN - Kingfisher</t>
  </si>
  <si>
    <t>https://observepoint.my.salesforce.com/006VH00000j9zn7YAA</t>
  </si>
  <si>
    <t>006VH00000ewiuUYAQ</t>
  </si>
  <si>
    <t>2026 - REN - Workday</t>
  </si>
  <si>
    <t>006VH00000RgiEnYAJ</t>
  </si>
  <si>
    <t>https://observepoint.my.salesforce.com/006VH00000ewiuUYAQ</t>
  </si>
  <si>
    <t>2025 - REN - Discover Financial Services - 2nd of 3 year deal</t>
  </si>
  <si>
    <t>006VH000004zQrKYAU</t>
  </si>
  <si>
    <t>&lt;ol&gt;&lt;li&gt;Identify domains to Audit and setup recurring Audits (IN PROGRESS)&lt;/li&gt;&lt;li&gt;Privacy Validation (IN PROGRESS)&lt;ol&gt;&lt;li&gt;0 Unapproved Tags&lt;/li&gt;&lt;li&gt;0 Unapproved Cookies&lt;/li&gt;&lt;/ol&gt;&lt;/li&gt;&lt;li&gt;Analytics Validation&lt;ol&gt;&lt;li&gt;TODO: Identify success criteria w/ metrics&lt;/li&gt;&lt;/ol&gt;&lt;/li&gt;&lt;/ol&gt;</t>
  </si>
  <si>
    <t>Discover loves OP! 3 of them attended EDGE and they are excited for many of our roadmap items, including cookie &amp; tag database, and keyword search.</t>
  </si>
  <si>
    <t>https://observepoint.my.salesforce.com/006VH00000PyBtVYAV</t>
  </si>
  <si>
    <t>0066T000016jsAKQAY</t>
  </si>
  <si>
    <t>2024 - REN - M&amp;T Bank</t>
  </si>
  <si>
    <t>We are thrilled to announce that M&amp;T has signed a three-year renewal! They are eager to audit their staging environments to ensure everything is fully vetted before being pushed to production. Additionally, M&amp;T is doubling down on implementing rules to safeguard their investment in analytics, ensuring nothing drops off in the future!</t>
  </si>
  <si>
    <t>https://observepoint.my.salesforce.com/0066T000016jsAKQAY</t>
  </si>
  <si>
    <t>006VH00000P1mx4YAB</t>
  </si>
  <si>
    <t>2027 - REN - M&amp;T Bank</t>
  </si>
  <si>
    <t>https://observepoint.my.salesforce.com/006VH00000P1mx4YAB</t>
  </si>
  <si>
    <t>2023 - REN - Mayo Clinic</t>
  </si>
  <si>
    <t>Mayo Continues to find value from OP making the decision for renewal an easy decision. They are excited to really start pushing on Privacy and get more value.</t>
  </si>
  <si>
    <t>https://observepoint.my.salesforce.com/0066T000018GrDwQAK</t>
  </si>
  <si>
    <t>2026 - REN - Selfridges &amp; Co.</t>
  </si>
  <si>
    <t>After having new users over this year, we have managed to show them the value and are happy using us and now exploring even more use cases. A big win was the value they got after receiving an ICO letter last year and using OP to be able to respond to it</t>
  </si>
  <si>
    <t>https://observepoint.my.salesforce.com/006VH000002kCrRYAU</t>
  </si>
  <si>
    <t>006VH00000jPkFRYA0</t>
  </si>
  <si>
    <t>2027 - REN - Holafly</t>
  </si>
  <si>
    <t>006VH00000VfQUXYA3</t>
  </si>
  <si>
    <t>https://observepoint.my.salesforce.com/006VH00000jPkFRYA0</t>
  </si>
  <si>
    <t>https://observepoint.my.salesforce.com/001VH00000DilOmYAJ</t>
  </si>
  <si>
    <t>2026 - REN - Holafly</t>
  </si>
  <si>
    <t>006VH00000SysF7YAJ</t>
  </si>
  <si>
    <t>&lt;p&gt;&lt;strong style="font-family: Calibri, sans-serif; font-size: 11pt; background-color: transparent; color: windowtext;"&gt;Wins&lt;/strong&gt;&lt;span style="font-family: Calibri, sans-serif; font-size: 11pt; color: windowtext;"&gt; &lt;/span&gt;&lt;/p&gt;&lt;p&gt;&lt;span style="font-family: Calibri, sans-serif; font-size: 11pt; background-color: transparent; color: windowtext;"&gt;Lost tracking in adobe analytics in the checkout&lt;/span&gt;&lt;span style="font-family: Calibri, sans-serif; font-size: 11pt; color: windowtext;"&gt; &lt;/span&gt;&lt;/p&gt;&lt;p&gt;&lt;span style="font-family: Calibri, sans-serif; font-size: 11pt; background-color: transparent; color: windowtext;"&gt;Taking real-time decisions&lt;/span&gt;&lt;span style="font-family: Calibri, sans-serif; font-size: 11pt; color: windowtext;"&gt; &lt;/span&gt;&lt;/p&gt;</t>
  </si>
  <si>
    <t>Very happy with the tool &amp; working nicely. OP will be helping test &amp; monitor the checkout process that is coming soon. Interested in App Testing also this year with the migration from web to app.</t>
  </si>
  <si>
    <t>https://observepoint.my.salesforce.com/006VH00000VfQUXYA3</t>
  </si>
  <si>
    <t>006VH00000C2W3LYAV</t>
  </si>
  <si>
    <t>2025 - REN - Choice Hotels</t>
  </si>
  <si>
    <t>Main user retired, could not establish new product owner or any usage from others at Choice Hotels.</t>
  </si>
  <si>
    <t>https://observepoint.my.salesforce.com/006VH00000C2W3LYAV</t>
  </si>
  <si>
    <t>2025 - REN - Adobe (Federal)</t>
  </si>
  <si>
    <t>&lt;p&gt;Adobe Federal has had massive success by using OP for large (50k+) scans of their clients for reporting on and validating their website analytics.&lt;/p&gt;</t>
  </si>
  <si>
    <t>Having huge advocates of what we do and how well we do it, in addition to a great relationship with our contacts, and being a crucial part of Adobe's Health scores for their clients, we have extended our partnership with Adobe Federal!</t>
  </si>
  <si>
    <t>https://observepoint.my.salesforce.com/006VH00000DeW1hYAF</t>
  </si>
  <si>
    <t>006VH00000NvylNYAR</t>
  </si>
  <si>
    <t>2027 - REN - PetSmart</t>
  </si>
  <si>
    <t>https://observepoint.my.salesforce.com/006VH00000NvylNYAR</t>
  </si>
  <si>
    <t>006VH00000YoIPZYA3</t>
  </si>
  <si>
    <t>2026 - REN - RDO Equipment</t>
  </si>
  <si>
    <t>0066T00001B9yLVQAZ</t>
  </si>
  <si>
    <t>2025 - REN - United Healthcare (Providers Operations)</t>
  </si>
  <si>
    <t>0066T00001ADvveQAD</t>
  </si>
  <si>
    <t>&lt;p&gt;Analytics Validation&lt;/p&gt;&lt;ul&gt;&lt;li&gt;Use ClickAll+ to validate all analytics calls for clicks after each release.&lt;/li&gt;&lt;li&gt;Catch issues during regression test and quickly remediate them.&lt;/li&gt;&lt;li&gt;Metrics&lt;ul&gt;&lt;li&gt;Rule failures per audit run&lt;ul&gt;&lt;li&gt;Each true failure represents wins and value for the customer.&lt;/li&gt;&lt;/ul&gt;&lt;/li&gt;&lt;/ul&gt;&lt;/li&gt;&lt;/ul&gt;</t>
  </si>
  <si>
    <t>This team at UHC uses ClickAll+ Audits almost exclusively. It provides incredible results for their regression testing processes. It finds analytics tagging issues every time it runs that would have taken days of work from teams of people and would be super mundane.</t>
  </si>
  <si>
    <t>https://observepoint.my.salesforce.com/0066T00001B9yLVQAZ</t>
  </si>
  <si>
    <t>006VH00000VIJn7YAH</t>
  </si>
  <si>
    <t>2027 - REN - UHC Provider Operations</t>
  </si>
  <si>
    <t>&lt;p&gt;&lt;strong&gt;Analytics Validation&lt;/strong&gt;&lt;/p&gt;&lt;ul&gt;&lt;li&gt;Use ClickAll+ to validate all analytics calls for clicks after each release.&lt;/li&gt;&lt;li&gt;Catch issues during regression test and quickly remediate them.&lt;/li&gt;&lt;li&gt;Metrics&lt;/li&gt;&lt;li&gt;Rule failures per audit run&lt;ul&gt;&lt;li&gt;Each true failure represents wins and value for the customer.&lt;/li&gt;&lt;/ul&gt;&lt;/li&gt;&lt;/ul&gt;&lt;p&gt;&lt;br&gt;&lt;/p&gt;</t>
  </si>
  <si>
    <t>https://observepoint.my.salesforce.com/006VH00000VIJn7YAH</t>
  </si>
  <si>
    <t>2025 - REN - Money and Pensions Service</t>
  </si>
  <si>
    <t>&lt;ul&gt;&lt;li&gt;GDPR Compliance - Manage consent and privacy to ensure compliance and avoid fines - ensure 100% of cookies / tags that are deployed are actively managed&lt;/li&gt;&lt;li&gt;Tag governance - 0% broken tags / all priority tags are working and on 100% of pages&lt;/li&gt;&lt;li&gt;100% of pii to be monitored&lt;/li&gt;&lt;/ul&gt;</t>
  </si>
  <si>
    <t>Happily using us for Analytics and Privacy</t>
  </si>
  <si>
    <t>https://observepoint.my.salesforce.com/006VH00000M7tr8YAB</t>
  </si>
  <si>
    <t>006VH00000N6iqjYAB</t>
  </si>
  <si>
    <t>2026 - REN - ALDI Süd</t>
  </si>
  <si>
    <t>https://observepoint.my.salesforce.com/006VH00000N6iqjYAB</t>
  </si>
  <si>
    <t>006VH00000AhjqaYAB</t>
  </si>
  <si>
    <t>2025 - REN - AT&amp;T</t>
  </si>
  <si>
    <t>https://observepoint.my.salesforce.com/006VH00000AhjqaYAB</t>
  </si>
  <si>
    <t>006VH000008QOuvYAG</t>
  </si>
  <si>
    <t>2026 - REN - Honda Motor Company</t>
  </si>
  <si>
    <t>https://observepoint.my.salesforce.com/006VH000008QOuvYAG</t>
  </si>
  <si>
    <t>2025 - REN - Versace</t>
  </si>
  <si>
    <t>Partnering closely with BitBang, OP plays a vital role in Versace's web governance strategy, delivering outstanding value and support through Eve &amp; Sarah.</t>
  </si>
  <si>
    <t>https://observepoint.my.salesforce.com/006VH0000045inoYAA</t>
  </si>
  <si>
    <t>006VH000003KPdFYAW</t>
  </si>
  <si>
    <t>2025 - REN - V Shred</t>
  </si>
  <si>
    <t>0066T00001DnuBVQAZ</t>
  </si>
  <si>
    <t>VShred has faced some challenges in getting their Journeys to work, which has been their primary use case. However, Adrian's team has collaborated closely with them to ensure their Journeys are functioning effectively. Looking ahead to 2025, they are thrilled to shift more focus toward audits while continuing to rely on Journey automation to support their goals.</t>
  </si>
  <si>
    <t>https://observepoint.my.salesforce.com/006VH000003KPdFYAW</t>
  </si>
  <si>
    <t>https://observepoint.my.salesforce.com/0016T000037SRryQAG</t>
  </si>
  <si>
    <t>006VH00000S8N5oYAF</t>
  </si>
  <si>
    <t>2026 - REN - V Shred</t>
  </si>
  <si>
    <t>V Shred came to us last year during their renewal and said they no longer had a real use case for the tool and did not want to renew. At that point, they had already auto-renewed, and we had been meeting with their team every week throughout the year, helping them work through issues and using a significant amount of our support team’s time to assist with their complex Journeys. Even with all of that, they still pushed to cancel. We held them to the auto-renewal, they were upset, refused to pay, and we ultimately had to send them to collections.</t>
  </si>
  <si>
    <t>https://observepoint.my.salesforce.com/006VH00000S8N5oYAF</t>
  </si>
  <si>
    <t>2025 - REN - Roche</t>
  </si>
  <si>
    <t>&lt;ul&gt;&lt;li&gt;Key User Flows (contact forms, social/external links, search etc&lt;/li&gt;&lt;li&gt;Privacy Compliant&lt;/li&gt;&lt;li&gt;Adobe Web SDK Migration&lt;/li&gt;&lt;li&gt;Tag Audits (Tag Performance)&lt;/li&gt;&lt;/ul&gt;&lt;p&gt;&lt;br&gt;&lt;/p&gt;</t>
  </si>
  <si>
    <t>Roche truly value the longstanding collaboration with Observepoint that now Roche Group are interested in using the tool along with the already Pharma &amp; Diagnostics teams.</t>
  </si>
  <si>
    <t>https://observepoint.my.salesforce.com/006VH00000ONyDlYAL</t>
  </si>
  <si>
    <t>006VH00000SLBDJYA5</t>
  </si>
  <si>
    <t>2025 - REN - America's Credit Unions</t>
  </si>
  <si>
    <t>006VH000000uyRLYAY</t>
  </si>
  <si>
    <t>Lack of champion/adoption at America's CU led to cancellation.</t>
  </si>
  <si>
    <t>https://observepoint.my.salesforce.com/006VH00000SLBDJYA5</t>
  </si>
  <si>
    <t>https://observepoint.my.salesforce.com/001VH000000tcO1YAI</t>
  </si>
  <si>
    <t>006VH00000XHzvNYAT</t>
  </si>
  <si>
    <t>2026 - REN - Big Orange Lab</t>
  </si>
  <si>
    <t>006VH00000XI2LKYA1</t>
  </si>
  <si>
    <t>https://observepoint.my.salesforce.com/006VH00000XHzvNYAT</t>
  </si>
  <si>
    <t>https://observepoint.my.salesforce.com/001VH00000QYZMEYA5</t>
  </si>
  <si>
    <t>2025 - REN - Microsoft</t>
  </si>
  <si>
    <t>&lt;ol&gt;&lt;li&gt;Automate Web Governance - Configure audits for all regional Microsoft prod environments&lt;/li&gt;&lt;li&gt;Automated testing around high value funnels - Configure Journeys for all test cases surrounding PDP&amp;#39;s&lt;/li&gt;&lt;li&gt;Catch close to real time gaps in customer experience&lt;/li&gt;&lt;/ol&gt;&lt;p&gt;Potential for Landing Page Validation for Paid Ads and Email.&lt;/p&gt;</t>
  </si>
  <si>
    <t>Auto-renew. Great to have Microsoft onboard.</t>
  </si>
  <si>
    <t>https://observepoint.my.salesforce.com/006VH00000GrpzFYAR</t>
  </si>
  <si>
    <t>2024 - REN - Sub-Zero, Wolf, &amp; Cove</t>
  </si>
  <si>
    <t>&lt;p&gt;Sub-Zero relies on ObservePoint and plans to continue doing so for the following key reasons:&lt;/p&gt;&lt;p&gt;&lt;br&gt;&lt;/p&gt;&lt;p&gt;Primary Focus: Analytics Validation&lt;/p&gt;&lt;p&gt;Validate analytics accuracy and integrity.&lt;/p&gt;&lt;p&gt;Automate repetitive tasks for efficiency.&lt;/p&gt;&lt;p&gt;Conduct mobile testing to ensure seamless functionality.&lt;/p&gt;&lt;p&gt;Top Priority: Monitor critical customer journeys to maintain performance.&lt;/p&gt;&lt;p&gt;Verify media tags.&lt;/p&gt;&lt;p&gt;Track Adobe Analytics key values and events within journeys, especially during site releases.&lt;/p&gt;&lt;p&gt;Utilize CI/CD integration (previously used to trigger journeys).&lt;/p&gt;&lt;p&gt;Future Focus: Privacy Compliance Validation&lt;/p&gt;&lt;p&gt;Further discussions with Jason Case are needed to explore privacy compliance as a potential future focus. (This will become a priority after solidifying analytics validation.)&lt;/p&gt;&lt;p&gt;Secondary Focus: Landing Page Validation&lt;/p&gt;&lt;p&gt;Monitor and validate paid media performance through analytics tracking.&lt;/p&gt;</t>
  </si>
  <si>
    <t>Sub-Zero averages over 4,000 page scans a month testing for Analytics and Landing pages. They also tested hundreds of Journey's for critical flows visitors would go through! Happy to see good success and looking forward to another year of it!</t>
  </si>
  <si>
    <t>https://observepoint.my.salesforce.com/006VH000002eHc8YAE</t>
  </si>
  <si>
    <t>006VH00000WwRTeYAN</t>
  </si>
  <si>
    <t>2026 - REN - Ziff Davis Inc.</t>
  </si>
  <si>
    <t>0066T00001AEsnbQAD</t>
  </si>
  <si>
    <t>2025 - REN - New York Life Insurance</t>
  </si>
  <si>
    <t>&lt;ol&gt;&lt;li&gt;Analytics Validation&lt;ol&gt;&lt;li&gt;Provide a tool to automatically discover analytics implementation errors with Adobe.&lt;/li&gt;&lt;/ol&gt;&lt;/li&gt;&lt;li&gt;Privacy Compliance&lt;ol&gt;&lt;li&gt;Identify issues with OneTrust implementation&lt;/li&gt;&lt;/ol&gt;&lt;/li&gt;&lt;/ol&gt;</t>
  </si>
  <si>
    <t>After more than a year of not interacting us, they realized that after consuming some of the insights we shared around privacy and analytics that we found on their website that they not only wanted OP in their toolbelt, but they renewed for 2 years.</t>
  </si>
  <si>
    <t>https://observepoint.my.salesforce.com/0066T00001AEsnbQAD</t>
  </si>
  <si>
    <t>006VH00000Ts7OnYAJ</t>
  </si>
  <si>
    <t>2027 - REN - New York Life Insurance</t>
  </si>
  <si>
    <t>https://observepoint.my.salesforce.com/006VH00000Ts7OnYAJ</t>
  </si>
  <si>
    <t>006VH00000WkPaVYAV</t>
  </si>
  <si>
    <t>2026 - REN - GroupM Danmark</t>
  </si>
  <si>
    <t>0066T00001DnkVSQAZ</t>
  </si>
  <si>
    <t>https://observepoint.my.salesforce.com/006VH00000WkPaVYAV</t>
  </si>
  <si>
    <t>https://observepoint.my.salesforce.com/0016T000035Z9hUQAS</t>
  </si>
  <si>
    <t>006VH00000gcXu1YAE</t>
  </si>
  <si>
    <t>2026 - REN - Shiseido 2</t>
  </si>
  <si>
    <t>https://observepoint.my.salesforce.com/006VH00000gcXu1YAE</t>
  </si>
  <si>
    <t>006VH00000ThkbdYAB</t>
  </si>
  <si>
    <t>2026 - REN - Hookflash Analytics Limited</t>
  </si>
  <si>
    <t>006VH00000RYUfFYAX</t>
  </si>
  <si>
    <t>&lt;p&gt;Continuing success with our partner that uses us extensively for their clients!&lt;/p&gt;</t>
  </si>
  <si>
    <t>Great partner. Another agency that relies on us to scan their clients sites!</t>
  </si>
  <si>
    <t>https://observepoint.my.salesforce.com/006VH00000ThkbdYAB</t>
  </si>
  <si>
    <t>https://observepoint.my.salesforce.com/001VH00000GiK5MYAV</t>
  </si>
  <si>
    <t>006VH00000hdYHBYA2</t>
  </si>
  <si>
    <t>2027 - REN - Hookflash Analytics Limited</t>
  </si>
  <si>
    <t>https://observepoint.my.salesforce.com/006VH00000hdYHBYA2</t>
  </si>
  <si>
    <t>006VH00000WhZRVYA3</t>
  </si>
  <si>
    <t>2026 - REN - Medifast Inc.</t>
  </si>
  <si>
    <t>2025 - REN - CNBC International</t>
  </si>
  <si>
    <t>CNBC is undergoing significant changes as they split into multiple companies. Despite this transition, two long-time users and strong advocates of ObservePoint at CNBC championed the need for our software. Their advocacy, combined with the value ObservePoint delivers, played a crucial role in securing this deal. CNBC remains committed to using ObservePoint and is looking forward to doubling down on their Marketing Validation and Landing Page Validation.</t>
  </si>
  <si>
    <t>https://observepoint.my.salesforce.com/0066T00001ADMwIQAX</t>
  </si>
  <si>
    <t>2025 - REN - UBS</t>
  </si>
  <si>
    <t>UBS are excited to continually automatically testing there analytics and ensure monitoring of their CMP and key journey flows.</t>
  </si>
  <si>
    <t>https://observepoint.my.salesforce.com/006VH000003ZrxNYAS</t>
  </si>
  <si>
    <t>2026 - REN - Prophet</t>
  </si>
  <si>
    <t>006VH000007ZvXFYA0</t>
  </si>
  <si>
    <t>&lt;p&gt;The Prophet team continues to utilize ObservePoint to support their clients&amp;#39; analytics needs. We are an essential part of their testing practice. &lt;/p&gt;</t>
  </si>
  <si>
    <t>The Prophet team continues to utilize ObservePoint to support their clients' analytics needs. We are an essential part of their testing practice.</t>
  </si>
  <si>
    <t>https://observepoint.my.salesforce.com/006VH00000VuWoAYAV</t>
  </si>
  <si>
    <t>006VH00000IDbNZYA1</t>
  </si>
  <si>
    <t>2025 - REN - General Motors Company</t>
  </si>
  <si>
    <t>006VH000003lAwjYAE</t>
  </si>
  <si>
    <t>&lt;ol&gt;&lt;li&gt;Create a Privacy Compliance center of excellence&lt;ol&gt;&lt;li&gt;Leverage cookie and tag reporting&lt;/li&gt;&lt;li&gt;GPC Signal compliance (their privacy policy states they need to comply)&lt;/li&gt;&lt;li&gt;Metrics&lt;ol&gt;&lt;li&gt;Unapproved Cookies: 0&lt;/li&gt;&lt;li&gt;Unapproved Tags: 0&lt;/li&gt;&lt;/ol&gt;&lt;/li&gt;&lt;/ol&gt;&lt;/li&gt;&lt;li&gt;Make Marvin look great in front of the new Chief Privacy Officer &lt;/li&gt;&lt;/ol&gt;</t>
  </si>
  <si>
    <t>Trevor MacKenzie
9:15 AM (3 hours ago)
to me
Hello Bryce,
The software was not used as our team had anticipated. Therefore, it is no longer needed by the team.
We greatly appreciated working with you and if anything in the future is to change – I will let you know.</t>
  </si>
  <si>
    <t>https://observepoint.my.salesforce.com/006VH00000IDbNZYA1</t>
  </si>
  <si>
    <t>006VH00000efrnjYAA</t>
  </si>
  <si>
    <t>2026 - REN - HP Inc</t>
  </si>
  <si>
    <t>&lt;p&gt;&lt;u&gt;Marketing Team:&lt;/u&gt;&lt;/p&gt;&lt;p&gt;Members: Parminder (Pam) Bedi, Xin (Gary) Li, Simranjit (Simran) Singh&lt;/p&gt;&lt;p&gt;Success Criteria:&lt;/p&gt;&lt;ul&gt;&lt;li&gt;Analytics validation&lt;/li&gt;&lt;li&gt;TODO: discuss success criteria and metrics with Marketing team (Pam&amp;#39;s team)&lt;/li&gt;&lt;/ul&gt;&lt;p&gt;&lt;u&gt;Store Team:&lt;/u&gt;&lt;/p&gt;&lt;p&gt;Members: Cameron Bolander, Dave Hutchins, Murilo Castro, Drazen, Gabor Solymos&lt;/p&gt;&lt;p&gt;Success Criteria:&lt;/p&gt;&lt;ul&gt;&lt;li&gt;Validate 100% of correct GTM containers (Accounts) are loading&lt;/li&gt;&lt;li&gt;Validate that 0 rogue GTM containers (Accounts) are loading&lt;/li&gt;&lt;li&gt;Validate that 0 rogue (unapproved) tags are loading&lt;/li&gt;&lt;li&gt;Validate data layer&lt;/li&gt;&lt;li&gt;Optimize page performance by only loading approved tags&lt;/li&gt;&lt;li&gt;Maintain accurate and consistent data collecting (analytics validation)&lt;/li&gt;&lt;/ul&gt;&lt;p&gt;&lt;u&gt;Privacy Assurance Team:&lt;/u&gt;&lt;/p&gt;&lt;p&gt;Members: Aaron Weller, Lavinia (Vinny) Campbell, Gabriela (Gaby) McGavock&lt;/p&gt;&lt;p&gt;&lt;br&gt;&lt;/p&gt;</t>
  </si>
  <si>
    <t>https://observepoint.my.salesforce.com/006VH00000efrnjYAA</t>
  </si>
  <si>
    <t>006VH00000A5Va5YAF</t>
  </si>
  <si>
    <t>2025 - REN - Citadel Federal Credit Union</t>
  </si>
  <si>
    <t>&lt;ul&gt;&lt;li&gt;&lt;strong&gt;Tag Inventory&lt;/strong&gt;&lt;ul&gt;&lt;li&gt;Validate that Google Tag Manager and Google Analytics 4 tags are firing where expected&lt;/li&gt;&lt;li&gt;Tag initiators to understand what technologies are firing and their relationship&lt;/li&gt;&lt;/ul&gt;&lt;/li&gt;&lt;li&gt;&lt;strong&gt;Email Link Validation&lt;/strong&gt;&lt;ul&gt;&lt;li&gt;Identify issues preventing attribution for email marketing campaigns&lt;ul&gt;&lt;li&gt;Drive issues to 0&lt;/li&gt;&lt;/ul&gt;&lt;/li&gt;&lt;/ul&gt;&lt;/li&gt;&lt;/ul&gt;</t>
  </si>
  <si>
    <t>champion just left the company, but her boss was wow-ed by our first demo with him and said they felt the pain that email link validation solves. Auto-renewing now, but expecting an upsell soon.</t>
  </si>
  <si>
    <t>https://observepoint.my.salesforce.com/006VH00000A5Va5YAF</t>
  </si>
  <si>
    <t>006VH00000XDNLaYAP</t>
  </si>
  <si>
    <t>2026 - REN - Citadel Federal Credit Union</t>
  </si>
  <si>
    <t>https://observepoint.my.salesforce.com/006VH00000XDNLaYAP</t>
  </si>
  <si>
    <t>006VH00000bvibiYAA</t>
  </si>
  <si>
    <t>2026 - REN - Travel Guard</t>
  </si>
  <si>
    <t>006VH00000V0tgzYAB</t>
  </si>
  <si>
    <t>https://observepoint.my.salesforce.com/006VH00000bvibiYAA</t>
  </si>
  <si>
    <t>https://observepoint.my.salesforce.com/001d000001qtIQJAA2</t>
  </si>
  <si>
    <t>006VH00000a58Q1YAI</t>
  </si>
  <si>
    <t>2026 - REN - Ricoh</t>
  </si>
  <si>
    <t>006VH00000S7u5XYAR</t>
  </si>
  <si>
    <t>https://observepoint.my.salesforce.com/006VH00000a58Q1YAI</t>
  </si>
  <si>
    <t>https://observepoint.my.salesforce.com/0010W00002OzRiRQAV</t>
  </si>
  <si>
    <t>2025 - REN - The Home Depot of Canada</t>
  </si>
  <si>
    <t>&lt;p&gt;Regression testing and analytics Validation- Going well&lt;/p&gt;&lt;ul&gt;&lt;li&gt;Team is working to utilize more of the features.&lt;/li&gt;&lt;/ul&gt;&lt;p&gt;Looking at utilzing Email link validation later in the year. &lt;/p&gt;&lt;p&gt;Would like app testing&lt;/p&gt;&lt;p&gt;Privacy validation is lower priority but some testing being done&lt;/p&gt;&lt;p&gt;On page actions &lt;/p&gt;</t>
  </si>
  <si>
    <t>OP has provided value in terms of time QAing the Analytics and been heavily used for their regression testing. See the value of Email link validation and want to start utilizing it. Love the new reports</t>
  </si>
  <si>
    <t>https://observepoint.my.salesforce.com/006VH00000E2BfIYAV</t>
  </si>
  <si>
    <t>006VH00000V65mOYAR</t>
  </si>
  <si>
    <t>2027 - REN - Gap</t>
  </si>
  <si>
    <t>https://observepoint.my.salesforce.com/006VH00000V65mOYAR</t>
  </si>
  <si>
    <t>006VH00000ak4geYAA</t>
  </si>
  <si>
    <t>2026 - REN - Arc'Teryx</t>
  </si>
  <si>
    <t>006VH00000Wwm6fYAB</t>
  </si>
  <si>
    <t>https://observepoint.my.salesforce.com/006VH00000ak4geYAA</t>
  </si>
  <si>
    <t>https://observepoint.my.salesforce.com/001d000001hUnCHAA0</t>
  </si>
  <si>
    <t>006VH00000VZgnMYAT</t>
  </si>
  <si>
    <t>2027 - REN - Staysure Ltd.</t>
  </si>
  <si>
    <t>006VH000000OW5DYAW</t>
  </si>
  <si>
    <t>&lt;p&gt;&lt;span style="font-size: 16px; color: rgb(31, 35, 46);"&gt;Matthias outlined Staysure&amp;#39;s key success metrics for ObservePoint: &lt;/span&gt;&lt;/p&gt;&lt;p&gt;&lt;br&gt;&lt;/p&gt;&lt;ul&gt;&lt;li&gt;&lt;span style="font-size: 16px; color: rgb(31, 35, 46);"&gt;100% coverage of tracking technologies, &lt;/span&gt;&lt;/li&gt;&lt;li&gt;&lt;span style="font-size: 16px; color: rgb(31, 35, 46);"&gt;full cookie consent coverage &lt;/span&gt;&lt;/li&gt;&lt;li&gt;&lt;span style="font-size: 16px; color: rgb(31, 35, 46);"&gt;fast response time on any incidents.&lt;/span&gt;&lt;/li&gt;&lt;/ul&gt;</t>
  </si>
  <si>
    <t>https://observepoint.my.salesforce.com/006VH00000VZgnMYAT</t>
  </si>
  <si>
    <t>https://observepoint.my.salesforce.com/0016T00002jmmtYQAQ</t>
  </si>
  <si>
    <t>006VH00000iPkZNYA0</t>
  </si>
  <si>
    <t>2027 - REN - S&amp;P Global</t>
  </si>
  <si>
    <t>006VH00000VUTnWYAX</t>
  </si>
  <si>
    <t>https://observepoint.my.salesforce.com/006VH00000iPkZNYA0</t>
  </si>
  <si>
    <t>https://observepoint.my.salesforce.com/001d000001qtIOSAA2</t>
  </si>
  <si>
    <t>006VH00000Vure5YAB</t>
  </si>
  <si>
    <t>2026 - REN - CSA Latam</t>
  </si>
  <si>
    <t>006VH00000RnJwPYAV</t>
  </si>
  <si>
    <t>https://observepoint.my.salesforce.com/006VH00000Vure5YAB</t>
  </si>
  <si>
    <t>https://observepoint.my.salesforce.com/001VH00000P9kiCYAR</t>
  </si>
  <si>
    <t>006VH00000DJt4XYAT</t>
  </si>
  <si>
    <t>2025 - REN - Novartis</t>
  </si>
  <si>
    <t>&lt;p&gt;All brands should have the following metrics monitored:&lt;/p&gt;&lt;ul&gt;&lt;li&gt;GTM 100% Implemenation &lt;/li&gt;&lt;li&gt;0% broken 404 error pages&lt;/li&gt;&lt;li&gt;0% broken tags&lt;/li&gt;&lt;li&gt;100% privacy link coverage&lt;/li&gt;&lt;li&gt;100% coverage of the cookie banner&lt;/li&gt;&lt;/ul&gt;&lt;p&gt;&lt;br&gt;&lt;/p&gt;</t>
  </si>
  <si>
    <t>Renewed three months ahead of schedule! Novartis is eager to continue using ObservePoint to address data and privacy governance across all their brands and is excited about the upcoming new reporting features</t>
  </si>
  <si>
    <t>https://observepoint.my.salesforce.com/006VH00000DJt4XYAT</t>
  </si>
  <si>
    <t>006VH00000VuR6yYAF</t>
  </si>
  <si>
    <t>2026 - REN - Novartis</t>
  </si>
  <si>
    <t>https://observepoint.my.salesforce.com/006VH00000VuR6yYAF</t>
  </si>
  <si>
    <t>006VH00000aMvXaYAK</t>
  </si>
  <si>
    <t>2026 - REN - Volvo Car</t>
  </si>
  <si>
    <t>006VH00000VSp7NYAT</t>
  </si>
  <si>
    <t>https://observepoint.my.salesforce.com/006VH00000aMvXaYAK</t>
  </si>
  <si>
    <t>https://observepoint.my.salesforce.com/001VH00000T67qxYAB</t>
  </si>
  <si>
    <t>006VH00000hphGfYAI</t>
  </si>
  <si>
    <t>2027 - REN - Frontier Communications</t>
  </si>
  <si>
    <t>006VH00000SaJ7IYAV</t>
  </si>
  <si>
    <t>https://observepoint.my.salesforce.com/006VH00000hphGfYAI</t>
  </si>
  <si>
    <t>2026 - REN - Frontier Communications</t>
  </si>
  <si>
    <t>&lt;p&gt;(1) Analytics Validation on critical conversion funnels e.g. Check for service in my location, sign up funnel for internet service (2) Protect Marketing Attribution - LPV4 Ads and Email (3) Privacy Compliance&lt;/p&gt;&lt;p&gt;&lt;br&gt;&lt;/p&gt;</t>
  </si>
  <si>
    <t>(1) Analytics Validation on critical conversion funnels e.g. Check for service in my location, sign up funnel for internet service (2) Protect Marketing Attribution - LPV4 Ads and Email (3) Privacy Compliance</t>
  </si>
  <si>
    <t>https://observepoint.my.salesforce.com/006VH00000SaJ7IYAV</t>
  </si>
  <si>
    <t>2025 - REN - Caleres</t>
  </si>
  <si>
    <t>0066T00001DOU11QAH</t>
  </si>
  <si>
    <t>Caleres is looking forward to moving on from UX monitoring with their journeys to data layer and analytics validation in the upcoming year!</t>
  </si>
  <si>
    <t>https://observepoint.my.salesforce.com/006VH0000074O1MYAU</t>
  </si>
  <si>
    <t>006VH00000VufGLYAZ</t>
  </si>
  <si>
    <t>2026 - REN - Caleres</t>
  </si>
  <si>
    <t>2025 - REN - Prophet</t>
  </si>
  <si>
    <t>006VH000006CP8rYAG</t>
  </si>
  <si>
    <t>&lt;p&gt;Prophet used OP extensively to do work for one of their biggest clients, Dayforce. Doing scans looking for specific tags, checking specific domains, analyzing Landing Pages, and more. We have become a valuable tool for them to supply their clients with necessary information.&lt;/p&gt;</t>
  </si>
  <si>
    <t>Prophet was able to maximize our use cases and do some great work for their clients that they wouldn't have been able to do at scale without a tool like OP. We further cement ourselves as a necessary tool by having wins like this!</t>
  </si>
  <si>
    <t>https://observepoint.my.salesforce.com/006VH000007ZvXFYA0</t>
  </si>
  <si>
    <t>006VH00000hrJlJYAU</t>
  </si>
  <si>
    <t>2026 - REN - Eli Lilly</t>
  </si>
  <si>
    <t>006VH00000a0abRYAQ</t>
  </si>
  <si>
    <t>https://observepoint.my.salesforce.com/006VH00000hrJlJYAU</t>
  </si>
  <si>
    <t>006VH00000WKqbAYAT</t>
  </si>
  <si>
    <t>2027 - REN - Jet2.COM Ltd.</t>
  </si>
  <si>
    <t>006VH00000RZWdNYAX</t>
  </si>
  <si>
    <t>https://observepoint.my.salesforce.com/006VH00000WKqbAYAT</t>
  </si>
  <si>
    <t>006VH00000i9EC7YAM</t>
  </si>
  <si>
    <t>2027 - REN - Owens Corning</t>
  </si>
  <si>
    <t>006VH00000WL0gxYAD</t>
  </si>
  <si>
    <t>https://observepoint.my.salesforce.com/006VH00000i9EC7YAM</t>
  </si>
  <si>
    <t>2026 - REN - Owens Corning</t>
  </si>
  <si>
    <t>0066T00001ACEX0QAP</t>
  </si>
  <si>
    <t>Owens Corning continues to find value with their OP relationship. They trust the insights they receive and appreciate us as partners</t>
  </si>
  <si>
    <t>https://observepoint.my.salesforce.com/006VH00000WL0gxYAD</t>
  </si>
  <si>
    <t>006VH00000WodGfYAJ</t>
  </si>
  <si>
    <t>2026 - REN - Kaufland E-Commerce</t>
  </si>
  <si>
    <t>006VH00000R6ckcYAB</t>
  </si>
  <si>
    <t>https://observepoint.my.salesforce.com/006VH00000WodGfYAJ</t>
  </si>
  <si>
    <t>https://observepoint.my.salesforce.com/001VH00000NXVJQYA5</t>
  </si>
  <si>
    <t>2025 - REN - Standard Chartered</t>
  </si>
  <si>
    <t>006VH000003LMdJYAW</t>
  </si>
  <si>
    <t>Hong Kong &amp; Singapore Markets will continue to do ad-hoc project with using OP to improve the analytics and privacy of Hong Kong and Singapore sight until Standard Charter can purchase a bigger license.</t>
  </si>
  <si>
    <t>https://observepoint.my.salesforce.com/006VH0000076aT3YAI</t>
  </si>
  <si>
    <t>2025 - REN - JPMorgan Chase</t>
  </si>
  <si>
    <t>JPMC are back after an arduous journey. We received a notice of cancelation and were able to connect the right stake holders and end users in another department to secure the renewal. Great logo to save!</t>
  </si>
  <si>
    <t>https://observepoint.my.salesforce.com/006VH00000P1xFlYAJ</t>
  </si>
  <si>
    <t>006VH00000jA0McYAK</t>
  </si>
  <si>
    <t>2026 - REN - Genuine Parts Co.</t>
  </si>
  <si>
    <t>006VH00000enq9lYAA</t>
  </si>
  <si>
    <t>https://observepoint.my.salesforce.com/006VH00000jA0McYAK</t>
  </si>
  <si>
    <t>https://observepoint.my.salesforce.com/001d0000025QLNJAA4</t>
  </si>
  <si>
    <t>006VH00000Tq0T3YAJ</t>
  </si>
  <si>
    <t>2027 - REN - Centene</t>
  </si>
  <si>
    <t>&lt;p&gt;&lt;strong&gt;2025&lt;/strong&gt;&lt;/p&gt;&lt;p&gt;&lt;br&gt;&lt;/p&gt;&lt;p&gt;&lt;u&gt;Marketing team (Jared Watson, Luis Serrano, Mel Boban, Lori Denison):&lt;/u&gt;&lt;/p&gt;&lt;ol&gt;&lt;li&gt;Priority 1: Tag Management - identify all tags on all websites&lt;ol&gt;&lt;li&gt;Create alerts when non-approved tags show up&lt;/li&gt;&lt;li&gt;Goal: 0 unapproved tags&lt;/li&gt;&lt;/ol&gt;&lt;/li&gt;&lt;li&gt;Priority 2: Ensure marketing attribution (query strings) persist through redirects&lt;ol&gt;&lt;li&gt;0 query parameters lost through redirects&lt;/li&gt;&lt;/ol&gt;&lt;/li&gt;&lt;li&gt;Priority 3: Monitor 404s&lt;/li&gt;&lt;/ol&gt;&lt;p&gt;&lt;u&gt;Observability team (Adis Gutic, Justin Hansen, Marc Wanninger):&lt;/u&gt;&lt;/p&gt;&lt;ol&gt;&lt;li&gt;TODO: establish success criteria after enablement&lt;/li&gt;&lt;/ol&gt;</t>
  </si>
  <si>
    <t>https://observepoint.my.salesforce.com/006VH00000Tq0T3YAJ</t>
  </si>
  <si>
    <t>006VH00000XU30fYAD</t>
  </si>
  <si>
    <t>2026 - REN - Mouser Electronics</t>
  </si>
  <si>
    <t>0066T00001DOAtLQAX</t>
  </si>
  <si>
    <t>https://observepoint.my.salesforce.com/006VH00000XU30fYAD</t>
  </si>
  <si>
    <t>https://observepoint.my.salesforce.com/001d000001hV493AAC</t>
  </si>
  <si>
    <t>006VH00000LPw9jYAD</t>
  </si>
  <si>
    <t>2025 - REN - American Express (Merchant)</t>
  </si>
  <si>
    <t>006VH0000057zLdYAI</t>
  </si>
  <si>
    <t>&lt;p&gt;100% Journey coverage on high priority customer flows&lt;/p&gt;&lt;ul&gt;&lt;li&gt;Rule alerts firing show true failures&lt;/li&gt;&lt;li&gt;Rule alerts should fire within 1 day of Journey issue&lt;/li&gt;&lt;/ul&gt;</t>
  </si>
  <si>
    <t>ObservePoint has been able to catch real issues with their analytics implementation in the various critical Journeys that are setup and running. They continue to see the real value that OP provides!</t>
  </si>
  <si>
    <t>https://observepoint.my.salesforce.com/006VH00000LPw9jYAD</t>
  </si>
  <si>
    <t>006VH00000fzalJYAQ</t>
  </si>
  <si>
    <t>2026 - REN - Signet Jewelers</t>
  </si>
  <si>
    <t>006VH00000dYCWYYA4</t>
  </si>
  <si>
    <t>https://observepoint.my.salesforce.com/006VH00000fzalJYAQ</t>
  </si>
  <si>
    <t>https://observepoint.my.salesforce.com/001d000001fj8i1AAA</t>
  </si>
  <si>
    <t>006VH00000ajztpYAA</t>
  </si>
  <si>
    <t>2027 - REN - Athenahealth</t>
  </si>
  <si>
    <t>006VH00000eD3YvYAK</t>
  </si>
  <si>
    <t>2027 - REN - Whirlpool</t>
  </si>
  <si>
    <t>006VH00000QBKE9YAP</t>
  </si>
  <si>
    <t>https://observepoint.my.salesforce.com/006VH00000eD3YvYAK</t>
  </si>
  <si>
    <t>2025 - REN - Whirlpool</t>
  </si>
  <si>
    <t>It's great to see a significant expansion and global usage from Whirlpool.</t>
  </si>
  <si>
    <t>https://observepoint.my.salesforce.com/006VH00000QBKE9YAP</t>
  </si>
  <si>
    <t>006VH00000ex0D3YAI</t>
  </si>
  <si>
    <t>2026 - REN - Moncler SpA</t>
  </si>
  <si>
    <t>https://observepoint.my.salesforce.com/006VH00000ex0D3YAI</t>
  </si>
  <si>
    <t>006VH00000WsFXWYA3</t>
  </si>
  <si>
    <t>2026 - REN - GroupM Nexus</t>
  </si>
  <si>
    <t>https://observepoint.my.salesforce.com/006VH00000WsFXWYA3</t>
  </si>
  <si>
    <t>006VH00000gAmHlYAK</t>
  </si>
  <si>
    <t>2027 - REN - Goldman Sachs</t>
  </si>
  <si>
    <t>https://observepoint.my.salesforce.com/006VH00000gAmHlYAK</t>
  </si>
  <si>
    <t>2025 - REN - British Airways (6 months)</t>
  </si>
  <si>
    <t>&lt;ul&gt;&lt;li&gt;Privacy Compliance - Testing Cookie Banner for correct implementation&lt;/li&gt;&lt;li&gt;Cookies Categorisation (for all scenarios)&lt;/li&gt;&lt;li&gt;AEP Migration&lt;/li&gt;&lt;li&gt;&lt;span style="background-color: rgb(255, 255, 255); color: rgb(68, 68, 68);"&gt;Nexus project validation&lt;/span&gt;&lt;/li&gt;&lt;li&gt;Monitor Top Conversion Events - Booking Flow Journeys&lt;/li&gt;&lt;li&gt;Automated tag testing&lt;/li&gt;&lt;li&gt;Monitor changes on payment pages&lt;/li&gt;&lt;/ul&gt;&lt;p&gt;&lt;br&gt;&lt;/p&gt;&lt;p&gt;Long Term Goals (90-360 Days) (BA Roadmap from original POC)&lt;/p&gt;&lt;ul&gt;&lt;li&gt;High-frequency production site monitoring for key metrics and alerts if new third parties observed&lt;/li&gt;&lt;li&gt;Payment page specific monitoring to alert if new network requests identified on form submission.&lt;/li&gt;&lt;li&gt;Audit of Adobe Analytics specific ‘global’ variables in the &lt;a href="https://ba.com/" target="_blank" style="color: rgb(11, 92, 171);"&gt;ba.com&lt;/a&gt; data layer (e.g. inconsistent formats, omissions, issues with timing of the loading of the data layer)&lt;/li&gt;&lt;/ul&gt;</t>
  </si>
  <si>
    <t>The BA team are in a massive software investigation into what tools they are using across the business. They understand the value of OP for privacy check but are now investigating further use cases to use OP to replace some of the other technologies they are using. They using OP for big scale privacy scans for all CMP scenarios to help monitor cookies on their site. They also have a OneTrust implementation due in the future that OP will provide valuable insights.</t>
  </si>
  <si>
    <t>https://observepoint.my.salesforce.com/006VH00000KJwkjYAD</t>
  </si>
  <si>
    <t>006VH00000h3ZQKYA2</t>
  </si>
  <si>
    <t>2027 - REN - Capital One Financial</t>
  </si>
  <si>
    <t>006VH00000RmWSfYAN</t>
  </si>
  <si>
    <t>https://observepoint.my.salesforce.com/006VH00000h3ZQKYA2</t>
  </si>
  <si>
    <t>2026 - REN - Capital One Financial</t>
  </si>
  <si>
    <t>&lt;p&gt;Capital One is looking to imitate Discover with their OP usage - comprehensive privacy compliance, accessibility usage, etc.  Data retention for legal is also a big win for them.&lt;/p&gt;</t>
  </si>
  <si>
    <t>Virginia loves McKay and loves the tool. They have plans to mirror Discover Card's implementation in 2026 which should result in a big upsell.</t>
  </si>
  <si>
    <t>https://observepoint.my.salesforce.com/006VH00000RmWSfYAN</t>
  </si>
  <si>
    <t>006VH00000T9GmRYAV</t>
  </si>
  <si>
    <t>2026 - REN - Torrid</t>
  </si>
  <si>
    <t>006VH00000hNw94YAC</t>
  </si>
  <si>
    <t>2027 - REN - Advocate Health - (year 2 of 3)</t>
  </si>
  <si>
    <t>006VH00000RLuakYAD</t>
  </si>
  <si>
    <t>https://observepoint.my.salesforce.com/006VH00000hNw94YAC</t>
  </si>
  <si>
    <t>https://observepoint.my.salesforce.com/001VH00000ONly7YAD</t>
  </si>
  <si>
    <t>2025 - REN - Carmichael Lynch OBO Subaru</t>
  </si>
  <si>
    <t>&lt;ul&gt;&lt;li&gt;Support Subaru&amp;#39;s on-prem to cloud migration of their CMS through analytics validation&lt;ul&gt;&lt;li&gt;Implement Audits and Journeys for all environments considered in scope&lt;/li&gt;&lt;li&gt;Use action sets to mitigate maintenance burden&lt;/li&gt;&lt;li&gt;Use Journey Support to save the team time.&lt;/li&gt;&lt;/ul&gt;&lt;/li&gt;&lt;li&gt;Metrics:&lt;ul&gt;&lt;ul&gt;&lt;li&gt;# of flows and pages validated with automation&lt;/li&gt;&lt;li&gt;# of issues caught&lt;/li&gt;&lt;li&gt;# of unapproved Tags&lt;/li&gt;&lt;/ul&gt;&lt;li&gt;# of unapproved Cookies&lt;/li&gt;&lt;/ul&gt;&lt;/li&gt;&lt;li&gt;Potentially replace SiteImprove in the future.&lt;/li&gt;&lt;/ul&gt;&lt;p&gt;&lt;br&gt;&lt;/p&gt;</t>
  </si>
  <si>
    <t>They did a large migration in October that left them blind on if everything migrated correctly. They were able to confirm that everything went perfectly and test different scenarios thanks to ObservePoint.
Great relationship with the team over there and excited to have this one around for another term!</t>
  </si>
  <si>
    <t>https://observepoint.my.salesforce.com/006VH00000RjyQHYAZ</t>
  </si>
  <si>
    <t>006VH00000ZgceEYAR</t>
  </si>
  <si>
    <t>2026 - REN - Sanitas Companies</t>
  </si>
  <si>
    <t>006VH0000013SLmYAM</t>
  </si>
  <si>
    <t>&lt;p&gt;Adobe Analytics testing.&lt;/p&gt;&lt;p&gt;Marketing tags testing&lt;/p&gt;</t>
  </si>
  <si>
    <t>https://observepoint.my.salesforce.com/006VH00000ZgceEYAR</t>
  </si>
  <si>
    <t>https://observepoint.my.salesforce.com/001d000001gyeK6AAI</t>
  </si>
  <si>
    <t>2025 - REN - Carhartt</t>
  </si>
  <si>
    <t>It's great to have Carhartt renewed for another year.</t>
  </si>
  <si>
    <t>https://observepoint.my.salesforce.com/006VH000000S6vJYAS</t>
  </si>
  <si>
    <t>006VH00000e0JlBYAU</t>
  </si>
  <si>
    <t>2026 - REN - Apple</t>
  </si>
  <si>
    <t>https://observepoint.my.salesforce.com/006VH00000e0JlBYAU</t>
  </si>
  <si>
    <t>006VH00000gyzy5YAA</t>
  </si>
  <si>
    <t>2026 - REN - Kiewit</t>
  </si>
  <si>
    <t>006VH00000Y84IzYAJ</t>
  </si>
  <si>
    <t>https://observepoint.my.salesforce.com/006VH00000gyzy5YAA</t>
  </si>
  <si>
    <t>https://observepoint.my.salesforce.com/0010W00002dxPyQQAU</t>
  </si>
  <si>
    <t>006VH00000aaazgYAA</t>
  </si>
  <si>
    <t>2026 - REN - Google (Marketing)</t>
  </si>
  <si>
    <t>006VH00000KzvXKYAZ</t>
  </si>
  <si>
    <t>https://observepoint.my.salesforce.com/006VH00000aaazgYAA</t>
  </si>
  <si>
    <t>2025 - REN - Google (Marketing)</t>
  </si>
  <si>
    <t>&lt;p&gt;Google uses ObservePoint for multiple use cases, primarily focused on tagging. They have built out custom scripts and leverage our API, allowing them to automate processes without spending time in the tool itself.&lt;/p&gt;&lt;p&gt;&lt;br&gt;&lt;/p&gt;&lt;p&gt;They also prefer minimal direct engagement with the CSM and are generally unresponsive to account recommendations. However, since we are delivering 100% of what they require across their use cases, this account is in green status.&lt;/p&gt;</t>
  </si>
  <si>
    <t>Google and Analytics Demystified are loving OP. 12 more months.</t>
  </si>
  <si>
    <t>https://observepoint.my.salesforce.com/006VH00000KzvXKYAZ</t>
  </si>
  <si>
    <t>006VH00000YM2cHYAT</t>
  </si>
  <si>
    <t>2026 - REN - American Express (Merchant)</t>
  </si>
  <si>
    <t>&lt;p&gt;Analytics: &lt;/p&gt;&lt;ul&gt;&lt;li&gt;100% Journey coverage on high priority customer flows&lt;ul&gt;&lt;li&gt;Rule alerts should fire within 1 day of Journey issue&lt;/li&gt;&lt;/ul&gt;&lt;/li&gt;&lt;/ul&gt;</t>
  </si>
  <si>
    <t>https://observepoint.my.salesforce.com/006VH00000YM2cHYAT</t>
  </si>
  <si>
    <t>006VH00000gKfYMYA0</t>
  </si>
  <si>
    <t>2026 - REN - PepsiCo</t>
  </si>
  <si>
    <t>006VH00000RxwRpYAJ</t>
  </si>
  <si>
    <t>https://observepoint.my.salesforce.com/006VH00000gKfYMYA0</t>
  </si>
  <si>
    <t>2025 - REN - PepsiCo</t>
  </si>
  <si>
    <t>&lt;p&gt;100% compliance of their new CMP across all markets.&lt;/p&gt;&lt;p&gt;&lt;br&gt;&lt;/p&gt;&lt;p&gt;&lt;br&gt;&lt;/p&gt;</t>
  </si>
  <si>
    <t>PepsiCo has renewed its partnership with ObservePoint for another year. They plan to complete the WGMA assessment and are exploring opportunities to roll out ObservePoint more broadly across their global teams.</t>
  </si>
  <si>
    <t>https://observepoint.my.salesforce.com/006VH00000RxwRpYAJ</t>
  </si>
  <si>
    <t>006VH00000auem1YAA</t>
  </si>
  <si>
    <t>2026 - REN - Parallel Path</t>
  </si>
  <si>
    <t>2025 - REN - Lloyds Bank</t>
  </si>
  <si>
    <t>Lloyds has signed for another 3 years. Following the onsite session and their attendance at Edge EMEA, they are fully investing in ObservePoint to support their analytics and privacy testing initiatives.</t>
  </si>
  <si>
    <t>https://observepoint.my.salesforce.com/006VH000002u6HiYAI</t>
  </si>
  <si>
    <t>006VH00000a43tqYAA</t>
  </si>
  <si>
    <t>2026 - REN - Tesco Bank</t>
  </si>
  <si>
    <t>https://observepoint.my.salesforce.com/006VH00000a43tqYAA</t>
  </si>
  <si>
    <t>006VH00000fhHArYAM</t>
  </si>
  <si>
    <t>2026 - REN - Croud</t>
  </si>
  <si>
    <t>2025 - REN - SolarWinds</t>
  </si>
  <si>
    <t>0066T00001BAEWKQA5</t>
  </si>
  <si>
    <t>&lt;p&gt;SolarWinds&amp;#39; main objective with ObservePoint is to ensure privacy compliance, ADA compliance, optimize page performance, and govern their tags. They are still in the process of cleaning up their site using ObservePoint, so we&amp;#39;ve currently delivered about 75% of their desired outcomes—&lt;strong&gt;making this a blue account&lt;/strong&gt;. They also use ObservePoint for ongoing website monitoring and error notifications.&lt;/p&gt;&lt;p&gt;It’s worth noting that they are very particular about how they use the platform. They don’t typically follow most suggestions and prefer that no one make changes to their account. As an example, I corrected misconfigured Privacy audits for them, but they were very unhappy with the changes and asked me to revert everything back—just something to keep in mind.&lt;/p&gt;</t>
  </si>
  <si>
    <t>SolarWinds has a large team actively using ObservePoint. They’re in the platform daily and value the automation for the significant time it saves them. Excited to partner with them for another 2 years!</t>
  </si>
  <si>
    <t>https://observepoint.my.salesforce.com/0066T00001DO7GpQAL</t>
  </si>
  <si>
    <t>2025 - REN - Owens Corning</t>
  </si>
  <si>
    <t>&lt;ul&gt;&lt;li&gt;&lt;strong style="font-size: 14pt;"&gt;Current Use Cases &amp;amp; Defined Results&lt;/strong&gt;&lt;ul&gt;&lt;li&gt;&lt;strong style="font-size: 14pt;"&gt;Analytics Validation&lt;/strong&gt;&lt;ul&gt;&lt;li&gt;&lt;span style="font-size: 14pt;"&gt;Peace of mind with Adobe Analytics and events therein&lt;/span&gt;&lt;/li&gt;&lt;li&gt;&lt;span style="font-size: 14pt;"&gt;Reduce time QAing for new/updated pages&lt;/span&gt;&lt;/li&gt;&lt;li&gt;&lt;span style="font-size: 14pt;"&gt;Monitor data layer&lt;/span&gt;&lt;ul&gt;&lt;li&gt;&lt;span style="font-size: 14pt; font-family: Roboto, sans-serif;"&gt;Basic global values are set &lt;/span&gt;&lt;/li&gt;&lt;li&gt;&lt;span style="font-size: 14pt; font-family: Roboto, sans-serif;"&gt;Setting up some mapping values &lt;/span&gt;&lt;span style="font-size: 14pt; font-family: Roboto, sans-serif; color: rgb(255, 0, 0);"&gt;to different tags&lt;/span&gt;&lt;/li&gt;&lt;li&gt;&lt;span style="font-size: 14pt; font-family: Roboto, sans-serif;"&gt;Want to make sure all the data layer issues are documented and alerted on within 24 hours consistently&lt;/span&gt;&lt;/li&gt;&lt;/ul&gt;&lt;/li&gt;&lt;li&gt;&lt;span style="font-size: 14pt;"&gt;Make sure there is no breakage in tracking – Make s</t>
  </si>
  <si>
    <t>Owens Corning is renewing with ObservePoint because of the great partnership and consistent value since 2021. ObservePoint’s audits, journey monitoring, and reporting have helped them stay on top of their web properties, making things easier for their team.</t>
  </si>
  <si>
    <t>https://observepoint.my.salesforce.com/0066T00001ACEX0QAP</t>
  </si>
  <si>
    <t>006VH00000aapX8YAI</t>
  </si>
  <si>
    <t>2026 - REN - Reckitt</t>
  </si>
  <si>
    <t>006VH00000HzvyuYAB</t>
  </si>
  <si>
    <t>&lt;p&gt;Reckitts Objectives&lt;/p&gt;&lt;ul&gt;&lt;li&gt;To store the previous audit data for auditing purposes&lt;/li&gt;&lt;li&gt;Quarterly governance audits for cookies.&lt;/li&gt;&lt;li&gt;Small allocation of usage.&lt;/li&gt;&lt;/ul&gt;</t>
  </si>
  <si>
    <t>https://observepoint.my.salesforce.com/006VH00000aapX8YAI</t>
  </si>
  <si>
    <t>https://observepoint.my.salesforce.com/001d0000024k0ScAAI</t>
  </si>
  <si>
    <t>2025 - REN - Reckitt</t>
  </si>
  <si>
    <t>006VH00000EqgW9YAJ</t>
  </si>
  <si>
    <t>Reckitt restructured in May and we lost the entire team who have been using and managing OP. Going from a team of 7 users to no one. We finally got in contact with the new head of product management and digital transformation who told us they had no budget and planned to have the info trust an agency on retainer to do the work OP was doing. After explaining the last team got us in because they had issues with that not working and also showing them the data we had collected from the last runs where they aren't compliant they have kept us on a minimum license to look at the data and long term better understand exactly what we do and how they should be using us.</t>
  </si>
  <si>
    <t>Original internal team was dissolved, lost all champions and users. New team member opted to use infotrust instead.</t>
  </si>
  <si>
    <t>https://observepoint.my.salesforce.com/006VH00000HzvyuYAB</t>
  </si>
  <si>
    <t>2025 - REN - DMPG</t>
  </si>
  <si>
    <t>DMPG has been a partner for several years and is a key partner for Edge EMEA, but they are now looking to secure a small license for specific project work and prospecting initiatives going forward.</t>
  </si>
  <si>
    <t>https://observepoint.my.salesforce.com/006VH00000HgUZNYA3</t>
  </si>
  <si>
    <t>006VH00000acOMPYA2</t>
  </si>
  <si>
    <t>2026 - REN - Accenture - Stategy &amp; Consulting</t>
  </si>
  <si>
    <t>006VH00000acQchYAE</t>
  </si>
  <si>
    <t>https://observepoint.my.salesforce.com/006VH00000acOMPYA2</t>
  </si>
  <si>
    <t>2025 - REN - Caesars Entertainment</t>
  </si>
  <si>
    <t>006VH000003NPIXYA4</t>
  </si>
  <si>
    <t>&lt;p&gt;2/10/25 Caesars is about to migrate their site to react and go from AA to web web sdk so are interested in anything to help QA the migration as well as want to make sure they know how to create rules for the new web sdk system.&lt;/p&gt;&lt;p&gt;&lt;br&gt;&lt;/p&gt;&lt;p&gt;They also are interested in implementing journeys but waiting to connect with Jordan to showcase the option and get approval. Jordan currently getting back surgery so this is delayed.&lt;/p&gt;</t>
  </si>
  <si>
    <t>Caesars is excited to attend their  first edge and has a brand new power user that has quickly ramped up her knowledge of the platform and went through our academy.</t>
  </si>
  <si>
    <t>https://observepoint.my.salesforce.com/006VH00000Lf93FYAR</t>
  </si>
  <si>
    <t>2025 - REN - Sky UK</t>
  </si>
  <si>
    <t>006VH000004sR2ZYAU</t>
  </si>
  <si>
    <t>&lt;ul&gt;&lt;li&gt;Cookie Coverage across all of Sky Group&lt;/li&gt;&lt;li&gt;Privacy Validation &lt;span style="background-color: rgb(255, 255, 255); color: rgb(68, 68, 68);"&gt;across all of Sky Group&lt;/span&gt;&lt;/li&gt;&lt;li&gt;Potential use of Journeys (in next Renewal)&lt;/li&gt;&lt;/ul&gt;</t>
  </si>
  <si>
    <t>Sky Group are expanding OP into the wider business and have some exciting plans for the future!! We are already helping them with Privacy Validation &amp; the new reports feature, but they want to expand into Analytics Validation, Accessibility &amp; complete the WGMA!</t>
  </si>
  <si>
    <t>https://observepoint.my.salesforce.com/006VH00000ISTKrYAP</t>
  </si>
  <si>
    <t>006VH00000ZbvcfYAB</t>
  </si>
  <si>
    <t>2026 - REN - WarnerMedia Services</t>
  </si>
  <si>
    <t>https://observepoint.my.salesforce.com/006VH00000ZbvcfYAB</t>
  </si>
  <si>
    <t>006VH00000XPJFlYAP</t>
  </si>
  <si>
    <t>2026 - REN - Intuit</t>
  </si>
  <si>
    <t>006VH00000Ge6v7YAB</t>
  </si>
  <si>
    <t>https://observepoint.my.salesforce.com/006VH00000XPJFlYAP</t>
  </si>
  <si>
    <t>006VH00000XNWgvYAH</t>
  </si>
  <si>
    <t>2026 - REN - Lufthansa</t>
  </si>
  <si>
    <t>https://observepoint.my.salesforce.com/006VH00000XNWgvYAH</t>
  </si>
  <si>
    <t>006VH00000jN4p1YAC</t>
  </si>
  <si>
    <t>2027 - REN - Geonetric</t>
  </si>
  <si>
    <t>006VH00000jMmc0YAC</t>
  </si>
  <si>
    <t>https://observepoint.my.salesforce.com/006VH00000jN4p1YAC</t>
  </si>
  <si>
    <t>https://observepoint.my.salesforce.com/001VH00000etLcmYAE</t>
  </si>
  <si>
    <t>006VH00000dNtwbYAC</t>
  </si>
  <si>
    <t>2026 - REN - McDonald's</t>
  </si>
  <si>
    <t>https://observepoint.my.salesforce.com/006VH00000dNtwbYAC</t>
  </si>
  <si>
    <t>006VH00000ZsO61YAF</t>
  </si>
  <si>
    <t>2028 - REN - The Sun</t>
  </si>
  <si>
    <t>https://observepoint.my.salesforce.com/006VH00000ZsO61YAF</t>
  </si>
  <si>
    <t>006VH00000bjBBhYAM</t>
  </si>
  <si>
    <t>2026 - REN - Diamond Website Conversion</t>
  </si>
  <si>
    <t>006VH00000bj2A2YAI</t>
  </si>
  <si>
    <t>https://observepoint.my.salesforce.com/006VH00000bjBBhYAM</t>
  </si>
  <si>
    <t>https://observepoint.my.salesforce.com/001VH00000fbNkTYAU</t>
  </si>
  <si>
    <t>006VH00000ZPyT5YAL</t>
  </si>
  <si>
    <t>2026 - REN - Springer Nature</t>
  </si>
  <si>
    <t>https://observepoint.my.salesforce.com/006VH00000ZPyT5YAL</t>
  </si>
  <si>
    <t>0066T00001BAEwSQAX</t>
  </si>
  <si>
    <t>2024 - REN - RingCentral</t>
  </si>
  <si>
    <t>0066T00001ABwW2QAL</t>
  </si>
  <si>
    <t>Locked and loaded for 12 more months.</t>
  </si>
  <si>
    <t>https://observepoint.my.salesforce.com/0066T00001BAEwSQAX</t>
  </si>
  <si>
    <t>006VH000007aNmtYAE</t>
  </si>
  <si>
    <t>2025 - REN - RingCentral</t>
  </si>
  <si>
    <t>We still have a strong champion at RingCentral, Dan Turturici. I’ve already been in touch with him on LinkedIn following the cancellation. RingCentral recently went through a round of layoffs, along with significant cutbacks on software spending. Despite this, there’s still a need for ObservePoint. We should plan to re-engage with Dan in about a year—he’s expecting a follow-up.</t>
  </si>
  <si>
    <t>https://observepoint.my.salesforce.com/006VH000007aNmtYAE</t>
  </si>
  <si>
    <t>006VH00000atMJKYA2</t>
  </si>
  <si>
    <t>2026 - REN - AuditBoard Inc.</t>
  </si>
  <si>
    <t>https://observepoint.my.salesforce.com/006VH00000atMJKYA2</t>
  </si>
  <si>
    <t>006VH00000Ysu1hYAB</t>
  </si>
  <si>
    <t>2026 - REN - Third and Grove</t>
  </si>
  <si>
    <t>006VH00000WiET3YAN</t>
  </si>
  <si>
    <t>https://observepoint.my.salesforce.com/006VH00000Ysu1hYAB</t>
  </si>
  <si>
    <t>https://observepoint.my.salesforce.com/001VH00000WYFs0YAH</t>
  </si>
  <si>
    <t>006VH00000TpppOYAR</t>
  </si>
  <si>
    <t>2026 - REN - Bluebeam Inc.</t>
  </si>
  <si>
    <t>006VH00000csnqgYAA</t>
  </si>
  <si>
    <t>2027 - REN - Cloudera</t>
  </si>
  <si>
    <t>006VH00000WMZhUYAX</t>
  </si>
  <si>
    <t>https://observepoint.my.salesforce.com/006VH00000csnqgYAA</t>
  </si>
  <si>
    <t>https://observepoint.my.salesforce.com/001d000001iljYrAAI</t>
  </si>
  <si>
    <t>006VH00000WKt9EYAT</t>
  </si>
  <si>
    <t>2026 - REN - Ross Stores Inc.</t>
  </si>
  <si>
    <t>Auto_Renewal__c</t>
  </si>
  <si>
    <t>next_renewal_opportunity_id</t>
  </si>
  <si>
    <t>0010W00002CiZRtQAN</t>
  </si>
  <si>
    <t>New York University</t>
  </si>
  <si>
    <t>0016T00002rVOvnQAG</t>
  </si>
  <si>
    <t>Zahlen Solutions</t>
  </si>
  <si>
    <t>0010W00002cBeLdQAK</t>
  </si>
  <si>
    <t>Inspire Brands</t>
  </si>
  <si>
    <t>0010W00002diNNfQAM</t>
  </si>
  <si>
    <t>0010W00002dxOmFQAU</t>
  </si>
  <si>
    <t>University of New South Wales</t>
  </si>
  <si>
    <t>0010W00002dxPkqQAE</t>
  </si>
  <si>
    <t>Softcat PLC</t>
  </si>
  <si>
    <t>0010W00002dxPyQQAU</t>
  </si>
  <si>
    <t>Kiewit</t>
  </si>
  <si>
    <t>0010W00002dxQcmQAE</t>
  </si>
  <si>
    <t>Penumbra</t>
  </si>
  <si>
    <t>0010W00002dxQNGQA2</t>
  </si>
  <si>
    <t>Moncler SpA</t>
  </si>
  <si>
    <t>0010W00002dxQr5QAE</t>
  </si>
  <si>
    <t>Brittany Ferries</t>
  </si>
  <si>
    <t>0010W00002dxQUdQAM</t>
  </si>
  <si>
    <t>Frontdoor</t>
  </si>
  <si>
    <t>0010W00002dxQx1QAE</t>
  </si>
  <si>
    <t>Deutsche Bahn</t>
  </si>
  <si>
    <t>0010W00002dxRaHQAU</t>
  </si>
  <si>
    <t>Sky Group Limited</t>
  </si>
  <si>
    <t>0010W00002dxRfnQAE</t>
  </si>
  <si>
    <t>JVCKENWOOD</t>
  </si>
  <si>
    <t>0010W00002dxRxIQAU</t>
  </si>
  <si>
    <t>Swisscom</t>
  </si>
  <si>
    <t>0010W00002dxSBLQA2</t>
  </si>
  <si>
    <t>Bain &amp; Company</t>
  </si>
  <si>
    <t>0010W00002dxSf7QAE</t>
  </si>
  <si>
    <t>Brunello Cucinelli</t>
  </si>
  <si>
    <t>0010W00002dxSGSQA2</t>
  </si>
  <si>
    <t>Banco BPI</t>
  </si>
  <si>
    <t>0010W00002dxTMPQA2</t>
  </si>
  <si>
    <t>Brisa - Auto-Estradas de Portugal</t>
  </si>
  <si>
    <t>0010W00002FHrNrQAL</t>
  </si>
  <si>
    <t>Indegene</t>
  </si>
  <si>
    <t>0010W00002FIYx5QAH</t>
  </si>
  <si>
    <t>Legal &amp; General</t>
  </si>
  <si>
    <t>0010W00002gEqN1QAK</t>
  </si>
  <si>
    <t>DMPG</t>
  </si>
  <si>
    <t>0010W00002HaKncQAF</t>
  </si>
  <si>
    <t>European Union</t>
  </si>
  <si>
    <t>0010W00002L08pJQAR</t>
  </si>
  <si>
    <t>Pure Storage</t>
  </si>
  <si>
    <t>0010W00002Mx4NUQAZ</t>
  </si>
  <si>
    <t>Novartis</t>
  </si>
  <si>
    <t>0010W00002MyvWcQAJ</t>
  </si>
  <si>
    <t>Endress+Hauser AG</t>
  </si>
  <si>
    <t>0010W00002OJ30cQAD</t>
  </si>
  <si>
    <t>Springer Nature</t>
  </si>
  <si>
    <t>0010W00002OzRcnQAF</t>
  </si>
  <si>
    <t>Okta</t>
  </si>
  <si>
    <t>0010W00002OzRdlQAF</t>
  </si>
  <si>
    <t>Barclays (UK Division)</t>
  </si>
  <si>
    <t>0010W00002OzRgfQAF</t>
  </si>
  <si>
    <t>Walgreens Boots Alliance</t>
  </si>
  <si>
    <t>0010W00002OzRiRQAV</t>
  </si>
  <si>
    <t>Ricoh</t>
  </si>
  <si>
    <t>0010W00002OzRsvQAF</t>
  </si>
  <si>
    <t>Mazda Motor Corporation</t>
  </si>
  <si>
    <t>0010W00002Pl4DtQAJ</t>
  </si>
  <si>
    <t>Rubrik</t>
  </si>
  <si>
    <t>0010W00002QIfUXQA1</t>
  </si>
  <si>
    <t>Hugo Boss</t>
  </si>
  <si>
    <t>0010W00002RgwSQQAZ</t>
  </si>
  <si>
    <t>Exture Technology, Inc.</t>
  </si>
  <si>
    <t>0010W00002RhS2nQAF</t>
  </si>
  <si>
    <t>0010W00002TgpdrQAB</t>
  </si>
  <si>
    <t>British American Tobacco</t>
  </si>
  <si>
    <t>0010W00002UrzeyQAB</t>
  </si>
  <si>
    <t>0010W00002VpN2bQAF</t>
  </si>
  <si>
    <t>0010W00002Vwn2uQAB</t>
  </si>
  <si>
    <t>Tv2/Danmark</t>
  </si>
  <si>
    <t>0010W00002VwnJfQAJ</t>
  </si>
  <si>
    <t>Conrad Electronic International GmbH and Co KG</t>
  </si>
  <si>
    <t>0010W00002VytlpQAB</t>
  </si>
  <si>
    <t>Merck KGaA</t>
  </si>
  <si>
    <t>0010W00002YBpoZQAT</t>
  </si>
  <si>
    <t>Analytics Intelligence</t>
  </si>
  <si>
    <t>0010W00002YBv1sQAD</t>
  </si>
  <si>
    <t>CUF, S.A.</t>
  </si>
  <si>
    <t>0010W00002YCJDeQAP</t>
  </si>
  <si>
    <t>E-CENS</t>
  </si>
  <si>
    <t>0010W00002YCWggQAH</t>
  </si>
  <si>
    <t>Discovery Ltd</t>
  </si>
  <si>
    <t>0010W00002ZJLgdQAH</t>
  </si>
  <si>
    <t>The Standard</t>
  </si>
  <si>
    <t>0010W00002ZTGWoQAP</t>
  </si>
  <si>
    <t>Truist</t>
  </si>
  <si>
    <t>0016T00002jkwx0QAA</t>
  </si>
  <si>
    <t>Loop Horizon</t>
  </si>
  <si>
    <t>0016T00002jmmtYQAQ</t>
  </si>
  <si>
    <t>Staysure Ltd.</t>
  </si>
  <si>
    <t>0016T00002lBRENQA4</t>
  </si>
  <si>
    <t>Roots Analytics</t>
  </si>
  <si>
    <t>0016T00002lDCrqQAG</t>
  </si>
  <si>
    <t>Civic Data</t>
  </si>
  <si>
    <t>0016T00002lvc6GQAQ</t>
  </si>
  <si>
    <t>0016T00002lvu9dQAA</t>
  </si>
  <si>
    <t>ICAEW</t>
  </si>
  <si>
    <t>0016T00002mODFlQAO</t>
  </si>
  <si>
    <t>Pollard Banknote</t>
  </si>
  <si>
    <t>0016T00002mOP9yQAG</t>
  </si>
  <si>
    <t>Together Financial Services</t>
  </si>
  <si>
    <t>0016T00002mzfDuQAI</t>
  </si>
  <si>
    <t>NP Digital</t>
  </si>
  <si>
    <t>0016T00002n1FuOQAU</t>
  </si>
  <si>
    <t>0016T00002quWSsQAM</t>
  </si>
  <si>
    <t>Hike &amp; Foxter</t>
  </si>
  <si>
    <t>0016T000030mDHZQA2</t>
  </si>
  <si>
    <t>Berkeley Research Group</t>
  </si>
  <si>
    <t>0016T000030nJr7QAE</t>
  </si>
  <si>
    <t>0016T000031siTrQAI</t>
  </si>
  <si>
    <t>Aktion Mensch</t>
  </si>
  <si>
    <t>0016T000031tHvhQAE</t>
  </si>
  <si>
    <t>AuditBoard Inc.</t>
  </si>
  <si>
    <t>0016T000034EAQOQA4</t>
  </si>
  <si>
    <t>Money and Pensions Service</t>
  </si>
  <si>
    <t>0016T000034gmmAQAQ</t>
  </si>
  <si>
    <t>Lerma</t>
  </si>
  <si>
    <t>0016T000034SPyVQAW</t>
  </si>
  <si>
    <t>Latchmill</t>
  </si>
  <si>
    <t>0016T000035ZtXyQAK</t>
  </si>
  <si>
    <t>Kaizen Gaming</t>
  </si>
  <si>
    <t>0016T0000370hJ1QAI</t>
  </si>
  <si>
    <t>Prophet</t>
  </si>
  <si>
    <t>0016T000037Fr6TQAS</t>
  </si>
  <si>
    <t>VertoDigital</t>
  </si>
  <si>
    <t>0016T000037UTrpQAG</t>
  </si>
  <si>
    <t>0016T000038DSg6QAG</t>
  </si>
  <si>
    <t>001d000000vhmucAAA</t>
  </si>
  <si>
    <t>Trakken</t>
  </si>
  <si>
    <t>001d000000VO7iMAAT</t>
  </si>
  <si>
    <t>Target</t>
  </si>
  <si>
    <t>001d000000VOc86AAD</t>
  </si>
  <si>
    <t>The Church of Jesus Christ of Latter-day Saints</t>
  </si>
  <si>
    <t>001d000000VOLPRAA5</t>
  </si>
  <si>
    <t>BitBang</t>
  </si>
  <si>
    <t>001d000000VOQibAAH</t>
  </si>
  <si>
    <t>iDimension</t>
  </si>
  <si>
    <t>001d000000W5avlAAB</t>
  </si>
  <si>
    <t>Harley-Davidson Inc.</t>
  </si>
  <si>
    <t>001d000000W6ISjAAN</t>
  </si>
  <si>
    <t>Volkswagen</t>
  </si>
  <si>
    <t>001d000000XnXbcAAF</t>
  </si>
  <si>
    <t>Optimal Ways</t>
  </si>
  <si>
    <t>001d00000105PplAAE</t>
  </si>
  <si>
    <t>Saxo Bank</t>
  </si>
  <si>
    <t>001d000001aSHgOAAW</t>
  </si>
  <si>
    <t>Alliance for Audited Media</t>
  </si>
  <si>
    <t>001d000001dKAOzAAO</t>
  </si>
  <si>
    <t>PNC</t>
  </si>
  <si>
    <t>001d000001dLn7JAAS</t>
  </si>
  <si>
    <t>Healthgrades</t>
  </si>
  <si>
    <t>001d000001dMZ1nAAG</t>
  </si>
  <si>
    <t>Deloitte</t>
  </si>
  <si>
    <t>001d000001eAbd9AAC</t>
  </si>
  <si>
    <t>Mars</t>
  </si>
  <si>
    <t>001d000001eAQacAAG</t>
  </si>
  <si>
    <t>Southwest Airlines</t>
  </si>
  <si>
    <t>001d000001ezcwzAAA</t>
  </si>
  <si>
    <t>Canadian Tire Corporation</t>
  </si>
  <si>
    <t>001d000001eziBmAAI</t>
  </si>
  <si>
    <t>PetSmart</t>
  </si>
  <si>
    <t>001d000001ezk5tAAA</t>
  </si>
  <si>
    <t>Sherwin-Williams</t>
  </si>
  <si>
    <t>001d000001ezp64AAA</t>
  </si>
  <si>
    <t>ULTA</t>
  </si>
  <si>
    <t>001d000001ezRezAAE</t>
  </si>
  <si>
    <t>Kingfisher</t>
  </si>
  <si>
    <t>001d000001ezRF3AAM</t>
  </si>
  <si>
    <t>H E B</t>
  </si>
  <si>
    <t>001d000001ezRkOAAU</t>
  </si>
  <si>
    <t>Marks and Spencer</t>
  </si>
  <si>
    <t>001d000001ezRksAAE</t>
  </si>
  <si>
    <t>Currys PC World</t>
  </si>
  <si>
    <t>001d000001f0QvMAAU</t>
  </si>
  <si>
    <t>Vodafone Group</t>
  </si>
  <si>
    <t>001d000001fiz8gAAA</t>
  </si>
  <si>
    <t>Avon</t>
  </si>
  <si>
    <t>001d000001fj7YtAAI</t>
  </si>
  <si>
    <t>Under Armour</t>
  </si>
  <si>
    <t>001d000001fj8i1AAA</t>
  </si>
  <si>
    <t>Signet Jewelers</t>
  </si>
  <si>
    <t>001d000001fjMCuAAM</t>
  </si>
  <si>
    <t>Carhartt</t>
  </si>
  <si>
    <t>001d000001fjMD9AAM</t>
  </si>
  <si>
    <t>The Scotts Co. LLC</t>
  </si>
  <si>
    <t>001d000001FmM0rAAF</t>
  </si>
  <si>
    <t>Texas Instruments</t>
  </si>
  <si>
    <t>001d000001gO0rjAAC</t>
  </si>
  <si>
    <t>M&amp;T Bank</t>
  </si>
  <si>
    <t>001d000001gPBaDAAW</t>
  </si>
  <si>
    <t>Room &amp; Board</t>
  </si>
  <si>
    <t>001d000001gPzWxAAK</t>
  </si>
  <si>
    <t>Mastercard</t>
  </si>
  <si>
    <t>001d000001gQ0DSAA0</t>
  </si>
  <si>
    <t>PGA TOUR</t>
  </si>
  <si>
    <t>001d000001gQEqUAAW</t>
  </si>
  <si>
    <t>Selfridges &amp; Co.</t>
  </si>
  <si>
    <t>001d000001gQH3fAAG</t>
  </si>
  <si>
    <t>Mary Kay</t>
  </si>
  <si>
    <t>001d000001gQXw6AAG</t>
  </si>
  <si>
    <t>Financial Times</t>
  </si>
  <si>
    <t>001d000001gQZo2AAG</t>
  </si>
  <si>
    <t>Discover Financial Services</t>
  </si>
  <si>
    <t>001d000001gyl5WAAQ</t>
  </si>
  <si>
    <t>Mayo Clinic</t>
  </si>
  <si>
    <t>001d000001gyl8VAAQ</t>
  </si>
  <si>
    <t>Goldman Sachs</t>
  </si>
  <si>
    <t>001d000001gyrE9AAI</t>
  </si>
  <si>
    <t>Workday</t>
  </si>
  <si>
    <t>001d000001gyrjcAAA</t>
  </si>
  <si>
    <t>UBS</t>
  </si>
  <si>
    <t>001d000001gywGSAAY</t>
  </si>
  <si>
    <t>Thermo Fisher Scientific</t>
  </si>
  <si>
    <t>001d000001gz7TGAAY</t>
  </si>
  <si>
    <t>Ally</t>
  </si>
  <si>
    <t>001d000001gzb3OAAQ</t>
  </si>
  <si>
    <t>AstraZeneca</t>
  </si>
  <si>
    <t>001d000001gzYmpAAE</t>
  </si>
  <si>
    <t>Verisk Analytics</t>
  </si>
  <si>
    <t>001d000001gzYnJAAU</t>
  </si>
  <si>
    <t>Bristol-Myers Squibb</t>
  </si>
  <si>
    <t>001d000001gzYwuAAE</t>
  </si>
  <si>
    <t>JPMorgan Chase</t>
  </si>
  <si>
    <t>001d000001h1fCyAAI</t>
  </si>
  <si>
    <t>BMO Bank of Montreal</t>
  </si>
  <si>
    <t>001d000001h1j1fAAA</t>
  </si>
  <si>
    <t>Accenture</t>
  </si>
  <si>
    <t>001d000001h1YQ6AAM</t>
  </si>
  <si>
    <t>William Hill</t>
  </si>
  <si>
    <t>001d000001h2BWjAAM</t>
  </si>
  <si>
    <t>RBC</t>
  </si>
  <si>
    <t>001d000001h2JsUAAU</t>
  </si>
  <si>
    <t>Kohler</t>
  </si>
  <si>
    <t>001d000001hS0BGAA0</t>
  </si>
  <si>
    <t>Roche</t>
  </si>
  <si>
    <t>001d000001hS85fAAC</t>
  </si>
  <si>
    <t>ANZ</t>
  </si>
  <si>
    <t>001d000001hS8dSAAS</t>
  </si>
  <si>
    <t>Qualcomm</t>
  </si>
  <si>
    <t>001d000001hSdntAAC</t>
  </si>
  <si>
    <t>Navy Federal Credit Union</t>
  </si>
  <si>
    <t>001d000001hSh4fAAC</t>
  </si>
  <si>
    <t>Avis Budget Group</t>
  </si>
  <si>
    <t>001d000001hSKVVAA4</t>
  </si>
  <si>
    <t>Invesco</t>
  </si>
  <si>
    <t>001d000001hUc1BAAS</t>
  </si>
  <si>
    <t>Alcon</t>
  </si>
  <si>
    <t>001d000001hV12yAAC</t>
  </si>
  <si>
    <t>Travelers</t>
  </si>
  <si>
    <t>001d000001hVdPVAA0</t>
  </si>
  <si>
    <t>SBS</t>
  </si>
  <si>
    <t>001d000001hVEBdAAO</t>
  </si>
  <si>
    <t>Norwegian Cruise Line</t>
  </si>
  <si>
    <t>001d000001hVEw9AAG</t>
  </si>
  <si>
    <t>Perficient</t>
  </si>
  <si>
    <t>001d000001hVeY4AAK</t>
  </si>
  <si>
    <t>AutoNation</t>
  </si>
  <si>
    <t>001d000001hVFfdAAG</t>
  </si>
  <si>
    <t>Citadel Federal Credit Union</t>
  </si>
  <si>
    <t>001d000001hVnNnAAK</t>
  </si>
  <si>
    <t>Frontier Communications</t>
  </si>
  <si>
    <t>001d000001hVYsPAAW</t>
  </si>
  <si>
    <t>Novo Nordisk</t>
  </si>
  <si>
    <t>001d000001hW3i9AAC</t>
  </si>
  <si>
    <t>001d000001hW4ZqAAK</t>
  </si>
  <si>
    <t>PepsiCo</t>
  </si>
  <si>
    <t>001d000001i8blnAAA</t>
  </si>
  <si>
    <t>Centene</t>
  </si>
  <si>
    <t>Stanford Health Care</t>
  </si>
  <si>
    <t>001d000001i9vL3AAI</t>
  </si>
  <si>
    <t>PBS</t>
  </si>
  <si>
    <t>001d000001iAAszAAG</t>
  </si>
  <si>
    <t>CIBC</t>
  </si>
  <si>
    <t>001d000001iAHXzAAO</t>
  </si>
  <si>
    <t>Western Governors University</t>
  </si>
  <si>
    <t>001d000001ikmKuAAI</t>
  </si>
  <si>
    <t>RCS MediaGroup</t>
  </si>
  <si>
    <t>001d000001ikoYyAAI</t>
  </si>
  <si>
    <t>Ferguson</t>
  </si>
  <si>
    <t>001d000001ikpedAAA</t>
  </si>
  <si>
    <t>The Salvation Army International</t>
  </si>
  <si>
    <t>001d000001ikzE3AAI</t>
  </si>
  <si>
    <t>Synchrony Bank</t>
  </si>
  <si>
    <t>001d000001iljYrAAI</t>
  </si>
  <si>
    <t>Cloudera</t>
  </si>
  <si>
    <t>001d000001IYGjgAAH</t>
  </si>
  <si>
    <t>TIAA</t>
  </si>
  <si>
    <t>001d000001je1qLAAQ</t>
  </si>
  <si>
    <t>ALDI Süd</t>
  </si>
  <si>
    <t>001d000001jeVvNAAU</t>
  </si>
  <si>
    <t>Booking.com</t>
  </si>
  <si>
    <t>001d000001kBTbiAAG</t>
  </si>
  <si>
    <t>Charter Communications</t>
  </si>
  <si>
    <t>001d000001l9FWMAA2</t>
  </si>
  <si>
    <t>Viking Cruises</t>
  </si>
  <si>
    <t>ST</t>
  </si>
  <si>
    <t>001d000001lsJGaAAM</t>
  </si>
  <si>
    <t>Astellas Pharma</t>
  </si>
  <si>
    <t>001d000001mk3RAAAY</t>
  </si>
  <si>
    <t>SolarWinds</t>
  </si>
  <si>
    <t>001d000001mk4jKAAQ</t>
  </si>
  <si>
    <t>Dow</t>
  </si>
  <si>
    <t>001d000001mk4ZLAAY</t>
  </si>
  <si>
    <t>Mattress Firm</t>
  </si>
  <si>
    <t>001d000001mmtWRAAY</t>
  </si>
  <si>
    <t>TE Connectivity</t>
  </si>
  <si>
    <t>001d000001noLxfAAE</t>
  </si>
  <si>
    <t>Eli Lilly</t>
  </si>
  <si>
    <t>001d000001npvMlAAI</t>
  </si>
  <si>
    <t>001d000001npWDXAA2</t>
  </si>
  <si>
    <t>Mutual of Omaha</t>
  </si>
  <si>
    <t>Blue Cross &amp; Blue Shield of North Carolina</t>
  </si>
  <si>
    <t>001d000001pPY3CAAW</t>
  </si>
  <si>
    <t>Direct Line Group</t>
  </si>
  <si>
    <t>001d000001pPYPsAAO</t>
  </si>
  <si>
    <t>HSBC</t>
  </si>
  <si>
    <t>001d000001pQafEAAS</t>
  </si>
  <si>
    <t>Robert Half International</t>
  </si>
  <si>
    <t>001d000001Qad7AAAR</t>
  </si>
  <si>
    <t>001d000001QaOm5AAF</t>
  </si>
  <si>
    <t>US Bancorp</t>
  </si>
  <si>
    <t>001d000001qtacXAAQ</t>
  </si>
  <si>
    <t>Dassault Systèmes</t>
  </si>
  <si>
    <t>001d000001qtadqAAA</t>
  </si>
  <si>
    <t>Versace</t>
  </si>
  <si>
    <t>001d000001qtahhAAA</t>
  </si>
  <si>
    <t>SPIE</t>
  </si>
  <si>
    <t>001d000001qtahTAAQ</t>
  </si>
  <si>
    <t>Sewell Automotive</t>
  </si>
  <si>
    <t>001d000001qtIBmAAM</t>
  </si>
  <si>
    <t>Consumer Reports</t>
  </si>
  <si>
    <t>001d000001qtIFcAAM</t>
  </si>
  <si>
    <t>K12</t>
  </si>
  <si>
    <t>001d000001qtIHSAA2</t>
  </si>
  <si>
    <t>Nasdaq</t>
  </si>
  <si>
    <t>001d000001qtILeAAM</t>
  </si>
  <si>
    <t>Owens Corning</t>
  </si>
  <si>
    <t>001d000001qtIOeAAM</t>
  </si>
  <si>
    <t>Stryker Corporation</t>
  </si>
  <si>
    <t>001d000001qtIOSAA2</t>
  </si>
  <si>
    <t>S&amp;P Global</t>
  </si>
  <si>
    <t>001d000001qtIQjAAM</t>
  </si>
  <si>
    <t>UPMC</t>
  </si>
  <si>
    <t>001d000001qtIRUAA2</t>
  </si>
  <si>
    <t>GORE</t>
  </si>
  <si>
    <t>001d000001qtMfvAAE</t>
  </si>
  <si>
    <t>FCA Group</t>
  </si>
  <si>
    <t>Bright Horizons Family Solutions Inc.</t>
  </si>
  <si>
    <t>001d000001qtMMMAA2</t>
  </si>
  <si>
    <t>Cambia Health Solutions</t>
  </si>
  <si>
    <t>001d000001qtMQMAA2</t>
  </si>
  <si>
    <t>Citizens Financial Group</t>
  </si>
  <si>
    <t>001d000001qtMymAAE</t>
  </si>
  <si>
    <t>001d000001qtN2tAAE</t>
  </si>
  <si>
    <t>Land O'Lakes</t>
  </si>
  <si>
    <t>001d000001qtN8uAAE</t>
  </si>
  <si>
    <t>McDonald's</t>
  </si>
  <si>
    <t>001d000001qtN9GAAU</t>
  </si>
  <si>
    <t>001d000001qtNbFAAU</t>
  </si>
  <si>
    <t>Securian Financial Group</t>
  </si>
  <si>
    <t>001d000001qtNF9AAM</t>
  </si>
  <si>
    <t>The National Trust</t>
  </si>
  <si>
    <t>001d000001qtNfPAAU</t>
  </si>
  <si>
    <t>Sorenson</t>
  </si>
  <si>
    <t>001d000001qtNh9AAE</t>
  </si>
  <si>
    <t>Standard Chartered</t>
  </si>
  <si>
    <t>001d000001qtNYqAAM</t>
  </si>
  <si>
    <t>Sage</t>
  </si>
  <si>
    <t>001d000001qtO0GAAU</t>
  </si>
  <si>
    <t>State of Utah</t>
  </si>
  <si>
    <t>001d000001qtO8LAAU</t>
  </si>
  <si>
    <t>Zions Bancorporation</t>
  </si>
  <si>
    <t>001d000001qtOxXAAU</t>
  </si>
  <si>
    <t>Puma</t>
  </si>
  <si>
    <t>001d000001qtP8fAAE</t>
  </si>
  <si>
    <t>001d000001qtP8jAAE</t>
  </si>
  <si>
    <t>Sub-Zero, Wolf, &amp; Cove</t>
  </si>
  <si>
    <t>001d000001QZVqaAAH</t>
  </si>
  <si>
    <t>Sallie Mae</t>
  </si>
  <si>
    <t>001d000001RczW1AAJ</t>
  </si>
  <si>
    <t>RELX Group</t>
  </si>
  <si>
    <t>001d000001RdPBTAA3</t>
  </si>
  <si>
    <t>NBCUniversal</t>
  </si>
  <si>
    <t>001d000001RdQ9FAAV</t>
  </si>
  <si>
    <t>Apple</t>
  </si>
  <si>
    <t>001d000001RdR33AAF</t>
  </si>
  <si>
    <t>Microsoft</t>
  </si>
  <si>
    <t>001d000001RdT1hAAF</t>
  </si>
  <si>
    <t>Hewlett Packard Enterprise</t>
  </si>
  <si>
    <t>001d000001RdTG3AAN</t>
  </si>
  <si>
    <t>Intuit</t>
  </si>
  <si>
    <t>001d000001RdTLhAAN</t>
  </si>
  <si>
    <t>Grainger</t>
  </si>
  <si>
    <t>001d000001RdTV8AAN</t>
  </si>
  <si>
    <t>Macy's</t>
  </si>
  <si>
    <t>001d000001RdTYMAA3</t>
  </si>
  <si>
    <t>Gap</t>
  </si>
  <si>
    <t>001d000001RdU2gAAF</t>
  </si>
  <si>
    <t>Verizon</t>
  </si>
  <si>
    <t>001d000001RemPSAAZ</t>
  </si>
  <si>
    <t>Shutterfly</t>
  </si>
  <si>
    <t>001d000001RemRSAAZ</t>
  </si>
  <si>
    <t>Salesforce</t>
  </si>
  <si>
    <t>001d000001RemTNAAZ</t>
  </si>
  <si>
    <t>American Express</t>
  </si>
  <si>
    <t>001d000001ReohoAAB</t>
  </si>
  <si>
    <t>Honda Motor Company</t>
  </si>
  <si>
    <t>001d000001ReoYNAAZ</t>
  </si>
  <si>
    <t>GEICO</t>
  </si>
  <si>
    <t>001d000001rfjZCAAY</t>
  </si>
  <si>
    <t>Chubb</t>
  </si>
  <si>
    <t>001d000001rfvy8AAA</t>
  </si>
  <si>
    <t>Recruit</t>
  </si>
  <si>
    <t>001d000001rgTbzAAE</t>
  </si>
  <si>
    <t>Adobe</t>
  </si>
  <si>
    <t>001d000001rhMlyAAE</t>
  </si>
  <si>
    <t>Zenni Optical</t>
  </si>
  <si>
    <t>001d000001SO2D7AAL</t>
  </si>
  <si>
    <t>UnitedHealth Group</t>
  </si>
  <si>
    <t>001d000001SO2EyAAL</t>
  </si>
  <si>
    <t>Whirlpool</t>
  </si>
  <si>
    <t>001d000001SO2igAAD</t>
  </si>
  <si>
    <t>Deluxe</t>
  </si>
  <si>
    <t>001d000001SO2JUAA1</t>
  </si>
  <si>
    <t>The Hartford</t>
  </si>
  <si>
    <t>001d000001tOikuAAC</t>
  </si>
  <si>
    <t>Dell Technologies Inc.</t>
  </si>
  <si>
    <t>001d000001TPxu1AAD</t>
  </si>
  <si>
    <t>MSC Industrial Supply</t>
  </si>
  <si>
    <t>001d000001TQZ6yAAH</t>
  </si>
  <si>
    <t>Marriott</t>
  </si>
  <si>
    <t>001d000001TsTmnAAF</t>
  </si>
  <si>
    <t>Capital One Financial</t>
  </si>
  <si>
    <t>001d000001u534eAAA</t>
  </si>
  <si>
    <t>SAP</t>
  </si>
  <si>
    <t>001d000001uofWIAAY</t>
  </si>
  <si>
    <t>Shiseido 2</t>
  </si>
  <si>
    <t>001d000001VcaBmAAJ</t>
  </si>
  <si>
    <t>New York Life Insurance</t>
  </si>
  <si>
    <t>001d000001VdOD4AAN</t>
  </si>
  <si>
    <t>The Sun</t>
  </si>
  <si>
    <t>001d000001wNH0NAAW</t>
  </si>
  <si>
    <t>HP Inc</t>
  </si>
  <si>
    <t>001d000001xQAnqAAG</t>
  </si>
  <si>
    <t>Broadridge</t>
  </si>
  <si>
    <t>001d000001yKegKAAS</t>
  </si>
  <si>
    <t>001d000001yKer2AAC</t>
  </si>
  <si>
    <t>OMD</t>
  </si>
  <si>
    <t>001d000001Yq4yIAAR</t>
  </si>
  <si>
    <t>Charles Schwab</t>
  </si>
  <si>
    <t>001d000001zaZcpAAE</t>
  </si>
  <si>
    <t>Providence Health &amp; Services</t>
  </si>
  <si>
    <t>001d000001zb04GAAQ</t>
  </si>
  <si>
    <t>Fiserv</t>
  </si>
  <si>
    <t>001d000001ze83KAAQ</t>
  </si>
  <si>
    <t>Four Seasons Hotels</t>
  </si>
  <si>
    <t>001d000001ZwPfKAAV</t>
  </si>
  <si>
    <t>VF Corporation</t>
  </si>
  <si>
    <t>001d0000020jGPkAAM</t>
  </si>
  <si>
    <t>Wellpoint</t>
  </si>
  <si>
    <t>001d00000247756AAA</t>
  </si>
  <si>
    <t>Henkel</t>
  </si>
  <si>
    <t>001d0000024k0ScAAI</t>
  </si>
  <si>
    <t>Reckitt</t>
  </si>
  <si>
    <t>001d0000025QLNJAA4</t>
  </si>
  <si>
    <t>Genuine Parts Co.</t>
  </si>
  <si>
    <t>001d0000027WiOlAAK</t>
  </si>
  <si>
    <t>Newfold Digital</t>
  </si>
  <si>
    <t>001VH000001Dn5aYAC</t>
  </si>
  <si>
    <t>Hotspex</t>
  </si>
  <si>
    <t>001VH000001edtRYAQ</t>
  </si>
  <si>
    <t>Bread Financial</t>
  </si>
  <si>
    <t>001VH000002AwT3YAK</t>
  </si>
  <si>
    <t>Axeno Consulting</t>
  </si>
  <si>
    <t>001VH00000386CzYAI</t>
  </si>
  <si>
    <t>Kellanova</t>
  </si>
  <si>
    <t>001VH00000b2I6nYAE</t>
  </si>
  <si>
    <t>001VH00000BMd1MYAT</t>
  </si>
  <si>
    <t>TDECU</t>
  </si>
  <si>
    <t>001VH00000btL8MYAU</t>
  </si>
  <si>
    <t>NetNut</t>
  </si>
  <si>
    <t>001VH00000DilOmYAJ</t>
  </si>
  <si>
    <t>Holafly</t>
  </si>
  <si>
    <t>001VH00000Dln4IYAR</t>
  </si>
  <si>
    <t>Vital Farms</t>
  </si>
  <si>
    <t>001VH00000etLcmYAE</t>
  </si>
  <si>
    <t>Geonetric</t>
  </si>
  <si>
    <t>001VH00000F8cNiYAJ</t>
  </si>
  <si>
    <t>Wheelhouse Digital Marketing Group</t>
  </si>
  <si>
    <t>001VH00000fbNkTYAU</t>
  </si>
  <si>
    <t>Diamond Website Conversion</t>
  </si>
  <si>
    <t>001VH00000g98hPYAQ</t>
  </si>
  <si>
    <t>LA Jolla Beach and Tennis Club</t>
  </si>
  <si>
    <t>001VH00000ge9KcYAI</t>
  </si>
  <si>
    <t>The Pixel</t>
  </si>
  <si>
    <t>001VH00000GiK5MYAV</t>
  </si>
  <si>
    <t>Hookflash Analytics Limited</t>
  </si>
  <si>
    <t>001VH00000jcCUXYA2</t>
  </si>
  <si>
    <t>001VH00000kcYqzYAE</t>
  </si>
  <si>
    <t>001VH00000lmbi9YAA</t>
  </si>
  <si>
    <t>001VH00000lVWBqYAO</t>
  </si>
  <si>
    <t>Cvrx</t>
  </si>
  <si>
    <t>001VH00000NXVJQYA5</t>
  </si>
  <si>
    <t>Kaufland E-Commerce</t>
  </si>
  <si>
    <t>001VH00000ONly7YAD</t>
  </si>
  <si>
    <t>Advocate Health</t>
  </si>
  <si>
    <t>001VH00000otxfNYAQ</t>
  </si>
  <si>
    <t>Strategic 7</t>
  </si>
  <si>
    <t>001VH00000QYZMEYA5</t>
  </si>
  <si>
    <t>Big Orange Lab</t>
  </si>
  <si>
    <t>001VH00000T67qxYAB</t>
  </si>
  <si>
    <t>Volvo Car</t>
  </si>
  <si>
    <t>001VH00000UGWNeYAP</t>
  </si>
  <si>
    <t>UniSalute Spa</t>
  </si>
  <si>
    <t>001VH00000WYFs0YAH</t>
  </si>
  <si>
    <t>Third and Grove</t>
  </si>
  <si>
    <t>0010W00002QJVd6QAH</t>
  </si>
  <si>
    <t>Adobe (Federal)</t>
  </si>
  <si>
    <t>001d000001gOUjTAAW</t>
  </si>
  <si>
    <t>Disneyland &amp; Disney Resort</t>
  </si>
  <si>
    <t>0010W00002dxRfjQAE</t>
  </si>
  <si>
    <t>BDO USA LLP</t>
  </si>
  <si>
    <t>0010W00002dxShlQAE</t>
  </si>
  <si>
    <t>Hard Rock Cafe</t>
  </si>
  <si>
    <t>0010W00002dxTOiQAM</t>
  </si>
  <si>
    <t>Otsuka</t>
  </si>
  <si>
    <t>0010W00002f3EAzQAM</t>
  </si>
  <si>
    <t>Mercedes-Benz AG</t>
  </si>
  <si>
    <t>0010W00002L1onRQAR</t>
  </si>
  <si>
    <t>Elanco</t>
  </si>
  <si>
    <t>0010W00002MypIbQAJ</t>
  </si>
  <si>
    <t>The Walt Disney Company - EMEA</t>
  </si>
  <si>
    <t>0010W00002OKh7OQAT</t>
  </si>
  <si>
    <t>Optum</t>
  </si>
  <si>
    <t>0010W00002OzRgLQAV</t>
  </si>
  <si>
    <t>Cox Automotive</t>
  </si>
  <si>
    <t>0010W00002OzSBiQAN</t>
  </si>
  <si>
    <t>Innocean</t>
  </si>
  <si>
    <t>0010W00002VzNumQAF</t>
  </si>
  <si>
    <t>United Healthcare</t>
  </si>
  <si>
    <t>0010W00002YBLKsQAP</t>
  </si>
  <si>
    <t>Wish</t>
  </si>
  <si>
    <t>0010W00002YBLLVQA5</t>
  </si>
  <si>
    <t>Corebridge Financial</t>
  </si>
  <si>
    <t>0010W00002ZuVFoQAN</t>
  </si>
  <si>
    <t>Protiviti</t>
  </si>
  <si>
    <t>0016T00002mPXyiQAG</t>
  </si>
  <si>
    <t>WarnerMedia Services</t>
  </si>
  <si>
    <t>0016T00002sln5PQAQ</t>
  </si>
  <si>
    <t>Pipedrive UK Limited</t>
  </si>
  <si>
    <t>0016T000035Z9hUQAS</t>
  </si>
  <si>
    <t>GroupM Danmark</t>
  </si>
  <si>
    <t>001d000000VOLPfAAP</t>
  </si>
  <si>
    <t>Genentech</t>
  </si>
  <si>
    <t>001d000000VOLPJAA5</t>
  </si>
  <si>
    <t>Lenovo</t>
  </si>
  <si>
    <t>001d000000VOLPmAAP</t>
  </si>
  <si>
    <t>Cardinal Path</t>
  </si>
  <si>
    <t>001d000001ezJ3bAAE</t>
  </si>
  <si>
    <t>Walgreens</t>
  </si>
  <si>
    <t>001d000001fioeBAAQ</t>
  </si>
  <si>
    <t>Tesco Bank</t>
  </si>
  <si>
    <t>001d000001gOUoYAAW</t>
  </si>
  <si>
    <t>Sam's Club</t>
  </si>
  <si>
    <t>001d000001gP5szAAC</t>
  </si>
  <si>
    <t>Cornerstone Brands</t>
  </si>
  <si>
    <t>001d000001gQEduAAG</t>
  </si>
  <si>
    <t>EPSON</t>
  </si>
  <si>
    <t>001d000001gyeK6AAI</t>
  </si>
  <si>
    <t>Sanitas Companies</t>
  </si>
  <si>
    <t>001d000001gysD8AAI</t>
  </si>
  <si>
    <t>Intouch Solutions</t>
  </si>
  <si>
    <t>001d000001hT7UgAAK</t>
  </si>
  <si>
    <t>Kia Corporation</t>
  </si>
  <si>
    <t>001d000001hTYXNAA4</t>
  </si>
  <si>
    <t>Harvard Business Review</t>
  </si>
  <si>
    <t>001d000001hULQWAA4</t>
  </si>
  <si>
    <t>Lloyds Bank</t>
  </si>
  <si>
    <t>001d000001hUnCHAA0</t>
  </si>
  <si>
    <t>Arc'Teryx</t>
  </si>
  <si>
    <t>001d000001hV493AAC</t>
  </si>
  <si>
    <t>Mouser Electronics</t>
  </si>
  <si>
    <t>001d000001hVzDKAA0</t>
  </si>
  <si>
    <t>British Airways</t>
  </si>
  <si>
    <t>001d000001i8OcbAAE</t>
  </si>
  <si>
    <t>1&amp;1 Internet</t>
  </si>
  <si>
    <t>001d000001i8XFyAAM</t>
  </si>
  <si>
    <t>Motorola Solutions</t>
  </si>
  <si>
    <t>001d000001i91fqAAA</t>
  </si>
  <si>
    <t>Realtor.com</t>
  </si>
  <si>
    <t>001d000001ijufNAAQ</t>
  </si>
  <si>
    <t>Compare the Market</t>
  </si>
  <si>
    <t>001d000001iknk6AAA</t>
  </si>
  <si>
    <t>Automobile Club of Southern California</t>
  </si>
  <si>
    <t>001d000001pQXdlAAG</t>
  </si>
  <si>
    <t>Jet2.COM Ltd.</t>
  </si>
  <si>
    <t>001d000001qroSHAAY</t>
  </si>
  <si>
    <t>SevenOne Media</t>
  </si>
  <si>
    <t>001d000001qtIQJAA2</t>
  </si>
  <si>
    <t>Travel Guard</t>
  </si>
  <si>
    <t>001d000001qtMdpAAE</t>
  </si>
  <si>
    <t>ERGO Group</t>
  </si>
  <si>
    <t>001d000001qtMLcAAM</t>
  </si>
  <si>
    <t>Bwin</t>
  </si>
  <si>
    <t>001d000001qtMMdAAM</t>
  </si>
  <si>
    <t>Canon Europe</t>
  </si>
  <si>
    <t>001d000001qtOx0AAE</t>
  </si>
  <si>
    <t>FindLaw</t>
  </si>
  <si>
    <t>001d000001RdQ9ZAAV</t>
  </si>
  <si>
    <t>Google</t>
  </si>
  <si>
    <t>001d000001sa50vAAA</t>
  </si>
  <si>
    <t>Hello bank</t>
  </si>
  <si>
    <t>001d000001SQDx3AAH</t>
  </si>
  <si>
    <t>American Funds</t>
  </si>
  <si>
    <t>001d000001sZVHYAA4</t>
  </si>
  <si>
    <t>The Home Depot of Canada</t>
  </si>
  <si>
    <t>001d000001u3VEmAAM</t>
  </si>
  <si>
    <t>Lufthansa</t>
  </si>
  <si>
    <t>001d000001VcbkzAAB</t>
  </si>
  <si>
    <t>001d000001VfKncAAF</t>
  </si>
  <si>
    <t>The Vanguard Group</t>
  </si>
  <si>
    <t>001d000001YoGDQAA3</t>
  </si>
  <si>
    <t>Neiman Marcus</t>
  </si>
  <si>
    <t>001d0000021NjZEAA0</t>
  </si>
  <si>
    <t>GM Financial</t>
  </si>
  <si>
    <t>001d00000236In7AAE</t>
  </si>
  <si>
    <t>Centers for Medicare &amp; Medicaid Services</t>
  </si>
  <si>
    <t>001d0000028pilmAAA</t>
  </si>
  <si>
    <t>Carmichael Lynch</t>
  </si>
  <si>
    <t>001VH000001zLAOYA2</t>
  </si>
  <si>
    <t>VML Map</t>
  </si>
  <si>
    <t>001VH000008jFWJYA2</t>
  </si>
  <si>
    <t>GroupM Nexus</t>
  </si>
  <si>
    <t>001VH00000BbsMeYAJ</t>
  </si>
  <si>
    <t>Bethlehem Shared Services</t>
  </si>
  <si>
    <t>001VH00000BuwWBYAZ</t>
  </si>
  <si>
    <t>CultHealth</t>
  </si>
  <si>
    <t>001VH00000gBmpNYAS</t>
  </si>
  <si>
    <t>GroupM Netherlands</t>
  </si>
  <si>
    <t>001VH00000i5yVFYAY</t>
  </si>
  <si>
    <t>Versant Media</t>
  </si>
  <si>
    <t>001VH00000il4GkYAI</t>
  </si>
  <si>
    <t>Insuramatch</t>
  </si>
  <si>
    <t>001VH00000NMqJ2YAL</t>
  </si>
  <si>
    <t>Novo Nordisk Inc.</t>
  </si>
  <si>
    <t>001VH00000P9kiCYAR</t>
  </si>
  <si>
    <t>CSA Latam</t>
  </si>
  <si>
    <t>sk-apik_01KHCM2B6MAXJ2ZF4CWBBEYAF8.68c285bd808f84b28d82c096f20df68f71e8788bc67d80ab98c9226832bfa9b8</t>
  </si>
  <si>
    <t>Email Domains</t>
  </si>
  <si>
    <t>Last Sync Date</t>
  </si>
  <si>
    <t>Email Count</t>
  </si>
  <si>
    <t>Event ID</t>
  </si>
  <si>
    <t>Start Time</t>
  </si>
  <si>
    <t>End Time</t>
  </si>
  <si>
    <t>Duration (hours)</t>
  </si>
  <si>
    <t>Location</t>
  </si>
  <si>
    <t>Description</t>
  </si>
  <si>
    <t>Is All Day</t>
  </si>
  <si>
    <t>My Status</t>
  </si>
  <si>
    <t>Creator</t>
  </si>
  <si>
    <t>Is Recurring</t>
  </si>
  <si>
    <t>Attendee Count</t>
  </si>
  <si>
    <t>Attendee Emails</t>
  </si>
  <si>
    <t>Attendee Names</t>
  </si>
  <si>
    <t>Attendee Statuses</t>
  </si>
  <si>
    <t>Accepted Count</t>
  </si>
  <si>
    <t>Declined Count</t>
  </si>
  <si>
    <t>Tentative Count</t>
  </si>
  <si>
    <t>No Response Count</t>
  </si>
  <si>
    <t>Meeting Recap ID</t>
  </si>
  <si>
    <t>er6cviq9baaj38817rf2m9c1ek_20250304T210000Z</t>
  </si>
  <si>
    <t>OP | Dignity Health - Sync</t>
  </si>
  <si>
    <t>No</t>
  </si>
  <si>
    <t>UNKNOWN</t>
  </si>
  <si>
    <t>macey.bell@observepoint.com</t>
  </si>
  <si>
    <t>Yes</t>
  </si>
  <si>
    <t>david.krause@commonspirit.org, philip.leach@commonspirit.org, david.adams903@commonspirit.org, debra.veik@commonspirit.org, eric.davis902@commonspirit.org, ken.johanson@commonspirit.org, stanton.richard@commonspirit.org, macey.bell@observepoint.com, abel.gomez@observepoint.com</t>
  </si>
  <si>
    <t>david.krause@commonspirit.org, Philip Leach AZ-Phoenix, david.adams903@commonspirit.org, debra.veik@commonspirit.org, eric.davis902@commonspirit.org, ken.johanson@commonspirit.org, stanton.richard@commonspirit.org, macey.bell@observepoint.com, abel.gomez@observepoint.com</t>
  </si>
  <si>
    <t>INVITED, INVITED, NO, INVITED, INVITED, INVITED, INVITED, YES, YES</t>
  </si>
  <si>
    <t>1lsim3m34srfoke6q0nml3bqvu_20250307T163000Z</t>
  </si>
  <si>
    <t>ObservePoint | Boston Scientific - Sync</t>
  </si>
  <si>
    <t>&lt;a href="https://docs.google.com/document/d/1bYxlKu9l23n9zIPRp5Wsp1Ap4hmbvLgeHB1NxkjtZK4/edit"&gt;https://docs.google.com/document/d/1bYxlKu9l23n9zIPRp5Wsp1Ap4hmbvLgeHB1NxkjtZK4/edit&lt;/a&gt;&lt;br&gt;&lt;br&gt;Macey's Zoom Link&lt;br&gt;&lt;a href="https://observepoint.zoom.us/j/3742631971?pwd=Z2JhWG1yV1ZtOVBnMVZaRDR0bjVDZz09&amp;omn=94546244430"&gt;&lt;u&gt;https://observepoint.zoom.us/j/3742631971?pwd=Z2JhWG1yV1ZtOVBnMVZaRDR0bjVDZz09&amp;amp;omn=94546244430&lt;/u&gt;&lt;/a&gt;</t>
  </si>
  <si>
    <t>brandie.green@bsci.com, jumi.kassim@bsci.com, macey.bell@observepoint.com, sanjusha.durgam@bsci.com, abel.gomez@observepoint.com</t>
  </si>
  <si>
    <t>YES, NO, YES, YES, NO</t>
  </si>
  <si>
    <t>8b8llbppcfai75mtkng25k58pb_20250311T170000Z</t>
  </si>
  <si>
    <t>ObservePoint | CDW - Sync</t>
  </si>
  <si>
    <t>&lt;a href="https://observepoint.zoom.us/j/3742631971?pwd=Z2JhWG1yV1ZtOVBnMVZaRDR0bjVDZz09&amp;omn=97098763634" target="_blank"&gt;&lt;u&gt;https://observepoint.zoom.us/j/3742631971?pwd=Z2JhWG1yV1ZtOVBnMVZaRDR0bjVDZz09&amp;amp;omn=97098763634&lt;/u&gt;&lt;/a&gt;</t>
  </si>
  <si>
    <t>macey.bell@observepoint.com, audrbom@cdw.com, tatyana.zachary@cdw.com, sainath.revankar@cdw.com, awesta.ahmadi@cdw.com</t>
  </si>
  <si>
    <t>YES, INVITED, YES, MAYBE, YES</t>
  </si>
  <si>
    <t>6epdb3m8ejuhmntrlt32200rh2_20250311T180000Z</t>
  </si>
  <si>
    <t>ObservePoint | RWJF - Sync</t>
  </si>
  <si>
    <t>&lt;a href="https://observepoint.zoom.us/j/3742631971?pwd=Z2JhWG1yV1ZtOVBnMVZaRDR0bjVDZz09&amp;omn=92652801956" target="_blank"&gt;&lt;u&gt;https://observepoint.zoom.us/j/3742631971?pwd=Z2JhWG1yV1ZtOVBnMVZaRDR0bjVDZz09&amp;amp;omn=92652801956&lt;/u&gt;&lt;/a&gt;</t>
  </si>
  <si>
    <t>phagerty@rwjf.org, macey.bell@observepoint.com, andy.compas@observepoint.com</t>
  </si>
  <si>
    <t>Phil Hagerty, macey.bell@observepoint.com, andy.compas@observepoint.com</t>
  </si>
  <si>
    <t>YES, YES, MAYBE</t>
  </si>
  <si>
    <t>jg3k4b3c6kglt1ptm9u9ctc9mc_20250306T163000Z</t>
  </si>
  <si>
    <t>WestJet | ObservePoint Monthly Sync</t>
  </si>
  <si>
    <t>&lt;a href="https://observepoint.zoom.us/j/3742631971?pwd=Z2JhWG1yV1ZtOVBnMVZaRDR0bjVDZz09&amp;omn=93833907298"&gt;&lt;u&gt;https://observepoint.zoom.us/j/3742631971?pwd=Z2JhWG1yV1ZtOVBnMVZaRDR0bjVDZz09&amp;amp;omn=93833907298&lt;/u&gt;&lt;/a&gt;</t>
  </si>
  <si>
    <t>bethany.coombs@observepoint.com</t>
  </si>
  <si>
    <t>csatam@westjet.com, maushami.desai@westjet.com, devon.kerscher@westjet.com, todd.wilkerson@observepoint.com, farzaan.hoque@westjet.com, jason.wiegand@westjet.com, chinmay.satam@westjet.com</t>
  </si>
  <si>
    <t>csatam@westjet.com, maushami.desai@westjet.com, devon.kerscher@westjet.com, todd.wilkerson@observepoint.com, farzaan.hoque@westjet.com, jason.wiegand@westjet.com, Chinmay Satam</t>
  </si>
  <si>
    <t>INVITED, INVITED, INVITED, INVITED, INVITED, INVITED, YES</t>
  </si>
  <si>
    <t>2rhasc8u6n0414kd4ed1stjhtr_20250313T163000Z</t>
  </si>
  <si>
    <t>ObservePoint | CVS - Sync</t>
  </si>
  <si>
    <t>YES</t>
  </si>
  <si>
    <t>8b8llbppcfai75mtkng25k58pb_20250325T170000Z</t>
  </si>
  <si>
    <t>macey.bell@observepoint.com, andy.compas@observepoint.com, audrbom@cdw.com, tatyana.zachary@cdw.com, sainath.revankar@cdw.com, awesta.ahmadi@cdw.com</t>
  </si>
  <si>
    <t>YES, YES, INVITED, YES, MAYBE, YES</t>
  </si>
  <si>
    <t>6epdb3m8ejuhmntrlt32200rh2_20250325T180000Z</t>
  </si>
  <si>
    <t>2rhasc8u6n0414kd4ed1stjhtr_20250327T163000Z</t>
  </si>
  <si>
    <t>d0uisk68b3ls2vtn32d8ifsu1c_20250327T200000Z</t>
  </si>
  <si>
    <t xml:space="preserve">ObservePoint | Tyson -Sync </t>
  </si>
  <si>
    <t>ellie.mayberry@tyson.com, landon.meriweather@tyson.com, macey.bell@observepoint.com, megan.lewis@tyson.com, todd.wilkerson@observepoint.com, nathan.bogner@tyson.com</t>
  </si>
  <si>
    <t>NO, INVITED, YES, NO, INVITED, NO</t>
  </si>
  <si>
    <t>218mor5missl9pp5a4l5h8bptl_20250328T190000Z</t>
  </si>
  <si>
    <t>K. Hovnanian | ObservePoint Monthly Sync</t>
  </si>
  <si>
    <t>efraticelli@khov.com, jcarter@khov.com, mprotopopova@khov.com, pdamera@khov.com</t>
  </si>
  <si>
    <t>efraticelli@khov.com, jcarter@khov.com, Protopopova, Masha, pdamera@khov.com</t>
  </si>
  <si>
    <t>NO, YES, YES, YES</t>
  </si>
  <si>
    <t>6epdb3m8ejuhmntrlt32200rh2_20250401T180000Z</t>
  </si>
  <si>
    <t>jg3k4b3c6kglt1ptm9u9ctc9mc_20250403T153000Z</t>
  </si>
  <si>
    <t>csatam@westjet.com, maushami.desai@westjet.com, devon.kerscher@westjet.com, todd.wilkerson@observepoint.com, farzaan.hoque@westjet.com, jason.wiegand@westjet.com</t>
  </si>
  <si>
    <t>YES, INVITED, YES, YES, YES, INVITED</t>
  </si>
  <si>
    <t>1lsim3m34srfoke6q0nml3bqvu_20250404T153000Z</t>
  </si>
  <si>
    <t>brandie.green@bsci.com, jumi.kassim@bsci.com, macey.bell@observepoint.com, sanjusha.durgam@bsci.com</t>
  </si>
  <si>
    <t>YES, NO, YES, YES</t>
  </si>
  <si>
    <t>8b8llbppcfai75mtkng25k58pb_20250408T170000Z</t>
  </si>
  <si>
    <t>6epdb3m8ejuhmntrlt32200rh2_20250408T180000Z</t>
  </si>
  <si>
    <t>d0uisk68b3ls2vtn32d8ifsu1c_20250410T200000Z</t>
  </si>
  <si>
    <t>8b8llbppcfai75mtkng25k58pb_20250422T170000Z</t>
  </si>
  <si>
    <t>2rhasc8u6n0414kd4ed1stjhtr_20250424T163000Z</t>
  </si>
  <si>
    <t>d0uisk68b3ls2vtn32d8ifsu1c_20250424T200000Z</t>
  </si>
  <si>
    <t>6epdb3m8ejuhmntrlt32200rh2_20250429T180000Z</t>
  </si>
  <si>
    <t>1lsim3m34srfoke6q0nml3bqvu_20250502T153000Z</t>
  </si>
  <si>
    <t>YES, NO, YES, YES, INVITED</t>
  </si>
  <si>
    <t>1ulu353n372filfsdcif2a5mlc_20250505T193000Z</t>
  </si>
  <si>
    <t>ObservePoint | SE Toyota - Sync</t>
  </si>
  <si>
    <t>jared.blood@22squared.com, macey.bell@observepoint.com, jack.zackowitz@22squared.com, kathy.shin@22squared.com, robyn.beyah@22squared.com, kendall.papera@setoyota.com, ailill.breffni@setoyota.com</t>
  </si>
  <si>
    <t>YES, YES, INVITED, YES, YES, YES, INVITED</t>
  </si>
  <si>
    <t>8b8llbppcfai75mtkng25k58pb_20250506T170000Z</t>
  </si>
  <si>
    <t>er6cviq9baaj38817rf2m9c1ek_20250506T200000Z</t>
  </si>
  <si>
    <t>INVITED, INVITED, NO, NO, YES, INVITED, INVITED, YES, MAYBE</t>
  </si>
  <si>
    <t>jg3k4b3c6kglt1ptm9u9ctc9mc_20250501T153000Z</t>
  </si>
  <si>
    <t>INVITED, INVITED, INVITED, MAYBE, INVITED, INVITED, YES</t>
  </si>
  <si>
    <t>d0uisk68b3ls2vtn32d8ifsu1c_20250508T200000Z</t>
  </si>
  <si>
    <t>6epdb3m8ejuhmntrlt32200rh2_20250513T180000Z</t>
  </si>
  <si>
    <t>h71rjnaol5qh6j4as089cj07uq_20250515T230000Z</t>
  </si>
  <si>
    <t>OP | Woolworths - Sync</t>
  </si>
  <si>
    <t>&lt;a href="https://docs.google.com/document/d/1kYtv8zq72-3sL1CLE6MdMCK9W1UuRnvNRJFm6RvE7gs/edit?usp=sharing" class="pastedDriveLink-0"&gt;https://docs.google.com/document/d/1kYtv8zq72-3sL1CLE6MdMCK9W1UuRnvNRJFm6RvE7gs/edit?usp=sharing&lt;/a&gt;</t>
  </si>
  <si>
    <t>masen.sarabia@observepoint.com</t>
  </si>
  <si>
    <t>ikannan@woolworths.com.au, mfalley1@woolworths.com.au, rsaraf@woolworths.com.au, aphilip1@woolworths.com.au, macey.bell@observepoint.com, anandrajog1@woolworths.com.au, jalcantara1@woolworths.com.au, jzhang15@woolworths.com.au, todd.wilkerson@observepoint.com, schandrahasan1@woolworths.com.au, jalcantara3@woolworths.com.au, wwan5@woolworths.com.au, ssingh60@woolworths.com.au, zzhang4@woolworths.com.au, mmuthe@woolworths.com.au, mfalley2@woolworths.com.au</t>
  </si>
  <si>
    <t>Indhu Kannan, mfalley1@woolworths.com.au, Ravi Saraf, aphilip1@woolworths.com.au, macey.bell@observepoint.com, anandrajog1@woolworths.com.au, jalcantara1@woolworths.com.au, jzhang15@woolworths.com.au, todd.wilkerson@observepoint.com, schandrahasan1@woolworths.com.au, jalcantara3@woolworths.com.au, wwan5@woolworths.com.au, ssingh60@woolworths.com.au, zzhang4@woolworths.com.au, mmuthe@woolworths.com.au, mfalley2@woolworths.com.au</t>
  </si>
  <si>
    <t>YES, YES, YES, MAYBE, YES, YES, INVITED, INVITED, YES, INVITED, INVITED, YES, YES, INVITED, YES, INVITED</t>
  </si>
  <si>
    <t>8b8llbppcfai75mtkng25k58pb_20250520T170000Z</t>
  </si>
  <si>
    <t>218mor5missl9pp5a4l5h8bptl_20250530T190000Z</t>
  </si>
  <si>
    <t>8b8llbppcfai75mtkng25k58pb_20250603T170000Z</t>
  </si>
  <si>
    <t>er6cviq9baaj38817rf2m9c1ek_20250603T200000Z</t>
  </si>
  <si>
    <t>INVITED, NO, NO, NO, INVITED, INVITED, INVITED, YES, YES</t>
  </si>
  <si>
    <t>d0uisk68b3ls2vtn32d8ifsu1c_20250605T200000Z</t>
  </si>
  <si>
    <t>8b8llbppcfai75mtkng25k58pb_20250617T170000Z</t>
  </si>
  <si>
    <t>d0uisk68b3ls2vtn32d8ifsu1c_20250619T200000Z</t>
  </si>
  <si>
    <t>h71rjnaol5qh6j4as089cj07uq_20250619T230000Z</t>
  </si>
  <si>
    <t>c2au84msovas0nvc43bkvagfec_20250624T190000Z</t>
  </si>
  <si>
    <t>ObservePoint | Caesars - Sync</t>
  </si>
  <si>
    <t xml:space="preserve">Invitee: Pam Frei
Meeting Details:
Comments: You can remove Jenn Kunz
</t>
  </si>
  <si>
    <t>pfrei@caesars.com, macey.bell@observepoint.com, jparkinson@caesars.com, cdugger@caesars.com</t>
  </si>
  <si>
    <t>INVITED, YES, INVITED, YES</t>
  </si>
  <si>
    <t>218mor5missl9pp5a4l5h8bptl_20250627T190000Z</t>
  </si>
  <si>
    <t>er6cviq9baaj38817rf2m9c1ek_20250701T200000Z</t>
  </si>
  <si>
    <t>INVITED, INVITED, NO, INVITED, INVITED, NO, INVITED, YES, YES</t>
  </si>
  <si>
    <t>jg3k4b3c6kglt1ptm9u9ctc9mc_20250703T153000Z</t>
  </si>
  <si>
    <t>2rhasc8u6n0414kd4ed1stjhtr_20250703T163000Z</t>
  </si>
  <si>
    <t>macey.bell@observepoint.com, maria.daponte@cvshealth.com</t>
  </si>
  <si>
    <t>macey.bell@observepoint.com, DaPonte, Maria E</t>
  </si>
  <si>
    <t>YES, YES</t>
  </si>
  <si>
    <t>d0uisk68b3ls2vtn32d8ifsu1c_20250703T200000Z</t>
  </si>
  <si>
    <t>NO, INVITED, YES, NO, NO, NO</t>
  </si>
  <si>
    <t>6epdb3m8ejuhmntrlt32200rh2_20250715T180000Z</t>
  </si>
  <si>
    <t>d0uisk68b3ls2vtn32d8ifsu1c_20250717T200000Z</t>
  </si>
  <si>
    <t>h71rjnaol5qh6j4as089cj07uq_20250717T230000Z</t>
  </si>
  <si>
    <t>ph1mqbtlrjnee56emg8mhj2lv2_20250718T160000Z</t>
  </si>
  <si>
    <t>ObservePoint | Caleres - Monthly Sync</t>
  </si>
  <si>
    <t>tyang@caleres.com, spomerinke@caleres.com, macey.bell@observepoint.com, wferlis@caleres.com, cmills@caleres.com</t>
  </si>
  <si>
    <t>YES, YES, YES, YES, INVITED</t>
  </si>
  <si>
    <t>c2au84msovas0nvc43bkvagfec_20250722T190000Z</t>
  </si>
  <si>
    <t>2rhasc8u6n0414kd4ed1stjhtr_20250717T163000Z</t>
  </si>
  <si>
    <t>218mor5missl9pp5a4l5h8bptl_20250725T190000Z</t>
  </si>
  <si>
    <t>8b8llbppcfai75mtkng25k58pb_20250729T170000Z</t>
  </si>
  <si>
    <t>1lsim3m34srfoke6q0nml3bqvu_20250801T153000Z</t>
  </si>
  <si>
    <t>YES, NO, YES, YES, YES</t>
  </si>
  <si>
    <t>1ulu353n372filfsdcif2a5mlc_20250804T193000Z</t>
  </si>
  <si>
    <t>jared.blood@22squared.com, macey.bell@observepoint.com, jack.zackowitz@22squared.com, kathy.shin@22squared.com, robyn.beyah@22squared.com, andy.compas@observepoint.com, kendall.papera@setoyota.com, ailill.breffni@setoyota.com</t>
  </si>
  <si>
    <t>YES, YES, INVITED, YES, YES, INVITED, YES, INVITED</t>
  </si>
  <si>
    <t>er6cviq9baaj38817rf2m9c1ek_20250805T200000Z</t>
  </si>
  <si>
    <t>INVITED, INVITED, NO, INVITED, INVITED, NO, INVITED, YES, MAYBE</t>
  </si>
  <si>
    <t>8b8llbppcfai75mtkng25k58pb_20250812T170000Z</t>
  </si>
  <si>
    <t>2rhasc8u6n0414kd4ed1stjhtr_20250814T163000Z</t>
  </si>
  <si>
    <t>macey.bell@observepoint.com, maria.daponte@cvshealth.com, amy.rondinelli@cvshealth.com</t>
  </si>
  <si>
    <t>macey.bell@observepoint.com, maria.daponte@cvshealth.com, Rondinelli, Amy</t>
  </si>
  <si>
    <t>YES, NO, YES</t>
  </si>
  <si>
    <t>d0uisk68b3ls2vtn32d8ifsu1c_20250814T200000Z</t>
  </si>
  <si>
    <t>ph1mqbtlrjnee56emg8mhj2lv2_20250815T160000Z</t>
  </si>
  <si>
    <t>YES, YES, YES, YES, YES</t>
  </si>
  <si>
    <t>7uk2udsdcu4tu728l981dr0rho_20250818T200000Z</t>
  </si>
  <si>
    <t>ObservePoint | Agilent - Sync</t>
  </si>
  <si>
    <t>justin.yee@agilent.com, venkata.mallepudi@agilent.com, varun.isaac@agilent.com, macey.bell@observepoint.com</t>
  </si>
  <si>
    <t>INVITED, INVITED, INVITED, YES</t>
  </si>
  <si>
    <t>c2au84msovas0nvc43bkvagfec_20250819T190000Z</t>
  </si>
  <si>
    <t>1kjn9aq68f29634ho5791vv3bq_20250821T133000Z</t>
  </si>
  <si>
    <t>ObservePoint Summit Breakfast &amp; Reception</t>
  </si>
  <si>
    <t>5132 N 300 W, Provo, UT 84604, USA</t>
  </si>
  <si>
    <t>INVITED</t>
  </si>
  <si>
    <t>john@observepoint.com</t>
  </si>
  <si>
    <t>all@observepoint.com, john@observepoint.com, john.davis@observepoint.com</t>
  </si>
  <si>
    <t>Everyone, john@observepoint.com, john.davis@observepoint.com</t>
  </si>
  <si>
    <t>INVITED, YES, INVITED</t>
  </si>
  <si>
    <t>n92koag5bu4h0hoha4jkfukkqm_20250821T143000Z</t>
  </si>
  <si>
    <t>ObservePoint Quarterly Summit - Main Session</t>
  </si>
  <si>
    <t>John Pestana (CEO ObservePoint) is inviting you to a scheduled Zoom meeting.
Topic: Quarterly Summit
Time: This is a recurring meeting Meet anytime
Join Zoom Meeting
https://observepoint.zoom.us/j/174939498
Meeting ID: 174 939 498
One tap mobile
+12532158782,,174939498# US (Tacoma)
+13462487799,,174939498# US (Houston)
Dial by your location
        +1 253 215 8782 US (Tacoma)
        +1 346 248 7799 US (Houston)
        +1 669 900 6833 US (San Jose)
        +1 301 715 8592 US (Washington DC)
        +1 312 626 6799 US (Chicago)
        +1 929 205 6099 US (New York)
        877 853 5247 US Toll-free
        888 788 0099 US Toll-free
Meeting ID: 174 939 498
Find your local number: https://observepoint.zoom.us/u/aDPtV9MOM</t>
  </si>
  <si>
    <t>8b8llbppcfai75mtkng25k58pb_20250826T170000Z</t>
  </si>
  <si>
    <t>kqfrvcuq0v4c8dhoeslgbmjvop_20250827T190000Z</t>
  </si>
  <si>
    <t>ObservePoint | Darden Restaurants Sync</t>
  </si>
  <si>
    <t>macey.bell@observepoint.com, btymoniewicz@darden.com, esjostrom@darden.com</t>
  </si>
  <si>
    <t>YES, YES, YES</t>
  </si>
  <si>
    <t>2rhasc8u6n0414kd4ed1stjhtr_20250828T163000Z</t>
  </si>
  <si>
    <t>d0uisk68b3ls2vtn32d8ifsu1c_20250828T200000Z</t>
  </si>
  <si>
    <t>h71rjnaol5qh6j4as089cj07uq_20250821T230000Z</t>
  </si>
  <si>
    <t>YES, INVITED, YES, MAYBE, YES, INVITED, INVITED, INVITED, INVITED, INVITED, INVITED, INVITED, YES, INVITED, INVITED, INVITED</t>
  </si>
  <si>
    <t>7uk2udsdcu4tu728l981dr0rho_20250901T200000Z</t>
  </si>
  <si>
    <t>6epdb3m8ejuhmntrlt32200rh2_20250902T180000Z</t>
  </si>
  <si>
    <t>er6cviq9baaj38817rf2m9c1ek_20250902T200000Z</t>
  </si>
  <si>
    <t>INVITED, INVITED, NO, INVITED, YES, INVITED, INVITED, YES, YES</t>
  </si>
  <si>
    <t>jg3k4b3c6kglt1ptm9u9ctc9mc_20250904T153000Z</t>
  </si>
  <si>
    <t>1lsim3m34srfoke6q0nml3bqvu_20250905T153000Z</t>
  </si>
  <si>
    <t>8b8llbppcfai75mtkng25k58pb_20250909T170000Z</t>
  </si>
  <si>
    <t>2rhasc8u6n0414kd4ed1stjhtr_20250911T163000Z</t>
  </si>
  <si>
    <t>d0uisk68b3ls2vtn32d8ifsu1c_20250911T200000Z</t>
  </si>
  <si>
    <t>7uk2udsdcu4tu728l981dr0rho_20250915T200000Z</t>
  </si>
  <si>
    <t>h71rjnaol5qh6j4as089cj07uq_20250918T230000Z</t>
  </si>
  <si>
    <t>YES, YES, YES, NO, YES, YES, INVITED, INVITED, YES, INVITED, INVITED, YES, YES, INVITED, YES, INVITED</t>
  </si>
  <si>
    <t>ph1mqbtlrjnee56emg8mhj2lv2_20250919T160000Z</t>
  </si>
  <si>
    <t>7uk2udsdcu4tu728l981dr0rho_20250929T200000Z</t>
  </si>
  <si>
    <t>jg3k4b3c6kglt1ptm9u9ctc9mc_20251002T153000Z</t>
  </si>
  <si>
    <t>1lsim3m34srfoke6q0nml3bqvu_20251003T153000Z</t>
  </si>
  <si>
    <t>1288aq1k0f5eidd7mijrb17vbg_20251006T203000Z</t>
  </si>
  <si>
    <t>ObservePoint | Verisign - Sync</t>
  </si>
  <si>
    <t>charlie@ctysse.net, egonzales@verisign.com, macey.bell@observepoint.com</t>
  </si>
  <si>
    <t>INVITED, YES, YES</t>
  </si>
  <si>
    <t>8b8llbppcfai75mtkng25k58pb_20251007T170000Z</t>
  </si>
  <si>
    <t>6epdb3m8ejuhmntrlt32200rh2_20251007T180000Z</t>
  </si>
  <si>
    <t>er6cviq9baaj38817rf2m9c1ek_20251007T200000Z</t>
  </si>
  <si>
    <t>INVITED, NO, NO, INVITED, INVITED, INVITED, INVITED, YES, YES</t>
  </si>
  <si>
    <t>kqfrvcuq0v4c8dhoeslgbmjvop_20251008T190000Z</t>
  </si>
  <si>
    <t>d0uisk68b3ls2vtn32d8ifsu1c_20251009T200000Z</t>
  </si>
  <si>
    <t>7uk2udsdcu4tu728l981dr0rho_20251013T200000Z</t>
  </si>
  <si>
    <t>c2au84msovas0nvc43bkvagfec_20251014T190000Z</t>
  </si>
  <si>
    <t>MAYBE, YES, NO, YES</t>
  </si>
  <si>
    <t>5qlspbrlcotm3r0i66t2t6hukg_20251016T173000Z</t>
  </si>
  <si>
    <t>ObservePoint | MongoDB - Sync</t>
  </si>
  <si>
    <t>arthur.engelhard@mongodb.com, macey.bell@observepoint.com</t>
  </si>
  <si>
    <t>h71rjnaol5qh6j4as089cj07uq_20251016T230000Z</t>
  </si>
  <si>
    <t>ph1mqbtlrjnee56emg8mhj2lv2_20251017T160000Z</t>
  </si>
  <si>
    <t>INVITED, YES, YES, YES, YES</t>
  </si>
  <si>
    <t>20qnqpl5pfdoc872od9futg97s_20251016T150000Z</t>
  </si>
  <si>
    <t>ObservePoint | Medifast - Sync</t>
  </si>
  <si>
    <t>chandra.guin@contractor.optavia.com, sonia.turumopula@contractor.optavia.com, macey.bell@observepoint.com, grace.stafford@optavia.com</t>
  </si>
  <si>
    <t>INVITED, INVITED, YES, INVITED</t>
  </si>
  <si>
    <t>7uk2udsdcu4tu728l981dr0rho_20251027T200000Z</t>
  </si>
  <si>
    <t>INVITED, NO, INVITED, YES</t>
  </si>
  <si>
    <t>6epdb3m8ejuhmntrlt32200rh2_20251028T180000Z</t>
  </si>
  <si>
    <t>218mor5missl9pp5a4l5h8bptl_20251031T190000Z</t>
  </si>
  <si>
    <t>1ulu353n372filfsdcif2a5mlc_20251103T203000Z</t>
  </si>
  <si>
    <t>8b8llbppcfai75mtkng25k58pb_20251104T180000Z</t>
  </si>
  <si>
    <t>er6cviq9baaj38817rf2m9c1ek_20251104T210000Z</t>
  </si>
  <si>
    <t>kqfrvcuq0v4c8dhoeslgbmjvop_20251105T200000Z</t>
  </si>
  <si>
    <t>1288aq1k0f5eidd7mijrb17vbg_20251103T203000Z</t>
  </si>
  <si>
    <t>2rhasc8u6n0414kd4ed1stjhtr_20251106T173000Z</t>
  </si>
  <si>
    <t>5qlspbrlcotm3r0i66t2t6hukg_20251113T173000Z</t>
  </si>
  <si>
    <t>6epdb3m8ejuhmntrlt32200rh2_20251111T190000Z</t>
  </si>
  <si>
    <t>h71rjnaol5qh6j4as089cj07uq_20251121T000000Z</t>
  </si>
  <si>
    <t>NO, INVITED, YES, MAYBE, YES, INVITED, INVITED, INVITED, INVITED, INVITED, INVITED, YES, YES, INVITED, INVITED, INVITED</t>
  </si>
  <si>
    <t>ph1mqbtlrjnee56emg8mhj2lv2_20251121T170000Z</t>
  </si>
  <si>
    <t>INVITED, INVITED, YES, YES, INVITED</t>
  </si>
  <si>
    <t>3um1g2na9qvout7686tmtr7qir</t>
  </si>
  <si>
    <t>Team Lunch</t>
  </si>
  <si>
    <t>nic.suder@observepoint.com</t>
  </si>
  <si>
    <t>nic.suder@observepoint.com, jake.bauer@observepoint.com, jared.paxton@observepoint.com, john.davis@observepoint.com, caleb.conners@observepoint.com, chris.hawkes@observepoint.com, mckay.daines@observepoint.com</t>
  </si>
  <si>
    <t>YES, YES, YES, INVITED, INVITED, NO, YES</t>
  </si>
  <si>
    <t>han6gphqo5ij3urb15etk1usuk_20251117T200000Z</t>
  </si>
  <si>
    <t>OP | Carhartt (Bi-weekly Sync)</t>
  </si>
  <si>
    <t>rdonahue@carhartt.com, bspraggins@carhartt.com, john.davis@observepoint.com, kocasio@carhartt.com, observepoint@assistant.gong.io, bshields@carhartt.com, jkotchoubay@carhartt.com, jlambert@carhartt.com, mcuevas@carhartt.com, zkeebaugh@carhartt.com</t>
  </si>
  <si>
    <t>MAYBE, YES, INVITED, MAYBE, INVITED, YES, YES, YES, INVITED, YES</t>
  </si>
  <si>
    <t>41ahurrh7e2c1tm4k310u9lemk</t>
  </si>
  <si>
    <t>Nic/McKay PBS Sync</t>
  </si>
  <si>
    <t>mckay.daines@observepoint.com</t>
  </si>
  <si>
    <t>mckay.daines@observepoint.com, nic.suder@observepoint.com, john.davis@observepoint.com</t>
  </si>
  <si>
    <t>YES, YES, INVITED</t>
  </si>
  <si>
    <t>v1tsigr47nno2nkselj37ihhk8</t>
  </si>
  <si>
    <t>John - Nic (Quick Sync)</t>
  </si>
  <si>
    <t>nic.suder@observepoint.com, john.davis@observepoint.com</t>
  </si>
  <si>
    <t>YES, INVITED</t>
  </si>
  <si>
    <t>63tgbe73o7kmplblt9u7dammu1_20251118T200000Z</t>
  </si>
  <si>
    <t>OP | Astellas (Monthly Sync)</t>
  </si>
  <si>
    <t>nic.suder@observepoint.com, daniel.cioaca.contractor@astellas.com, courtland.sullivan.contractor@astellas.com, chad.seaver.contractor@astellas.com, john.davis@observepoint.com</t>
  </si>
  <si>
    <t>YES, YES, INVITED, INVITED, INVITED</t>
  </si>
  <si>
    <t>aagc9412sa7f2nfei4fs72ap54</t>
  </si>
  <si>
    <t>John - Nic (Sync)</t>
  </si>
  <si>
    <t>kqfrvcuq0v4c8dhoeslgbmjvop_20251119T200000Z</t>
  </si>
  <si>
    <t>7uk2udsdcu4tu728l981dr0rho_20251110T210000Z</t>
  </si>
  <si>
    <t>1kjn9aq68f29634ho5791vv3bq_20251120T143000Z</t>
  </si>
  <si>
    <t>n92koag5bu4h0hoha4jkfukkqm_20251120T153000Z</t>
  </si>
  <si>
    <t>2gk9bnjlufbefmbcfhlrv7flk2</t>
  </si>
  <si>
    <t>Luminaria Q4 Summit Activity 🎄</t>
  </si>
  <si>
    <t>Ashton Gardens at Thanksgiving Point, 3900 Garden Dr, Lehi, UT 84043, USA</t>
  </si>
  <si>
    <t>Please join the OP community for a festive evening under the lights as we kick off the holiday season together! Stop by the firepits between 6:30–7:30 to visit with John and other OP friends. Tickets can be collected from Kate at the front desk. Get ready for cozy vibes, good laughs, and plenty of holiday cheer! See you there! 🎄</t>
  </si>
  <si>
    <t>kate.suder@observepoint.com</t>
  </si>
  <si>
    <t>levi.owusu@observepoint.com, krystian.bienko@observepoint.com, kate.suder@observepoint.com, jd.jeppson@observepoint.com, jared.wilks@observepoint.com, us@observepoint.com, abbymadsen.design@gmail.com, addisonmadsen@gmail.com, brigham@wildeteam.com, john.davis@observepoint.com</t>
  </si>
  <si>
    <t>levi.owusu@observepoint.com, krystian.bienko@observepoint.com, kate.suder@observepoint.com, jd.jeppson@observepoint.com, Jared Wilks, US Employees, abbymadsen.design@gmail.com, addisonmadsen@gmail.com, brigham@wildeteam.com, john.davis@observepoint.com</t>
  </si>
  <si>
    <t>INVITED, INVITED, YES, YES, YES, INVITED, INVITED, YES, YES, INVITED</t>
  </si>
  <si>
    <t>4ug0jesebvkhtr04mr0krmuo6k</t>
  </si>
  <si>
    <t>The Grid</t>
  </si>
  <si>
    <t>&lt;a href="https://thegrid.com/"&gt;https://thegrid.com/&lt;/a&gt;&lt;br&gt;&lt;br&gt;Two Heats or Lunch and 1 Heat</t>
  </si>
  <si>
    <t>caleb.conners@observepoint.com, chris.hawkes@observepoint.com, dylan.sellers@observepoint.com, jake.bauer@observepoint.com, jared.paxton@observepoint.com, jarrod.wilbur@observepoint.com, jwdavis927@gmail.com, macey.bell@observepoint.com, masen.sarabia@observepoint.com, nic.suder@observepoint.com, mckay.daines@observepoint.com, john.davis@observepoint.com</t>
  </si>
  <si>
    <t>MAYBE, YES, MAYBE, NO, YES, YES, INVITED, INVITED, YES, YES, YES, INVITED</t>
  </si>
  <si>
    <t>4umvsu8o1uj02d0f4s0p1okgbu</t>
  </si>
  <si>
    <t xml:space="preserve">John / Nic - Quick Sync </t>
  </si>
  <si>
    <t>fn8d7jjpfj23avnd76o8isv4kk</t>
  </si>
  <si>
    <t>ObservePoint &amp; Athena Health || Business Review &amp; CSM Handoff</t>
  </si>
  <si>
    <t>https://observepoint.zoom.us/j/92849939183</t>
  </si>
  <si>
    <t>Looking forward to connecting.
If you need to reschedule, please use the link: https://observepoint.chilipiper.com/reschedule/af53c46b-8ce5-4e2d-962c-dd45f1e25200</t>
  </si>
  <si>
    <t>chris.hawkes@observepoint.com</t>
  </si>
  <si>
    <t>chris.hawkes@observepoint.com, macey.bell@observepoint.com, john.davis@observepoint.com, jsebastian@athenahealth.com, mkorber@athenahealth.com, vpradeep@athenahealth.com</t>
  </si>
  <si>
    <t>YES, INVITED, INVITED, YES, NO, YES</t>
  </si>
  <si>
    <t>25k3e407f4vkcuvm66gn3dvfq9</t>
  </si>
  <si>
    <t>John / Jake - OP Training sync</t>
  </si>
  <si>
    <t>please have watched the gong calls Macey sent over and we will go over them and talk in terms a of strategy.</t>
  </si>
  <si>
    <t>jake.bauer@observepoint.com</t>
  </si>
  <si>
    <t>jake.bauer@observepoint.com, john.davis@observepoint.com</t>
  </si>
  <si>
    <t>6epdb3m8ejuhmntrlt32200rh2_20251125T190000Z</t>
  </si>
  <si>
    <t>YES, NO, MAYBE</t>
  </si>
  <si>
    <t>5idbp8jkqt7f1tjhmcddjonb7g</t>
  </si>
  <si>
    <t xml:space="preserve">Steve / Nic (ObservePoint Sync) </t>
  </si>
  <si>
    <t>nic.suder@observepoint.com, steve.choi@prudential.com, john.davis@observepoint.com, macey.bell@observepoint.com</t>
  </si>
  <si>
    <t>YES, YES, INVITED, INVITED</t>
  </si>
  <si>
    <t>2bkid59f6u08uem97hhs20ot4m</t>
  </si>
  <si>
    <t>Reports</t>
  </si>
  <si>
    <t>287kc9c6kcmnfl40puns8gam13</t>
  </si>
  <si>
    <t>John / Jake - review the Mongo DB</t>
  </si>
  <si>
    <t>Ifyou have other calls you'd like to review let mek now. and we can review or talk about any questions you have.</t>
  </si>
  <si>
    <t>1nspi7mkfk1vp9rnlvho5c8tfo</t>
  </si>
  <si>
    <t>Okta Buildout</t>
  </si>
  <si>
    <t>&lt;a href="https://docs.google.com/spreadsheets/d/13gd6c7i-sa-_X_iXGGANFz3FNhs5EdZyqsjv78du2qw/edit" class="pastedDriveLink-0"&gt;https://docs.google.com/spreadsheets/d/13gd6c7i-sa-_X_iXGGANFz3FNhs5EdZyqsjv78du2qw/edit&lt;/a&gt;</t>
  </si>
  <si>
    <t>john.davis@observepoint.com, nic.suder@observepoint.com</t>
  </si>
  <si>
    <t>INVITED, YES</t>
  </si>
  <si>
    <t>4bgqk6fqcp6hn17s4qlgdf1usc</t>
  </si>
  <si>
    <t>Review Athena Video</t>
  </si>
  <si>
    <t>Changes made to the title, description, or attachments will not be saved. To make edits, please go to: https://tasks.google.com/task/P9oupXo4PrzKBY7v</t>
  </si>
  <si>
    <t>john.davis@observepoint.com</t>
  </si>
  <si>
    <t>4d48t2ghti19moeean9j3eoktd</t>
  </si>
  <si>
    <t>Athena Health || Onboarding Debrief</t>
  </si>
  <si>
    <t>https://observepoint.zoom.us/j/3133456073?omn=98925617537&amp;jst=3</t>
  </si>
  <si>
    <t>&lt;p&gt;&lt;br&gt;──────────&lt;br&gt;&lt;br&gt;Chris Hawkes is inviting you to a scheduled Zoom meeting.&lt;br&gt;Join Zoom Meeting&lt;br&gt;https://observepoint.zoom.us/j/3133456073?omn=98925617537&lt;br&gt;&lt;br&gt;Meeting ID: 313 345 6073&lt;br&gt;&lt;br&gt;---&lt;br&gt;&lt;br&gt;One tap mobile&lt;br&gt;+12532158782,,3133456073# US (Tacoma)&lt;br&gt;+13462487799,,3133456073# US (Houston)&lt;br&gt;&lt;br&gt;Join instructions&lt;br&gt;https://observepoint.zoom.us/meetings/98925617537/invitations?signature=2wZRwlaOjnssp15-RGAjBM0BsvAcK601FD5vJsEjFv8&lt;br&gt;&lt;br&gt;&lt;br&gt;&lt;br&gt;──────────&lt;/p&gt;</t>
  </si>
  <si>
    <t>john.davis@observepoint.com, chris.hawkes@observepoint.com</t>
  </si>
  <si>
    <t>su6hjl9dbvok9ejfj85ekirauc_20251203T200000Z</t>
  </si>
  <si>
    <t>Dell &amp; ObservePoint Sync</t>
  </si>
  <si>
    <t>https://observepoint.zoom.us/j/7387828030?pwd=WmdZQ24vM2htQmYydU56OFBidkU3Zz09</t>
  </si>
  <si>
    <t xml:space="preserve">https://observepoint.zoom.us/j/7387828030?pwd=WmdZQ24vM2htQmYydU56OFBidkU3Zz09
ObservePoint Weekly Sync
- Go over account plan
- Discuss new opportunities
- Review current projects
- Hear feedback on OP </t>
  </si>
  <si>
    <t>tyrone.battle@dell.com, jake.bauer@observepoint.com, todd.wilkerson@observepoint.com, john.davis@observepoint.com</t>
  </si>
  <si>
    <t>YES, YES, YES, YES</t>
  </si>
  <si>
    <t>2rhasc8u6n0414kd4ed1stjhtr_20251204T173000Z</t>
  </si>
  <si>
    <t>macey.bell@observepoint.com, maria.daponte@cvshealth.com, abel.gomez@observepoint.com, amy.rondinelli@cvshealth.com</t>
  </si>
  <si>
    <t>macey.bell@observepoint.com, maria.daponte@cvshealth.com, abel.gomez@observepoint.com, Rondinelli, Amy</t>
  </si>
  <si>
    <t>NO, NO, INVITED, YES</t>
  </si>
  <si>
    <t>57ptg7i5co4b5ug3vff35142rt</t>
  </si>
  <si>
    <t>Nic / John Prepare for Pru.com</t>
  </si>
  <si>
    <t>_60q30c1g60o30e1i60o4ac1g60rj8gpl88rj2c1h84s34h9g60s30c1g60o30c1g84o48c1k6op3ge1g6ks48gpg64o30c1g60o30c1g60o30c1g60o32c1g60o30c1g8d33ac266crjaci184p3ig9k6os3cda26oq30cpp68q30d238920</t>
  </si>
  <si>
    <t>ObservePoint Audit of Pru.com</t>
  </si>
  <si>
    <t>Microsoft Teams Meeting</t>
  </si>
  <si>
    <t xml:space="preserve">Rescheduling due to conflicts.
Hi All,
We will review ObservePoint audit of 10K master list of Pru.com URLs with broader team to identify any issues with missing/unnecessary tags, OneTrust cookie banners, broken links like 404, site load speed, etc.
Thanks,
Steve
________________________________________________________________________________
Microsoft Teams Need help?&lt;https://aka.ms/JoinTeamsMeeting?omkt=en-US&gt;
Join the meeting now&lt;https://teams.microsoft.com/l/meetup-join/19%3ameeting_NzNiOWVhOWMtNTQ3Yi00M2M5LTkyZWYtOGY3ZGZhMWRlNGM2%40thread.v2/0?context=%7b%22Tid%22%3a%22d8fde2f5-9392-4260-8a03-0ad01f4746e9%22%2c%22Oid%22%3a%224cf02d10-78dd-48bc-8462-dd3691fbdcba%22%7d&gt;
Meeting ID: 259 349 915 540 65
Passcode: kA65Co94
________________________________
Dial in by phone
+1 201-268-5459,,605733340#&lt;tel:+12012685459,,605733340&gt; United States, Jersey City
Find a local number&lt;https://dialin.teams.microsoft.com/ac35f719-4ba9-43f5-9868-757c80218322?id=605733340&gt;
Phone conference ID: 605 733 340#
Join on a video conferencing device
Tenant key: pru@m.webex.com&lt;mailto:pru@m.webex.com&gt;
Video ID: 111 645 947 4
More info&lt;https://www.webex.com/msteams?confid=1116459474&amp;tenantkey=pru&amp;domain=m.webex.com&gt;
For organizers: Meeting options&lt;https://teams.microsoft.com/meetingOptions/?organizerId=4cf02d10-78dd-48bc-8462-dd3691fbdcba&amp;tenantId=d8fde2f5-9392-4260-8a03-0ad01f4746e9&amp;threadId=19_meeting_NzNiOWVhOWMtNTQ3Yi00M2M5LTkyZWYtOGY3ZGZhMWRlNGM2@thread.v2&amp;messageId=0&amp;language=en-US&gt;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</si>
  <si>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jennifer.castri@prudential.com, baijnath.gupta@prudential.com, nic.suder@observepoint.com, steve.choi@prudential.com, lauren.tajar@prudential.com, priyank.goswami@prudential.com, chirag1.patel@prudential.com, eileen.cuevas@prudential.com, maximilian.stefani@prudential.com, michael.vance@prudential.com, narender.reddy@prudential.com, paula.mcnerney@prudential.com, prabhugouda.biradar@prudential.com, radhakrishna.nagaraj@prudential.com, raghunath.munugala@prudential.com, rathna.chinnappa@prudential.com, rolando.rafanan@prudential.com, sanjana.dodley@prudential.com, sean.murray@prudential.com, swati.nehra@prudential.com</t>
  </si>
  <si>
    <t>john.davis@observepoint.com, Jenny Castri, Baijnath Gupta, Nic Suder, Steve Choi, Lauren Tajar, Priyank Goswami, Chirag Patel, Eileen Cuevas, Maximilian Stefani, Mike Vance, Narender Reddy Karka, Paula McNerney, Prabhu Biradar, Radhakrishna Nagaraj, Raghunath Munugala, Rathna Chinnappa, Rolando Rafanan, Sanjana Dodley, Sean Murray, Swati Nehra</t>
  </si>
  <si>
    <t>YES, INVITED, INVITED, INVITED, YES, INVITED, INVITED, INVITED, INVITED, INVITED, INVITED, INVITED, INVITED, INVITED, INVITED, INVITED, INVITED, INVITED, INVITED, INVITED, INVITED</t>
  </si>
  <si>
    <t>7t5sc4bvlfosdbtntfuk5plpul</t>
  </si>
  <si>
    <t>Overtime for Pru meeting</t>
  </si>
  <si>
    <t>8dj710ggpfmp405n9q9cfq827s</t>
  </si>
  <si>
    <t>Intro Call - ObservePoint | Prudential Financial Inc.</t>
  </si>
  <si>
    <t>https://www.google.com/url?q=https://teams.microsoft.com/l/meetup-join/19%253ameeting_ZjRkMzM1MjItZGNjOS00MWFhLWJlNjQtMjc4ZTJmOWM2NjJj%2540thread.v2/0?context%3D%257b%2522Tid%2522%253a%2522d8fde2f5-9392-4260-8a03-0ad01f4746e9%2522%252c%2522Oid%2522%253a%25224cf02d10-78dd-48bc-8462-dd3691fbdcba%2522%257d&amp;sa=D&amp;source=calendar&amp;ust=1765285820775070&amp;usg=AOvVaw3V0plEwdclZlUpwH8CYzX8</t>
  </si>
  <si>
    <t>Join the meeting now&amp;lt;&lt;a href="https://teams.microsoft.com/l/meetup-join/19%3ameeting_ZjRkMzM1MjItZGNjOS00MWFhLWJlNjQtMjc4ZTJmOWM2NjJj%40thread.v2/0?context=%7b%22Tid%22%3a%22d8fde2f5-9392-4260-8a03-0ad01f4746e9%22%2c%22Oid%22%3a%224cf02d10-78dd-48bc-8462-dd3691fbdcba%22%7d" target="_blank"&gt;&lt;u&gt;https://teams.microsoft.com/l/meetup-join/19%3ameeting_ZjRkMzM1MjItZGNjOS00MWFhLWJlNjQtMjc4ZTJmOWM2NjJj%40thread.v2/0?context=%7b%22Tid%22%3a%22d8fde2f5-9392-4260-8a03-0ad01f4746e9%22%2c%22Oid%22%3a%224cf02d10-78dd-48bc-8462-dd3691fbdcba%22%7d&lt;/u&gt;&lt;/a&gt;&amp;gt;Meeting ID: 249 909 588 585 27Passcode: eM24aW6v</t>
  </si>
  <si>
    <t>dallin.madsen@observepoint.com</t>
  </si>
  <si>
    <t>jarrod.wilbur@observepoint.com, john.davis@observepoint.com, steve.choi@prudential.com, dallin.madsen@observepoint.com</t>
  </si>
  <si>
    <t>_60q30c1g60o30e1i60o4ac1g60rj8gpl88rj2c1h84s34h9g60s30c1g60o30c1g6ko3edhp6h244hhk6oq48gpg64o30c1g60o30c1g60o30c1g60o32c1g60o30c1g8cq36e228cp46d266l0jecpk70s48ca36go3ih9l6coj2h1p8l30</t>
  </si>
  <si>
    <t xml:space="preserve">ObservePoint report card for Prudential discussion </t>
  </si>
  <si>
    <t xml:space="preserve">
On Wed, Dec 3, 2025 at 4:50 PM Steve Choi &lt;steve.choi@prudential.com&lt;mailto:steve.choi@prudential.com&gt;&gt; wrote:
See additional context from my chat with Kelly who work in Prudential Compliance.  Are you available tomorrow, Thursday to chat?  This is causing some headache internally since the attached report was shared with many people.
[cid:image001.png@01DC64F5.24A4FDB0]
From: Steve Choi
Sent: Wednesday, December 3, 2025 4:36 PM
To: John Davis &lt;john.davis@observepoint.com&lt;mailto:john.davis@observepoint.com&gt;&gt;; Nic Suder &lt;nic.suder@observepoint.com&lt;mailto:nic.suder@observepoint.com&gt;&gt;; Macey Bell &lt;macey.bell@observepoint.com&lt;mailto:macey.bell@observepoint.com&gt;&gt;; Mihai from ObservePoint &lt;support@observepoint.com&lt;mailto:support@observepoint.com&gt;&gt;
Subject: RE: ObservePoint Report Card
Importance: High
Hello ObservePoint team,
Below email and attached report caused some confusion at Prudential.
  1.  Do you know who created this ObservePoint report and how it was created?  I am not familiar with it.
  2.  Who receives the report and how often does it go out?
  3.  If it is automated report, can you deactivate immediately?
Thanks,
Steve
-----Original Appointment-----
From: Kelly Williams &lt;kelly.1.williams@prudential.com&lt;mailto:kelly.1.williams@prudential.com&gt;&gt;
Sent: Wednesday, December 3, 2025 3:58 PM
To: Steve Choi; Mike Vance; Lydia Barlow
Cc: Matt Diiorio; Emily Katz; Maximilian Stefani
Subject: ObservePoint Report Card
When: Friday, December 5, 2025 10:30 AM-11:00 AM (UTC-08:00) Pacific Time (US &amp; Canada).
Where: Microsoft Teams Meeting
Steve and Mike-
We received the attached report card from ObservePoint regarding our Consent and Preference Management. We are hoping to grab a short amount of your time on Friday to try and make sense of this report. Matt Dioro gave us your names as the relationship managers with this vendor, so we thought we’d start with you this group. Adding Max as optional as I know this overlaps in some of his work. If you’d like to add anyone else to the invitation, please let me know.
Thank you,
Kelly Williams (She/Her/Hers)
Director
Global Insurance Compliance | Sales and Marketing
751 Street Newark, NJ 07102
C 206.383.0362
Kelly.1.williams@prudential.com&lt;mailto:Kelly.1.williams@prudential.com&gt;
[A blue and black logo    Description automatically generated]
________________________________________________________________________________
Microsoft Teams Need help?&lt;https://aka.ms/JoinTeamsMeeting?omkt=en-US&gt;
Join the meeting now&lt;https://teams.microsoft.com/l/meetup-join/19%3ameeting_ZjRkMzM1MjItZGNjOS00MWFhLWJlNjQtMjc4ZTJmOWM2NjJj%40thread.v2/0?context=%7b%22Tid%22%3a%22d8fde2f5-9392-4260-8a03-0ad01f4746e9%22%2c%22Oid%22%3a%224cf02d10-78dd-48bc-8462-dd3691fbdcba%22%7d&gt;
Meeting ID: 249 909 588 585 27
Passcode: eM24aW6v
________________________________
Dial in by phone
+1 201-268-5459,,85937964#&lt;tel:+12012685459,,85937964&gt; United States, Jersey City
Find a local number&lt;https://dialin.teams.microsoft.com/ac35f719-4ba9-43f5-9868-757c80218322?id=85937964&gt;
Phone conference ID: 859 379 64#
Join on a video conferencing device
Tenant key: pru@m.webex.com
Video ID: 112 798 398 9
More info&lt;https://www.webex.com/msteams?confid=1127983989&amp;tenantkey=pru&amp;domain=m.webex.com&gt;
For organizers: Meeting options&lt;https://teams.microsoft.com/meetingOptions/?organizerId=4cf02d10-78dd-48bc-8462-dd3691fbdcba&amp;tenantId=d8fde2f5-9392-4260-8a03-0ad01f4746e9&amp;threadId=19_meeting_ZjRkMzM1MjItZGNjOS00MWFhLWJlNjQtMjc4ZTJmOWM2NjJj@thread.v2&amp;messageId=0&amp;language=en-US&gt;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</si>
  <si>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dallin.madsen@observepoint.com, steve.choi@prudential.com</t>
  </si>
  <si>
    <t>john.davis@observepoint.com, dallin.madsen@observepoint.com, Steve Choi</t>
  </si>
  <si>
    <t>INVITED, INVITED, YES</t>
  </si>
  <si>
    <t>3m5tf28d7ksmnvjphkocjm1e6a</t>
  </si>
  <si>
    <t>John / Dylan Sync</t>
  </si>
  <si>
    <t>dylan.sellers@observepoint.com</t>
  </si>
  <si>
    <t>john.davis@observepoint.com, dylan.sellers@observepoint.com</t>
  </si>
  <si>
    <t>_60q30c1g60o30e1i60o4ac1g60rj8gpl88rj2c1h84s34h9g60s30c1g60o30c1g8ko3cc1n6d33ecpo6oqk8gpg64o30c1g60o30c1g60o30c1g60o32c1g60o30c1g6h0jgdq68ks36e1m68rjcchk6ks3eh1i68o46hhg74sjagpi711g</t>
  </si>
  <si>
    <t>ObservePoint Report Card Connect</t>
  </si>
  <si>
    <t xml:space="preserve">Teams link is at the bottom
From: Steve Choi steve.choi@prudential.com&lt;mailto:steve.choi@prudential.com&gt;
Sent: Friday, December 5, 2025 9:15 AM
To: Baijnath Gupta baijnath.gupta@prudential.com&lt;mailto:baijnath.gupta@prudential.com&gt;; John Davis john.davis@observepoint.com&lt;mailto:john.davis@observepoint.com&gt;; Dallin Madsen dallin.madsen@observepoint.com&lt;mailto:dallin.madsen@observepoint.com&gt;; Jarrod Wilbur jarrod.wilbur@observepoint.com&lt;mailto:jarrod.wilbur@observepoint.com&gt;
Cc: Nic Suder nic.suder@observepoint.com&lt;mailto:nic.suder@observepoint.com&gt;; Macey Bell macey.bell@observepoint.com&lt;mailto:macey.bell@observepoint.com&gt;; Mihai from ObservePoint support@observepoint.com&lt;mailto:support@observepoint.com&gt;; Dallin Madsen dallin.madsen@observepoint.com&lt;mailto:dallin.madsen@observepoint.com&gt;; Maximilian Stefani maximilian.stefani@prudential.com&lt;mailto:maximilian.stefani@prudential.com&gt;; Prabhu Biradar prabhugouda.biradar@prudential.com&lt;mailto:prabhugouda.biradar@prudential.com&gt;; Rathna Chinnappa rathna.chinnappa@prudential.com&lt;mailto:rathna.chinnappa@prudential.com&gt;; GT Analytics Tagging gt.analytics.tagging@prudential.com&lt;mailto:gt.analytics.tagging@prudential.com&gt;
Subject: RE: ObservePoint Report Card
Importance: High
Hi John/Jarrod,
When I clicked the first link below, I see this.  Where can we see the audit reports  that Jarrod showed yesterday?
Also, I had to manually login since SSO didn’t work.  Prudential uses SSO to login to ObservePoint.
[cid:image001.png@01DC65C8.7353F960]
From: Baijnath Gupta &lt;baijnath.gupta@prudential.com&lt;mailto:baijnath.gupta@prudential.com&gt;&gt;
Sent: Friday, December 5, 2025 8:58 AM
To: John Davis &lt;john.davis@observepoint.com&lt;mailto:john.davis@observepoint.com&gt;&gt;; Steve Choi &lt;steve.choi@prudential.com&lt;mailto:steve.choi@prudential.com&gt;&gt;
Cc: Nic Suder &lt;nic.suder@observepoint.com&lt;mailto:nic.suder@observepoint.com&gt;&gt;; Macey Bell &lt;macey.bell@observepoint.com&lt;mailto:macey.bell@observepoint.com&gt;&gt;; Mihai from ObservePoint &lt;support@observepoint.com&lt;mailto:support@observepoint.com&gt;&gt;; Dallin Madsen &lt;dallin.madsen@observepoint.com&lt;mailto:dallin.madsen@observepoint.com&gt;&gt;; Maximilian Stefani &lt;maximilian.stefani@prudential.com&lt;mailto:maximilian.stefani@prudential.com&gt;&gt;; Prabhu Biradar &lt;prabhugouda.biradar@prudential.com&lt;mailto:prabhugouda.biradar@prudential.com&gt;&gt;; Rathna Chinnappa &lt;rathna.chinnappa@prudential.com&lt;mailto:rathna.chinnappa@prudential.com&gt;&gt;
Subject: RE: ObservePoint Report Card
I’m unable to view these audit reports. Is anyone else having the same issue?
https://app.observepoint.com/audit/1999662/run/8287180/report/cookie-inventory
https://app.observepoint.com/audit/1999663/run/8287181/report/cookie-inventory
https://app.observepoint.com/audit/2001401/run/8302972/report/cookie-inventory
________________________________
From: John Davis &lt;john.davis@observepoint.com&lt;mailto:john.davis@observepoint.com&gt;&gt;
Sent: Thursday, December 4, 2025 6:36:20 PM
To: Nic Suder &lt;nic.suder@observepoint.com&lt;mailto:nic.suder@observepoint.com&gt;&gt;
Cc: Steve Choi &lt;steve.choi@prudential.com&lt;mailto:steve.choi@prudential.com&gt;&gt;; Macey Bell &lt;macey.bell@observepoint.com&lt;mailto:macey.bell@observepoint.com&gt;&gt;; Mihai from ObservePoint &lt;support@observepoint.com&lt;mailto:support@observepoint.com&gt;&gt;; Dallin Madsen &lt;dallin.madsen@observepoint.com&lt;mailto:dallin.madsen@observepoint.com&gt;&gt;
Subject: Re: ObservePoint Report Card
Hey Steve,
So first off, here are the three audits that powered that report card, including the one that we talked about today (California Opt-Out):
https://app.observepoint.com/audit/1999662/run/8287180/report/cookie-inventory
https://app.observepoint.com/audit/1999663/run/8287181/report/cookie-inventory
https://app.observepoint.com/audit/2001401/run/8302972/report/cookie-inventory
Secondly, I got some clarification on our audit process and how it works with the Onetrust opt out. Basically it is going to track the cookies and tags as it navigates from page to page after opting out initially. We also did some manual testing ourselves and noticed that the tags are firing after opting out in Chrome. I am willing to jump on a call tomorrow if you need more clarification though so let me know.
Regards,
John Davis    |     Customer Success Manager
________________________________________________________________________________
Microsoft Teams Need help?&lt;https://aka.ms/JoinTeamsMeeting?omkt=en-US&gt;
Join the meeting now&lt;https://teams.microsoft.com/l/meetup-join/19%3ameeting_NjU5NDNhMDUtNmFhOC00NjRhLWFhMjctOTA2NGUxYjBhZmU2%40thread.v2/0?context=%7b%22Tid%22%3a%22d8fde2f5-9392-4260-8a03-0ad01f4746e9%22%2c%22Oid%22%3a%224cf02d10-78dd-48bc-8462-dd3691fbdcba%22%7d&gt;
Meeting ID: 218 380 137 761 30
Passcode: 8us3j9Ut
________________________________
Dial in by phone
+1 201-268-5459,,305944224#&lt;tel:+12012685459,,305944224&gt; United States, Jersey City
Find a local number&lt;https://dialin.teams.microsoft.com/ac35f719-4ba9-43f5-9868-757c80218322?id=305944224&gt;
Phone conference ID: 305 944 224#
Join on a video conferencing device
Tenant key: pru@m.webex.com&lt;mailto:pru@m.webex.com&gt;
Video ID: 112 391 956 3
More info&lt;https://www.webex.com/msteams?confid=1123919563&amp;tenantkey=pru&amp;domain=m.webex.com&gt;
For organizers: Meeting options&lt;https://teams.microsoft.com/meetingOptions/?organizerId=4cf02d10-78dd-48bc-8462-dd3691fbdcba&amp;tenantId=d8fde2f5-9392-4260-8a03-0ad01f4746e9&amp;threadId=19_meeting_NjU5NDNhMDUtNmFhOC00NjRhLWFhMjctOTA2NGUxYjBhZmU2@thread.v2&amp;messageId=0&amp;language=en-US&gt;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</si>
  <si>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baijnath.gupta@prudential.com, nic.suder@observepoint.com, steve.choi@prudential.com, dallin.madsen@observepoint.com, jarrod.wilbur@observepoint.com, maximilian.stefani@prudential.com, prabhugouda.biradar@prudential.com, rathna.chinnappa@prudential.com, gt.analytics.tagging@prudential.com</t>
  </si>
  <si>
    <t>john.davis@observepoint.com, Baijnath Gupta, Nic Suder, Steve Choi, Dallin Madsen, Jarrod Wilbur, Maximilian Stefani, Prabhu Biradar, Rathna Chinnappa, GT Analytics Tagging</t>
  </si>
  <si>
    <t>INVITED, INVITED, INVITED, YES, INVITED, INVITED, INVITED, INVITED, INVITED, INVITED</t>
  </si>
  <si>
    <t>7uk2udsdcu4tu728l981dr0rho_20251208T210000Z</t>
  </si>
  <si>
    <t>_60q30c1g60o30e1i60o4ac1g60rj8gpl88rj2c1h84s34h9g60s30c1g60o30c1g8oo3ihi664oj8hhj6oqk8gpg64o30c1g60o30c1g60o30c1g60o32c1g60o30c1g84ok2hi6892jgdi489130g9k6os44ca484pj0g9h65236h9k8l10</t>
  </si>
  <si>
    <t>ObservePoint Follow ups from Compliance call</t>
  </si>
  <si>
    <t xml:space="preserve">Can we discuss below?  Thanks.
Hi All-
Thanks very much for the time today and the additional information/research on the attached report card. As mentioned in our meeting, we will want to go about formally documenting the inaccuracies and additional context needed for this report card. Here are follow up actions for the group:
  *   Provide email summary/evidence to the contrary of each letter grade provided in the report.
     *   Pages missing CMP (already has an compliance issue we are working on in partnership with @Maximilian Stefani&lt;mailto:maximilian.stefani@prudential.com&gt;) Feel free to add additional context here if you have it, but I think this one is well documented.
     *   Pages that load ad trackers
     *   Pages that load social media trackers
     *   Pages that load third-party cookies
  *   Investigate how GPC is honored for users using a Google browser given that GPC does not currently work with Google and summarize how we are honoring users’ preferences who are leverage GPC.
________________________________________________________________________________
Microsoft Teams Need help?&lt;https://aka.ms/JoinTeamsMeeting?omkt=en-US&gt;
Join the meeting now&lt;https://teams.microsoft.com/l/meetup-join/19%3ameeting_NGUzNTg3MDMtYmNkMi00OTUwLTkzZDktZTI0NWRiZTgzYjc4%40thread.v2/0?context=%7b%22Tid%22%3a%22d8fde2f5-9392-4260-8a03-0ad01f4746e9%22%2c%22Oid%22%3a%224cf02d10-78dd-48bc-8462-dd3691fbdcba%22%7d&gt;
Meeting ID: 297 431 251 018 02
Passcode: dL9qA3At
________________________________
Dial in by phone
+1 201-268-5459,,671455905#&lt;tel:+12012685459,,671455905&gt; United States, Jersey City
Find a local number&lt;https://dialin.teams.microsoft.com/ac35f719-4ba9-43f5-9868-757c80218322?id=671455905&gt;
Phone conference ID: 671 455 905#
Join on a video conferencing device
Tenant key: pru@m.webex.com&lt;mailto:pru@m.webex.com&gt;
Video ID: 113 895 535 4
More info&lt;https://www.webex.com/msteams?confid=1138955354&amp;tenantkey=pru&amp;domain=m.webex.com&gt;
For organizers: Meeting options&lt;https://teams.microsoft.com/meetingOptions/?organizerId=4cf02d10-78dd-48bc-8462-dd3691fbdcba&amp;tenantId=d8fde2f5-9392-4260-8a03-0ad01f4746e9&amp;threadId=19_meeting_NGUzNTg3MDMtYmNkMi00OTUwLTkzZDktZTI0NWRiZTgzYjc4@thread.v2&amp;messageId=0&amp;language=en-US&gt;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</si>
  <si>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baijnath.gupta@prudential.com, steve.choi@prudential.com, maximilian.stefani@prudential.com, prabhugouda.biradar@prudential.com, rathna.chinnappa@prudential.com</t>
  </si>
  <si>
    <t>john.davis@observepoint.com, Baijnath Gupta, Steve Choi, Maximilian Stefani, Prabhu Biradar, Rathna Chinnappa</t>
  </si>
  <si>
    <t>YES, INVITED, YES, INVITED, INVITED, INVITED</t>
  </si>
  <si>
    <t>1e9bopu71q61k490itp9hcgft9</t>
  </si>
  <si>
    <t xml:space="preserve">Macey, Andy and Amy to connect </t>
  </si>
  <si>
    <t>andy.compas@observepoint.com</t>
  </si>
  <si>
    <t>andy.compas@observepoint.com, macey.bell@observepoint.com, alewis@thinkbrg.com, john.davis@observepoint.com</t>
  </si>
  <si>
    <t>YES, INVITED, YES, YES</t>
  </si>
  <si>
    <t>6epdb3m8ejuhmntrlt32200rh2_20251209T190000Z</t>
  </si>
  <si>
    <t>NO</t>
  </si>
  <si>
    <t>phagerty@rwjf.org, macey.bell@observepoint.com, andy.compas@observepoint.com, john.davis@observepoint.com</t>
  </si>
  <si>
    <t>Phil Hagerty, macey.bell@observepoint.com, andy.compas@observepoint.com, john.davis@observepoint.com</t>
  </si>
  <si>
    <t>YES, YES, MAYBE, NO</t>
  </si>
  <si>
    <t>7asdvst832bqdjqop1jkftb3gj</t>
  </si>
  <si>
    <t>Dignity Health Sync</t>
  </si>
  <si>
    <t>Let's catch up on Dignity before our call with them!
Talk about their success plan, current areas of focus, and make sure their lucidchart is up to date. They also have some custom solutions it will be good for you to have a baseline understanding of.</t>
  </si>
  <si>
    <t>john.davis@observepoint.com, macey.bell@observepoint.com</t>
  </si>
  <si>
    <t>er6cviq9baaj38817rf2m9c1ek_20251202T210000Z</t>
  </si>
  <si>
    <t>david.krause@commonspirit.org, philip.leach@commonspirit.org, david.adams903@commonspirit.org, debra.veik@commonspirit.org, eric.davis902@commonspirit.org, ken.johanson@commonspirit.org, stanton.richard@commonspirit.org, macey.bell@observepoint.com, abel.gomez@observepoint.com, john.davis@observepoint.com</t>
  </si>
  <si>
    <t>david.krause@commonspirit.org, Philip Leach AZ-Phoenix, david.adams903@commonspirit.org, debra.veik@commonspirit.org, eric.davis902@commonspirit.org, ken.johanson@commonspirit.org, stanton.richard@commonspirit.org, macey.bell@observepoint.com, abel.gomez@observepoint.com, john.davis@observepoint.com</t>
  </si>
  <si>
    <t>INVITED, NO, MAYBE, YES, MAYBE, NO, INVITED, YES, INVITED, YES</t>
  </si>
  <si>
    <t>0pjj3sgmuvphu53k8m904d37p3</t>
  </si>
  <si>
    <t>Send Jake a Gong video</t>
  </si>
  <si>
    <t>Changes made to the title, description, or attachments will not be saved. To make edits, please go to: https://tasks.google.com/task/hSObqmVOXp0pH6jz</t>
  </si>
  <si>
    <t>2phfa4dcc8453725mtn2lmrs2f</t>
  </si>
  <si>
    <t>Followup email with Robert @ Ziff Davis</t>
  </si>
  <si>
    <t>Changes made to the title, description, or attachments will not be saved. To make edits, please go to: https://tasks.google.com/task/7ErpXbzh8zlGi6hF</t>
  </si>
  <si>
    <t>f0hcs5u78qgi21gkf2b7drultr_20251210T203000Z</t>
  </si>
  <si>
    <t>ObservePoint | Amica - Sync</t>
  </si>
  <si>
    <t>&lt;a href="https://observepoint.zoom.us/j/3742631971?pwd=Z2JhWG1yV1ZtOVBnMVZaRDR0bjVDZz09&amp;omn=96471481894" target="_blank"&gt;&lt;u&gt;https://observepoint.zoom.us/j/3742631971?pwd=Z2JhWG1yV1ZtOVBnMVZaRDR0bjVDZz09&amp;amp;omn=96471481894&lt;/u&gt;&lt;/a&gt;&lt;br&gt;&lt;br&gt;Adding he meeting link here hopefully to make it easier to find for future meetings.</t>
  </si>
  <si>
    <t>fialongo@amica.com, macey.bell@observepoint.com, mpatel2@amica.com, psmith2@amica.com, spalavalasa@amica.com, kmusku@amica.com, krenaud@amica.com, mfwood@amica.com, john.davis@observepoint.com, gvaleti@amica.com, arasheed@amica.com</t>
  </si>
  <si>
    <t>fialongo@amica.com, macey.bell@observepoint.com, PATEL, MAYUR A., psmith2@amica.com, spalavalasa@amica.com, MUSKU, KRISHNA CHITANYA R., RENAUD, KATE E., mfwood@amica.com, john.davis@observepoint.com, VALETI, GOWTHAM KUMAR, RASHEED, ABDUL</t>
  </si>
  <si>
    <t>YES, YES, INVITED, YES, INVITED, INVITED, INVITED, INVITED, YES, YES, YES</t>
  </si>
  <si>
    <t>7g33vo676f20oldrlvi27p8tro</t>
  </si>
  <si>
    <t>ObservePoint | Spark - New CSM Introduction</t>
  </si>
  <si>
    <t>john.davis@observepoint.com, mycal.tamariki@spark.co.nz, scott.kempster@spark.co.nz, macey.bell@observepoint.com, krushi.radadiya@spark.co.nz</t>
  </si>
  <si>
    <t>9ve5d4629r6g51l12m9terg5rk</t>
  </si>
  <si>
    <t>ObservePoint | Officeworks - Sync</t>
  </si>
  <si>
    <t>Looking forward to connecting.
If you need to reschedule, please use the link: https://observepoint.chilipiper.com/reschedule/d1dda5c0-1a36-44eb-8aca-47980ab2e656</t>
  </si>
  <si>
    <t>john.davis@observepoint.com, hchamberlain@officeworks.com.au, macey.bell@observepoint.com</t>
  </si>
  <si>
    <t>5boomps46hrdlo4pv1carmr9cq</t>
  </si>
  <si>
    <t>Officeworks audits + recap of calls</t>
  </si>
  <si>
    <t>5qlspbrlcotm3r0i66t2t6hukg_20251211T173000Z</t>
  </si>
  <si>
    <t>arthur.engelhard@mongodb.com, macey.bell@observepoint.com, john.davis@observepoint.com</t>
  </si>
  <si>
    <t>7vcrrjggo9trq8cj6durraehab_20251211T183000Z</t>
  </si>
  <si>
    <t>Observepoint | Lumen - Sync</t>
  </si>
  <si>
    <t>arnold.hong@lumen.com, neil.black@lumen.com, macey.bell@observepoint.com, john.davis@observepoint.com, kerry.liszka@lumen.com</t>
  </si>
  <si>
    <t>33i6eu2dos0q39hc8ssoea8ijn</t>
  </si>
  <si>
    <t>John / Jake - call and hand-off review.</t>
  </si>
  <si>
    <t>5inu6rdhbaal4kam9lsb4niujj</t>
  </si>
  <si>
    <t>ObservePoint | Questrade - New CSM Instroduction</t>
  </si>
  <si>
    <t>john.davis@observepoint.com, who@questrade.com, macey.bell@observepoint.com, rchau@questrade.com</t>
  </si>
  <si>
    <t>0ufgtcj1mdi28s0o73m5a4o10f</t>
  </si>
  <si>
    <t>ObservePoint Holiday Party</t>
  </si>
  <si>
    <t>5132 N 300 W, Provo, UT 84604</t>
  </si>
  <si>
    <t>We invite you and your significant other to an evening of celebration! Enjoy catered food, live music, and festive fun. Join us as we toast to the season and another wonderful year together. We can’t wait to celebrate with you! 🎄</t>
  </si>
  <si>
    <t>kate.suder@observepoint.com, john.davis@observepoint.com, zane.charles@observepoint.com, us@observepoint.com, adrian.gircoveanu@observepoint.com, tasha.eagar@gmail.com</t>
  </si>
  <si>
    <t>kate.suder@observepoint.com, john.davis@observepoint.com, zane.charles@observepoint.com, US Employees, adrian.gircoveanu@observepoint.com, tasha.eagar@gmail.com</t>
  </si>
  <si>
    <t>YES, INVITED, YES, INVITED, YES, YES</t>
  </si>
  <si>
    <t>gcql6ngvrak5oid39l78ic0df8</t>
  </si>
  <si>
    <t>kaleigh.wayment@observepoint.com</t>
  </si>
  <si>
    <t>kaleigh.wayment@observepoint.com, adrian.gircoveanu@observepoint.com, kate.suder@observepoint.com, tasha.eagar@gmail.com, john.davis@observepoint.com, us@observepoint.com</t>
  </si>
  <si>
    <t>kaleigh.wayment@observepoint.com, adrian.gircoveanu@observepoint.com, kate.suder@observepoint.com, tasha.eagar@gmail.com, john.davis@observepoint.com, US Employees</t>
  </si>
  <si>
    <t>YES, INVITED, NO, INVITED, INVITED, INVITED</t>
  </si>
  <si>
    <t>1lsim3m34srfoke6q0nml3bqvu_20251205T163000Z</t>
  </si>
  <si>
    <t>brandie.green@bsci.com, jumi.kassim@bsci.com, macey.bell@observepoint.com, abel.gomez@observepoint.com, john.davis@observepoint.com</t>
  </si>
  <si>
    <t>YES, NO, YES, INVITED, NO</t>
  </si>
  <si>
    <t>1darincepu653ssg0b98bjagb5_20251212T170000Z</t>
  </si>
  <si>
    <t>ObservePoint | Prudential - Sync</t>
  </si>
  <si>
    <t>steve.choi@prudential.com, macey.bell@observepoint.com, john.davis@observepoint.com</t>
  </si>
  <si>
    <t>YES, YES, NO</t>
  </si>
  <si>
    <t>c2au84msovas0nvc43bkvagfec_20251209T200000Z</t>
  </si>
  <si>
    <t>pfrei@caesars.com, macey.bell@observepoint.com, jparkinson@caesars.com, john.davis@observepoint.com, cdugger@caesars.com</t>
  </si>
  <si>
    <t>YES, YES, INVITED, NO, YES</t>
  </si>
  <si>
    <t>218mor5missl9pp5a4l5h8bptl_20251128T200000Z</t>
  </si>
  <si>
    <t>efraticelli@khov.com, jcarter@khov.com, mprotopopova@khov.com, john.davis@observepoint.com, pdamera@khov.com</t>
  </si>
  <si>
    <t>efraticelli@khov.com, jcarter@khov.com, Protopopova, Masha, john.davis@observepoint.com, pdamera@khov.com</t>
  </si>
  <si>
    <t>INVITED, INVITED, YES, NO, YES</t>
  </si>
  <si>
    <t>h9m86au7bo5r715811akv05618</t>
  </si>
  <si>
    <t>ObservePoint | EDC - Sync</t>
  </si>
  <si>
    <t>Looking forward to connecting.
If you need to reschedule, please use the link: https://observepoint.chilipiper.com/reschedule/7141ba14-7a60-4b52-8c34-07fc0ffb2b86</t>
  </si>
  <si>
    <t>john.davis@observepoint.com, kev.lavoie@accenture.com, support@observepoint.com, dinika.rao@accenture.com, macey.bell@observepoint.com</t>
  </si>
  <si>
    <t>YES, YES, INVITED, YES, YES</t>
  </si>
  <si>
    <t>4bh0oe8dbn9bri9lemntrhbepp</t>
  </si>
  <si>
    <t>Privacy Use Case Buildout for Questrade</t>
  </si>
  <si>
    <t>_60q30c1g60o30e1i60o4ac1g60rj8gpl88rj2c1h84s34h9g60s30c1g60o30c1g70o32d266gq36c1h6l2k8gpg64o30c1g60o30c1g60o30c1g60o32c1g60o30c1g6d238c1n8cojed9i70rjegpk6p13ecq48cs3ed9k6cqj4da38l2g</t>
  </si>
  <si>
    <t>Ross/ObservePoint TB</t>
  </si>
  <si>
    <t xml:space="preserve">We’ll talk about the GPC signal testing and the year ahead.
________________________________________________________________________________
Microsoft Teams Need help?&lt;https://aka.ms/JoinTeamsMeeting?omkt=en-US&gt;
Join the meeting now&lt;https://teams.microsoft.com/l/meetup-join/19%3ameeting_ZWVhMTg4NTktYWQwOS00ZGU3LWE3MzktNTljM2JkOWU5MDZh%40thread.v2/0?context=%7b%22Tid%22%3a%220039204c-2313-4416-bdc3-42fcf01fdbd6%22%2c%22Oid%22%3a%22e77ce3e9-e912-4905-bd2b-f926b73563a1%22%7d&gt;
Meeting ID: 297 647 782 742 00
Passcode: M7UZ9J6J
________________________________
Join on a video conferencing device
Tenant key: 967310325@t.plcm.vc
Video ID: 114 060 897 1
More info&lt;https://dialin.plcm.vc/teams/?key=967310325&amp;conf=1140608971&gt;
For organizers: Meeting options&lt;https://teams.microsoft.com/meetingOptions/?organizerId=e77ce3e9-e912-4905-bd2b-f926b73563a1&amp;tenantId=0039204c-2313-4416-bdc3-42fcf01fdbd6&amp;threadId=19_meeting_ZWVhMTg4NTktYWQwOS00ZGU3LWE3MzktNTljM2JkOWU5MDZh@thread.v2&amp;messageId=0&amp;language=en-US&gt;
[https://www.rossstores.com/wp-content/uploads/2024/09/350x50-Combo-Logo.png]
Under Ross policy, participants may not record meetings unless previously authorized or permitted by law. The information contained in this message may be privileged, confidential, and protected from disclosure, you are hereby notified that any dissemination, distribution, or copying of this communication is strictly prohibited.
________________________________________________________________________________
</t>
  </si>
  <si>
    <t>john.davis@observepoint.com, fe.valencia@ros.com, macey.bell@observepoint.com, tamara.saban@ros.com</t>
  </si>
  <si>
    <t>john.davis@observepoint.com, fe.valencia@ros.com, Macey Bell, Tamara Saban (MARKETING)</t>
  </si>
  <si>
    <t>1bvk5eiq08cq176uh2nc9gaup8_20251215T213000Z</t>
  </si>
  <si>
    <t>ObservePoint | Prudential Sync</t>
  </si>
  <si>
    <t>Lets chat about Dylan's findings from last week and also automated scheduled reports.
Looking forward to connecting.
If you need to reschedule, please use the link: https://observepoint.chilipiper.com/reschedule/95d17104-3807-48ef-91a1-fae0b28abec6</t>
  </si>
  <si>
    <t>john.davis@observepoint.com, steve.choi@prudential.com, macey.bell@observepoint.com</t>
  </si>
  <si>
    <t>YES, INVITED, YES</t>
  </si>
  <si>
    <t>6s70rcm8c12vnh646qrm437jai</t>
  </si>
  <si>
    <t>ObservePoint | R.D. Offutt Company</t>
  </si>
  <si>
    <t>john.davis@observepoint.com, jlmoore@rdoffutt.com, enordin@rdoffutt.com, bfergel@rdoffutt.com, macey.bell@observepoint.com</t>
  </si>
  <si>
    <t>YES, MAYBE, YES, YES, YES</t>
  </si>
  <si>
    <t>22k19174vd52ms85k5ds56c1oh</t>
  </si>
  <si>
    <t>ObservePoint | World Market - Sync</t>
  </si>
  <si>
    <t>clarke.anderson@observepoint.com, grant.menefee@worldmarket.com, macey.bell@observepoint.com, john.davis@observepoint.com</t>
  </si>
  <si>
    <t>NO, YES, YES, NO</t>
  </si>
  <si>
    <t>8b8llbppcfai75mtkng25k58pb_20251216T180000Z</t>
  </si>
  <si>
    <t>macey.bell@observepoint.com, john.davis@observepoint.com, audrbom@cdw.com, tatyana.zachary@cdw.com, sainath.revankar@cdw.com, awesta.ahmadi@cdw.com</t>
  </si>
  <si>
    <t>YES, YES, YES, YES, MAYBE, YES</t>
  </si>
  <si>
    <t>_60q30c1g60o30e1i60o4ac1g60rj8gpl88rj2c1h84s34h9g60s30c1g60o30c1g6go42h9p8h138hhl6p248gpg64o30c1g60o30c1g60o30c1g60o32c1g60o30c1g6or38cq2650jch1k64p38c1k6ssk6chg8l34adq36op32c266h2g</t>
  </si>
  <si>
    <t>ObservePoint Report Card - Compliance Questions</t>
  </si>
  <si>
    <t xml:space="preserve">Can we discuss below?  I need to respond to Compliance questions (highlighted in blue)
     *   Pages that load ad trackers – Ad Trackers have consent mode enabled.  Similar to Google Consent Mode, trackers are firing but cookies are getting suppressed.  According to ObservePoint, that is a failure.  Google introduced Consent Mode Version 2.0 which provides personalization consent signals.  This is currently not implemented on our side and we will implement it to start complying with the ads personalization issues highlighted in the scan by ObservePoint.   ETA for implementation – End of January ‘26
        *   ObservePoint is considering this a failure because trackers are firing. Can you explain what kind of trackers are firing and what kind of information they’re collecting?
     *   Pages that load social media trackers – For Pru.com site pages, we have found that there are no compliance issues, but for Advisor.Prudential, we have identified a social media tag that is not in compliance.  ETA for fix – 12/19.
        *   Appreciate the confirmation, but how do we know there are no compliance issues in light of what the report is stating? The report is not just based on advisor web experience, so help us evidence that there are no issues as confirmed.
     *   Pages that load third-party cookies – Per compliance requirements, presence of third-party cookies is not considered to be out of compliance.  ObservePoint considers persistence of cookies as an issue, but our implementation is compliant based on data collection. So persistent cookies are not proactively removed but we do not collect the data that those cookies receive.
        *   Regardless of cookie type (session/persistent cookies), under CPRA, if we drop cookies, we could be seen as collecting and sharing, especially with a third-party involved. Help us understand this further? Why are we dropping third-party cookies if there is nothing being collected? How are we not sharing if there are third-party cookies being dropped? What type of cookies are these? Why did we choose to do persistent and how long do they persist? What mechanisms do we have for honoring persistent opt out?
  *   Investigate how GPC is honored for users using a Google browser given that GPC does not currently work with Google and summarize how we are honoring users’ preferences who are leverage GPC –  GPC signal is integrated with OneTrust which auto sets the preferences to opt out.  It then follows the regular flow that we have set up with Google Consent Mode once the preferences are set.
     *   Thanks for clarifying. Quick follow up- how do you know GPC is working within OneTrust? Is there monitoring of some kind? A report?
Overall, can you please help us with providing the additional responses above along with any document/procedures/processes that help evidence against these findings and/or demonstrate our compliance?
________________________________________________________________________________
Microsoft Teams Need help?&lt;https://aka.ms/JoinTeamsMeeting?omkt=en-US&gt;
Join the meeting now&lt;https://teams.microsoft.com/l/meetup-join/19%3ameeting_OGQ0YjZiODMtZmUzMy00OTMyLThhMmYtMjA1MjNmMGY3OTJl%40thread.v2/0?context=%7b%22Tid%22%3a%22d8fde2f5-9392-4260-8a03-0ad01f4746e9%22%2c%22Oid%22%3a%224cf02d10-78dd-48bc-8462-dd3691fbdcba%22%7d&gt;
Meeting ID: 272 418 129 108 77
Passcode: VK6zh6Tw
________________________________
Dial in by phone
+1 201-268-5459,,820115878#&lt;tel:+12012685459,,820115878&gt; United States, Jersey City
Find a local number&lt;https://dialin.teams.microsoft.com/ac35f719-4ba9-43f5-9868-757c80218322?id=820115878&gt;
Phone conference ID: 820 115 878#
Join on a video conferencing device
Tenant key: pru@m.webex.com
Video ID: 112 770 051 6
More info&lt;https://www.webex.com/msteams?confid=1127700516&amp;tenantkey=pru&amp;domain=m.webex.com&gt;
For organizers: Meeting options&lt;https://teams.microsoft.com/meetingOptions/?organizerId=4cf02d10-78dd-48bc-8462-dd3691fbdcba&amp;tenantId=d8fde2f5-9392-4260-8a03-0ad01f4746e9&amp;threadId=19_meeting_OGQ0YjZiODMtZmUzMy00OTMyLThhMmYtMjA1MjNmMGY3OTJl@thread.v2&amp;messageId=0&amp;language=en-US&gt;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</si>
  <si>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dallin.madsen@observepoint.com, baijnath.gupta@prudential.com, steve.choi@prudential.com, jarrod.wilbur@observepoint.com, macey.bell@observepoint.com, maximilian.stefani@prudential.com, prabhugouda.biradar@prudential.com, rathna.chinnappa@prudential.com</t>
  </si>
  <si>
    <t>john.davis@observepoint.com, Dallin Madsen, Baijnath Gupta, Steve Choi, Jarrod Wilbur, Macey Bell, Maximilian Stefani, Prabhu Biradar, Rathna Chinnappa</t>
  </si>
  <si>
    <t>YES, INVITED, INVITED, YES, INVITED, INVITED, INVITED, INVITED, INVITED</t>
  </si>
  <si>
    <t>184jkol9fscdak9nstvo36h4ap</t>
  </si>
  <si>
    <t>ObservePoint/ZD checkin</t>
  </si>
  <si>
    <t>robert.taylor@ziffdavis.com</t>
  </si>
  <si>
    <t>john.davis@observepoint.com, robert.taylor@ziffdavis.com, macey.bell@observepoint.com, filippo_caprioli@ziffdavis.com</t>
  </si>
  <si>
    <t>john.davis@observepoint.com, robert.taylor@ziffdavis.com, Macey Bell, Filippo Caprioli</t>
  </si>
  <si>
    <t>166qr71h9ionaeloa07o706f1r_20251217T170400Z</t>
  </si>
  <si>
    <t>Evan LaPointe - Pulse 3</t>
  </si>
  <si>
    <t>Pulse 3 - Revenue leaders please forward to each of your team members.</t>
  </si>
  <si>
    <t>jd.jeppson@observepoint.com</t>
  </si>
  <si>
    <t>bryce.bergen@observepoint.com, jered.white@observepoint.com, clarke.anderson@observepoint.com, todd.wilkerson@observepoint.com, jd.jeppson@observepoint.com, david.johnson@observepoint.com, dallin.madsen@observepoint.com, andy.compas@observepoint.com, mike.fong@observepoint.com, jeff.tucker@observepoint.com, kyle.winder@observepoint.com, jonny.gappmaier@observepoint.com, sarah.hector@observepoint.com, levi.owusu@observepoint.com, kaleigh.wayment@observepoint.com, jared.paxton@observepoint.com, jarrod.wilbur@observepoint.com, adrian.gircoveanu@observepoint.com, dylan.sellers@observepoint.com, hayden.butler@observepoint.com, nic.suder@observepoint.com, customersuccess@observepoint.com, john.davis@observepoint.com, shelly.croshaw@observepoint.com, bethany.coombs@observepoint.com, evan@core-sciences.com, andrew.dimmick@observepoint.com, ethan.prete@observepoint.com, felice.wu@observepoint.com, giselle.chapa@observepoint.com, samantha.loveland@observepoint.com, adm@observepoint.com</t>
  </si>
  <si>
    <t>bryce.bergen@observepoint.com, jered.white@observepoint.com, clarke.anderson@observepoint.com, todd.wilkerson@observepoint.com, jd.jeppson@observepoint.com, david.johnson@observepoint.com, dallin.madsen@observepoint.com, andy.compas@observepoint.com, Mike Fong, Jeff Tucker, kyle.winder@observepoint.com, jonny.gappmaier@observepoint.com, sarah.hector@observepoint.com, levi.owusu@observepoint.com, kaleigh.wayment@observepoint.com, jared.paxton@observepoint.com, jarrod.wilbur@observepoint.com, adrian.gircoveanu@observepoint.com, dylan.sellers@observepoint.com, hayden.butler@observepoint.com, nic.suder@observepoint.com, Customer Success, john.davis@observepoint.com, shelly.croshaw@observepoint.com, bethany.coombs@observepoint.com, evan@core-sciences.com, andrew.dimmick@observepoint.com, ethan.prete@observepoint.com, felice.wu@observepoint.com, giselle.chapa@observepoint.com, samantha.loveland@observepoint.com, adm@observepoint.com</t>
  </si>
  <si>
    <t>YES, YES, YES, YES, YES, YES, YES, YES, YES, YES, YES, YES, YES, YES, INVITED, YES, NO, YES, YES, YES, YES, INVITED, YES, YES, YES, YES, NO, YES, YES, YES, YES, INVITED</t>
  </si>
  <si>
    <t>f0hcs5u78qgi21gkf2b7drultr_20251217T203000Z</t>
  </si>
  <si>
    <t>6ijfo22csi11vi777kujf2k5f7</t>
  </si>
  <si>
    <t>Bluebeam Sync Before Call</t>
  </si>
  <si>
    <t>kg6dgdtel1c742fskj3sk48tr4</t>
  </si>
  <si>
    <t>ObservePoint | Bluebeam - Sync</t>
  </si>
  <si>
    <t>Looking forward to connecting.
If you need to reschedule, please use the link: https://observepoint.chilipiper.com/reschedule/6b4e5603-7dbb-46d0-a6d7-1c5da1af02ab</t>
  </si>
  <si>
    <t>nburns@bluebeam.com, mtozer@bluebeam.com, macey.bell@observepoint.com, john.davis@observepoint.com, andy.compas@observepoint.com</t>
  </si>
  <si>
    <t>20qnqpl5pfdoc872od9futg97s_20251211T150000Z</t>
  </si>
  <si>
    <t>chandra.guin@contractor.optavia.com, sonia.turumopula@contractor.optavia.com, macey.bell@observepoint.com, grace.stafford@optavia.com, john.davis@observepoint.com</t>
  </si>
  <si>
    <t>INVITED, INVITED, YES, INVITED, YES</t>
  </si>
  <si>
    <t>2rhasc8u6n0414kd4ed1stjhtr_20251218T173000Z</t>
  </si>
  <si>
    <t>macey.bell@observepoint.com, maria.daponte@cvshealth.com, john.davis@observepoint.com, todd.wilkerson@observepoint.com, amy.rondinelli@cvshealth.com</t>
  </si>
  <si>
    <t>macey.bell@observepoint.com, maria.daponte@cvshealth.com, john.davis@observepoint.com, todd.wilkerson@observepoint.com, Rondinelli, Amy</t>
  </si>
  <si>
    <t>YES, YES, YES, MAYBE, YES</t>
  </si>
  <si>
    <t>74rm6or5chi36b9p61h36b9k6pgm2bb2c4omcb9mcgs64dhm6th3ccpl6o</t>
  </si>
  <si>
    <t>Watch Domo training</t>
  </si>
  <si>
    <t>0eoffibon6fogoonp36nbctinv</t>
  </si>
  <si>
    <t>Accounts Sync</t>
  </si>
  <si>
    <t>john.davis@observepoint.com, dallin.madsen@observepoint.com, macey.bell@observepoint.com</t>
  </si>
  <si>
    <t>53eohb9n5u7q7jph9r9efh895t_20251211T190000Z</t>
  </si>
  <si>
    <t>ObservePoint | Seagate- Sync</t>
  </si>
  <si>
    <t>macey.bell@observepoint.com, dipendra.m.bagchee@seagate.com, john.davis@observepoint.com, dipendra.bagchee@seagate.com</t>
  </si>
  <si>
    <t>macey.bell@observepoint.com, Dipendra Bagchee, john.davis@observepoint.com, dipendra.bagchee@seagate.com</t>
  </si>
  <si>
    <t>YES, YES, YES, INVITED</t>
  </si>
  <si>
    <t>42au2s1dtdhii286okdb5j2v8d</t>
  </si>
  <si>
    <t>bryce.bergen@observepoint.com, john.davis@observepoint.com, macey.bell@observepoint.com</t>
  </si>
  <si>
    <t>5k2h4c6ft70302shlgm6vcfoam</t>
  </si>
  <si>
    <t xml:space="preserve">John/Nic </t>
  </si>
  <si>
    <t>h71rjnaol5qh6j4as089cj07uq_20251219T000000Z</t>
  </si>
  <si>
    <t>ikannan@woolworths.com.au, mfalley1@woolworths.com.au, rsaraf@woolworths.com.au, aphilip1@woolworths.com.au, macey.bell@observepoint.com, anandrajog1@woolworths.com.au, jalcantara1@woolworths.com.au, jzhang15@woolworths.com.au, todd.wilkerson@observepoint.com, schandrahasan1@woolworths.com.au, jalcantara3@woolworths.com.au, wwan5@woolworths.com.au, ssingh60@woolworths.com.au, zzhang4@woolworths.com.au, mmuthe@woolworths.com.au, john.davis@observepoint.com, mfalley2@woolworths.com.au</t>
  </si>
  <si>
    <t>Indhu Kannan, mfalley1@woolworths.com.au, Ravi Saraf, aphilip1@woolworths.com.au, macey.bell@observepoint.com, anandrajog1@woolworths.com.au, jalcantara1@woolworths.com.au, jzhang15@woolworths.com.au, todd.wilkerson@observepoint.com, schandrahasan1@woolworths.com.au, jalcantara3@woolworths.com.au, wwan5@woolworths.com.au, ssingh60@woolworths.com.au, zzhang4@woolworths.com.au, mmuthe@woolworths.com.au, john.davis@observepoint.com, mfalley2@woolworths.com.au</t>
  </si>
  <si>
    <t>YES, YES, YES, MAYBE, YES, YES, INVITED, INVITED, YES, INVITED, NO, YES, YES, INVITED, YES, YES, INVITED</t>
  </si>
  <si>
    <t>6s124otp66o9mgppg8g26vfkeg</t>
  </si>
  <si>
    <t>Macey / John Bluebeam Sync</t>
  </si>
  <si>
    <t>john.davis@observepoint.com, macey.bell@observepoint.com, nic.suder@observepoint.com</t>
  </si>
  <si>
    <t>1ke7cuquckihn7r1gogcnj4cnv</t>
  </si>
  <si>
    <t>Todd / John CVS Renewal Sync</t>
  </si>
  <si>
    <t>john.davis@observepoint.com, todd.wilkerson@observepoint.com</t>
  </si>
  <si>
    <t>5192ciom2smvtdnmosei5rai3t</t>
  </si>
  <si>
    <t>DeVry || Offboarding Sync</t>
  </si>
  <si>
    <t>https://observepoint.zoom.us/j/3133456073?omn=97007834233&amp;jst=3</t>
  </si>
  <si>
    <t>&lt;p&gt;&lt;br&gt;──────────&lt;br&gt;&lt;br&gt;Chris Hawkes is inviting you to a scheduled Zoom meeting.&lt;br&gt;Join Zoom Meeting&lt;br&gt;https://observepoint.zoom.us/j/3133456073?omn=97007834233&lt;br&gt;&lt;br&gt;Meeting ID: 313 345 6073&lt;br&gt;&lt;br&gt;---&lt;br&gt;&lt;br&gt;One tap mobile&lt;br&gt;+12532158782,,3133456073# US (Tacoma)&lt;br&gt;+13462487799,,3133456073# US (Houston)&lt;br&gt;&lt;br&gt;Join instructions&lt;br&gt;https://observepoint.zoom.us/meetings/97007834233/invitations?signature=hCL_4tDmfU1nf3VI5vS56FYtdI4CkcTgaRezbWe4whY&lt;br&gt;&lt;br&gt;&lt;br&gt;&lt;br&gt;──────────&lt;/p&gt;</t>
  </si>
  <si>
    <t>hvemi50me53da2n6m75e3alq14</t>
  </si>
  <si>
    <t>ObservePoint &amp; DeVry University || CSM Introduction</t>
  </si>
  <si>
    <t>https://observepoint.zoom.us/j/91033742956</t>
  </si>
  <si>
    <t>Looking forward to connecting.
If you need to reschedule, please use the link: https://observepoint.chilipiper.com/reschedule/9fe9922a-a849-4a42-bf00-e3392abb214d</t>
  </si>
  <si>
    <t>colton.matheson@devry.edu, john.davis@observepoint.com, chris.hawkes@observepoint.com, david.sals@devry.edu, charlotte.castillo@devry.edu, varun.metha@devry.edu</t>
  </si>
  <si>
    <t>INVITED, YES, YES, YES, YES, INVITED</t>
  </si>
  <si>
    <t>5do9moev0vj5htsacghuqic07c</t>
  </si>
  <si>
    <t>Agilent sync</t>
  </si>
  <si>
    <t>1bvk5eiq08cq176uh2nc9gaup8_20251222T213000Z</t>
  </si>
  <si>
    <t>Looking forward to connecting.
If you need to reschedule, please use the link: https://observepoint.chilipiper.com/reschedule/95d17104-3807-48ef-91a1-fae0b28abec6</t>
  </si>
  <si>
    <t>YES, INVITED, INVITED</t>
  </si>
  <si>
    <t>29ksj7argf81svhr7ig1jpbl4u</t>
  </si>
  <si>
    <t>Lumen Prep</t>
  </si>
  <si>
    <t>7uk2udsdcu4tu728l981dr0rho_20251222T210000Z</t>
  </si>
  <si>
    <t>6epdb3m8ejuhmntrlt32200rh2_20251223T190000Z</t>
  </si>
  <si>
    <t>YES, YES, MAYBE, YES</t>
  </si>
  <si>
    <t>4fr0l79mbat7il6leru9flijet_20251223T203000Z</t>
  </si>
  <si>
    <t>ObservePoint | Amica Weekly Sync</t>
  </si>
  <si>
    <t>john.davis@observepoint.com, fialongo@amica.com, macey.bell@observepoint.com</t>
  </si>
  <si>
    <t>2rhasc8u6n0414kd4ed1stjhtr_20260101T173000Z</t>
  </si>
  <si>
    <t>macey.bell@observepoint.com, maria.daponte@cvshealth.com, john.davis@observepoint.com, amy.rondinelli@cvshealth.com</t>
  </si>
  <si>
    <t>macey.bell@observepoint.com, maria.daponte@cvshealth.com, john.davis@observepoint.com, Rondinelli, Amy</t>
  </si>
  <si>
    <t>YES, YES, NO, YES</t>
  </si>
  <si>
    <t>d0uisk68b3ls2vtn32d8ifsu1c_20260101T210000Z</t>
  </si>
  <si>
    <t>ellie.mayberry@tyson.com, landon.meriweather@tyson.com, macey.bell@observepoint.com, megan.lewis@tyson.com, todd.wilkerson@observepoint.com, nathan.bogner@tyson.com, john.davis@observepoint.com</t>
  </si>
  <si>
    <t>NO, INVITED, YES, NO, INVITED, NO, NO</t>
  </si>
  <si>
    <t>3ssmahlif3ghaqajl3gnpp0ogu</t>
  </si>
  <si>
    <t>MMS Paperwork- how to docusign in Salesforce walkthrough</t>
  </si>
  <si>
    <t>1lsim3m34srfoke6q0nml3bqvu_20260102T163000Z</t>
  </si>
  <si>
    <t>YES, NO, YES, INVITED, YES</t>
  </si>
  <si>
    <t>3927qf2kr6430gee70a245caj2</t>
  </si>
  <si>
    <t>Meeting prep for week</t>
  </si>
  <si>
    <t>I have several conflicts with some of the meetings you have taken on so let's meet to prep for your whole week with an emphasis on the calls I can't make (of people you've already met obviously)</t>
  </si>
  <si>
    <t>7uk2udsdcu4tu728l981dr0rho_20260105T210000Z</t>
  </si>
  <si>
    <t>1bvk5eiq08cq176uh2nc9gaup8_20260105T213000Z</t>
  </si>
  <si>
    <t>c2au84msovas0nvc43bkvagfec_20260106T200000Z</t>
  </si>
  <si>
    <t>4fr0l79mbat7il6leru9flijet_20260106T203000Z</t>
  </si>
  <si>
    <t>er6cviq9baaj38817rf2m9c1ek_20260106T210000Z</t>
  </si>
  <si>
    <t>INVITED, INVITED, NO, YES, INVITED, INVITED, INVITED, YES, YES, YES</t>
  </si>
  <si>
    <t>166qr71h9ionaeloa07o706f1r_20260107T170400Z</t>
  </si>
  <si>
    <t>Weekly Sales Mtg</t>
  </si>
  <si>
    <t>bryce.bergen@observepoint.com, jered.white@observepoint.com, clarke.anderson@observepoint.com, todd.wilkerson@observepoint.com, jd.jeppson@observepoint.com, david.johnson@observepoint.com, dallin.madsen@observepoint.com, andy.compas@observepoint.com, mike.fong@observepoint.com, jeff.tucker@observepoint.com, kyle.winder@observepoint.com, jonny.gappmaier@observepoint.com, sarah.hector@observepoint.com, levi.owusu@observepoint.com, jared.paxton@observepoint.com, jarrod.wilbur@observepoint.com, shelly.croshaw@observepoint.com, dylan.sellers@observepoint.com, customersuccess@observepoint.com, john.davis@observepoint.com</t>
  </si>
  <si>
    <t>bryce.bergen@observepoint.com, jered.white@observepoint.com, clarke.anderson@observepoint.com, todd.wilkerson@observepoint.com, jd.jeppson@observepoint.com, david.johnson@observepoint.com, dallin.madsen@observepoint.com, andy.compas@observepoint.com, Mike Fong, Jeff Tucker, kyle.winder@observepoint.com, jonny.gappmaier@observepoint.com, sarah.hector@observepoint.com, levi.owusu@observepoint.com, jared.paxton@observepoint.com, jarrod.wilbur@observepoint.com, shelly.croshaw@observepoint.com, dylan.sellers@observepoint.com, Customer Success, john.davis@observepoint.com</t>
  </si>
  <si>
    <t>YES, YES, YES, YES, YES, YES, YES, YES, YES, INVITED, YES, YES, YES, YES, YES, YES, YES, YES, INVITED, INVITED</t>
  </si>
  <si>
    <t>20qnqpl5pfdoc872od9futg97s_20260108T150000Z</t>
  </si>
  <si>
    <t>INVITED, INVITED, YES, YES, YES</t>
  </si>
  <si>
    <t>ngmt_01KC8R7XCPW464CDKS8B6ZQV7Z</t>
  </si>
  <si>
    <t>jg3k4b3c6kglt1ptm9u9ctc9mc_20260101T163000Z</t>
  </si>
  <si>
    <t>csatam@westjet.com, maushami.desai@westjet.com, devon.kerscher@westjet.com, todd.wilkerson@observepoint.com, farzaan.hoque@westjet.com, john.davis@observepoint.com, jason.wiegand@westjet.com</t>
  </si>
  <si>
    <t>INVITED, INVITED, INVITED, INVITED, INVITED, YES, INVITED</t>
  </si>
  <si>
    <t>ngmt_01KDE2ES3KZVEFZC1SXKH83N46</t>
  </si>
  <si>
    <t>5qlspbrlcotm3r0i66t2t6hukg_20260108T173000Z</t>
  </si>
  <si>
    <t>7vcrrjggo9trq8cj6durraehab_20260108T183000Z</t>
  </si>
  <si>
    <t>arnold.hong@lumen.com, neil.black@lumen.com, macey.bell@observepoint.com, john.davis@observepoint.com, kerry.liszka@lumen.com, kathy.behler@lumen.com</t>
  </si>
  <si>
    <t>YES, YES, YES, YES, YES, INVITED</t>
  </si>
  <si>
    <t>53eohb9n5u7q7jph9r9efh895t_20260108T190000Z</t>
  </si>
  <si>
    <t>macey.bell@observepoint.com, dipendra.m.bagchee@seagate.com, john.davis@observepoint.com</t>
  </si>
  <si>
    <t>macey.bell@observepoint.com, Dipendra Bagchee, john.davis@observepoint.com</t>
  </si>
  <si>
    <t>9fegpvrebddsvtfvdffnb7upsg</t>
  </si>
  <si>
    <t>ObservePoint | Questrade Sync</t>
  </si>
  <si>
    <t>Looking forward to connecting.
If you need to reschedule, please use the link: https://observepoint.chilipiper.com/reschedule/6f60202a-ed4a-42e9-abf2-55546ddb8543</t>
  </si>
  <si>
    <t>john.davis@observepoint.com, who@questrade.com, rchau@questrade.com, macey.bell@observepoint.com, cyang@questrade.com</t>
  </si>
  <si>
    <t>YES, YES, YES, MAYBE, INVITED</t>
  </si>
  <si>
    <t>7p4ng5j5j3nj9n4fviamievihn</t>
  </si>
  <si>
    <t>Review Rebrand OP Results</t>
  </si>
  <si>
    <t>Review the extensive results of the OP scan that identified key terms. Feel free to explore the doc yourself.  The raw data is on the first tab and the Pivot Tab is where I'm putting some summary data. &lt;br&gt;&lt;br&gt;Observations (so far):&lt;br&gt;&lt;ul&gt;&lt;li&gt;~75% of findings are on /blog or /company.&lt;/li&gt;&lt;li&gt;~9% on /resources&lt;/li&gt;&lt;li&gt;Included translated pages (not sure if this was a good or useless thing)&lt;/li&gt;&lt;li&gt;We capped out at 20k pages which means we have more pages we didn't find.  Can't redo until contract resets in 2 months. &lt;/li&gt;&lt;/ul&gt;&lt;br&gt;Doc: &lt;a href="https://docs.google.com/spreadsheets/d/1UEf8-VrqpVjCGHLVWG_j232kxqunCuAQKJGmj2YFgBI/edit?usp=sharing" target="_blank"&gt;MARKETING-61839 : Results (Mongo - ObservePoint Tools)&lt;/a&gt;</t>
  </si>
  <si>
    <t>arthur.engelhard@mongodb.com, fiona.erickson@mongodb.com, matt.peloquin@mongodb.com, john.davis@observepoint.com</t>
  </si>
  <si>
    <t>6dgj0pb46cs64b9h6cq64b9kc4s34b9p69h3ab9k6opjadj661j38c1g68</t>
  </si>
  <si>
    <t>ObservePoint | Amica Sync</t>
  </si>
  <si>
    <t>john.davis@observepoint.com, fialongo@amica.com, dallin.madsen@observepoint.com</t>
  </si>
  <si>
    <t>7mb4th83potb3cqtgb7oaaaeuc</t>
  </si>
  <si>
    <t>ObservePoint | Dignity Health Sync</t>
  </si>
  <si>
    <t>Looking forward to connecting.
If you need to reschedule, please use the link: https://observepoint.chilipiper.com/reschedule/ee76b37f-8bcc-4d44-9d5c-9d7a4babe793</t>
  </si>
  <si>
    <t>stanton.richard@commonspirit.org, john.davis@observepoint.com</t>
  </si>
  <si>
    <t>48da95uvpj31i9dvvedc8kaf6s</t>
  </si>
  <si>
    <t>ObservePoint | Bluebeam Inc. Sync</t>
  </si>
  <si>
    <t>Looking forward to connecting.
If you need to reschedule, please use the link: https://observepoint.chilipiper.com/reschedule/1426f3ad-52fa-4e37-a8cd-b4b574f19e58</t>
  </si>
  <si>
    <t>mtozer@bluebeam.com, nburns@bluebeam.com, john.davis@observepoint.com, andy.compas@observepoint.com, macey.bell@observepoint.com, nic.suder@observepoint.com</t>
  </si>
  <si>
    <t>YES, YES, YES, INVITED, INVITED, MAYBE</t>
  </si>
  <si>
    <t>79g8qp0t99f40rllt07vl8s0e4</t>
  </si>
  <si>
    <t>ObservePoint | Merz Sync Up</t>
  </si>
  <si>
    <t>I want to introduce myself, John,  as your new CSM and would love to chat about your 2026 goals and how ObservePoint can help you reach them. &lt;br&gt;&lt;br&gt;If this time doesn't work for you, feel free to reschedule:&lt;br&gt;&lt;a href="https://observepoint.chilipiper.com/me/john-davis/meeting-with-john"&gt;https://observepoint.chilipiper.com/me/john-davis/meeting-with-john&lt;/a&gt;</t>
  </si>
  <si>
    <t>preah.dalton@merz.com, john.davis@observepoint.com, elvis.ruiz@merz.com, andy.compas@observepoint.com</t>
  </si>
  <si>
    <t>_60q30c1g60o30e1i60o4ac1g60rj8gpl88rj2c1h84s34h9g60s30c1g60o30c1g6ko42d268goj4di670o48gpg64o30c1g60o30c1g60o30c1g60o32c1g60o30c1g6cq36ha274oj4hhj6so38gpk6p0j0d268ko42e1i692j2e1p70og</t>
  </si>
  <si>
    <t>ObservePoint | Ross Stores Inc. Sync</t>
  </si>
  <si>
    <t>Microsoft Teams Meeting; CR DBLN C3224 Avondale, CR DBLN C3224 Avondale</t>
  </si>
  <si>
    <t xml:space="preserve">
________________________________________________________________________________
Microsoft Teams Need help?&lt;https://aka.ms/JoinTeamsMeeting?omkt=en-US&gt;
Join the meeting now&lt;https://teams.microsoft.com/l/meetup-join/19%3ameeting_ODhmYmM4ZjQtYTY5MS00ZmRhLWE0NTEtNjQ3ODEyNWU5ZWE1%40thread.v2/0?context=%7b%22Tid%22%3a%220039204c-2313-4416-bdc3-42fcf01fdbd6%22%2c%22Oid%22%3a%22e77ce3e9-e912-4905-bd2b-f926b73563a1%22%7d&gt;
Meeting ID: 250 175 110 293 11
Passcode: tY99UJ6k
________________________________
Join on a video conferencing device
Tenant key: 967310325@t.plcm.vc
Video ID: 111 127 892 4
More info&lt;https://dialin.plcm.vc/teams/?key=967310325&amp;conf=1111278924&gt;
For organizers: Meeting options&lt;https://teams.microsoft.com/meetingOptions/?organizerId=e77ce3e9-e912-4905-bd2b-f926b73563a1&amp;tenantId=0039204c-2313-4416-bdc3-42fcf01fdbd6&amp;threadId=19_meeting_ODhmYmM4ZjQtYTY5MS00ZmRhLWE0NTEtNjQ3ODEyNWU5ZWE1@thread.v2&amp;messageId=0&amp;language=en-US&gt;
[https://www.rossstores.com/wp-content/uploads/2024/09/350x50-Combo-Logo.png]
Under Ross policy, participants may not record meetings unless previously authorized or permitted by law. The information contained in this message may be privileged, confidential, and protected from disclosure, you are hereby notified that any dissemination, distribution, or copying of this communication is strictly prohibited.
________________________________________________________________________________
</t>
  </si>
  <si>
    <t>john.davis@observepoint.com, fe.valencia@ros.com, macey.bell@observepoint.com, crdbln.avondale2@ros.com, tamara.saban@ros.com</t>
  </si>
  <si>
    <t>john.davis@observepoint.com, Fe Valencia (MARKETING), Macey Bell, CR DBLN C3224 Avondale, Tamara Saban (MARKETING)</t>
  </si>
  <si>
    <t>YES, INVITED, INVITED, INVITED, YES</t>
  </si>
  <si>
    <t>6epdb3m8ejuhmntrlt32200rh2_20260113T190000Z</t>
  </si>
  <si>
    <t>3qu1hkiudgbkftil8k89506juq</t>
  </si>
  <si>
    <t>Tattoo</t>
  </si>
  <si>
    <t>caleb.conners@observepoint.com, callum.bowen@observepoint.com, chris.hawkes@observepoint.com, eve.alexander@observepoint.com, jake.bauer@observepoint.com, john.davis@observepoint.com, macey.bell@observepoint.com, masen.sarabia@observepoint.com, nic.suder@observepoint.com, tom.robbins@observepoint.com</t>
  </si>
  <si>
    <t>MAYBE, YES, YES, YES, NO, YES, INVITED, INVITED, YES, YES</t>
  </si>
  <si>
    <t>f40hj8t4t84bgp14e712j3l5ds</t>
  </si>
  <si>
    <t>ObservePoint | EDC Sync</t>
  </si>
  <si>
    <t>Looking forward to connecting.
If you need to reschedule, please use the link: https://observepoint.chilipiper.com/reschedule/02c4a844-d752-477f-ac7c-c6b2d8391870</t>
  </si>
  <si>
    <t>john.davis@observepoint.com, kev.lavoie@accenture.com, dinika.rao@accenture.com, macey.bell@observepoint.com</t>
  </si>
  <si>
    <t>kqfrvcuq0v4c8dhoeslgbmjvop_20260114T200000Z</t>
  </si>
  <si>
    <t>macey.bell@observepoint.com, btymoniewicz@darden.com, esjostrom@darden.com, john.davis@observepoint.com</t>
  </si>
  <si>
    <t>2rhasc8u6n0414kd4ed1stjhtr_20260115T173000Z</t>
  </si>
  <si>
    <t>_60q30c1g60o30e1i60o4ac1g60rj8gpl88rj2c1h84s34h9g60s30c1g60o30c1g8d244c9p8ks3ed1l70r48gpg64o30c1g60o30c1g60o30c1g60o32c1g60o30c1g8cp38c9n6oo32c9h84s42h9k750k6cq28oq48chh88r3eg9o6gpg</t>
  </si>
  <si>
    <t>Observepoint</t>
  </si>
  <si>
    <t xml:space="preserve">
________________________________________________________________________________
Microsoft Teams Need help?&lt;https://aka.ms/JoinTeamsMeeting?omkt=en-US&gt;
Join the meeting now&lt;https://teams.microsoft.com/l/meetup-join/19%3ameeting_YWZhM2I2ZTUtZDYxYi00OTVkLTk4NTQtZDg4ZWRkMDIyODg0%40thread.v2/0?context=%7b%22Tid%22%3a%22fabb61b8-3afe-4e75-b934-a47f782b8cd7%22%2c%22Oid%22%3a%22f089cc43-bfcf-43e5-9b99-90ac44049de6%22%7d&gt;
Meeting ID: 271 384 264 532 75
Passcode: qW6Xu3WJ
________________________________
Dial in by phone
+1 860-785-4641,,586826176#&lt;tel:+18607854641,,586826176#&gt; United States, Hartford
Find a local number&lt;https://dialin.teams.microsoft.com/22163d6e-9f04-4b10-8d3e-3fedfbb93272?id=586826176&gt;
Phone conference ID: 586 826 176#
Join on a video conferencing device
Tenant key: heartbeat@m.webex.com
Video ID: 112 399 429 03
More info&lt;https://www.webex.com/msteams?confid=11239942903&amp;tenantkey=heartbeat&amp;domain=m.webex.com&gt;
For organizers: Meeting options&lt;https://teams.microsoft.com/meetingOptions/?organizerId=f089cc43-bfcf-43e5-9b99-90ac44049de6&amp;tenantId=fabb61b8-3afe-4e75-b934-a47f782b8cd7&amp;threadId=19_meeting_YWZhM2I2ZTUtZDYxYi00OTVkLTk4NTQtZDg4ZWRkMDIyODg0@thread.v2&amp;messageId=0&amp;language=en-US&gt; | Reset dial-in PIN&lt;https://dialin.teams.microsoft.com/usp/pstnconferencing&gt;
________________________________________________________________________________
</t>
  </si>
  <si>
    <t>maria.daponte@cvshealth.com, john.davis@observepoint.com, macey.bell@observepoint.com, amy.rondinelli@cvshealth.com</t>
  </si>
  <si>
    <t>DaPonte, Maria E, john.davis@observepoint.com, Macey Bell, Rondinelli, Amy</t>
  </si>
  <si>
    <t>YES, INVITED, INVITED, INVITED</t>
  </si>
  <si>
    <t>ngmt_01KF1BQ0E29ZW07WX284EP726C</t>
  </si>
  <si>
    <t>18ok8sj3modsb4rgi6rmla8qj0</t>
  </si>
  <si>
    <t>Looking forward to connecting.
If you need to reschedule, please use the link: https://observepoint.chilipiper.com/reschedule/eea615f7-6f00-440a-8da7-e7ac03f930ac</t>
  </si>
  <si>
    <t>john.davis@observepoint.com, macey.bell@observepoint.com, kendall.papera@setoyota.com, andy.compas@observepoint.com</t>
  </si>
  <si>
    <t>ks0214tfbpmsp4j6q4mnsn4abg</t>
  </si>
  <si>
    <t>ObservePoint | Cotiviti - Sync</t>
  </si>
  <si>
    <t>Looking forward to connecting.
If you need to reschedule, please use the link: https://observepoint.chilipiper.com/reschedule/86485666-fb69-4260-b7dd-1e58e040d7de</t>
  </si>
  <si>
    <t>john.davis@observepoint.com, macey.bell@observepoint.com, walter.bottlick@cotiviti.com, chris.tack@cotiviti.com</t>
  </si>
  <si>
    <t>ngmt_01KEFRE24YJSXE59XGYCTHE9SP</t>
  </si>
  <si>
    <t>d0uisk68b3ls2vtn32d8ifsu1c_20260115T210000Z</t>
  </si>
  <si>
    <t>NO, INVITED, YES, NO, INVITED, NO, YES</t>
  </si>
  <si>
    <t>69n88k28dl2uorbtabgmu7q9dk</t>
  </si>
  <si>
    <t>ObservePoint | Officeworks</t>
  </si>
  <si>
    <t>https://observepoint.zoom.us/j/93362340646</t>
  </si>
  <si>
    <t>Looking forward to connecting.
If you need to reschedule, please use the link: https://observepoint.chilipiper.com/reschedule/5566c14c-dc60-473c-bbb9-206b6caa45d4
Go over the discovery audit and cart checkout journey that John built as a POC.</t>
  </si>
  <si>
    <t>john.davis@observepoint.com, hchamberlain@officeworks.com.au, achan4@officeworks.com.au, macey.bell@observepoint.com, hhebron@officeworks.com.au, bhowell@officeworks.com.au, todd.wilkerson@observepoint.com</t>
  </si>
  <si>
    <t>YES, YES, INVITED, INVITED, INVITED, YES, INVITED</t>
  </si>
  <si>
    <t>h71rjnaol5qh6j4as089cj07uq_20260116T000000Z</t>
  </si>
  <si>
    <t>YES, YES, YES, MAYBE, YES, YES, INVITED, INVITED, YES, INVITED, INVITED, YES, YES, INVITED, YES, YES, INVITED</t>
  </si>
  <si>
    <t>ph1mqbtlrjnee56emg8mhj2lv2_20260116T170000Z</t>
  </si>
  <si>
    <t>tyang@caleres.com, spomerinke@caleres.com, macey.bell@observepoint.com, wferlis@caleres.com, cmills@caleres.com, john.davis@observepoint.com, dbroz@caleres.com</t>
  </si>
  <si>
    <t>YES, YES, YES, YES, YES, YES, YES</t>
  </si>
  <si>
    <t>6epdb3m8ejuhmntrlt32200rh2_20260120T190000Z</t>
  </si>
  <si>
    <t>6lecmo3jqmr3moes21l8g865f3</t>
  </si>
  <si>
    <t xml:space="preserve"> ObservePoint | RWJF - Quick Sync</t>
  </si>
  <si>
    <t>phagerty@rwjf.org, john.davis@observepoint.com</t>
  </si>
  <si>
    <t>Phil Hagerty, john.davis@observepoint.com</t>
  </si>
  <si>
    <t>4fr0l79mbat7il6leru9flijet_20260120T203000Z</t>
  </si>
  <si>
    <t>1aguuo2qsb9hv2vckg60a2fboo</t>
  </si>
  <si>
    <t>Caleres naturalizer - reports of uncategorized, unapproved, hard coded cookies</t>
  </si>
  <si>
    <t>ohc4qofsbi5r27jm8hl1at712c</t>
  </si>
  <si>
    <t>Looking forward to connecting.
If you need to reschedule, please use the link: https://observepoint.chilipiper.com/reschedule/1ae5e57d-f7e9-44fd-8896-5dd64c6f27c5</t>
  </si>
  <si>
    <t>YES, YES, YES, NO, NO</t>
  </si>
  <si>
    <t>9p5mdeli8r0roecg8pohlvakfh_20260122T153000Z</t>
  </si>
  <si>
    <t>ObservePoint | MMS Sync</t>
  </si>
  <si>
    <t>crose@mms.org, macey.bell@observepoint.com, john.davis@observepoint.com, mkarora@mms.org, aaryee@mms.org</t>
  </si>
  <si>
    <t>INVITED, YES, YES, INVITED, INVITED</t>
  </si>
  <si>
    <t>589mgs8ekpllajo6jhf3giq2rc</t>
  </si>
  <si>
    <t>ObservePoint | MongoDB Inc. Sync</t>
  </si>
  <si>
    <t>Looking forward to connecting.
If you need to reschedule, please use the link: https://observepoint.chilipiper.com/reschedule/a471e938-14d8-49dc-94f9-65f13ad51049</t>
  </si>
  <si>
    <t>arthur.engelhard@mongodb.com, john.davis@observepoint.com, wendi.vien@mongodb.com, michaleen.craig@mongodb.com</t>
  </si>
  <si>
    <t>MAYBE, YES, YES, YES</t>
  </si>
  <si>
    <t>7vcrrjggo9trq8cj6durraehab_20260122T183000Z</t>
  </si>
  <si>
    <t>YES, MAYBE, NO, YES, YES, INVITED</t>
  </si>
  <si>
    <t>onn9dgbk5laprh1io1fdsi2rpo</t>
  </si>
  <si>
    <t>ObservePoint | RDO Equipment Sync</t>
  </si>
  <si>
    <t>Looking forward to connecting.
If you need to reschedule, please use the link: https://observepoint.chilipiper.com/reschedule/19d81eb5-517b-4812-809a-52c1da3ab3a0</t>
  </si>
  <si>
    <t>YES, MAYBE, YES, YES, INVITED</t>
  </si>
  <si>
    <t>mmlhimvvijlcqpjroe2l6eqj6s</t>
  </si>
  <si>
    <t>ObservePoint | Torrid - Sync</t>
  </si>
  <si>
    <t>Looking forward to connecting.
If you need to reschedule, please use the link: https://observepoint.chilipiper.com/reschedule/1e76cd53-6799-411d-a8ba-be18f361a2eb</t>
  </si>
  <si>
    <t>bwalsh@torrid.com, john.davis@observepoint.com, clarke.anderson@observepoint.com, bisaac@torrid.com, macey.bell@observepoint.com, kjain@torrid.com</t>
  </si>
  <si>
    <t>MAYBE, YES, YES, YES, YES, INVITED</t>
  </si>
  <si>
    <t>nf6gjq200j2druilrvu3gp5lj4</t>
  </si>
  <si>
    <t>ObservePoint | Agilent Sync</t>
  </si>
  <si>
    <t>Looking forward to connecting.
If you need to reschedule, please use the link: https://observepoint.chilipiper.com/reschedule/9742f25a-eb4c-42bb-84ee-42068cc91392</t>
  </si>
  <si>
    <t>venkata.mallepudi@agilent.com, john.davis@observepoint.com, macey.bell@observepoint.com</t>
  </si>
  <si>
    <t>5rcafr3f24opbur5nh165hj24g_20260123T170000Z</t>
  </si>
  <si>
    <t>&lt;a href="https://observepoint.zoom.us/j/3742631971?pwd=Z2JhWG1yV1ZtOVBnMVZaRDR0bjVDZz09&amp;omn=91863898191" target="_blank"&gt;&lt;u&gt;https://observepoint.zoom.us/j/3742631971?pwd=Z2JhWG1yV1ZtOVBnMVZaRDR0bjVDZz09&amp;amp;omn=91863898191&lt;/u&gt;&lt;/a&gt;</t>
  </si>
  <si>
    <t>abel.gomez@observepoint.com, grant.menefee@worldmarket.com, macey.bell@observepoint.com, jesse.dykhoff@worldmarket.com, john.davis@observepoint.com, kevin.farkas@worldmarket.com</t>
  </si>
  <si>
    <t>INVITED, INVITED, YES, INVITED, YES, INVITED</t>
  </si>
  <si>
    <t>cai2ugl8dv8pebnrvap7pehlvb_20260123T183000Z</t>
  </si>
  <si>
    <t>john.davis@observepoint.com, fialongo@amica.com</t>
  </si>
  <si>
    <t>ngmt_01KFEK95PX2BSCV67P2P5YFY0H</t>
  </si>
  <si>
    <t>io9541s7gtb1gs4lk7mfhccmb8</t>
  </si>
  <si>
    <t>ObservePoint | DeVry University Sync</t>
  </si>
  <si>
    <t>https://observepoint.zoom.us/j/99401680681</t>
  </si>
  <si>
    <t>Looking forward to connecting.
If you need to reschedule, please use the link: https://observepoint.chilipiper.com/reschedule/9aba9c82-7f7b-42f8-8aa7-908951384305</t>
  </si>
  <si>
    <t>bryce.bergen@observepoint.com, varun.mehta@devry.edu, colton.matheson@devry.edu, john.davis@observepoint.com, chris.nugent@devry.edu, david.sals@devry.edu, charlotte.castillo@devry.edu</t>
  </si>
  <si>
    <t>NO, INVITED, INVITED, YES, INVITED, INVITED, YES</t>
  </si>
  <si>
    <t>68r36p1gc5h62bb46osjcb9k6hi34b9pc8o3cbb6ckrmcd9h6kpm2p34cg</t>
  </si>
  <si>
    <t>ObservePoint | CDW Sync</t>
  </si>
  <si>
    <t>john.davis@observepoint.com, audrbom@cdw.com, macey.bell@observepoint.com, tatyana.zachary@cdw.com</t>
  </si>
  <si>
    <t>YES, YES, INVITED, YES</t>
  </si>
  <si>
    <t>6epdb3m8ejuhmntrlt32200rh2_20260127T190000Z</t>
  </si>
  <si>
    <t>Looking forward to connecting</t>
  </si>
  <si>
    <t>ngmt_01KDSNSC3TKRAJ78GP98R39FV8</t>
  </si>
  <si>
    <t>1bvk5eiq08cq176uh2nc9gaup8_20260126T213000Z</t>
  </si>
  <si>
    <t>1i6s3p0e3soosamft3qu3d81vc_20260128T170000Z</t>
  </si>
  <si>
    <t>John - Nic | 1:1</t>
  </si>
  <si>
    <t>7uk2udsdcu4tu728l981dr0rho_20260202T210000Z</t>
  </si>
  <si>
    <t>INVITED, INVITED, INVITED, INVITED</t>
  </si>
  <si>
    <t>ngmt_01KFM0VY51YQRV6HA8HFJ37MEH</t>
  </si>
  <si>
    <t>kqfrvcuq0v4c8dhoeslgbmjvop_20260128T200000Z</t>
  </si>
  <si>
    <t>1288aq1k0f5eidd7mijrb17vbg_20260126T203000Z</t>
  </si>
  <si>
    <t>charlie@ctysse.net, egonzales@verisign.com, macey.bell@observepoint.com, charlie.tysse@stackedanalytics.com, john.davis@observepoint.com</t>
  </si>
  <si>
    <t>ngmt_01KFEDZNTX2YHX1C7V0NAVCZVH</t>
  </si>
  <si>
    <t>7srfijl9vkm04r391gh5l7r1og</t>
  </si>
  <si>
    <t>Work on Agilent Journey</t>
  </si>
  <si>
    <t>u2h6o9rdn7mb4dnmhu71mp7osi_20260128T223000Z</t>
  </si>
  <si>
    <t>ObservePoint | Accent Group - Sync</t>
  </si>
  <si>
    <t>stuart.heggie@accentgr.com.au, macey.bell@observepoint.com, jordan.robinson@accentgr.com.au, john.davis@observepoint.com, todd.wilkerson@observepoint.com</t>
  </si>
  <si>
    <t>stuart.heggie@accentgr.com.au, macey.bell@observepoint.com, Jordan Robinson, john.davis@observepoint.com, todd.wilkerson@observepoint.com</t>
  </si>
  <si>
    <t>YES, YES, YES, NO, INVITED</t>
  </si>
  <si>
    <t>ngmt_01KDW869DG4H1DFY42A46YPE54</t>
  </si>
  <si>
    <t>2rhasc8u6n0414kd4ed1stjhtr_20260129T173000Z</t>
  </si>
  <si>
    <t>d0uisk68b3ls2vtn32d8ifsu1c_20260129T210000Z</t>
  </si>
  <si>
    <t>vf6n0s4g0jnf9dr1jiv1bn1u5s_20260129T223000Z</t>
  </si>
  <si>
    <t>ObservePoint | Officeworks Sync</t>
  </si>
  <si>
    <t>Looking forward to connecting.
If you need to reschedule, please use the link: https://observepoint.chilipiper.com/reschedule/2edcaca8-c393-45f6-bce0-29f6a7c722c4</t>
  </si>
  <si>
    <t>john.davis@observepoint.com, hchamberlain@officeworks.com.au, bhowell@officeworks.com.au, achan4@officeworks.com.au, macey.bell@observepoint.com, todd.wilkerson@observepoint.com, hhebron@officeworks.com.au</t>
  </si>
  <si>
    <t>YES, YES, MAYBE, INVITED, INVITED, INVITED, INVITED</t>
  </si>
  <si>
    <t>ngmt_01KF9F0WEY837HJD4XH1FDQY0E</t>
  </si>
  <si>
    <t>7g2d6c8hblsauop2ul370se97m</t>
  </si>
  <si>
    <t>Build journey for Mongo</t>
  </si>
  <si>
    <t>4eued77lj2nbk3cvohu8447rh5</t>
  </si>
  <si>
    <t>End of Q4 🎉🥳 👏🎊🙌🍾🍻🎈🥂</t>
  </si>
  <si>
    <t>jake.bauer@observepoint.com, nic.suder@observepoint.com, john.davis@observepoint.com, jared.paxton@observepoint.com, chris.hawkes@observepoint.com, caleb.conners@observepoint.com, mckay.daines@observepoint.com, macey.bell@observepoint.com</t>
  </si>
  <si>
    <t>YES, YES, INVITED, YES, MAYBE, YES, YES, INVITED</t>
  </si>
  <si>
    <t>cai2ugl8dv8pebnrvap7pehlvb_20260130T183000Z</t>
  </si>
  <si>
    <t>ngmt_01KFEK962675R0N74NKFN3GZ3X</t>
  </si>
  <si>
    <t>_60q30c1g60o30e1i60o4ac1g60rj8gpl88rj2c1h84s34h9g60s30c1g60o30c1g84o3ih236cok6dhp74o48gpg64o30c1g60o30c1g60o30c1g60o32c1g60o30c1g6h242chl8op44e1p6d130d9k8osj4dq58oo38c248l238ga184p0</t>
  </si>
  <si>
    <t>ObservePoint &amp; Prudential Sync</t>
  </si>
  <si>
    <t xml:space="preserve">Can we catch up and prepare for ObservePoint audit call with broader team next Tuesday?
________________________________________________________________________________
Microsoft Teams meeting
Join: https://teams.microsoft.com/meet/23159787646159?p=vvI81S07PdeAWp1qqW
Meeting ID: 231 597 876 461 59
Passcode: Zw7p6gR9
________________________________
Need help?&lt;https://aka.ms/JoinTeamsMeeting?omkt=en-US&gt; | System reference&lt;https://teams.microsoft.com/l/meetup-join/19%3ameeting_NWZmNGJmZGMtODdkZi00OGFlLWI4MGMtYTQyMDUzNTlkZDg5%40thread.v2/0?context=%7b%22Tid%22%3a%22d8fde2f5-9392-4260-8a03-0ad01f4746e9%22%2c%22Oid%22%3a%224cf02d10-78dd-48bc-8462-dd3691fbdcba%22%7d&gt;
Dial in by phone
+1 201-268-5459,,466229889#&lt;tel:+12012685459,,466229889&gt; United States, Jersey City
Find a local number&lt;https://dialin.teams.microsoft.com/ac35f719-4ba9-43f5-9868-757c80218322?id=466229889&gt;
Phone conference ID: 466 229 889#
Join on a video conferencing device
Tenant key: pru@m.webex.com
Video ID: 114 865 534 9
More info&lt;https://www.webex.com/msteams?confid=1148655349&amp;tenantkey=pru&amp;domain=m.webex.com&gt;
For organizers: Meeting options&lt;https://teams.microsoft.com/meetingOptions/?organizerId=4cf02d10-78dd-48bc-8462-dd3691fbdcba&amp;tenantId=d8fde2f5-9392-4260-8a03-0ad01f4746e9&amp;threadId=19_meeting_NWZmNGJmZGMtODdkZi00OGFlLWI4MGMtYTQyMDUzNTlkZDg5@thread.v2&amp;messageId=0&amp;language=en-US&gt;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</si>
  <si>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steve.choi@prudential.com</t>
  </si>
  <si>
    <t>john.davis@observepoint.com, Steve Choi</t>
  </si>
  <si>
    <t>ngmt_01KG344FKECYTPWS2RT83HZ169</t>
  </si>
  <si>
    <t>218mor5missl9pp5a4l5h8bptl_20260130T200000Z</t>
  </si>
  <si>
    <t>NO, YES, YES, YES, YES</t>
  </si>
  <si>
    <t>20r4lk1uh1dpckfhbde5u9t07d</t>
  </si>
  <si>
    <t>Work on Questrade's TODOs</t>
  </si>
  <si>
    <t>4dgkpvfjo87sujcjhm3mrdjalu</t>
  </si>
  <si>
    <t>Work on Dignity txt request</t>
  </si>
  <si>
    <t>b7ov3mvhv65crhajuigb2gijps</t>
  </si>
  <si>
    <t>Booked with ChiliCal.
Looking forward to connecting.
If you need to reschedule, please use the link: https://observepoint.chilipiper.com/reschedule/2cbb60d8-3f25-4892-a7b5-1842c46c4599</t>
  </si>
  <si>
    <t>venkata.mallepudi@agilent.com, john.davis@observepoint.com</t>
  </si>
  <si>
    <t>ngmt_01KG5H6T8HYARVT3A9CRTT3S4H</t>
  </si>
  <si>
    <t>_60q30c1g60o30e1i60o4ac1g60rj8gpl88rj2c1h84s34h9g60s30c1g60o30c1g6so3gc238p2jgcq474o48gpg64o30c1g60o30c1g60o30c1g60o32c1g60o30c1g712jcdi56sq3ad9j8cp46hhk6h0j8ha58ks3gd9o8d2kachj6kqg</t>
  </si>
  <si>
    <t>Review ObservePoint Audit of Pru.com</t>
  </si>
  <si>
    <t xml:space="preserve">Hi All,
In this call, we will review latest ObservePoint audit of Pru.com URLs to identify any issues with missing/unnecessary tags, broken links like 404, site load speed, etc.
We won’t need meeting to review the audit each time.  Since ObservePoint audits can get complex, we will have few more meetings until the key stakeholders become fully familiarized with the audits and ObservePoint platform.
Afterwards, I can schedule the audits bi-weekly, monthly or quarterly for Tier 1, 2, 3 pages and the right contacts can receive the audits, review them and take actions if needed.
Thanks,
Steve
________________________________________________________________________________
Microsoft Teams meeting
Join: https://teams.microsoft.com/meet/27891260369105?p=GdNP1i7b0xRn1dFHiA
Meeting ID: 278 912 603 691 05
Passcode: WX99Bx7U
________________________________
Need help?&lt;https://aka.ms/JoinTeamsMeeting?omkt=en-US&gt; | System reference&lt;https://teams.microsoft.com/l/meetup-join/19%3ameeting_YzlmNTFlODgtNzI0Zi00NzMyLTgzMjctZGNhNzk3YmQ3NDNk%40thread.v2/0?context=%7b%22Tid%22%3a%22d8fde2f5-9392-4260-8a03-0ad01f4746e9%22%2c%22Oid%22%3a%224cf02d10-78dd-48bc-8462-dd3691fbdcba%22%7d&gt;
Dial in by phone
+1 201-268-5459,,665985453#&lt;tel:+12012685459,,665985453&gt; United States, Jersey City
Find a local number&lt;https://dialin.teams.microsoft.com/ac35f719-4ba9-43f5-9868-757c80218322?id=665985453&gt;
Phone conference ID: 665 985 453#
Join on a video conferencing device
Tenant key: pru@m.webex.com&lt;mailto:pru@m.webex.com&gt;
Video ID: 117 389 018 9
More info&lt;https://www.webex.com/msteams?confid=1173890189&amp;tenantkey=pru&amp;domain=m.webex.com&gt;
For organizers: Meeting options&lt;https://teams.microsoft.com/meetingOptions/?organizerId=4cf02d10-78dd-48bc-8462-dd3691fbdcba&amp;tenantId=d8fde2f5-9392-4260-8a03-0ad01f4746e9&amp;threadId=19_meeting_YzlmNTFlODgtNzI0Zi00NzMyLTgzMjctZGNhNzk3YmQ3NDNk@thread.v2&amp;messageId=0&amp;language=en-US&gt;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</si>
  <si>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jennifer.castri@prudential.com, steve.choi@prudential.com, lauren.tajar@prudential.com, priyank.goswami@prudential.com, neal.ronaghan@prudential.com, caitlin.diaz@prudential.com, chirag1.patel@prudential.com, eileen.cuevas@prudential.com, michael.vance@prudential.com, narender.reddy@prudential.com, paula.mcnerney@prudential.com, raghunath.munugala@prudential.com, rolando.rafanan@prudential.com, sanjana.dodley@prudential.com, soojin.1.kim@prudential.com</t>
  </si>
  <si>
    <t>john.davis@observepoint.com, Jenny Castri, Steve Choi, Lauren Tajar, Priyank Goswami, Neal Ronaghan, Caitlin Diaz, Chirag Patel, Eileen Cuevas, Mike Vance, Narender Reddy Karka, Paula McNerney, Raghunath Munugala, Rolando Rafanan, Sanjana Dodley, Soojin Kim</t>
  </si>
  <si>
    <t>YES, INVITED, YES, INVITED, INVITED, INVITED, INVITED, INVITED, INVITED, INVITED, INVITED, INVITED, INVITED, INVITED, INVITED, INVITED</t>
  </si>
  <si>
    <t>ngmt_01KG33HV388QED9QCDZC26JAJ1</t>
  </si>
  <si>
    <t>mrkjr8gp1lndfdm4150t9pc5uk</t>
  </si>
  <si>
    <t>ObservePoint | Brunswick Sync</t>
  </si>
  <si>
    <t>Booked with ChiliCal.
Looking forward to connecting.
If you need to reschedule, please use the link: https://observepoint.chilipiper.com/reschedule/f83c526d-bfd6-433c-8831-8cc917e22067</t>
  </si>
  <si>
    <t>john.davis@observepoint.com, brad.weidner@brunswick.com</t>
  </si>
  <si>
    <t>ngmt_01KG7QE75PTESKSWAG8X12ERY4</t>
  </si>
  <si>
    <t>c2au84msovas0nvc43bkvagfec_20260203T200000Z</t>
  </si>
  <si>
    <t>pfrei@caesars.com, macey.bell@observepoint.com, jparkinson@caesars.com, john.davis@observepoint.com, jered.white@observepoint.com, cdugger@caesars.com</t>
  </si>
  <si>
    <t>YES, NO, INVITED, YES, YES, YES</t>
  </si>
  <si>
    <t>5ljad0al1ms9rlu1k4m5nohanu_20260203T203000Z</t>
  </si>
  <si>
    <t>john.davis@observepoint.com, audrbom@cdw.com, tatyana.zachary@cdw.com</t>
  </si>
  <si>
    <t>ngmt_01KFXVPRTKA1W0FQ2G69K7NNXQ</t>
  </si>
  <si>
    <t>er6cviq9baaj38817rf2m9c1ek_20260203T210000Z</t>
  </si>
  <si>
    <t>ObservePoint | Dignity Health - Monthly Sync</t>
  </si>
  <si>
    <t>Looking forward to connecting.If you need to reschedule, please use the link: &lt;a href="https://observepoint.chilipiper.com/reschedule/6f60202a-ed4a-42e9-abf2-55546ddb8543" target="_blank"&gt;&lt;u&gt;https://observepoint.chilipiper.com/reschedule/6f60202a-ed4a-42e9-abf2-55546ddb8543&lt;/u&gt;&lt;/a&gt;</t>
  </si>
  <si>
    <t>philip.leach@commonspirit.org, david.adams903@commonspirit.org, debra.veik@commonspirit.org, eric.davis902@commonspirit.org, ken.johanson@commonspirit.org, stanton.richard@commonspirit.org, macey.bell@observepoint.com, john.davis@observepoint.com</t>
  </si>
  <si>
    <t>Philip Leach AZ-Phoenix, david.adams903@commonspirit.org, debra.veik@commonspirit.org, eric.davis902@commonspirit.org, ken.johanson@commonspirit.org, stanton.richard@commonspirit.org, macey.bell@observepoint.com, john.davis@observepoint.com</t>
  </si>
  <si>
    <t>INVITED, MAYBE, INVITED, INVITED, INVITED, INVITED, NO, YES</t>
  </si>
  <si>
    <t>ngmt_01KEAJAKCXK762QNZSNP6K5MHA</t>
  </si>
  <si>
    <t>hh36taf82209611hru9o1540gg</t>
  </si>
  <si>
    <t>ObservePoint | JM Family Enterprises Sync</t>
  </si>
  <si>
    <t>Booked with ChiliCal.
Looking forward to connecting.
If you need to reschedule, please use the link: https://observepoint.chilipiper.com/reschedule/d55e87e6-2d1c-43ca-88ca-c023615d4fe5</t>
  </si>
  <si>
    <t>jared.blood@22squared.com, ailill.breffni@setoyota.com, john.davis@observepoint.com, robyn.beyah@22squared.com, kathy.shin@22squared.com, kendall.papera@setoyota.com, jack.zackowitz@22squared.com</t>
  </si>
  <si>
    <t>YES, YES, YES, YES, NO, YES, YES</t>
  </si>
  <si>
    <t>ngmt_01KG3ANAC2G8DAYYXAM9WRB33V</t>
  </si>
  <si>
    <t>319201ntc9io0q86f17ds9ppt4</t>
  </si>
  <si>
    <t>Devry University RACI Asset</t>
  </si>
  <si>
    <t>34vcj56brn74t2194a2kb9u3kv</t>
  </si>
  <si>
    <t>Logan's First Day!</t>
  </si>
  <si>
    <t>nic.suder@observepoint.com, jake.bauer@observepoint.com, callum.bowen@observepoint.com, john.davis@observepoint.com, tom.robbins@observepoint.com, caleb.conners@observepoint.com, chris.hawkes@observepoint.com, mckay.daines@observepoint.com, eve.alexander@observepoint.com, macey.bell@observepoint.com</t>
  </si>
  <si>
    <t>YES, NO, YES, INVITED, INVITED, YES, INVITED, YES, INVITED, INVITED</t>
  </si>
  <si>
    <t>1i6s3p0e3soosamft3qu3d81vc_20260204T170000Z</t>
  </si>
  <si>
    <t>YES, NO</t>
  </si>
  <si>
    <t>166qr71h9ionaeloa07o706f1r_20260204T170400Z</t>
  </si>
  <si>
    <t>Dylan, Nic, Hayden, please plan to join the Sales meeting next week. Kaleigh will be leading a briefing on EDGE US. Please invite your teams to join. Should only need to attend the first 10-15 min. Thx.</t>
  </si>
  <si>
    <t>bryce.bergen@observepoint.com, jered.white@observepoint.com, clarke.anderson@observepoint.com, todd.wilkerson@observepoint.com, jd.jeppson@observepoint.com, david.johnson@observepoint.com, dallin.madsen@observepoint.com, andy.compas@observepoint.com, mike.fong@observepoint.com, jeff.tucker@observepoint.com, kyle.winder@observepoint.com, jonny.gappmaier@observepoint.com, sarah.hector@observepoint.com, levi.owusu@observepoint.com, kaleigh.wayment@observepoint.com, jared.paxton@observepoint.com, jarrod.wilbur@observepoint.com, shelly.croshaw@observepoint.com, dylan.sellers@observepoint.com, hayden.butler@observepoint.com, nic.suder@observepoint.com, ethan.prete@observepoint.com, customersuccess@observepoint.com, john.davis@observepoint.com, bethany.coombs@observepoint.com</t>
  </si>
  <si>
    <t>bryce.bergen@observepoint.com, jered.white@observepoint.com, clarke.anderson@observepoint.com, todd.wilkerson@observepoint.com, jd.jeppson@observepoint.com, david.johnson@observepoint.com, dallin.madsen@observepoint.com, andy.compas@observepoint.com, Mike Fong, Jeff Tucker, kyle.winder@observepoint.com, jonny.gappmaier@observepoint.com, sarah.hector@observepoint.com, levi.owusu@observepoint.com, kaleigh.wayment@observepoint.com, jared.paxton@observepoint.com, jarrod.wilbur@observepoint.com, shelly.croshaw@observepoint.com, dylan.sellers@observepoint.com, hayden.butler@observepoint.com, nic.suder@observepoint.com, ethan.prete@observepoint.com, Customer Success, john.davis@observepoint.com, bethany.coombs@observepoint.com</t>
  </si>
  <si>
    <t>NO, YES, YES, YES, YES, YES, YES, YES, YES, YES, NO, YES, YES, YES, YES, YES, YES, YES, YES, YES, YES, YES, INVITED, YES, YES</t>
  </si>
  <si>
    <t>ipq4vnps57qiqtno69mpr5dmh8</t>
  </si>
  <si>
    <t>ObservePoint | Lumen Sync</t>
  </si>
  <si>
    <t>Booked with ChiliCal.
Looking forward to connecting.
If you need to reschedule, please use the link: https://observepoint.chilipiper.com/reschedule/224aeb35-4af4-4a11-bc8f-b099c068d68a</t>
  </si>
  <si>
    <t>john.davis@observepoint.com, kathy.behler@lumen.com</t>
  </si>
  <si>
    <t>ngmt_01KG7RJZMDZHNJGA3ARPBT3T7N</t>
  </si>
  <si>
    <t>sph7h8uv1jiqpghv2b0qt33cmo</t>
  </si>
  <si>
    <t>Booked with ChiliCal.
Looking forward to connecting.
If you need to reschedule, please use the link: https://observepoint.chilipiper.com/reschedule/13ce8ee3-e389-4444-b282-6e370e3aaf49</t>
  </si>
  <si>
    <t>michaleen.craig@mongodb.com, arthur.engelhard@mongodb.com, john.davis@observepoint.com, wendi.vien@mongodb.com</t>
  </si>
  <si>
    <t>YES, MAYBE, YES, YES</t>
  </si>
  <si>
    <t>ngmt_01KGJ8MAJND60FTRE8YQ4YN3MP</t>
  </si>
  <si>
    <t>nft6ithtlhdivdobijigqfb7jo</t>
  </si>
  <si>
    <t>Booked with ChiliCal.
Looking forward to connecting.
If you need to reschedule, please use the link: https://observepoint.chilipiper.com/reschedule/3ea7db3f-d6e0-4450-8918-fdb6e91e26eb</t>
  </si>
  <si>
    <t>john.davis@observepoint.com, who@questrade.com, rchau@questrade.com, cyang@questrade.com</t>
  </si>
  <si>
    <t>YES, NO, YES, NO</t>
  </si>
  <si>
    <t>ngmt_01KG35KGX47F31J2V3X69CG5DE</t>
  </si>
  <si>
    <t>20qnqpl5pfdoc872od9futg97s_20260205T150000Z</t>
  </si>
  <si>
    <t>INVITED, INVITED, NO, YES, YES</t>
  </si>
  <si>
    <t>ngmt_01KEF207073KPXXSEA2PZA4V1E</t>
  </si>
  <si>
    <t>jg3k4b3c6kglt1ptm9u9ctc9mc_20260205T163000Z</t>
  </si>
  <si>
    <t>ObservePoint | WestJet Monthly Sync</t>
  </si>
  <si>
    <t>YES, INVITED, YES, YES, YES, YES, INVITED</t>
  </si>
  <si>
    <t>b84fbeqqv581o3pfup83q75100</t>
  </si>
  <si>
    <t>ObservePoint | CVS Pharmacy Sync</t>
  </si>
  <si>
    <t>Booked with ChiliCal.
Looking forward to connecting.
If you need to reschedule, please use the link: https://observepoint.chilipiper.com/reschedule/438ad7b5-4313-46c6-b72c-3cbbb13ffa76</t>
  </si>
  <si>
    <t>john.davis@observepoint.com, dedrickr@aetna.com, coulsond@aetna.com, vongerichtena@aetna.com, bruce.whittington@cvshealth.com, tanedom@aetna.com</t>
  </si>
  <si>
    <t>YES, INVITED, INVITED, INVITED, YES, YES</t>
  </si>
  <si>
    <t>ngmt_01KGFJBEWB3AS7HKD3WZZZNPW1</t>
  </si>
  <si>
    <t>7vcrrjggo9trq8cj6durraehab_20260205T183000Z</t>
  </si>
  <si>
    <t>YES, NO, NO, YES, INVITED, INVITED</t>
  </si>
  <si>
    <t>ngmt_01KEFE1FR4ZYKF8AC7ZMCQ1G4G</t>
  </si>
  <si>
    <t>6ni42dpds8nfodv5emnkicnel1_20260205T190000Z</t>
  </si>
  <si>
    <t xml:space="preserve"> ObservePoint | Seagate Monthly Sync</t>
  </si>
  <si>
    <t>john.davis@observepoint.com, dipendra.m.bagchee@seagate.com</t>
  </si>
  <si>
    <t>ngmt_01KEFG136E3MYR0C5H7BSESPGW</t>
  </si>
  <si>
    <t>hifm833ilv8g938o95pflqbe3s</t>
  </si>
  <si>
    <t>ObservePoint | Robert Wood Johnson Foundation Sync</t>
  </si>
  <si>
    <t>Booked with ChiliCal.
Looking forward to connecting.
If you need to reschedule, please use the link: https://observepoint.chilipiper.com/reschedule/fe92ba59-ebc7-40b5-9dcf-5fc5bf5ef205</t>
  </si>
  <si>
    <t>ngmt_01KGJKEFSJJK5FCKS9BRE4HBP5</t>
  </si>
  <si>
    <t>28nb5eel1bc59966s4b6q1lcn1_20260205T203000Z</t>
  </si>
  <si>
    <t>ObservePoint | Cotiviti Monthly Sync</t>
  </si>
  <si>
    <t>Look forward to connecting!&lt;br&gt;If you need to reschedule, please follow this link:&lt;br&gt;&lt;a href="https://observepoint.chilipiper.com/me/john-davis/meeting-with-john"&gt;https://observepoint.chilipiper.com/me/john-davis/meeting-with-john&lt;/a&gt;</t>
  </si>
  <si>
    <t>YES, NO, INVITED, YES</t>
  </si>
  <si>
    <t>ngmt_01KF428S8FM0B92829VP8254FG</t>
  </si>
  <si>
    <t>7g60kftr3tnreii8jl2hsi8n4l</t>
  </si>
  <si>
    <t xml:space="preserve">ObservePoint VPN Migration </t>
  </si>
  <si>
    <t>Agende
=======
Discuss Questrade Firewall migration plans and cutover dates</t>
  </si>
  <si>
    <t>oaigbe@questrade.com</t>
  </si>
  <si>
    <t>curt.sundell@observepoint.com, oaigbe@questrade.com, who@questrade.com, irajput@questrade.com, rchau@questrade.com, macey.bell@observepoint.com, john.davis@observepoint.com, vjunior@questrade.com</t>
  </si>
  <si>
    <t>Curt Sundell, oaigbe@questrade.com, who@questrade.com, irajput@questrade.com, rchau@questrade.com, macey.bell@observepoint.com, john.davis@observepoint.com, vjunior@questrade.com</t>
  </si>
  <si>
    <t>INVITED, YES, NO, YES, YES, INVITED, INVITED, INVITED</t>
  </si>
  <si>
    <t>1lsim3m34srfoke6q0nml3bqvu_20260206T163000Z</t>
  </si>
  <si>
    <t>5rcafr3f24opbur5nh165hj24g_20260206T170000Z</t>
  </si>
  <si>
    <t>grant.menefee@worldmarket.com, macey.bell@observepoint.com, jesse.dykhoff@worldmarket.com, john.davis@observepoint.com, clarke.anderson@observepoint.com, kevin.farkas@worldmarket.com</t>
  </si>
  <si>
    <t>YES, YES, INVITED, YES, YES, INVITED</t>
  </si>
  <si>
    <t>ngmt_01KFNYFQW5Q91BT3NCWY6EB75A</t>
  </si>
  <si>
    <t>eg1hqjvd47dbfcn597coeq8f04</t>
  </si>
  <si>
    <t>Booked with ChiliCal.
Looking forward to connecting.
If you need to reschedule, please use the link: https://observepoint.chilipiper.com/reschedule/bf64229c-2426-434d-81ac-f4f9ad51ece6</t>
  </si>
  <si>
    <t>arthur.engelhard@mongodb.com, john.davis@observepoint.com</t>
  </si>
  <si>
    <t>ngmt_01KGG0QC5QP22WJVN88HEG3X48</t>
  </si>
  <si>
    <t>cai2ugl8dv8pebnrvap7pehlvb_20260206T183000Z</t>
  </si>
  <si>
    <t>ngmt_01KFEK967XDEH47Q818GEEW50D</t>
  </si>
  <si>
    <t>9n6rm1eo75ch800m2s6nrs4ugc</t>
  </si>
  <si>
    <t>Booked with ChiliCal.
Looking forward to connecting.
If you need to reschedule, please use the link: https://observepoint.chilipiper.com/reschedule/e5ef92e5-6c4a-40dd-b8ba-7ac118369d22</t>
  </si>
  <si>
    <t>john.davis@observepoint.com, charlotte.castillo@devry.edu, dylan.sellers@observepoint.com</t>
  </si>
  <si>
    <t>ngmt_01KGMM8DW0XK58GWHS0ZTZM0EM</t>
  </si>
  <si>
    <t>4rfi4j4m5fkrmjs6b16fal8vqn</t>
  </si>
  <si>
    <t>Quick Sales Team Huddle</t>
  </si>
  <si>
    <t>Pleasant Grove Suite 300-3-Duran Duran (20)</t>
  </si>
  <si>
    <t>Let's please meet in Duran Duran at 9:45a for a quick 10 min huddle. I'll record for those who can't make it. Thank you.</t>
  </si>
  <si>
    <t>c_188d33e8u4agkh18k5fp2t24i0tg04ggdth76pbiepin0rr9dpq2sorfdk@resource.calendar.google.com, clarke.anderson@observepoint.com, ethan.prete@observepoint.com, tom.robbins@observepoint.com, chris.hawkes@observepoint.com, hayden.butler@observepoint.com, mike.fong@observepoint.com, jonny.gappmaier@observepoint.com, nic.suder@observepoint.com, jake.bauer@observepoint.com, callum.bowen@observepoint.com, jared.paxton@observepoint.com, adrian.gircoveanu@observepoint.com, andrew.dimmick@observepoint.com, sarah.hector@observepoint.com, kyle.winder@observepoint.com, mckay.daines@observepoint.com, andy.compas@observepoint.com, logan.bell@observepoint.com, bryce.bergen@observepoint.com, jered.white@observepoint.com, todd.wilkerson@observepoint.com, david.johnson@observepoint.com, jeff.tucker@observepoint.com, macey.bell@observepoint.com, jarrod.wilbur@observepoint.com, john.davis@observepoint.com, jd.jeppson@observepoint.com, dallin.madsen@observepoint.com, eve.alexander@observepoint.com, dylan.sellers@observepoint.com, jared.wilks@observepoint.com</t>
  </si>
  <si>
    <t>Pleasant Grove Suite 300-3-Duran Duran (20), clarke.anderson@observepoint.com, ethan.prete@observepoint.com, tom.robbins@observepoint.com, chris.hawkes@observepoint.com, hayden.butler@observepoint.com, Mike Fong, jonny.gappmaier@observepoint.com, nic.suder@observepoint.com, jake.bauer@observepoint.com, callum.bowen@observepoint.com, jared.paxton@observepoint.com, adrian.gircoveanu@observepoint.com, andrew.dimmick@observepoint.com, sarah.hector@observepoint.com, kyle.winder@observepoint.com, mckay.daines@observepoint.com, andy.compas@observepoint.com, logan.bell@observepoint.com, bryce.bergen@observepoint.com, jered.white@observepoint.com, todd.wilkerson@observepoint.com, david.johnson@observepoint.com, Jeff Tucker, macey.bell@observepoint.com, jarrod.wilbur@observepoint.com, john.davis@observepoint.com, jd.jeppson@observepoint.com, dallin.madsen@observepoint.com, eve.alexander@observepoint.com, dylan.sellers@observepoint.com, Jared Wilks</t>
  </si>
  <si>
    <t>YES, INVITED, YES, YES, YES, YES, INVITED, INVITED, YES, YES, YES, YES, YES, INVITED, INVITED, YES, YES, YES, INVITED, YES, INVITED, INVITED, INVITED, INVITED, INVITED, INVITED, INVITED, YES, INVITED, INVITED, YES, INVITED</t>
  </si>
  <si>
    <t>2b0025ptv6vosjs42ud6jljoq7</t>
  </si>
  <si>
    <t>jake.bauer@observepoint.com, nic.suder@observepoint.com, callum.bowen@observepoint.com, john.davis@observepoint.com, tom.robbins@observepoint.com, chris.hawkes@observepoint.com, caleb.conners@observepoint.com, mckay.daines@observepoint.com, eve.alexander@observepoint.com, logan.bell@observepoint.com, macey.bell@observepoint.com, adrian.gircoveanu@observepoint.com, dylan.sellers@observepoint.com</t>
  </si>
  <si>
    <t>YES, YES, YES, INVITED, INVITED, YES, INVITED, YES, INVITED, YES, NO, YES, NO</t>
  </si>
  <si>
    <t>1bvk5eiq08cq176uh2nc9gaup8_20260209T213000Z</t>
  </si>
  <si>
    <t>YES, INVITED, NO</t>
  </si>
  <si>
    <t>jt12sfik831sdhu54g7q1pdj0i_20260211T183000Z</t>
  </si>
  <si>
    <t>PMI | ObservePoint Monthly Sync</t>
  </si>
  <si>
    <t>anthony.mcmahon@pmi.org, abel.gomez@observepoint.com, john.davis@observepoint.com</t>
  </si>
  <si>
    <t>6epdb3m8ejuhmntrlt32200rh2_20260210T190000Z</t>
  </si>
  <si>
    <t>YES, NO, MAYBE, YES</t>
  </si>
  <si>
    <t>ngmt_01KEXQBSH1G37NWSHGZ52AEVMA</t>
  </si>
  <si>
    <t>75j6a1rbnd4gdtqihtt3c5d2vt</t>
  </si>
  <si>
    <t>Prep for Ziff Davis Sync</t>
  </si>
  <si>
    <t>Would love to get some help to prep for my next meeting with Ziff Davis on Feb 3rd</t>
  </si>
  <si>
    <t>4k7ue01nvuitf0v56e68rk9rgo</t>
  </si>
  <si>
    <t>Q1 2026 All Hands Revenue Kickoff</t>
  </si>
  <si>
    <t>John's Garage (5132 N 300 W Provo Utah)</t>
  </si>
  <si>
    <t>Current plan is to have breakfast ready by 7:30a. We will start the mtg at 8:15a. Please plan accordingly.
Please do not plan on other activities before 4p.
I'm really looking forward to RKO with everyone!
J. D.</t>
  </si>
  <si>
    <t>john@observepoint.com, andrew.dimmick@observepoint.com, jd.jeppson@observepoint.com, kyle.winder@observepoint.com, jeff.tucker@observepoint.com, revenue.all@observepoint.com, john.davis@observepoint.com, kate.suder@observepoint.com, logan.bell@observepoint.com, jared.wilks@observepoint.com</t>
  </si>
  <si>
    <t>john@observepoint.com, andrew.dimmick@observepoint.com, jd.jeppson@observepoint.com, kyle.winder@observepoint.com, Jeff Tucker, Revenue, john.davis@observepoint.com, kate.suder@observepoint.com, logan.bell@observepoint.com, Jared Wilks</t>
  </si>
  <si>
    <t>INVITED, YES, YES, YES, INVITED, INVITED, INVITED, YES, INVITED, INVITED</t>
  </si>
  <si>
    <t>1kjn9aq68f29634ho5791vv3bq_20260219T143000Z</t>
  </si>
  <si>
    <t>pq0i5dtnsiqtcmbvjpfqlolht4_20260212T153000Z</t>
  </si>
  <si>
    <t>hut0u1a2uss0b7vff88gvaaidk</t>
  </si>
  <si>
    <t>ObservePoint | Ziff Davis Inc. 60 min Sync</t>
  </si>
  <si>
    <t>Looking forward to connecting.
If you need to reschedule, please use the link: https://observepoint.chilipiper.com/reschedule/7d89a4d6-8577-4a59-8bfe-68920e34a507</t>
  </si>
  <si>
    <t>john.davis@observepoint.com, robert.taylor@ziffdavis.com, macey.bell@observepoint.com, filippo_caprioli@ziffdavis.com, dallin.madsen@observepoint.com</t>
  </si>
  <si>
    <t>john.davis@observepoint.com, robert.taylor@ziffdavis.com, macey.bell@observepoint.com, Filippo Caprioli, dallin.madsen@observepoint.com</t>
  </si>
  <si>
    <t>YES, INVITED, INVITED, YES, YES</t>
  </si>
  <si>
    <t>ngmt_01KG3YJJ4381Q2XXN4AJ8AYTFD</t>
  </si>
  <si>
    <t>23ubhes7oloac8udc2965ivkod</t>
  </si>
  <si>
    <t>2025 ObservePoint Awards Dinner</t>
  </si>
  <si>
    <t>This will be streamed for anyone who wants to watch.  Or you can watch the recording later.</t>
  </si>
  <si>
    <t>blopez@mercatopartners.com, john@observepoint.com, rseolas@gmail.com, all@observepoint.com, john.davis@observepoint.com, blambert@pelionvp.com, chris@pelionvp.com, rsanders@mercatopartners.com, jsteele@vlplawgroup.com</t>
  </si>
  <si>
    <t>blopez@mercatopartners.com, john@observepoint.com, rseolas@gmail.com, Everyone, john.davis@observepoint.com, blambert@pelionvp.com, chris@pelionvp.com, rsanders@mercatopartners.com, jsteele@vlplawgroup.com</t>
  </si>
  <si>
    <t>INVITED, YES, YES, INVITED, INVITED, YES, INVITED, YES, YES</t>
  </si>
  <si>
    <t>7aetlvp504k1rk4vcntbgptvrn</t>
  </si>
  <si>
    <t>ObservePoint Awards Gala 🏆</t>
  </si>
  <si>
    <t>&lt;p&gt;Join us for an unforgettable evening as we celebrate excellence, innovation, and the people who make ObservePoint exceptional.&lt;/p&gt;&lt;p&gt;✨ &lt;strong&gt;ObservePoint Awards Gala&lt;/strong&gt; ✨&lt;br&gt;📅 &lt;strong&gt;Thursday, February 12, 2026&lt;/strong&gt;&lt;br&gt;⏰ &lt;strong&gt;6:00–9:00 PM&lt;/strong&gt;&lt;br&gt;📍 &lt;strong&gt;The Garage, Provo&lt;/strong&gt;&lt;br&gt;👗 &lt;strong&gt;Dress Code: Semi-Formal&lt;/strong&gt;&lt;/p&gt;&lt;p&gt;Kindly let us know if you and a significant other will be attending by filling out this google form: &lt;br&gt;&lt;a href="https://forms.gle/UY1qpEUcNxyZ1UrA6"&gt;https://forms.gle/UY1qpEUcNxyZ1UrA6&lt;/a&gt;&lt;/p&gt;&lt;p&gt;We look forward to raising a glass, sharing the spotlight, and celebrating another remarkable year together.&lt;/p&gt;</t>
  </si>
  <si>
    <t>kate.suder@observepoint.com, john.davis@observepoint.com, us@observepoint.com</t>
  </si>
  <si>
    <t>kate.suder@observepoint.com, john.davis@observepoint.com, US Employees</t>
  </si>
  <si>
    <t>00dn3utll7te2b1kdcjakfrh26</t>
  </si>
  <si>
    <t>Questrade VPN tunnel migration</t>
  </si>
  <si>
    <t>curt.sundell@observepoint.com</t>
  </si>
  <si>
    <t>curt.sundell@observepoint.com, oaigbe@questrade.com, john.davis@observepoint.com, who@questrade.com, irajput@questrade.com, rchau@questrade.com, macey.bell@observepoint.com, vjunior@questrade.com</t>
  </si>
  <si>
    <t>Curt Sundell, oaigbe@questrade.com, john.davis@observepoint.com, who@questrade.com, irajput@questrade.com, rchau@questrade.com, macey.bell@observepoint.com, vjunior@questrade.com</t>
  </si>
  <si>
    <t>YES, YES, YES, NO, YES, YES, NO, YES</t>
  </si>
  <si>
    <t>g9lrc05h238amhibgkprgju1dk</t>
  </si>
  <si>
    <t>https://observepoint.zoom.us/j/99974375314</t>
  </si>
  <si>
    <t>Booked with ChiliCal.
Looking forward to connecting.
If you need to reschedule, please use the link: https://observepoint.chilipiper.com/reschedule/eb404fb3-daba-4d8e-84ed-41b0799a6911</t>
  </si>
  <si>
    <t>john.davis@observepoint.com, charlotte.castillo@devry.edu, journey.support@observepoint.com</t>
  </si>
  <si>
    <t>ngmt_01KH4D0EKWNGAR711GPSXYJ4JM</t>
  </si>
  <si>
    <t>1bvk5eiq08cq176uh2nc9gaup8_20260216T213000Z</t>
  </si>
  <si>
    <t>NO, YES</t>
  </si>
  <si>
    <t>4urkct5ph1hlugb09h6a4oepnb</t>
  </si>
  <si>
    <t>Clarke / John World Market Gameplan</t>
  </si>
  <si>
    <t>clarke.anderson@observepoint.com, john.davis@observepoint.com</t>
  </si>
  <si>
    <t>5ljad0al1ms9rlu1k4m5nohanu_20260217T203000Z</t>
  </si>
  <si>
    <t>john.davis@observepoint.com, tatyana.zachary@cdw.com</t>
  </si>
  <si>
    <t>ngmt_01KHM71EMSMBYJKN0AX6Z35BQ6</t>
  </si>
  <si>
    <t>6epdb3m8ejuhmntrlt32200rh2_20260217T190000Z</t>
  </si>
  <si>
    <t>phagerty@rwjf.org, andy.compas@observepoint.com, john.davis@observepoint.com</t>
  </si>
  <si>
    <t>Phil Hagerty, andy.compas@observepoint.com, john.davis@observepoint.com</t>
  </si>
  <si>
    <t>ngmt_01KHPDYG9050NCE3F2N9CJDTTZ</t>
  </si>
  <si>
    <t>2udct25jn9riar101ckbuvkp9c</t>
  </si>
  <si>
    <t>Booked with ChiliCal.
Looking forward to connecting.
If you need to reschedule, please use the link: https://observepoint.chilipiper.com/reschedule/405eec6d-a38d-4c33-971c-7ea201c9c75f</t>
  </si>
  <si>
    <t>john.davis@observepoint.com, aparna.kumar@brunswick.com, brad.weidner@brunswick.com</t>
  </si>
  <si>
    <t>ngmt_01KHKZPWVF2JBHW4CY4JQMD5FZ</t>
  </si>
  <si>
    <t>1i6s3p0e3soosamft3qu3d81vc_20260218T170000Z</t>
  </si>
  <si>
    <t>7vcrrjggo9trq8cj6durraehab_20260219T183000Z</t>
  </si>
  <si>
    <t>ngmt_01KFNSQ7HM07ZJ8MA73VC477DB</t>
  </si>
  <si>
    <t>kif4udoi058csj45nfea48llmk</t>
  </si>
  <si>
    <t>Booked with ChiliCal.
Looking forward to connecting.
If you need to reschedule, please use the link: https://observepoint.chilipiper.com/reschedule/fe32ab4f-ac84-4cbb-8feb-6de1099f123e</t>
  </si>
  <si>
    <t>maria.daponte@cvshealth.com, john.davis@observepoint.com, amy.rondinelli@cvshealth.com, tanedom@aetna.com</t>
  </si>
  <si>
    <t>YES, YES, YES, NO</t>
  </si>
  <si>
    <t>ngmt_01KH6Z8BAF8NFYDEA4X2C1KG06</t>
  </si>
  <si>
    <t>jr0b7d5r685aqclf49b4itid9s</t>
  </si>
  <si>
    <t>Booked with ChiliCal.
Looking forward to connecting.
If you need to reschedule, please use the link: https://observepoint.chilipiper.com/reschedule/2abad50f-df6b-40ae-a17f-60d5498a2cd6</t>
  </si>
  <si>
    <t>btymoniewicz@darden.com, esjostrom@darden.com, john.davis@observepoint.com</t>
  </si>
  <si>
    <t>ngmt_01KH41TQ0A5B6FKJ9ZVP18JZWP</t>
  </si>
  <si>
    <t>h71rjnaol5qh6j4as089cj07uq_20260220T000000Z</t>
  </si>
  <si>
    <t>ObservePoint | Woolworths - Monthly Sync</t>
  </si>
  <si>
    <t>Lets review our Success Criteria to align on use cases and to increase your value of ObservePoint:&lt;br&gt;&lt;br&gt;&lt;a href="https://docs.google.com/presentation/d/18V9S_haS3hib6rvqH3PfPCG9_0440aLtvkCXYapDZt0/edit?usp=sharing" class="pastedDriveLink-0"&gt;Woolworths 2026 Success Criteria&lt;/a&gt;</t>
  </si>
  <si>
    <t>ikannan@woolworths.com.au, aphilip1@woolworths.com.au, anandrajog1@woolworths.com.au, todd.wilkerson@observepoint.com, schandrahasan1@woolworths.com.au, wwan5@woolworths.com.au, ssingh60@woolworths.com.au, zzhang4@woolworths.com.au, mmuthe@woolworths.com.au, john.davis@observepoint.com, mfalley2@woolworths.com.au</t>
  </si>
  <si>
    <t>Indhu Kannan, aphilip1@woolworths.com.au, anandrajog1@woolworths.com.au, todd.wilkerson@observepoint.com, schandrahasan1@woolworths.com.au, wwan5@woolworths.com.au, ssingh60@woolworths.com.au, zzhang4@woolworths.com.au, mmuthe@woolworths.com.au, john.davis@observepoint.com, mfalley2@woolworths.com.au</t>
  </si>
  <si>
    <t>NO, MAYBE, YES, YES, INVITED, YES, YES, INVITED, YES, YES, INVITED</t>
  </si>
  <si>
    <t>nrtdjncv44oko7g8lgv4v2eree_20260220T163000Z</t>
  </si>
  <si>
    <t>YES, NO, INVITED, YES, NO, INVITED</t>
  </si>
  <si>
    <t>ngmt_01KHWACDV4P4T5XVSQ6QGZTX32</t>
  </si>
  <si>
    <t>1g33ke154ep5c08i0j1gmbm08m_20260220T170000Z</t>
  </si>
  <si>
    <t>tyang@caleres.com, wferlis@caleres.com, cmills@caleres.com, john.davis@observepoint.com</t>
  </si>
  <si>
    <t>27vnh0k5na7qlbpq1slvdsjnbc</t>
  </si>
  <si>
    <t>Booked with ChiliCal.
Looking forward to connecting.
If you need to reschedule, please use the link: https://observepoint.chilipiper.com/reschedule/f9c949e2-90a1-4ef6-8fb1-b62719396704</t>
  </si>
  <si>
    <t>ngmt_01KGJAZDYZTCSR3FYGEAJT413Y</t>
  </si>
  <si>
    <t>cai2ugl8dv8pebnrvap7pehlvb_20260220T183000Z</t>
  </si>
  <si>
    <t>john.davis@observepoint.com, fialongo@amica.com, dallin.madsen@observepoint.com, mfwood@amica.com</t>
  </si>
  <si>
    <t>john.davis@observepoint.com, fialongo@amica.com, dallin.madsen@observepoint.com, WOOD, MICHAEL F. (Mike)</t>
  </si>
  <si>
    <t>ngmt_01KFRC3W9PPK208V6Q8FRNVY02</t>
  </si>
  <si>
    <t>aniatqb43lg57kbnk2t2b3fecc</t>
  </si>
  <si>
    <t>Booked with ChiliCal.
Looking forward to connecting.
If you need to reschedule, please use the link: https://observepoint.chilipiper.com/reschedule/9c74d87c-c329-436a-8a0d-bd55e16914fe</t>
  </si>
  <si>
    <t>john.davis@observepoint.com, tola.sobitan@cdw.com, adnan.jalil@cdw.ca, maryna.moskalenko@cdw.ca, tatyana.zachary@cdw.com, srilu.miryala@cdw.com, muhammad.ali@cdw.ca</t>
  </si>
  <si>
    <t>YES, YES, YES, INVITED, YES, YES, INVITED</t>
  </si>
  <si>
    <t>6di34ohh68p3cb9ic4oj2b9k6gq38b9o70o38b9m64qmcdpn71i32d9o6c</t>
  </si>
  <si>
    <t>Nic / John</t>
  </si>
  <si>
    <t>1288aq1k0f5eidd7mijrb17vbg_20260223T203000Z</t>
  </si>
  <si>
    <t>charlie@ctysse.net, egonzales@verisign.com, charlie.tysse@stackedanalytics.com, john.davis@observepoint.com</t>
  </si>
  <si>
    <t>ngmt_01KFZ6H5DB219D74BXAE050S49</t>
  </si>
  <si>
    <t>1bvk5eiq08cq176uh2nc9gaup8_20260223T213000Z</t>
  </si>
  <si>
    <t>ngmt_01KFY4PW80NXGPVYYNZAMD2DQ7</t>
  </si>
  <si>
    <t>22tu3clakshp9p7ep74d87oqbl</t>
  </si>
  <si>
    <t xml:space="preserve">Franc and Dallin Sync on 2026 Proposals </t>
  </si>
  <si>
    <t>NO, YES, YES</t>
  </si>
  <si>
    <t>ngmt_01KHSBG7E55Y159HAWA9V2CW3E</t>
  </si>
  <si>
    <t>1i6s3p0e3soosamft3qu3d81vc_20260225T170000Z</t>
  </si>
  <si>
    <t>d0uisk68b3ls2vtn32d8ifsu1c_20260226T210000Z</t>
  </si>
  <si>
    <t>ellie.mayberry@tyson.com, landon.meriweather@tyson.com, megan.lewis@tyson.com, todd.wilkerson@observepoint.com, nathan.bogner@tyson.com, john.davis@observepoint.com</t>
  </si>
  <si>
    <t>NO, INVITED, NO, INVITED, NO, NO</t>
  </si>
  <si>
    <t>4ukog0ahug5j16ibr89vu9dbon</t>
  </si>
  <si>
    <t>Work on Agilent Journeys</t>
  </si>
  <si>
    <t>12h61pu7a53a1tdresjq715s3m</t>
  </si>
  <si>
    <t>Work on task list</t>
  </si>
  <si>
    <t>7uk2udsdcu4tu728l981dr0rho_20260302T210000Z</t>
  </si>
  <si>
    <t>justin.yee@agilent.com, venkata.mallepudi@agilent.com, varun.isaac@agilent.com</t>
  </si>
  <si>
    <t>INVITED, INVITED, INVITED</t>
  </si>
  <si>
    <t>1bvk5eiq08cq176uh2nc9gaup8_20260302T213000Z</t>
  </si>
  <si>
    <t>_60q30c1g60o30e1i60o4ac1g60rj8gpl88rj2c1h84s34h9g60s30c1g60o30c1g8co4cchk8ks4ah2184rk8gpg64o30c1g60o30c1g60o30c1g60o32c1g60o30c1g6cojcd9h8kp38h9p84p3idhk7513ed216t2j2ea56h1k6di488s0</t>
  </si>
  <si>
    <t>ObservePoint / Ross cybersecurity touchbase</t>
  </si>
  <si>
    <t>Microsoft Teams Meeting; CR DBLN C3209 Yuma, CR DBLN C3209 Yuma</t>
  </si>
  <si>
    <t xml:space="preserve">
________________________________________________________________________________
Microsoft Teams meeting
Join: https://teams.microsoft.com/meet/27014863786820?p=GYMHSFRDDefWtPwQFZ
Meeting ID: 270 148 637 868 20
Passcode: W2dZ94qj
________________________________
Need help?&lt;https://aka.ms/JoinTeamsMeeting?omkt=en-US&gt; | System reference&lt;https://teams.microsoft.com/l/meetup-join/19%3ameeting_ZmUyYmZmMTctZTkzNy00ZWJmLWEwMTMtZjgzODgwMDI1Mjc1%40thread.v2/0?context=%7b%22Tid%22%3a%220039204c-2313-4416-bdc3-42fcf01fdbd6%22%2c%22Oid%22%3a%22e77ce3e9-e912-4905-bd2b-f926b73563a1%22%7d&gt;
Join on a video conferencing device
Tenant key: 967310325@t.plcm.vc
Video ID: 114 850 368 3
More info&lt;https://dialin.plcm.vc/teams/?key=967310325&amp;conf=1148503683&gt;
For organizers: Meeting options&lt;https://teams.microsoft.com/meetingOptions/?organizerId=e77ce3e9-e912-4905-bd2b-f926b73563a1&amp;tenantId=0039204c-2313-4416-bdc3-42fcf01fdbd6&amp;threadId=19_meeting_ZmUyYmZmMTctZTkzNy00ZWJmLWEwMTMtZjgzODgwMDI1Mjc1@thread.v2&amp;messageId=0&amp;language=en-US&gt;
[Company Logo]
Under Ross policy, participants may not record meetings unless previously authorized or permitted by law. The information contained in this message may be privileged, confidential, and protected from disclosure, you are hereby notified that any dissemination, distribution, or copying of this communication is strictly prohibited.
________________________________________________________________________________
</t>
  </si>
  <si>
    <t>john.davis@observepoint.com, dave.smith@observepoint.com, fe.valencia@ros.com, beshoy.iskander@ros.com, crdblnc3209.yuma@ros.com, iqbal.ahmed@ros.com, keshri.sekhon@ros.com, said.mirzada@ros.com, tamara.saban@ros.com</t>
  </si>
  <si>
    <t>john.davis@observepoint.com, Dave Smith, Fe Valencia (MARKETING), Beshoy Iskander (IT), CR DBLN C3209 Yuma, Iqbal Ahmed, Keshri Sekhon (Cybersecurity), Said Mihdi Mirzada (Cybersecurity), Tamara Saban (MARKETING)</t>
  </si>
  <si>
    <t>YES, INVITED, INVITED, INVITED, INVITED, INVITED, INVITED, INVITED, YES</t>
  </si>
  <si>
    <t>c2au84msovas0nvc43bkvagfec_20260303T200000Z</t>
  </si>
  <si>
    <t>pfrei@caesars.com, jparkinson@caesars.com, john.davis@observepoint.com, cdugger@caesars.com</t>
  </si>
  <si>
    <t>_60q30c1g60o30e1i60o4ac1g60rj8gpl88rj2c1h84s34h9g60s30c1g60o30c1g8go3gc1g6l248chk85148gpg64o30c1g60o30c1g60o30c1g60o32c1g60o30c1g8kp3ih236sqj6hhm8gp32hhk610j4hhg8orjah1p6gpj6dho8l30</t>
  </si>
  <si>
    <t>Quik Call</t>
  </si>
  <si>
    <t xml:space="preserve">We might only need a few mins
________________________________________________________________________________
Microsoft Teams meeting
Join: https://teams.microsoft.com/meet/21545807744648?p=s9JtlB8ItwAXhfzmKm
Meeting ID: 215 458 077 446 48
Passcode: my2RF2iN
________________________________
Need help?&lt;https://aka.ms/JoinTeamsMeeting?omkt=en-US&gt; | System reference&lt;https://teams.microsoft.com/l/meetup-join/19%3ameeting_YmI5YWM2ZDMtNmI4Zi00NDM4LWFhMTUtY2JmMjQyOTZhZmI5%40thread.v2/0?context=%7b%22Tid%22%3a%2220259881-2b77-4e45-a635-27fb6366551a%22%2c%22Oid%22%3a%229109b805-3098-4140-850c-32714e821fe0%22%7d&gt;
Dial in by phone
+1 401-400-7472,,11508945#&lt;tel:+14014007472,,11508945&gt; United States, Providence
Find a local number&lt;https://dialin.teams.microsoft.com/07477c75-6d3d-4ed5-bf9c-832c1c4eac04?id=11508945&gt;
Phone conference ID: 115 089 45#
For organizers: Meeting options&lt;https://teams.microsoft.com/meetingOptions/?organizerId=9109b805-3098-4140-850c-32714e821fe0&amp;tenantId=20259881-2b77-4e45-a635-27fb6366551a&amp;threadId=19_meeting_YmI5YWM2ZDMtNmI4Zi00NDM4LWFhMTUtY2JmMjQyOTZhZmI5@thread.v2&amp;messageId=0&amp;language=en-US&gt; | Reset dial-in PIN&lt;https://dialin.teams.microsoft.com/usp/pstnconferencing&gt;
________________________________________________________________________________
</t>
  </si>
  <si>
    <t>john.davis@observepoint.com, dallin.madsen@observepoint.com, fialongo@amica.com</t>
  </si>
  <si>
    <t>john.davis@observepoint.com, Dallin Madsen, IALONGO, FRANCESCO S.</t>
  </si>
  <si>
    <t>er6cviq9baaj38817rf2m9c1ek_20260303T210000Z</t>
  </si>
  <si>
    <t>philip.leach@commonspirit.org, david.adams903@commonspirit.org, eric.davis902@commonspirit.org, ken.johanson@commonspirit.org, stanton.richard@commonspirit.org, john.davis@observepoint.com</t>
  </si>
  <si>
    <t>Philip Leach AZ-Phoenix, david.adams903@commonspirit.org, eric.davis902@commonspirit.org, ken.johanson@commonspirit.org, stanton.richard@commonspirit.org, john.davis@observepoint.com</t>
  </si>
  <si>
    <t>INVITED, MAYBE, INVITED, INVITED, INVITED, YES</t>
  </si>
  <si>
    <t>4tl7ottvfvlrorntek37slfdvs</t>
  </si>
  <si>
    <t xml:space="preserve">Booked with ChiliCal.
Looking forward to connecting.
If you need to reschedule, please use the link: https://observepoint.chilipiper.com/reschedule/884af7a4-3a76-42d5-bc92-09280ea4fb05
</t>
  </si>
  <si>
    <t>john.davis@observepoint.com, hchamberlain@officeworks.com.au, bhowell@officeworks.com.au, achan4@officeworks.com.au, hhebron@officeworks.com.au</t>
  </si>
  <si>
    <t>7hf7sr8d2086ln23it65d2ulpr</t>
  </si>
  <si>
    <t>ObservePoint | Accent Group Monthly Sync</t>
  </si>
  <si>
    <t>stuart.heggie@accentgr.com.au, jordan.robinson@accentgr.com.au, john.davis@observepoint.com</t>
  </si>
  <si>
    <t>1i6s3p0e3soosamft3qu3d81vc_20260304T170000Z</t>
  </si>
  <si>
    <t>ick2q91d5iourf1blb87qmdg7g</t>
  </si>
  <si>
    <t xml:space="preserve">Booked with ChiliCal.
Looking forward to connecting.
If you need to reschedule, please use the link: https://observepoint.chilipiper.com/reschedule/4c2af445-8b97-403d-ba80-6f2be6df0db4
</t>
  </si>
  <si>
    <t>john.davis@observepoint.com, charlotte.castillo@devry.edu</t>
  </si>
  <si>
    <t>p4m3i34hummtq18os02ulscnso</t>
  </si>
  <si>
    <t xml:space="preserve">Booked with ChiliCal.
Looking forward to connecting.
If you need to reschedule, please use the link: https://observepoint.chilipiper.com/reschedule/7bac96e0-bc02-44f9-9cef-12eb9dfa4eb0
</t>
  </si>
  <si>
    <t>20qnqpl5pfdoc872od9futg97s_20260305T150000Z</t>
  </si>
  <si>
    <t>chandra.guin@contractor.optavia.com, sonia.turumopula@contractor.optavia.com, grace.stafford@optavia.com, john.davis@observepoint.com</t>
  </si>
  <si>
    <t>INVITED, INVITED, YES, YES</t>
  </si>
  <si>
    <t>pb8akf6ahntde9pht90rca68fg</t>
  </si>
  <si>
    <t>ObservePoint | Massachusetts Medical Society Sync</t>
  </si>
  <si>
    <t xml:space="preserve">Booked with ChiliCal.
Looking forward to connecting.
If you need to reschedule, please use the link: https://observepoint.chilipiper.com/reschedule/0d245b95-24d9-4419-8425-aa7c08d30662
</t>
  </si>
  <si>
    <t>mkarora@mms.org, crose@mms.org, john.davis@observepoint.com, aaryee@mms.org</t>
  </si>
  <si>
    <t>jg3k4b3c6kglt1ptm9u9ctc9mc_20260305T163000Z</t>
  </si>
  <si>
    <t>csatam@westjet.com, maushami.desai@westjet.com, devon.kerscher@westjet.com, farzaan.hoque@westjet.com, john.davis@observepoint.com, jason.wiegand@westjet.com</t>
  </si>
  <si>
    <t>7vcrrjggo9trq8cj6durraehab_20260305T183000Z</t>
  </si>
  <si>
    <t>arnold.hong@lumen.com, neil.black@lumen.com, john.davis@observepoint.com, kerry.liszka@lumen.com, kathy.behler@lumen.com</t>
  </si>
  <si>
    <t>6ni42dpds8nfodv5emnkicnel1_20260305T190000Z</t>
  </si>
  <si>
    <t>un01ms4jb79mju078vj1e2c7bc</t>
  </si>
  <si>
    <t>ObservePoint | Project Management Institute Sync</t>
  </si>
  <si>
    <t>https://observepoint.zoom.us/j/91921582082</t>
  </si>
  <si>
    <t>Booked with ChiliCal.
Looking forward to connecting.
If you need to reschedule, please use the link: https://observepoint.chilipiper.com/reschedule/546ef1ba-ee5f-400e-bde2-e36dab224242</t>
  </si>
  <si>
    <t>john.davis@observepoint.com, anthony.mcmahon@pmi.org</t>
  </si>
  <si>
    <t>28nb5eel1bc59966s4b6q1lcn1_20260305T203000Z</t>
  </si>
  <si>
    <t>john.davis@observepoint.com, walter.bottlick@cotiviti.com, chris.tack@cotiviti.com</t>
  </si>
  <si>
    <t>66c8rfslkkqih8i7qgrtne2jtb</t>
  </si>
  <si>
    <t>1lsim3m34srfoke6q0nml3bqvu_20260306T163000Z</t>
  </si>
  <si>
    <t>https://docs.google.com/document/d/1bYxlKu9l23n9zIPRp5Wsp1Ap4hmbvLgeHB1NxkjtZK4/edit</t>
  </si>
  <si>
    <t>brandie.green@bsci.com, jumi.kassim@bsci.com, john.davis@observepoint.com</t>
  </si>
  <si>
    <t>YES, NO, NO</t>
  </si>
  <si>
    <t>nrtdjncv44oko7g8lgv4v2eree_20260306T163000Z</t>
  </si>
  <si>
    <t>grant.menefee@worldmarket.com, jesse.dykhoff@worldmarket.com, john.davis@observepoint.com, clarke.anderson@observepoint.com, kevin.farkas@worldmarket.com</t>
  </si>
  <si>
    <t>YES, INVITED, YES, INVITED, INVITED</t>
  </si>
  <si>
    <t>1g33ke154ep5c08i0j1gmbm08m_20260306T170000Z</t>
  </si>
  <si>
    <t>cai2ugl8dv8pebnrvap7pehlvb_20260306T183000Z</t>
  </si>
  <si>
    <t>j330vm5kgg6hipovs0f43rljns</t>
  </si>
  <si>
    <t xml:space="preserve">Booked with ChiliCal.
Looking forward to connecting.
If you need to reschedule, please use the link: https://observepoint.chilipiper.com/reschedule/9f03a4c8-7284-4fe2-8e47-319cfe7941aa
</t>
  </si>
  <si>
    <t>maria.daponte@cvshealth.com, john.davis@observepoint.com, amy.rondinelli@cvshealth.com</t>
  </si>
  <si>
    <t>2crka6p8av0so0e268e56pht5o_20260306T200000Z</t>
  </si>
  <si>
    <t>bvt7g90hml7jhfk2dgjpnb81mh_20260309T200000Z</t>
  </si>
  <si>
    <t>ObservePoint | Spark Monthly Sync Up</t>
  </si>
  <si>
    <t>john.davis@observepoint.com, scott.kempster@spark.co.nz, krushi.radadiya@spark.co.nz</t>
  </si>
  <si>
    <t>1bvk5eiq08cq176uh2nc9gaup8_20260309T203000Z</t>
  </si>
  <si>
    <t>_60q30c1g60o30e1i60o4ac1g60rj8gpl88rj2c1h84s34h9g60s30c1g60o30c1g8go3gci674rjadhk850k8gpg64o30c1g60o30c1g60o30c1g60o32c1g60o30c1g70qjge1g70s3ghhl6t130dpk6ks32e9p64s3ec1g74q32gpn692g</t>
  </si>
  <si>
    <t>ObservePoint Opt out &amp; GPC Audit Review w Consent &amp; Preference team</t>
  </si>
  <si>
    <t xml:space="preserve">Can we review latest ObservePoint Opt out and GPC (global privacy control) audits?  Thanks.
________________________________________________________________________________
Microsoft Teams meeting
Join: https://teams.microsoft.com/meet/27013325259281?p=s80rvga7yVurHCqomu
Meeting ID: 270 133 252 592 81
Passcode: X6zJ2JP6
________________________________
Need help?&lt;https://aka.ms/JoinTeamsMeeting?omkt=en-US&gt; | System reference&lt;https://teams.microsoft.com/l/meetup-join/19%3ameeting_NGYwY2NkYzMtOTVmYy00YmI2LWFhZGMtMTExYjU5NjA0ZjMz%40thread.v2/0?context=%7b%22Tid%22%3a%22d8fde2f5-9392-4260-8a03-0ad01f4746e9%22%2c%22Oid%22%3a%224cf02d10-78dd-48bc-8462-dd3691fbdcba%22%7d&gt;
Dial in by phone
+1 201-268-5459,,184295143#&lt;tel:+12012685459,,184295143&gt; United States, Jersey City
Find a local number&lt;https://dialin.teams.microsoft.com/ac35f719-4ba9-43f5-9868-757c80218322?id=184295143&gt;
Phone conference ID: 184 295 143#
Join on a video conferencing device
Tenant key: pru@m.webex.com
Video ID: 118 396 373 4
More info&lt;https://www.webex.com/msteams?confid=1183963734&amp;tenantkey=pru&amp;domain=m.webex.com&gt;
For organizers: Meeting options&lt;https://teams.microsoft.com/meetingOptions/?organizerId=4cf02d10-78dd-48bc-8462-dd3691fbdcba&amp;tenantId=d8fde2f5-9392-4260-8a03-0ad01f4746e9&amp;threadId=19_meeting_NGYwY2NkYzMtOTVmYy00YmI2LWFhZGMtMTExYjU5NjA0ZjMz@thread.v2&amp;messageId=0&amp;language=en-US&gt;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</si>
  <si>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baijnath.gupta@prudential.com, steve.choi@prudential.com, gt.analytics.tagging@prudential.com, maximilian.stefani@prudential.com, prabhugouda.biradar@prudential.com, rathna.chinnappa@prudential.com</t>
  </si>
  <si>
    <t>john.davis@observepoint.com, Baijnath Gupta, Steve Choi, GT Analytics Tagging, Maximilian Stefani, Prabhu Biradar, Rathna Chinnappa</t>
  </si>
  <si>
    <t>YES, INVITED, YES, INVITED, INVITED, INVITED, INVITED</t>
  </si>
  <si>
    <t>6epdb3m8ejuhmntrlt32200rh2_20260310T180000Z</t>
  </si>
  <si>
    <t>YES, MAYBE, YES</t>
  </si>
  <si>
    <t>1i6s3p0e3soosamft3qu3d81vc_20260311T160000Z</t>
  </si>
  <si>
    <t>kqfrvcuq0v4c8dhoeslgbmjvop_20260311T190000Z</t>
  </si>
  <si>
    <t>3sbb40c5m4aq4t014r6viui9hh</t>
  </si>
  <si>
    <t>Bryce / John Accounts Sync</t>
  </si>
  <si>
    <t>bryce.bergen@observepoint.com, john.davis@observepoint.com</t>
  </si>
  <si>
    <t>2rhasc8u6n0414kd4ed1stjhtr_20260312T163000Z</t>
  </si>
  <si>
    <t>maria.daponte@cvshealth.com, john.davis@observepoint.com, Rondinelli, Amy</t>
  </si>
  <si>
    <t>d0uisk68b3ls2vtn32d8ifsu1c_20260312T200000Z</t>
  </si>
  <si>
    <t>NO, INVITED, NO, INVITED, NO, YES</t>
  </si>
  <si>
    <t>cai2ugl8dv8pebnrvap7pehlvb_20260313T173000Z</t>
  </si>
  <si>
    <t>dckas4j2hp1q0eola6a9c2rn20_20260316T190000Z</t>
  </si>
  <si>
    <t>ObservePoint | Questrade Bi-Weekly Syncup</t>
  </si>
  <si>
    <t>Looking forward to connecting.
If you need to reschedule, please use the link: https://observepoint.chilipiper.com/reschedule/1a0e1653-dde3-4072-8e4c-8bd7165a6e3c</t>
  </si>
  <si>
    <t>7uk2udsdcu4tu728l981dr0rho_20260316T200000Z</t>
  </si>
  <si>
    <t>1bvk5eiq08cq176uh2nc9gaup8_20260316T203000Z</t>
  </si>
  <si>
    <t>6epdb3m8ejuhmntrlt32200rh2_20260317T180000Z</t>
  </si>
  <si>
    <t>5ljad0al1ms9rlu1k4m5nohanu_20260317T193000Z</t>
  </si>
  <si>
    <t>1i6s3p0e3soosamft3qu3d81vc_20260318T160000Z</t>
  </si>
  <si>
    <t>780s4uu5frqfqe88tfi21ib186_20260318T220000Z</t>
  </si>
  <si>
    <t>OP Golf Association (OPGA)</t>
  </si>
  <si>
    <t>jared.wilks@observepoint.com</t>
  </si>
  <si>
    <t>jared.wilks@observepoint.com, ethan.prete@observepoint.com, skip.young@observepoint.com, john.davis@observepoint.com, tyler.slater@observepoint.com, us@observepoint.com</t>
  </si>
  <si>
    <t>Jared Wilks, ethan.prete@observepoint.com, skip.young@observepoint.com, john.davis@observepoint.com, tyler.slater@observepoint.com, US Employees</t>
  </si>
  <si>
    <t>YES, YES, MAYBE, NO, MAYBE, INVITED</t>
  </si>
  <si>
    <t>6ni42dpds8nfodv5emnkicnel1_20260319T180000Z</t>
  </si>
  <si>
    <t>7vcrrjggo9trq8cj6durraehab_20260319T183000Z</t>
  </si>
  <si>
    <t>0iefkmrldhbug437ob5sgn64sl_20260319T210000Z</t>
  </si>
  <si>
    <t>ikannan@woolworths.com.au, aphilip1@woolworths.com.au, anandrajog1@woolworths.com.au, todd.wilkerson@observepoint.com, schandrahasan1@woolworths.com.au, jalcantara3@woolworths.com.au, wwan5@woolworths.com.au, ssingh60@woolworths.com.au, zzhang4@woolworths.com.au, mmuthe@woolworths.com.au, john.davis@observepoint.com</t>
  </si>
  <si>
    <t>Indhu Kannan, aphilip1@woolworths.com.au, anandrajog1@woolworths.com.au, todd.wilkerson@observepoint.com, schandrahasan1@woolworths.com.au, jalcantara3@woolworths.com.au, wwan5@woolworths.com.au, ssingh60@woolworths.com.au, zzhang4@woolworths.com.au, mmuthe@woolworths.com.au, john.davis@observepoint.com</t>
  </si>
  <si>
    <t>NO, INVITED, INVITED, INVITED, INVITED, INVITED, INVITED, YES, INVITED, INVITED, YES</t>
  </si>
  <si>
    <t>nrtdjncv44oko7g8lgv4v2eree_20260320T153000Z</t>
  </si>
  <si>
    <t>1g33ke154ep5c08i0j1gmbm08m_20260320T160000Z</t>
  </si>
  <si>
    <t>cai2ugl8dv8pebnrvap7pehlvb_20260320T173000Z</t>
  </si>
  <si>
    <t>1288aq1k0f5eidd7mijrb17vbg_20260323T203000Z</t>
  </si>
  <si>
    <t>1bvk5eiq08cq176uh2nc9gaup8_20260323T203000Z</t>
  </si>
  <si>
    <t>6epdb3m8ejuhmntrlt32200rh2_20260324T180000Z</t>
  </si>
  <si>
    <t>1i6s3p0e3soosamft3qu3d81vc_20260325T160000Z</t>
  </si>
  <si>
    <t>kqfrvcuq0v4c8dhoeslgbmjvop_20260325T190000Z</t>
  </si>
  <si>
    <t>68fmm61ldbpc0o9dmi49gd81nl_20260326T143000Z</t>
  </si>
  <si>
    <t>ObservePoint | MMS Monthly Sync</t>
  </si>
  <si>
    <t>2rhasc8u6n0414kd4ed1stjhtr_20260326T163000Z</t>
  </si>
  <si>
    <t>d0uisk68b3ls2vtn32d8ifsu1c_20260326T200000Z</t>
  </si>
  <si>
    <t>vf6n0s4g0jnf9dr1jiv1bn1u5s_20260326T213000Z</t>
  </si>
  <si>
    <t>john.davis@observepoint.com, hchamberlain@officeworks.com.au, bhowell@officeworks.com.au, achan4@officeworks.com.au, todd.wilkerson@observepoint.com, hhebron@officeworks.com.au</t>
  </si>
  <si>
    <t>YES, NO, YES, MAYBE, INVITED, YES</t>
  </si>
  <si>
    <t>cai2ugl8dv8pebnrvap7pehlvb_20260327T173000Z</t>
  </si>
  <si>
    <t>dckas4j2hp1q0eola6a9c2rn20_20260330T190000Z</t>
  </si>
  <si>
    <t>YES, YES, NO, INVITED</t>
  </si>
  <si>
    <t>7uk2udsdcu4tu728l981dr0rho_20260330T200000Z</t>
  </si>
  <si>
    <t>1bvk5eiq08cq176uh2nc9gaup8_20260330T203000Z</t>
  </si>
  <si>
    <t>6epdb3m8ejuhmntrlt32200rh2_20260331T180000Z</t>
  </si>
  <si>
    <t>c2au84msovas0nvc43bkvagfec_20260331T190000Z</t>
  </si>
  <si>
    <t>5ljad0al1ms9rlu1k4m5nohanu_20260331T193000Z</t>
  </si>
  <si>
    <t>1i6s3p0e3soosamft3qu3d81vc_20260401T160000Z</t>
  </si>
  <si>
    <t>780s4uu5frqfqe88tfi21ib186_20260401T220000Z</t>
  </si>
  <si>
    <t>20qnqpl5pfdoc872od9futg97s_20260402T150000Z</t>
  </si>
  <si>
    <t>jg3k4b3c6kglt1ptm9u9ctc9mc_20260402T153000Z</t>
  </si>
  <si>
    <t>5qlspbrlcotm3r0i66t2t6hukg_20260402T173000Z</t>
  </si>
  <si>
    <t>6ni42dpds8nfodv5emnkicnel1_20260402T180000Z</t>
  </si>
  <si>
    <t>7vcrrjggo9trq8cj6durraehab_20260402T183000Z</t>
  </si>
  <si>
    <t>28nb5eel1bc59966s4b6q1lcn1_20260402T193000Z</t>
  </si>
  <si>
    <t>1lsim3m34srfoke6q0nml3bqvu_20260403T153000Z</t>
  </si>
  <si>
    <t>nrtdjncv44oko7g8lgv4v2eree_20260403T153000Z</t>
  </si>
  <si>
    <t>1g33ke154ep5c08i0j1gmbm08m_20260403T160000Z</t>
  </si>
  <si>
    <t>cai2ugl8dv8pebnrvap7pehlvb_20260403T173000Z</t>
  </si>
  <si>
    <t>2crka6p8av0so0e268e56pht5o_20260403T190000Z</t>
  </si>
  <si>
    <t>bvt7g90hml7jhfk2dgjpnb81mh_20260406T200000Z</t>
  </si>
  <si>
    <t>1bvk5eiq08cq176uh2nc9gaup8_20260406T203000Z</t>
  </si>
  <si>
    <t>6epdb3m8ejuhmntrlt32200rh2_20260407T180000Z</t>
  </si>
  <si>
    <t>er6cviq9baaj38817rf2m9c1ek_20260407T200000Z</t>
  </si>
  <si>
    <t>1i6s3p0e3soosamft3qu3d81vc_20260408T160000Z</t>
  </si>
  <si>
    <t>kqfrvcuq0v4c8dhoeslgbmjvop_20260408T190000Z</t>
  </si>
  <si>
    <t>2rhasc8u6n0414kd4ed1stjhtr_20260409T163000Z</t>
  </si>
  <si>
    <t>d0uisk68b3ls2vtn32d8ifsu1c_20260409T200000Z</t>
  </si>
  <si>
    <t>cai2ugl8dv8pebnrvap7pehlvb_20260410T173000Z</t>
  </si>
  <si>
    <t>dckas4j2hp1q0eola6a9c2rn20_20260413T190000Z</t>
  </si>
  <si>
    <t>7uk2udsdcu4tu728l981dr0rho_20260413T200000Z</t>
  </si>
  <si>
    <t>1bvk5eiq08cq176uh2nc9gaup8_20260413T203000Z</t>
  </si>
  <si>
    <t>6epdb3m8ejuhmntrlt32200rh2_20260414T180000Z</t>
  </si>
  <si>
    <t>5ljad0al1ms9rlu1k4m5nohanu_20260414T193000Z</t>
  </si>
  <si>
    <t>1i6s3p0e3soosamft3qu3d81vc_20260415T160000Z</t>
  </si>
  <si>
    <t>780s4uu5frqfqe88tfi21ib186_20260415T220000Z</t>
  </si>
  <si>
    <t>6ni42dpds8nfodv5emnkicnel1_20260416T180000Z</t>
  </si>
  <si>
    <t>7vcrrjggo9trq8cj6durraehab_20260416T183000Z</t>
  </si>
  <si>
    <t>0iefkmrldhbug437ob5sgn64sl_20260416T210000Z</t>
  </si>
  <si>
    <t>INVITED, INVITED, INVITED, INVITED, INVITED, INVITED, INVITED, YES, INVITED, INVITED, YES</t>
  </si>
  <si>
    <t>nrtdjncv44oko7g8lgv4v2eree_20260417T153000Z</t>
  </si>
  <si>
    <t>1g33ke154ep5c08i0j1gmbm08m_20260417T160000Z</t>
  </si>
  <si>
    <t>cai2ugl8dv8pebnrvap7pehlvb_20260417T173000Z</t>
  </si>
  <si>
    <t>1288aq1k0f5eidd7mijrb17vbg_20260420T203000Z</t>
  </si>
  <si>
    <t>1bvk5eiq08cq176uh2nc9gaup8_20260420T203000Z</t>
  </si>
  <si>
    <t>6epdb3m8ejuhmntrlt32200rh2_20260421T180000Z</t>
  </si>
  <si>
    <t>1i6s3p0e3soosamft3qu3d81vc_20260422T160000Z</t>
  </si>
  <si>
    <t>kqfrvcuq0v4c8dhoeslgbmjvop_20260422T190000Z</t>
  </si>
  <si>
    <t>68fmm61ldbpc0o9dmi49gd81nl_20260423T143000Z</t>
  </si>
  <si>
    <t>2rhasc8u6n0414kd4ed1stjhtr_20260423T163000Z</t>
  </si>
  <si>
    <t>d0uisk68b3ls2vtn32d8ifsu1c_20260423T200000Z</t>
  </si>
  <si>
    <t>vf6n0s4g0jnf9dr1jiv1bn1u5s_20260423T213000Z</t>
  </si>
  <si>
    <t>cai2ugl8dv8pebnrvap7pehlvb_20260424T173000Z</t>
  </si>
  <si>
    <t>dckas4j2hp1q0eola6a9c2rn20_20260427T190000Z</t>
  </si>
  <si>
    <t>7uk2udsdcu4tu728l981dr0rho_20260427T200000Z</t>
  </si>
  <si>
    <t>1bvk5eiq08cq176uh2nc9gaup8_20260427T203000Z</t>
  </si>
  <si>
    <t>6epdb3m8ejuhmntrlt32200rh2_20260428T180000Z</t>
  </si>
  <si>
    <t>c2au84msovas0nvc43bkvagfec_20260428T190000Z</t>
  </si>
  <si>
    <t>5ljad0al1ms9rlu1k4m5nohanu_20260428T193000Z</t>
  </si>
  <si>
    <t>1i6s3p0e3soosamft3qu3d81vc_20260429T160000Z</t>
  </si>
  <si>
    <t>780s4uu5frqfqe88tfi21ib186_20260429T220000Z</t>
  </si>
  <si>
    <t>20qnqpl5pfdoc872od9futg97s_20260430T150000Z</t>
  </si>
  <si>
    <t>5qlspbrlcotm3r0i66t2t6hukg_20260430T173000Z</t>
  </si>
  <si>
    <t>6ni42dpds8nfodv5emnkicnel1_20260430T180000Z</t>
  </si>
  <si>
    <t>7vcrrjggo9trq8cj6durraehab_20260430T183000Z</t>
  </si>
  <si>
    <t>28nb5eel1bc59966s4b6q1lcn1_20260430T193000Z</t>
  </si>
  <si>
    <t>1lsim3m34srfoke6q0nml3bqvu_20260501T153000Z</t>
  </si>
  <si>
    <t>nrtdjncv44oko7g8lgv4v2eree_20260501T153000Z</t>
  </si>
  <si>
    <t>1g33ke154ep5c08i0j1gmbm08m_20260501T160000Z</t>
  </si>
  <si>
    <t>cai2ugl8dv8pebnrvap7pehlvb_20260501T173000Z</t>
  </si>
  <si>
    <t>2crka6p8av0so0e268e56pht5o_20260501T190000Z</t>
  </si>
  <si>
    <t>1ulu353n372filfsdcif2a5mlc_20260504T193000Z</t>
  </si>
  <si>
    <t>Looking forward to connecting.If you need to reschedule, please use the link: &lt;a href="https://observepoint.chilipiper.com/reschedule/1426f3ad-52fa-4e37-a8cd-b4b574f19e58" target="_blank"&gt;&lt;u&gt;https://observepoint.chilipiper.com/reschedule/1426f3ad-52fa-4e37-a8cd-b4b574f19e58&lt;/u&gt;&lt;/a&gt;</t>
  </si>
  <si>
    <t>YES, NO, INVITED, YES, YES, YES, INVITED</t>
  </si>
  <si>
    <t>bvt7g90hml7jhfk2dgjpnb81mh_20260504T200000Z</t>
  </si>
  <si>
    <t>1bvk5eiq08cq176uh2nc9gaup8_20260504T203000Z</t>
  </si>
  <si>
    <t>6epdb3m8ejuhmntrlt32200rh2_20260505T180000Z</t>
  </si>
  <si>
    <t>er6cviq9baaj38817rf2m9c1ek_20260505T200000Z</t>
  </si>
  <si>
    <t>1i6s3p0e3soosamft3qu3d81vc_20260506T160000Z</t>
  </si>
  <si>
    <t>kqfrvcuq0v4c8dhoeslgbmjvop_20260506T190000Z</t>
  </si>
  <si>
    <t>jg3k4b3c6kglt1ptm9u9ctc9mc_20260507T153000Z</t>
  </si>
  <si>
    <t>2rhasc8u6n0414kd4ed1stjhtr_20260507T163000Z</t>
  </si>
  <si>
    <t>d0uisk68b3ls2vtn32d8ifsu1c_20260507T200000Z</t>
  </si>
  <si>
    <t>cai2ugl8dv8pebnrvap7pehlvb_20260508T173000Z</t>
  </si>
  <si>
    <t>dckas4j2hp1q0eola6a9c2rn20_20260511T190000Z</t>
  </si>
  <si>
    <t>7uk2udsdcu4tu728l981dr0rho_20260511T200000Z</t>
  </si>
  <si>
    <t>1bvk5eiq08cq176uh2nc9gaup8_20260511T203000Z</t>
  </si>
  <si>
    <t>6epdb3m8ejuhmntrlt32200rh2_20260512T180000Z</t>
  </si>
  <si>
    <t>5ljad0al1ms9rlu1k4m5nohanu_20260512T193000Z</t>
  </si>
  <si>
    <t>1i6s3p0e3soosamft3qu3d81vc_20260513T160000Z</t>
  </si>
  <si>
    <t>780s4uu5frqfqe88tfi21ib186_20260513T220000Z</t>
  </si>
  <si>
    <t>pq0i5dtnsiqtcmbvjpfqlolht4_20260514T143000Z</t>
  </si>
  <si>
    <t>6ni42dpds8nfodv5emnkicnel1_20260514T180000Z</t>
  </si>
  <si>
    <t>7vcrrjggo9trq8cj6durraehab_20260514T183000Z</t>
  </si>
  <si>
    <t>nrtdjncv44oko7g8lgv4v2eree_20260515T153000Z</t>
  </si>
  <si>
    <t>1g33ke154ep5c08i0j1gmbm08m_20260515T160000Z</t>
  </si>
  <si>
    <t>cai2ugl8dv8pebnrvap7pehlvb_20260515T173000Z</t>
  </si>
  <si>
    <t>1288aq1k0f5eidd7mijrb17vbg_20260518T203000Z</t>
  </si>
  <si>
    <t>1bvk5eiq08cq176uh2nc9gaup8_20260518T203000Z</t>
  </si>
  <si>
    <t>6epdb3m8ejuhmntrlt32200rh2_20260519T180000Z</t>
  </si>
  <si>
    <t>1i6s3p0e3soosamft3qu3d81vc_20260520T160000Z</t>
  </si>
  <si>
    <t>kqfrvcuq0v4c8dhoeslgbmjvop_20260520T190000Z</t>
  </si>
  <si>
    <t>1kjn9aq68f29634ho5791vv3bq_20260521T133000Z</t>
  </si>
  <si>
    <t>68fmm61ldbpc0o9dmi49gd81nl_20260521T143000Z</t>
  </si>
  <si>
    <t>2rhasc8u6n0414kd4ed1stjhtr_20260521T163000Z</t>
  </si>
  <si>
    <t>d0uisk68b3ls2vtn32d8ifsu1c_20260521T200000Z</t>
  </si>
  <si>
    <t>0iefkmrldhbug437ob5sgn64sl_20260521T210000Z</t>
  </si>
  <si>
    <t>vf6n0s4g0jnf9dr1jiv1bn1u5s_20260521T213000Z</t>
  </si>
  <si>
    <t>cai2ugl8dv8pebnrvap7pehlvb_20260522T173000Z</t>
  </si>
  <si>
    <t>dckas4j2hp1q0eola6a9c2rn20_20260525T190000Z</t>
  </si>
  <si>
    <t>7uk2udsdcu4tu728l981dr0rho_20260525T200000Z</t>
  </si>
  <si>
    <t>1bvk5eiq08cq176uh2nc9gaup8_20260525T203000Z</t>
  </si>
  <si>
    <t>6epdb3m8ejuhmntrlt32200rh2_20260526T180000Z</t>
  </si>
  <si>
    <t>c2au84msovas0nvc43bkvagfec_20260526T190000Z</t>
  </si>
  <si>
    <t>5ljad0al1ms9rlu1k4m5nohanu_20260526T193000Z</t>
  </si>
  <si>
    <t>1i6s3p0e3soosamft3qu3d81vc_20260527T160000Z</t>
  </si>
  <si>
    <t>780s4uu5frqfqe88tfi21ib186_20260527T220000Z</t>
  </si>
  <si>
    <t>20qnqpl5pfdoc872od9futg97s_20260528T150000Z</t>
  </si>
  <si>
    <t>5qlspbrlcotm3r0i66t2t6hukg_20260528T173000Z</t>
  </si>
  <si>
    <t>6ni42dpds8nfodv5emnkicnel1_20260528T180000Z</t>
  </si>
  <si>
    <t>7vcrrjggo9trq8cj6durraehab_20260528T183000Z</t>
  </si>
  <si>
    <t>28nb5eel1bc59966s4b6q1lcn1_20260528T193000Z</t>
  </si>
  <si>
    <t>nrtdjncv44oko7g8lgv4v2eree_20260529T153000Z</t>
  </si>
  <si>
    <t>1g33ke154ep5c08i0j1gmbm08m_20260529T160000Z</t>
  </si>
  <si>
    <t>cai2ugl8dv8pebnrvap7pehlvb_20260529T173000Z</t>
  </si>
  <si>
    <t>bvt7g90hml7jhfk2dgjpnb81mh_20260601T200000Z</t>
  </si>
  <si>
    <t>1bvk5eiq08cq176uh2nc9gaup8_20260601T203000Z</t>
  </si>
  <si>
    <t>6epdb3m8ejuhmntrlt32200rh2_20260602T180000Z</t>
  </si>
  <si>
    <t>er6cviq9baaj38817rf2m9c1ek_20260602T200000Z</t>
  </si>
  <si>
    <t>1i6s3p0e3soosamft3qu3d81vc_20260603T160000Z</t>
  </si>
  <si>
    <t>kqfrvcuq0v4c8dhoeslgbmjvop_20260603T190000Z</t>
  </si>
  <si>
    <t>jg3k4b3c6kglt1ptm9u9ctc9mc_20260604T153000Z</t>
  </si>
  <si>
    <t>2rhasc8u6n0414kd4ed1stjhtr_20260604T163000Z</t>
  </si>
  <si>
    <t>d0uisk68b3ls2vtn32d8ifsu1c_20260604T200000Z</t>
  </si>
  <si>
    <t>1lsim3m34srfoke6q0nml3bqvu_20260605T153000Z</t>
  </si>
  <si>
    <t>cai2ugl8dv8pebnrvap7pehlvb_20260605T173000Z</t>
  </si>
  <si>
    <t>2crka6p8av0so0e268e56pht5o_20260605T190000Z</t>
  </si>
  <si>
    <t>dckas4j2hp1q0eola6a9c2rn20_20260608T190000Z</t>
  </si>
  <si>
    <t>7uk2udsdcu4tu728l981dr0rho_20260608T200000Z</t>
  </si>
  <si>
    <t>1bvk5eiq08cq176uh2nc9gaup8_20260608T203000Z</t>
  </si>
  <si>
    <t>6epdb3m8ejuhmntrlt32200rh2_20260609T180000Z</t>
  </si>
  <si>
    <t>5ljad0al1ms9rlu1k4m5nohanu_20260609T193000Z</t>
  </si>
  <si>
    <t>1i6s3p0e3soosamft3qu3d81vc_20260610T160000Z</t>
  </si>
  <si>
    <t>780s4uu5frqfqe88tfi21ib186_20260610T220000Z</t>
  </si>
  <si>
    <t>6ni42dpds8nfodv5emnkicnel1_20260611T180000Z</t>
  </si>
  <si>
    <t>7vcrrjggo9trq8cj6durraehab_20260611T183000Z</t>
  </si>
  <si>
    <t>nrtdjncv44oko7g8lgv4v2eree_20260612T153000Z</t>
  </si>
  <si>
    <t>1g33ke154ep5c08i0j1gmbm08m_20260612T160000Z</t>
  </si>
  <si>
    <t>cai2ugl8dv8pebnrvap7pehlvb_20260612T173000Z</t>
  </si>
  <si>
    <t>1288aq1k0f5eidd7mijrb17vbg_20260615T203000Z</t>
  </si>
  <si>
    <t>1bvk5eiq08cq176uh2nc9gaup8_20260615T203000Z</t>
  </si>
  <si>
    <t>6epdb3m8ejuhmntrlt32200rh2_20260616T180000Z</t>
  </si>
  <si>
    <t>1i6s3p0e3soosamft3qu3d81vc_20260617T160000Z</t>
  </si>
  <si>
    <t>kqfrvcuq0v4c8dhoeslgbmjvop_20260617T190000Z</t>
  </si>
  <si>
    <t>68fmm61ldbpc0o9dmi49gd81nl_20260618T143000Z</t>
  </si>
  <si>
    <t>2rhasc8u6n0414kd4ed1stjhtr_20260618T163000Z</t>
  </si>
  <si>
    <t>d0uisk68b3ls2vtn32d8ifsu1c_20260618T200000Z</t>
  </si>
  <si>
    <t>0iefkmrldhbug437ob5sgn64sl_20260618T210000Z</t>
  </si>
  <si>
    <t>vf6n0s4g0jnf9dr1jiv1bn1u5s_20260618T213000Z</t>
  </si>
  <si>
    <t>cai2ugl8dv8pebnrvap7pehlvb_20260619T173000Z</t>
  </si>
  <si>
    <t>dckas4j2hp1q0eola6a9c2rn20_20260622T190000Z</t>
  </si>
  <si>
    <t>7uk2udsdcu4tu728l981dr0rho_20260622T200000Z</t>
  </si>
  <si>
    <t>1bvk5eiq08cq176uh2nc9gaup8_20260622T203000Z</t>
  </si>
  <si>
    <t>6epdb3m8ejuhmntrlt32200rh2_20260623T180000Z</t>
  </si>
  <si>
    <t>c2au84msovas0nvc43bkvagfec_20260623T190000Z</t>
  </si>
  <si>
    <t>5ljad0al1ms9rlu1k4m5nohanu_20260623T193000Z</t>
  </si>
  <si>
    <t>1i6s3p0e3soosamft3qu3d81vc_20260624T160000Z</t>
  </si>
  <si>
    <t>780s4uu5frqfqe88tfi21ib186_20260624T220000Z</t>
  </si>
  <si>
    <t>20qnqpl5pfdoc872od9futg97s_20260625T150000Z</t>
  </si>
  <si>
    <t>5qlspbrlcotm3r0i66t2t6hukg_20260625T173000Z</t>
  </si>
  <si>
    <t>6ni42dpds8nfodv5emnkicnel1_20260625T180000Z</t>
  </si>
  <si>
    <t>7vcrrjggo9trq8cj6durraehab_20260625T183000Z</t>
  </si>
  <si>
    <t>28nb5eel1bc59966s4b6q1lcn1_20260625T193000Z</t>
  </si>
  <si>
    <t>nrtdjncv44oko7g8lgv4v2eree_20260626T153000Z</t>
  </si>
  <si>
    <t>1g33ke154ep5c08i0j1gmbm08m_20260626T160000Z</t>
  </si>
  <si>
    <t>cai2ugl8dv8pebnrvap7pehlvb_20260626T173000Z</t>
  </si>
  <si>
    <t>bvt7g90hml7jhfk2dgjpnb81mh_20260629T200000Z</t>
  </si>
  <si>
    <t>1bvk5eiq08cq176uh2nc9gaup8_20260629T203000Z</t>
  </si>
  <si>
    <t>6epdb3m8ejuhmntrlt32200rh2_20260630T180000Z</t>
  </si>
  <si>
    <t>1i6s3p0e3soosamft3qu3d81vc_20260701T160000Z</t>
  </si>
  <si>
    <t>kqfrvcuq0v4c8dhoeslgbmjvop_20260701T190000Z</t>
  </si>
  <si>
    <t>jg3k4b3c6kglt1ptm9u9ctc9mc_20260702T153000Z</t>
  </si>
  <si>
    <t>2rhasc8u6n0414kd4ed1stjhtr_20260702T163000Z</t>
  </si>
  <si>
    <t>d0uisk68b3ls2vtn32d8ifsu1c_20260702T200000Z</t>
  </si>
  <si>
    <t>1lsim3m34srfoke6q0nml3bqvu_20260703T153000Z</t>
  </si>
  <si>
    <t>cai2ugl8dv8pebnrvap7pehlvb_20260703T173000Z</t>
  </si>
  <si>
    <t>2crka6p8av0so0e268e56pht5o_20260703T190000Z</t>
  </si>
  <si>
    <t>dckas4j2hp1q0eola6a9c2rn20_20260706T190000Z</t>
  </si>
  <si>
    <t>7uk2udsdcu4tu728l981dr0rho_20260706T200000Z</t>
  </si>
  <si>
    <t>1bvk5eiq08cq176uh2nc9gaup8_20260706T203000Z</t>
  </si>
  <si>
    <t>6epdb3m8ejuhmntrlt32200rh2_20260707T180000Z</t>
  </si>
  <si>
    <t>5ljad0al1ms9rlu1k4m5nohanu_20260707T193000Z</t>
  </si>
  <si>
    <t>er6cviq9baaj38817rf2m9c1ek_20260707T200000Z</t>
  </si>
  <si>
    <t>1i6s3p0e3soosamft3qu3d81vc_20260708T160000Z</t>
  </si>
  <si>
    <t>780s4uu5frqfqe88tfi21ib186_20260708T220000Z</t>
  </si>
  <si>
    <t>6ni42dpds8nfodv5emnkicnel1_20260709T180000Z</t>
  </si>
  <si>
    <t>7vcrrjggo9trq8cj6durraehab_20260709T183000Z</t>
  </si>
  <si>
    <t>nrtdjncv44oko7g8lgv4v2eree_20260710T153000Z</t>
  </si>
  <si>
    <t>1g33ke154ep5c08i0j1gmbm08m_20260710T160000Z</t>
  </si>
  <si>
    <t>cai2ugl8dv8pebnrvap7pehlvb_20260710T173000Z</t>
  </si>
  <si>
    <t>1288aq1k0f5eidd7mijrb17vbg_20260713T203000Z</t>
  </si>
  <si>
    <t>1bvk5eiq08cq176uh2nc9gaup8_20260713T203000Z</t>
  </si>
  <si>
    <t>6epdb3m8ejuhmntrlt32200rh2_20260714T180000Z</t>
  </si>
  <si>
    <t>1i6s3p0e3soosamft3qu3d81vc_20260715T160000Z</t>
  </si>
  <si>
    <t>kqfrvcuq0v4c8dhoeslgbmjvop_20260715T190000Z</t>
  </si>
  <si>
    <t>68fmm61ldbpc0o9dmi49gd81nl_20260716T143000Z</t>
  </si>
  <si>
    <t>2rhasc8u6n0414kd4ed1stjhtr_20260716T163000Z</t>
  </si>
  <si>
    <t>d0uisk68b3ls2vtn32d8ifsu1c_20260716T200000Z</t>
  </si>
  <si>
    <t>0iefkmrldhbug437ob5sgn64sl_20260716T210000Z</t>
  </si>
  <si>
    <t>vf6n0s4g0jnf9dr1jiv1bn1u5s_20260716T213000Z</t>
  </si>
  <si>
    <t>cai2ugl8dv8pebnrvap7pehlvb_20260717T173000Z</t>
  </si>
  <si>
    <t>dckas4j2hp1q0eola6a9c2rn20_20260720T190000Z</t>
  </si>
  <si>
    <t>7uk2udsdcu4tu728l981dr0rho_20260720T200000Z</t>
  </si>
  <si>
    <t>1bvk5eiq08cq176uh2nc9gaup8_20260720T203000Z</t>
  </si>
  <si>
    <t>6epdb3m8ejuhmntrlt32200rh2_20260721T180000Z</t>
  </si>
  <si>
    <t>c2au84msovas0nvc43bkvagfec_20260721T190000Z</t>
  </si>
  <si>
    <t>5ljad0al1ms9rlu1k4m5nohanu_20260721T193000Z</t>
  </si>
  <si>
    <t>1i6s3p0e3soosamft3qu3d81vc_20260722T160000Z</t>
  </si>
  <si>
    <t>780s4uu5frqfqe88tfi21ib186_20260722T220000Z</t>
  </si>
  <si>
    <t>20qnqpl5pfdoc872od9futg97s_20260723T150000Z</t>
  </si>
  <si>
    <t>5qlspbrlcotm3r0i66t2t6hukg_20260723T173000Z</t>
  </si>
  <si>
    <t>6ni42dpds8nfodv5emnkicnel1_20260723T180000Z</t>
  </si>
  <si>
    <t>7vcrrjggo9trq8cj6durraehab_20260723T183000Z</t>
  </si>
  <si>
    <t>28nb5eel1bc59966s4b6q1lcn1_20260723T193000Z</t>
  </si>
  <si>
    <t>nrtdjncv44oko7g8lgv4v2eree_20260724T153000Z</t>
  </si>
  <si>
    <t>YES, INVITED, YES, NO, INVITED</t>
  </si>
  <si>
    <t>1g33ke154ep5c08i0j1gmbm08m_20260724T160000Z</t>
  </si>
  <si>
    <t>cai2ugl8dv8pebnrvap7pehlvb_20260724T173000Z</t>
  </si>
  <si>
    <t>bvt7g90hml7jhfk2dgjpnb81mh_20260727T200000Z</t>
  </si>
  <si>
    <t>1bvk5eiq08cq176uh2nc9gaup8_20260727T203000Z</t>
  </si>
  <si>
    <t>6epdb3m8ejuhmntrlt32200rh2_20260728T180000Z</t>
  </si>
  <si>
    <t>1i6s3p0e3soosamft3qu3d81vc_20260729T160000Z</t>
  </si>
  <si>
    <t>kqfrvcuq0v4c8dhoeslgbmjvop_20260729T190000Z</t>
  </si>
  <si>
    <t>2rhasc8u6n0414kd4ed1stjhtr_20260730T163000Z</t>
  </si>
  <si>
    <t>d0uisk68b3ls2vtn32d8ifsu1c_20260730T200000Z</t>
  </si>
  <si>
    <t>cai2ugl8dv8pebnrvap7pehlvb_20260731T173000Z</t>
  </si>
  <si>
    <t>dckas4j2hp1q0eola6a9c2rn20_20260803T190000Z</t>
  </si>
  <si>
    <t>1ulu353n372filfsdcif2a5mlc_20260803T193000Z</t>
  </si>
  <si>
    <t>7uk2udsdcu4tu728l981dr0rho_20260803T200000Z</t>
  </si>
  <si>
    <t>1bvk5eiq08cq176uh2nc9gaup8_20260803T203000Z</t>
  </si>
  <si>
    <t>6epdb3m8ejuhmntrlt32200rh2_20260804T180000Z</t>
  </si>
  <si>
    <t>5ljad0al1ms9rlu1k4m5nohanu_20260804T193000Z</t>
  </si>
  <si>
    <t>er6cviq9baaj38817rf2m9c1ek_20260804T200000Z</t>
  </si>
  <si>
    <t>1i6s3p0e3soosamft3qu3d81vc_20260805T160000Z</t>
  </si>
  <si>
    <t>780s4uu5frqfqe88tfi21ib186_20260805T220000Z</t>
  </si>
  <si>
    <t>jg3k4b3c6kglt1ptm9u9ctc9mc_20260806T153000Z</t>
  </si>
  <si>
    <t>6ni42dpds8nfodv5emnkicnel1_20260806T180000Z</t>
  </si>
  <si>
    <t>7vcrrjggo9trq8cj6durraehab_20260806T183000Z</t>
  </si>
  <si>
    <t>1lsim3m34srfoke6q0nml3bqvu_20260807T153000Z</t>
  </si>
  <si>
    <t>nrtdjncv44oko7g8lgv4v2eree_20260807T153000Z</t>
  </si>
  <si>
    <t>1g33ke154ep5c08i0j1gmbm08m_20260807T160000Z</t>
  </si>
  <si>
    <t>cai2ugl8dv8pebnrvap7pehlvb_20260807T173000Z</t>
  </si>
  <si>
    <t>2crka6p8av0so0e268e56pht5o_20260807T190000Z</t>
  </si>
  <si>
    <t>1288aq1k0f5eidd7mijrb17vbg_20260810T203000Z</t>
  </si>
  <si>
    <t>1bvk5eiq08cq176uh2nc9gaup8_20260810T203000Z</t>
  </si>
  <si>
    <t>6epdb3m8ejuhmntrlt32200rh2_20260811T180000Z</t>
  </si>
  <si>
    <t>1i6s3p0e3soosamft3qu3d81vc_20260812T160000Z</t>
  </si>
  <si>
    <t>kqfrvcuq0v4c8dhoeslgbmjvop_20260812T190000Z</t>
  </si>
  <si>
    <t>68fmm61ldbpc0o9dmi49gd81nl_20260813T143000Z</t>
  </si>
  <si>
    <t>pq0i5dtnsiqtcmbvjpfqlolht4_20260813T143000Z</t>
  </si>
  <si>
    <t>2rhasc8u6n0414kd4ed1stjhtr_20260813T163000Z</t>
  </si>
  <si>
    <t>d0uisk68b3ls2vtn32d8ifsu1c_20260813T200000Z</t>
  </si>
  <si>
    <t>vf6n0s4g0jnf9dr1jiv1bn1u5s_20260813T213000Z</t>
  </si>
  <si>
    <t>cai2ugl8dv8pebnrvap7pehlvb_20260814T173000Z</t>
  </si>
  <si>
    <t>dckas4j2hp1q0eola6a9c2rn20_20260817T190000Z</t>
  </si>
  <si>
    <t>7uk2udsdcu4tu728l981dr0rho_20260817T200000Z</t>
  </si>
  <si>
    <t>1bvk5eiq08cq176uh2nc9gaup8_20260817T203000Z</t>
  </si>
  <si>
    <t>6epdb3m8ejuhmntrlt32200rh2_20260818T180000Z</t>
  </si>
  <si>
    <t>c2au84msovas0nvc43bkvagfec_20260818T190000Z</t>
  </si>
  <si>
    <t>5ljad0al1ms9rlu1k4m5nohanu_20260818T193000Z</t>
  </si>
  <si>
    <t>1i6s3p0e3soosamft3qu3d81vc_20260819T160000Z</t>
  </si>
  <si>
    <t>780s4uu5frqfqe88tfi21ib186_20260819T220000Z</t>
  </si>
  <si>
    <t>1kjn9aq68f29634ho5791vv3bq_20260820T133000Z</t>
  </si>
  <si>
    <t>20qnqpl5pfdoc872od9futg97s_20260820T150000Z</t>
  </si>
  <si>
    <t>5qlspbrlcotm3r0i66t2t6hukg_20260820T173000Z</t>
  </si>
  <si>
    <t>6ni42dpds8nfodv5emnkicnel1_20260820T180000Z</t>
  </si>
  <si>
    <t>7vcrrjggo9trq8cj6durraehab_20260820T183000Z</t>
  </si>
  <si>
    <t>28nb5eel1bc59966s4b6q1lcn1_20260820T193000Z</t>
  </si>
  <si>
    <t>0iefkmrldhbug437ob5sgn64sl_20260820T210000Z</t>
  </si>
  <si>
    <t>nrtdjncv44oko7g8lgv4v2eree_20260821T153000Z</t>
  </si>
  <si>
    <t>1g33ke154ep5c08i0j1gmbm08m_20260821T160000Z</t>
  </si>
  <si>
    <t>cai2ugl8dv8pebnrvap7pehlvb_20260821T173000Z</t>
  </si>
  <si>
    <t>bvt7g90hml7jhfk2dgjpnb81mh_20260824T200000Z</t>
  </si>
  <si>
    <t>1bvk5eiq08cq176uh2nc9gaup8_20260824T203000Z</t>
  </si>
  <si>
    <t>6epdb3m8ejuhmntrlt32200rh2_20260825T180000Z</t>
  </si>
  <si>
    <t>1i6s3p0e3soosamft3qu3d81vc_20260826T160000Z</t>
  </si>
  <si>
    <t>kqfrvcuq0v4c8dhoeslgbmjvop_20260826T190000Z</t>
  </si>
  <si>
    <t>2rhasc8u6n0414kd4ed1stjhtr_20260827T163000Z</t>
  </si>
  <si>
    <t>d0uisk68b3ls2vtn32d8ifsu1c_20260827T200000Z</t>
  </si>
  <si>
    <t>cai2ugl8dv8pebnrvap7pehlvb_20260828T173000Z</t>
  </si>
  <si>
    <t>dckas4j2hp1q0eola6a9c2rn20_20260831T190000Z</t>
  </si>
  <si>
    <t>7uk2udsdcu4tu728l981dr0rho_20260831T200000Z</t>
  </si>
  <si>
    <t>1bvk5eiq08cq176uh2nc9gaup8_20260831T203000Z</t>
  </si>
  <si>
    <t>6epdb3m8ejuhmntrlt32200rh2_20260901T180000Z</t>
  </si>
  <si>
    <t>5ljad0al1ms9rlu1k4m5nohanu_20260901T193000Z</t>
  </si>
  <si>
    <t>er6cviq9baaj38817rf2m9c1ek_20260901T200000Z</t>
  </si>
  <si>
    <t>1i6s3p0e3soosamft3qu3d81vc_20260902T160000Z</t>
  </si>
  <si>
    <t>780s4uu5frqfqe88tfi21ib186_20260902T220000Z</t>
  </si>
  <si>
    <t>jg3k4b3c6kglt1ptm9u9ctc9mc_20260903T153000Z</t>
  </si>
  <si>
    <t>6ni42dpds8nfodv5emnkicnel1_20260903T180000Z</t>
  </si>
  <si>
    <t>7vcrrjggo9trq8cj6durraehab_20260903T183000Z</t>
  </si>
  <si>
    <t>1lsim3m34srfoke6q0nml3bqvu_20260904T153000Z</t>
  </si>
  <si>
    <t>nrtdjncv44oko7g8lgv4v2eree_20260904T153000Z</t>
  </si>
  <si>
    <t>1g33ke154ep5c08i0j1gmbm08m_20260904T160000Z</t>
  </si>
  <si>
    <t>cai2ugl8dv8pebnrvap7pehlvb_20260904T173000Z</t>
  </si>
  <si>
    <t>2crka6p8av0so0e268e56pht5o_20260904T190000Z</t>
  </si>
  <si>
    <t>1288aq1k0f5eidd7mijrb17vbg_20260907T203000Z</t>
  </si>
  <si>
    <t>1bvk5eiq08cq176uh2nc9gaup8_20260907T203000Z</t>
  </si>
  <si>
    <t>6epdb3m8ejuhmntrlt32200rh2_20260908T180000Z</t>
  </si>
  <si>
    <t>1i6s3p0e3soosamft3qu3d81vc_20260909T160000Z</t>
  </si>
  <si>
    <t>kqfrvcuq0v4c8dhoeslgbmjvop_20260909T190000Z</t>
  </si>
  <si>
    <t>68fmm61ldbpc0o9dmi49gd81nl_20260910T143000Z</t>
  </si>
  <si>
    <t>2rhasc8u6n0414kd4ed1stjhtr_20260910T163000Z</t>
  </si>
  <si>
    <t>d0uisk68b3ls2vtn32d8ifsu1c_20260910T200000Z</t>
  </si>
  <si>
    <t>vf6n0s4g0jnf9dr1jiv1bn1u5s_20260910T213000Z</t>
  </si>
  <si>
    <t>cai2ugl8dv8pebnrvap7pehlvb_20260911T173000Z</t>
  </si>
  <si>
    <t>dckas4j2hp1q0eola6a9c2rn20_20260914T190000Z</t>
  </si>
  <si>
    <t>7uk2udsdcu4tu728l981dr0rho_20260914T200000Z</t>
  </si>
  <si>
    <t>1bvk5eiq08cq176uh2nc9gaup8_20260914T203000Z</t>
  </si>
  <si>
    <t>6epdb3m8ejuhmntrlt32200rh2_20260915T180000Z</t>
  </si>
  <si>
    <t>c2au84msovas0nvc43bkvagfec_20260915T190000Z</t>
  </si>
  <si>
    <t>5ljad0al1ms9rlu1k4m5nohanu_20260915T193000Z</t>
  </si>
  <si>
    <t>1i6s3p0e3soosamft3qu3d81vc_20260916T160000Z</t>
  </si>
  <si>
    <t>780s4uu5frqfqe88tfi21ib186_20260916T220000Z</t>
  </si>
  <si>
    <t>20qnqpl5pfdoc872od9futg97s_20260917T150000Z</t>
  </si>
  <si>
    <t>5qlspbrlcotm3r0i66t2t6hukg_20260917T173000Z</t>
  </si>
  <si>
    <t>6ni42dpds8nfodv5emnkicnel1_20260917T180000Z</t>
  </si>
  <si>
    <t>7vcrrjggo9trq8cj6durraehab_20260917T183000Z</t>
  </si>
  <si>
    <t>28nb5eel1bc59966s4b6q1lcn1_20260917T193000Z</t>
  </si>
  <si>
    <t>0iefkmrldhbug437ob5sgn64sl_20260917T210000Z</t>
  </si>
  <si>
    <t>nrtdjncv44oko7g8lgv4v2eree_20260918T153000Z</t>
  </si>
  <si>
    <t>1g33ke154ep5c08i0j1gmbm08m_20260918T160000Z</t>
  </si>
  <si>
    <t>cai2ugl8dv8pebnrvap7pehlvb_20260918T173000Z</t>
  </si>
  <si>
    <t>bvt7g90hml7jhfk2dgjpnb81mh_20260921T200000Z</t>
  </si>
  <si>
    <t>1bvk5eiq08cq176uh2nc9gaup8_20260921T203000Z</t>
  </si>
  <si>
    <t>6epdb3m8ejuhmntrlt32200rh2_20260922T180000Z</t>
  </si>
  <si>
    <t>1i6s3p0e3soosamft3qu3d81vc_20260923T160000Z</t>
  </si>
  <si>
    <t>kqfrvcuq0v4c8dhoeslgbmjvop_20260923T190000Z</t>
  </si>
  <si>
    <t>2rhasc8u6n0414kd4ed1stjhtr_20260924T163000Z</t>
  </si>
  <si>
    <t>d0uisk68b3ls2vtn32d8ifsu1c_20260924T200000Z</t>
  </si>
  <si>
    <t>cai2ugl8dv8pebnrvap7pehlvb_20260925T173000Z</t>
  </si>
  <si>
    <t>dckas4j2hp1q0eola6a9c2rn20_20260928T190000Z</t>
  </si>
  <si>
    <t>7uk2udsdcu4tu728l981dr0rho_20260928T200000Z</t>
  </si>
  <si>
    <t>1bvk5eiq08cq176uh2nc9gaup8_20260928T203000Z</t>
  </si>
  <si>
    <t>6epdb3m8ejuhmntrlt32200rh2_20260929T180000Z</t>
  </si>
  <si>
    <t>5ljad0al1ms9rlu1k4m5nohanu_20260929T193000Z</t>
  </si>
  <si>
    <t>1i6s3p0e3soosamft3qu3d81vc_20260930T160000Z</t>
  </si>
  <si>
    <t>780s4uu5frqfqe88tfi21ib186_20260930T220000Z</t>
  </si>
  <si>
    <t>jg3k4b3c6kglt1ptm9u9ctc9mc_20261001T153000Z</t>
  </si>
  <si>
    <t>6ni42dpds8nfodv5emnkicnel1_20261001T180000Z</t>
  </si>
  <si>
    <t>7vcrrjggo9trq8cj6durraehab_20261001T183000Z</t>
  </si>
  <si>
    <t>1lsim3m34srfoke6q0nml3bqvu_20261002T153000Z</t>
  </si>
  <si>
    <t>nrtdjncv44oko7g8lgv4v2eree_20261002T153000Z</t>
  </si>
  <si>
    <t>1g33ke154ep5c08i0j1gmbm08m_20261002T160000Z</t>
  </si>
  <si>
    <t>cai2ugl8dv8pebnrvap7pehlvb_20261002T173000Z</t>
  </si>
  <si>
    <t>2crka6p8av0so0e268e56pht5o_20261002T190000Z</t>
  </si>
  <si>
    <t>1288aq1k0f5eidd7mijrb17vbg_20261005T203000Z</t>
  </si>
  <si>
    <t>1bvk5eiq08cq176uh2nc9gaup8_20261005T203000Z</t>
  </si>
  <si>
    <t>6epdb3m8ejuhmntrlt32200rh2_20261006T180000Z</t>
  </si>
  <si>
    <t>er6cviq9baaj38817rf2m9c1ek_20261006T200000Z</t>
  </si>
  <si>
    <t>1i6s3p0e3soosamft3qu3d81vc_20261007T160000Z</t>
  </si>
  <si>
    <t>kqfrvcuq0v4c8dhoeslgbmjvop_20261007T190000Z</t>
  </si>
  <si>
    <t>68fmm61ldbpc0o9dmi49gd81nl_20261008T143000Z</t>
  </si>
  <si>
    <t>2rhasc8u6n0414kd4ed1stjhtr_20261008T163000Z</t>
  </si>
  <si>
    <t>d0uisk68b3ls2vtn32d8ifsu1c_20261008T200000Z</t>
  </si>
  <si>
    <t>vf6n0s4g0jnf9dr1jiv1bn1u5s_20261008T213000Z</t>
  </si>
  <si>
    <t>cai2ugl8dv8pebnrvap7pehlvb_20261009T173000Z</t>
  </si>
  <si>
    <t>dckas4j2hp1q0eola6a9c2rn20_20261012T190000Z</t>
  </si>
  <si>
    <t>7uk2udsdcu4tu728l981dr0rho_20261012T200000Z</t>
  </si>
  <si>
    <t>1bvk5eiq08cq176uh2nc9gaup8_20261012T203000Z</t>
  </si>
  <si>
    <t>6epdb3m8ejuhmntrlt32200rh2_20261013T180000Z</t>
  </si>
  <si>
    <t>c2au84msovas0nvc43bkvagfec_20261013T190000Z</t>
  </si>
  <si>
    <t>5ljad0al1ms9rlu1k4m5nohanu_20261013T193000Z</t>
  </si>
  <si>
    <t>1i6s3p0e3soosamft3qu3d81vc_20261014T160000Z</t>
  </si>
  <si>
    <t>780s4uu5frqfqe88tfi21ib186_20261014T220000Z</t>
  </si>
  <si>
    <t>20qnqpl5pfdoc872od9futg97s_20261015T150000Z</t>
  </si>
  <si>
    <t>5qlspbrlcotm3r0i66t2t6hukg_20261015T173000Z</t>
  </si>
  <si>
    <t>6ni42dpds8nfodv5emnkicnel1_20261015T180000Z</t>
  </si>
  <si>
    <t>7vcrrjggo9trq8cj6durraehab_20261015T183000Z</t>
  </si>
  <si>
    <t>28nb5eel1bc59966s4b6q1lcn1_20261015T193000Z</t>
  </si>
  <si>
    <t>0iefkmrldhbug437ob5sgn64sl_20261015T210000Z</t>
  </si>
  <si>
    <t>nrtdjncv44oko7g8lgv4v2eree_20261016T153000Z</t>
  </si>
  <si>
    <t>1g33ke154ep5c08i0j1gmbm08m_20261016T160000Z</t>
  </si>
  <si>
    <t>cai2ugl8dv8pebnrvap7pehlvb_20261016T173000Z</t>
  </si>
  <si>
    <t>bvt7g90hml7jhfk2dgjpnb81mh_20261019T200000Z</t>
  </si>
  <si>
    <t>1bvk5eiq08cq176uh2nc9gaup8_20261019T203000Z</t>
  </si>
  <si>
    <t>6epdb3m8ejuhmntrlt32200rh2_20261020T180000Z</t>
  </si>
  <si>
    <t>1i6s3p0e3soosamft3qu3d81vc_20261021T160000Z</t>
  </si>
  <si>
    <t>kqfrvcuq0v4c8dhoeslgbmjvop_20261021T190000Z</t>
  </si>
  <si>
    <t>2rhasc8u6n0414kd4ed1stjhtr_20261022T163000Z</t>
  </si>
  <si>
    <t>d0uisk68b3ls2vtn32d8ifsu1c_20261022T200000Z</t>
  </si>
  <si>
    <t>cai2ugl8dv8pebnrvap7pehlvb_20261023T173000Z</t>
  </si>
  <si>
    <t>dckas4j2hp1q0eola6a9c2rn20_20261026T190000Z</t>
  </si>
  <si>
    <t>7uk2udsdcu4tu728l981dr0rho_20261026T200000Z</t>
  </si>
  <si>
    <t>1bvk5eiq08cq176uh2nc9gaup8_20261026T203000Z</t>
  </si>
  <si>
    <t>6epdb3m8ejuhmntrlt32200rh2_20261027T180000Z</t>
  </si>
  <si>
    <t>5ljad0al1ms9rlu1k4m5nohanu_20261027T193000Z</t>
  </si>
  <si>
    <t>1i6s3p0e3soosamft3qu3d81vc_20261028T160000Z</t>
  </si>
  <si>
    <t>780s4uu5frqfqe88tfi21ib186_20261028T220000Z</t>
  </si>
  <si>
    <t>6ni42dpds8nfodv5emnkicnel1_20261029T180000Z</t>
  </si>
  <si>
    <t>7vcrrjggo9trq8cj6durraehab_20261029T183000Z</t>
  </si>
  <si>
    <t>nrtdjncv44oko7g8lgv4v2eree_20261030T153000Z</t>
  </si>
  <si>
    <t>1g33ke154ep5c08i0j1gmbm08m_20261030T160000Z</t>
  </si>
  <si>
    <t>cai2ugl8dv8pebnrvap7pehlvb_20261030T173000Z</t>
  </si>
  <si>
    <t>1288aq1k0f5eidd7mijrb17vbg_20261102T203000Z</t>
  </si>
  <si>
    <t>1ulu353n372filfsdcif2a5mlc_20261102T203000Z</t>
  </si>
  <si>
    <t>1bvk5eiq08cq176uh2nc9gaup8_20261102T213000Z</t>
  </si>
  <si>
    <t>6epdb3m8ejuhmntrlt32200rh2_20261103T190000Z</t>
  </si>
  <si>
    <t>er6cviq9baaj38817rf2m9c1ek_20261103T210000Z</t>
  </si>
  <si>
    <t>1i6s3p0e3soosamft3qu3d81vc_20261104T170000Z</t>
  </si>
  <si>
    <t>kqfrvcuq0v4c8dhoeslgbmjvop_20261104T200000Z</t>
  </si>
  <si>
    <t>68fmm61ldbpc0o9dmi49gd81nl_20261105T153000Z</t>
  </si>
  <si>
    <t>jg3k4b3c6kglt1ptm9u9ctc9mc_20261105T163000Z</t>
  </si>
  <si>
    <t>2rhasc8u6n0414kd4ed1stjhtr_20261105T173000Z</t>
  </si>
  <si>
    <t>d0uisk68b3ls2vtn32d8ifsu1c_20261105T210000Z</t>
  </si>
  <si>
    <t>vf6n0s4g0jnf9dr1jiv1bn1u5s_20261105T223000Z</t>
  </si>
  <si>
    <t>1lsim3m34srfoke6q0nml3bqvu_20261106T163000Z</t>
  </si>
  <si>
    <t>cai2ugl8dv8pebnrvap7pehlvb_20261106T183000Z</t>
  </si>
  <si>
    <t>2crka6p8av0so0e268e56pht5o_20261106T200000Z</t>
  </si>
  <si>
    <t>dckas4j2hp1q0eola6a9c2rn20_20261109T200000Z</t>
  </si>
  <si>
    <t>7uk2udsdcu4tu728l981dr0rho_20261109T210000Z</t>
  </si>
  <si>
    <t>1bvk5eiq08cq176uh2nc9gaup8_20261109T213000Z</t>
  </si>
  <si>
    <t>6epdb3m8ejuhmntrlt32200rh2_20261110T190000Z</t>
  </si>
  <si>
    <t>c2au84msovas0nvc43bkvagfec_20261110T200000Z</t>
  </si>
  <si>
    <t>5ljad0al1ms9rlu1k4m5nohanu_20261110T203000Z</t>
  </si>
  <si>
    <t>1i6s3p0e3soosamft3qu3d81vc_20261111T170000Z</t>
  </si>
  <si>
    <t>780s4uu5frqfqe88tfi21ib186_20261111T230000Z</t>
  </si>
  <si>
    <t>20qnqpl5pfdoc872od9futg97s_20261112T150000Z</t>
  </si>
  <si>
    <t>pq0i5dtnsiqtcmbvjpfqlolht4_20261112T153000Z</t>
  </si>
  <si>
    <t>5qlspbrlcotm3r0i66t2t6hukg_20261112T173000Z</t>
  </si>
  <si>
    <t>7vcrrjggo9trq8cj6durraehab_20261112T183000Z</t>
  </si>
  <si>
    <t>6ni42dpds8nfodv5emnkicnel1_20261112T190000Z</t>
  </si>
  <si>
    <t>28nb5eel1bc59966s4b6q1lcn1_20261112T203000Z</t>
  </si>
  <si>
    <t>nrtdjncv44oko7g8lgv4v2eree_20261113T163000Z</t>
  </si>
  <si>
    <t>1g33ke154ep5c08i0j1gmbm08m_20261113T170000Z</t>
  </si>
  <si>
    <t>cai2ugl8dv8pebnrvap7pehlvb_20261113T183000Z</t>
  </si>
  <si>
    <t>bvt7g90hml7jhfk2dgjpnb81mh_20261116T210000Z</t>
  </si>
  <si>
    <t>1bvk5eiq08cq176uh2nc9gaup8_20261116T213000Z</t>
  </si>
  <si>
    <t>6epdb3m8ejuhmntrlt32200rh2_20261117T190000Z</t>
  </si>
  <si>
    <t>1i6s3p0e3soosamft3qu3d81vc_20261118T170000Z</t>
  </si>
  <si>
    <t>kqfrvcuq0v4c8dhoeslgbmjvop_20261118T200000Z</t>
  </si>
  <si>
    <t>1kjn9aq68f29634ho5791vv3bq_20261119T143000Z</t>
  </si>
  <si>
    <t>2rhasc8u6n0414kd4ed1stjhtr_20261119T173000Z</t>
  </si>
  <si>
    <t>d0uisk68b3ls2vtn32d8ifsu1c_20261119T210000Z</t>
  </si>
  <si>
    <t>0iefkmrldhbug437ob5sgn64sl_20261119T220000Z</t>
  </si>
  <si>
    <t>INVITED, NO, INVITED, INVITED, INVITED, INVITED, INVITED, YES, INVITED, INVITED, YES</t>
  </si>
  <si>
    <t>cai2ugl8dv8pebnrvap7pehlvb_20261120T183000Z</t>
  </si>
  <si>
    <t>dckas4j2hp1q0eola6a9c2rn20_20261123T200000Z</t>
  </si>
  <si>
    <t>7uk2udsdcu4tu728l981dr0rho_20261123T210000Z</t>
  </si>
  <si>
    <t>1bvk5eiq08cq176uh2nc9gaup8_20261123T213000Z</t>
  </si>
  <si>
    <t>6epdb3m8ejuhmntrlt32200rh2_20261124T190000Z</t>
  </si>
  <si>
    <t>5ljad0al1ms9rlu1k4m5nohanu_20261124T203000Z</t>
  </si>
  <si>
    <t>1i6s3p0e3soosamft3qu3d81vc_20261125T170000Z</t>
  </si>
  <si>
    <t>7vcrrjggo9trq8cj6durraehab_20261126T183000Z</t>
  </si>
  <si>
    <t>6ni42dpds8nfodv5emnkicnel1_20261126T190000Z</t>
  </si>
  <si>
    <t>nrtdjncv44oko7g8lgv4v2eree_20261127T163000Z</t>
  </si>
  <si>
    <t>1g33ke154ep5c08i0j1gmbm08m_20261127T170000Z</t>
  </si>
  <si>
    <t>cai2ugl8dv8pebnrvap7pehlvb_20261127T183000Z</t>
  </si>
  <si>
    <t>1288aq1k0f5eidd7mijrb17vbg_20261130T203000Z</t>
  </si>
  <si>
    <t>1bvk5eiq08cq176uh2nc9gaup8_20261130T213000Z</t>
  </si>
  <si>
    <t>6epdb3m8ejuhmntrlt32200rh2_20261201T190000Z</t>
  </si>
  <si>
    <t>er6cviq9baaj38817rf2m9c1ek_20261201T210000Z</t>
  </si>
  <si>
    <t>1i6s3p0e3soosamft3qu3d81vc_20261202T170000Z</t>
  </si>
  <si>
    <t>kqfrvcuq0v4c8dhoeslgbmjvop_20261202T200000Z</t>
  </si>
  <si>
    <t>68fmm61ldbpc0o9dmi49gd81nl_20261203T153000Z</t>
  </si>
  <si>
    <t>jg3k4b3c6kglt1ptm9u9ctc9mc_20261203T163000Z</t>
  </si>
  <si>
    <t>2rhasc8u6n0414kd4ed1stjhtr_20261203T173000Z</t>
  </si>
  <si>
    <t>d0uisk68b3ls2vtn32d8ifsu1c_20261203T210000Z</t>
  </si>
  <si>
    <t>vf6n0s4g0jnf9dr1jiv1bn1u5s_20261203T223000Z</t>
  </si>
  <si>
    <t>1lsim3m34srfoke6q0nml3bqvu_20261204T163000Z</t>
  </si>
  <si>
    <t>cai2ugl8dv8pebnrvap7pehlvb_20261204T183000Z</t>
  </si>
  <si>
    <t>2crka6p8av0so0e268e56pht5o_20261204T200000Z</t>
  </si>
  <si>
    <t>dckas4j2hp1q0eola6a9c2rn20_20261207T200000Z</t>
  </si>
  <si>
    <t>7uk2udsdcu4tu728l981dr0rho_20261207T210000Z</t>
  </si>
  <si>
    <t>1bvk5eiq08cq176uh2nc9gaup8_20261207T213000Z</t>
  </si>
  <si>
    <t>6epdb3m8ejuhmntrlt32200rh2_20261208T190000Z</t>
  </si>
  <si>
    <t>c2au84msovas0nvc43bkvagfec_20261208T200000Z</t>
  </si>
  <si>
    <t>5ljad0al1ms9rlu1k4m5nohanu_20261208T203000Z</t>
  </si>
  <si>
    <t>1i6s3p0e3soosamft3qu3d81vc_20261209T170000Z</t>
  </si>
  <si>
    <t>20qnqpl5pfdoc872od9futg97s_20261210T150000Z</t>
  </si>
  <si>
    <t>5qlspbrlcotm3r0i66t2t6hukg_20261210T173000Z</t>
  </si>
  <si>
    <t>7vcrrjggo9trq8cj6durraehab_20261210T183000Z</t>
  </si>
  <si>
    <t>6ni42dpds8nfodv5emnkicnel1_20261210T190000Z</t>
  </si>
  <si>
    <t>28nb5eel1bc59966s4b6q1lcn1_20261210T203000Z</t>
  </si>
  <si>
    <t>nrtdjncv44oko7g8lgv4v2eree_20261211T163000Z</t>
  </si>
  <si>
    <t>1g33ke154ep5c08i0j1gmbm08m_20261211T170000Z</t>
  </si>
  <si>
    <t>cai2ugl8dv8pebnrvap7pehlvb_20261211T183000Z</t>
  </si>
  <si>
    <t>bvt7g90hml7jhfk2dgjpnb81mh_20261214T210000Z</t>
  </si>
  <si>
    <t>1bvk5eiq08cq176uh2nc9gaup8_20261214T213000Z</t>
  </si>
  <si>
    <t>6epdb3m8ejuhmntrlt32200rh2_20261215T190000Z</t>
  </si>
  <si>
    <t>1i6s3p0e3soosamft3qu3d81vc_20261216T170000Z</t>
  </si>
  <si>
    <t>kqfrvcuq0v4c8dhoeslgbmjvop_20261216T200000Z</t>
  </si>
  <si>
    <t>2rhasc8u6n0414kd4ed1stjhtr_20261217T173000Z</t>
  </si>
  <si>
    <t>d0uisk68b3ls2vtn32d8ifsu1c_20261217T210000Z</t>
  </si>
  <si>
    <t>0iefkmrldhbug437ob5sgn64sl_20261217T220000Z</t>
  </si>
  <si>
    <t>cai2ugl8dv8pebnrvap7pehlvb_20261218T183000Z</t>
  </si>
  <si>
    <t>dckas4j2hp1q0eola6a9c2rn20_20261221T200000Z</t>
  </si>
  <si>
    <t>7uk2udsdcu4tu728l981dr0rho_20261221T210000Z</t>
  </si>
  <si>
    <t>1bvk5eiq08cq176uh2nc9gaup8_20261221T213000Z</t>
  </si>
  <si>
    <t>6epdb3m8ejuhmntrlt32200rh2_20261222T190000Z</t>
  </si>
  <si>
    <t>5ljad0al1ms9rlu1k4m5nohanu_20261222T203000Z</t>
  </si>
  <si>
    <t>1i6s3p0e3soosamft3qu3d81vc_20261223T170000Z</t>
  </si>
  <si>
    <t>7vcrrjggo9trq8cj6durraehab_20261224T183000Z</t>
  </si>
  <si>
    <t>6ni42dpds8nfodv5emnkicnel1_20261224T190000Z</t>
  </si>
  <si>
    <t>nrtdjncv44oko7g8lgv4v2eree_20261225T163000Z</t>
  </si>
  <si>
    <t>1g33ke154ep5c08i0j1gmbm08m_20261225T170000Z</t>
  </si>
  <si>
    <t>cai2ugl8dv8pebnrvap7pehlvb_20261225T183000Z</t>
  </si>
  <si>
    <t>1288aq1k0f5eidd7mijrb17vbg_20261228T203000Z</t>
  </si>
  <si>
    <t>1bvk5eiq08cq176uh2nc9gaup8_20261228T213000Z</t>
  </si>
  <si>
    <t>6epdb3m8ejuhmntrlt32200rh2_20261229T190000Z</t>
  </si>
  <si>
    <t>1i6s3p0e3soosamft3qu3d81vc_20261230T170000Z</t>
  </si>
  <si>
    <t>kqfrvcuq0v4c8dhoeslgbmjvop_20261230T200000Z</t>
  </si>
  <si>
    <t>68fmm61ldbpc0o9dmi49gd81nl_20261231T153000Z</t>
  </si>
  <si>
    <t>2rhasc8u6n0414kd4ed1stjhtr_20261231T173000Z</t>
  </si>
  <si>
    <t>d0uisk68b3ls2vtn32d8ifsu1c_20261231T210000Z</t>
  </si>
  <si>
    <t>vf6n0s4g0jnf9dr1jiv1bn1u5s_20261231T223000Z</t>
  </si>
  <si>
    <t>1lsim3m34srfoke6q0nml3bqvu_20270101T163000Z</t>
  </si>
  <si>
    <t>cai2ugl8dv8pebnrvap7pehlvb_20270101T183000Z</t>
  </si>
  <si>
    <t>2crka6p8av0so0e268e56pht5o_20270101T200000Z</t>
  </si>
  <si>
    <t>dckas4j2hp1q0eola6a9c2rn20_20270104T200000Z</t>
  </si>
  <si>
    <t>7uk2udsdcu4tu728l981dr0rho_20270104T210000Z</t>
  </si>
  <si>
    <t>1bvk5eiq08cq176uh2nc9gaup8_20270104T213000Z</t>
  </si>
  <si>
    <t>6epdb3m8ejuhmntrlt32200rh2_20270105T190000Z</t>
  </si>
  <si>
    <t>c2au84msovas0nvc43bkvagfec_20270105T200000Z</t>
  </si>
  <si>
    <t>5ljad0al1ms9rlu1k4m5nohanu_20270105T203000Z</t>
  </si>
  <si>
    <t>er6cviq9baaj38817rf2m9c1ek_20270105T210000Z</t>
  </si>
  <si>
    <t>1i6s3p0e3soosamft3qu3d81vc_20270106T170000Z</t>
  </si>
  <si>
    <t>20qnqpl5pfdoc872od9futg97s_20270107T150000Z</t>
  </si>
  <si>
    <t>jg3k4b3c6kglt1ptm9u9ctc9mc_20270107T163000Z</t>
  </si>
  <si>
    <t>5qlspbrlcotm3r0i66t2t6hukg_20270107T173000Z</t>
  </si>
  <si>
    <t>7vcrrjggo9trq8cj6durraehab_20270107T183000Z</t>
  </si>
  <si>
    <t>6ni42dpds8nfodv5emnkicnel1_20270107T190000Z</t>
  </si>
  <si>
    <t>28nb5eel1bc59966s4b6q1lcn1_20270107T203000Z</t>
  </si>
  <si>
    <t>nrtdjncv44oko7g8lgv4v2eree_20270108T163000Z</t>
  </si>
  <si>
    <t>1g33ke154ep5c08i0j1gmbm08m_20270108T170000Z</t>
  </si>
  <si>
    <t>cai2ugl8dv8pebnrvap7pehlvb_20270108T183000Z</t>
  </si>
  <si>
    <t>bvt7g90hml7jhfk2dgjpnb81mh_20270111T210000Z</t>
  </si>
  <si>
    <t>1bvk5eiq08cq176uh2nc9gaup8_20270111T213000Z</t>
  </si>
  <si>
    <t>6epdb3m8ejuhmntrlt32200rh2_20270112T190000Z</t>
  </si>
  <si>
    <t>1i6s3p0e3soosamft3qu3d81vc_20270113T170000Z</t>
  </si>
  <si>
    <t>kqfrvcuq0v4c8dhoeslgbmjvop_20270113T200000Z</t>
  </si>
  <si>
    <t>2rhasc8u6n0414kd4ed1stjhtr_20270114T173000Z</t>
  </si>
  <si>
    <t>d0uisk68b3ls2vtn32d8ifsu1c_20270114T210000Z</t>
  </si>
  <si>
    <t>cai2ugl8dv8pebnrvap7pehlvb_20270115T183000Z</t>
  </si>
  <si>
    <t>dckas4j2hp1q0eola6a9c2rn20_20270118T200000Z</t>
  </si>
  <si>
    <t>7uk2udsdcu4tu728l981dr0rho_20270118T210000Z</t>
  </si>
  <si>
    <t>1bvk5eiq08cq176uh2nc9gaup8_20270118T213000Z</t>
  </si>
  <si>
    <t>6epdb3m8ejuhmntrlt32200rh2_20270119T190000Z</t>
  </si>
  <si>
    <t>5ljad0al1ms9rlu1k4m5nohanu_20270119T203000Z</t>
  </si>
  <si>
    <t>1i6s3p0e3soosamft3qu3d81vc_20270120T170000Z</t>
  </si>
  <si>
    <t>7vcrrjggo9trq8cj6durraehab_20270121T183000Z</t>
  </si>
  <si>
    <t>6ni42dpds8nfodv5emnkicnel1_20270121T190000Z</t>
  </si>
  <si>
    <t>0iefkmrldhbug437ob5sgn64sl_20270121T220000Z</t>
  </si>
  <si>
    <t>nrtdjncv44oko7g8lgv4v2eree_20270122T163000Z</t>
  </si>
  <si>
    <t>1g33ke154ep5c08i0j1gmbm08m_20270122T170000Z</t>
  </si>
  <si>
    <t>cai2ugl8dv8pebnrvap7pehlvb_20270122T183000Z</t>
  </si>
  <si>
    <t>1288aq1k0f5eidd7mijrb17vbg_20270125T203000Z</t>
  </si>
  <si>
    <t>1bvk5eiq08cq176uh2nc9gaup8_20270125T213000Z</t>
  </si>
  <si>
    <t>6epdb3m8ejuhmntrlt32200rh2_20270126T190000Z</t>
  </si>
  <si>
    <t>1i6s3p0e3soosamft3qu3d81vc_20270127T170000Z</t>
  </si>
  <si>
    <t>kqfrvcuq0v4c8dhoeslgbmjvop_20270127T200000Z</t>
  </si>
  <si>
    <t>68fmm61ldbpc0o9dmi49gd81nl_20270128T153000Z</t>
  </si>
  <si>
    <t>2rhasc8u6n0414kd4ed1stjhtr_20270128T173000Z</t>
  </si>
  <si>
    <t>d0uisk68b3ls2vtn32d8ifsu1c_20270128T210000Z</t>
  </si>
  <si>
    <t>vf6n0s4g0jnf9dr1jiv1bn1u5s_20270128T223000Z</t>
  </si>
  <si>
    <t>cai2ugl8dv8pebnrvap7pehlvb_20270129T183000Z</t>
  </si>
  <si>
    <t>dckas4j2hp1q0eola6a9c2rn20_20270201T200000Z</t>
  </si>
  <si>
    <t>1ulu353n372filfsdcif2a5mlc_20270201T203000Z</t>
  </si>
  <si>
    <t>7uk2udsdcu4tu728l981dr0rho_20270201T210000Z</t>
  </si>
  <si>
    <t>1bvk5eiq08cq176uh2nc9gaup8_20270201T213000Z</t>
  </si>
  <si>
    <t>6epdb3m8ejuhmntrlt32200rh2_20270202T190000Z</t>
  </si>
  <si>
    <t>c2au84msovas0nvc43bkvagfec_20270202T200000Z</t>
  </si>
  <si>
    <t>5ljad0al1ms9rlu1k4m5nohanu_20270202T203000Z</t>
  </si>
  <si>
    <t>er6cviq9baaj38817rf2m9c1ek_20270202T210000Z</t>
  </si>
  <si>
    <t>1i6s3p0e3soosamft3qu3d81vc_20270203T170000Z</t>
  </si>
  <si>
    <t>20qnqpl5pfdoc872od9futg97s_20270204T150000Z</t>
  </si>
  <si>
    <t>jg3k4b3c6kglt1ptm9u9ctc9mc_20270204T163000Z</t>
  </si>
  <si>
    <t>5qlspbrlcotm3r0i66t2t6hukg_20270204T173000Z</t>
  </si>
  <si>
    <t>7vcrrjggo9trq8cj6durraehab_20270204T183000Z</t>
  </si>
  <si>
    <t>6ni42dpds8nfodv5emnkicnel1_20270204T190000Z</t>
  </si>
  <si>
    <t>28nb5eel1bc59966s4b6q1lcn1_20270204T203000Z</t>
  </si>
  <si>
    <t>1lsim3m34srfoke6q0nml3bqvu_20270205T163000Z</t>
  </si>
  <si>
    <t>nrtdjncv44oko7g8lgv4v2eree_20270205T163000Z</t>
  </si>
  <si>
    <t>1g33ke154ep5c08i0j1gmbm08m_20270205T170000Z</t>
  </si>
  <si>
    <t>cai2ugl8dv8pebnrvap7pehlvb_20270205T183000Z</t>
  </si>
  <si>
    <t>2crka6p8av0so0e268e56pht5o_20270205T200000Z</t>
  </si>
  <si>
    <t>bvt7g90hml7jhfk2dgjpnb81mh_20270208T210000Z</t>
  </si>
  <si>
    <t>1bvk5eiq08cq176uh2nc9gaup8_20270208T213000Z</t>
  </si>
  <si>
    <t>6epdb3m8ejuhmntrlt32200rh2_20270209T190000Z</t>
  </si>
  <si>
    <t>1i6s3p0e3soosamft3qu3d81vc_20270210T170000Z</t>
  </si>
  <si>
    <t>kqfrvcuq0v4c8dhoeslgbmjvop_20270210T200000Z</t>
  </si>
  <si>
    <t>pq0i5dtnsiqtcmbvjpfqlolht4_20270211T153000Z</t>
  </si>
  <si>
    <t>2rhasc8u6n0414kd4ed1stjhtr_20270211T173000Z</t>
  </si>
  <si>
    <t>d0uisk68b3ls2vtn32d8ifsu1c_20270211T210000Z</t>
  </si>
  <si>
    <t>cai2ugl8dv8pebnrvap7pehlvb_20270212T183000Z</t>
  </si>
  <si>
    <t>dckas4j2hp1q0eola6a9c2rn20_20270215T200000Z</t>
  </si>
  <si>
    <t>7uk2udsdcu4tu728l981dr0rho_20270215T210000Z</t>
  </si>
  <si>
    <t>1bvk5eiq08cq176uh2nc9gaup8_20270215T213000Z</t>
  </si>
  <si>
    <t>6epdb3m8ejuhmntrlt32200rh2_20270216T190000Z</t>
  </si>
  <si>
    <t>5ljad0al1ms9rlu1k4m5nohanu_20270216T203000Z</t>
  </si>
  <si>
    <t>1i6s3p0e3soosamft3qu3d81vc_20270217T170000Z</t>
  </si>
  <si>
    <t>1kjn9aq68f29634ho5791vv3bq_20270218T143000Z</t>
  </si>
  <si>
    <t>7vcrrjggo9trq8cj6durraehab_20270218T183000Z</t>
  </si>
  <si>
    <t>6ni42dpds8nfodv5emnkicnel1_20270218T190000Z</t>
  </si>
  <si>
    <t>0iefkmrldhbug437ob5sgn64sl_20270218T220000Z</t>
  </si>
  <si>
    <t>nrtdjncv44oko7g8lgv4v2eree_20270219T163000Z</t>
  </si>
  <si>
    <t>1g33ke154ep5c08i0j1gmbm08m_20270219T170000Z</t>
  </si>
  <si>
    <t>cai2ugl8dv8pebnrvap7pehlvb_20270219T183000Z</t>
  </si>
  <si>
    <t>1288aq1k0f5eidd7mijrb17vbg_20270222T203000Z</t>
  </si>
  <si>
    <t>1bvk5eiq08cq176uh2nc9gaup8_20270222T213000Z</t>
  </si>
  <si>
    <t>6epdb3m8ejuhmntrlt32200rh2_20270223T190000Z</t>
  </si>
  <si>
    <t>1i6s3p0e3soosamft3qu3d81vc_20270224T170000Z</t>
  </si>
  <si>
    <t>kqfrvcuq0v4c8dhoeslgbmjvop_20270224T200000Z</t>
  </si>
  <si>
    <t>68fmm61ldbpc0o9dmi49gd81nl_20270225T153000Z</t>
  </si>
  <si>
    <t>2rhasc8u6n0414kd4ed1stjhtr_20270225T173000Z</t>
  </si>
  <si>
    <t>d0uisk68b3ls2vtn32d8ifsu1c_20270225T210000Z</t>
  </si>
  <si>
    <t>vf6n0s4g0jnf9dr1jiv1bn1u5s_20270225T223000Z</t>
  </si>
  <si>
    <t>cai2ugl8dv8pebnrvap7pehlvb_20270226T183000Z</t>
  </si>
  <si>
    <t>dckas4j2hp1q0eola6a9c2rn20_20270301T200000Z</t>
  </si>
  <si>
    <t>7uk2udsdcu4tu728l981dr0rho_20270301T210000Z</t>
  </si>
  <si>
    <t>1bvk5eiq08cq176uh2nc9gaup8_20270301T213000Z</t>
  </si>
  <si>
    <t>6epdb3m8ejuhmntrlt32200rh2_20270302T190000Z</t>
  </si>
  <si>
    <t>c2au84msovas0nvc43bkvagfec_20270302T200000Z</t>
  </si>
  <si>
    <t>5ljad0al1ms9rlu1k4m5nohanu_20270302T203000Z</t>
  </si>
  <si>
    <t>er6cviq9baaj38817rf2m9c1ek_20270302T210000Z</t>
  </si>
  <si>
    <t>1i6s3p0e3soosamft3qu3d81vc_20270303T170000Z</t>
  </si>
  <si>
    <t>Received Date</t>
  </si>
  <si>
    <t>Meeting Title</t>
  </si>
  <si>
    <t>Meeting Company</t>
  </si>
  <si>
    <t>Meeting Date</t>
  </si>
  <si>
    <t>Meeting End Time</t>
  </si>
  <si>
    <t>Duration</t>
  </si>
  <si>
    <t>Summary</t>
  </si>
  <si>
    <t>Actual Attendees</t>
  </si>
  <si>
    <t>Invited Attendees</t>
  </si>
  <si>
    <t>All Names</t>
  </si>
  <si>
    <t>External Attendees</t>
  </si>
  <si>
    <t>My Action Items Count</t>
  </si>
  <si>
    <t>Others Action Items Count</t>
  </si>
  <si>
    <t>Total Action Items</t>
  </si>
  <si>
    <t>Opportunity ID</t>
  </si>
  <si>
    <t>Opportunity Name</t>
  </si>
  <si>
    <t>Mapped Domain</t>
  </si>
  <si>
    <t>Calendar Event ID</t>
  </si>
  <si>
    <t>Meeting Link</t>
  </si>
  <si>
    <t>Zoom Link</t>
  </si>
  <si>
    <t>Internal Attendees JSON</t>
  </si>
  <si>
    <t>External Attendees JSON</t>
  </si>
  <si>
    <t>rwjf.org</t>
  </si>
  <si>
    <t>2026-01-27T18:58:06.620Z</t>
  </si>
  <si>
    <t>2026-01-27T19:32:22.684Z</t>
  </si>
  <si>
    <t>34 minutes</t>
  </si>
  <si>
    <t>Phil Hagerty and John Davis discussed troubleshooting a journey in ObservePoint, where Phil encountered a rule failure due to not checking the "matches regex" option when setting up a variable check for EVAR 13. John walked Phil through using ObservePoint's UI-based actions (click, input) instead of JavaScript and recommended adding wait times to ensure variables load properly before validation. John also introduced Phil to the ObservePoint Chrome extension, which allows users to easily copy full variable names with dot notation directly from their website, saving significant manual work when building data validation rules.</t>
  </si>
  <si>
    <t>phagerty@rwjf.org, john.davis@observepoint.com, andy.compas@observepoint.com</t>
  </si>
  <si>
    <t>andy.compas@observepoint.com, john.davis@observepoint.com, macey.bell@observepoint.com, phagerty@rwjf.org</t>
  </si>
  <si>
    <t>Andy Compas, John Davis, Macey Bell, Phil Hagerty</t>
  </si>
  <si>
    <t>phagerty@rwjf.org</t>
  </si>
  <si>
    <t>2026-01-23T18:36:23.816Z</t>
  </si>
  <si>
    <t>2026-01-23T19:41:45.274Z</t>
  </si>
  <si>
    <t>65 minutes</t>
  </si>
  <si>
    <t>Frank and John discussed organizing ObservePoint's audit and journey structure, with Frank explaining their QA process for tracking analytics through development and production environments. John recommended starting with a single use case to establish a complete QA workflow before scaling, and demonstrated how to use labels, bulk actions, and custom reports to better organize and monitor journey health across different environments. They agreed to meet again next Friday to review individual journeys and continue implementing the organizational improvements, with John also following up on contract renewal options.</t>
  </si>
  <si>
    <t>John Davis, Fialongo</t>
  </si>
  <si>
    <t>amica.com</t>
  </si>
  <si>
    <t>["Love it--lets do it!","Ok that sounds like a plan","I'd propose a 25% increase, 50% increase and 100% increase of pages. Maybe reduce journeys to 1500 but journeys are so insanely cheap so idk if thats even worth mentioning plus theyre still building more journeys","With Dallin","Let's take time to discuss this during the accounts sync we have scheduled tomorrow.","&lt;@U015A9T2KLZ&gt; Frank was hoping that we could send him some pricing options for expansion of their audits for this upcoming renewal. Can you help here? I'm sure he was wanting to keep their grandfathered rate and he really wants me to meet other teams to do some training for them as well.","Your channel \"customer-amica\" was converted to Salesforce channel \"Amica Mutual Insurance\"."]</t>
  </si>
  <si>
    <t>2026-01-28T18:09:03.511Z</t>
  </si>
  <si>
    <t>2026-01-28T18:43:21.141Z</t>
  </si>
  <si>
    <t>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t>
  </si>
  <si>
    <t>john.davis@observepoint.com, venkata.mallepudi@agilent.com</t>
  </si>
  <si>
    <t>john.davis@observepoint.com, macey.bell@observepoint.com, justin.yee@agilent.com, varun.isaac@agilent.com, venkata.mallepudi@agilent.com</t>
  </si>
  <si>
    <t>John Davis, Macey Bell, Justin Yee, Varun Isaac, Venkata Mallepudi</t>
  </si>
  <si>
    <t>venkata.mallepudi@agilent.com</t>
  </si>
  <si>
    <t>agilent.com</t>
  </si>
  <si>
    <t>["Your channel \"customer-agilent\" was converted to Salesforce channel \"Agilent\"."]</t>
  </si>
  <si>
    <t>2026-01-28T20:28:03.379Z</t>
  </si>
  <si>
    <t>2026-01-28T20:32:12.895Z</t>
  </si>
  <si>
    <t>4 minutes</t>
  </si>
  <si>
    <t>This meeting transcript captures a brief informal conversation where participants are getting organized at the start of a call. John Davis and others discuss concerns about recording the session, noting that their company has strict policies against it. The conversation involves some confusion about meeting room ownership and how to disable the recording feature, with participants trying to figure out the technical steps to remove the recording bot from the session.</t>
  </si>
  <si>
    <t>john.davis@observepoint.com, macey.bell@observepoint.com, charlie@ctysse.net, charlie.tysse@stackedanalytics.com, egonzales@verisign.com</t>
  </si>
  <si>
    <t>John Davis, Macey Bell, Charlie, Charlie.tysse, Egonzales</t>
  </si>
  <si>
    <t>charlie@ctysse.net, charlie.tysse@stackedanalytics.com, egonzales@verisign.com</t>
  </si>
  <si>
    <t>verisign.com</t>
  </si>
  <si>
    <t>["&lt;@U6S3ZRQDA&gt; has joined the channel","Your channel \"customer-verisign\" was converted to Salesforce channel \"Verisign\"."]</t>
  </si>
  <si>
    <t>2026-01-29T22:31:15.043Z</t>
  </si>
  <si>
    <t>2026-01-29T23:17:02.980Z</t>
  </si>
  <si>
    <t>46 minutes</t>
  </si>
  <si>
    <t>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follow-up session to address Hailey's specific use cases around the custom "digital data" layer, and establishing governance standards that can be enforced through ObservePoint's rules and alerting capabilities.</t>
  </si>
  <si>
    <t>john.davis@observepoint.com, hchamberlain@officeworks.com.au, hhebron@officeworks.com.au</t>
  </si>
  <si>
    <t>john.davis@observepoint.com, macey.bell@observepoint.com, todd.wilkerson@observepoint.com, achan4@officeworks.com.au, bhowell@officeworks.com.au, hchamberlain@officeworks.com.au, hhebron@officeworks.com.au</t>
  </si>
  <si>
    <t>John Davis, Macey Bell, Todd Wilkerson, Achan4, Bhowell, Hchamberlain, Hhebron</t>
  </si>
  <si>
    <t>hchamberlain@officeworks.com.au, hhebron@officeworks.com.au</t>
  </si>
  <si>
    <t>officeworks.com.au</t>
  </si>
  <si>
    <t>["Yep I agree","definitely a soft warning though. You'll want to get very direct about success criteria. Essentially, what would make this an indispensable tool for their organization.","Ash talked about how they want to comb through their tools this year to see what they want to drop because he feels like there might be some overlap. He still likes OP but asked me to have regular meetings to make sure they are getting the most value out of OP, which was my plan anyways. I still feel good about where we are with them, their use cases they told me still align well I think","I got a churn alert for this account today. How can I help?"]</t>
  </si>
  <si>
    <t>2026-01-30T18:32:17.797Z</t>
  </si>
  <si>
    <t>2026-01-30T19:32:44.095Z</t>
  </si>
  <si>
    <t>60 minutes</t>
  </si>
  <si>
    <t>John Davis and Frank Ialongo discussed organizing ObservePoint journeys and audits, with a focus on creating effective alerting systems for marketing tag monitoring. They worked through setting up folder structures, building custom reports filtered by labels and folders, and establishing rules and alerts to monitor Facebook conversion tags across web pages. The session concluded with creating an alert that would notify the team when more than five pages (or 1% of total pages) are missing the Facebook conversion tag, providing a scalable framework for monitoring marketing pixels across their website.</t>
  </si>
  <si>
    <t>["This message was deleted.","Researching...","Oops, something unexpected happened while processing your request. Please try again.","Love it--lets do it!","Ok that sounds like a plan","I'd propose a 25% increase, 50% increase and 100% increase of pages. Maybe reduce journeys to 1500 but journeys are so insanely cheap so idk if thats even worth mentioning plus theyre still building more journeys","With Dallin","Let's take time to discuss this during the accounts sync we have scheduled tomorrow.","Frank was hoping that we could send him some pricing options for expansion of their audits for this upcoming renewal. Can you help here? I'm sure he was wanting to keep their grandfathered rate and he really wants me to meet other teams to do some training for them as well.","Your channel \"customer-amica\" was converted to Salesforce channel \"Amica Mutual Insurance\"."]</t>
  </si>
  <si>
    <t>2026-01-30T19:42:53.158Z</t>
  </si>
  <si>
    <t>2026-01-30T20:05:30.043Z</t>
  </si>
  <si>
    <t>23 minutes</t>
  </si>
  <si>
    <t>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5,500 pages to be scanned monthly. The focus will be on establishing a structured, recurring audit schedule rather than continuing ad-hoc monitoring.</t>
  </si>
  <si>
    <t>John Davis, Steve Choi</t>
  </si>
  <si>
    <t>prudential.com</t>
  </si>
  <si>
    <t>["&lt;@U6S3ZRQDA&gt; has joined the channel","Your channel \"customer-prudential\" was converted to Salesforce channel \"Prudential Financial Inc.\"."]</t>
  </si>
  <si>
    <t>2026-02-03T16:58:07.473Z</t>
  </si>
  <si>
    <t>2026-02-03T17:36:32.788Z</t>
  </si>
  <si>
    <t>38 minutes</t>
  </si>
  <si>
    <t>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simulation. Raj committed to providing documentation by week's end detailing all parameters and data elements for each event, prioritizing the engagement homepage with potential extension to the search page, while they agreed to reschedule their February 16th meeting due to the President's Day holiday.</t>
  </si>
  <si>
    <t>John Davis, Venkata Mallepudi</t>
  </si>
  <si>
    <t>2026-02-03T18:30:17.434Z</t>
  </si>
  <si>
    <t>2026-02-03T19:14:48.072Z</t>
  </si>
  <si>
    <t>45 minutes</t>
  </si>
  <si>
    <t>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Prudential subdomains, considering factors like traffic volume, page types, and system integrations. The team also reviewed ObservePoint's capabilities for detecting broken links, missing tags, and privacy compliance issues, with plans to reconvene in two weeks to finalize the page list and determine stakeholders who will receive and act on audit alerts.</t>
  </si>
  <si>
    <t>steve.choi@prudential.com, john.davis@observepoint.com</t>
  </si>
  <si>
    <t>john.davis@observepoint.com, caitlin.diaz@prudential.com, chirag1.patel@prudential.com, eileen.cuevas@prudential.com, jennifer.castri@prudential.com, lauren.tajar@prudential.com, michael.vance@prudential.com, narender.reddy@prudential.com, neal.ronaghan@prudential.com, paula.mcnerney@prudential.com, priyank.goswami@prudential.com, raghunath.munugala@prudential.com, rolando.rafanan@prudential.com, sanjana.dodley@prudential.com, soojin.1.kim@prudential.com, steve.choi@prudential.com</t>
  </si>
  <si>
    <t>John Davis, Caitlin Diaz, Chirag Patel, Eileen Cuevas, Jennifer Castri, Lauren Tajar, Michael Vance, Narender Reddy, Neal Ronaghan, Paula McNerney, Priyank Goswami, Raghunath Munugala, Rolando Rafanan, Sanjana Dodley, Soojin Kim, Steve Choi</t>
  </si>
  <si>
    <t>2026-02-03T19:30:17.657Z</t>
  </si>
  <si>
    <t>2026-02-03T20:01:10.359Z</t>
  </si>
  <si>
    <t>31 minutes</t>
  </si>
  <si>
    <t>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conditional logic more efficiently, which would allow for more flexible rule creation while keeping the solution manageable, and committed to researching best practices with the solutions team before their next discussion.</t>
  </si>
  <si>
    <t>John Davis, Brad Weidner</t>
  </si>
  <si>
    <t>brad.weidner@brunswick.com</t>
  </si>
  <si>
    <t>brunswick.com</t>
  </si>
  <si>
    <t>["&lt;@U6S3ZRQDA&gt; has joined the channel","Your channel \"customer-brunswick\" was converted to Salesforce channel \"Brunswick\"."]</t>
  </si>
  <si>
    <t>2026-02-03T20:28:09.282Z</t>
  </si>
  <si>
    <t>2026-02-03T20:30:05.662Z</t>
  </si>
  <si>
    <t>2 minutes</t>
  </si>
  <si>
    <t>The meeting focused on coordinating accessibility feature demonstrations for ObservePoint's platform. While John Davis acknowledged that accessibility auditing is available in their tool but not their primary specialty, the team agreed to schedule a walkthrough for Chelsey's center of excellence team. Now that SSO access issues have been resolved, PFrei and Chelsey will coordinate with John to arrange a demonstration of the accessibility audit features for their team members.</t>
  </si>
  <si>
    <t>John Davis, Audrbom, Tatyana Zachary</t>
  </si>
  <si>
    <t>audrbom@cdw.com, tatyana.zachary@cdw.com</t>
  </si>
  <si>
    <t>cdw.com</t>
  </si>
  <si>
    <t>["&lt;@U6S3ZRQDA&gt; has joined the channel","Your channel \"customer-cdw\" was converted to Salesforce channel \"CDW\"."]</t>
  </si>
  <si>
    <t>2026-02-03T20:58:05.662Z</t>
  </si>
  <si>
    <t>2026-02-03T21:01:54.381Z</t>
  </si>
  <si>
    <t>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the cleanup process before potentially moving to monthly meetings.</t>
  </si>
  <si>
    <t>john.davis@observepoint.com, audrey.bombeck-massel@observepoint.com, tatyana.zachary@observepoint.com</t>
  </si>
  <si>
    <t>abel.gomez@observepoint.com, john.davis@observepoint.com, macey.bell@observepoint.com, david.adams903@commonspirit.org, david.krause@commonspirit.org, debra.veik@commonspirit.org, eric.davis902@commonspirit.org, ken.johanson@commonspirit.org, philip.leach@commonspirit.org, stanton.richard@commonspirit.org</t>
  </si>
  <si>
    <t>Abel Gomez, John Davis, Macey Bell, David Adams, David Krause, Debra Veik, Eric Davis, Ken Johanson, Philip Leach, Stanton Richard</t>
  </si>
  <si>
    <t>david.adams903@commonspirit.org, david.krause@commonspirit.org, debra.veik@commonspirit.org, eric.davis902@commonspirit.org, ken.johanson@commonspirit.org, philip.leach@commonspirit.org, stanton.richard@commonspirit.org</t>
  </si>
  <si>
    <t>commonspirit.org</t>
  </si>
  <si>
    <t>["Channel join: User U6S3ZRQDA has joined the channel","Meeting Title: OP | Dignity Health - Sync, Date: January 6, 2026. Attendees: Abel Gomez, John Davis, Macey Bell, David Adams, David Krause, Debra Veik, Eric Davis, Ken Johanson, Philip Leach, Stanton Richard. Summary: The customer did not attend this meeting. No summary or action items to report.","Channel join: User U1FL37X5F has joined the channel","Your channel 'customer-dignity-health' was converted to Salesforce channel 'Dignity Health'."]</t>
  </si>
  <si>
    <t>2026-02-03T21:31:32.573Z</t>
  </si>
  <si>
    <t>2026-02-03T21:57:49.121Z</t>
  </si>
  <si>
    <t>26 minutes</t>
  </si>
  <si>
    <t>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potentially modernizing their design system with component-level tagging using Storybook and Next.js, with John recommending they explore ObservePoint's new CI/CD integration via GitHub Actions to enable proactive testing during development.</t>
  </si>
  <si>
    <t>john.davis@observepoint.com, kendall.papera@setoyota.com, robyn.beyah@22squared.com, jack.zackowitz@22squared.com, jared.blood@22squared.com</t>
  </si>
  <si>
    <t>john.davis@observepoint.com, ailill.breffni@setoyota.com, jack.zackowitz@22squared.com, jared.blood@22squared.com, kathy.shin@22squared.com, kendall.papera@setoyota.com, robyn.beyah@22squared.com</t>
  </si>
  <si>
    <t>John Davis, Ailill Breffni, Jack Zackowitz, Jared Blood, Kathy Shin, Kendall Papera, Robyn Beyah</t>
  </si>
  <si>
    <t>kendall.papera@setoyota.com, robyn.beyah@22squared.com, jack.zackowitz@22squared.com, jared.blood@22squared.com</t>
  </si>
  <si>
    <t>setoyota.com</t>
  </si>
  <si>
    <t>["&lt;@U6S3ZRQDA&gt; has joined the channel","Your channel \"customer-jm-family\" was converted to Salesforce channel \"JM Family Enterprises\"."]</t>
  </si>
  <si>
    <t>2026-02-04T17:31:15.555Z</t>
  </si>
  <si>
    <t>2026-02-04T18:02:03.991Z</t>
  </si>
  <si>
    <t>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t>
  </si>
  <si>
    <t>john.davis@observepoint.com, kathy.bealler@lumen.com</t>
  </si>
  <si>
    <t>john.davis@observepoint.com, kathy.bealler@lumen.com, kathy.behler@lumen.com</t>
  </si>
  <si>
    <t>John Davis, Kathy Bealler, Kathy Behler</t>
  </si>
  <si>
    <t>kathy.bealler@lumen.com</t>
  </si>
  <si>
    <t>lumen.com</t>
  </si>
  <si>
    <t>["Your channel \"customer-lumen\" was converted to Salesforce channel \"Lumen\"."]</t>
  </si>
  <si>
    <t>2026-02-04T17:58:08.681Z</t>
  </si>
  <si>
    <t>2026-02-04T18:25:31.353Z</t>
  </si>
  <si>
    <t>27 minutes</t>
  </si>
  <si>
    <t>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 frequency and may explore additional use cases as they become more familiar with the platform's capabilities.</t>
  </si>
  <si>
    <t>john.davis@observepoint.com, wendi.vien@mongodb.com, michaleen.craig@mongodb.com</t>
  </si>
  <si>
    <t>john.davis@observepoint.com, arthur.engelhard@mongodb.com, michaleen.craig@mongodb.com, wendi.vien@mongodb.com</t>
  </si>
  <si>
    <t>John Davis, Arthur Engelhard, Michaleen Craig, Wendi Vien</t>
  </si>
  <si>
    <t>wendi.vien@mongodb.com, michaleen.craig@mongodb.com</t>
  </si>
  <si>
    <t>mongodb.com</t>
  </si>
  <si>
    <t>["Meeting Title: ObservePoint | MongoDB - Sync. Date: January 8, 2026. Attendees: John Davis (OP), john.davis@observepoint.com; Macey Bell (OP), macey.bell@observepoint.com; Arthur Engelhard, arthur.engelhard@mongodb.com. Summary: ObservePoint and MongoDB discussed Atlas rebranding audit results showing 20,000 pages, many duplicates from translations and URL parameters. Arthur will present findings to the SEO team tomorrow. Contract renewal is scheduled for March with discussion planned for mid-February. John offered extended data retention options and agreed to connect with other MongoDB teams for additional use cases and support. Next Steps: Arthur – Present audit analysis and findings to MongoDB SEO team tomorrow at 10:30 AM ET; John – Attend MongoDB SEO team meeting tomorrow morning; Arthur – Coordinate with Daniel on contract renewal discussion and internal MongoDB approval process; John – Connect with other teams at MongoDB to explore additional ObservePoint use cases and support opportunities.","Channel member joined: customer-mongodb channel","Channel conversion notification: customer-mongodb was converted to Salesforce channel MongoDB Inc."]</t>
  </si>
  <si>
    <t>2026-02-04T20:30:46.447Z</t>
  </si>
  <si>
    <t>2026-02-04T21:06:46.933Z</t>
  </si>
  <si>
    <t>36 minutes</t>
  </si>
  <si>
    <t>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validation and privacy compliance monitoring, with John suggesting integration opportunities with their privacy team (Skyline) and introducing a GitHub Actions integration that could block code releases if tracking validation fails.</t>
  </si>
  <si>
    <t>john.davis@observepoint.com, rchau@questrade.com</t>
  </si>
  <si>
    <t>john.davis@observepoint.com, cyang@questrade.com, rchau@questrade.com, who@questrade.com</t>
  </si>
  <si>
    <t>John Davis, Cyang, Rchau, Who</t>
  </si>
  <si>
    <t>rchau@questrade.com</t>
  </si>
  <si>
    <t>questrade.com</t>
  </si>
  <si>
    <t>["Right. Love it!","Welp that was easy lol","No worries, thanks Jonny","Oh my bad. I get all the info, sales, emails we receive so I forward them to the appropriate team.","You had forwarded the termination email from them to us. Thats ok if you don't have any more context. I am chatting with Todd about this in person also so he knows","Hey was this message meant for? He's the AE on this account.","Can we talk about the termination notice that we got back in Dec? I honestly kind of forgot about it and then I met with our regular users yesterday and actually had a great meeting with them and they never mentioned anything to me about it. They were even talking about new use cases with LC and HAR."]</t>
  </si>
  <si>
    <t>2026-01-08T15:01:52.820Z</t>
  </si>
  <si>
    <t>2026-01-08T15:30:44.600Z</t>
  </si>
  <si>
    <t>29 minutes</t>
  </si>
  <si>
    <t>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t>
  </si>
  <si>
    <t>john.davis@observepoint.com, macey.bell@observepoint.com, chandra.guin@contractor.optavia.com</t>
  </si>
  <si>
    <t>john.davis@observepoint.com, macey.bell@observepoint.com, chandra.guin@contractor.optavia.com, grace.stafford@optavia.com, sonia.turumopula@contractor.optavia.com</t>
  </si>
  <si>
    <t>John Davis, Macey Bell, Chandra Guin, Grace Stafford, Sonia Turumopula</t>
  </si>
  <si>
    <t>chandra.guin@contractor.optavia.com</t>
  </si>
  <si>
    <t>contractor.optavia.com</t>
  </si>
  <si>
    <t>["I think if we send the usage report to procurement they're basically just gonna try and cut us by whatever percentage they didn't use and we obviously don't wanna go down that path","It's generally a bad sign. But obviously we don't want to project that. I think in this case we don't reply to the procurement person, but we do reply to the business unit. I'm happy to do that on Tuesday and try to set up a call with the team.","The procurement person just asked for a usage report replying to the automated renewal email, what do you recommend we send them since I am guessing they are not a regular user of the platform?","Your channel \"customer-medifast\" was converted to Salesforce channel \"Medifast Inc.\"."]</t>
  </si>
  <si>
    <t>2026-01-08T16:31:42.145Z</t>
  </si>
  <si>
    <t>2026-01-08T17:02:53.857Z</t>
  </si>
  <si>
    <t>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t>
  </si>
  <si>
    <t>csatam@westjet.com, macey.bell@observepoint.com, john.davis@observepoint.com</t>
  </si>
  <si>
    <t>john.davis@observepoint.com, macey.bell@observepoint.com, todd.wilkerson@observepoint.com, csatam@westjet.com, devon.kerscher@westjet.com, farzaan.hoque@westjet.com, jason.wiegand@westjet.com, maushami.desai@westjet.com</t>
  </si>
  <si>
    <t>John Davis, Macey Bell, Todd Wilkerson, Csatam, Devon Kerscher, Farzaan Hoque, Jason Wiegand, Maushami Desai</t>
  </si>
  <si>
    <t>csatam@westjet.com</t>
  </si>
  <si>
    <t>westjet.com</t>
  </si>
  <si>
    <t>2026-01-15T17:37:27.978Z</t>
  </si>
  <si>
    <t>2026-01-15T17:59:37.075Z</t>
  </si>
  <si>
    <t>22 minutes</t>
  </si>
  <si>
    <t>This meeting focused on resolving technical access issues and planning ObservePoint usage for CVS's privacy compliance audits. The team discussed whitelisting delays that have prevented scanning of the front store website, while confirming that CVS has significant unused page scanning capacity (600,000 pages annually) available until their April contract renewal. John recommended running large-scale scans across different privacy scenarios (opt-out states, opt-in states, and GPC signals) to establish a baseline for compliance, and introduced new extended data retention options (3, 5, or 7 years) for future consideration. Maria committed to working with Amy to prioritize audit areas and pushing internally to complete the whitelisting process so they can begin proactive privacy monitoring.</t>
  </si>
  <si>
    <t>john.davis@observepoint.com, macey.bell@observepoint.com, maria.daponte@cvshealth.com, amy.rondinelli@cvshealth.com</t>
  </si>
  <si>
    <t>john.davis@observepoint.com, macey.bell@observepoint.com, amy.rondinelli@cvshealth.com, maria.daponte@cvshealth.com</t>
  </si>
  <si>
    <t>John Davis, Macey Bell, Amy Rondinelli, Maria DaPonte</t>
  </si>
  <si>
    <t>maria.daponte@cvshealth.com, amy.rondinelli@cvshealth.com</t>
  </si>
  <si>
    <t>cvshealth.com</t>
  </si>
  <si>
    <t>2026-01-15T20:33:57.798Z</t>
  </si>
  <si>
    <t>2026-01-15T21:04:08.896Z</t>
  </si>
  <si>
    <t>30 minutes</t>
  </si>
  <si>
    <t>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recurring meetings starting February 27th to support the migration, review their ObservePoint configuration (especially after switching from OneTrust to HubSpot's native consent banner), and document success criteria for their use of the platform.</t>
  </si>
  <si>
    <t>macey.bell@observepoint.com, walter.bottlick@cotiviti.com, john.davis@observepoint.com, chris.tack@cotiviti.com</t>
  </si>
  <si>
    <t>john.davis@observepoint.com, macey.bell@observepoint.com, chris.tack@cotiviti.com, walter.bottlick@cotiviti.com</t>
  </si>
  <si>
    <t>John Davis, Macey Bell, Chris Tack, Walter Bottlick</t>
  </si>
  <si>
    <t>walter.bottlick@cotiviti.com, chris.tack@cotiviti.com</t>
  </si>
  <si>
    <t>cotiviti.com</t>
  </si>
  <si>
    <t>2026-02-05T15:00:46.918Z</t>
  </si>
  <si>
    <t>2026-02-05T15:37:39.144Z</t>
  </si>
  <si>
    <t>37 minutes</t>
  </si>
  <si>
    <t>John Davis met with the Medifast team (Sonia, Chandra, and others) to troubleshoot alerts triggered by recent website audits on their production environment. They identified that approximately half of the scanned pages were returning 404 errors, which was causing multiple alert failures including missing Google Analytics 4 tags. John guided the team through modifying their rules to only flag pages with 200 status codes and demonstrated how to reprocess audits in bulk, recommending that the team document their desired standards and rules for future implementation. The session concluded with John suggesting the team create a list of important metrics and failure points in plain language, which they could then translate into ObservePoint rules either independently or with his assistance via email before their next meeting.</t>
  </si>
  <si>
    <t>john.davis@observepoint.com, chandra.guin@contractor.optavia.com, sonia.turumopula@contractor.optavia.com</t>
  </si>
  <si>
    <t>chandra.guin@contractor.optavia.com, sonia.turumopula@contractor.optavia.com</t>
  </si>
  <si>
    <t>Aetna</t>
  </si>
  <si>
    <t>2026-02-05T17:59:37.992Z</t>
  </si>
  <si>
    <t>2026-02-05T18:33:32.864Z</t>
  </si>
  <si>
    <t>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error detection is essential. John demonstrated ObservePoint's two core features—Audits (for scanning multiple pages) and Journeys (for end-to-end testing with user interactions)—explaining how both can automatically validate Adobe AEP implementations, track variables, and alert teams when data collection standards aren't met. The team agreed to establish regular meetings to set up automated testing solutions, with Mike already having received access to the platform from Amy.</t>
  </si>
  <si>
    <t>john.davis@observepoint.com, tanedom@aetna.com, bruce.whittington@cvshealth.com</t>
  </si>
  <si>
    <t>john.davis@observepoint.com, bruce.whittington@cvshealth.com, coulsond@aetna.com, dedrickr@aetna.com, tanedom@aetna.com, vongerichtena@aetna.com</t>
  </si>
  <si>
    <t>John Davis, Bruce Whittington, Coulsond, Dedrickr, Tanedom, Vongerichtena</t>
  </si>
  <si>
    <t>tanedom@aetna.com, bruce.whittington@cvshealth.com</t>
  </si>
  <si>
    <t>2026-02-05T18:28:02.973Z</t>
  </si>
  <si>
    <t>2026-02-05T19:02:07.217Z</t>
  </si>
  <si>
    <t>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t>
  </si>
  <si>
    <t>john.davis@observepoint.com, arnold.hong@lumen.com, kathy.behler@lumen.com</t>
  </si>
  <si>
    <t>john.davis@observepoint.com, macey.bell@observepoint.com, arnold.hong@lumen.com, kathy.behler@lumen.com, kerry.liszka@lumen.com, neil.black@lumen.com</t>
  </si>
  <si>
    <t>John Davis, Macey Bell, Arnold Hong, Kathy Behler, Kerry Liszka, Neil Black</t>
  </si>
  <si>
    <t>arnold.hong@lumen.com, kathy.behler@lumen.com</t>
  </si>
  <si>
    <t>ObservePoint | Seagate Monthly Sync</t>
  </si>
  <si>
    <t>2026-02-05T19:02:08.325Z</t>
  </si>
  <si>
    <t>2026-02-05T19:34:06.348Z</t>
  </si>
  <si>
    <t>32 minutes</t>
  </si>
  <si>
    <t>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t>
  </si>
  <si>
    <t>John Davis, Dipendra.m.bagchee</t>
  </si>
  <si>
    <t>dipendra.m.bagchee@seagate.com</t>
  </si>
  <si>
    <t>seagate.com</t>
  </si>
  <si>
    <t>2026-02-05T19:34:06.064Z</t>
  </si>
  <si>
    <t>2026-02-05T19:50:59.581Z</t>
  </si>
  <si>
    <t>17 minutes</t>
  </si>
  <si>
    <t>Phil and John discussed setting up an ObservePoint audit to verify that analytics variables are properly set on page loads across the website. Phil had initially created individual rules for each variable, but John recommended consolidating them into a single comprehensive rule that checks multiple variables and tags simultaneously to make maintenance easier and reduce alert noise. They agreed that Phil would rebuild the rule to include all expected page load variables in one standard, ensuring alerts only trigger when there are actual issues rather than creating unnecessary notifications. Phil plans to complete this work and follow up before their next scheduled meeting on Tuesday.</t>
  </si>
  <si>
    <t>john.davis@observepoint.com, phagerty@rwjf.org</t>
  </si>
  <si>
    <t>John Davis, Phagerty</t>
  </si>
  <si>
    <t>2026-02-05T20:28:13.212Z</t>
  </si>
  <si>
    <t>2026-02-05T20:53:42.522Z</t>
  </si>
  <si>
    <t>25 minutes</t>
  </si>
  <si>
    <t>John Davis met with Walter and Chris from Cotivity/EdFX to discuss their ObservePoint implementation while they're in the midst of rebuilding the EdFX website in HubSpot's CMS. John recommended they document their website quality questions and standards in plain English (particularly around accessibility and privacy compliance) to better leverage ObservePoint's capabilities once the migration is complete. He provided resources on whitelisting ObservePoint's crawlers, confirmed they have ample page scanning capacity (only 40,000 of 243,000 pages used), and encouraged them to run ad hoc audits during the transition to shorten feedback loops. The team agreed to complete this homework before their next monthly meeting, with John emphasizing that identifying their specific needs will help demonstrate ObservePoint's value to stakeholders.</t>
  </si>
  <si>
    <t>2026-02-06T16:58:07.683Z</t>
  </si>
  <si>
    <t>2026-02-06T17:41:18.086Z</t>
  </si>
  <si>
    <t>43 minutes</t>
  </si>
  <si>
    <t>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identified future collaboration opportunities around Core Web Vitals monitoring and bringing additional team members onto the platform, with John emphasizing the importance of identifying key use cases and stories to tell stakeholders to maximize ObservePoint's value.</t>
  </si>
  <si>
    <t>grant.menefee@worldmarket.com, john.davis@observepoint.com, macey.bell@observepoint.com, clarke.anderson@observepoint.com</t>
  </si>
  <si>
    <t>abel.gomez@observepoint.com, clarke.anderson@observepoint.com, john.davis@observepoint.com, macey.bell@observepoint.com, grant.menefee@worldmarket.com, jesse.dykhoff@worldmarket.com, kevin.farkas@worldmarket.com</t>
  </si>
  <si>
    <t>Abel Gomez, Clarke Anderson, John Davis, Macey Bell, Grant Menefee, Jesse Dykhoff, Kevin Farkas</t>
  </si>
  <si>
    <t>grant.menefee@worldmarket.com</t>
  </si>
  <si>
    <t>worldmarket.com</t>
  </si>
  <si>
    <t>2026-02-06T17:59:35.686Z</t>
  </si>
  <si>
    <t>2026-02-06T18:31:01.007Z</t>
  </si>
  <si>
    <t>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page speed issues by categorizing all network requests to their respective providers (like Segment, Facebook Pixel) and measuring their impact on total blocking time, which will help determine which tools should be optimized or removed from their pages.</t>
  </si>
  <si>
    <t>john.davis@observepoint.com, arthur.engelhard@mongodb.com</t>
  </si>
  <si>
    <t>John Davis, Arthur Engelhard</t>
  </si>
  <si>
    <t>2026-02-06T18:28:04.887Z</t>
  </si>
  <si>
    <t>2026-02-06T19:12:21.509Z</t>
  </si>
  <si>
    <t>44 minutes</t>
  </si>
  <si>
    <t>This meeting transcript covers two separate conversations. In the first conversation, John Davis and Arthur Engelhard discuss the redesigned rule UI for custom tags in ObservePoint's tag database, with Arthur mentioning upcoming needs for custom tag additions and CI/CD automation for their custom tag manager called Pathway, though GitHub Actions aren't currently enabled in their environment. In the second conversation, Frank Ialongo updates John on contract renewal progress, explaining that budget approval is moving through various levels of management and may require procurement involvement for suggested enhancements, but he anticipates a smooth renewal process with no significant obstacles.</t>
  </si>
  <si>
    <t>dallin.madsen@observepoint.com, john.davis@observepoint.com, fialongo@amica.com</t>
  </si>
  <si>
    <t>Dallin Madsen, John Davis, Fialongo</t>
  </si>
  <si>
    <t>2026-02-06T20:58:57.661Z</t>
  </si>
  <si>
    <t>2026-02-06T21:43:35.806Z</t>
  </si>
  <si>
    <t>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for Charlotte's internal meeting. Charlotte expressed enthusiasm about the frameworks, particularly their potential to help defend against unfounded accusations that tagging causes site performance issues, and requested focus on GA4, CCPA, and GDPR frameworks initially, with page health, SEO, and accessibility to follow.</t>
  </si>
  <si>
    <t>dylan.sellers@observepoint.com, john.davis@observepoint.com, charlotte.castillo@devry.edu</t>
  </si>
  <si>
    <t>Dylan Sellers, John Davis, Charlotte Castillo</t>
  </si>
  <si>
    <t>devry.edu</t>
  </si>
  <si>
    <t>2026-02-10T18:59:05.782Z</t>
  </si>
  <si>
    <t>2026-02-10T19:36:17.975Z</t>
  </si>
  <si>
    <t>John and Phil discussed setting up ObservePoint rules to validate Adobe Analytics variables on page loads, with Phil creating a comprehensive rule to check multiple eVars using ObservePoint's browser extension to capture variable names. They encountered a challenge with eVar2 (site section two), which isn't always set on top-level pages like the homepage, and explored potential solutions including URL filtering and using query parameters with on-page actions to dynamically validate the variable. John agreed to consult with a solutions engineer about the best approach for handling conditionally-set variables, while Phil planned to complete the rule for variables that are always present and clean up the audit configuration before their next meeting.</t>
  </si>
  <si>
    <t>2026-02-12T21:28:05.495Z</t>
  </si>
  <si>
    <t>2026-02-12T22:33:34.702Z</t>
  </si>
  <si>
    <t>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t>
  </si>
  <si>
    <t>john.davis@observepoint.com, filippo_caprioli@ziffdavis.com, robert.taylor@ziffdavis.com</t>
  </si>
  <si>
    <t>dallin.madsen@observepoint.com, john.davis@observepoint.com, macey.bell@observepoint.com, filippo_caprioli@ziffdavis.com, robert.taylor@ziffdavis.com</t>
  </si>
  <si>
    <t>Dallin Madsen, John Davis, Macey Bell, Filippo Caprioli, Robert Taylor</t>
  </si>
  <si>
    <t>filippo_caprioli@ziffdavis.com, robert.taylor@ziffdavis.com</t>
  </si>
  <si>
    <t>ziffdavis.com</t>
  </si>
  <si>
    <t>2026-02-16T18:02:33.842Z</t>
  </si>
  <si>
    <t>2026-02-16T19:22:42.464Z</t>
  </si>
  <si>
    <t>80 minutes</t>
  </si>
  <si>
    <t>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t>
  </si>
  <si>
    <t>chris.hawkes@observepoint.com, john.davis@observepoint.com, journey.support@observepoint.com, charlotte.castillo@devry.edu</t>
  </si>
  <si>
    <t>Chris Hawkes, John Davis, Journey.support, Charlotte.castillo</t>
  </si>
  <si>
    <t>2026-01-28T22:30:55.457Z</t>
  </si>
  <si>
    <t>2026-01-28T22:42:02.562Z</t>
  </si>
  <si>
    <t>11 minutes</t>
  </si>
  <si>
    <t>Todd and Macey met to discuss a call with Stu, who didn't attend and hasn't responded to John's rescheduling request. Todd is working to close a $130,000 deal with Bank of America before month-end after an 18-month sales cycle, holding brief check-in calls three times per week to push the deal forward. If the deal closes this month, it would help the team hit their ACV goal and impact JD's quota number four position.</t>
  </si>
  <si>
    <t>macey.bell@observepoint.com, todd.wilkerson@observepoint.com</t>
  </si>
  <si>
    <t>john.davis@observepoint.com, macey.bell@observepoint.com, todd.wilkerson@observepoint.com, jordan.robinson@accentgr.com.au, stuart.heggie@accentgr.com.au</t>
  </si>
  <si>
    <t>John Davis, Macey Bell, Todd Wilkerson, Jordan Robinson, Stuart Heggie</t>
  </si>
  <si>
    <t>jordan.robinson@accentgr.com.au, stuart.heggie@accentgr.com.au</t>
  </si>
  <si>
    <t>accentgr.com.au</t>
  </si>
  <si>
    <t>2026-02-17T21:30:42.881Z</t>
  </si>
  <si>
    <t>2026-02-17T22:01:53.294Z</t>
  </si>
  <si>
    <t>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expanding their use of ObservePoint's privacy auditing capabilities to work with CDW's OneTrust implementation, with Tatyana offering to introduce John to the team managing their cookie consent platform.</t>
  </si>
  <si>
    <t>tatyana.zachary@cdw.com, audrbom@cdw.com</t>
  </si>
  <si>
    <t>2026-02-18T18:00:47.585Z</t>
  </si>
  <si>
    <t>2026-02-18T18:22:28.855Z</t>
  </si>
  <si>
    <t>John Davis and Phil Hagerty discussed ObservePoint implementation strategy, deciding that Phil should create separate journeys for each user interaction or conversion event rather than combining multiple tests into single journeys to avoid cascading failures and maintain clarity. They reviewed Phil's progress on setting up audits and journeys for tracking analytics variables, with John explaining best practices for structuring end-to-end tests and offering support from ObservePoint's journey-building team if needed. Phil committed to creating cards for all items in the solution design by their next Tuesday meeting, planning to either build them himself or submit requests to the Journey team for assistance.</t>
  </si>
  <si>
    <t>andy.compas@observepoint.com, john.davis@observepoint.com, phagerty@rwjf.org</t>
  </si>
  <si>
    <t>Andy Compas, John Davis, Phil Hagerty</t>
  </si>
  <si>
    <t>2026-02-18T21:00:03.380Z</t>
  </si>
  <si>
    <t>2026-02-18T22:12:18.448Z</t>
  </si>
  <si>
    <t>72 minutes</t>
  </si>
  <si>
    <t>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t>
  </si>
  <si>
    <t>John Davis, Aparna Kumar, Brad Weidner</t>
  </si>
  <si>
    <t>aparna.kumar@brunswick.com, brad.weidner@brunswick.com</t>
  </si>
  <si>
    <t>2026-02-19T18:28:46.036Z</t>
  </si>
  <si>
    <t>2026-02-19T18:51:31.975Z</t>
  </si>
  <si>
    <t>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planned improvements to the journeys feature based on increased company investment following a successful 2025.</t>
  </si>
  <si>
    <t>john.davis@observepoint.com, arnold.hong@lumen.com</t>
  </si>
  <si>
    <t>arnold.hong@lumen.com, kathy.behler@lumen.com, kerry.liszka@lumen.com, neil.black@lumen.com</t>
  </si>
  <si>
    <t>2026-02-19T19:59:43.803Z</t>
  </si>
  <si>
    <t>2026-02-19T20:20:58.982Z</t>
  </si>
  <si>
    <t>21 minutes</t>
  </si>
  <si>
    <t>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directly with Adobe, designed to help CVS move from reactive to proactive privacy monitoring. The team is in a holding pattern on detailed reporting until the whitelisting is resolved, while also working on a separate urgent project requiring new tagging implementation by April 2nd. Maria is also waiting for her manager to review and forward a draft document to stakeholders explaining how CVS uses ObservePoint and plans to scale its usage in 2026 to support ongoing contract renewal discussions.</t>
  </si>
  <si>
    <t>john.davis@observepoint.com, maria.daponte@cvshealth.com</t>
  </si>
  <si>
    <t>john.davis@observepoint.com, amy.rondinelli@cvshealth.com, maria.daponte@cvshealth.com, tanedom@aetna.com</t>
  </si>
  <si>
    <t>John Davis, Amy Rondinelli, Maria Daponte, Tanedom</t>
  </si>
  <si>
    <t>maria.daponte@cvshealth.com, amy.rondinelli@cvshealth.com, tanedom@aetna.com</t>
  </si>
  <si>
    <t>2026-02-19T20:28:16.244Z</t>
  </si>
  <si>
    <t>2026-02-19T20:58:24.653Z</t>
  </si>
  <si>
    <t>John Davis and Brooke Tymoniewicz discussed ObservePoint's new frameworks feature, which provides expert recommendations for Adobe Analytics implementation and monitoring based on collaboration with Adobe and Google. John explained how these frameworks serve as checklists for common use cases and will eventually be productized to automatically generate audits and reports based on selected priorities. Brooke expressed interest in focusing on tag load times, preventing duplicate tag fires, and interaction events, particularly for checkout processes. They agreed to meet on March 11th, giving Brooke time to review the documentation and prepare high-level use cases for journey builds that ObservePoint's support team can help implement.</t>
  </si>
  <si>
    <t>john.davis@observepoint.com, btymoniewicz@darden.com</t>
  </si>
  <si>
    <t>john.davis@observepoint.com, macey.bell@observepoint.com, btymoniewicz@darden.com, esjostrom@darden.com</t>
  </si>
  <si>
    <t>John Davis, Macey Bell, Btymoniewicz, Esjostrom</t>
  </si>
  <si>
    <t>btymoniewicz@darden.com, esjostrom@darden.com</t>
  </si>
  <si>
    <t>darden.com</t>
  </si>
  <si>
    <t>ngmt_01KFMWYBN9PTK8MSGZYMFMD9MB</t>
  </si>
  <si>
    <t>2026-02-19T23:58:17.644Z</t>
  </si>
  <si>
    <t>2026-02-20T00:28:34.058Z</t>
  </si>
  <si>
    <t>John Davis met with Satpal and Wai Kin to troubleshoot a journey setup issue for a gift card website, which appears to be related to custom headers and potential whitelisting requirements that need follow-up with the ObservePoint support team. They discussed the Impact Radius tag not appearing in the ObservePoint debugger extension, with John explaining how to request new tags through the platform's network request feature and tag database. John also introduced ObservePoint's new "frameworks" initiative, which provides expert recommendations and implementation guides for Adobe Analytics and Google Analytics setups, though Satpal noted most features already exist in their current audits. The team agreed to reschedule future meetings two hours earlier to better accommodate John's timezone.</t>
  </si>
  <si>
    <t>john.davis@observepoint.com, ssingh60@woolworths.com.au, wwan5@woolworths.com.au</t>
  </si>
  <si>
    <t>john.davis@observepoint.com, macey.bell@observepoint.com, todd.wilkerson@observepoint.com, anandrajog1@woolworths.com.au, aphilip1@woolworths.com.au, ikannan@woolworths.com.au, jalcantara3@woolworths.com.au, mmuthe@woolworths.com.au, schandrahasan1@woolworths.com.au, ssingh60@woolworths.com.au, wwan5@woolworths.com.au, zzhang4@woolworths.com.au</t>
  </si>
  <si>
    <t>John Davis, Macey Bell, Todd Wilkerson, Anandrajog1, Aphilip1, Ikannan, Jalcantara3, Mmuthe, Schandrahasan1, Ssingh60, Wwan5, Zzhang4</t>
  </si>
  <si>
    <t>ssingh60@woolworths.com.au, wwan5@woolworths.com.au, anandrajog1@woolworths.com.au, aphilip1@woolworths.com.au, ikannan@woolworths.com.au, jalcantara3@woolworths.com.au, mmuthe@woolworths.com.au, schandrahasan1@woolworths.com.au, zzhang4@woolworths.com.au</t>
  </si>
  <si>
    <t>woolworths.com.au</t>
  </si>
  <si>
    <t>2026-02-20T16:30:46.915Z</t>
  </si>
  <si>
    <t>2026-02-20T17:00:19.135Z</t>
  </si>
  <si>
    <t>John and Grant discussed a contract renewal with ObservePoint for $30,000 annually over three years, with Grant requesting written confirmation of the annual payment structure to ensure clarity. John introduced ObservePoint's new "Frameworks" feature, which provides pre-built monitoring configurations and reports for common use cases like Adobe Analytics, Google Analytics, and privacy compliance to reduce setup friction for customers. Grant expressed interest in implementing these frameworks, particularly noting his team's successful use of ObservePoint's Core Web Vitals data to improve site performance, and requested updates as new frameworks (especially privacy and website experience) are released. The meeting concluded with plans to follow up on contract clarification once Clark returns from out-of-office.</t>
  </si>
  <si>
    <t>john.davis@observepoint.com, grant.menefee@worldmarket.com</t>
  </si>
  <si>
    <t>clarke.anderson@observepoint.com, john.davis@observepoint.com, macey.bell@observepoint.com, grant.menefee@worldmarket.com, jesse.dykhoff@worldmarket.com, kevin.farkas@worldmarket.com</t>
  </si>
  <si>
    <t>Clarke Anderson, John Davis, Macey Bell, Grant Menefee, Jesse Dykhoff, Kevin Farkas</t>
  </si>
  <si>
    <t>grant.menefee@worldmarket.com, jesse.dykhoff@worldmarket.com, kevin.farkas@worldmarket.com</t>
  </si>
  <si>
    <t>ngmt_01KFQFAPGXGS59Q4DEHKHMPYD1</t>
  </si>
  <si>
    <t>ObservePoint Implementation and Regression Testing</t>
  </si>
  <si>
    <t>2026-02-20T17:00:32.748Z</t>
  </si>
  <si>
    <t>2026-02-20T18:00:40.626Z</t>
  </si>
  <si>
    <t>John Davis introduced himself as the new Customer Success Manager taking over from Macy and met with the Caleres analytics team (Chris Mills and William Ferlis) to discuss their ObservePoint usage and priorities. The team's primary focus is on two key areas: implementing automated regression testing to compare Adobe Analytics variables across audit runs (currently a manual process comparing weekly data against nine-week averages), and ensuring cookie compliance across their 15-18 websites. John proposed developing a custom script solution that would automatically pull audit data, calculate averages from previous runs, and send alerts when variables deviate beyond acceptable thresholds, with the team agreeing to shift to biweekly meetings to address these initiatives.</t>
  </si>
  <si>
    <t>john.davis@observepoint.com, cmills@caleres.com, wferlis@caleres.com</t>
  </si>
  <si>
    <t>john.davis@observepoint.com, macey.bell@observepoint.com, cmills@caleres.com, spomerinke@caleres.com, tyang@caleres.com, wferlis@caleres.com</t>
  </si>
  <si>
    <t>John Davis, Macey Bell, Cmills, Spomerinke, Tyang, Wferlis</t>
  </si>
  <si>
    <t>cmills@caleres.com, wferlis@caleres.com, spomerinke@caleres.com, tyang@caleres.com</t>
  </si>
  <si>
    <t>caleres.com</t>
  </si>
  <si>
    <t>2026-02-20T18:02:27.621Z</t>
  </si>
  <si>
    <t>2026-02-20T18:31:21.719Z</t>
  </si>
  <si>
    <t>John and Raghu discussed refining documentation for web journey implementation at ObservePoint, with Raghu presenting a granular event-tracking structure that John suggested simplifying by using the ObservePoint Chrome debugger extension to properly format variable names with dot notation. They agreed that Raghu would update the documentation to focus only on user interactions (removing dev tools steps) and create a two-column format showing variable names and expected values, with an initial goal of just verifying that variables are "set" before adding more complex validation rules. Raghu plans to complete the home page documentation by mid-next week and, despite upcoming travel to India in March, aims to finish all journey documentation before the April license expiration, while also requesting work begin on a click-all solution for the home page to verify all links and buttons are functional.</t>
  </si>
  <si>
    <t>2026-02-20T18:31:26.190Z</t>
  </si>
  <si>
    <t>2026-02-20T19:31:29.907Z</t>
  </si>
  <si>
    <t>This meeting focused on exploring ObservePoint's capabilities for monitoring JavaScript errors and site performance issues at Amica. The team discussed setting up console error reports with customizable filters and alerts, implementing journey-based testing for React applications and user flows, and tracking JavaScript file changes to ensure proper tag management and expiration monitoring. Key action items include creating baseline error reports for the platform team to review, coordinating with upcoming data layer changes that may impact ObservePoint configurations, and establishing processes for alerting relevant teams when issues are detected.</t>
  </si>
  <si>
    <t>fialongo@amica.com, john.davis@observepoint.com, mfwood@amica.com</t>
  </si>
  <si>
    <t>dallin.madsen@observepoint.com, john.davis@observepoint.com, fialongo@amica.com, mfwood@amica.com</t>
  </si>
  <si>
    <t>Dallin Madsen, John Davis, Fialongo, Mfwood</t>
  </si>
  <si>
    <t>fialongo@amica.com, mfwood@amica.com</t>
  </si>
  <si>
    <t>2026-02-20T20:00:59.146Z</t>
  </si>
  <si>
    <t>2026-02-20T20:33:19.255Z</t>
  </si>
  <si>
    <t>This meeting discussed how CDW's privacy team can leverage their existing ObservePoint subscription to audit cookie consent compliance on their websites, which currently use OneTrust for consent management. John Davis explained that ObservePoint can scan websites in opt-in/opt-out states to verify that only approved cookies are firing, import OneTrust categorizations, and provide automated alerts when unapproved cookies are detected—capabilities CDW is already paying for but not fully utilizing. The team identified that while Hasham's team handles cookie classification in OneTrust, there's an internal gap in ownership for fixing website-level consent issues when cookies fire improperly, which will be addressed in an upcoming meeting with marketing leadership on March 3rd.</t>
  </si>
  <si>
    <t>john.davis@observepoint.com, adnan.jalil@cdw.ca, tola.sobitan@cdw.com</t>
  </si>
  <si>
    <t>john.davis@observepoint.com, adnan.jalil@cdw.ca, maryna.moskalenko@cdw.ca, muhammad.ali@cdw.ca, srilu.miryala@cdw.com, tatyana.zachary@cdw.com, tola.sobitan@cdw.com</t>
  </si>
  <si>
    <t>John Davis, Adnan Jalil, Maryna Moskalenko, Muhammad Ali, Srilu Miryala, Tatyana Zachary, Tola Sobitan</t>
  </si>
  <si>
    <t>adnan.jalil@cdw.ca, tola.sobitan@cdw.com, maryna.moskalenko@cdw.ca, muhammad.ali@cdw.ca, srilu.miryala@cdw.com, tatyana.zachary@cdw.com</t>
  </si>
  <si>
    <t>[{"Name":"John Davis","Email":"john.davis@observepoint.com","Invited":true,"Actually Attended":true}]</t>
  </si>
  <si>
    <t>[{"Name":"Tola Sobitan","Email":"tola.sobitan@cdw.com","Roles":[],"Title":"Senior Counsel, Privacy","LinkedIn URL":null,"Contact ID":null,"Invited":true,"Actually Attended":true},{"Name":"Adnan Jalil","Email":"adnan.jalil@cdw.ca","Roles":[],"Title":"Cookie Classification Team","LinkedIn URL":null,"Contact ID":null,"Invited":true,"Actually Attended":true},{"Name":"Tatyana Zachary","Email":"tatyana.zachary@cdw.com","Roles":["Decision Maker","Billing"],"Title":null,"LinkedIn URL":null,"Contact ID":"003VH000009g4bkYAA","Invited":true,"Actually Attended":false},{"Name":"Maryna Moskalenko","Email":"maryna.moskalenko@cdw.ca","Roles":[],"Title":null,"LinkedIn URL":null,"Contact ID":null,"Invited":true,"Actually Attended":true},{"Name":"Muhammad Ali","Email":"muhammad.ali@cdw.ca","Roles":[],"Title":null,"LinkedIn URL":null,"Contact ID":null,"Invited":true,"Actually Attended":false},{"Name":"Srilu Miryala","Email":"srilu.miryala@cdw.com","Roles":[],"Title":null,"LinkedIn URL":null,"Contact ID":null,"Invited":true,"Actually Attended":true}]</t>
  </si>
  <si>
    <t>2026-02-23T20:30:03.088Z</t>
  </si>
  <si>
    <t>2026-02-23T20:30:57.537Z</t>
  </si>
  <si>
    <t>1 minutes</t>
  </si>
  <si>
    <t>Based on the transcript provided, this appears to be a very brief meeting segment where John Davis is dealing with technical issues related to recording settings. He's attempting to manage or disable automatic recording features, expressing frustration with the recording functionality. The meeting seems to have just started, with the primary focus being on resolving these technical setup issues rather than substantive meeting content.</t>
  </si>
  <si>
    <t>2026-02-23T21:29:34.001Z</t>
  </si>
  <si>
    <t>2026-02-23T22:26:35.092Z</t>
  </si>
  <si>
    <t>57 minutes</t>
  </si>
  <si>
    <t>This meeting focused on refining ObservePoint's scanning strategy for Prudential's websites, with John Davis explaining that privacy compliance scanning requires three separate audit types: opt-in, opt-out, and GPC signal scans, which would significantly impact their 70,000 annual page scan allocation. Steve and John agreed to run sample reports on 100 URLs across all three scan types to demonstrate their differences and use cases to Prudential's privacy and product teams. They decided to schedule separate meetings with different stakeholder groups (starting with Max's OneTrust team, then marketing/product teams) to review the sample reports and determine the optimal allocation strategy across their proposed three-tier scanning cadence, with John agreeing to provide a simplified explanation of each report type to help communicate the value to internal teams.</t>
  </si>
  <si>
    <t>john.davis@observepoint.com, macey.bell@observepoint.com, steve.choi@prudential.com</t>
  </si>
  <si>
    <t>John Davis, Macey Bell, Steve Choi</t>
  </si>
  <si>
    <t>Franc and Dallin Sync on 2026 Proposals</t>
  </si>
  <si>
    <t>2026-02-24T20:00:56.035Z</t>
  </si>
  <si>
    <t>2026-02-24T20:27:18.836Z</t>
  </si>
  <si>
    <t>Dallin Madsen and Frank Ialongo discussed renewing ObservePoint's contract for Amica, with Frank needing to stay within a $32,600 budget due to recent organizational changes and leadership transitions. They resolved the budget constraint by reallocating funds from underutilized Journeys (used only 292 of 6,000) to Audits, increasing the page limit from 240,000 to 275,000 pages while maintaining the same price point. The renewal will also include complimentary VPN and SSO features, and they addressed procurement requirements regarding an MSA amendment that Amica's team needs to draft and send to ObservePoint for signature.</t>
  </si>
  <si>
    <t>dallin.madsen@observepoint.com, fialongo@amica.com</t>
  </si>
  <si>
    <t>2026-03-02T21:40:46.275Z</t>
  </si>
  <si>
    <t>2026-03-02T22:14:36.388Z</t>
  </si>
  <si>
    <t>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their tier-one and tier-two scanning strategy to optimize page coverage while avoiding duplication between the two domains.</t>
  </si>
  <si>
    <t>[{"Name":"John Davis","Email":"john.davis@observepoint.com","Invited":true,"Actually Attended":true},{"Name":"Macey Bell","Email":"macey.bell@observepoint.com","Invited":true,"Actually Attended":false}]</t>
  </si>
  <si>
    <t>[{"Name":"Steve Choi","Email":"steve.choi@prudential.com","Roles":["Champion","Billing","Decision Maker"],"Title":"Director, Digital Marketing and Product Owner","LinkedIn URL":"https://www.linkedin.com/in/steve-choi-33b424","Contact ID":"0036T00004SLMSrQAP","Invited":true,"Actually Attended":true}]</t>
  </si>
  <si>
    <t>2026-03-03T20:01:02.563Z</t>
  </si>
  <si>
    <t>2026-03-03T20:42:24.670Z</t>
  </si>
  <si>
    <t>41 minutes</t>
  </si>
  <si>
    <t>In this meeting, John Davis and Chelsey Dugger discussed how ObservePoint helped Chelsey's team identify a rogue cookie from a former third-party vendor (Fivo) that was blocking users from completing checkout. John shared a code-based workaround for capturing first-party cookie data — including duration, name, and domain — into a custom tag to enable rule-based monitoring. They also explored ObservePoint's Chrome debugger extension, tag rules, scheduled reports, and the company's upcoming charting feature. As homework, John asked Chelsey to document use cases for data storytelling so they can build meaningful charts when the feature launches in Q2/Q3.</t>
  </si>
  <si>
    <t>john.davis@observepoint.com, cdugger@caesars.com</t>
  </si>
  <si>
    <t>john.davis@observepoint.com, macey.bell@observepoint.com, cdugger@caesars.com, jparkinson@caesars.com, pfrei@caesars.com</t>
  </si>
  <si>
    <t>John Davis, Macey Bell, Chelsey Dugger, Jason Parkinson, Pamela Frei</t>
  </si>
  <si>
    <t>cdugger@caesars.com, jparkinson@caesars.com, pfrei@caesars.com</t>
  </si>
  <si>
    <t>caesars.com</t>
  </si>
  <si>
    <t>2026-03-03T21:00:43.322Z</t>
  </si>
  <si>
    <t>2026-03-03T21:14:47.979Z</t>
  </si>
  <si>
    <t>14 minutes</t>
  </si>
  <si>
    <t>In this meeting, Francesco contacted Dallin to address procurement questions about the ObservePoint contract renewal, specifically regarding a price increase from the prior year and a missing data retention clause. Dallin clarified that the data retention omission was a typo and would be corrected, and worked through the pricing to arrive at a revised total of $31,800, which included SSO (requiring a minimum of 225,000 scans) and a reallocation of funds from Journeys to Audits. Francesco also raised concerns about recent site outages and the need to accelerate ObservePoint usage, requesting more frequent check-ins with their customer success contact, John. Dallin agreed to Slack John about scheduling weekly sessions and recommended using Vidyard for screen recording when submitting journey build requests to the support team.</t>
  </si>
  <si>
    <t>St. Luke's Health Texas</t>
  </si>
  <si>
    <t>2026-03-03T21:01:15.194Z</t>
  </si>
  <si>
    <t>2026-03-03T21:33:35.229Z</t>
  </si>
  <si>
    <t>John and Stanton discussed ongoing work related to a provider audit for CommonSpirit's websites, including a nuance with one site requiring JavaScript to handle bio link clicks before checking for YouTube videos. John introduced ObservePoint's new "Frameworks" documentation, which provides best practice guidelines for analytics audits (starting with Adobe Analytics and Google Analytics), addressing Stanton's need for documented recommendations to share with his team. They also covered key audit configuration topics, including the OneTrust/CMP pre-audit action for handling consent states and URL deduplication to optimize usage. The meeting wrapped up with Stanton planning to revisit an Adobe Analytics audit backlog item using the new frameworks as a guide, while keeping their monthly check-in cadence for now.</t>
  </si>
  <si>
    <t>john.davis@observepoint.com, stanton.richard@commonspirit.org</t>
  </si>
  <si>
    <t>john.davis@observepoint.com, macey.bell@observepoint.com, david.adams903@commonspirit.org, debra.veik@commonspirit.org, eric.davis902@commonspirit.org, ken.johanson@commonspirit.org, philip.leach@commonspirit.org, stanton.richard@commonspirit.org</t>
  </si>
  <si>
    <t>John Davis, Macey Bell, David Adams, Debra Veik, Eric Davis, Ken Johanson, Philip Leach, Stanton Richard</t>
  </si>
  <si>
    <t>stanton.richard@commonspirit.org, david.adams903@commonspirit.org, debra.veik@commonspirit.org, eric.davis902@commonspirit.org, ken.johanson@commonspirit.org, philip.leach@commonspirit.org</t>
  </si>
  <si>
    <t>2026-03-03T22:00:59.326Z</t>
  </si>
  <si>
    <t>2026-03-03T22:31:54.247Z</t>
  </si>
  <si>
    <t>In this meeting, John Davis reconnected with the Officeworks team — including Hailey and Renee, who was returning from a 12-month maternity leave — to discuss how they can better leverage ObservePoint for their tagging audit and QA processes. John introduced a newly documented Analytics Verification Framework designed to help teams identify common use cases, access prebuilt reports, and follow implementation and remediation guides, which the team found to be a valuable starting point for getting their ObservePoint setup off the ground. The group also addressed a recent security incident, confirming it affected all customers, and directed any follow-up questions to the support team or the official incident report. Finally, John noted that the team's contract runs through July 14th and suggested the next meeting focus on setting up audits and journeys to begin generating actionable data.</t>
  </si>
  <si>
    <t>john.davis@observepoint.com, hchamberlain@officeworks.com.au, bhowell@officeworks.com.au</t>
  </si>
  <si>
    <t>john.davis@observepoint.com, todd.wilkerson@observepoint.com, achan4@officeworks.com.au, bhowell@officeworks.com.au, hchamberlain@officeworks.com.au, hhebron@officeworks.com.au</t>
  </si>
  <si>
    <t>John Davis, Todd Wilkerson, Ash Chan, B Howell, Hayley Chamberlain, Henry Hebron</t>
  </si>
  <si>
    <t>hchamberlain@officeworks.com.au, bhowell@officeworks.com.au, achan4@officeworks.com.au, hhebron@officeworks.com.au</t>
  </si>
  <si>
    <t>2026-03-03T22:32:28.395Z</t>
  </si>
  <si>
    <t>2026-03-03T23:04:15.497Z</t>
  </si>
  <si>
    <t>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production environments without reaching a confirmation page, interest in analytics burn-down reports and alert scheduling, and a gap in ObservePoint's capabilities around PCI DSS compliance monitoring for script changes. John committed to following up on several action items and proposed that the next monthly meeting focus on diving deeper into journey-specific pain points with Jordan.</t>
  </si>
  <si>
    <t>john.davis@observepoint.com, jordan.robinson@accentgr.com.au, stuart.heggie@accentgr.com.au</t>
  </si>
  <si>
    <t>John Davis, Jordan Robinson, Stuart Heggie</t>
  </si>
  <si>
    <t>2026-03-04T17:32:46.595Z</t>
  </si>
  <si>
    <t>2026-03-04T18:01:46.300Z</t>
  </si>
  <si>
    <t>John and Charlotte discussed the structure of ObservePoint journeys that had been set up to test website forms, with John suggesting that the journeys be broken into smaller, individual tests to improve failure point visibility and reporting accuracy. Charlotte pushed back, expressing that managing 30–60 separate journeys would be impractical for her team and that her goal was a simple, consolidated setup to quickly check all top forms at once. They ultimately agreed to table the structural debate and schedule a follow-up meeting focused on setting up tag rules and running the existing journeys to evaluate how they perform. Charlotte indicated she wants to see the journeys in action before making any decisions about restructuring them.</t>
  </si>
  <si>
    <t>John Davis, Charlotte Castillo</t>
  </si>
  <si>
    <t>2026-03-04T18:01:53.862Z</t>
  </si>
  <si>
    <t>2026-03-04T18:34:07.577Z</t>
  </si>
  <si>
    <t>John and Arthur discussed the details of a recent security breach at ObservePoint, reviewing what data was potentially compromised — including user information, email addresses, webhook signing secrets, and SSO certificates — while noting that the impact on Arthur's organization appeared relatively limited. John emphasized ObservePoint's commitment to full transparency and noted that the company has significantly strengthened its security posture since the incident. The two also touched on Arthur's upcoming contract renewal, which is being handled by procurement and is due by April 1st. Additionally, Arthur shared a network request mapping initiative he had built, and John previewed upcoming product features including a customizable data dictionary with tag ownership and report visualization capabilities.</t>
  </si>
  <si>
    <t>2026-01-22T15:31:53.295Z</t>
  </si>
  <si>
    <t>2026-01-22T16:04:35.524Z</t>
  </si>
  <si>
    <t>33 minutes</t>
  </si>
  <si>
    <t>This meeting served as an introduction between John Davis (the new Customer Success Manager) and the Massachusetts Medical Society team — Caryn-Amy Rose and Mayank Arora — as Macey Bell transitioned account ownership to John. The MMS team provided an overview of their ObservePoint usage, which is heavily QA-focused, involving audits and journeys across five medical journals (including the New England Journal of Medicine) to validate data layer content against the UI. Mayank raised a specific need to trigger audits on custom, irregular dates tied to medical conference schedules, and John proposed using ObservePoint's API along with a script (e.g., Google Apps Script or Python) to accomplish this, offering to share a JavaScript example. The meeting wrapped up with discussion about maintaining the existing meeting cadence and an invitation for the team to attend ObservePoint's Edge conference at Sundance Resort in Utah.</t>
  </si>
  <si>
    <t>john.davis@observepoint.com, macey.bell@observepoint.com, crose@mms.org, mkarora@mms.org</t>
  </si>
  <si>
    <t>john.davis@observepoint.com, macey.bell@observepoint.com, aaryee@mms.org, crose@mms.org, mkarora@mms.org</t>
  </si>
  <si>
    <t>John Davis, Macey Bell, Caryn-Amy Rose, Mayank Arora, Abby Aryee</t>
  </si>
  <si>
    <t>crose@mms.org, mkarora@mms.org, aaryee@mms.org</t>
  </si>
  <si>
    <t>[{"Name":"John Davis","Email":"john.davis@observepoint.com","Invited":true,"Actually Attended":true},{"Name":"Macey Bell","Email":"macey.bell@observepoint.com","Invited":true,"Actually Attended":true}]</t>
  </si>
  <si>
    <t>[{"Name":"Abby Aryee","Email":"aaryee@mms.org","Roles":[],"Title":"Senior Technical Project Manager and Scrum Master","LinkedIn URL":null,"Contact ID":"003VH000001nbXSYAY","Invited":true,"Actually Attended":false},{"Name":"Caryn-Amy Rose","Email":"crose@mms.org","Roles":["Billing","Decision Maker"],"Title":"Manager, Digital Analytics","LinkedIn URL":"https://www.linkedin.com/in/carynamy","Contact ID":"0030W00003L8ZsFQAV","Invited":true,"Actually Attended":true},{"Name":"Mayank Arora","Email":"mkarora@mms.org","Roles":[],"Title":"Senior Quality Assurance Engineer","LinkedIn URL":"https://www.linkedin.com/in/mayank-kumar-arora-488472254","Contact ID":"003VH000001nSVqYAM","Invited":true,"Actually Attended":true}]</t>
  </si>
  <si>
    <t>Action Item Index</t>
  </si>
  <si>
    <t>Priority</t>
  </si>
  <si>
    <t>GitHub Issue ID</t>
  </si>
  <si>
    <t>GitHub Issue Number</t>
  </si>
  <si>
    <t>Created Date</t>
  </si>
  <si>
    <t>Follow up with Dalen on new contract options</t>
  </si>
  <si>
    <t>Follow up with Dalen (d-a-l-l-i-n) to ensure he sends over the new contract options that were discussed. Neither John nor Frank have received this yet.</t>
  </si>
  <si>
    <t>High</t>
  </si>
  <si>
    <t>I_kwDOQvhFw87mTYem</t>
  </si>
  <si>
    <t>Review individual journeys for setup recommendations</t>
  </si>
  <si>
    <t>In the next meeting, review Frank's individual journeys to assess their current setup and provide recommendations for optimization. Focus on journeys that are already working (particularly the quote flow work done with Macy) to understand the current state and identify improvement opportunities.</t>
  </si>
  <si>
    <t>Medium</t>
  </si>
  <si>
    <t>I_kwDOQvhFw87mTYfe</t>
  </si>
  <si>
    <t>Review and document QA process with example</t>
  </si>
  <si>
    <t>Walk through Frank's QA process (shown in Lucidchart) with a real example in the next meeting:
**Process overview:**
- Implementation meetings with product streams
- Tagging configuration
- Dev environment testing with ObservePoint
- Full QA before production
- Post-go-live validation
**Goal:** Get feedback on the process and see how ObservePoint fits into each stage. Focus on the quote flow work that went through this process (particularly the shopping cart work done with Macy across 8 lines of business).</t>
  </si>
  <si>
    <t>I_kwDOQvhFw87mTYga</t>
  </si>
  <si>
    <t>Build example web journey from Raghu's requirements</t>
  </si>
  <si>
    <t>Create one complete web journey as an example/template based on Raghu's spreadsheet requirements, then get journey support team to help build out the rest.
**Specific requirements:**
- Use one of the ecommerce scenarios as the example
- Set up rules that can be shared across journeys
- Journey should validate tags firing with relevant information
- Include rule validation for expected results
- Work on this immediately (time allocated right after this meeting)
**Timeline:** Start working on this immediately after the meeting</t>
  </si>
  <si>
    <t>Critical</t>
  </si>
  <si>
    <t>I_kwDOQvhFw87me9lT</t>
  </si>
  <si>
    <t>Create transformed steps tab in Raghu's spreadsheet</t>
  </si>
  <si>
    <t>After building the first journey in ObservePoint, create a new tab in Raghu's spreadsheet showing how his steps were transformed to fit ObservePoint's requirements.
**Purpose:**
- Provide template for Raghu to follow for future audit requests
- Make it easier for the team to build subsequent journeys
- Document the translation process from business requirements to ObservePoint implementation
- This will establish a smooth process for future improvements</t>
  </si>
  <si>
    <t>I_kwDOQvhFw87me9mw</t>
  </si>
  <si>
    <t>Create script to automate audit creation</t>
  </si>
  <si>
    <t>Develop a script to automate the creation of multiple audits based on Raghu's requirements list. This will help expedite the process since Raghu is completely filled with other tasks.
**Context:**
- Multiple audits needed across different labels (ecommerce, marketing, user identification, engagement, RFQs, third party tags)
- Script should ingest transformed data from Raghu's spreadsheet
- First audit framework is working and can serve as template
- This will significantly reduce manual setup time</t>
  </si>
  <si>
    <t>I_kwDOQvhFw87me9oC</t>
  </si>
  <si>
    <t>Send GitHub integration documentation to Raghu</t>
  </si>
  <si>
    <t>Send documentation about ObservePoint's new GitHub integration feature that allows automated triggering of audits/journeys during code releases.
**Key benefits:**
- Automates audit execution during staging/production deployments
- Can block releases if ObservePoint rules fail
- Eliminates reliance on arbitrary scheduling
- Provides extra protection before prod releases
**Note:** Raghu will document this in their success criteria plan and explore with development teams to see if they use GitHub (currently unknown - they may use BitBucket, AWS repositories, or Adobe)</t>
  </si>
  <si>
    <t>I_kwDOQvhFw87me9pn</t>
  </si>
  <si>
    <t>Gather visualization requirements from Raghu</t>
  </si>
  <si>
    <t>Follow up with Raghu to understand what charts and visualizations he wants to build using ObservePoint data for the new charting feature (currently in beta).
**Specific questions to answer:**
- What story does Raghu want to tell with the data?
- What types of charts are needed? (pie charts, bar charts, time series, etc.)
- What raw data from ObservePoint reports should feed these visualizations?
- Who is the audience? (CEO level, dev teams, etc.)
**Mentioned use case:** Cookie monitoring over time (they discovered 500+ cookies in a previous audit and want to track this)
**Opportunity:** John has beta access and can potentially build example visualizations for Raghu using his data</t>
  </si>
  <si>
    <t>I_kwDOQvhFw87me9tM</t>
  </si>
  <si>
    <t>Create POC covering multiple audit labels by March</t>
  </si>
  <si>
    <t>Deliver proof-of-concept audits/journeys covering different labels (not just one) to help Raghu demonstrate ObservePoint capabilities to his team before the March 21st release.
**Critical context:**
- Raghu has two pressing deliverables this Friday related to release planning
- March 21st production go-live is the target
- Raghu will be on leave for a couple weeks in March
- License expires in April - this POC is crucial for renewal discussions
- Need to show results from multiple runs (not just one day) to demonstrate automated validation
**Goal:** Establish a process where teams can propose customer journeys, Raghu brings them to John, they get created in ObservePoint, automatically validated, and results shared back
**Scope:** High-level POC covering different types of validations (ecommerce, engagement, etc.) to engage different scattered teams</t>
  </si>
  <si>
    <t>I_kwDOQvhFw87me9uT</t>
  </si>
  <si>
    <t>Investigate digital data layer visibility in ObservePoint</t>
  </si>
  <si>
    <t>Research why the custom 'digital data' data layer (Officeworks' primary data layer) is not appearing in the ObservePoint audit results under the expected vendor categories.
Context:
- The data layer is visible in browser console but not surfacing properly in audit reports
- May be a custom Adobe-referenced layer rather than standard Adobe Launch
- Need to determine if it requires custom configuration in ObservePoint to capture
- This is blocking Hailey's ability to validate data layer completeness</t>
  </si>
  <si>
    <t>I_kwDOQvhFw87m2ddY</t>
  </si>
  <si>
    <t>Schedule follow-up session with Hailey (and optionally Henry)</t>
  </si>
  <si>
    <t>Send email to schedule a dedicated follow-up meeting with Hailey to work on her specific projects and use cases.
Purpose:
- Help automate manual processes Hailey is currently doing
- Configure ObservePoint for her data quality and consistency monitoring needs
- Set up audits to validate data layer variables across key page types
- Does not need to include Ash and Bridget - focused working session
Optional: Include Henry if he wants to participate</t>
  </si>
  <si>
    <t>I_kwDOQvhFw87m2deg</t>
  </si>
  <si>
    <t>Build sample audit demonstrating data layer analysis</t>
  </si>
  <si>
    <t>Create or configure an audit that properly surfaces Officeworks' data layer variables to demonstrate ObservePoint's capabilities to stakeholders.
Purpose:
- Show what IS currently in the data layer to spark conversations about what SHOULD be there
- Provide concrete examples to architecture team and other stakeholders
- Help define standards for data layer completeness
Focus areas:
- Key conversion metrics (add to cart, checkout process)
- Product listing pages and product detail pages
- Search functionality
- Variables that should fire consistently across page types
Note: May need to wait until custom data layer visibility issue is resolved</t>
  </si>
  <si>
    <t>I_kwDOQvhFw87m2dfk</t>
  </si>
  <si>
    <t>Create list of Adobe Summit attendees</t>
  </si>
  <si>
    <t>Compile a list of clients/contacts who are attending Adobe Summit this year. This list will be used to determine if John should attend the conference.
**Context:** John's team lead requested this list to evaluate whether sending John to Adobe Summit would be worthwhile based on the number of contacts attending.</t>
  </si>
  <si>
    <t>I_kwDOQvhFw87nF62H</t>
  </si>
  <si>
    <t>Organize journeys and audits into folder structure</t>
  </si>
  <si>
    <t>Complete the reorganization of journeys and audits into a logical folder structure.
**Current progress:**
- Created parent folder: "Journeys"
- Created subfolders: "Prod" and "Dev"
- Moved initial journeys into appropriate folders
**Remaining work:**
- Continue organizing remaining journeys
- Consider creating similar structure for audits
- Apply labels to journeys for easier filtering in reports
**Note:** This organizational structure will make it easier for team members to find and monitor relevant journeys/audits.</t>
  </si>
  <si>
    <t>Low</t>
  </si>
  <si>
    <t>I_kwDOQvhFw87nF634</t>
  </si>
  <si>
    <t>Lead Tuesday meeting with .com team on audit formalization</t>
  </si>
  <si>
    <t>Lead the Tuesday meeting with the .com team to establish a formal, operationalized audit process.
**Meeting structure:**
1. Steve will kick off the meeting
2. John to share screen and dive into existing audit data to demonstrate ObservePoint capabilities
3. Show the use case document to the team
4. Gather specific questions and pain points from the team about marketing tags, page data, and performance
5. Walk through the December 30 audit (top 400 traffic pages from Prudential production)
6. Focus on tags and links reports; skip privacy/cookies sections as cookie team won't be present
7. Discuss tier structure (tier 1: biweekly aligned with releases, tier 2: monthly, tier 3: quarterly)
**Key objective:** Identify specific questions the team needs answered to build appropriate audit rules and alerts.</t>
  </si>
  <si>
    <t>I_kwDOQvhFw87nGZfu</t>
  </si>
  <si>
    <t>Prepare audit walkthrough for Tuesday .com team meeting</t>
  </si>
  <si>
    <t>Prepare to walk through the December 30 audit during Tuesday's meeting, demonstrating what data ObservePoint collects and what's available.
**Focus areas:**
- Audit summary
- Alert pages
- Tags report
- Links report
- Skip cookies/privacy sections
- Skip Jobs audit unless time permits
**Purpose:** Use the audit walkthrough to help the team identify specific questions they need answered, which will inform the setup of formal tier 1, 2, and 3 audit structures.</t>
  </si>
  <si>
    <t>I_kwDOQvhFw87nGZgt</t>
  </si>
  <si>
    <t>Set up formal tier-based audit structure after use cases defined</t>
  </si>
  <si>
    <t>After gathering use cases and questions from the Tuesday meeting, help set up a formal three-tier audit structure:
**Tier 1 (Biweekly):**
- Aligned with biweekly release cadence
- Small number of critical pages across multiple sections (jobs, advisors, communication pages)
- Can be combined into one audit
- Set up rules and alerts based on team's identified questions
**Tier 2 (Monthly):**
- More comprehensive scan
- Thousands of pages
- Less critical URLs
**Tier 3 (Quarterly):**
- Least important URLs
**Budget:** ~5,500 pages can be scanned monthly based on annual contract
**Next steps:** Wait for team to provide tier 1, 2, and 3 URL lists and specific questions/pain points before configuring.</t>
  </si>
  <si>
    <t>I_kwDOQvhFw87nGZiA</t>
  </si>
  <si>
    <t>Schedule PGIM team audit review meeting</t>
  </si>
  <si>
    <t>Coordinate with Steve to schedule a meeting with the PGIM team (different business unit) by end of next week or the following week.
**Meeting purpose:**
- Review PGIM master list audit from July
- Follow same structure as .com team meeting
- Discuss pain points and questions to answer
- Configure reports and set up rules
- Identify tier 1 and tier 2 URLs (not yet received from PGIM team)
**Note:** This will be a separate meeting from the Tuesday .com team call.</t>
  </si>
  <si>
    <t>I_kwDOQvhFw87nGZkh</t>
  </si>
  <si>
    <t>Review ObservePoint journey setup and rules</t>
  </si>
  <si>
    <t>Review the engagement homepage journey that John has created in ObservePoint to understand the rule structure and debug why certain rules are failing.
**Journey link:** [Provided in meeting]
**Focus areas:**
- Examine variable names and why they're failing
- Understand how rules are structured across different steps
- Review the AEP tag checks and Adobe data layer implementation
- Verify which variables are being captured correctly
**Context:** This review will help inform the documentation being prepared and ensure alignment on the approach.</t>
  </si>
  <si>
    <t>I_kwDOQvhFw87oAWbt</t>
  </si>
  <si>
    <t>Remove custom tag from step 2 of homepage journey</t>
  </si>
  <si>
    <t>Remove step 2 (custom tag for Adobe data layer) from the engagement homepage journey in ObservePoint, as the Adobe data layer variables are already available in the variable summary without needing a custom tag.
**Journey:** Engagement Homepage Journey
**Reason:** Adobe data layer (adobeDataLayer) was found in existing variables, making the custom tag unnecessary</t>
  </si>
  <si>
    <t>I_kwDOQvhFw87oAWdg</t>
  </si>
  <si>
    <t>Continue refining ObservePoint rules for homepage journey</t>
  </si>
  <si>
    <t>Continue tweaking and refining the ObservePoint rules for the engagement homepage journey based on:
- Correcting variable names and dot notation
- Adjusting rules to check appropriate conditions (set/not set, exact values, regex patterns)
- Optimizing for rule reusability across steps and future journeys
- Fixing current failures due to incorrect variable naming assumptions
**Journey Link:** Shared during meeting
**Timeline:** Ongoing until Raj provides refined documentation</t>
  </si>
  <si>
    <t>I_kwDOQvhFw87oAWfy</t>
  </si>
  <si>
    <t>Send email to reschedule February 16th meeting</t>
  </si>
  <si>
    <t>Send email to Raj with alternative time slots to reschedule the February 16th meeting, which falls on President's Day (holiday for both parties). Provide options for meeting either sooner or later than the 16th.
**Timeline:** Within a few minutes of meeting conclusion</t>
  </si>
  <si>
    <t>I_kwDOQvhFw87oAWhi</t>
  </si>
  <si>
    <t>Collaborate with Lauren on tier-based page list</t>
  </si>
  <si>
    <t>Work with Lauren to finalize the tier-based page categorization for ObservePoint audits within the next 2 weeks.
**Key criteria to consider:**
- **Tier 1 (bi-weekly scans):** Pages with &gt;1% of total visits (~40 pages based on January data), plus critical process pages (e.g., adviser login, registration pages) and pages with third-party integrations (e.g., Kendra search)
- **Tier 2 (monthly scans):** Medium-traffic pages and recently updated content
- **Tier 3 (quarterly scans):** Low-traffic pages and static subdomains (jobs.prudential.com, newsroom, etc.)
**Additional factors:**
- Page types (account pages, marketing pages, process flows)
- Integration points with external applications
- Recent content updates (tracked via XML sitemap or CMS)
Lauren is conducting a page audit in February with Neil and Caitlin to clean up the prudential.com page list, which will inform this categorization.</t>
  </si>
  <si>
    <t>I_kwDOQvhFw87oByjC</t>
  </si>
  <si>
    <t>Identify stakeholders for audit alerts and reports</t>
  </si>
  <si>
    <t>Define and document who should receive ObservePoint audit results, email alerts, and have platform access to review findings and take action.
**This should be determined after:**
- Finalizing the tier-based page list
- Understanding what specific alerts/reports will be configured
Stakeholders will need to be assigned based on their responsibility areas (analytics, privacy, content, performance, etc.).</t>
  </si>
  <si>
    <t>I_kwDOQvhFw87oBykT</t>
  </si>
  <si>
    <t>Reconvene in 2 weeks to finalize audit strategy</t>
  </si>
  <si>
    <t>Schedule a follow-up meeting (potentially smaller group) in approximately 2 weeks to review and approve the finalized tier-based scanning strategy.
**Meeting objectives:**
- Review Lauren's completed page audit and categorization
- Confirm tier 1, 2, and 3 page lists
- Validate scanning frequencies (bi-weekly, monthly, quarterly)
- Determine which subdomains need quarterly vs. monthly scans
- Identify stakeholders for alerts and reporting
This does not need to be the full group - can be a smaller working session.</t>
  </si>
  <si>
    <t>I_kwDOQvhFw87oBylv</t>
  </si>
  <si>
    <t>Investigate automation for top-traffic page list</t>
  </si>
  <si>
    <t>Explore options to automate the generation and delivery of the top-traffic page list for ObservePoint scanning.
**Current state:**
- List currently comes from CMS (not automated)
- Adobe Analytics could potentially provide automated traffic-based lists
- Need to ensure any automated solution accounts for pages that actually have visits
**Goal:** Determine if there's a way to automatically email/export the top 1% traffic pages on a schedule to streamline the audit setup process.</t>
  </si>
  <si>
    <t>I_kwDOQvhFw87oBynM</t>
  </si>
  <si>
    <t>Review and reduce tags on high-tag-count pages</t>
  </si>
  <si>
    <t>Audit pages with excessive tag counts (e.g., login page with 45 tags) to determine which tags are necessary and remove unnecessary ones.
**Rationale:** Excessive tags negatively impact site performance and page load speed.
**Process:**
- Use ObservePoint audit data to identify pages with high tag counts
- Review tag list for each high-count page
- Determine which tags are essential vs. redundant
- Remove unnecessary tags to improve performance</t>
  </si>
  <si>
    <t>I_kwDOQvhFw87oByoZ</t>
  </si>
  <si>
    <t>Revisit authenticated page scanning strategy</t>
  </si>
  <si>
    <t>Re-evaluate the approach for scanning authenticated pages (My Pro site) that was put on hold last year.
**Previous challenges:**
- No production URLs available
- User-specific data variations (different policies per user)
- Lower environments behind firewall (significant effort to test)
**Potential solution discussed:**
- Focus on top 3-5 entitlements (e.g., Teamster, ad recipients)
- Create test logins for each entitlement type
- Scan representative pages for each entitlement to catch breaking changes
**Note:** This is a lower priority item to revisit this year, not an immediate action.</t>
  </si>
  <si>
    <t>I_kwDOQvhFw87oByqL</t>
  </si>
  <si>
    <t>Research custom tag solution for form validation rules</t>
  </si>
  <si>
    <t>Investigate and develop a custom ObservePoint tag solution using JavaScript to handle conditional form validation logic for Brunswick's lead forms.
**Context:**
- Need to validate form-specific values (SQL vs MQL lead status, unique form IDs, Google Ads IDs) without creating 60+ individual rules
- Solution should check data layer values and return boolean results
- Must work across ~12 sites with ~12 forms per site
- Code should be reusable/universal to avoid managing multiple JavaScript blocks
**Next Steps:**
- Build proof of concept with Sea Ray contact dealer form
- Consult with solutions team about similar past implementations
- Ensure Brad's team can edit JavaScript patterns for new forms</t>
  </si>
  <si>
    <t>I_kwDOQvhFw87oClwc</t>
  </si>
  <si>
    <t>Follow up with solutions on form validation approach</t>
  </si>
  <si>
    <t>Consult with ObservePoint solutions team to determine if they've encountered similar use cases where customers needed precise form-level validation across multiple sites and forms.
**Goal:** Identify best practices or alternative UI-based approaches before committing to custom JavaScript solution.</t>
  </si>
  <si>
    <t>I_kwDOQvhFw87oCl1B</t>
  </si>
  <si>
    <t>Request additional site examples from Brad's team</t>
  </si>
  <si>
    <t>Wait for Brad and Aparna to document form validation requirements for at least one additional Brunswick site (beyond Sea Ray).
**Purpose:** Need to see full pattern across multiple sites to design a truly universal solution rather than optimizing for just Sea Ray's use case.</t>
  </si>
  <si>
    <t>I_kwDOQvhFw87oCl24</t>
  </si>
  <si>
    <t>Walk accessibility team through ObservePoint accessibility features</t>
  </si>
  <si>
    <t>Coordinate with PFrei and Chelsey to schedule a walkthrough session for the accessibility team (Center of Excellence) on ObservePoint's accessibility audit capabilities.
**Context:**
- SSO access issues have been resolved over the holidays
- Chelsey is currently getting the team up to speed using white pages
- She connects with accessibility group members on Thursday and some tomorrow
- This was a follow-up item from the previous call
- ObservePoint can show baseline accessibility alongside other audit metrics, though accessibility isn't the platform's primary focus</t>
  </si>
  <si>
    <t>I_kwDOQvhFw87oDALO</t>
  </si>
  <si>
    <t>Build quote journey for CDW.com</t>
  </si>
  <si>
    <t>Create the missing quote journey for cdw.com to complement the existing order journey. The order journey has been identified (the one with logon, navigate to audio video, cart, add to cart, compare, checkout steps), but a corresponding quote journey needs to be built.
Context:
- Currently have journeys for CDW.com, CDW.ca, and CDW.g
- The order journey for CDW.com exists and has been identified
- Need to ensure all six required journeys are in place (currently have 9 with duplicates)</t>
  </si>
  <si>
    <t>I_kwDOQvhFw87oDkCq</t>
  </si>
  <si>
    <t>Clean up duplicate CDW journey configurations</t>
  </si>
  <si>
    <t>Remove duplicate journey entries now that the correct CDW.com order journey has been identified. Update naming conventions to clearly distinguish between order and quote journeys for each CDW domain (cdw.com, cdw.ca, cdw.g).
Specific actions:
- Rename the identified order journey to clearly indicate it's for "Order - CDW.com"
- Remove the three duplicate entries
- Ensure final count is six journeys total</t>
  </si>
  <si>
    <t>I_kwDOQvhFw87oDkD9</t>
  </si>
  <si>
    <t>Review GitHub Actions integration documentation</t>
  </si>
  <si>
    <t>Review the ObservePoint help documentation on triggering audits via CI/CD pipeline using GitHub Actions that was shared in the meeting.
**Context:**
- Documentation link was provided in chat during meeting
- This integration allows audits to trigger automatically during releases
- Can potentially block releases if failures are detected
- Currently only available for Audits (not Journeys yet)
- Relevant for upcoming cross-series inventory project and potential design system modernization
**Next step:** Evaluate feasibility with dev/DevOps team for Toyota's Gatsby (potentially migrating to Next.js) environment.</t>
  </si>
  <si>
    <t>I_kwDOQvhFw87oEWyA</t>
  </si>
  <si>
    <t>Offer technical consultation to dev/DevOps team if needed</t>
  </si>
  <si>
    <t>Be available to meet directly with Toyota's dev/DevOps team if they have questions or need technical clarification on implementing ObservePoint's GitHub Actions integration.
**Context:**
- John offered this support during the meeting
- Relevant for both cross-series inventory project and design system modernization
- May involve explaining how to selectively trigger audits (e.g., only when Storybook components are updated)
- Can bring in additional ObservePoint resources if needed
**Trigger:** Kendall or team reaches out with dev team questions</t>
  </si>
  <si>
    <t>I_kwDOQvhFw87oEWzV</t>
  </si>
  <si>
    <t>Provide user access to ObservePoint instance</t>
  </si>
  <si>
    <t>Grant ObservePoint platform access to Kathy, Edward, and Devon from the Lumen web experience team so they can explore existing audits and familiarize themselves with the platform.
**Note:** Coordinate with Arnold or handle directly. Users are not charged by seat, only by page scans.</t>
  </si>
  <si>
    <t>I_kwDOQvhFw87oU2PG</t>
  </si>
  <si>
    <t>Send GitHub integration documentation</t>
  </si>
  <si>
    <t>Send documentation for the ObservePoint GitHub integration to enable the team to trigger audits as part of their CI/CD release process.
**Context:** This would allow them to catch accessibility and performance issues before pushing to production, rather than relying solely on scheduled audits.</t>
  </si>
  <si>
    <t>I_kwDOQvhFw87oU2Qv</t>
  </si>
  <si>
    <t>Send Jira integration documentation</t>
  </si>
  <si>
    <t>Provide documentation on the Jira integration that allows automated creation of remediation tickets from identified accessibility issues.
**Key stakeholders:** Devon and Edward expressed strong interest in automating the process of converting accessibility findings into actionable Jira tickets.</t>
  </si>
  <si>
    <t>I_kwDOQvhFw87oU2Sy</t>
  </si>
  <si>
    <t>Schedule regular cadence meeting with expanded team</t>
  </si>
  <si>
    <t>Set up recurring meetings with Kathy and invite additional stakeholders including:
- Tessa (SEO and performance evaluation)
- Tom
- Devon (web experience manager)
- Edward (UX designer)
**Purpose:** Discuss performance metrics, accessibility automation, and potential platform consolidation. Kathy requested the ability to send topics ahead of time for preparation.</t>
  </si>
  <si>
    <t>I_kwDOQvhFw87oU2WC</t>
  </si>
  <si>
    <t>Identify and share relevant Lumen audits</t>
  </si>
  <si>
    <t>Review the Lumen ObservePoint account to identify audits that are relevant to the web experience team (focusing on lumen.com, blog, APAC site, and documentation site).
**Action items:**
- Find audits with accessibility and performance data
- Share specific audit examples with Kathy, Devon, and Edward
- Ensure they have access to view these audits
**Note:** The CenturyLink audit shown in the demo is not owned by this team.</t>
  </si>
  <si>
    <t>I_kwDOQvhFw87oU2Xt</t>
  </si>
  <si>
    <t>Document meeting notes and use cases</t>
  </si>
  <si>
    <t>Write up notes from this discovery meeting covering:
**Team structure:**
- Kathy's team (Digital Experience/DX) owns lumen.com marketing site, blog migration, APAC site, and influences documentation site
- Uses Adobe Experience Manager as CMS
- Devon manages UX designers and strategists
- Edward is UX designer focused on accessibility
**Current pain points:**
- Manual accessibility auditing using Google Lighthouse page-by-page
- Using spreadsheet system for tracking
- Want to automate accessibility scanning and issue identification
- Interest in consolidating multiple performance/analytics platforms
**Key opportunities:**
- Accessibility automation (critical issues, ARIA labels, image alt text, color contrast)
- Performance monitoring (Lighthouse scores)
- Integration with existing workflows (GitHub, Jira)
- Platform consolidation to reduce tool sprawl</t>
  </si>
  <si>
    <t>I_kwDOQvhFw87oU2Zl</t>
  </si>
  <si>
    <t>Send documentation for GitHub and Jira integrations</t>
  </si>
  <si>
    <t>Send documentation to the ObservePoint team (Kathy Behler and team) explaining how to set up and use the GitHub integration and Jira integration.
Context: This was promised during the meeting as follow-up to their discussion about integrations.</t>
  </si>
  <si>
    <t>I_kwDOQvhFw87oVPvL</t>
  </si>
  <si>
    <t>Find and share example audits with access</t>
  </si>
  <si>
    <t>Dive into the ObservePoint account to find relevant audits that can be shared with the team. Ensure Kathy Behler's team (likely including Carrie as the owner) has proper access to these audits.
Note: The account is paid by page DNS, not by user, so access can be granted liberally. Edward specifically requested access to explore existing audits (like the ones Arnold is running).</t>
  </si>
  <si>
    <t>I_kwDOQvhFw87oVPwN</t>
  </si>
  <si>
    <t>Set up regular cadence meeting with Kathy's team</t>
  </si>
  <si>
    <t>Send an email to Kathy Behler to establish a regular meeting cadence.
Requirements:
- Allow Kathy to invite additional team members
- Enable topics to be sent ahead of time for preparation
- Schedule recurring meetings
Context: Kathy specifically requested this setup at the end of the first meeting.</t>
  </si>
  <si>
    <t>I_kwDOQvhFw87oVPxx</t>
  </si>
  <si>
    <t>Grant Wendi Vien usage dashboard access</t>
  </si>
  <si>
    <t>Provide Wendi Vien (wendi.vien@mongodb.com - based in San Francisco/Pacific time) with access to the ObservePoint usage dashboard.
Context: Michaleen Craig already has access, but Wendi requested access during the meeting to monitor journey run usage against their 1,500 journey runs contract limit.</t>
  </si>
  <si>
    <t>I_kwDOQvhFw87oVPzm</t>
  </si>
  <si>
    <t>Follow up with Bogdan on journey step 10 issue</t>
  </si>
  <si>
    <t>Contact Bogdan via internal Slack to clarify the VPN/network setup context for the journey troubleshooting.
**Key points to communicate:**
- The journey involves three different domains (public facing, lead form, portal)
- Network allows traffic through all three domains for the journey
- The issue is specifically with step 10 (the portal domain redirect)
- Bogdan may have been testing from browser directly rather than through journey context
- Request he review the journey logs and console data from Raymond's specific journey setup
- Need identification of whether the blocking is on ObservePoint's side or client's code/CSP
- If client-side blocking, need specific guidance on what changes are required
**Journey details:** Registration/account opening flow that Raymond shared in the meeting</t>
  </si>
  <si>
    <t>I_kwDOQvhFw87oXZo9</t>
  </si>
  <si>
    <t>Schedule email to Winnie about privacy team introduction</t>
  </si>
  <si>
    <t>Send a scheduled email to Winnie (returning Monday, February 10) to request an introduction to the Skyline team (the team managing OneTrust and consent management).
**Purpose:** Discuss how ObservePoint audits can provide dual value:
1. Marketing pixel validation (current use case)
2. Privacy compliance monitoring (new opportunity)
**Context:**
- Skyline team owns OneTrust implementation
- They handle website opt-in/consent functionality
- Privacy is becoming increasingly important with California regulations
- ObservePoint can parallelize marketing and privacy monitoring in same audits
- This would allow privacy team to leverage existing ObservePoint contract without changes</t>
  </si>
  <si>
    <t>I_kwDOQvhFw87oXZq8</t>
  </si>
  <si>
    <t>Send email link validation documentation to Chandra</t>
  </si>
  <si>
    <t>Send product documentation/one-pager about ObservePoint's email link validation feature to Chandra after the meeting.
**Context:**
- Chandra wants to pitch this feature to the client team
- Feature allows testing of email campaigns by sending emails to a custom ObservePoint email address
- Validates links, checks for broken links, hidden links, and spam protection
- Can be integrated into QA/testing email chains
- Uses existing usage allocation (no separate line item)
**Action:** Coordinate with marketing team to get the best available documentation (product doc, PPT, or help doc) and send to Chandra.</t>
  </si>
  <si>
    <t>I_kwDOQvhFw87obFOw</t>
  </si>
  <si>
    <t>Share success criteria Google Slides with team</t>
  </si>
  <si>
    <t>Share the Google Slides document created during the meeting with Chandra and team, giving them edit access.
**Document includes:**
- Four main use cases: Analytics validation, Privacy compliance, Site experience/journeys, Email link validation
- Current projects and initiatives for 2026
- Success metrics framework
- Action items and to-do lists
**Purpose:** Allow team to asynchronously add thoughts, metrics, and updates before next meeting in two weeks.</t>
  </si>
  <si>
    <t>I_kwDOQvhFw87obFP7</t>
  </si>
  <si>
    <t>Review current audit coverage for expansion opportunities</t>
  </si>
  <si>
    <t>Review the client's existing privacy audits to identify opportunities to increase coverage toward 100%.
**Current state:**
- Coverage is around 80%
- Team wants to expand closer to 100%
- Multiple audits already set up for opt-in/opt-out status, GPC signals
- Usage dashboard shows significant room (currently projected to use 60-70k of 100k allocation)
**Next steps:**
- Analyze existing audit configurations
- Identify gaps in coverage
- Prepare recommendations for increasing coverage without exceeding usage limits
- Coordinate timing with Chandra's outreach to privacy team and client stakeholders</t>
  </si>
  <si>
    <t>I_kwDOQvhFw87obFQt</t>
  </si>
  <si>
    <t>Review WestJet's ObservePoint setup and provide recommendations</t>
  </si>
  <si>
    <t>Review WestJet's current ObservePoint configuration, including their journey setups, audits, and use cases. Provide suggestions and recommendations based on their goals and best practices from other clients.
**Context:**
- WestJet is rebuilding journeys due to brand refresh changes
- Shifting focus from alerting to QA purposes
- Currently running monthly audits for tag monitoring
- Chinmay is open to new ideas and implementation suggestions
**Timeline:** Review before next monthly meeting (February 5, 2026)</t>
  </si>
  <si>
    <t>I_kwDOQvhFw87obOg_</t>
  </si>
  <si>
    <t>Prepare for privacy compliance discussion in March meeting</t>
  </si>
  <si>
    <t>Prepare to dive deep into privacy compliance use cases and ObservePoint setup during the March monthly meeting.
**Background:**
- WestJet has a priority privacy initiative starting end of January 2026
- Privacy will be controlled through Adobe Launch with limited team control
- Legal team owns privacy compliance for different locales
- Chinmay will have detailed project information by March
- ObservePoint documentation has a page on privacy compliance journey setup that Chinmay has already reviewed
**Goal:** Help Chinmay set up journeys to test privacy compliance across different locales once project details are available.
**Timeline:** March 2026 monthly meeting</t>
  </si>
  <si>
    <t>I_kwDOQvhFw87obOh0</t>
  </si>
  <si>
    <t>Cancel duplicate biweekly meeting invitation</t>
  </si>
  <si>
    <t>Cancel the duplicate meeting invitation that shows as biweekly. The agreed cadence is monthly meetings (currently scheduled for February 5th), with ad-hoc calls as needed for urgent items.
**Note:** Chinmay prefers to email with questions between meetings and schedule additional calls only when necessary.</t>
  </si>
  <si>
    <t>I_kwDOQvhFw87obOjA</t>
  </si>
  <si>
    <t>Share success criteria document with Chinmay</t>
  </si>
  <si>
    <t>Share the Google Slides success criteria document created during the meeting with Chinmay for ongoing reference and updates.
**Purpose:**
- Track initiatives and projects WestJet wants to accomplish
- Living document to refer to in monthly meetings
- Ensure proper prioritization and support
- Eventually add metrics to measure ObservePoint value
**Current use cases documented:**
- Privacy compliance
- Journeys and site experience/QA
- Accessibility audits
- Marketing email link validation</t>
  </si>
  <si>
    <t>I_kwDOQvhFw87obOkL</t>
  </si>
  <si>
    <t>Discuss extended data retention with boss</t>
  </si>
  <si>
    <t>Bring up the new extended data retention options in tomorrow's meeting with boss to get a decision on whether CVS wants to upgrade.
**New options available:**
- 3 year + 1 month
- 5 year + 1 month
- 7 year + 1 month
- Currently on 13-month retention
**Use cases:**
- Year-over-year performance progression tracking
- Legal compliance/documentation requirements
**Note:** This can be added via contract amendment at any time, but better to include in upcoming renewal if desired to avoid separate transactions</t>
  </si>
  <si>
    <t>I_kwDOQvhFw87obUSU</t>
  </si>
  <si>
    <t>Send monthly meeting invite for Feb 27 at 1:30pm</t>
  </si>
  <si>
    <t>Set up recurring monthly meeting (every 4 weeks) with Walter Bottlick and Chris Tack for Thursday, February 27th at 1:30pm (note: first meeting moved up one week earlier to avoid quarterly summit conflict).
**Meeting purpose:**
- Monitor EdFX migration progress
- Adjust ObservePoint configurations as needed
- Support transition from OneTrust to HubSpot consent banner</t>
  </si>
  <si>
    <t>I_kwDOQvhFw87obaU0</t>
  </si>
  <si>
    <t>Document success criteria with Cotivity team</t>
  </si>
  <si>
    <t>Create a living document defining success criteria for Cotivity's use of ObservePoint during the February 27th meeting.
**Context:**
- This will be a primary agenda item for the first official monthly meeting
- Document should capture what success looks like for their use case
- Will be maintained as a living document throughout the engagement</t>
  </si>
  <si>
    <t>I_kwDOQvhFw87obaXK</t>
  </si>
  <si>
    <t>Follow up on Web Governance survey setup</t>
  </si>
  <si>
    <t>Connect with Walter to finalize the Web Governance survey contacts and complete the setup process that was previously started but not finished.
**Context:**
- Walter has been collecting contacts within Cotivity to send surveys to
- Process was delayed due to EdFX migration work
- Walter mentioned a liaison from the legal team who should be included
- Ask to be included on communications with the previous contact who was handling this</t>
  </si>
  <si>
    <t>I_kwDOQvhFw87obaYH</t>
  </si>
  <si>
    <t>Reach out to Sean Warren about extended data retention</t>
  </si>
  <si>
    <t>Contact Sean Warren (budget owner) to inform him about the new extended data retention options (3, 5, or 7 years + 1 month).
**Context:**
- Sean originally brought ObservePoint to Cotivity primarily for compliance/legal checkbox purposes
- He works closely with Andy and JD who can facilitate connection
- Legal team has concerns about potential lawsuits (peer companies recently sued over privacy issues)
- Extended retention could help with legal defense by showing historical compliance efforts
- This is a new feature he likely doesn't know about yet
- Would require contract addendum but can be done anytime (not just at renewal)</t>
  </si>
  <si>
    <t>I_kwDOQvhFw87obaZV</t>
  </si>
  <si>
    <t>Disable Chili Piper meeting reminders</t>
  </si>
  <si>
    <t>Investigate and disable the meeting reminder notifications being sent from Chili Piper (chili pepper dot com) that are being received by meeting attendees.
**Context:**
- Chris reported receiving unwanted reminder emails from both Chili Piper and Gong
- This is a new scheduling technology recently implemented
- May need to check if this can be disabled in settings</t>
  </si>
  <si>
    <t>I_kwDOQvhFw87obaab</t>
  </si>
  <si>
    <t>Send meeting recording to Mike and Alex</t>
  </si>
  <si>
    <t>Send the recording of this introductory meeting to Mike Tanedo and Alex (who couldn't attend). Mike indicated he's comfortable receiving it directly or forwarding to Alex as needed.</t>
  </si>
  <si>
    <t>I_kwDOQvhFw87ooqzg</t>
  </si>
  <si>
    <t>Send follow-up email and schedule regular cadence</t>
  </si>
  <si>
    <t>Send a follow-up email to Mike Tanedo (and Bruce if appropriate) after this meeting to:
- Recap the discussion
- Schedule a regular meeting cadence (biweekly or monthly)
- Begin setting up goals and targets for ObservePoint implementation
Mike has already been granted access to the tool by Amy.</t>
  </si>
  <si>
    <t>I_kwDOQvhFw87ooq1a</t>
  </si>
  <si>
    <t>Set up automated QA for Medicare enrollment flow</t>
  </si>
  <si>
    <t>Configure ObservePoint Journeys to automate QA testing for Aetna's Medicare enrollment multi-step form process.
**Specific requirements:**
- Track the complete enrollment funnel: plan selection → personal information → additional information → final review → submission → confirmation
- Validate Adobe AEP implementation at each step
- Verify all required fields and variables are firing correctly with accurate data
- Implement error tracking to capture friction points (e.g., incorrect member ID entries)
- Set up automated rules and alerts for failures
- This is a critical business flow where data loss represents missed opportunities
**Technical notes:**
- Error tracking is currently implemented in variables/tags (not data layer)
- Manual QA is currently time-consuming for this flow</t>
  </si>
  <si>
    <t>I_kwDOQvhFw87ooq3m</t>
  </si>
  <si>
    <t>Investigate missed app submission tracking issue</t>
  </si>
  <si>
    <t>Use ObservePoint to diagnose and resolve the discrepancy between online conversion data and offline data for application submissions.
**Problem:**
- Comparison between Adobe analytics data and offline data shows mismatches
- Suspected missing error captures or tracking gaps
- This represents lost conversion data
**Approach:**
- Set up Journey-based testing to validate submission tracking
- Implement rules to catch missing tags/variables during submission process
- Focus on error scenarios that may not be properly tracked</t>
  </si>
  <si>
    <t>I_kwDOQvhFw87ooq5H</t>
  </si>
  <si>
    <t>Configure AI-powered anomaly detection for Adobe implementation</t>
  </si>
  <si>
    <t>Explore and implement ObservePoint's AI capabilities for automated QA and anomaly detection on Adobe AEP implementation.
**Scope:**
- Primary focus: Adobe AEP implementation across Aetna DTC sites
- Secondary: Third-party marketing tags (Flashlight and other marketing tools)
- Goal: Automate manual QA processes that are currently time-consuming
- Use case: Detect when site changes break tracking without manual verification
**Context:**
- This is a 2026 initiative for Mike's team
- Large site with extensive tracking makes manual QA impractical when changes occur</t>
  </si>
  <si>
    <t>I_kwDOQvhFw87ooq63</t>
  </si>
  <si>
    <t>Send follow-up email to Mike Tanedo after meeting</t>
  </si>
  <si>
    <t>Send a follow-up email to Mike Tanedo after the meeting to:
- Recap the discussion about ObservePoint capabilities for their app submission conversion tracking issues
- Propose setting up a regular cadence (biweekly or monthly meetings)
- Help them establish goals and targets for using ObservePoint
**Context:** Mike mentioned they have ongoing issues with missed app submissions when comparing online data with offline data, and Amy has already granted him access to the tools.</t>
  </si>
  <si>
    <t>I_kwDOQvhFw87opKqV</t>
  </si>
  <si>
    <t>Update sitemap-based audit script for Arnold</t>
  </si>
  <si>
    <t>When Arnold is ready (approximately 2 weeks), update the Google Sheet-based script for sitemap audits.
**Required information from Arnold:**
- Which sitemaps to run the script on (likely only one sitemap needed)
- Date configuration preferences (e.g., only new sites updated since previous run)
- Desired frequency for the audit runs
**Note:** Arnold currently cannot access the Google Sheet due to company restrictions, but the solution should still work for their needs.</t>
  </si>
  <si>
    <t>I_kwDOQvhFw87opKsA</t>
  </si>
  <si>
    <t>Provide Kathy with ObservePoint resources and documentation</t>
  </si>
  <si>
    <t>Share the following resources with Kathy for her team:
- Help docs: help.observepoint.com
- ObservePoint Academy: academy.observepoint.com (asynchronous training program)
- Getting Started guide
**Guidance provided:**
- Focus on relevant sections (e.g., skip privacy if not applicable)
- Have team members document their use cases, questions, and quality standards in plain English
- Send these documented requirements via email for translation into ObservePoint capabilities
**Context:** Kathy wants to share resources with team members interested in accessibility audits and performance audits without increasing usage until they validate the output meets their needs.</t>
  </si>
  <si>
    <t>I_kwDOQvhFw87opKvw</t>
  </si>
  <si>
    <t>Work with Arnold to close out CenturyLink audit</t>
  </si>
  <si>
    <t>Coordinate with Arnold to disable the CenturyLink audit that is currently running.
**Reason:** This audit was set up to gather before/after metrics, but CenturyLink ended up staying on managed services, making the audit unnecessary. Closing it will prevent paying for unused monitoring.</t>
  </si>
  <si>
    <t>I_kwDOQvhFw87opKxf</t>
  </si>
  <si>
    <t>Explore conversational AI measurement solution</t>
  </si>
  <si>
    <t>Investigate and potentially develop a solution for measuring Lumen's conversational AI/agentic experience launching in Q1.
**Requirements to gather from stakeholder:**
- How they plan to evaluate AI response quality
- Success indicators for the conversational agent
- Whether this relates to SEO/AIEO initiatives (stakeholder is SEO person)
**Proposed approach:**
- Use ObservePoint journeys to emulate human interaction with chatbot
- Input hardcoded prompts (potentially 20 different prompts, run 100 times each)
- Use JavaScript to capture responses via console log
- Export responses to Google Sheets for human review
**Context:** The agent will focus on marketing (product information, security options) rather than support. This is a new capability not directly supported by ObservePoint out-of-the-box but could be built using journey functionality.</t>
  </si>
  <si>
    <t>I_kwDOQvhFw87opKzN</t>
  </si>
  <si>
    <t>Translate Kathy's use case documentation into ObservePoint configurations</t>
  </si>
  <si>
    <t>Once Kathy provides documented use cases from her stakeholders, translate these requirements into ObservePoint configurations and automation solutions.
**Waiting for:**
- Specific questions they need answered about performance, tagging, and accessibility
- Quality standards/metrics they expect (e.g., "ARIA labels should be 98% compliant")
- Use cases written in plain English</t>
  </si>
  <si>
    <t>I_kwDOQvhFw87opK3L</t>
  </si>
  <si>
    <t>Review and categorize unapproved cookies in opt-out audit</t>
  </si>
  <si>
    <t>Continue the process of identifying cookies that are not found in OneTrust and adding them to the cookie inventory.
**Current Status:**
- Successfully added ~15 cookies manually via bulk upload to OneTrust
- Process involves: exporting unapproved cookies from ObservePoint → mapping to OneTrust import format → bulk uploading → republishing OneTrust → syncing consent categories in ObservePoint
**Next Steps:**
- Focus on the opt-out audit (runs daily) to identify remaining unapproved cookies
- Use the Cookie Privacy Compliance page with proper filtering (filter by audit name for opt-out audits only)
- Add any missing cookies to OneTrust using the manual bulk upload process
- Remember: cookies showing as "unapproved" in opt-out context may actually be properly categorized but firing when they shouldn't be (e.g., targeting cookies in opt-out state)
**Goal:** Get to zero unknown/unapproved cookies, then shift focus to analyzing which cookies are loading in opt-out state when they shouldn't be.</t>
  </si>
  <si>
    <t>I_kwDOQvhFw87opsPt</t>
  </si>
  <si>
    <t>Sync consent categories after OneTrust changes</t>
  </si>
  <si>
    <t>After making any changes to cookie categories or settings in OneTrust, remember to update the consent categories in ObservePoint.
**Process:**
1. Make changes in OneTrust
2. Go to ObservePoint audit settings → Standards → Consent Categories
3. Sync the consent categories
4. Either wait for next audit run OR reprocess existing audit (reprocessing doesn't use additional usage)
**Note:** This sync is critical for accurate reporting - without it, ObservePoint won't reflect the current OneTrust configuration.</t>
  </si>
  <si>
    <t>I_kwDOQvhFw87opsRZ</t>
  </si>
  <si>
    <t>Update report filtering to separate opt-in and opt-out data</t>
  </si>
  <si>
    <t>Fix the current report configuration that is mixing opt-in and opt-out audit data, causing confusion about cookie approval status.
**Issue Identified:**
- Current report pulls from entire Seagate.com folder, combining opt-in and opt-out audits
- This creates misleading "unapproved" statuses (cookies may be approved for opt-in but correctly blocked in opt-out)
**Solution:**
- Add audit name filter to the report
- Either manually select specific audits OR use naming convention filter (e.g., filter for "opt out" in audit name)
- Consider creating separate reports for opt-in vs opt-out analysis
**Alternative:** Can also analyze individual audits directly via the Cookie Privacy Compliance page instead of using combined reports.</t>
  </si>
  <si>
    <t>I_kwDOQvhFw87opsS8</t>
  </si>
  <si>
    <t>Send IP address documentation link to Phil</t>
  </si>
  <si>
    <t>Send Phil the help documentation link that contains information about ObservePoint agent IP addresses for blocking from analytics report suite.
**Context:** Phil asked if IP addresses for deployed agents have changed in the past year or two and whether he should be blocking them from his analytics report suite.</t>
  </si>
  <si>
    <t>I_kwDOQvhFw87op9jp</t>
  </si>
  <si>
    <t>Set up notifications/alerts after rule finalization</t>
  </si>
  <si>
    <t>Once Phil has finalized the consolidated analytics rule and determined what's being checked and who it's for, help Phil set up appropriate notifications and alerts. The goal is to avoid "noise" in notifications - only send alerts when something is actually wrong ("no news is good news" approach).
**Options to explore:**
- Direct rule notifications
- Report-based notifications
- Alert configurations
**Dependencies:** This task can only begin after Phil completes the rule consolidation work.
**Timeline:** To be discussed at or after the Tuesday meeting.</t>
  </si>
  <si>
    <t>I_kwDOQvhFw87op9lL</t>
  </si>
  <si>
    <t>Configure 404 error page alerts</t>
  </si>
  <si>
    <t>Set up alert rules to notify when 404 error pages are detected during audits.
**Background:** Grant discovered ObservePoint had screenshotted a 404 page from a customer complaint, but no alert rule was configured to catch it proactively. This would have provided earlier notification of the issue.
**Implementation:** Add failure rules to existing audits that run several times daily to catch 404 errors and trigger notifications.</t>
  </si>
  <si>
    <t>I_kwDOQvhFw87o7FKr</t>
  </si>
  <si>
    <t>Schedule use case discovery session</t>
  </si>
  <si>
    <t>Schedule follow-up meeting (separate from contract discussions) to identify and document specific use cases and questions Grant needs answered with ObservePoint.
**Purpose:** Move beyond current basic implementation to leverage more platform functionality. Focus on high-level business questions and stories to tell stakeholders before diving into technical configuration.
**Reference material:** John shared PDF with example questions ObservePoint can answer to help spur thought process.
**Current state:** Grant acknowledged there's more functionality not being leveraged, but current focus has been on ecommerce team needs (website functionality and performance).</t>
  </si>
  <si>
    <t>I_kwDOQvhFw87o7FMy</t>
  </si>
  <si>
    <t>Investigate and resolve email inbox link filtering issues</t>
  </si>
  <si>
    <t>Address two blocking issues preventing email validation audit from going live:
1. **Social link issue**: ObservePoint is flagging a Stack Overflow (or Reddit) social link in the footer that should be ignored like other social links
2. **Hidden tracking link issue**: Find a way to exclude a dynamically-generated impression tracking link that appears at the end of email HTML. This link:
   - Has no class, no inner text, just an href in an anchor tag
   - Only appears on first view of the email
   - Returns 404 errors causing false negatives
   - Cannot be identified by regex on the href itself
   - May need CSS selector approach to target "last anchor tag preceded by script tag with no attributes"
**Context**: Email inbox is set up and receiving emails but not connected to an audit due to these issues creating too much noise and false negatives. Arthur wants to avoid alert fatigue for marketers.
**Reference**: ObservePoint inbox link provided in meeting, contains example emails showing the problematic link structure.</t>
  </si>
  <si>
    <t>I_kwDOQvhFw87o7uIr</t>
  </si>
  <si>
    <t>Explore on-page script execution for email audits</t>
  </si>
  <si>
    <t>Research whether on-page scripts run when emails are processed through the ObservePoint inbox audit.
If scripts do run, this could enable writing a CSS selector or script to programmatically flag or modify the problematic tracking link, allowing for more prescriptive targeting (e.g., "last link on page preceded by script tag that is also an anchor with no attributes").
This is related to resolving the email validation audit blocking issues.</t>
  </si>
  <si>
    <t>I_kwDOQvhFw87o7uKF</t>
  </si>
  <si>
    <t>Monitor and follow up on network request load time reporting</t>
  </si>
  <si>
    <t>Monitor ObservePoint product team's progress on adding network request load times to reporting.
**Background**: Dylan (VP of CS) and product team identified this as an oversight today (during the meeting). Product indicated it may be a quick fix. This data is critical for Arthur's Q1 priority project to map network requests and measure page speed impact.
**If not resolved quickly**: Explore alternative methods to provide this data to Arthur for his network request mapping initiative.</t>
  </si>
  <si>
    <t>I_kwDOQvhFw87o7uL0</t>
  </si>
  <si>
    <t>Support network request to provider mapping project</t>
  </si>
  <si>
    <t>Prepare to support Arthur's Q1 high-priority initiative to map all network requests to internal providers/products.
**Project goal**: Create a comprehensive mapping of:
- All network requests on pages
- Which provider/product they belong to (Segment, Facebook Pixel, etc.)
- Internal DRIs and teams responsible for each
- Bandwidth/performance impact of each
- Value attribution for each tool
**Expected needs**:
- Multiple custom tag creation requests to map network calls to tags
- May need to assign custom vendor designations in the tag database
- Arthur has already started a document using regex for mapping
**Purpose**: Enable performance budgeting by team, identify underperforming tools for removal, and reduce total blocking time from JavaScript.</t>
  </si>
  <si>
    <t>I_kwDOQvhFw87o7uNe</t>
  </si>
  <si>
    <t>Document rebranding audit lessons learned</t>
  </si>
  <si>
    <t>Document lessons learned from the rebranding audit for future similar projects:
**Positive feedback**: Fiona and Matt praised the level of data and detail provided by ObservePoint.
**Improvement opportunities**:
1. **Universal components**: Test universal navigation and footer links once per domain rather than on every page to reduce noise
2. **Page volume**: 20,000 pages was insufficient due to translated pages multiplying unique URLs by 5-6x
**Action**: When working on similar scripts in the future, account for:
- Universal/reusable components that don't need repeated testing
- Language/translation pages that significantly increase URL count
Consider creating a separate component-level report for reusable elements.</t>
  </si>
  <si>
    <t>I_kwDOQvhFw87o7uPK</t>
  </si>
  <si>
    <t>Add vendor field to custom tag submission process</t>
  </si>
  <si>
    <t>Update the custom tag request workflow in the Tag Database (Library &gt; Tag Database) to include a vendor field option when submitting custom tag requests.
**Context:**
- Arthur mentioned they'll have many custom tags to add
- Currently the tag database allows custom tag submissions but lacks vendor specification
- This will help organize and categorize the expected volume of custom tags</t>
  </si>
  <si>
    <t>I_kwDOQvhFw87o8Mi8</t>
  </si>
  <si>
    <t>Follow up on Pathway CI/CD automation with GitHub Actions</t>
  </si>
  <si>
    <t>Continue discussion with Arthur about implementing CI/CD automation for Pathway (their custom tag manager) using ObservePoint's GitHub integration.
**Current blocker:**
- Arthur's organization doesn't have GitHub Actions enabled
- Someone on their team needs to work with their IT department to enable it
**Next steps:**
- Check in on progress with IT approval
- Be ready to provide implementation guidance once Actions are enabled</t>
  </si>
  <si>
    <t>I_kwDOQvhFw87o8MkV</t>
  </si>
  <si>
    <t>Reply to Frank's contract renewal escalation</t>
  </si>
  <si>
    <t>Follow up on Frank Ialongo's contract renewal and potential enhancements.
**Current status:**
- Frank is being made the point of contact for the contract
- Budget discussions are aligned with suggested enhancements
- Approval chain: Supervisor ✓, Mike ✓, Search Administrators (pending)
- May need to go through procurement if enhancements are added
- No risk of non-renewal (30-day notice required)
- Department transition completed smoothly
**Action needed:**
- Reply to Frank's escalation message
- Monitor progress through search administrators approval
- Be prepared to support procurement process if needed</t>
  </si>
  <si>
    <t>I_kwDOQvhFw87o8Mlr</t>
  </si>
  <si>
    <t>Review journey coverage plan from Charlotte</t>
  </si>
  <si>
    <t>Follow up with the journey support team on their feedback regarding Charlotte's journey coverage plan that was forwarded to them earlier this week.
**Context:**
- Charlotte submitted a comprehensive journey coverage plan
- John forwarded it to the journey support team for structure and maintainability recommendations
- Coverage appears strong; team needs to provide guidance on best way to structure and make it maintainable
- Charlotte has ~30 journeys planned (similar to her previous work at Absa)</t>
  </si>
  <si>
    <t>I_kwDOQvhFw87o94Nm</t>
  </si>
  <si>
    <t>Create RACI document for framework implementation</t>
  </si>
  <si>
    <t>Develop a RACI (Responsible, Accountable, Consulted, Informed) document to accompany the framework deliverables.
**Purpose:**
- Define roles and responsibilities for pre-release QA journey testing
- Clarify what developers check vs. what ObservePoint validates
- Support Charlotte's meeting with development team on process alignment
**Note:** Charlotte originally expected more of a process document; this will complement the comprehensive framework approach.</t>
  </si>
  <si>
    <t>I_kwDOQvhFw87o94PI</t>
  </si>
  <si>
    <t>Research query parameter approach for conditional EVAR 2 validation</t>
  </si>
  <si>
    <t>Consult with ObservePoint solutions team to confirm the technical approach for handling EVAR 2 (site section two), which is only set on non-homepage and non-top-level pages.
**Proposed approach:**
- Use on-page action to save HTML filename as query parameter in URL
- Format: `?evar2=&lt;value&gt;` appended to URL
- Access this parameter in rule using "final page URL string parameter" selector
- This would make EVAR 2 validation dynamic without managing multiple rules
**Alternative if query parameter doesn't work:**
- Create two separate rules: one for pages where EVAR 2 should be set (filtered by URL regex), one for all other variables
- Filter out homepage and top-level pages from EVAR 2 rule
**Next step:** Provide guidance to Phil on the correct implementation approach after consulting with solutions team.</t>
  </si>
  <si>
    <t>I_kwDOQvhFw87p15Ok</t>
  </si>
  <si>
    <t>Provide ObservePoint IP and user agent whitelist documentation to Filippo</t>
  </si>
  <si>
    <t>Share the ObservePoint help documentation containing IP addresses and user agents that need to be whitelisted on Mashable.com to prevent bot detection systems from blocking audit scans.
**Context:**
- Documentation was already shared during the call
- Mashable uses aggressive Cloudflare bot filtering
- CNET is less aggressive and may already be configured
- This is critical for Mashable audits to complete successfully</t>
  </si>
  <si>
    <t>I_kwDOQvhFw87qgZ_S</t>
  </si>
  <si>
    <t>Set up opt-out audits for top 3 brands</t>
  </si>
  <si>
    <t>Configure ObservePoint audits with reject-all consent state for the three priority brands.
**Brands (in priority order):**
1. Mashable.com (start here)
2. IGN.com
3. CNET.com
**Configuration:**
- Geography: California (primary focus)
- Consent state: Reject all
- Start with single brand (Mashable), validate setup, then clone for others
- Focus on tracking cookies/trackers fired in non-consented state
- Import and sync OneTrust consent categories</t>
  </si>
  <si>
    <t>I_kwDOQvhFw87qgaAg</t>
  </si>
  <si>
    <t>Sync with Robert next week on ownership and next steps</t>
  </si>
  <si>
    <t>Schedule follow-up meeting with Robert to determine:
**Key decisions needed:**
- Who will review ObservePoint reports (possibly Joyce Fortuna's team)
- Resource allocation based on 2036 budget finalization (expected end of January)
- Rollout plan for remaining brands after initial 3
**Context:** Bandwidth is the primary constraint - need to identify report owner before scaling beyond top 3 brands. ObservePoint will generate numerous reports requiring triage between false positives and actionable compliance issues.</t>
  </si>
  <si>
    <t>I_kwDOQvhFw87qgaB1</t>
  </si>
  <si>
    <t>Create scheduled report for unapproved targeted ad cookies</t>
  </si>
  <si>
    <t>Build automated alert report in ObservePoint that only sends email when targeted advertising cookies are found in opt-out state.
**Report specifications:**
- Filter: Consent category contains 'targeted'
- Audit scope: Opt-out scans only
- Schedule: Align with audit frequency
- Recipients: TBD (pending ownership discussion with Robert)
- Configuration: 'Do not send if empty' enabled
**Purpose:** Catch human errors where targeted ad cookies slip through to non-consented users</t>
  </si>
  <si>
    <t>I_kwDOQvhFw87qgaDW</t>
  </si>
  <si>
    <t>Develop regex filter for empty US_privacy parameters</t>
  </si>
  <si>
    <t>Create regex pattern to identify network requests where the `US_privacy` parameter exists but has an empty value.
**Context:**
- Current reports can filter for specific values (e.g., `1YNN` vs `1YNY`)
- Need to catch cases where parameter is present but empty in query string
- Pattern should match: `US_privacy=&amp;` or `US_privacy=` at end of string
- This is needed for more complex consent strings beyond the simple US_privacy example
- Will be implemented using ObservePoint's regex filtering on Request URL field</t>
  </si>
  <si>
    <t>I_kwDOQvhFw87qgaHF</t>
  </si>
  <si>
    <t>Provide video architecture details to ObservePoint product team</t>
  </si>
  <si>
    <t>Share Mashable/IGN video implementation architecture with ObservePoint's product team to inform their 2024 video tracking roadmap.
**Context:**
- ObservePoint is prioritizing video tracking capabilities this year
- Ziff Davis has 'surprisingly complex' video implementations with many corner cases
- This could help shape a solution that works for complex video setups
- Coordinate knowledge transfer after initial audit setup is complete</t>
  </si>
  <si>
    <t>I_kwDOQvhFw87qgaIn</t>
  </si>
  <si>
    <t>Set up four separate CCPA compliance audits</t>
  </si>
  <si>
    <t>Create four separate ObservePoint audits for CCPA compliance testing, one for each subdomain/domain:
1. devry.edu
2. partner.devry.edu (Salesforce site)
3. learn.devry.edu
4. Application domain (dvu.my.salesforce)
**Configuration for each audit:**
- Set maximum pages to 100 per audit
- Configure pre-audit action to use the same URL as the starting URL for that specific audit
- Use the built-in CMP pre-audit action with "reject all" settings
- This ensures proper opt-out state testing for each domain's separate OneTrust implementation</t>
  </si>
  <si>
    <t>I_kwDOQvhFw87rZJS8</t>
  </si>
  <si>
    <t>Add GTM blocking to CCPA opt-out audits</t>
  </si>
  <si>
    <t>Update the CCPA compliance audits to block Google Tag Manager:
**Steps:**
1. First run audits without GTM blocking as a sanity check to verify GTM isn't loading
2. Then add GTM to the blocked tags list in audit settings
3. Rerun audits with GTM blocked
**Purpose:** This will filter out GTM and all child tags it fires, making it easier to identify non-compliant tags that are hard-coded or loaded outside of GTM (like ShareThis and its associated third-party tags)</t>
  </si>
  <si>
    <t>I_kwDOQvhFw87rZJUD</t>
  </si>
  <si>
    <t>Create filtered compliance report for leadership</t>
  </si>
  <si>
    <t>Build a tag inventory report in ObservePoint to show non-compliant tags in opt-out state:
**Report configuration:**
- Aggregate data from all four CCPA audits
- Filter to show only "unapproved" tags
- Manually filter out approved tags: Google Tag Manager, OneTrust
- Consider filtering out VWO and Interaction Studio after researching their compliance requirements
**Purpose:** Present to CTO Chris Campbell and IT security team to demonstrate actual compliance gaps, specifically highlighting ShareThis and associated third-party tags (Facebook, LinkedIn, etc.) that are loading despite opt-out</t>
  </si>
  <si>
    <t>I_kwDOQvhFw87rZJU4</t>
  </si>
  <si>
    <t>Request OneTrust admin access</t>
  </si>
  <si>
    <t>Obtain admin access to the OneTrust account to properly manage consent categories.
**Rationale:** Manual filtering in ObservePoint is not sustainable long-term. Need OneTrust access to:
- Set up proper consent categories for all tags
- Create single source of truth for compliance categorization
- Enable automatic import of categories into ObservePoint
- Avoid manual maintenance of tag categories
**Note:** Currently no one on staff owns OneTrust; Capgemini is SME but not owner</t>
  </si>
  <si>
    <t>I_kwDOQvhFw87rZJWD</t>
  </si>
  <si>
    <t>Research VWO and Interaction Studio opt-out requirements</t>
  </si>
  <si>
    <t>Determine whether VWO (A/B testing software) and Salesforce Interaction Studio (personalization) should be categorized as requiring opt-out consent.
**Key consideration:** Both tools collect user behavior data and send it to third-party software, which likely qualifies them as targeting/performance cookies requiring consent.
**Action:** Research legal/privacy requirements and document findings before finalizing compliance reports</t>
  </si>
  <si>
    <t>I_kwDOQvhFw87rZJY7</t>
  </si>
  <si>
    <t>Present compliance findings to CTO Chris Campbell</t>
  </si>
  <si>
    <t>Share ObservePoint compliance findings with CTO Chris Campbell to highlight gaps in current privacy/security ownership.
**Key points to communicate:**
- No true ownership of OneTrust or privacy compliance currently exists
- IT security team completed "security compliance check" without consulting marketing or understanding actual cookie compliance status
- ShareThis plugin is loading multiple non-compliant third-party tags (Facebook, LinkedIn) in opt-out state
- Need formal ownership structure for OneTrust and privacy compliance
- Current project management approach is insufficient
**Supporting evidence:** ObservePoint reports showing specific non-compliant tags</t>
  </si>
  <si>
    <t>I_kwDOQvhFw87rZJaU</t>
  </si>
  <si>
    <t>Investigate Google Consent Mode implementation</t>
  </si>
  <si>
    <t>Ask the team (likely Capgemini) whether implementing Google Consent Mode would resolve the OneTrust initiator chain issue observed in ObservePoint.
**Current issue:** OneTrust and GTM are loading separately rather than GTM being a child of OneTrust in the initiator chain.
**Question for team:** If we move to Google Consent Mode, will this show OneTrust as the initiator in ObservePoint's tag analysis?
**Context:** There's already a work stream on the GTM board to look at consent mode</t>
  </si>
  <si>
    <t>I_kwDOQvhFw87rZJdX</t>
  </si>
  <si>
    <t>Follow up with journey support team on pending fixes</t>
  </si>
  <si>
    <t>Check status with the journey support team (Romania-based) on the pending journey fix requests that were submitted last week but not completed due to the annual summit.
**Journeys awaiting fixes:**
- Order journey for cdw.com (action failure - CSS update needed)
- Two additional yellow/action failure journeys on the report
**Expected timeline:** Fixes should be completed by end of week.</t>
  </si>
  <si>
    <t>I_kwDOQvhFw87rundE</t>
  </si>
  <si>
    <t>Introduce John to privacy/OneTrust team via email</t>
  </si>
  <si>
    <t>Send email introduction connecting John Davis with the CDW software engineering team member who manages OneTrust cookie classification and privacy monitoring.
**Purpose:** Enable John to discuss how ObservePoint can verify and enhance OneTrust implementation, utilizing the existing 120,000 page scan allocation in the current contract.
**Timing:** Send introduction email immediately after this meeting.</t>
  </si>
  <si>
    <t>I_kwDOQvhFw87runen</t>
  </si>
  <si>
    <t>Follow up with product/engineering on tag naming discrepancy</t>
  </si>
  <si>
    <t>Follow up with ObservePoint's internal product and engineering team regarding the discrepancy between tag names shown in the ObservePoint browser extension versus what appears in the audit app.
**Context:**
- Phil noticed the extension shows "interact" while the audit shows "AEP web analytics"
- John previously raised this issue internally
- Teams were unsure why this occurs since they should use the same tag database
- Need to check if there's been any new learning on this issue</t>
  </si>
  <si>
    <t>I_kwDOQvhFw87r_JId</t>
  </si>
  <si>
    <t>Investigate and fix consent category sync bug</t>
  </si>
  <si>
    <t>There is a bug preventing the import/sync of OneTrust consent categories into ObservePoint. The system detects the categories but fails to inject them into the database.
**Context:**
- Bug occurred during live demo when attempting to import consent categories from Sea Ray website
- Categories were detected but sync failed with error
- John took screenshots and will report to engineering
- This is blocking the ability to properly categorize cookies/tags as approved/unapproved in privacy audits
**Next Steps:**
- Follow up with engineering team on bug report
- Once fixed, import consent categories for Brad's audits
- Assign categories to the opt-in/opt-out audits that were created</t>
  </si>
  <si>
    <t>I_kwDOQvhFw87sCVxO</t>
  </si>
  <si>
    <t>Set up and run privacy compliance POC audits</t>
  </si>
  <si>
    <t>Set up proof-of-concept privacy compliance audits for Brunswick's websites to demonstrate ObservePoint's privacy capabilities to their legal team.
**Audits to configure:**
1. **US Opt-In Audit** - California location, accept all cookies
2. **US Opt-Out Audit** - California location, reject all cookies  
3. **Europe Default Audit** - UK location, no banner interaction (default state)
4. **Europe Opt-Out Audit** - UK location, reject all cookies
**Key Requirements:**
- Test URL: Sea Ray website (provided by Brad)
- Focus on verifying cookies fire correctly based on consent state
- Legal team needs compliance verification urgently
- Brad mentioned needing results "today, tomorrow"
**Expected Issues to Validate:**
- Adobe Analytics firing when it shouldn't (loads from Launch, not GTM)
- Facebook Pixel (FBP cookie) behavior on opt-out
- Ensure only strictly necessary cookies fire in opt-out states
**Note:** Three audits were already started during the call (opt-in US, opt-out US, UK default), but need consent categories assigned before results are fully actionable.</t>
  </si>
  <si>
    <t>I_kwDOQvhFw87sCVyh</t>
  </si>
  <si>
    <t>Investigate FBP cookie discrepancy in pre-audit results</t>
  </si>
  <si>
    <t>There is a discrepancy between what Brad sees manually in Chrome DevTools versus what ObservePoint captures in the pre-audit phase.
**Issue:**
- Brad sees Facebook Pixel (FBP) cookie loading on initial page load when testing as guest in Chrome
- ObservePoint's pre-audit results are NOT showing this FBP cookie
- Other cookies also appear to be missing from pre-audit capture (e.g., LCAU - Google Ads)
**Testing Details:**
- Brad is testing from Illinois
- Using guest Chrome profile (not incognito)
- No banner interaction - just initial page load
- Brad sent screenshot showing the discrepancy
**Action Required:**
- Manually test the Sea Ray site to reproduce the issue
- Determine why ObservePoint isn't capturing all cookies that fire on initial page load
- Verify if this is a broader issue or specific to certain cookie types
- Report findings back to Brad with explanation or bug fix timeline</t>
  </si>
  <si>
    <t>I_kwDOQvhFw87sCV0C</t>
  </si>
  <si>
    <t>Import and assign OneTrust consent categories to audits</t>
  </si>
  <si>
    <t>Once the consent category sync bug is resolved, import the OneTrust consent categories and assign them to Brad's privacy audits.
**Categories to Import:**
- 5 consent categories from OneTrust (Strictly Necessary, Performance, Functional, Targeting, Social Media)
- Import from Sea Ray website using ObservePoint's OneTrust API integration
**Assignment Strategy:**
- **Opt-Out Audits:** Assign ONLY "Strictly Necessary" category so anything else firing is flagged as unapproved
- **Opt-In Audits:** Assign all relevant categories
- Categories are audit-agnostic and can be reused across multiple audits
- If categories differ by region, can import separately for US vs Europe
**Post-Assignment:**
- Reprocess the audits (doesn't use page credits)
- Review results with Brad to show approved vs unapproved tags/cookies
- This will make the privacy compliance data actionable</t>
  </si>
  <si>
    <t>I_kwDOQvhFw87sCV2R</t>
  </si>
  <si>
    <t>Send privacy use case documentation to Brad</t>
  </si>
  <si>
    <t>Share the ObservePoint privacy use case documentation that was referenced during the call.
**Document Details:**
- Contains privacy-specific use cases and capabilities
- Covers cookie compliance checking, consent management validation, and regional privacy law compliance
- John attempted to share during the call but should follow up to ensure Brad received it
**Context:**
- Brad was surprised ObservePoint had privacy compliance capabilities
- He had been researching alternatives like Cookiebot and Cookie GDPR
- This documentation will help Brad understand the full scope of privacy features available</t>
  </si>
  <si>
    <t>I_kwDOQvhFw87sCV4C</t>
  </si>
  <si>
    <t>Whitelist ObservePoint IPs if needed for audits</t>
  </si>
  <si>
    <t>Determine if ObservePoint's bot is being blocked by Brunswick's security and whitelist static IP addresses if necessary.
**Context:**
- ObservePoint uses static IP addresses for all locations (California, UK, France, etc.)
- If the bot gets blocked, it means Brunswick's security is working correctly
- Whitelisting process is available to ensure audits can run successfully
**Action:**
- Monitor if the privacy audits complete successfully
- If audits fail or show incomplete data, investigate if blocking is occurring
- Coordinate with Brad's team to whitelist ObservePoint IPs if needed</t>
  </si>
  <si>
    <t>I_kwDOQvhFw87sCV5g</t>
  </si>
  <si>
    <t>Explore reporting setup for aggregated privacy compliance</t>
  </si>
  <si>
    <t>Once privacy audits are running successfully, set up reporting to aggregate privacy compliance data across all Brunswick domains.
**Reporting Capabilities:**
- Can aggregate data from multiple audits (Sea Ray, Mercury, etc.) into single reports
- Build reports showing all unapproved tags firing after opt-out (goal: zero rows)
- Schedule automated email delivery of reports
- Configure "empty report" logic so emails only send when issues are found (acts as alert)
**Use Case:**
- Brad has multiple domains to monitor (Sea Ray, Mercury, other Brunswick brands)
- Legal team needs ongoing compliance verification
- Automated reporting would provide continuous monitoring without manual checks
**Note:** This is a "whole other world" that wasn't covered in detail during the call - plan separate session to explore reporting features once basic audits are working.</t>
  </si>
  <si>
    <t>I_kwDOQvhFw87sCV6x</t>
  </si>
  <si>
    <t>Provide feedback on Journey pain points and improvements</t>
  </si>
  <si>
    <t>By next meeting, prepare feedback on Journeys feature for product team investment in 2026:
**Known pain points to address:**
- Reporting experience is better in audits than journeys
- Journey insights require clicking individual steps in builder (not consolidated view)
- Need better hard data reporting vs. just metadata
**Context:** ObservePoint is hiring new engineering team and product manager dedicated to rebuilding journeys from ground up, including AI enhancements. They want customer input on improvements.</t>
  </si>
  <si>
    <t>I_kwDOQvhFw87sTiGI</t>
  </si>
  <si>
    <t>Follow up on Front Store whitelisting escalation</t>
  </si>
  <si>
    <t>Follow up on the whitelisting request for ObservePoint access to Front Store that was escalated with a deadline of end of day Thursday (February 19, 2026).
**Context:**
- Maria gave the team until 4:00 PM today to respond with what else they need
- If no response, she plans to escalate on Friday
- Evidence of vendor approval has already been provided (third-party risk assessment completed, existing enterprise contract)
- The blocker is getting ObservePoint added to Archer system, which is low priority for that team
- Front Store is the highest risk business unit from a privacy perspective due to volume
**Next steps if no response:**
- Escalate to legal department and Kevin (who owns Archer updates)
- Emphasize privacy risks that cannot be audited without this access</t>
  </si>
  <si>
    <t>I_kwDOQvhFw87sVAnX</t>
  </si>
  <si>
    <t>Follow up with Carla on ObservePoint value summary</t>
  </si>
  <si>
    <t>Follow up with Carla (Maria's boss) during tomorrow's one-on-one meeting about the ObservePoint value summary draft that needs to be sent to Danielle Colson.
**Context:**
- Maria sent the draft to Carla in the first half of the first week of February (before vacation)
- Carla was supposed to review and "zhuzh it" before forwarding to Danielle
- Danielle needs this summary to inform the contract renewal discussions happening for April
- The summary explains how Maria and Amy use ObservePoint and plans to scale usage through 2026
- This is needed to support the ongoing contract review process</t>
  </si>
  <si>
    <t>I_kwDOQvhFw87sVApJ</t>
  </si>
  <si>
    <t>Review ObservePoint frameworks for Adobe implementation</t>
  </si>
  <si>
    <t>Review the ObservePoint frameworks documentation that John shared, specifically the Adobe Analytics framework, to inform internal processes and reporting strategy.
**Key features to explore:**
- Pre-built reports aligned with Adobe best practices
- Tag health and implementation recommendations
- Remediation guides developed in consultation with Adobe experts
- Use as a checklist/jumping off point for creating internal workflows
**Link provided:** [Frameworks documentation shared in meeting]
**Timeline:** Review once Front Store whitelisting is resolved and audits can be set up with valid data</t>
  </si>
  <si>
    <t>I_kwDOQvhFw87sVAsL</t>
  </si>
  <si>
    <t>Cancel February 25th meeting, confirm March 11th</t>
  </si>
  <si>
    <t>The February 25th meeting has been cancelled since John is out of office Tuesday-Friday next week. The next meeting is confirmed for March 11th.
**Context:** Brooke requested to skip the next meeting due to upcoming QBR season and will use the time to prepare use case documentation.</t>
  </si>
  <si>
    <t>I_kwDOQvhFw87sVqO2</t>
  </si>
  <si>
    <t>Follow up with support team on journey headers implementation</t>
  </si>
  <si>
    <t>Follow up with Lucien (head of support) and his manager to verify that custom request headers have been properly implemented for Satpal's gift card website journey (ID: 574123).
**Context:**
- Journey is failing with "page can't be reached" error
- Custom headers were supposedly implemented in January but may not be working correctly
- Headers are critical for accessing the website
- Satpal provided the required request headers via email
- May also be a whitelisting issue on customer's cloud
**Reference:** Satpal sent screenshot of failed journey via email</t>
  </si>
  <si>
    <t>I_kwDOQvhFw87sYmzo</t>
  </si>
  <si>
    <t>Review updated contract usage limits</t>
  </si>
  <si>
    <t>Review the updated contract to verify the new usage limits with the 10% increase:
**Audit scans (page 2):**
- 312,500 scans at $0.11 per scan
**Journeys (page 3):**
- 6,000 journeys at $0.18 per journey
**Data retention:**
- 1 year + 1 month (13 months total)
- List rate: $3,000
- Extended rate: $0 (no charge)
This allows for month-to-month, year-over-year change analysis.</t>
  </si>
  <si>
    <t>I_kwDOQvhFw87smdfn</t>
  </si>
  <si>
    <t>Explore Adobe Analytics frameworks for implementation</t>
  </si>
  <si>
    <t>Review and implement relevant Adobe Analytics frameworks from ObservePoint's new frameworks feature to enhance existing monitoring setup.
**Current state:**
- Monthly broad page scan set up by MACI (scans 15,000 or 50,000 pages - needs verification)
- May need optimization/tweaking
**Frameworks available:**
- Most Adobe Analytics frameworks are ready out-of-the-box (green checkmarks)
- Some require additional setup (tool emoji icon) - e.g., "Adobe Analytics interaction events capture correct valid variables" requires journey setup and custom rules
**Next steps:**
- Evaluate which frameworks apply to current use cases
- Determine if existing monthly audit can be optimized
- Set up applicable framework reports
- May need to configure custom variables/events for interaction tracking</t>
  </si>
  <si>
    <t>I_kwDOQvhFw87smdjk</t>
  </si>
  <si>
    <t>Monitor privacy framework release</t>
  </si>
  <si>
    <t>Stay informed about the upcoming privacy framework release from ObservePoint, expected within the next 1-2 weeks.
**Context:**
- Privacy frameworks will be the next release after Adobe/Google Analytics
- Website experience frameworks expected after privacy
- John will keep you in the loop on releases
**Relevance:**
- ObservePoint is working with Check (your CMP provider)
- Privacy is an area where frameworks could provide significant value
- Opportunity to engage with privacy/legal teams once available</t>
  </si>
  <si>
    <t>I_kwDOQvhFw87smdly</t>
  </si>
  <si>
    <t>Build custom script for Adobe Analytics regression testing</t>
  </si>
  <si>
    <t>Create a custom script solution for automated regression testing of Adobe Analytics variables across audits.
**Requirements:**
- Script should run weekly (or after each deployment)
- Pull variable data from Famous Footwear top pages audit via API
- Compare current run against 7-day average of previous runs
- Track all 111+ Adobe Analytics EVARs (eVar, props, events)
- Generate email alerts when variables deviate beyond threshold (similar to their current 90% threshold)
- Output results to Google Sheet or similar format
- Start with Famous Footwear brand, then expand to other brands
**Context:**
- Team currently does this manually in Adobe Analytics workspace
- They deploy code changes ~3 times per month
- Need to identify when variables stop firing or over-fire unexpectedly
- Current ObservePoint alert (±5 variables) is too broad and not variable-specific
**Next Steps:**
- Coordinate with script services team
- Use latest Famous Footwear audit as baseline
- Build report to aggregate tag variable data
- Iterate on threshold and alert format with team</t>
  </si>
  <si>
    <t>I_kwDOQvhFw87snW28</t>
  </si>
  <si>
    <t>Update meeting cadence to biweekly</t>
  </si>
  <si>
    <t>Change recurring meeting schedule from monthly to every two weeks (Fridays at current time).
**Reason:** Team has multiple active projects (custom reporting, cookie compliance) that need more frequent touchpoints.
**Note:** Meeting duration can remain 30 minutes with biweekly cadence.</t>
  </si>
  <si>
    <t>I_kwDOQvhFw87snW4h</t>
  </si>
  <si>
    <t>Prepare cookie compliance discussion for next meeting</t>
  </si>
  <si>
    <t>Prepare for deep dive into cookie compliance topics in the next biweekly meeting.
**Topics to cover:**
- Cookie categorization and consent rules
- OneTrust configuration validation
- Setting up GDPR-specific journeys (not currently configured)
- Understanding approved/unapproved cookie workflows
- Multi-geography compliance audits (Virginia, California, international)
**Context:**
- Cookie compliance is a "hot topic" and top priority alongside regression testing
- Team is in the middle of a major compliance rework
- Chris will come prepared with specific cookie questions
- Danielle (cookie compliance specialist) may join future sessions as needed</t>
  </si>
  <si>
    <t>I_kwDOQvhFw87snW7i</t>
  </si>
  <si>
    <t>Research site performance monitoring capabilities</t>
  </si>
  <si>
    <t>Investigate and document how ObservePoint can be used for site speed and performance benchmarking.
**Use Case:**
- Team wants objective site performance metrics (not dependent on user connections like Adobe Analytics)
- Recent example: Google Floodlight tag implementation raised concerns about site performance impact
- Need to assess performance impact before/after tag implementations
**Question to answer:** Can ObservePoint measure site performance objectively to help make decisions about tag implementations that might impact load times?</t>
  </si>
  <si>
    <t>I_kwDOQvhFw87snW9s</t>
  </si>
  <si>
    <t>Review and approve updated home page journey documentation</t>
  </si>
  <si>
    <t>Review the updated home page engagement journey documentation from Raghu (expected mid-next week) to confirm:
1. The structure is correct and can be transformed into ObservePoint web journeys without major changes
2. Variable names use proper dot notation from the ObservePoint debugger
3. Dev tools steps have been removed, keeping only user interactions
4. Two-column format (variable name + expected result) is clear and actionable
**Timeline:** Provide approval/feedback by mid-next week so Raghu can proceed with remaining journeys before his travel in March.
**Business context:** This work supports parallel conversations around data quality, data governance, and data dictionary documentation. License expires in April.</t>
  </si>
  <si>
    <t>I_kwDOQvhFw87snzod</t>
  </si>
  <si>
    <t>Follow up with Dalen on missing MSA amendment</t>
  </si>
  <si>
    <t>Follow up with Dalen to obtain the amendment to last year's MSA that is referenced in the year renewal or commitment. Frank indicated this is important and already has an email out to Dalen, but needs John's help to ensure it gets resolved.</t>
  </si>
  <si>
    <t>I_kwDOQvhFw87som1T</t>
  </si>
  <si>
    <t>Add Mike Wood and Waiyaki Buliro to future meetings</t>
  </si>
  <si>
    <t>Add Mike Wood (mike.wood@observepoint.com - principal support specialist for amica.com mobile app) and Waiyaki Buliro (waiyaki.buliro@observepoint.com - platform and performance team) to future ObservePoint meetings with Frank. Frank specifically requested this at the end of the call.</t>
  </si>
  <si>
    <t>I_kwDOQvhFw87som3P</t>
  </si>
  <si>
    <t>Create baseline console error report for production</t>
  </si>
  <si>
    <t>Build a baseline browser logs/console error report filtered to the production audit (Amica Web Prod One - audit #10) that Waiyaki's team can review to determine which errors are meaningful vs. noise.
**Requirements:**
- Filter to production environment only
- Focus on console errors (not warnings/info)
- Include key columns: error message, source JavaScript URL, page URL
- Export as baseline for team review
- Team will then determine filtering criteria for ongoing monitoring
**Key errors of interest mentioned:**
- Failed to load resource
- Failed to fetch
- No WebSocket connection available
**Note:** Some errors from analytics/marketing tags may be considered "harmless" and need to be filtered out after initial review.</t>
  </si>
  <si>
    <t>I_kwDOQvhFw87som65</t>
  </si>
  <si>
    <t>Set up journey for KPI monitoring during peak hours</t>
  </si>
  <si>
    <t>Create a new journey (or adapt existing one) to monitor specific KPIs and critical user flows during peak traffic hours. This is in response to last night's outage and Frank's need for more proactive monitoring.
**Context:**
- Frank wants to ping the site during peak hours (need to determine what those are)
- Focus on 1-8 key journeys/flows/landmarks/KPIs
- Different from Mike's existing Synthetics monitoring (which pings homepage/login 4-5 times per 10 minutes)
- ObservePoint will look at tags specifically, even if site is intact
- Will complement existing protocol scans
- Slight duplication with other monitoring is acceptable for redundancy</t>
  </si>
  <si>
    <t>I_kwDOQvhFw87som9D</t>
  </si>
  <si>
    <t>Update production quote journey for state limitations</t>
  </si>
  <si>
    <t>Update the production quote journey (Amica Web - Prod Quote Journey) that is currently failing due to state limitations or credit-based insurance criteria (Bristol West redirect scenario). The journey needs to be adjusted to handle these expected failure scenarios or use different test data.
**Context:** Frank noted this is failing due to state limitations and needs to update the state or change the test data.</t>
  </si>
  <si>
    <t>I_kwDOQvhFw87som-7</t>
  </si>
  <si>
    <t>Follow up with Tola and Tatiana on privacy audit setup</t>
  </si>
  <si>
    <t>Send follow-up email to both Tola S. and Tatiana regarding next steps for implementing privacy-focused audits in ObservePoint.
**Context:**
- Tola mentioned she will be chasing internal stakeholders over the next two weeks
- Need to coordinate on initial audit setup parameters
- Tola has a call scheduled with Max Brown and Ben Wise on March 3rd to discuss high-level ownership</t>
  </si>
  <si>
    <t>I_kwDOQvhFw87spcbY</t>
  </si>
  <si>
    <t>Set up initial privacy audit with Tatiana's team</t>
  </si>
  <si>
    <t>Work with Tatiana (current ObservePoint owner) to configure the first privacy-focused audit scan.
**Initial Setup Parameters:**
- Start with a smaller scope (suggested: weekly 100-page scan)
- Determine which URLs to scan first
- Import OneTrust categorization data into ObservePoint
- Set up both opt-in and opt-out state audits (as separate audits)
- Configure for multiple CDW websites beyond cdw.com
**Technical Requirements:**
- Import cookie categories from OneTrust (strictly necessary, targeting, etc.)
- Set up alerts/notifications for unapproved cookies
- Verify GPC signal functionality
- Check "do not sell/share" banner functionality across all websites
**Current Capacity:**
- Contract allows 120,000 page scans/year
- Currently only using 2,000-3,000/month
- Ample capacity for new privacy audits</t>
  </si>
  <si>
    <t>I_kwDOQvhFw87spcdb</t>
  </si>
  <si>
    <t>Establish meeting cadence for privacy audit implementation</t>
  </si>
  <si>
    <t>Set up regular meetings with the appropriate CDW team(s) to support privacy audit implementation and ongoing maintenance.
**Recommended Cadence:**
- Weekly or biweekly during initial setup phase
- Transition to biweekly or monthly once audits are established and in maintenance mode
**Attendees to Determine:**
- Tatiana (confirmed current ObservePoint owner)
- Privacy team representative (TBD based on internal ownership discussion)
- Cookie classification team if needed (Adnan/Hasham)
**Note:** John already meets with Tatiana on a monthly or biweekly basis for marketing/analytics use cases.</t>
  </si>
  <si>
    <t>I_kwDOQvhFw87spcfU</t>
  </si>
  <si>
    <t>Run three sample scans on 100 provided URLs</t>
  </si>
  <si>
    <t>Once Steve provides the list of 100 URLs, run three separate scans:
1. Opt-in scan
2. Opt-out scan
3. GPC (Global Privacy Control) signal scan
These sample reports will be used to demonstrate capabilities to Max and the OneTrust team.
**Timeline:** Same day or next day after receiving URL list
**Estimated effort:** Quick turnaround, not time-intensive</t>
  </si>
  <si>
    <t>I_kwDOQvhFw87tQRWP</t>
  </si>
  <si>
    <t>Send bullet point summary of opt-in, opt-out, and GPC reports</t>
  </si>
  <si>
    <t>Create and send a concise bullet point summary explaining:
- What opt-in reports show and their use case
- What opt-out reports show and their use case
- What GPC (Global Privacy Control) reports show and their use case
- Main differences between the three report types
Include a link to the detailed help documentation as additional reference. This summary will be shared with Max and the OneTrust team to help them understand the different report types before the demo meeting.
**Format:** Simple bullet points, not overwhelming detail</t>
  </si>
  <si>
    <t>I_kwDOQvhFw87tQRXY</t>
  </si>
  <si>
    <t>Update OneTrust consent categories in ObservePoint</t>
  </si>
  <si>
    <t>Work with Max's team to update the consent categories imported from Prudential's OneTrust setup into ObservePoint. The current categories appear outdated, as the October opt-out scan showed all technologies as "unapproved," suggesting the consent category mapping needs refreshing.
**Process:** Use OneTrust API to import updated consent categories
**Timeline:** Before or during the demo meeting with Max's team
**Note:** This will ensure the sample reports accurately reflect which tags/cookies are categorized as essential vs. non-essential in Prudential's OneTrust configuration</t>
  </si>
  <si>
    <t>I_kwDOQvhFw87tQRY3</t>
  </si>
  <si>
    <t>Provide scheduling availability for Max's OneTrust team meeting</t>
  </si>
  <si>
    <t>Send Steve a list of available meeting times (using embedded scheduling link) for the demo meeting with Max and his OneTrust team.
**Key scheduling details:**
- Avoid 4:30 PM time slot - prefer morning or early afternoon
- John has a busy/slow week pattern - this week (slow) or week after next (slow) are better
- Steve will send Microsoft Teams link and handle the calendar invite
- Recording will be on Prudential's side
**Purpose:** Walk through the three different report types to help the team understand what each report shows</t>
  </si>
  <si>
    <t>I_kwDOQvhFw87tQRaW</t>
  </si>
  <si>
    <t>Send updated contract proposal to Frank Ialongo</t>
  </si>
  <si>
    <t>Generate and send the updated ObservePoint contract to Frank Ialongo at Amica.
**Contract details:**
- Reallocate budget from Journeys to Audits
- Move from Tier 2 Journeys (6,000) down to Tier 1 Journeys (1,500)
- Increase audit pages from 240,000 to 275,000 pages (+35,000 pages)
- Maintain same total cost: $32,600 (matching last year's $29k base)
- Include free VPN and free SSO as part of new pricing
**Email requirements:**
- Send in the existing email thread (not a new thread)
- Include bullet points explaining the reallocation and added benefits
- Make it clear this is not an automated system email</t>
  </si>
  <si>
    <t>I_kwDOQvhFw87tkLOM</t>
  </si>
  <si>
    <t>Sign amendment document from Amica procurement</t>
  </si>
  <si>
    <t>Wait for and sign the MSA amendment document that Amica's procurement team (Kim) will send.
**Context:**
- Amica requires an annual amendment to extend the Master Service Agreement
- The amendment will extend the agreement to co-term with the service order form ending 02/28/2027 (not 2026 as previously stated)
- This is an Amica-generated document (not ObservePoint's standard process)
- Frank confirmed procurement will send this directly
- No issues anticipated with signing once received</t>
  </si>
  <si>
    <t>I_kwDOQvhFw87tkLQr</t>
  </si>
  <si>
    <t>Send security incident report to all original recipients</t>
  </si>
  <si>
    <t>Follow up with support team to obtain the list of everyone at Prudential who received the original security incident notification email. Then ensure the full PDF incident report is sent to all those same recipients.
**Context:** Steve confirmed he hasn't received the report yet (sent over an hour ago by support team). The report was already shared in the Zoom chat as a temporary measure, but official email distribution is still needed.</t>
  </si>
  <si>
    <t>I_kwDOQvhFw87vOpBK</t>
  </si>
  <si>
    <t>Review tier one URL lists before next Monday</t>
  </si>
  <si>
    <t>Analyze the tier one URL lists for both prudential.com and pgim.com that Steve provided from Adobe Analytics to identify potential improvements:
**Key areas to examine:**
- Check for duplicate pages with different parameters but same path
- Identify any cross-domain URLs that shouldn't be included
- Determine optimal deduplication strategy
- Assess how the final tier one list will impact tier two crawling setup
**Goal:** Come prepared to next Monday's meeting with recommendations for refining these lists before building tier two audits.</t>
  </si>
  <si>
    <t>I_kwDOQvhFw87vOpDu</t>
  </si>
  <si>
    <t>Send updated availability for additional review meetings</t>
  </si>
  <si>
    <t>Provide Steve with updated morning and afternoon availability for this week and next week so he can schedule two additional audit review meetings:
1. **Prudential.com team meeting** - to review opt-in report
2. **PGIM.com team meeting** - to review opt-in report
**Note:** One meeting already scheduled for March 10 at 11 AM ET with OneTrust team (Max, Retina, and one other) to review opt-out and GPC reports. Morning times are preferred but afternoon slots should be included as backup options.</t>
  </si>
  <si>
    <t>I_kwDOQvhFw87vOpGJ</t>
  </si>
  <si>
    <t>Prepare tier one audit review for March 10 meeting</t>
  </si>
  <si>
    <t>Prepare to present and discuss the opt-out and GPC (Global Privacy Control) audit reports with the OneTrust team on March 10 at 11 AM ET.
**Meeting attendees:** Max, Retina, and one other team member
**Key topics to cover:**
- What the audits are doing out of the box
- Additional setup needed to optimize the audits for their specific needs
- GPC compliance requirements under CCPA
- New upcoming requirement for websites to display GPC signal recognition
**Note:** These privacy-focused audits will require more setup than standard audits due to different OneTrust implementations across domains.</t>
  </si>
  <si>
    <t>I_kwDOQvhFw87vOpHX</t>
  </si>
  <si>
    <t>Discuss tier one/tier two URL strategy next Monday</t>
  </si>
  <si>
    <t>Use next Monday's regular meeting to dive deep into the tier one URL lists and determine the optimal strategy for tier two crawling setup.
**Discussion points:**
- Review refined tier one lists after John's analysis
- Decide whether to implement hard exclusions between tier one and tier two
- Evaluate the effort vs. benefit of excluding tier one URLs from tier two crawls
- Determine regex-based domain exclusions (e.g., exclude all PGIM URLs from prudential.com tier two scans and vice versa)
- Finalize tier one lists before building tier two audits to avoid rebuilding them
**Context:** Steve wants to maximize page scan efficiency given contract limits. Goal is to minimize duplicate scanning between tier one (top 200-250 URLs) and tier two (500-1000 page crawls).</t>
  </si>
  <si>
    <t>I_kwDOQvhFw87vOpIX</t>
  </si>
  <si>
    <t>Verify cookie custom tag code email was received by Chelsey</t>
  </si>
  <si>
    <t>An email was sent during the meeting with the JavaScript code that captures first-party cookie data (name, value, duration, domain) via a for-loop and saves it as a custom tag in ObservePoint. **Verify the email was received** by Chelsey Dugger and follow up if needed.
**Code details shared:**
- Uses a for-loop to iterate over all first-party cookies
- Captures: cookie name, value, duration (in minutes), and domain
- Saves data via a GET request as a custom tag named 'ObservePoint data'
- Duration is calculated by comparing current time to the expires timestamp, divided by 60,000 (result is in minutes)
- Deployed via the Execute Action tab in ObservePoint</t>
  </si>
  <si>
    <t>I_kwDOQvhFw87vh5JC</t>
  </si>
  <si>
    <t>Consult Jared White on server-side/event forwarding support</t>
  </si>
  <si>
    <t>Reach out to **Jared White** (who was on the previous call) to get clarity on how ObservePoint supports **server-side pixels and Adobe event forwarding**.
**Context:** Chelsey's team (Caesars) is exploring moving from client-side to server-side pixels. Jason (implementation) is building a POC. John committed to asking Jared since this is a newer capability he's not fully versed in.
**Key questions to answer:**
- How does ObservePoint validate server-side/event forwarding tags?
- Is Adobe Experience Platform edge network the primary supported path?
- What documentation or process exists for this use case?</t>
  </si>
  <si>
    <t>I_kwDOQvhFw87vh5Ks</t>
  </si>
  <si>
    <t>Demo rules creation for Chelsey at next meeting</t>
  </si>
  <si>
    <t>At the **next scheduled meeting**, walk Chelsey through creating tag/variable rules in ObservePoint.
**Context:** Chelsey is currently using regex in audit settings to exclude irrelevant pages from weekly scans (~2,000 pages across opted-in, opted-out, and GPC signal-on configurations). Rules could be a more scalable alternative — write once, apply to multiple audits.
**Topics to cover:**
- How rules differ from audit-level page filtering
- Setting tag presence expectations (e.g., Adobe Analytics firing on specific pages)
- Using URL/status code filters within rules
- Applying a single rule across multiple audits
- Cookie-based rules using the custom tag code already shared
**Ask Chelsey to come prepared** with quality standards written in plain English (e.g., 'I expect Adobe Analytics with variable X to fire on all pages except...').</t>
  </si>
  <si>
    <t>I_kwDOQvhFw87vh5MV</t>
  </si>
  <si>
    <t>Document Chelsey's charting use cases for new feature</t>
  </si>
  <si>
    <t>Collect and document **specific use cases** from Chelsey Dugger for the upcoming ObservePoint charting feature (expected Q2–Q3 launch).
**Context:** Chelsey has already manually exported ObservePoint data to build reports for stakeholders (e.g., outdated promo pages, redirect links). She's interested in burn-down style charts showing improvement over time.
**Action:** Follow up via email or at the next meeting to capture her specific stories/use cases so they can be used to inform prebuilt chart templates.
**Known use cases mentioned:**
- Showing reduction of broken/outdated promo pages over time
- Burn-down chart showing tag/cookie issues resolved over 6-month period</t>
  </si>
  <si>
    <t>I_kwDOQvhFw87vh5N1</t>
  </si>
  <si>
    <t>Schedule weekly check-in sessions with Francesco</t>
  </si>
  <si>
    <t>Dallin indicated he would Slack John to set up weekly meetings with Francesco (IALONGO, FRANCESCO) for the next few weeks to help accelerate his team's ramp-up on ObservePoint.
**Context:**
- Francesco's team experienced outages and needs to build out alerts and journeys faster
- They recently completed KPI setup in December and are now building alerts
- Francesco needs quick access to support without waiting until Friday cadence calls
- Goal is to get the team up to speed on using ObservePoint more proactively for monitoring</t>
  </si>
  <si>
    <t>I_kwDOQvhFw87viVwM</t>
  </si>
  <si>
    <t>Help Francesco set up ObservePoint alerts</t>
  </si>
  <si>
    <t>Francesco's team needs to accelerate building out alerts in ObservePoint to catch site outages proactively. His boss questioned why ObservePoint didn't catch recent outages — Francesco explained they ran out of calls and are still ramping up.
**Focus areas for upcoming sessions:**
- Building and configuring alerts within ObservePoint
- Transitioning from Adobe alerts to ObservePoint alerts
- Setting up journeys and audits to support proactive monitoring</t>
  </si>
  <si>
    <t>I_kwDOQvhFw87viVx4</t>
  </si>
  <si>
    <t>Confirm regex filter applies to full URL</t>
  </si>
  <si>
    <t>Stanton asked whether the regex filter in the 'Execute JavaScript on Page' setting applies to the full URL (including hostname) or just the path/query string. John indicated it should be the full URL but was not 100% certain.
**Action:** Verify and confirm to Stanton that the regex filter applies to the entire URL, so he can correctly write his regex to target only provider search/results pages on the CommonSpirit sites.</t>
  </si>
  <si>
    <t>I_kwDOQvhFw87viooy</t>
  </si>
  <si>
    <t>Share ObservePoint Analytics Frameworks doc with Stanton</t>
  </si>
  <si>
    <t>John referenced a newly published ObservePoint 'Frameworks' help doc covering Adobe Analytics and Google Analytics best practices. He dropped a link in the Zoom chat during the call.
**Action:** Follow up by sending Stanton the direct link to the overarching Frameworks documentation (not just the drilled-down page) via email, so he has it readily available when he resumes the analytics audit backlog item.</t>
  </si>
  <si>
    <t>I_kwDOQvhFw87vioqf</t>
  </si>
  <si>
    <t>Help Stanton configure OneTrust CMP pre-audit action</t>
  </si>
  <si>
    <t>Stanton discovered that one of the CommonSpirit provider sites now has OneTrust implemented, which is blocking his audit from clicking bio links. John explained that ObservePoint has a pre-built pre-audit action for OneTrust (accept all / reject all via API).
**Action:** Assist Stanton in setting up the OneTrust CMP pre-audit action on the affected CommonSpirit provider site audit. Key considerations to address:
- Confirm whether CommonSpirit's OneTrust implementation is shared across domains or per-domain
- If per-domain, separate audits may be needed per domain
- Walk through the pre-audit action URL configuration in the audit settings</t>
  </si>
  <si>
    <t>I_kwDOQvhFw87viosV</t>
  </si>
  <si>
    <t>Support Stanton's Adobe Analytics audit project setup</t>
  </si>
  <si>
    <t>Stanton is pulling an analytics audit backlog item back into his sprint after completing the provider audit. The goal is to use ObservePoint to validate Adobe Analytics implementations across CommonSpirit sites.
**Action:** Be available to assist when Stanton re-engages on this effort. Key items already discussed to prepare for:
- Recommend a per-site folder structure in OP (audits + journeys + reports per site)
- Guide on audit settings: environment, device, CMP state, cadence (daily/weekly/monthly)
- Emphasize using Reports for specific variable checks rather than relying solely on audit data views
- Reference the Adobe Analytics Framework doc as the best practices baseline to share with Stanton's stakeholders</t>
  </si>
  <si>
    <t>I_kwDOQvhFw87viouc</t>
  </si>
  <si>
    <t>Share ObservePoint Frameworks Resource with Hailey, Renee, and Ash</t>
  </si>
  <si>
    <t>John shared a link in the Zoom chat to the ObservePoint Analytics Verification Frameworks page. Since the team is primarily an Adobe shop, they should focus on the Adobe Analytics implementation framework.
Recommended next steps for the team:
- Review the Adobe Analytics use cases as a checklist
- Use the implementation and remediation guides to identify where their current setup falls short
- Use this as a springboard to prioritize ObservePoint setup tasks
This was identified by Renee and Hailey as a strong starting point given ObservePoint hasn't been actively configured in over a year and a half.</t>
  </si>
  <si>
    <t>I_kwDOQvhFw87vjePr</t>
  </si>
  <si>
    <t>Plan and Schedule Next Session Focused on Audit/Journey Setup</t>
  </si>
  <si>
    <t>John indicated the next meeting should be focused on hands-on setup of audits and/or journeys to get ObservePoint operational and generating data for reports.
Suggested agenda for next session:
- Review recommended audit scope and frequency (daily critical pages, deployment-triggered, monthly ~10-20%, quarterly full crawl)
- Begin configuring at least one audit
- Discuss journey candidates (e.g., checkout/ecommerce flow) and decide whether team will self-build or submit to ObservePoint's journey support team
Team is contracted for 10 journey support requests/month and up to 10 monitored journeys.</t>
  </si>
  <si>
    <t>I_kwDOQvhFw87vjeQ4</t>
  </si>
  <si>
    <t>Consult solutions engineers on production checkout testing</t>
  </si>
  <si>
    <t>Reach out to ObservePoint solutions engineers to find recommendations for how Accent Group can reach the confirmation/order page in a **production environment** without placing real transactions.
**Context:**
- Accent Group uses Braintree on staging (fake credit cards work there), but cannot replicate this on production
- They manage ~40 sites and cannot run a real transaction daily/weekly across all of them
- The confirmation page is where their most critical tags fire
- Goal is to find a scalable, best-practice approach for production end-to-end journey testing</t>
  </si>
  <si>
    <t>I_kwDOQvhFw87vj2XM</t>
  </si>
  <si>
    <t>Research PCI DSS script monitoring capabilities for Accent Group</t>
  </si>
  <si>
    <t>Investigate whether ObservePoint can support Accent Group's PCI DSS requirement to monitor and alert on **unapproved or unidentified scripts** appearing on payment gateway pages.
**Key requirements from Accent Group:**
- All their sites are single-page applications, meaning every script comes into scope on payment pages
- They need an 'approved script' allowlist — anything outside that list should trigger an alert
- They previously had a custom scheduled export of tag/script changes week-over-week, but it wasn't sufficient
- They've already onboarded a competing tool (Reflectives) for this use case, so this is partially a retention/expansion research item
**Action steps:**
- Review Accent Group's existing custom scripts in ObservePoint to understand what was previously built
- Determine if existing JS file / network request tracking can be configured to meet this need
- Check if other customers have used ObservePoint for PCI compliance in a similar way</t>
  </si>
  <si>
    <t>I_kwDOQvhFw87vj2YY</t>
  </si>
  <si>
    <t>Prepare for next monthly call: Journeys deep-dive with Jordan</t>
  </si>
  <si>
    <t>At the next monthly cadence call, plan to do a hands-on deep-dive into ObservePoint Journeys with Jordan.
**Pain points to address:**
- Lack of modularity — rules and journeys cannot easily be copied across the ~40 sites
- No 'select first available' fault tolerance (e.g., if a product or size is unavailable, the journey breaks)
- No reusable variables or schemas to validate that data sent at one step (e.g., product click) matches data sent at a later step (e.g., add to cart)
**Prep items:**
- Jordan will prepare specific examples to walk through
- John should come ready to either resolve pain points on the spot or escalate to the product/engineering team with documented use cases</t>
  </si>
  <si>
    <t>I_kwDOQvhFw87vj2Za</t>
  </si>
  <si>
    <t>Send Accent Group the ObservePoint Frameworks resource</t>
  </si>
  <si>
    <t>Share the newly published ObservePoint Frameworks page with Stuart and Jordan following the call.
**Context:**
- Shared briefly during the meeting via screen share but not formally sent
- Relevant frameworks for them: **Web Analytics (GA4)** and **Website Experience** (end-to-end testing)
- Note that some sections are still 'coming soon,' particularly on the Google/GA4 side
- Highlight the prebuilt reports and remediation guides as the primary value</t>
  </si>
  <si>
    <t>I_kwDOQvhFw87vj2aR</t>
  </si>
  <si>
    <t>Follow up on industry benchmarking / referral attribution analysis</t>
  </si>
  <si>
    <t>Stuart expressed interest in understanding how Accent Group's GA4 attribution data (organic, direct, email, etc.) compares to industry standards.
**Agreed next step:** Stuart will internally discuss and send John an email outlining which specific data points or attribution stories they want to benchmark. John will then perform a comparative analysis on ObservePoint's side.
**Action:** Follow up with Stuart via email to prompt him to send over those specific questions/data points if not received within a reasonable timeframe.</t>
  </si>
  <si>
    <t>I_kwDOQvhFw87vj2bX</t>
  </si>
  <si>
    <t>Send RACI document to Charlotte for review</t>
  </si>
  <si>
    <t>Send Charlotte the RACI document (Google Doc) that was drafted with Dylan. She needs to review it asynchronously and provide feedback on how ObservePoint's value props apply to her internal teams.
**Context:**
- The doc was shared via Zoom chat during the meeting
- It is still a rough draft
- Charlotte should provide her perspective on how the value props map to her teams</t>
  </si>
  <si>
    <t>I_kwDOQvhFw87vz4zA</t>
  </si>
  <si>
    <t>Hold off on building additional journeys pending next meeting</t>
  </si>
  <si>
    <t>Do **not** proceed with building out the remaining journeys yet. Charlotte explicitly asked to pause and wait until after the next meeting before any additional journey builds are initiated.
**Context:**
- The current structure (grouping multiple forms into a single journey) is Charlotte's preferred approach for now
- She wants to run the first journey a few times, evaluate performance, and then decide if adjustments to structure are needed
- John's team should stand by until Charlotte gives the green light after the follow-up session</t>
  </si>
  <si>
    <t>I_kwDOQvhFw87vz403</t>
  </si>
  <si>
    <t>Forward ObservePoint support email to Arthur</t>
  </si>
  <si>
    <t>Forward the support email from Adrian/support@observepoint.com (sent last Wednesday at 3:47 PM MT) to Arthur Engelhard. This email contains answers to all eight of Arthur's security-related questions. John accidentally omitted Arthur from the original thread.</t>
  </si>
  <si>
    <t>I_kwDOQvhFw87v0c7I</t>
  </si>
  <si>
    <t>Clarify webhook signing secret vs. API key</t>
  </si>
  <si>
    <t>Follow up internally to confirm whether the 'webhook signing secret' referenced in the breach report is the same as the ObservePoint API key. Arthur needs this clarification to know whether to cycle the API key. Report back to Arthur with the answer.</t>
  </si>
  <si>
    <t>I_kwDOQvhFw87v0c86</t>
  </si>
  <si>
    <t>Confirm if journey step configurations were accessed</t>
  </si>
  <si>
    <t>Investigate and confirm with the internal team whether the attacker had access to journey step configurations (not just masked input encryption keys). Arthur has journeys that include login events with fake Gmail credentials and wants to know if those were exposed. Report findings back to Arthur.</t>
  </si>
  <si>
    <t>I_kwDOQvhFw87v0c-z</t>
  </si>
  <si>
    <t>Ask engineering about webhook trigger before audit run</t>
  </si>
  <si>
    <t>Consult the engineering team about whether it's possible to trigger a webhook *before* the audit runs during email validation — specifically, to retrieve the list of URLs populated by the email validation so they can be filtered/edited before the audit executes. This is being explored as a potential workaround for the email validation link-filtering limitation.</t>
  </si>
  <si>
    <t>I_kwDOQvhFw87v0dCH</t>
  </si>
  <si>
    <t>Inquire about data dictionary custom tag logic support</t>
  </si>
  <si>
    <t>Ask the product team whether the upcoming 'data dictionary' feature will allow users to add custom tag definitions and logic (similar to what Arthur has built in his network request mapping). Arthur specifically asked if he could import his own tag mapping logic into the new feature.</t>
  </si>
  <si>
    <t>I_kwDOQvhFw87v0dDz</t>
  </si>
  <si>
    <t>Share meeting recording with product team</t>
  </si>
  <si>
    <t>Share this meeting recording with ObservePoint's product team. Arthur demonstrated a custom network request mapping and tag scoring workflow in Google Sheets that directly validates the product team's vision for in-app charting and tag categorization. John noted it would be good validation for the product roadmap.</t>
  </si>
  <si>
    <t>I_kwDOQvhFw87v0dFi</t>
  </si>
  <si>
    <t>Send JavaScript API example to Mayank</t>
  </si>
  <si>
    <t>John promised to look up and send Mayank a JavaScript code example for using the ObservePoint API endpoint **'Request Audit Run Creation'** (v2 API) to programmatically trigger audits on custom dates.
**Context:** Mayank wants to run audits on specific dates each month tied to medical conference schedules (e.g., Jan 27–28, Feb 14–15), which isn't supported natively in the ObservePoint UI. The solution is to use the API endpoint and a scheduled script (Python, Java, or JavaScript) on his local machine to trigger the audit runs.
**API details to include:**
- Endpoint: Request Audit Run Creation (v2 API)
- API key location: ObservePoint → left menu → Profile &amp; Permissions → Generate API Key
- Mayank is comfortable with Python, Java, or JavaScript</t>
  </si>
  <si>
    <t>I_kwDOQvhFw87v9bGg</t>
  </si>
  <si>
    <t>Take ownership of MMS recurring meeting cadence</t>
  </si>
  <si>
    <t>Macey Bell will transfer ownership of the existing recurring meeting with the MMS team (Mayank Arora and Caryn-Amy Rose) to John. Confirm the current meeting time works for John's schedule and keep it as-is.
**Note:** Caryn-Amy mentioned she occasionally has conflicts but considers Mayank the primary driver of these calls, so the current time is acceptable.</t>
  </si>
  <si>
    <t>I_kwDOQvhFw87v9bH4</t>
  </si>
  <si>
    <t>Share Edge conference pre-registration link with MMS team</t>
  </si>
  <si>
    <t>Send the Edge conference pre-registration link to Mayank and Caryn-Amy via email or chat follow-up.
**Key details to communicate:**
- Pre-registration is free and locks in a discount
- Venue: Sundance Resort, Utah
- Timing: Fall (full event at Sundance this year for the first time)
- Value prop for Caryn-Amy specifically: strategic/decision-maker content on ObservePoint capabilities and how other teams could leverage it</t>
  </si>
  <si>
    <t>I_kwDOQvhFw87v9bLm</t>
  </si>
  <si>
    <t>Explore product feedback for custom audit scheduling</t>
  </si>
  <si>
    <t>John noted during the call that the inability to select multiple specific dates for audit scheduling (e.g., Jan 27, Jan 28, Feb 14, Feb 15) seems like a gap worth raising with the ObservePoint product and engineering team.
**Context:** The current UI only allows selecting a single date of the month for recurring schedules, not a custom list of irregular dates. This is a real use case for MMS tied to medical conference coverage windows.
**Action:** Bring this up internally with the product/engineering team as a potential enhancement request.</t>
  </si>
  <si>
    <t>I_kwDOQvhFw87v9bNN</t>
  </si>
  <si>
    <t>Assignee</t>
  </si>
  <si>
    <t>Submit ServiceNow ticket for MFA completion</t>
  </si>
  <si>
    <t>**Assignee:** Frank Ialongo (frank.ialongo@observepoint.com)
Enter a ServiceNow ticket to finalize the MFA implementation that was reviewed and approved in the previous meeting. All documentation has been reviewed and found sufficient by the compliance team.</t>
  </si>
  <si>
    <t>** Frank Ialongo (frank.ialongo@observepoint.com)</t>
  </si>
  <si>
    <t>Rename running audit/journey folder</t>
  </si>
  <si>
    <t>**Assignee:** Frank Ialongo (frank.ialongo@observepoint.com)
Rename the currently running audit/journey folder to properly identify it as a production environment folder. This is part of the cleanup process to improve organization and clarity in the ObservePoint instance.</t>
  </si>
  <si>
    <t>Reorganize folders by environment (prod/dev)</t>
  </si>
  <si>
    <t>**Assignee:** Frank Ialongo (frank.ialongo@observepoint.com)
Create new folder structure separating production and development environments:
- Create "amica.com prod" folder for all production journeys/audits
- Create "amica.com staging/qa" (or dev) folder for lower environment items
- Move existing journeys and audits into appropriate folders
- Consider organizing subfolders by use case (e.g., "Get a Quote Flow") within each environment folder
Goal: Make folder structure intuitive for users who don't know the account setup.</t>
  </si>
  <si>
    <t>Apply labels to journeys for better filtering</t>
  </si>
  <si>
    <t>**Assignee:** Frank Ialongo (frank.ialongo@observepoint.com)
Create and apply labels to journeys to enable easier filtering and reporting. Examples of label categories to consider:
- Use case labels (e.g., "Quote Flow", "Shopping Cart")
- Line of business labels (8 different lines)
- Environment labels if not using folder structure
Labels will be used in custom reports to filter journey health data and create targeted views for different teams.</t>
  </si>
  <si>
    <t>Review and bucket journeys into folders</t>
  </si>
  <si>
    <t>**Assignees:** Frank Ialongo (frank.ialongo@observepoint.com) and John Davis (john.davis@observepoint.com)
**Next Meeting Action:** Review individual journeys together to:
1. Assess which journeys are properly configured and working
2. Identify journeys that need fixes (e.g., environment issues, outdated ZIP codes)
3. Move journeys into appropriate folders based on environment and use case
4. Determine which journeys can be archived or deleted
**Scheduled for:** Next Friday meeting</t>
  </si>
  <si>
    <t>Create custom journey health reports with labels</t>
  </si>
  <si>
    <t>**Assignee:** Frank Ialongo (frank.ialongo@observepoint.com)
Once labels are applied to journeys, create and save custom journey health reports filtered by label categories. This will enable quick views of specific journey groups (e.g., "AC journeys", "Quote Flow journeys") without having to set filters each time.
Consider scheduling key reports to be emailed to relevant team members on a regular cadence.</t>
  </si>
  <si>
    <t>Onboard new SEO boss to ObservePoint</t>
  </si>
  <si>
    <t>**Assignees:** Frank Ialongo (frank.ialongo@observepoint.com) and Todd (SEO team)
**Timeline:** Next week
Onboard the new SEO manager to ObservePoint:
- Show them how to navigate the tool
- Potentially invite them to a meeting with John Davis
- Provide access to relevant SEO folders/reports
- Demonstrate how to review SEO audit results
**Context:** Todd (SEO) has been active in the tool (logged in 7 days ago), and there's significant focus on SEO audits in the Marketing folder.</t>
  </si>
  <si>
    <t>Submit ServiceNow ticket for MFA compliance</t>
  </si>
  <si>
    <t>**Assignee:** Frank Ialongo (frank.ialongo@observepoint.com)
Enter a ServiceNow ticket for the MFA (Multi-Factor Authentication) compliance review that was completed. All documentation has been reviewed and found sufficient by the security team. This ticket is needed to formally close out the compliance process.</t>
  </si>
  <si>
    <t>**Assignee:** Frank Ialongo (frank.ialongo@observepoint.com)
Reorganize the ObservePoint account structure:
**Current state:** Mixed organization with some folders like 'Dev Journeys' created but not populated
**Action items:**
- Move dev-marked journeys into the 'Dev Journeys' folder
- Rename journeys to clearly indicate environment (e.g., 'Get a Quote Flow - PROD')
- Consider organizing by environment (prod/dev) and then by use case/category
- Ensure naming is obvious for users who don't know the account structure
**Key principle:** Organization should be clear to someone unfamiliar with the account</t>
  </si>
  <si>
    <t>Create and apply labels to journeys for filtering</t>
  </si>
  <si>
    <t>**Assignee:** Frank Ialongo (frank.ialongo@observepoint.com)
Implement a labeling strategy for journeys and audits to enable better filtering and reporting:
**Examples of labels to create:**
- Quote flow variations
- Line of business specific (8 different lines)
- Environment tags (if not using folders)
- Feature/interaction types
**Purpose:** Labels will allow filtering in reports (like Journey Health report) to view specific subsets of journeys without being limited by the strict folder/subfolder hierarchy.</t>
  </si>
  <si>
    <t>Create custom reports with label filters</t>
  </si>
  <si>
    <t>**Assignee:** Frank Ialongo (frank.ialongo@observepoint.com)
Build custom reports filtered by labels for different use cases:
**Process:**
1. Start with base reports (Journey Health, Recent Audit Runs)
2. Add label filters for specific categories
3. Save as new reports with descriptive names (e.g., 'Journey Health - AC Journeys')
4. Set up scheduled exports to relevant team members
**Example created in meeting:** Journey Health AC report with label filter for 'AC' journeys</t>
  </si>
  <si>
    <t>**Assignee:** Frank Ialongo (frank.ialongo@observepoint.com)
**When:** Next week
Onboard the new SEO manager (Todd's new boss) to ObservePoint:
- Show him around the tool
- Possibly invite him to the Friday meeting with John
- Demonstrate SEO-specific features and reports
- Provide access to SEO folder with appropriate permissions</t>
  </si>
  <si>
    <t>Adjust audit browser settings to prevent security blocks</t>
  </si>
  <si>
    <t>**Assignee:** mallepud@observepoint.com
Change the audit configuration to use only 1 browser instead of 10+ concurrent browsers to avoid triggering security settings that block the audit. This will slow down audit execution time but should prevent the blocking issues experienced previously.
**Note:** This is a tradeoff between speed and reliability - audits will take longer but should complete successfully.</t>
  </si>
  <si>
    <t>** mallepud@observepoint.com</t>
  </si>
  <si>
    <t>Whitelist ObservePoint IP addresses in security settings</t>
  </si>
  <si>
    <t>**Assignee:** mallepud@observepoint.com
Work with internal security/IT team to whitelist ObservePoint's IP addresses to ensure consistent audit results and prevent blocking. Current approach of switching to Oregon location may be inconsistent, so whitelisting will make the setup more robust for ongoing audits.</t>
  </si>
  <si>
    <t>Investigate GitHub integration for CI/CD automation</t>
  </si>
  <si>
    <t>**Assignee:** mallepud@observepoint.com
Check with development team if they use GitHub for code releases. If yes, explore ObservePoint's GitHub integration feature to automatically trigger audits during staging/production deployments. This would enable automated validation before code goes live and prevent issues from reaching production.
**Documentation:** John Davis will send documentation on this feature.</t>
  </si>
  <si>
    <t>Define visualization requirements for charting feature</t>
  </si>
  <si>
    <t>**Assignee:** mallepud@observepoint.com
Think through and document what charts/visualizations would be valuable for reporting to leadership and dev teams. Consider:
- What story needs to be told with the data?
- What raw data from ObservePoint would be needed?
- What chart types would be most effective (pie, bar, time series, etc.)?
**Context:** ObservePoint has a beta charting feature that John can use to build custom visualizations. Examples could include cookie counts over time, tag validation trends, etc.
**Timeline:** Share requirements before the charting feature is released so John can build sample visualizations with actual data.</t>
  </si>
  <si>
    <t>Share GitHub integration documentation with dev team</t>
  </si>
  <si>
    <t>Assignee: Hailey Chamberlain (hlchambe@officeworks.com.au)
Share the GitHub integration documentation link (provided in meeting chat) with someone close to the development team, potentially through Bridget who came from the digital team.
Key selling points:
- Catches data layer issues and bugs at release time instead of after deployment
- Integrates with their existing CICD process (they deploy multiple times daily)
- Automatically triggers audits on code pushes
- Prevents releases from proceeding if validation rules fail
Next Step: Work with Bridget to determine best approach for presenting this to the technical teams to maximize buy-in.</t>
  </si>
  <si>
    <t>Hailey Chamberlain (hlchambe@officeworks.com.au)</t>
  </si>
  <si>
    <t>Document data layer standards and expectations</t>
  </si>
  <si>
    <t>Assignee: Hailey Chamberlain (hlchambe@officeworks.com.au) and Henry Hebron (henry.hebron@officeworks.com.au)
Work with stakeholders to document what the data layer SHOULD contain for key events and page types. This includes:
- Standard variables expected on all pages
- Required data for conversion events (add to cart, checkout, etc.)
- Page-specific requirements (PDPs, PLPs, etc.)
Context: This documentation is needed before ObservePoint rules can be configured to validate data quality. Currently, the team knows what IS in the data layer but hasn't defined what SHOULD be there.
Use Case: Once defined, these standards will be enforced via ObservePoint rules and potentially GitHub integration.</t>
  </si>
  <si>
    <t>Hailey Chamberlain (hlchambe@officeworks.com.au) and Henry Hebron (henry.hebron@officeworks.com.au)</t>
  </si>
  <si>
    <t>Set up training for marketing team on ObservePoint</t>
  </si>
  <si>
    <t>**Assignee:** Frank Ialongo (frank.ialongo@observepoint.com)
**Action:** Coordinate with boss to schedule and set up ObservePoint training for the marketing team (specifically the media team).
**Purpose:** Enable marketing team to understand how to use ObservePoint reports for monitoring marketing pixels and tag performance.
**Timeline:** Needs to be scheduled - Frank mentioned needing to "catch up with boss" to arrange this.</t>
  </si>
  <si>
    <t>Create rules for all marketing pixels</t>
  </si>
  <si>
    <t>**Assignee:** Frank Ialongo (frank.ialongo@observepoint.com)
**Action:** Create individual rules for every marketing pixel to monitor whether they fire on designated pages.
**Context:** During the meeting, a Facebook Conversion rule was created as an example. Frank needs to replicate this process for all other marketing pixels (Google Ads, Adobe, etc.) to enable comprehensive monitoring.
**Note:** Frank asked about creating rules in bulk but will need to create them individually for each pixel type.</t>
  </si>
  <si>
    <t>Build custom report for marketing team pixel monitoring</t>
  </si>
  <si>
    <t>**Assignee:** Frank Ialongo (frank.ialongo@observepoint.com) with John Davis support
**Action:** Build a custom report in ObservePoint that displays marketing pixel performance data in a format suitable for the marketing team to review.
**Timeline:** To be completed in next meeting with John Davis
**Context:** The report should show whether specific marketing pixels (Google Ads, Facebook, etc.) are firing on expected pages. This will be the primary interface for marketing team members to monitor their tags without navigating through complex folder structures.</t>
  </si>
  <si>
    <t>** Frank Ialongo (frank.ialongo@observepoint.com) with John Davis support</t>
  </si>
  <si>
    <t>Create second alert rule for Facebook Conversion tag</t>
  </si>
  <si>
    <t>**Assignee:** Frank Ialongo (frank.ialongo@observepoint.com)
**Action:** Create a second alert rule for the Facebook Conversion tag that monitors percentage change (increases by threshold) in addition to the existing "greater than 5 pages" rule.
**Context:** Frank wants two monitoring approaches:
1. Steady benchmark: Alert when more than 5 pages (&gt;1%) are missing the tag
2. Change detection: Alert when there's an increase from the previous run
This dual approach ensures alerts trigger both when fixing issues and when new issues emerge.</t>
  </si>
  <si>
    <t>Provide tier one, two, and three URLs</t>
  </si>
  <si>
    <t>**Assignee:** Steve Choi (steve.choi@prudential.com) and .com team
Provide the complete list of URLs categorized into three tiers:
- **Tier 1:** High-priority pages for biweekly scanning (to align with biweekly code releases)
- **Tier 2:** Mid-priority pages for monthly scanning
- **Tier 3:** Lower-priority pages for quarterly scanning
This is needed before the formal audit structure can be finalized. Steve mentioned they have approximately 5,500 pages available to scan monthly based on the contract, with top 500 pages getting most traffic.</t>
  </si>
  <si>
    <t>** Steve Choi (steve.choi@prudential.com) and .com team</t>
  </si>
  <si>
    <t>Define specific use cases and questions for audits</t>
  </si>
  <si>
    <t>**Assignee:** Steve Choi (steve.choi@prudential.com) and .com team members
**When:** Before/during Tuesday meeting
Identify specific questions that need to be answered about marketing tags, page data, and page performance. Examples include:
- Which tags must fire on what percentage of pages?
- What are the pain points with current tracking?
- What specific issues need monitoring?
These questions will determine how audits are configured, what rules are set up, and what alerts are needed. John emphasized this is critical before any audit setup can proceed.</t>
  </si>
  <si>
    <t>** Steve Choi (steve.choi@prudential.com) and .com team members</t>
  </si>
  <si>
    <t>Kick off Tuesday meeting and present use case document</t>
  </si>
  <si>
    <t>**Assignee:** Steve Choi (steve.choi@prudential.com)
**When:** Tuesday meeting with .com team
Kick off the meeting by:
1. Introducing the purpose of formalizing the audit process
2. Sharing the use case document link with the team
3. Explaining the need for tier 1, 2, and 3 URL lists
4. Discussing the biweekly release cadence alignment for tier 1
5. Then hand over to John for the audit walkthrough</t>
  </si>
  <si>
    <t>** Steve Choi (steve.choi@prudential.com)</t>
  </si>
  <si>
    <t>Provide PGIM tier one and tier two URLs</t>
  </si>
  <si>
    <t>**Assignee:** PGIM team
Provide tier 1 and tier 2 URL lists for the PGIM business unit. These have not yet been received and are needed before the PGIM audit review meeting can be scheduled and conducted effectively.</t>
  </si>
  <si>
    <t>** PGIM team</t>
  </si>
  <si>
    <t>Handle compliance team as single point of contact</t>
  </si>
  <si>
    <t>**Assignee:** Steve Choi (steve.choi@prudential.com)
**Context:** Steve will be the main point of contact for the compliance team regarding report card updates. Internal compliance meetings are ongoing and nearing completion. Steve wants to avoid repetition and maintain a single point of contact.
**Note for John:** If the compliance team reaches out at events or directly, refer them to Steve Choi.</t>
  </si>
  <si>
    <t>Provide refined documentation for engagement homepage parameters</t>
  </si>
  <si>
    <t>**Assignee:** Raj (mallepud)
Create comprehensive documentation listing all parameters/data elements for each event in the engagement homepage journey. For each event, specify which parameters are expected to capture values. Focus on:
- All variable names with correct dot notation and syntax
- Which variables should be present at each step
- Identify variables that are consistent across all steps (for rule reusability)
- Highlight variables specific to certain actions (e.g., product list items after add to cart)
- Include exact values where possible from the beginning to avoid multiple revision rounds
**Timeline:** By end of this week
**Note:** This documentation will be used to configure ObservePoint rules for the engagement homepage journey.</t>
  </si>
  <si>
    <t>** Raj (mallepud)</t>
  </si>
  <si>
    <t>Extend documentation to search page if possible</t>
  </si>
  <si>
    <t>**Assignee:** Raj (mallepud)
If time permits by end of week, extend the parameter documentation to cover the search page journey as well. This will allow for faster setup since it can mimic the home page structure.
**Timeline:** By end of this week (stretch goal)
**Dependencies:** Complete homepage documentation first</t>
  </si>
  <si>
    <t>Compile list of homepage components for validation</t>
  </si>
  <si>
    <t>**Assignee:** Raj (mallepud)
Provide John with the complete list of all components that should be validated on the homepage.
**Context:** While visible component IDs are being captured, ObservePoint needs to know which specific components to validate in the rules. The list exists for the homepage but not for other pages yet.
**Note:** This is part of the broader documentation effort but specifically focuses on component validation.</t>
  </si>
  <si>
    <t>Develop tiered page list with traffic and integration data</t>
  </si>
  <si>
    <t>**Assignee:** Lauren (lego.room@observepoint.com)
Complete audit of prudential.com pages in February to create a clean, categorized list including:
- Pages sorted by traffic volume (visits)
- Page types (static vs. variable content)
- Integration points (Kendra search, etc.)
- Last updated dates
- Business unit classifications
This list will be used to define tier 1 (high traffic/critical), tier 2 (medium priority), and tier 3 (low priority) pages for scanning frequency.
**Timeline:** Complete within 2 weeks for review meeting</t>
  </si>
  <si>
    <t>** Lauren (lego.room@observepoint.com)</t>
  </si>
  <si>
    <t>Identify pages with recent changes for scan inclusion</t>
  </si>
  <si>
    <t>**Assignee:** Lauren (lego.room@observepoint.com)
Determine process to identify which URLs have had recent content or code changes, even if they're not in the top 40 by traffic. These pages should be included in tier 1 scans to catch potential issues from updates.
**Collaboration:** Work with Neil and Caitlin from content team
**Timeline:** Define process within 2 weeks</t>
  </si>
  <si>
    <t>Compile scanning recommendations for all subdomains</t>
  </si>
  <si>
    <t>**Assignee:** Lauren (lego.room@observepoint.com) and team
Create recommendations for scanning frequency across all Prudential web properties including:
- prudential.com (main focus)
- jobs.prudential.com
- newsroom subdomain
- Other subdomains
Recommendations should specify which sites need monthly vs. quarterly scans based on update frequency and business criticality.
**Timeline:** Present recommendations at follow-up meeting in 2 weeks</t>
  </si>
  <si>
    <t>** Lauren (lego.room@observepoint.com) and team</t>
  </si>
  <si>
    <t>Investigate analytics automation for page list generation</t>
  </si>
  <si>
    <t>**Assignee:** Analytics team (coordinate with Joaquin Viramontes - joaquin.viramontes@observepoint.com)
Explore whether Adobe Analytics or other analytics tools can automatically generate and email a list of top traffic pages on a schedule. This would automate the tier 1 page identification process.
**Current limitation:** Content management system cannot currently automate this
**Alternative:** Determine if manual monthly export is acceptable interim solution</t>
  </si>
  <si>
    <t>** Analytics team (coordinate with Joaquin Viramontes - joaquin.viramontes@observepoint.com)</t>
  </si>
  <si>
    <t>Document form specifications for additional Sea Ray forms</t>
  </si>
  <si>
    <t>**Assignee:** Brad and Aparna
Document the variable specifications (similar to the spreadsheet already created) for the remaining 7 Sea Ray forms that aren't yet covered. Currently only 5 forms are documented, but there are approximately 12 total forms that need specifications including:
- Form type (SQL/MQL)
- Adobe Analytics variables (events, eVars)
- Marketo fields
- Google Ads/Meta Ads parameters
- Any other platform-specific tracking requirements
This documentation is needed before John can create a scalable rule solution.</t>
  </si>
  <si>
    <t>** Brad and Aparna</t>
  </si>
  <si>
    <t>Document form specifications for one additional brand site</t>
  </si>
  <si>
    <t>**Assignee:** Brad's partner (to be assigned)
Create complete form specification documentation for at least one additional brand site (beyond Sea Ray) to help identify patterns and determine if a universal JavaScript solution is feasible. Include the same level of detail as the Sea Ray documentation:
- All form types and their expected values
- Platform-specific variables (Adobe Analytics, Marketo, ad platforms)
- Form IDs and names
- Lead status values (SQL/MQL or equivalent)</t>
  </si>
  <si>
    <t>** Brad's partner (to be assigned)</t>
  </si>
  <si>
    <t>Reach out to John to schedule accessibility walkthrough</t>
  </si>
  <si>
    <t>**Assignee:** Chelsey Dugger (chelsey.dugger@observepoint.com) and PFrei (pfrei@observepoint.com)
Coordinate with John Davis to schedule a walkthrough of ObservePoint's accessibility audit features for the Center of Excellence team. This follows up on the discussion from the previous call and should be coordinated now that SSO access has been resolved.
**Context:** The team is currently going through white pages and getting up to speed on accessibility. They need hands-on training with the platform's accessibility capabilities.</t>
  </si>
  <si>
    <t>** Chelsey Dugger (chelsey.dugger@observepoint.com) and PFrei (pfrei@observepoint.com)</t>
  </si>
  <si>
    <t>Connect with accessibility group Thursday/tomorrow</t>
  </si>
  <si>
    <t>**Assignee:** Chelsey Dugger (chelsey.dugger@observepoint.com)
Meet with the accessibility group on Thursday and some members tomorrow to discuss accessibility requirements and coordination.
**Timeline:** Thursday meeting plus additional meeting tomorrow with some team members</t>
  </si>
  <si>
    <t>** Chelsey Dugger (chelsey.dugger@observepoint.com)</t>
  </si>
  <si>
    <t>Update journey sheets and delete inapplicable entries</t>
  </si>
  <si>
    <t>Assignee: Audrey Bombeck-Massel (audrey.bombeck-massel@observepoint.com)
Update all journey sheets for the CDW project. Delete entries that have been crossed out and don't apply to avoid confusion for team members accessing the spreadsheet.
Context: This cleanup is needed after identifying that some journey configurations (quote vs. order flows) were duplicated or mislabeled for cdw.com, cdw.ca, and cdw.g domains.</t>
  </si>
  <si>
    <t>Audrey Bombeck-Massel (audrey.bombeck-massel@observepoint.com)</t>
  </si>
  <si>
    <t>Schedule weekly meeting for next week</t>
  </si>
  <si>
    <t>Assignee: Tatyana Zachary (tatyana.zachary@observepoint.com)
Schedule a meeting for next week (changing from biweekly to weekly temporarily) to clean up the workspace and ensure everything is properly organized. After next week's meeting, the team will evaluate whether to continue weekly or move to monthly cadence.
Current cadence: Biweekly
Temporary change: Weekly for next meeting
Future plan: Potentially move to monthly after cleanup is complete</t>
  </si>
  <si>
    <t>Tatyana Zachary (tatyana.zachary@observepoint.com)</t>
  </si>
  <si>
    <t>Review GitHub Actions integration documentation for CICD</t>
  </si>
  <si>
    <t>**Assignee:** Kendall Papera (kendall.papera@observepoint.com), Jared Blood, Jack Zackowitz, Robyn Beyah
Review the ObservePoint GitHub Actions integration documentation shared by John Davis to understand how to trigger audits as part of the CICD process. Evaluate feasibility with current Gatsby setup and planned Next.js migration.
**Documentation Link:** Provided in meeting chat
**Context:** This would enable proactive testing during implementation rather than post-launch testing, particularly valuable for the cross-series inventory project and future design system work.</t>
  </si>
  <si>
    <t>** Kendall Papera (kendall.papera@observepoint.com), Jared Blood, Jack Zackowitz, Robyn Beyah</t>
  </si>
  <si>
    <t>Build ObservePoint audit/journey for cross-series inventory tagging</t>
  </si>
  <si>
    <t>**Assignee:** Jared Blood, Jack Zackowitz, Robyn Beyah (Twenty Two Squared team)
Create ObservePoint audits or journeys to verify tagging for the new cross-series inventory feature, specifically capturing new data layer attributes for unified inventory data (colors, features, accessories across vehicle series).
**Timeline:** Q1-Q2 2025 (aligned with cross-series inventory project)
**Context:** New foundational data layer will unify attributes like colors across different vehicle series (e.g., Tundra, Tacoma, Camry), requiring validation of new tagging implementation.</t>
  </si>
  <si>
    <t>** Jared Blood, Jack Zackowitz, Robyn Beyah (Twenty Two Squared team)</t>
  </si>
  <si>
    <t>Consult with DevOps on GitHub Actions implementation</t>
  </si>
  <si>
    <t>**Assignee:** Kendall Papera (kendall.papera@observepoint.com) and DevOps team
Engage with the DevOps team to discuss implementing ObservePoint's GitHub Actions integration for the CICD pipeline. Determine if audits should trigger only when Storybook/Chromatic components are updated rather than on every release.
**Next Step:** If DevOps team has questions or needs technical clarification, schedule follow-up meeting with John Davis
**Context:** Relevant for upcoming design system modernization project with Storybook, Chromatic, and Next.js migration.</t>
  </si>
  <si>
    <t>** Kendall Papera (kendall.papera@observepoint.com) and DevOps team</t>
  </si>
  <si>
    <t>Keep John Davis updated on design system project</t>
  </si>
  <si>
    <t>**Assignee:** Kendall Papera (kendall.papera@observepoint.com)
Provide updates to John Davis on the design system modernization project as it progresses, including:
- Component-level tagging implementation
- Chromatic and Storybook adoption
- Gatsby to Next.js migration
- CICD pipeline integration opportunities
**Context:** Project is pending leadership approval but will require ObservePoint integration planning for component-level tagging validation.</t>
  </si>
  <si>
    <t>** Kendall Papera (kendall.papera@observepoint.com)</t>
  </si>
  <si>
    <t>Share Google Sheets link access with John Davis</t>
  </si>
  <si>
    <t>**Assignee:** Jared Blood
Verify that John Davis has access to the Google Sheets used for tracking dealer link issues over time. Add permissions if needed.
**Context:** Sheet tracks ongoing issues from dealer link audits (177 dealers across main websites, service sites, tire sites, parts sites).</t>
  </si>
  <si>
    <t>** Jared Blood</t>
  </si>
  <si>
    <t>Explore ObservePoint audits for accessibility insights</t>
  </si>
  <si>
    <t>**Assignee:** Edward (UX Designer, Lumen)
Once platform access is granted, explore existing ObservePoint audits to review accessibility data, performance metrics, and site health information already being collected. Focus on understanding how this data compares to current manual Lighthouse testing process.
**Goal:** Evaluate whether ObservePoint can replace or supplement current manual accessibility auditing workflow.</t>
  </si>
  <si>
    <t>** Edward (UX Designer, Lumen)</t>
  </si>
  <si>
    <t>Review journey access permissions and folder settings</t>
  </si>
  <si>
    <t>Assignees: Michaleen Craig, Wendi Vien (MongoDB)
John Davis updated folder permissions during the call to grant access to the "Chat Now" and "Contact Us" journeys. Team members should:
- Verify they can now access the journeys in the shared folders
- Review the journey configurations
- Familiarize themselves with the actions and settings</t>
  </si>
  <si>
    <t>Consult with Arthur on journey run frequency and schedule</t>
  </si>
  <si>
    <t>Assignees: Michaleen Craig, Wendi Vien (MongoDB)
Before scheduling the "Chat Now" and "Contact Us" journeys to run automatically:
- Discuss with Arthur the appropriate run frequency (daily, weekly, etc.)
- Ensure the schedule aligns with the 1,500 journey runs contract limit
- Use the usage dashboard projections to estimate impact
- Inform Arthur of any scheduled journeys to avoid surprises with usage numbers
Note: Arthur is already discussing expansion for SEO team audits, so additional journey capacity may be negotiated if needed.</t>
  </si>
  <si>
    <t>Configure journey notifications for failures</t>
  </si>
  <si>
    <t>Assignees: Michaleen Craig, Wendi Vien (MongoDB)
In the journey settings (gear icon → Edit → Notifications section):
- Add team email addresses to receive notifications when journeys fail
- Note: Notifications are only sent on action failures, not on successful runs
- Consider which team members should be notified for each journey</t>
  </si>
  <si>
    <t>Evaluate monitored journey candidates</t>
  </si>
  <si>
    <t>Assignees: Michaleen Craig, Wendi Vien, Arthur (MongoDB)
Identify the 2 most critical journeys to designate as "monitored journeys":
- Monitored journeys receive automatic support from ObservePoint's team when they fail
- Support team will fix small changes (element IDs, button changes) automatically
- For major UI changes, the team will reach out for guidance
- Choose journeys that run frequently and are business-critical
This will reduce maintenance burden for the most important workflows.</t>
  </si>
  <si>
    <t>Explore existing audits in ObservePoint instance</t>
  </si>
  <si>
    <t>Assignee: Edward (ObservePoint)
Once John Davis grants access to the ObservePoint instance:
- Log in and explore existing audits (like the ones Arnold is running)
- Familiarize yourself with the platform capabilities
- Note: The CenturyLink audit is not owned by the team</t>
  </si>
  <si>
    <t>Edward (ObservePoint)</t>
  </si>
  <si>
    <t>**Assignee:** Raymond Chau (raymond.chau@questrade.com)
Share the GitHub integration article (provided in meeting) with the relevant scrum team to evaluate feasibility. The integration would:
- Trigger ObservePoint audits automatically during CI/CD deployments
- Block releases if audits fail (missing pixels, CSP issues, privacy violations, etc.)
- Shorten feedback loop for developers
**Context:** This could help catch issues like CSP blocking (e.g., Pinterest tags) before they reach production. Currently only available for audits, but may expand to journeys in the future.</t>
  </si>
  <si>
    <t>** Raymond Chau (raymond.chau@questrade.com)</t>
  </si>
  <si>
    <t>Connect client stakeholders to ObservePoint discussions</t>
  </si>
  <si>
    <t>**Assignee:** Chandra (chguin@contractor.optavia.com)
Within the next couple of weeks, coordinate with the client manager to introduce new stakeholders who have taken over ObservePoint responsibility metrics. Get their point of view on current usage and future plans. This is a prerequisite to reaching out to the privacy team about cookie coverage improvements.</t>
  </si>
  <si>
    <t>** Chandra (chguin@contractor.optavia.com)</t>
  </si>
  <si>
    <t>Route privacy team discussion through client stakeholders</t>
  </si>
  <si>
    <t>**Assignee:** Chandra (chguin@contractor.optavia.com)
After connecting with client stakeholders, route the discussion about improving cookie coverage (currently ~80%, targeting closer to 100%) through the client stakeholder and manager to reach the privacy team. This follows up on previous discussions about expanding privacy compliance coverage.</t>
  </si>
  <si>
    <t>Pitch email link validation to client email team</t>
  </si>
  <si>
    <t>**Assignee:** Chandra (chguin@contractor.optavia.com)
Using documentation provided by John, reach out to the required client teams to present the email link validation feature. Goal is to demonstrate full utilization of ObservePoint features before the April contract renewal. Feature validates links in marketing emails and can be integrated into QA/testing workflows.</t>
  </si>
  <si>
    <t>Review and update success criteria document</t>
  </si>
  <si>
    <t>**Assignee:** Chandra (chguin@contractor.optavia.com) and Sonia
Review the shared Google Slides success criteria document asynchronously. Add thoughts, define metrics for measuring success, and document goals for the quarterly scans (broken tags, 404s, analytics validation, site experience validation). Document will be revisited in the next meeting in two weeks.</t>
  </si>
  <si>
    <t>** Chandra (chguin@contractor.optavia.com) and Sonia</t>
  </si>
  <si>
    <t>Rebuild journeys for brand refresh project (DCI)</t>
  </si>
  <si>
    <t>**Assignee:** Chinmay Satam (chinmay.satam@westjet.com)
Completely rebuild all journeys for the DCI product due to the brand refresh project. The flow has completely changed, and CSS selectors have broken. This is part of the three-month reset initiative.
**Timeline:** Target completion within next 3 months (by end of April 2026)
**Focus:** QA purposes rather than alerting. Journeys will focus on revenue analytics tracking instead of counter/numeric/milestone events.</t>
  </si>
  <si>
    <t>** Chinmay Satam (chinmay.satam@westjet.com)</t>
  </si>
  <si>
    <t>Update broken CSS selectors for RBF journeys</t>
  </si>
  <si>
    <t>**Assignee:** Chinmay Satam (chinmay.satam@westjet.com)
Update CSS selectors for RBF (Revenue Booking Flow) journeys. While the flow hasn't changed significantly, some CSS selectors have broken and need to be updated.
**Timeline:** Target completion within next 3 months (by end of April 2026)</t>
  </si>
  <si>
    <t>Rebuild journeys for analytics data layer changes</t>
  </si>
  <si>
    <t>**Assignee:** Chinmay Satam (chinmay.satam@westjet.com)
Rebuild journeys affected by backend analytics data layer changes. Many journeys have broken due to these changes and need to be reconfigured.
**Timeline:** Target completion within next 3 months (by end of April 2026)</t>
  </si>
  <si>
    <t>Set up cookie opt-out compliance audit/journey</t>
  </si>
  <si>
    <t>**Assignee:** Chinmay Satam (chinmay.satam@westjet.com)
Set up an audit or journey to validate cookie opt-out compliance when guests opt out. This project was originally discussed with Bethany and is now a priority due to stricter regulations across different locales. Cookies are now controlled through Adobe Launch.
**Timeline:** Project expected to start end of January 2026 or early February 2026
**Note:** Will need to involve legal/privacy team once stable prod data is available to ensure all compliance bases are covered for different locales.</t>
  </si>
  <si>
    <t>Implement marketing email inbox link validation</t>
  </si>
  <si>
    <t>**Assignee:** Chinmay Satam (chinmay.satam@westjet.com)
Implement marketing email link validation feature in ObservePoint. This was a project of interest from the previous year that couldn't be completed.
**Timeline:** Target completion by May 2026 as part of the ObservePoint roadmap</t>
  </si>
  <si>
    <t>Attend February meeting (optional support)</t>
  </si>
  <si>
    <t>**Assignee:** Macey Bell (macey.bell@observepoint.com)
Attend the February 5, 2026 meeting to provide support for any questions about historical work with WestJet during the CSM transition to John Davis.
**Timeline:** February 5, 2026 meeting (if no scheduling conflicts)</t>
  </si>
  <si>
    <t>** Macey Bell (macey.bell@observepoint.com)</t>
  </si>
  <si>
    <t>Follow up on CVS whitelisting completion</t>
  </si>
  <si>
    <t>**Assignee:** Maria DaPonte (maria.daponte@cvshealth.com)
Follow up with Danielle and the CVS team on Tuesday (after giving them a couple days courtesy period) to push for completion of the whitelisting process for front store access.
**Context:**
- The whitelisting issue has been ongoing and involves multiple CVS groups
- A step was completed right before the holidays, but the final step of getting ObservePoint into the Archer system hasn't been done
- Front store is the highest priority area for scanning due to variability in tagging and collections
- This is blocking the ability to run critical privacy audits</t>
  </si>
  <si>
    <t>** Maria DaPonte (maria.daponte@cvshealth.com)</t>
  </si>
  <si>
    <t>Plan audit strategy for accessible sites</t>
  </si>
  <si>
    <t>**Assignees:** Maria DaPonte (maria.daponte@cvshealth.com) and Amy (amy.rondinelli@cvshealth.com)
Meet to decide which areas to audit immediately on the accessible sites (non-front store) while waiting for whitelisting completion.
**Planning considerations:**
- Reserve pages for front store once whitelisting is complete
- Focus on high-traffic pages for current accessible sites
- Plan year-start audits for GPC opt-out and sensitive state requirements
- Current contract has 600,000 pages available through April 14th with very low usage so far
- Goal is to use available pages before contract renewal</t>
  </si>
  <si>
    <t>Run three 100K page scans on front store</t>
  </si>
  <si>
    <t>**Assignee:** Amy (amy.rondinelli@cvshealth.com)
Once whitelisting is complete, coordinate to set up three large front store scans to get a comprehensive privacy compliance picture.
**Recommended scan configuration:**
- 100,000 page scan with opt-out state configuration
- 100,000 page scan with opt-in state configuration
- 100,000 page scan with GPC signal
- Total: 300,000 pages, leaving 200,000+ for additional scans or re-runs
**Purpose:**
- Get directional picture of privacy compliance status
- Identify areas needing attention
- Use visualizations to show leadership where tags fire incorrectly
- Support 2026 goal of moving from foundational work to prevention
- Not trying to catch everything, just get clear direction for ongoing monitoring</t>
  </si>
  <si>
    <t>** Amy (amy.rondinelli@cvshealth.com)</t>
  </si>
  <si>
    <t>Coordinate earlier contract renewal process</t>
  </si>
  <si>
    <t>**Assignee:** Maria DaPonte (maria.daponte@cvshealth.com)
Work to initiate the contract renewal process earlier than previous years to avoid coming up against the April 14 deadline with potential gaps in service.
**Action:** Discuss with boss in tomorrow's meeting about starting the renewal process soon, including any decisions about extended data retention options.</t>
  </si>
  <si>
    <t>Reconfigure ObservePoint for HubSpot consent banner migration</t>
  </si>
  <si>
    <t>**Assignees:** Chris Tack (chris.tack@cotivity.com) and Walter Bottlick (walter.bottlick@cotivity.com) with support from John Davis
Reconfigure ObservePoint settings to align with the switch from OneTrust to HubSpot's native consent banner system. The edfx.com property has already migrated to HubSpot's banner, and the full site rebuild into HubSpot is targeted for March 2026.
**Current state:** ObservePoint was previously configured for OneTrust
**Target state:** Configuration aligned with HubSpot consent management
**Timeline:** Before March 2026 edfx.com migration completion</t>
  </si>
  <si>
    <t>Finalize and send web governance survey contacts</t>
  </si>
  <si>
    <t>**Assignee:** Walter Bottlick (walter.bottlick@cotivity.com)
Complete the list of Cotivity contacts for the web governance survey and send to John Davis. The legal liaison who worked on privacy policy updates in December should be included, along with other contacts he provided.
**Context:** This process was started but paused due to the edfx migration work. The legal team is interested in using ObservePoint reports to demonstrate compliance improvements in case of lawsuits.</t>
  </si>
  <si>
    <t>** Walter Bottlick (walter.bottlick@cotivity.com)</t>
  </si>
  <si>
    <t>Document desired audit rules and standards</t>
  </si>
  <si>
    <t>**Assignee:** Sonia (Unknown Speaker 2) and team
Write down in plain English what rules and standards are important for the ObservePoint audits. Define what constitutes a failure point or quality standard that should trigger alerts.
**Context:**
- Currently have generic alerts that trigger on any rule failure
- Need to determine which specific metrics and failures are most important to monitor
- Should consider creating individual alerts for specific rules rather than one catch-all alert
**Next steps:**
- Can either send the document to John via email for review before the next meeting, or
- Attempt to create the rules in ObservePoint directly and reach out if issues arise
- John will help translate these into actual ObservePoint rules in the next session</t>
  </si>
  <si>
    <t>** Sonia (Unknown Speaker 2) and team</t>
  </si>
  <si>
    <t>Reprocess remaining audits after rule update</t>
  </si>
  <si>
    <t>**Assignee:** Sonia (Unknown Speaker 2)
Complete reprocessing of all audits that use the "Global standards page view" rule after the update to only check for GA4 on pages with 200 status codes.
**Audits affected:**
- The rule is assigned to 6 data sources total
- Already reprocessed: California opt-in audits
- May need to verify: opt-out biweekly and other remaining audits
**Note:** Reprocessing doesn't count against usage limits and can be done as many times as needed.</t>
  </si>
  <si>
    <t>** Sonia (Unknown Speaker 2)</t>
  </si>
  <si>
    <t>Investigate and fix 725 404 error pages</t>
  </si>
  <si>
    <t>**Assignee:** Sonia (Unknown Speaker 2) and team
Review and address the 725 pages returning 404 status codes (representing ~50% of the 1,397 pages scanned in recent audits).
**Issues caused by 404 pages:**
- Skews performance data (404 pages load faster with fewer resources)
- Marketing technologies don't fire properly
- Privacy tracking may not work correctly
- GA4 and other tags are missing on these pages
**Recommended approaches:**
- Fix the broken pages, or
- Filter audits to exclude URL patterns known to be 404s (e.g., membership plan paths or specific subdomains)
- Consider excluding these from future audit scans to get cleaner data</t>
  </si>
  <si>
    <t>Review 32 pages missing GA4 with 200 status</t>
  </si>
  <si>
    <t>**Assignee:** Sonia (Unknown Speaker 2) and team
Investigate why 32 pages that successfully load (200 status code) are missing the Google Analytics 4 tag.
**Context:**
- After filtering out 404 pages, there are still 32 legitimate pages without GA4
- These pages load successfully but lack proper analytics tracking
- This was identified in the California opt-in quarterly audit</t>
  </si>
  <si>
    <t>Check for bot whitelisting requirements on Aetna DTC sites</t>
  </si>
  <si>
    <t>**Assignee:** Mike Tanedo (mike.tanedo@cvshealth.com)
Verify whether ObservePoint's scanning bot will encounter access restrictions (403 errors, etc.) on Aetna's public-facing DTC sites. Similar whitelisting issues have occurred on CVS front store sites. Coordinate with security/infrastructure teams as needed to ensure ObservePoint can successfully scan the sites.
**Context:** This needs to be resolved before running comprehensive audits, as whitelisting issues have significantly limited scan coverage on other CVS properties.</t>
  </si>
  <si>
    <t>** Mike Tanedo (mike.tanedo@cvshealth.com)</t>
  </si>
  <si>
    <t>Provide sitemap details for automated audit setup</t>
  </si>
  <si>
    <t>**Assignee:** Arnold (Arnold@Lumen)
Provide John Davis with the following details for setting up the sitemap-based audit in ObservePoint:
- Which sitemap(s) to run the audit on (likely only one sitemap needed)
- Desired frequency for the audit runs
- Date criteria (e.g., only run on sites updated since previous run, or other date-based filtering)
**Timeline:** Within approximately 2 weeks
**Note:** John will update the Google Sheet-based script once these details are provided.</t>
  </si>
  <si>
    <t>** Arnold (Arnold@Lumen)</t>
  </si>
  <si>
    <t>Close out CenturyLink audit in ObservePoint</t>
  </si>
  <si>
    <t>**Assignee:** Arnold (Arnold@Lumen)
Close out the CenturyLink audit that is currently running in ObservePoint. This audit was set up to gather before/after metrics, but CenturyLink ended up staying on managed services, so the audit is no longer needed and should be discontinued to avoid unnecessary usage costs.</t>
  </si>
  <si>
    <t>Explore ObservePoint accessibility and performance audits</t>
  </si>
  <si>
    <t>**Assignee:** Kathy (Unknown Speaker 4)
Log into ObservePoint and explore the accessibility and performance audit capabilities available in the existing monthly audit that contains multiple Lumen URLs. Review the lighthouse metrics and best practice data to determine if the output meets team needs before expanding usage.
**Resources provided:**
- ObservePoint Help Docs: help.observepoint.com
- ObservePoint Academy: academy.observepoint.com (asynchronous training)
**Next step:** Share findings with team members who will be granted access.</t>
  </si>
  <si>
    <t>** Kathy (Unknown Speaker 4)</t>
  </si>
  <si>
    <t>Document use cases and quality standards for ObservePoint</t>
  </si>
  <si>
    <t>**Assignee:** Kathy (Unknown Speaker 4)
Work with stakeholders to document specific use cases, questions, and quality standards for ObservePoint implementation. Write these in plain English covering:
- Questions that need answers (performance, tagging, accessibility)
- Standards of quality expected (e.g., "ARIA labels should be 98% compliant")
- Specific metrics and thresholds
Send the documented use cases to John Davis via email to help translate requirements into ObservePoint configurations and maximize meeting efficiency.</t>
  </si>
  <si>
    <t>Gather requirements for conversational AI measurement</t>
  </si>
  <si>
    <t>**Assignee:** Kathy (Unknown Speaker 4)
Gather detailed requirements from stakeholders about measuring the conversational AI/agentic experience planned for Q1. Specifically determine:
- How success/quality of AI responses will be evaluated
- What indicators show the AI is not performing well
- Whether this relates to SEO/AIEO initiatives (stakeholder is SEO person)
- Volume expectations and review process (human vs. automated validation)
**Context:** This is for a marketing-focused conversational agent (not support chatbot). John suggested a potential solution using ObservePoint journeys to capture and report on AI responses for human review.</t>
  </si>
  <si>
    <t>Follow up on possible cookie implementation changes</t>
  </si>
  <si>
    <t>**Assignee:** Gabriela (Gabriela -)
Follow up on the possible cookie implementation changes discussed in the previous call. This is not immediate but should be monitored as it develops.
**Timeline:** Down the road (not urgent)
**Note:** Will need to coordinate with John Davis and Arnold when changes are ready to implement.</t>
  </si>
  <si>
    <t>** Gabriela (Gabriela -)</t>
  </si>
  <si>
    <t>Continue identifying and adding unapproved cookies to OneTrust</t>
  </si>
  <si>
    <t>**Assignee:** Dipendra Bagchee (dipendra.bagchee@seagate.com)
Continue the process of identifying cookies found by ObservePoint that are not yet in OneTrust's cookie inventory. Export unapproved cookies from ObservePoint scans and bulk upload them to OneTrust using the manual bulk import process. Focus on getting all cookies accounted for in OneTrust first (eliminating "unknown" cookies) before moving to categorization and opt-in/opt-out status validation.
**Context:** Dipendra has already done this once and needs to continue the process to close remaining gaps. The goal is to reach zero unapproved cookies in the scans.</t>
  </si>
  <si>
    <t>** Dipendra Bagchee (dipendra.bagchee@seagate.com)</t>
  </si>
  <si>
    <t>Validate cookie categorization and opt-in/opt-out behavior</t>
  </si>
  <si>
    <t>**Assignee:** Dipendra Bagchee (dipendra.bagchee@seagate.com)
After completing the cookie inventory in OneTrust, review which cookies are loading in opt-in vs. opt-out states and verify they are correctly categorized. Focus on ensuring targeting and performance cookies are not firing after users opt out.
**Context:** This is the next phase after getting all cookies into OneTrust. Dipendra mentioned this as his next focus area once the unknown cookies are resolved.</t>
  </si>
  <si>
    <t>Reach out to John if issues arise during cookie categorization</t>
  </si>
  <si>
    <t>**Assignee:** Dipendra Bagchee (dipendra.bagchee@seagate.com)
Dipendra committed to pinging John if he runs into any problems while continuing the cookie categorization and OneTrust sync process.
**Context:** This is a follow-up commitment after clarifying the workflow and resolving confusion about unapproved cookie statuses in mixed opt-in/opt-out reports.</t>
  </si>
  <si>
    <t>Build consolidated analytics rule for page loads</t>
  </si>
  <si>
    <t>**Assignee:** Phil Hagerty (phil.hagerty@observepoint.com)
Create a new comprehensive rule called "Analytics for Page Loads" that combines all expected analytics variables into a single rule instead of individual rules per variable.
**Requirements:**
- Include all variables expected on every page load
- Use the AEP variables section with multiple variables in one rule
- Apply to the 10-page audit (eventually scaling to ~2,000 pages)
- Focus only on page load variables, not clicks/events/journeys
- Ensure rule is reusable across other audits
**Approach:** Use the "Add Variable" button within the Expect section to combine multiple AEP variables, and use "Add Additional Tag and Variables" if checking variables across different tags (Facebook, LinkedIn, etc.)
**Next Steps:** Complete rule setup before determining notification/alert strategy to avoid inbox noise and ensure alerts only fire for genuine issues.</t>
  </si>
  <si>
    <t>** Phil Hagerty (phil.hagerty@observepoint.com)</t>
  </si>
  <si>
    <t>Send update email before Tuesday meeting</t>
  </si>
  <si>
    <t>**Assignee:** Phil Hagerty (phil.hagerty@observepoint.com)
Send John an email update on progress with the consolidated analytics rule before the scheduled Tuesday meeting.
**Deadline:** Before Tuesday's scheduled meeting (worst case, discuss at the Tuesday meeting itself)</t>
  </si>
  <si>
    <t>Document questions and quality standards for ObservePoint</t>
  </si>
  <si>
    <t>**Assignees:** Walter Bottlick (walter.bottlick@cotiviti.com) and Chris Tack (chris.tack@cotiviti.com)
Create a document listing specific questions about site performance and quality standards in plain English. Focus on:
- What questions do you have about your sites (e.g., "Is the CMP firing on all pages and restricting marketing tags when users opt out?")
- What standards of quality are important (e.g., "100% compliance")
- Pain points that other tools like HubSpot can't address
Send completed document to John Davis via email before the next meeting. This will help prepare for future ObservePoint configuration and ensure the tool addresses actual business needs.
**Key areas to consider:**
- Accessibility requirements (mentioned as a big priority for Chris)
- Privacy/compliance concerns (mentioned as important to the compliance team)
- Performance during and after the EdFX website rebuild
**Reference:** PDF guide shared in meeting chat</t>
  </si>
  <si>
    <t>Provide survey participant emails to Jared Wilbur</t>
  </si>
  <si>
    <t>**Assignee:** Walter Bottlick (walter.bottlick@cotiviti.com)
Send list of email addresses to Jared Wilbur (Solutions Manager) for the Web Governance Report survey. This was previously discussed but deprioritized due to the EdFX rebuild. Walter indicated this is still in his court to complete.
**Contact:** Jared Wilbur (Solutions Manager)</t>
  </si>
  <si>
    <t>** Walter Bottlick (walter.bottlick@cotiviti.com)</t>
  </si>
  <si>
    <t>Review whitelisting documentation for EdFX migration</t>
  </si>
  <si>
    <t>**Assignees:** Walter Bottlick (walter.bottlick@cotiviti.com) and Chris Tack (chris.tack@cotiviti.com)
Review the ObservePoint whitelisting help documentation (shared in meeting chat) before migrating EdFX site to HubSpot. If audits return 403 or 429 errors after migration, whitelist ObservePoint's crawlers to resolve bot-blocking issues.
**Context:** EdFX site is being rebuilt into HubSpot CMS with blog and resources separated into subdomains (blog.edfx.com and info.edfx.com)
**Documentation link:** Provided in meeting chat by John</t>
  </si>
  <si>
    <t>Prepare multiyear contract pricing analysis for renewal</t>
  </si>
  <si>
    <t>**Assignee:** Clark (clark@observepoint.com)
Research and provide pricing options for ObservePoint renewal including:
- Standard one-year renewal at current $30,000/year rate
- Multiyear discount options (2-3 years)
- Volume-based pricing tiers and thresholds where discounts increase
- Impact of increased page scan capacity on pricing
**Context:** Current contract expires March 1, 2026. Grant requested exploring multiyear options to potentially improve pricing or increase capacity. Current usage is approaching monthly cap with frequent intraday audit refreshes.</t>
  </si>
  <si>
    <t>** Clark (clark@observepoint.com)</t>
  </si>
  <si>
    <t>Process straight renewal contract for March 1</t>
  </si>
  <si>
    <t>**Assignee:** Clark (clark@observepoint.com)
Prepare and process straight renewal contract at current $30,000/year pricing to align with ObservePoint's fiscal year start (March 1, 2026 - first Sunday of March per retail 4-4-5 calendar). Ensure contract is ready within 3-week timeline before renewal date.
**Note:** This is the baseline option while multiyear analysis is being explored.</t>
  </si>
  <si>
    <t>Expand privacy audit configuration and scheduling</t>
  </si>
  <si>
    <t>**Assignee:** Clark (clark@observepoint.com) to scope; Grant Menefee (grant.menefee@observepoint.com) to implement
Expand privacy-specific audits currently running at 100-page sample size:
- Increase sample size for broader privacy coverage
- Establish regular scheduling (currently haven't run since October 2024)
- Focus on opt-out audits: GPC signal set and cookie banner interaction
**Rationale:** New legal counsel joining this year may want more robust privacy control validation. Current setup is minimal.
Clark to help scope requirements and build into renewal if Grant wants to implement more frequent/comprehensive privacy scanning.</t>
  </si>
  <si>
    <t>** Clark (clark@observepoint.com) to scope; Grant Menefee (grant.menefee@observepoint.com) to implement</t>
  </si>
  <si>
    <t>Introduce new team members to John for training</t>
  </si>
  <si>
    <t>**Assignee:** Grant Menefee (grant.menefee@observepoint.com)
When providing ObservePoint logins to colleagues (particularly from tech side for Core Web Vitals/site speed initiatives), introduce them to John Davis (john.davis@observepoint.com) for structured onboarding and training.
**Context:** Grant is currently the sole user configuring ObservePoint. VP is now interested in Core Web Vitals dashboard, which may bring tech team members into the platform. Goal is to grow organic usage across teams without Grant maintaining everything.
**Topics for future training sessions:**
- How to create and configure audits
- Understanding reports and visualizations
- Tag monitoring capabilities
- Performance/Core Web Vitals tracking</t>
  </si>
  <si>
    <t>** Grant Menefee (grant.menefee@observepoint.com)</t>
  </si>
  <si>
    <t>Schedule Core Web Vitals discussion with tech team</t>
  </si>
  <si>
    <t>**Assignee:** Grant Menefee (grant.menefee@observepoint.com) to coordinate; John Davis (john.davis@observepoint.com) to participate
Organize meeting with tech team to discuss Core Web Vitals monitoring and site performance ownership. Grant's VP is on board and wants to determine ownership of these metrics.
**Context:** Grant built Core Web Vitals dashboard using ObservePoint data during analytics team project week. Tech side manages website performance but isn't incentivized on ecommerce KPIs, despite speed directly impacting conversion metrics. Meeting may involve questions about audit configuration (currently only scanning 2 product detail pages) and reporting capabilities.
**Potential topics:** Audit expansion, tag monitoring integration, performance reporting structure.</t>
  </si>
  <si>
    <t>** Grant Menefee (grant.menefee@observepoint.com) to coordinate; John Davis (john.davis@observepoint.com) to participate</t>
  </si>
  <si>
    <t>Send link to landing page validator Google Sheet</t>
  </si>
  <si>
    <t>**Assignee:** Arthur Engelhard (arthur.engelhard@observepoint.com)
Send John Davis the link to the Google Sheet used for landing page validation. This sheet is used by the paid digital team to track landing pages and runs weekly to verify proper tracking for UTM capture.
**Context:** John requested this link during the meeting to review the current setup and help troubleshoot the API integration issues. Arthur mentioned the sheet had API integration issues (worked on ObservePoint team's computer but not his, likely due to permissions or copy/paste errors when transferring code between documents due to IT sharing restrictions).
**Future iteration plans** (Q2-Q3): Pull in Core Web Vitals data from ObservePoint and backend conversion rate data to correlate poor performance with poor conversion, potentially creating sophisticated alerts for pages below performance thresholds.</t>
  </si>
  <si>
    <t>** Arthur Engelhard (arthur.engelhard@observepoint.com)</t>
  </si>
  <si>
    <t>Create custom tags for network request mapping</t>
  </si>
  <si>
    <t>**Assignee:** Arthur Engelhard (arthur.engelhard@observepoint.com)
Submit custom tag requests to map network requests to specific vendors/providers (e.g., Segment, Facebook Pixel, etc.) in ObservePoint's tag database. This will enable tracking which teams/products are responsible for page load performance.
**Context**: This is a Q1 priority to support the page speed measurement initiative with Fiona and the website development director. The goal is to create a mapping that shows total blocking time by provider and identify which tools aren't pulling their weight.
**Current status**: Arthur has started a document using regex for mapping but wants ObservePoint to automate some of this work. May need to assign custom vendor designations in the tag database.</t>
  </si>
  <si>
    <t>Enable GitHub Actions for CICD pathway automation</t>
  </si>
  <si>
    <t>**Assignee:** Arthur Engelhard (arthur.engelhard@observepoint.com)
Work with IT department to enable GitHub Actions for the organization. This is needed to implement CICD automation for Pathway (MongoDB's custom tag manager) using ObservePoint's GitHub integration.
**Blocker:** GitHub Actions are currently disabled by IT policy.</t>
  </si>
  <si>
    <t>Submit custom tag requests with vendor specifications</t>
  </si>
  <si>
    <t>**Assignee:** Arthur Engelhard (arthur.engelhard@observepoint.com)
Submit custom tag requests through the Tag Database, ensuring each request includes the specific vendor information. Arthur mentioned expecting to have "a lot of custom tags to add."
**Location:** Tag Database in ObservePoint (accessible via Library &gt; Tag Database)</t>
  </si>
  <si>
    <t>Coordinate with IT to enable GitHub Actions</t>
  </si>
  <si>
    <t>**Assignee:** Arthur Engelhard (arthur.engelhard@observepoint.com)
Work with the internal IT department to get GitHub Actions enabled for the organization. This is required to implement CI/CD automation for Pathway (custom tag manager) using ObservePoint's GitHub integration.
**Blocker:** GitHub Actions currently not enabled in the organization</t>
  </si>
  <si>
    <t>Complete contract authorization process</t>
  </si>
  <si>
    <t>**Assignee:** Frank Ialongo (frank.ialongo@observepoint.com)
Complete the remaining steps in the contract authorization process:
1. Obtain approval from search administrators (currently pending)
2. Once access is granted, initiate the renewal process
3. If proceeding with suggested enhancements, coordinate with procurement department
**Status:** Already approved by supervisor and Mike; awaiting search administrator approval
**Budget Note:** Current budget allocation is close to the suggested enhancement costs</t>
  </si>
  <si>
    <t>Provide journey support team feedback on coverage plan</t>
  </si>
  <si>
    <t>**Assignee:** ObservePoint Journey Support Team
Review Charlotte's journey coverage plan that was forwarded by John Davis and provide feedback on structure and maintainability recommendations. Charlotte has already provided comprehensive coverage documentation for their journey testing needs.
**Context:** Charlotte has experience from previous implementation (30 journeys at Absa) and has submitted a detailed coverage plan. Team needs to advise on best practices for structuring these journeys in ObservePoint.</t>
  </si>
  <si>
    <t>** ObservePoint Journey Support Team</t>
  </si>
  <si>
    <t>Finalize GA4, CCPA, and Page Health frameworks by Tuesday</t>
  </si>
  <si>
    <t>**Assignee:** Dylan Sellers (dylan.sellers@observepoint.com)
**Deadline:** Tuesday (before Charlotte's meeting with her team)
Complete and polish the following framework documents for presentation:
- Google Analytics 4 framework (adapt from Adobe Analytics version)
- CCPA compliance framework
- Page Health framework
Ensure all frameworks include:
- Automated checks (yellow-highlighted items)
- Source citations from authoritative sources (Google documentation, etc.)
- Implementation/remediation guides
- Report templates
- Professional design polish (designer review completed)
**Note:** Dylan is presenting these frameworks at company all-hands next week, so they will be ready regardless. Charlotte's meeting is Tuesday and she needs materials to present the concept of pre-release QA testing approach to her team.</t>
  </si>
  <si>
    <t>** Dylan Sellers (dylan.sellers@observepoint.com)</t>
  </si>
  <si>
    <t>Send finalized framework materials to Charlotte</t>
  </si>
  <si>
    <t>**Assignee:** Dylan Sellers (dylan.sellers@observepoint.com)
**Deadline:** Monday or Tuesday morning (before Charlotte's Tuesday meeting)
Send Charlotte the polished framework presentation materials including:
- GA4 framework checklist
- CCPA framework checklist  
- Page Health framework checklist
- Slide deck/PDF format versions
- Any accompanying RACI or process documents
**Delivery format:** Presentation-ready materials (not work-in-progress screenshots). Charlotte will use these to present the ObservePoint pre-release QA testing approach to her internal team.</t>
  </si>
  <si>
    <t>Add GTM-specific checks to framework recommendations</t>
  </si>
  <si>
    <t>**Assignee:** Dylan Sellers (dylan.sellers@observepoint.com)
Include Google Tag Manager (GTM) specific validation checks in Charlotte's framework recommendations, such as:
- Verify only one GTM container instance is running
- Check for GTM warnings and errors
- Validate GTM load performance
**Context:** Charlotte's organization previously had issues with two dysfunctional GTM containers running simultaneously. GTM-specific checks should be added alongside the GA4 framework since Charlotte's team uses Google Tag Manager.</t>
  </si>
  <si>
    <t>Restore GTM tagging to QA environment</t>
  </si>
  <si>
    <t>**Assignee:** Charlotte (charlotte@observepoint.com) - to coordinate with internal IT team
**Meeting:** Next week's SOW meeting with IT team
Work with IT team to restore Google Tag Manager and analytics tagging to the designated QA environment. The tagging was removed from one of the two primary QA environments approximately 3 months ago, making it unusable for pre-release testing.
**Context:** Charlotte's organization has ~50 QA domains but narrowed focus to two primary environments. One currently lacks GTM/tagging implementation, which is required for ObservePoint journey testing.</t>
  </si>
  <si>
    <t>** Charlotte (charlotte@observepoint.com) - to coordinate with internal IT team</t>
  </si>
  <si>
    <t>Complete page load variable rule with all always-set variables</t>
  </si>
  <si>
    <t>**Assignee:** Phil Hagerty
Build out the web SDK page load variables rule in ObservePoint by including all variables that always have values on every page load.
**Variables to include:**
- EVAR 1 (site section one) - always set
- EVAR 3 (device response state) - always set
- EVAR 4 (site) - always set
- EVAR 5 (page name) - set with `d=pageName` rule
- Page name variable itself
**Exclude for now:**
- EVAR 2 (site section two) - sometimes not set on homepage and top-level pages
**Validation approach:**
- Use "is set" operator for most variables to check they're not null/undefined
- For EVAR 5: verify it equals `d=pageName`
- For page name: verify "is set" with dynamic page name value
**Timeline:** Complete before next meeting with John so the rule can be tested.</t>
  </si>
  <si>
    <t>** Phil Hagerty</t>
  </si>
  <si>
    <t>Test and validate the initial page load rule</t>
  </si>
  <si>
    <t>**Assignee:** Phil Hagerty
After building out the page load variables rule with always-set variables, run tests to ensure the rule works correctly and doesn't throw false errors.
**Testing scope:**
- Verify rule catches actual issues
- Confirm no false positives on valid pages
- Check validation descriptions are clear and helpful
**Timeline:** Complete testing before next meeting with John. This testing phase will validate the approach before adding more complex conditional logic for variables like EVAR 2.</t>
  </si>
  <si>
    <t>Clean up and archive non-production rules and audits</t>
  </si>
  <si>
    <t>**Assignee:** Phil Hagerty
Once the page load variable rule is built and tested, organize the ObservePoint workspace by archiving test/development rules and audits.
**Goal:**
- Keep only production-ready rules and audits visible
- Create clean, organized view for ongoing monitoring
- Make it easier to manage and maintain active monitoring
**Timeline:** Complete after initial rule validation, before next meeting with John.</t>
  </si>
  <si>
    <t>Whitelist ObservePoint IPs and user agents for Mashable</t>
  </si>
  <si>
    <t>**Assignee:** Filippo Caprioli
Implement IP and user agent whitelisting for ObservePoint's scanning infrastructure on Mashable.com to prevent bot detection systems from blocking audit scans. Mashable uses aggressive Cloudflare-based bot filtering that is likely intercepting ObservePoint traffic.
**Reference document:** ObservePoint provided documentation on IPs and user agents to whitelist (shared during call).
**Priority:** Critical - blocking current audit execution</t>
  </si>
  <si>
    <t>** Filippo Caprioli</t>
  </si>
  <si>
    <t>Implement custom logic for ObservePoint user agent on Mashable</t>
  </si>
  <si>
    <t>**Assignee:** Filippo Caprioli
Create custom logic on Mashable.com that detects ObservePoint in the user agent string and:
1. Suspends the 30-second automatic consent timeout (allowing audit to complete before auto-consent triggers)
2. Disables ad serving to reduce noise in audit results
3. Still allows OneTrust API interactions for consent testing
**Purpose:** Enable clean audits of non-consented state without the automatic consent mechanism interfering with data collection.
**Timeline:** Needed before running production Mashable audits</t>
  </si>
  <si>
    <t>Determine resource allocation and report ownership</t>
  </si>
  <si>
    <t>**Assignee:** Robert Taylor and Filippo Caprioli
**Action:** Schedule sync next week to determine:
1. Who will be responsible for reviewing ObservePoint reports and alerts
2. Whether Joyce Fortuna's team will own this responsibility
3. Bandwidth allocation based on 2036 budget closure (expected end of January)
**Context:** ObservePoint will generate numerous reports requiring triage between false positives and actionable compliance issues. Need dedicated owner before scaling beyond initial 3 brands.</t>
  </si>
  <si>
    <t>** Robert Taylor and Filippo Caprioli</t>
  </si>
  <si>
    <t>Schedule biweekly ObservePoint working sessions</t>
  </si>
  <si>
    <t>**Assignee:** Charlotte
Set up recurring biweekly calls with John Davis to work through ObservePoint implementation and compliance projects.
**Next steps:**
1. John will send calendar invite options
2. First meeting: Journey setup walkthrough (not next week, but the week after - early March)
3. After journey meeting, determine who from the team should join ongoing biweekly calls
4. Establish regular cadence for ongoing support</t>
  </si>
  <si>
    <t>** Charlotte</t>
  </si>
  <si>
    <t>Reschedule meeting with Stu</t>
  </si>
  <si>
    <t>**Assignee:** Macey Bell (macey.bell@observepoint.com)
Reschedule the meeting with Stu that was missed. If Stu doesn't respond to John's email, move the call to the same time on a different day next week.
**Context:** Stu didn't join the scheduled meeting and hasn't responded to John's reschedule request yet. Macey suggested moving to the same time on a different day if no response is received.</t>
  </si>
  <si>
    <t>Continue Bank of America deal progression</t>
  </si>
  <si>
    <t>**Assignee:** Todd (Unknown Speaker 1)
Continue pushing the Bank of America deal forward with regular Monday, Wednesday, and Friday check-in calls. Target close by end of next month if not completed this month.
**Deal Details:** $130,000 ACV, 18-month sales cycle, currently in final stages
**Note:** This deal may impact JD's Q4 numbers depending on close timing.</t>
  </si>
  <si>
    <t>** Todd (Unknown Speaker 1)</t>
  </si>
  <si>
    <t>Fix action failures for CDW journey support team</t>
  </si>
  <si>
    <t>**Assignee:** ObservePoint Journey Support Team (Romania-based)
Fix action failures for multiple CDW journeys that were requested last week but not completed due to the annual summit. Specific journeys include:
- Order journey for cdw.com (currently paused)
- Two additional yellow-flagged journeys with action failures
These were already requested by John Davis but need completion by week's end.
**Priority:** High - these are monitored journeys for critical order confirmation pages</t>
  </si>
  <si>
    <t>** ObservePoint Journey Support Team (Romania-based)</t>
  </si>
  <si>
    <t>Investigate and fix rules failure for Quote cdw.com journey</t>
  </si>
  <si>
    <t>**Assignee:** Tatyana Zachary (tatyana.zachary@cdw.com) and CDW Analytics Team
Investigate the rules failure on the Quote cdw.com journey at Step 22. The failure shows:
- Missing variables: v22, v38, purchase ID, and products
- Events variable missing the word "purchase"
Determine if this is due to website changes requiring rule updates or if there's an analytics implementation issue.
**Location:** Journey Step 22, Adobe Analytics Serial rules
**Status:** Red flag - rules failure</t>
  </si>
  <si>
    <t>** Tatyana Zachary (tatyana.zachary@cdw.com) and CDW Analytics Team</t>
  </si>
  <si>
    <t>Clean up and archive old CDW journeys</t>
  </si>
  <si>
    <t>**Assignee:** Tatyana Zachary (tatyana.zachary@cdw.com)
Review and clean up the archived journeys folder in ObservePoint. Many journeys were set up initially but may need to be revisited or permanently archived due to website experience changes.
**Method:** Use multi-select checkbox feature and "Organization &gt; Move to folder/subfolder" to bulk organize journeys
**Focus:** Identify journeys that need updating vs. those that can be permanently archived</t>
  </si>
  <si>
    <t>** Tatyana Zachary (tatyana.zachary@cdw.com)</t>
  </si>
  <si>
    <t>Create journey cards for all solution design interactions</t>
  </si>
  <si>
    <t>**Assignee:** Phil Hagerty (phil.hagerty@rwjf.org)
Create individual journey cards for each interaction/conversion event in the solution design. This includes:
- Search journey (already exists as template)
- Email sign up
- Search and filters interactions
- Other click events as defined in solution design
Estimate: ~10-15 total journeys needed. Use the existing search journey as a template by duplicating it.
**Due:** Before Tuesday meeting (2026-02-18)</t>
  </si>
  <si>
    <t>** Phil Hagerty (phil.hagerty@rwjf.org)</t>
  </si>
  <si>
    <t>Build out journey configurations or submit to Journey team</t>
  </si>
  <si>
    <t>**Assignee:** Phil Hagerty (phil.hagerty@rwjf.org)
For each journey card created:
1. Attempt to build out the journey configuration yourself using the search journey as a template
2. For any journeys that are complex or time-consuming, submit a journey request to the ObservePoint Journey team for assistance
At minimum, ensure all journey requests are submitted to the Journey team so they can begin processing.
**Due:** Before Tuesday meeting (2026-02-18)</t>
  </si>
  <si>
    <t>Set up simplified journey rules (tag fire yes/no)</t>
  </si>
  <si>
    <t>**Assignee:** Brad (brad@observepoint.com) and Aparna (aparna@observepoint.com)
Set up journey rules with simplified validation focusing on whether tags fired (yes/no) rather than validating every parameter value. This is the agreed-upon path of least resistance to start showing value before investing in more complex data layer implementations.
**Scope:** Analytics, Google Ads, Facebook Ads, and all tags in the audit
**Context:** Team decided against building complex data layer validation due to lack of developer resources and data layer governance. Will revisit more advanced validation once standardized data layers are implemented across Brunswick websites.</t>
  </si>
  <si>
    <t>** Brad (brad@observepoint.com) and Aparna (aparna@observepoint.com)</t>
  </si>
  <si>
    <t>Review and provide feedback on privacy audit results</t>
  </si>
  <si>
    <t>**Assignee:** Brad (brad@observepoint.com)
Review the privacy compliance audit results once John completes the setup and resolves the consent category sync issue. Provide feedback on:
- Whether the audit is capturing all expected compliance violations
- Any discrepancies between manual testing and audit results (particularly the FBP cookie and LCAU cookie issues)
- Additional scenarios or pages that should be tested
**Next steps:** Once validated, this will inform whether to expand audit usage beyond the current 1,000 pages and potentially amend the contract for additional audit capacity.</t>
  </si>
  <si>
    <t>** Brad (brad@observepoint.com)</t>
  </si>
  <si>
    <t>Run privacy compliance audits for Mercury website</t>
  </si>
  <si>
    <t>**Assignee:** Brad (brad@observepoint.com)
Run privacy compliance audits for the Mercury website as requested by the legal team. Set up audits with the same scenarios used for Sea Ray:
1. **US Opt-In:** California location, accept all cookies
2. **US Opt-Out:** California location, reject all cookies  
3. **Europe Default:** United Kingdom location, default state (no interaction)
4. **Europe Opt-Out:** United Kingdom location, reject all cookies
**Timeline:** Legal team needs this completed urgently
**Note:** John has already set up the initial Sea Ray audits as POC using the 1,000 available audit pages in the current contract.</t>
  </si>
  <si>
    <t>Set up automated validation for AEM data layer attributes</t>
  </si>
  <si>
    <t>**Assignee:** Arnold
Create audits/journeys to automate validation of HTML attributes for analytics tracking on new pages. Focus on:
- CTAs, regular links, header, and footer elements
- Verify both existence and values of data layer attributes
- Cover top 10-25 pages representing different page types
- Most validations will require interaction-based testing
**Timeline:** Complete before end of month (next week or so)
**Options to consider:**
- Build journeys yourself for more control and straightforward rule sharing
- Use Journey Support Team (10 requests/month available, currently underutilized)
- Template available from John if needed for documentation</t>
  </si>
  <si>
    <t>** Arnold</t>
  </si>
  <si>
    <t>Provide feedback on Journeys pain points and improvements</t>
  </si>
  <si>
    <t>**Assignee:** Arnold
Prepare feedback on Journeys feature for next meeting, including:
- Pain points experienced when using Journeys
- Features you like/don't like
- Suggestions for improvements
**Context:** ObservePoint is planning to revamp Journeys from the ground up in 2025, hiring a new engineering team and product manager specifically for this. They're seeking user input to guide development.
**Initial feedback already noted:** Better reporting experience needed for Journeys (similar to what's available in audits)
**Timeline:** By next meeting</t>
  </si>
  <si>
    <t>Inform Kathy's team about upcoming SEO/content features</t>
  </si>
  <si>
    <t>**Assignee:** Arnold (to relay to Kathy and team)
Notify Kathy and her team about new ObservePoint features coming in Q1 2026 (next 1-2 months):
- More page information saved during audits (text, HTML elements)
- Built-in checks for grammar and spelling
- SEO and page content enhancements
- These features will be available out-of-the-box in audits (possibly journeys)
**Context:** This addresses the team's priority around getting web page performance and page load performance insights
**Note:** Page performance enhancements likely coming later in 2026. Current Lighthouse metrics and performance features are already strong.</t>
  </si>
  <si>
    <t>** Arnold (to relay to Kathy and team)</t>
  </si>
  <si>
    <t>Respond to whitelisting request by end of day Thursday</t>
  </si>
  <si>
    <t>**Assignee:** Security/IT team handling whitelisting
Provide a clear response to Maria regarding what additional requirements are needed to whitelist ObservePoint for Front Store access by end of day Thursday (deadline: 4:00 PM, February 19, 2026). Maria has already provided evidence of vendor approval and third-party risk assessment completion. If the blocker is that ObservePoint must be entered in Archer system, coordinate with Kevin who owns that process.
**Context:** ObservePoint is already an approved vendor with enterprise contract for other segments. This is specifically for Front Store whitelisting to enable privacy auditing of highest-risk business unit.</t>
  </si>
  <si>
    <t>** Security/IT team handling whitelisting</t>
  </si>
  <si>
    <t>Review and forward ObservePoint usage summary to Danielle Colson</t>
  </si>
  <si>
    <t>**Assignee:** Carla (Maria's boss/leader)
Review Maria's draft summary document explaining how the team uses ObservePoint and plans to scale usage through 2026. Once reviewed/edited, forward to Danielle Colson to inform the contract renewal team.
**Context:** Maria submitted this draft in the first half of first week of February (before her vacation). Danielle Colson requested this information to support contract review process. Maria will follow up in her one-on-one meeting with Carla.</t>
  </si>
  <si>
    <t>** Carla (Maria's boss/leader)</t>
  </si>
  <si>
    <t>Prepare beta version with new tagging by April 2</t>
  </si>
  <si>
    <t>**Assignee:** Amy (Maria's team member) and tagging/analytics teams
Deliver a beta version of an unnamed new project/feature that requires a complete new tagging implementation. This is a high-priority request with tight deadline.
**Deadline:** April 2, 2026
**Note:** A 4:00 PM meeting was scheduled to discuss this project. Multiple teams involved including tagging team and analytics group.</t>
  </si>
  <si>
    <t>** Amy (Maria's team member) and tagging/analytics teams</t>
  </si>
  <si>
    <t>Escalate whitelisting issue if no response received</t>
  </si>
  <si>
    <t>**Assignee:** Maria
If no adequate response is received from the security/IT team by end of day Thursday regarding Front Store whitelisting requirements, escalate the issue on Friday. Escalation should involve legal department and Kevin (who owns Archer system entries) to resolve the blocker.
**Rationale:** Front Store represents the highest privacy risk business unit and cannot be audited without whitelisting. Delays are creating unacceptable compliance gaps.</t>
  </si>
  <si>
    <t>** Maria</t>
  </si>
  <si>
    <t>Reach out to John for report configuration guidance</t>
  </si>
  <si>
    <t>**Assignee:** Amy
**Timeline:** After Front Store whitelisting is completed (expected within 1-2 weeks)
Once whitelisting issue is resolved and valid audit data is available, contact John Davis to get guidance on making reports more comprehensive and focused on team's specific needs. This will help transition from reactive to proactive privacy monitoring approach.
**Context:** Team wants to leverage ObservePoint more effectively in 2026 as part of their shift to proactive privacy stance.</t>
  </si>
  <si>
    <t>** Amy</t>
  </si>
  <si>
    <t>Review Adobe Analytics Framework documentation</t>
  </si>
  <si>
    <t>**Assignee:** Brooke Tymoniewicz (brooke.tymoniewicz@observepoint.com)
Review the Adobe Analytics Framework documentation shared during the meeting (available in ObservePoint help docs at https://help.observepoint.com/frameworks). Focus on identifying which checklist items are most important for ObservePoint's implementation, particularly:
- Tags loading under 500 milliseconds (due to existing page load issues)
- Tags not firing twice (encountered this problem in the past)
- Interaction data/click events (activity map, click events)
Prepare a prioritized list of important framework items for the next meeting on March 11th.</t>
  </si>
  <si>
    <t>** Brooke Tymoniewicz (brooke.tymoniewicz@observepoint.com)</t>
  </si>
  <si>
    <t>Review ObservePoint use cases PDF</t>
  </si>
  <si>
    <t>**Assignee:** Brooke Tymoniewicz (brooke.tymoniewicz@observepoint.com)
Review the updated ObservePoint use cases PDF document shared by John Davis. Use this resource alongside the Adobe Analytics Framework to identify relevant use cases for ObservePoint's Adobe implementation and determine which questions about the implementation need answers.</t>
  </si>
  <si>
    <t>Document high-level journey requirements</t>
  </si>
  <si>
    <t>**Assignee:** Brooke Tymoniewicz (brooke.tymoniewicz@observepoint.com)
Create high-level, plain English documentation for journey use cases that need to be built in ObservePoint. Priority areas mentioned:
- Click events tracking
- Checkout process monitoring (to catch drop-offs since "that can easily drop off")
- Menu page through checkout journey
**Format:** Keep descriptions simple and high-level initially (e.g., "I want a journey where it goes to my home page and uses the search bar..."). John Davis will help refine these into detailed specifications for the journey support team.
**Note:** Can be done asynchronously via email or Google Sheet before the March 11th meeting. ObservePoint has contracted support for ~10 journey builds per month (high priority), with additional builds possible at lower priority.</t>
  </si>
  <si>
    <t>Provide feedback on Adobe Analytics Framework</t>
  </si>
  <si>
    <t>**Assignee:** Brooke Tymoniewicz (brooke.tymoniewicz@observepoint.com)
Provide feedback to John Davis on the Adobe Analytics Framework documentation, including:
- Which parts are most useful
- Which parts are less relevant
- Any suggestions for improvement
**Context:** This framework was published just 4 days ago (updated day before meeting) and ObservePoint is actively seeking user feedback to refine it.</t>
  </si>
  <si>
    <t>Whitelist ObservePoint IP addresses if needed</t>
  </si>
  <si>
    <t>**Assignee:** Satpal
If the custom headers don't resolve the journey failure issue, coordinate with dev team to whitelist ObservePoint's IP addresses. John provided whitelisting documentation link during the call.
**Context:** Journey (ID: 574123) is currently failing with "page can't be reached" errors. This may be needed as a fallback solution if headers alone don't resolve the access problem.</t>
  </si>
  <si>
    <t>** Satpal</t>
  </si>
  <si>
    <t>Test Impact Radius tag in audit and request if missing</t>
  </si>
  <si>
    <t>**Assignee:** Satpal
Run an audit on the supermarket website to verify if Impact Radius tag appears in ObservePoint's tag inventory. If the network request is visible but no corresponding tag exists, use the "Request Tag" feature from the network request list in the Pages section.
**Context:** Impact Radius tag (network call identifier: 7464) is working and visible in network calls, but not appearing in ObservePoint debugger extension or OmniBug. John explained the tag request process during the call.
**Reference:** ObservePoint tag database currently has ~5,000 tags with goal to triple that number.</t>
  </si>
  <si>
    <t>Send Impact Radius implementation ticket details</t>
  </si>
  <si>
    <t>**Assignee:** Wai Kin
Send the ticket/documentation details for the Impact Radius implementation and testing to John Davis. This will provide context on the network request pattern (using identifier 7464) for potential tag database addition.
**Context:** Testing was done separately from ObservePoint. The tag uses a unique four-digit code (7464) instead of "impact" in network tab.</t>
  </si>
  <si>
    <t>** Wai Kin</t>
  </si>
  <si>
    <t>Review Adobe Analytics frameworks documentation</t>
  </si>
  <si>
    <t>**Assignees:** Satpal and team
Review the Adobe Analytics frameworks documentation that John shared. This includes:
- Checklist of common audit/journey goals
- Pre-built reports for surfacing data
- Implementation and remediation plans
- Best practices combining ObservePoint and Adobe expertise
**Purpose:** Identify any gaps in current implementation and ensure alignment with recommended practices. Provide feedback to ObservePoint if desired.
**Context:** This is newly published (3 days old) guidance that documents ObservePoint's expertise and recommendations for Adobe Analytics implementations. Most items are already covered in existing audits, but may reveal optimization opportunities.</t>
  </si>
  <si>
    <t>Confirm annual payment terms with written email</t>
  </si>
  <si>
    <t>**Assignee:** Clarke Anderson (ObservePoint)
Send email confirmation to Grant that the contract payment terms are $30,000 annually (not $90,000 upfront) over the three-year period.
**Context:**
- Contract shows billing frequency as "annual in advance"
- Grant requested written confirmation for Aaron's comfort and to ensure alignment
- Clarke is currently out of office, so expect response when he returns
**Action:** Provide explicit email confirmation to avoid any miscommunication about the billing structure.</t>
  </si>
  <si>
    <t>** Clarke Anderson (ObservePoint)</t>
  </si>
  <si>
    <t>Review and potentially update contract billing section</t>
  </si>
  <si>
    <t>**Assignee:** Clarke Anderson (ObservePoint)
Review the billing section of the contract to determine if language needs to be added to clarify how multiyear agreements are billed. Grant suggested potential language: "For multiyear agreements, payment is due by the billing terms in accordance to the start and end date for each year of the agreement."
**Action:** Check if terms section addresses multiyear billing, and update contract if needed for clarity.</t>
  </si>
  <si>
    <t>Notify Grant when privacy and website experience frameworks are released</t>
  </si>
  <si>
    <t>**Assignee:** John Davis (john.davis@observepoint.com)
Notify Grant when the privacy framework is published to the help docs (expected within 1-2 weeks). Privacy framework is the next one being released after Adobe Analytics and Google Analytics frameworks.
**Follow-up:** Also notify when website experience framework is released (expected after privacy).</t>
  </si>
  <si>
    <t>** John Davis (john.davis@observepoint.com)</t>
  </si>
  <si>
    <t>Set up new audits and journeys for recently launched sites</t>
  </si>
  <si>
    <t>**Assignee:** Krys Mills (krys.mills@caleres.com)
Create new audits and journeys for the couple of sites that were just launched. This may require technical journey requests to be submitted to the ObservePoint team.
**Context:** Mentioned during the meeting as work currently in progress.</t>
  </si>
  <si>
    <t>** Krys Mills (krys.mills@caleres.com)</t>
  </si>
  <si>
    <t>**Assignees:** Krys Mills (krys.mills@caleres.com) and William Ferlis (william.ferlis@caleres.com)
Review the ObservePoint GitHub Actions integration documentation (link shared in meeting chat) to evaluate feasibility for their development workflow. Consider sharing with front-end/back-end dev teams who may use Git/Azure for deployments.
**Purpose:** Enable automated audit runs in lower environments before production releases to catch issues earlier in the development cycle.
**Note:** May not apply to Adobe tag management system (which doesn't use Git), but could benefit other development teams at Caleres.</t>
  </si>
  <si>
    <t>Update home page journey documentation with proper variable notation</t>
  </si>
  <si>
    <t>**Assignee:** Raghu (mallepud)
Refine the home page engagement journey documentation using the ObservePoint Chrome extension debugger to:
1. **Remove all dev tools steps** - eliminate any steps that reference using developer tools, network tabs, etc. Only include actual user interactions with the site
2. **Update variable names** - use the ObservePoint debugger to capture the correct flattened variable names with dot notation (e.g., `web.webPageDetails.server`) instead of the hierarchical XDM object structure
3. **Create two-column verification list** - for each variable, specify:
   - Column 1: The exact variable name (using dot notation from debugger)
   - Column 2: Expected result in plain English (e.g., "must be set", "must equal value from URL parameter", "must match user input from search box", "must be between 1-2000", etc.)
4. **Verify XDM schema alignment** - ensure the schema paths in the documentation match what's shown in the ObservePoint extension
**Deliverable:** Share updated document by mid-next week for John's review before proceeding with remaining journeys.
**Note:** Start simple by just marking variables as "set" if needed, then iterate to add more specific validation logic later.</t>
  </si>
  <si>
    <t>** Raghu (mallepud)</t>
  </si>
  <si>
    <t>Document click-all solution requirements for home page</t>
  </si>
  <si>
    <t>**Assignee:** Raghu (mallepud)
Write plain English documentation describing the click-all solution requirements for the home page:
**Requirements:**
- Click all buttons and links on home page (excluding header and footer)
- Verify all links are clickable
- Low priority: buttons/links dependent on text box input
**Goal:** Showcase that the solution covers all sections of the home page.
**Note:** Raghu mentioned he may already have this documented and will verify/update as needed.</t>
  </si>
  <si>
    <t>Replicate documentation structure for remaining journeys after approval</t>
  </si>
  <si>
    <t>**Assignee:** Raghu (mallepud)
Once John confirms the updated home page engagement journey structure is correct and can be transformed into ObservePoint web journeys without major changes, apply the same documentation structure and format to all remaining journeys:
- Use ObservePoint debugger for variable names
- Remove dev tools steps, keep only user interactions
- Two-column format: variable name + expected result
- Plain English descriptions of validation logic
**Dependency:** Awaits approval of home page journey updates (expected mid-next week)
**Timeline constraint:** Raghu will be traveling and working from IST timezone during March with limited call availability, but wants to maintain progress before license expires in April.
**Business context:** This work supports parallel conversations around data quality, data governance, and data dictionary documentation.</t>
  </si>
  <si>
    <t>Provide MSA amendment from last year</t>
  </si>
  <si>
    <t>**Assignee:** Dalen (dalen@observepoint.com)
Provide Frank Ialongo with the amendment to last year's MSA that is referenced in the year renewal or commitment. Frank has already sent an email requesting this document, but it's still outstanding and needed urgently.
**Context:** This is blocking Frank's ability to proceed with contract-related work.</t>
  </si>
  <si>
    <t>** Dalen (dalen@observepoint.com)</t>
  </si>
  <si>
    <t>Coordinate with ObservePoint before data layer migration</t>
  </si>
  <si>
    <t>**Assignee:** Mike Wood (mike.wood@observepoint.com) and Frank Ialongo (frank.ialongo@observepoint.com)
**Coordinate with:** John Davis (john.davis@observepoint.com)
Keep John/ObservePoint team informed about the planned data layer migration changes happening this year. The data layer is moving from session storage to window object (Adobe-compliant JavaScript object).
**Impact:** This will affect ObservePoint's custom code that currently reads the data layer. ObservePoint needs advance notice when changes go to test and production environments.
**Process:** ObservePoint should be used to validate the new data layer implementation before it goes live. Multiple journeys have rules dependent on current data layer structure (e.g., quote ID validation).</t>
  </si>
  <si>
    <t>** Mike Wood (mike.wood@observepoint.com) and Frank Ialongo (frank.ialongo@observepoint.com)</t>
  </si>
  <si>
    <t>Schedule internal meeting to determine website ownership</t>
  </si>
  <si>
    <t>**Assignees:** Tola S., Max Brown, Ben Wise
**Meeting Date:** March 3rd (already scheduled)
**Purpose:** Determine who on the marketing team will own the overall process of:
- Managing ObservePoint privacy scans
- Fixing website connection issues when opt-out is not working properly
- Ensuring OneTrust consent settings work correctly across all CDW websites
- Addressing issues beyond cookie classification (e.g., when website continues firing targeted cookies after opt-out)
**Context:** Current team (Hasham/Adnan) only handles cookie classification, not website fixes or consent mechanism troubleshooting.</t>
  </si>
  <si>
    <t>Identify all CDW websites requiring privacy scanning</t>
  </si>
  <si>
    <t>**Assignee:** Tola S. and marketing team
**Action:** Create comprehensive list of all CDW-managed websites beyond cdw.com that need:
- Privacy compliance scanning
- OneTrust connection verification
- GPC (Global Privacy Control) signal testing
- Do Not Sell/Share banner verification
**Context:** Currently only scanning cdw.com, but there are additional CDW websites that may not be properly connected or working with privacy controls.</t>
  </si>
  <si>
    <t>** Tola S. and marketing team</t>
  </si>
  <si>
    <t>Determine notification recipients for unapproved cookies</t>
  </si>
  <si>
    <t>**Assignees:** Tola S., Hasham, Adnan, and marketing leadership
**Action:** Establish clear notification workflow for when ObservePoint detects unapproved cookies being saved in opt-out state:
- Identify primary contact for alerts
- Define escalation path for different issue types (classification vs. technical fixes)
- Distinguish between cookie classification issues (Hasham/Adnan) and website/consent mechanism failures (marketing technical team)
**Context:** Need to separate cookie classification responsibilities from website technical troubleshooting responsibilities.</t>
  </si>
  <si>
    <t>Continue monthly cookie classification process</t>
  </si>
  <si>
    <t>**Assignees:** Adnan and Hasham's team
**Action:** Continue existing monthly process of classifying cookies in OneTrust when changes occur.
**Note:** This is separate from the new ObservePoint privacy audits, which will help identify when cookies need classification or when opt-out mechanisms are failing.</t>
  </si>
  <si>
    <t>Provide list of 100 URLs for sample scans</t>
  </si>
  <si>
    <t>**Assignee:** Steve (steve@prudential.com)
Send John Davis a list of 100 URLs from Prudential's website (top pages by traffic) to use for running sample opt-in, opt-out, and GPC scans. These will be used to demonstrate the three report types to the OneTrust team.
**Timeline:** Next day or two
**Purpose:** Generate sample reports to show Max and team what each report type reveals and determine which reports are most useful</t>
  </si>
  <si>
    <t>** Steve (steve@prudential.com)</t>
  </si>
  <si>
    <t>Schedule demo meeting with Max and OneTrust team</t>
  </si>
  <si>
    <t>**Assignee:** Steve (steve@prudential.com)
Schedule a meeting with Max (OneTrust team manager) and his team to review the three sample reports (opt-in, opt-out, GPC). 
**Attendees:** 
- Max and his OneTrust team (NOT the compliance team)
- John Davis from ObservePoint
- Steve
**Purpose:** Walk through the three different report types to help the team understand what each report shows and determine which reports are most useful. Address any setup questions John has about OneTrust configuration.
**Platform:** Microsoft Teams (Steve will send invite and recording will be on Prudential's side)
**Timing considerations:** 
- NOT 4:30 PM (conflicts with people's schedules)
- Morning or early afternoon preferred
- John has alternating busy/slow weeks - this week (slow) or week after next (slow) are better
**Next steps after this meeting:** Separate follow-up meeting with marketing and product owners</t>
  </si>
  <si>
    <t>Revise tier structure to account for opt-in/opt-out/GPC scans</t>
  </si>
  <si>
    <t>**Assignee:** Steve and internal Prudential team
After reviewing sample reports with Max's team, revise the original tier 1/tier 2/tier 3 scanning plan to accommodate three scan types (opt-in, opt-out, GPC) within the 70,000 annual page limit.
**Current proposed structure that needs revision:**
- Tier 1: Top 300 pages, weekly
- Tier 2: 1,000 pages, biweekly  
- Tier 3: All pages quarterly
**John's suggestion to consider:** Reduce to top 100 pages for Tier 1, run all three scan types weekly (300 total pages/week), adjust other tiers accordingly.
**Next step:** Internal discussion with product team after seeing sample reports to determine final allocation and get buy-in on which reports are needed.</t>
  </si>
  <si>
    <t>** Steve and internal Prudential team</t>
  </si>
  <si>
    <t>Schedule follow-up meeting with marketing/product teams</t>
  </si>
  <si>
    <t>**Assignee:** Steve (steve@prudential.com)
After the initial meeting with Max's OneTrust team, schedule a separate follow-up meeting with marketing team and product owners to review the same three report types.
**Purpose:** Get buy-in from different stakeholders on which reports are needed and finalize the tier structure/cadence plan.
**Note:** Keep meetings separate by team rather than one large 50-person meeting to maintain focus and productivity.</t>
  </si>
  <si>
    <t>Draft and send MSA amendment for contract extension</t>
  </si>
  <si>
    <t>**Assignee:** Kim (Amica procurement contact - email not provided in transcript)
Draft an amendment to the ObservePoint Inc service agreement to extend the contract for one year, co-terminating with the service order form ending 02/28/2027. Send the amendment document to Dallin Madsen for signature.
**Context:** This follows the same process used last year (amendment extending to 02/28/2026). Amica requires this amendment format, though ObservePoint typically uses service orders that reference the MSA.</t>
  </si>
  <si>
    <t>** Kim (Amica procurement contact - email not provided in transcript)</t>
  </si>
  <si>
    <t>Review and approve updated contract proposal</t>
  </si>
  <si>
    <t>**Assignee:** Frank Ialongo (fialongo@amica.com)
Review the updated ObservePoint contract proposal that Dallin will send. The contract reallocates budget from Journeys (downgrading from tier 2 to tier 1 with 1,500 journeys) to Audits (increasing from 240,000 to 275,000 pages), maintaining the same total cost of $32,600. New contract includes free VPN and SSO.
**Action items:**
- Review the contract details and bullet points explaining the reallocation
- Forward to procurement for processing
- Ensure contract is executed before 02/28/2027 expiration</t>
  </si>
  <si>
    <t>** Frank Ialongo (fialongo@amica.com)</t>
  </si>
  <si>
    <t>Send calendar invite for March 10 OneTrust meeting</t>
  </si>
  <si>
    <t>**Assignee:** Steve
**Meeting Details:**
- **Date/Time:** Tuesday, March 10, 2026 at 11:00 AM Eastern
- **Attendees:** Steve, John Davis, Max (OneTrust), Retina, and one other OneTrust team member
- **Purpose:** Review the opt-out report and Global Privacy Control (GPC) report for prudential.com (100 pages)
**Note:** Steve sent this invite during the call. Additional setup will be needed to get these audits working optimally beyond out-of-the-box functionality.</t>
  </si>
  <si>
    <t>** Steve</t>
  </si>
  <si>
    <t>Schedule two additional audit review meetings</t>
  </si>
  <si>
    <t>**Assignee:** Steve
**Action:** After receiving John's updated availability (mornings and afternoons for this week and next week), schedule two separate meetings:
1. **Prudential.com team meeting** - Review opt-in report with the prudential.com/marketing team who manages the website
2. **PGIM.com team meeting** - Review opt-in report with the pgim.com team
**Preference:** Morning times preferred, but afternoon acceptable if needed (can record for those who cannot attend).</t>
  </si>
  <si>
    <t>Request IT to install ObservePoint Chrome Debugger</t>
  </si>
  <si>
    <t>**Assignee:** Chelsey Dugger
Request that the company admin/IT team install the ObservePoint Debugger Chrome extension, as it is currently blocked by the admin. This extension is free, requires an existing ObservePoint login, and does not count against usage. It can be used to spot-check tags, cookies, load times, and network requests — particularly useful for validating the server-side/event forwarding POC once it is ready.</t>
  </si>
  <si>
    <t>** Chelsey Dugger</t>
  </si>
  <si>
    <t>Review cookie duration code and help doc sent via email</t>
  </si>
  <si>
    <t>**Assignee:** Chelsey Dugger
Review the code snippet and ObservePoint help doc that John sent via email for capturing first-party cookie data (name, value, duration, domain) via an on-page action into a custom tag. Explore whether this can be implemented in their audits to monitor cookies outside of expected parameters, particularly given the rogue Fivo cookie issue they experienced.</t>
  </si>
  <si>
    <t>Review Adobe Experience Platform server-side tagging help doc</t>
  </si>
  <si>
    <t>**Assignee:** Chelsey Dugger
Review the ObservePoint help doc (shared in the meeting chat) on validating Adobe Experience Platform server-side/event forwarding tags. Watch the linked video included in the documentation. Coordinate with Jason (who is building the server-side POC) to understand the architecture and determine how ObservePoint can be used to validate those tags once the POC is in a testable state.</t>
  </si>
  <si>
    <t>Use ObservePoint Chrome Debugger to spot-check server-side POC</t>
  </si>
  <si>
    <t>**Assignee:** Chelsey Dugger
Once the ObservePoint Chrome Debugger is installed and Jason's server-side/event forwarding proof of concept (POC) is accessible in a browser, use the debugger to spot-check tag firing, load order, and network requests. This is the recommended approach before the POC environment is whitelisted for full audits.</t>
  </si>
  <si>
    <t>Schedule the outdated promo pages report for recurring delivery</t>
  </si>
  <si>
    <t>**Assignee:** Chelsey Dugger
Set up a scheduled export for the existing outdated promotion pages report (which also captures redirect links) that was previously shared with content ops. Enable the 'only send if data exists' option so it functions as an alert. Coordinate with content ops on the desired frequency and recipient list.</t>
  </si>
  <si>
    <t>Write plain-English tag quality standards for rules setup</t>
  </si>
  <si>
    <t>**Assignee:** Chelsey Dugger
Before the next meeting, write down in plain English the tag quality standards she wants to enforce — for example, 'Adobe Analytics should fire on all pages except those on the assets subdomain' or 'first-party cookies should not exceed X duration.' John will use these to help translate them into ObservePoint rules in the next session, including cookie-based rules using the custom tag code.</t>
  </si>
  <si>
    <t>Document charting use cases for upcoming ObservePoint feature</t>
  </si>
  <si>
    <t>**Assignee:** Chelsey Dugger
Think through and document specific use cases and data stories that would benefit from the upcoming ObservePoint charting feature (expected Q2–Q3). Focus on instances where data has previously been exported to Excel or Google Sheets to build stakeholder reports (e.g., burn-down charts showing reduction in broken tags, cookie issues, etc. over time). Bring these use cases to the next meeting or send them to John via email in advance.</t>
  </si>
  <si>
    <t>Send revised contract with corrected data retention and pricing</t>
  </si>
  <si>
    <t>**Assignee:** Dallin Madsen
**Status:** Completed during the call
Send the updated contract to Francesco Ialongo reflecting the following corrections:
- **Data retention policy:** Add back the 12 months + 1 retention clause (same as previous years — was accidentally omitted)
- **Pricing:** Revised to **$31,800 total**, based on 225,000 scans (minimum to include SSO), with funds shifted from Journeys to Audits to offset cost
- **Includes:** SSO and VPN
Dallin confirmed the contract was sent during the call.</t>
  </si>
  <si>
    <t>** Dallin Madsen</t>
  </si>
  <si>
    <t>Slack John to schedule weekly check-ins with Francesco</t>
  </si>
  <si>
    <t>**Assignee:** Dallin Madsen
**Status:** Initiated during the call
Message John (customer success/account manager) via Slack to inform him that Francesco Ialongo wants to meet **weekly for the next few weeks** to accelerate his use of ObservePoint — specifically around building out alerts, journeys, and KPIs. Francesco needs more frequent touchpoints rather than waiting until a standing Friday meeting.
**Context:** Francesco's team recently experienced outages and is under pressure to demonstrate ObservePoint's value. He wants to ramp up quickly.</t>
  </si>
  <si>
    <t>Share Vidyard link in chat for screen recording journey requests</t>
  </si>
  <si>
    <t>**Assignee:** Dallin Madsen
**Status:** Initiated during the call
Post the **Vidyard** (vidyard.com) link in the meeting chat for Francesco to use as a screen recording tool when submitting journey build requests to the ObservePoint support/engineering team. Dallin recommended video submissions over PowerPoints or written docs as the preferred format for journey requests.</t>
  </si>
  <si>
    <t>Fix JavaScript for third CommonSpirit provider site</t>
  </si>
  <si>
    <t>**Assignee:** Stanton Richard
Complete the JavaScript workaround for the third CommonSpirit provider website, which requires clicking a bio link to trigger the YouTube video popup before the video can be detected. The other two provider sites are already working. Logic should: click the bio link → wait for popup → check for YouTube video.
**Account:** CommonSpirit Health</t>
  </si>
  <si>
    <t>** Stanton Richard</t>
  </si>
  <si>
    <t>Build regex filter for provider results pages only</t>
  </si>
  <si>
    <t>**Assignee:** Stanton Richard
Using the confirmed understanding that the regex filter on the 'Execute JavaScript on Page' action applies to the full URL (including hostname), build a regex that targets only the provider search/results pages across the three CommonSpirit provider websites. This ensures the bio-link JavaScript only runs on relevant pages.
**Account:** CommonSpirit Health</t>
  </si>
  <si>
    <t>Configure OneTrust pre-audit action for provider site audit</t>
  </si>
  <si>
    <t>**Assignee:** Stanton Richard
The third CommonSpirit provider site now has OneTrust implemented, which is blocking the audit from proceeding past the consent banner. Set up the OneTrust pre-audit action in ObservePoint to accept all cookies via the CMP API before the audit crawls. Confirm whether the OneTrust implementation is shared across CommonSpirit domains or unique per domain, as this affects whether a single pre-audit action URL will carry state across all sites.
**Account:** CommonSpirit Health</t>
  </si>
  <si>
    <t>Identify stable Adobe Analytics site for pilot audit</t>
  </si>
  <si>
    <t>**Assignee:** Stanton Richard
When resuming the analytics audit backlog item, coordinate with the Adobe Analytics team to identify a single site where:
- The Adobe Analytics implementation is finalized and no longer changing
- Variable definitions are solidified
This site will serve as the pilot for building out the ObservePoint analytics audit framework before rolling out to other sites.
**Context:** The broader goal is to use ObservePoint to validate Adobe Analytics across all CommonSpirit sites, organized by site-specific folders in OP containing relevant audits, journeys, and variable rules.</t>
  </si>
  <si>
    <t>Review ObservePoint Analytics Frameworks documentation</t>
  </si>
  <si>
    <t>**Assignee:** Stanton Richard
Review the newly published ObservePoint Frameworks help documentation (link shared by John in Zoom chat during the meeting) covering Adobe Analytics best practices. This documentation includes:
- Recommended use cases (tag health, status codes, console errors, etc.)
- Scope and frequency guidance (daily, weekly, monthly cadences)
- Prebuilt reports tied to each use case
- Implementation remediation guides co-developed with Adobe
Use this as the basis for presenting best practice guidelines to the internal stakeholder team that requested OP-recommended standards.</t>
  </si>
  <si>
    <t>Forward Security Incident Report to Internal Security Team</t>
  </si>
  <si>
    <t>Assignee: Renee
Forward the ObservePoint security incident report (received via email with a link to the incident report) to the Officeworks internal security team for their awareness.
- The incident affects all ObservePoint customers, not just Officeworks
- Officeworks team member data was included in the incident (per the report)
- Direct the security team to the incident report document first for answers
- Direct any remaining security questions to support@observepoint.com
- If further clarification is needed beyond what the report covers, escalate to John to arrange a meeting with ObservePoint's support team or CTO (Dave Smith)</t>
  </si>
  <si>
    <t>Renee</t>
  </si>
  <si>
    <t>Check Contract Details via ObservePoint Usage Dashboard</t>
  </si>
  <si>
    <t>Assignee: Renee
Log into ObservePoint and navigate to the Usage Dashboard to review current contract details, including:
- Audit subscription limits
- Journey subscription limits
- Contract end date (noted as July 14 of this year per the call)
This will help the team understand available capacity as they begin setting up audits and journeys, and flag for renewal planning given the platform is not yet fully set up.</t>
  </si>
  <si>
    <t>Review ObservePoint Analytics Verification Framework and Begin Planning Audit/Journey Setup</t>
  </si>
  <si>
    <t>Assignees: Hailey (hlchambe), Renee, and Ash
Review the ObservePoint Analytics Verification Framework (link shared in Zoom chat during the meeting). Since Officeworks is primarily an Adobe shop, focus on the Adobe Analytics implementation section. Use the framework as a checklist to:
- Identify relevant use cases for their tagging audit
- Review the implementation and remediation guides to understand next steps when tags aren't working as expected
- Prioritize how to set up ObservePoint based on the use cases identified
In parallel, begin scoping which audits and/or journeys to set up first in preparation for the next meeting with John. Consider:
- Which pages/subdomains are highest priority (e.g., daily scan candidates for most critical/highest traffic pages)
- Whether to start with audits (page-level tag scanning) or journeys (action-based flows like checkout)
- Whether the team wants to build journeys themselves or submit documented requests to the ObservePoint journey support team (10 high-priority requests/month available)
- Up to 10 journeys can be designated as monitored journeys, where ObservePoint's team proactively fixes minor breakages
This is a key starting point given that ObservePoint has not been actively configured for over a year and a half.</t>
  </si>
  <si>
    <t>Prepare journey pain points for next monthly meeting</t>
  </si>
  <si>
    <t>**Assignee:** Jordan (Accent Group)
Gather and organize specific examples of journey pain points in ObservePoint to walk through during the next monthly cadence call with John Davis. This should include concrete examples of the modularity issues (e.g., inability to select 'first available' product, lack of reusable rules/variables across ~40 sites) to make the review session efficient and actionable.</t>
  </si>
  <si>
    <t>** Jordan (Accent Group)</t>
  </si>
  <si>
    <t>Set up burn-down report alerts for broken GA4 tags</t>
  </si>
  <si>
    <t>**Assignee:** Stuart Heggie (Stuart.Heggie@accentgr.com.au) and/or Jordan (Accent Group)
Using the ObservePoint frameworks page shared by John Davis, set up scheduled export alerts for the Google Analytics burn-down reports (e.g., 'pages with broken Google Analytics tags'). Configure the 'only send if not empty' option so alerts only fire when issues are detected. Align the schedule with existing daily audits already running across Accent Group's sites.</t>
  </si>
  <si>
    <t>** Stuart Heggie (Stuart.Heggie@accentgr.com.au) and/or Jordan (Accent Group)</t>
  </si>
  <si>
    <t>Draft and send email on industry benchmark data points</t>
  </si>
  <si>
    <t>**Assignee:** Stuart Heggie (Stuart.Heggie@accentgr.com.au)
Internally discuss and document which specific data points or attribution metrics (e.g., referral/organic/direct attribution trends) Accent Group wants to benchmark against industry standards. Send this to John Davis so he can perform a comparative analysis on ObservePoint's side.</t>
  </si>
  <si>
    <t>** Stuart Heggie (Stuart.Heggie@accentgr.com.au)</t>
  </si>
  <si>
    <t>Review RACI document and provide feedback</t>
  </si>
  <si>
    <t>**Assignee:** Charlotte Castillo
Review the RACI document (shared via Google Doc link in Zoom chat during the meeting) and provide feedback asynchronously. John and a colleague went through a rough draft of the document and are looking for Charlotte's initial thoughts — specifically her perspective on the value propositions and how they apply to her internal teams.
**When:** At Charlotte's earliest convenience, asynchronously.</t>
  </si>
  <si>
    <t>** Charlotte Castillo</t>
  </si>
  <si>
    <t>Schedule follow-up meeting to set up journey rule sets</t>
  </si>
  <si>
    <t>**Assignee:** Charlotte Castillo
Schedule a follow-up meeting (suggested for later in the week) focused specifically on going into the ObservePoint platform and setting up rule sets for the existing journey (Journey 1 - Get Started Forms). The goal of that session is to add ad tag and analytics tag existence checks to the journey, run it, and evaluate how it performs.
**When:** Later in the week per Charlotte's suggestion.</t>
  </si>
  <si>
    <t>Review ObservePoint support email re: security audit questions</t>
  </si>
  <si>
    <t>**Assignee:** Arthur Engelhard
Review the email forwarded by John Davis from ObservePoint support (sent from support@observepoint.com, originally received Wednesday of last week). The email contains answers to all eight security audit questions submitted by Ali. Arthur was not originally included on the thread, but John has since forwarded it.
**Context:** This email may resolve several of the open security questions Arthur's team has been working through, potentially eliminating the need to open a separate support ticket.</t>
  </si>
  <si>
    <t>** Arthur Engelhard</t>
  </si>
  <si>
    <t>Cycle API key / webhook signing secret</t>
  </si>
  <si>
    <t>**Assignee:** Arthur Engelhard
Once John confirms whether the 'webhook signing secret' referenced in the breach report is equivalent to the ObservePoint API key, cycle (rotate) that credential in the ObservePoint account.
**Context:** The breach report references a webhook signing secret. John believes it may be the API key but needs to confirm internally. Arthur should proceed with cycling it once clarification is received from John.</t>
  </si>
  <si>
    <t>Rotate SSO public single sign-on certificate</t>
  </si>
  <si>
    <t>**Assignee:** Arthur Engelhard (to coordinate with his security/InfoSec team)
Work with the internal security team to review and rotate the public SSO certificate as recommended in the breach report. This was flagged as the one credential item that may require action for SSO-enabled accounts like Arthur's organization.
**Context:** User password hashes are not a concern since the account uses SSO, but the public SSO certificate was identified as potentially requiring rotation.</t>
  </si>
  <si>
    <t>** Arthur Engelhard (to coordinate with his security/InfoSec team)</t>
  </si>
  <si>
    <t>Rotate or monitor Slack email addresses used for ObservePoint alerts</t>
  </si>
  <si>
    <t>**Assignee:** Arthur Engelhard
Evaluate whether to cycle out the Slack email addresses configured in ObservePoint to receive audit/journey alert notifications, as those email addresses were part of the compromised configuration data.
**Context:** Arthur noted these Slack channel emails exist solely to receive ObservePoint alerts, so the risk is primarily spam. He should decide whether to rotate them or monitor for abuse.</t>
  </si>
  <si>
    <t>Secure or rotate fake Gmail account used in journey login steps</t>
  </si>
  <si>
    <t>**Assignee:** Arthur Engelhard
Review and consider rotating or securing the fake Gmail account(s) created for use in ObservePoint journey login steps. These credentials were potentially exposed in the breach — pending John's confirmation on whether journey step configurations were accessed.
**Context:** Arthur noted he created fake Gmail accounts to simulate login events within product journeys. While the practical risk may be low, the credentials could have been exposed.</t>
  </si>
  <si>
    <t>Follow up with procurement team on contract renewal</t>
  </si>
  <si>
    <t>**Assignee:** Arthur Engelhard
Follow up with the internal procurement team on the ObservePoint contract renewal. The current contract expires March 31, with renewal effective April 1. Procurement indicated they would have something to share by the first week of the current month.
**Context:** The renewal includes a modest price increase due to increased usage needs. Procurement may need to connect with Dalen (the assigned AE at ObservePoint) directly to finalize.</t>
  </si>
  <si>
    <t>Submit InfoSec team questions to ObservePoint when received</t>
  </si>
  <si>
    <t>**Assignee:** Arthur Engelhard
Once the internal InfoSec team responds to the submitted ticket regarding the security breach, gather their detailed questions and route them to ObservePoint — either through John Davis or directly to ObservePoint's CTO/support team if technical depth is required.
**Context:** Arthur submitted a ticket to the InfoSec team; they have not yet responded. John confirmed ObservePoint is willing to set up a meeting with their CTO for detailed technical questions.</t>
  </si>
  <si>
    <t>Set up API-based custom audit scheduling (Mayank Arora)</t>
  </si>
  <si>
    <t>**Assignee:** Mayank Arora (MMS)
Use the ObservePoint API endpoint **'Request Audit Run Creation'** (found in the v2 API docs) to trigger audits on specific custom dates each month (e.g., Jan 27–28, Feb 14–15, etc.) that correspond to conference coverage periods. Set up a local scheduled job (batch script, Python, or Java) to hit the API endpoint at the designated date/time.
**Steps:**
1. Navigate to ObservePoint → Profile &amp; Permissions → Generate an API key
2. Reference the API docs at the v2 endpoint for 'Request Audit Run Creation'
3. Build a local scheduled script to call the endpoint on the predefined conference dates
**Note:** A JavaScript example from John Davis will be sent to assist with implementation.</t>
  </si>
  <si>
    <t>** Mayank Arora (MMS)</t>
  </si>
  <si>
    <t>Transfer recurring meeting ownership to John Davis (Macey Bell)</t>
  </si>
  <si>
    <t>**Assignee:** Macey Bell (ObservePoint)
Transfer ownership of the existing recurring meeting calendar invite to John Davis so he becomes the host going forward. The current meeting time should remain the same unless the team decides to adjust it.</t>
  </si>
  <si>
    <t>** Macey Bell (ObservePoint)</t>
  </si>
  <si>
    <t>Pre-register for ObservePoint Edge conference (Caryn-Amy Rose)</t>
  </si>
  <si>
    <t>**Assignee:** Caryn-Amy Rose (MMS)
Use the pre-registration link shared in the meeting chat to register for the ObservePoint **Edge conference** at Sundance Resort, Utah. Pre-registration is free and secures a discount. Coordinate internally to determine who from the MMS team can attend, as the team typically gets one event per year.
**Note:** Mayank attending may be difficult given travel logistics, so Caryn-Amy is the primary candidate.</t>
  </si>
  <si>
    <t>** Caryn-Amy Rose (MMS)</t>
  </si>
  <si>
    <t>Task ID</t>
  </si>
  <si>
    <t>Type</t>
  </si>
  <si>
    <t>Number</t>
  </si>
  <si>
    <t>State</t>
  </si>
  <si>
    <t>Repository</t>
  </si>
  <si>
    <t>URL</t>
  </si>
  <si>
    <t>Assignees</t>
  </si>
  <si>
    <t>Labels</t>
  </si>
  <si>
    <t>Created At</t>
  </si>
  <si>
    <t>Updated At</t>
  </si>
  <si>
    <t>Closed At</t>
  </si>
  <si>
    <t>Custom Fields</t>
  </si>
  <si>
    <t>PVTI_lAHOBXQWPs4BLZXmzgkDvmU</t>
  </si>
  <si>
    <t>ISSUE</t>
  </si>
  <si>
    <t>Send expansion pricing proposals to Frank</t>
  </si>
  <si>
    <t>**--Waiting on Dallin to send this over!--**
Have Dalen prepare and send pricing proposals for expanding ObservePoint subscription to Frank Ialongo. Proposals should consider:
- Past usage patterns
- Upcoming needs for new product features
- Server-side transition requirements
- Recent discussions about new use cases with other teams
**Context:** Frank mentioned they may need more capacity this year to better support new features and full server-side transition, though they could manage with current subscription for next year.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</si>
  <si>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Done</t>
  </si>
  <si>
    <t>CLOSED</t>
  </si>
  <si>
    <t>johndavis92790/OP-Tasklist</t>
  </si>
  <si>
    <t>https://github.com/johndavis92790/OP-Tasklist/issues/54</t>
  </si>
  <si>
    <t>account:Amica Mutual Insurance, auto-generated</t>
  </si>
  <si>
    <t>Title: Send expansion pricing proposals to Frank</t>
  </si>
  <si>
    <t>PVTI_lAHOBXQWPs4BLZXmzgl3e9A</t>
  </si>
  <si>
    <t>Follow up with Dalen to obtain the amendment to last year's MSA that is referenced in the year renewal or commitment. Frank indicated this is important and already has an email out to Dalen, but needs John's help to ensure it gets resolved.
---
## Meeting Context
**Meeting:** ObservePoint | Amica Weekly Sync
**Date:** Friday, February 20, 2026
**Account:** Amica Mutual Insurance
**External Attendees:** fialongo@amica.com, mfwood@amica.com
**Meeting Recap:** [View Recap](https://app.askelephant.ai/workspaces/wrks_01JYF7CP38371WK5E5BP8XSHM5/engagements/ngmt_01KFRC3W9PPK208V6Q8FRNVY02)
### Meeting Summary
This meeting focused on exploring ObservePoint's capabilities for monitoring JavaScript errors and site performance issues at Amica. The team discussed setting up console error reports with customizable filters and alerts, implementing journey-based testing for React applications and user flows, and tracking JavaScript file changes to ensure proper tag management and expiration monitoring. Key action items include creating baseline error reports for the platform team to review, coordinating with upcoming data layer changes that may impact ObservePoint configurations, and establishing processes for alerting relevant teams when issues are detected.
---
*Auto-generated from meeting recap on 2026-02-20*</t>
  </si>
  <si>
    <t>https://github.com/johndavis92790/OP-Tasklist/issues/1884</t>
  </si>
  <si>
    <t>Title: Follow up with Dalen on missing MSA amendment</t>
  </si>
  <si>
    <t>PVTI_lAHOBXQWPs4BLZXmzgmF_oA</t>
  </si>
  <si>
    <t>Wait for and sign the MSA amendment document that Amica's procurement team (Kim) will send.
**Context:**
- Amica requires an annual amendment to extend the Master Service Agreement
- The amendment will extend the agreement to co-term with the service order form ending 02/28/2027 (not 2026 as previously stated)
- This is an Amica-generated document (not ObservePoint's standard process)
- Frank confirmed procurement will send this directly
- No issues anticipated with signing once received
---
## Meeting Context
**Meeting:** Franc and Dallin Sync on 2026 Proposals
**Date:** Tuesday, February 24, 2026
**Account:** Amica Mutual Insurance
**External Attendees:** fialongo@amica.com
**Meeting Recap:** [View Recap](https://app.askelephant.ai/workspaces/wrks_01JYF7CP38371WK5E5BP8XSHM5/engagements/ngmt_01KHSBG7E55Y159HAWA9V2CW3E)
### Meeting Summary
Dallin Madsen and Frank Ialongo discussed renewing ObservePoint's contract for Amica, with Frank needing to stay within a $32,600 budget due to recent organizational changes and leadership transitions. They resolved the budget constraint by reallocating funds from underutilized Journeys (used only 292 of 6,000) to Audits, increasing the page limit from 240,000 to 275,000 pages while maintaining the same price point. The renewal will also include complimentary VPN and SSO features, and they addressed procurement requirements regarding an MSA amendment that Amica's team needs to draft and send to ObservePoint for signature.
---
*Auto-generated from meeting recap on 2026-02-24*</t>
  </si>
  <si>
    <t>https://github.com/johndavis92790/OP-Tasklist/issues/1897</t>
  </si>
  <si>
    <t>Title: Sign amendment document from Amica procurement</t>
  </si>
  <si>
    <t>PVTI_lAHOBXQWPs4BLZXmzgk_KgE</t>
  </si>
  <si>
    <t>Follow up on Frank Ialongo's contract renewal and potential enhancements.
**Current status:**
- Frank is being made the point of contact for the contract
- Budget discussions are aligned with suggested enhancements
- Approval chain: Supervisor ✓, Mike ✓, Search Administrators (pending)
- May need to go through procurement if enhancements are added
- No risk of non-renewal (30-day notice required)
- Department transition completed smoothly
**Action needed:**
- Reply to Frank's escalation message
- Monitor progress through search administrators approval
- Be prepared to support procurement process if needed
---
## Meeting Context
**Meeting:** ObservePoint | Amica Weekly Sync
**Date:** Friday, February 6, 2026
**Account:** Amica Mutual Insurance
**External Attendees:** fialongo@amica.com
**Meeting Recap:** [View Recap](https://app.askelephant.ai/workspaces/wrks_01JYF7CP38371WK5E5BP8XSHM5/engagements/ngmt_01KFEK967XDEH47Q818GEEW50D)
### Meeting Summary
This meeting transcript covers two separate conversations. In the first conversation, John Davis and Arthur Engelhard discuss the redesigned rule UI for custom tags in ObservePoint's tag database, with Arthur mentioning upcoming needs for custom tag additions and CI/CD automation for their custom tag manager called Pathway, though GitHub Actions aren't currently enabled in their environment. In the second conversation, Frank Ialongo updates John on contract renewal progress, explaining that budget approval is moving through various levels of management and may require procurement involvement for suggested enhancements, but he anticipates a smooth renewal process with no significant obstacles.
---
*Auto-generated from meeting recap on 2026-02-06*</t>
  </si>
  <si>
    <t>https://github.com/johndavis92790/OP-Tasklist/issues/1842</t>
  </si>
  <si>
    <t>Title: Reply to Frank's contract renewal escalation</t>
  </si>
  <si>
    <t>PVTI_lAHOBXQWPs4BLZXmzgmF_nM</t>
  </si>
  <si>
    <t>Generate and send the updated ObservePoint contract to Frank Ialongo at Amica.
**Contract details:**
- Reallocate budget from Journeys to Audits
- Move from Tier 2 Journeys (6,000) down to Tier 1 Journeys (1,500)
- Increase audit pages from 240,000 to 275,000 pages (+35,000 pages)
- Maintain same total cost: $32,600 (matching last year's $29k base)
- Include free VPN and free SSO as part of new pricing
**Email requirements:**
- Send in the existing email thread (not a new thread)
- Include bullet points explaining the reallocation and added benefits
- Make it clear this is not an automated system email
---
## Meeting Context
**Meeting:** Franc and Dallin Sync on 2026 Proposals
**Date:** Tuesday, February 24, 2026
**Account:** Amica Mutual Insurance
**External Attendees:** fialongo@amica.com
**Meeting Recap:** [View Recap](https://app.askelephant.ai/workspaces/wrks_01JYF7CP38371WK5E5BP8XSHM5/engagements/ngmt_01KHSBG7E55Y159HAWA9V2CW3E)
### Meeting Summary
Dallin Madsen and Frank Ialongo discussed renewing ObservePoint's contract for Amica, with Frank needing to stay within a $32,600 budget due to recent organizational changes and leadership transitions. They resolved the budget constraint by reallocating funds from underutilized Journeys (used only 292 of 6,000) to Audits, increasing the page limit from 240,000 to 275,000 pages while maintaining the same price point. The renewal will also include complimentary VPN and SSO features, and they addressed procurement requirements regarding an MSA amendment that Amica's team needs to draft and send to ObservePoint for signature.
---
*Auto-generated from meeting recap on 2026-02-24*</t>
  </si>
  <si>
    <t>https://github.com/johndavis92790/OP-Tasklist/issues/1896</t>
  </si>
  <si>
    <t>Title: Send updated contract proposal to Frank Ialongo</t>
  </si>
  <si>
    <t>PVTI_lAHOBXQWPs4BLZXmzgluK_0</t>
  </si>
  <si>
    <t>Slack thread:
https://observepoint.slack.com/archives/C51LN1WDP/p1771478169551429
There is a bug preventing the import/sync of OneTrust consent categories into ObservePoint. The system detects the categories but fails to inject them into the database.
**Context:**
- Bug occurred during live demo when attempting to import consent categories from Sea Ray website
- Categories were detected but sync failed with error
- John took screenshots and will report to engineering
- This is blocking the ability to properly categorize cookies/tags as approved/unapproved in privacy audits
**Next Steps:**
- Follow up with engineering team on bug report
- Once fixed, import consent categories for Brad's audits
- Assign categories to the opt-in/opt-out audits that were created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</si>
  <si>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In progress</t>
  </si>
  <si>
    <t>OPEN</t>
  </si>
  <si>
    <t>https://github.com/johndavis92790/OP-Tasklist/issues/1863</t>
  </si>
  <si>
    <t>account:Brunswick, auto-generated</t>
  </si>
  <si>
    <t>Title: Investigate and fix consent category sync bug</t>
  </si>
  <si>
    <t>PVTI_lAHOBXQWPs4BLZXmzgkxpRw</t>
  </si>
  <si>
    <t>Create the missing quote journey for cdw.com to complement the existing order journey. The order journey has been identified (the one with logon, navigate to audio video, cart, add to cart, compare, checkout steps), but a corresponding quote journey needs to be built.
Context:
- Currently have journeys for CDW.com, CDW.ca, and CDW.g
- The order journey for CDW.com exists and has been identified
- Need to ensure all six required journeys are in place (currently have 9 with duplicates)
---
## Meeting Context
**Meeting:** ObservePoint | Dignity Health - Monthly Sync
**Date:** Tuesday, February 3, 2026
**Meeting Recap:** [View Recap](https://app.askelephant.ai/workspaces/wrks_01JYF7CP38371WK5E5BP8XSHM5/engagements/ngmt_01KEAJAKCXK762QNZSNP6K5MHA)
### Meeting Summary
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the cleanup process before potentially moving to monthly meetings.
---
*Auto-generated from meeting recap on 2026-02-03*</t>
  </si>
  <si>
    <t>https://github.com/johndavis92790/OP-Tasklist/issues/1788</t>
  </si>
  <si>
    <t>account:CDW, auto-generated</t>
  </si>
  <si>
    <t>Title: Build quote journey for CDW.com</t>
  </si>
  <si>
    <t>PVTI_lAHOBXQWPs4BLZXmzglpEj4</t>
  </si>
  <si>
    <t>Check status with the journey support team (Romania-based) on the pending journey fix requests that were submitted last week but not completed due to the annual summit.
**Journeys awaiting fixes:**
- Order journey for cdw.com (action failure - CSS update needed)
- Two additional yellow/action failure journeys on the report
**Expected timeline:** Fixes should be completed by end of week.
---
## Meeting Context
**Meeting:** ObservePoint | CDW Sync
**Date:** Tuesday, February 17, 2026
**Account:** CDW
**External Attendees:** tatyana.zachary@cdw.com, audrbom@cdw.com
**Meeting Recap:** [View Recap](https://app.askelephant.ai/workspaces/wrks_01JYF7CP38371WK5E5BP8XSHM5/engagements/ngmt_01KHM71EMSMBYJKN0AX6Z35BQ6)
### Meeting Summary
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expanding their use of ObservePoint's privacy auditing capabilities to work with CDW's OneTrust implementation, with Tatyana offering to introduce John to the team managing their cookie consent platform.
---
*Auto-generated from meeting recap on 2026-02-17*</t>
  </si>
  <si>
    <t>https://github.com/johndavis92790/OP-Tasklist/issues/1860</t>
  </si>
  <si>
    <t>Title: Follow up with journey support team on pending fixes</t>
  </si>
  <si>
    <t>PVTI_lAHOBXQWPs4BLZXmzgk3Rqs</t>
  </si>
  <si>
    <t>Share the Google Slides document created during the meeting with Chandra and team, giving them edit access.
**Document includes:**
- Four main use cases: Analytics validation, Privacy compliance, Site experience/journeys, Email link validation
- Current projects and initiatives for 2026
- Success metrics framework
- Action items and to-do lists
**Purpose:** Allow team to asynchronously add thoughts, metrics, and updates before next meeting in two weeks.
---
## Meeting Context
**Meeting:** ObservePoint | Medifast - Sync
**Date:** Thursday, January 8, 2026
**Account:** Medifast Inc.
**External Attendees:** chandra.guin@contractor.optavia.com
**Meeting Recap:** [View Recap](https://app.askelephant.ai/workspaces/wrks_01JYF7CP38371WK5E5BP8XSHM5/engagements/ngmt_01KC8R7XCPW464CDKS8B6ZQV7Z)
### Meeting Summary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
---
*Auto-generated from meeting recap on 2026-02-05*</t>
  </si>
  <si>
    <t>https://github.com/johndavis92790/OP-Tasklist/issues/1805</t>
  </si>
  <si>
    <t>account:Medifast Inc., auto-generated</t>
  </si>
  <si>
    <t>Title: Share success criteria Google Slides with team</t>
  </si>
  <si>
    <t>PVTI_lAHOBXQWPs4BLZXmzgk3RrE</t>
  </si>
  <si>
    <t>Review the client's existing privacy audits to identify opportunities to increase coverage toward 100%.
**Current state:**
- Coverage is around 80%
- Team wants to expand closer to 100%
- Multiple audits already set up for opt-in/opt-out status, GPC signals
- Usage dashboard shows significant room (currently projected to use 60-70k of 100k allocation)
**Next steps:**
- Analyze existing audit configurations
- Identify gaps in coverage
- Prepare recommendations for increasing coverage without exceeding usage limits
- Coordinate timing with Chandra's outreach to privacy team and client stakeholders
---
## Meeting Context
**Meeting:** ObservePoint | Medifast - Sync
**Date:** Thursday, January 8, 2026
**Account:** Medifast Inc.
**External Attendees:** chandra.guin@contractor.optavia.com
**Meeting Recap:** [View Recap](https://app.askelephant.ai/workspaces/wrks_01JYF7CP38371WK5E5BP8XSHM5/engagements/ngmt_01KC8R7XCPW464CDKS8B6ZQV7Z)
### Meeting Summary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
---
*Auto-generated from meeting recap on 2026-02-05*</t>
  </si>
  <si>
    <t>https://github.com/johndavis92790/OP-Tasklist/issues/1806</t>
  </si>
  <si>
    <t>Title: Review current audit coverage for expansion opportunities</t>
  </si>
  <si>
    <t>PVTI_lAHOBXQWPs4BLZXmzgk3Rqg</t>
  </si>
  <si>
    <t>Send product documentation/one-pager about ObservePoint's email link validation feature to Chandra after the meeting.
**Context:**
- Chandra wants to pitch this feature to the client team
- Feature allows testing of email campaigns by sending emails to a custom ObservePoint email address
- Validates links, checks for broken links, hidden links, and spam protection
- Can be integrated into QA/testing email chains
- Uses existing usage allocation (no separate line item)
**Action:** Coordinate with marketing team to get the best available documentation (product doc, PPT, or help doc) and send to Chandra.
---
## Meeting Context
**Meeting:** ObservePoint | Medifast - Sync
**Date:** Thursday, January 8, 2026
**Account:** Medifast Inc.
**External Attendees:** chandra.guin@contractor.optavia.com
**Meeting Recap:** [View Recap](https://app.askelephant.ai/workspaces/wrks_01JYF7CP38371WK5E5BP8XSHM5/engagements/ngmt_01KC8R7XCPW464CDKS8B6ZQV7Z)
### Meeting Summary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value from all available ObservePoint features before renewal. John agreed to provide documentation on email validation capabilities and share a collaborative planning document to track goals and metrics moving forward.
---
*Auto-generated from meeting recap on 2026-02-05*</t>
  </si>
  <si>
    <t>https://github.com/johndavis92790/OP-Tasklist/issues/1804</t>
  </si>
  <si>
    <t>Title: Send email link validation documentation to Chandra</t>
  </si>
  <si>
    <t>PVTI_lAHOBXQWPs4BLZXmzgk3UGU</t>
  </si>
  <si>
    <t>Review WestJet's current ObservePoint configuration, including their journey setups, audits, and use cases. Provide suggestions and recommendations based on their goals and best practices from other clients.
**Context:**
- WestJet is rebuilding journeys due to brand refresh changes
- Shifting focus from alerting to QA purposes
- Currently running monthly audits for tag monitoring
- Chinmay is open to new ideas and implementation suggestions
**Timeline:** Review before next monthly meeting (February 5, 2026)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</si>
  <si>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https://github.com/johndavis92790/OP-Tasklist/issues/1807</t>
  </si>
  <si>
    <t>account:WestJet, auto-generated</t>
  </si>
  <si>
    <t>Title: Review WestJet's ObservePoint setup and provide recommendations</t>
  </si>
  <si>
    <t>PVTI_lAHOBXQWPs4BLZXmzgk3UGg</t>
  </si>
  <si>
    <t>Prepare to dive deep into privacy compliance use cases and ObservePoint setup during the March monthly meeting.
**Background:**
- WestJet has a priority privacy initiative starting end of January 2026
- Privacy will be controlled through Adobe Launch with limited team control
- Legal team owns privacy compliance for different locales
- Chinmay will have detailed project information by March
- ObservePoint documentation has a page on privacy compliance journey setup that Chinmay has already reviewed
**Goal:** Help Chinmay set up journeys to test privacy compliance across different locales once project details are available.
**Timeline:** March 2026 monthly meeting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</si>
  <si>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https://github.com/johndavis92790/OP-Tasklist/issues/1808</t>
  </si>
  <si>
    <t>Title: Prepare for privacy compliance discussion in March meeting</t>
  </si>
  <si>
    <t>PVTI_lAHOBXQWPs4BLZXmzgk3UG0</t>
  </si>
  <si>
    <t>Cancel the duplicate meeting invitation that shows as biweekly. The agreed cadence is monthly meetings (currently scheduled for February 5th), with ad-hoc calls as needed for urgent items.
**Note:** Chinmay prefers to email with questions between meetings and schedule additional calls only when necessary.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</si>
  <si>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https://github.com/johndavis92790/OP-Tasklist/issues/1809</t>
  </si>
  <si>
    <t>Title: Cancel duplicate biweekly meeting invitation</t>
  </si>
  <si>
    <t>PVTI_lAHOBXQWPs4BLZXmzgk3UHA</t>
  </si>
  <si>
    <t>Share the Google Slides success criteria document created during the meeting with Chinmay for ongoing reference and updates.
**Purpose:**
- Track initiatives and projects WestJet wants to accomplish
- Living document to refer to in monthly meetings
- Ensure proper prioritization and support
- Eventually add metrics to measure ObservePoint value
**Current use cases documented:**
- Privacy compliance
- Journeys and site experience/QA
- Accessibility audits
- Marketing email link validation
---
## Meeting Context
**Meeting:** WestJet | ObservePoint Monthly Sync
**Date:** Thursday, January 8, 2026
**Account:** WestJet
**External Attendees:** csatam@westjet.com
**Meeting Recap:** [View Recap](https://app.askelephant.ai/workspaces/wrks_01JYF7CP38371WK5E5BP8XSHM5/engagements/ngmt_01KDE2ES3KZVEFZC1SXKH83N46)
### Meeting Summary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and setting up marketing email link validation. John established a success criteria framework to track WestJet's initiatives, with plans to dive deeper into privacy compliance use cases during their March meeting once Chinmay has more project details. The team agreed to continue monthly meetings, with Macey planning to attend at least one more session to ensure a smooth transition.
---
*Auto-generated from meeting recap on 2026-02-05*</t>
  </si>
  <si>
    <t>https://github.com/johndavis92790/OP-Tasklist/issues/1810</t>
  </si>
  <si>
    <t>Title: Share success criteria document with Chinmay</t>
  </si>
  <si>
    <t>PVTI_lAHOBXQWPs4BLZXmzgkCF1Q</t>
  </si>
  <si>
    <t>how to get har files from mobile device without using a proxy server without using the chrome browser either, I am trying to test an app, not. website</t>
  </si>
  <si>
    <t>https://github.com/johndavis92790/OP-Tasklist/issues/49</t>
  </si>
  <si>
    <t>account:Questrade</t>
  </si>
  <si>
    <t>Title: how to get har files from mobile device without using a proxy server without using the chrome browser either, I am trying to test an app, not. website</t>
  </si>
  <si>
    <t>PVTI_lAHOBXQWPs4BLZXmzgkDvq4</t>
  </si>
  <si>
    <t>Debug QA journey blocking issue at login-to-portal transition</t>
  </si>
  <si>
    <t>Investigate why the OA journey fails when transitioning from login.uat.questchain.com to myportal.uat.questchain.com after password submission (step 10).
**Symptoms:**
- Journey gets stuck on loading screen after clicking 'Next' on password step
- Console shows CORS errors: cross-origin resource requests from myportal domain trying to fetch from login domain
- Manual testing in browser works (though slow, ~90 seconds)
- Network team confirmed myportal.uat.questchain.com domain is whitelisted for ObservePoint IPs
- Page itself loads (200 response), but certain cross-domain resources are blocked
**Changes made during call:**
- Removed setTimeout() calls from multiple steps
- Changed step 11 from 'Navigate to' to 'Watch' with 90-second wait
- Reduced wait time on step 10 to 10 seconds
**Next steps:**
- Test journey with new configuration
- Loop in support team if needed (John will handle internal coordination)
- May need to identify which specific cross-domain resources are being blocked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</si>
  <si>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https://github.com/johndavis92790/OP-Tasklist/issues/64</t>
  </si>
  <si>
    <t>account:Questrade, auto-generated</t>
  </si>
  <si>
    <t>Title: Debug QA journey blocking issue at login-to-portal transition</t>
  </si>
  <si>
    <t>PVTI_lAHOBXQWPs4BLZXmzgk2aLY</t>
  </si>
  <si>
    <t>Contact Bogdan via internal Slack to clarify the VPN/network setup context for the journey troubleshooting.
**Key points to communicate:**
- The journey involves three different domains (public facing, lead form, portal)
- Network allows traffic through all three domains for the journey
- The issue is specifically with step 10 (the portal domain redirect)
- Bogdan may have been testing from browser directly rather than through journey context
- Request he review the journey logs and console data from Raymond's specific journey setup
- Need identification of whether the blocking is on ObservePoint's side or client's code/CSP
- If client-side blocking, need specific guidance on what changes are required
**Journey details:** Registration/account opening flow that Raymond shared in the meeting
---
## Meeting Context
**Meeting:** ObservePoint | Questrade Sync
**Date:** Wednesday, February 4, 2026
**Account:** Questrade
**External Attendees:** rchau@questrade.com
**Meeting Recap:** [View Recap](https://app.askelephant.ai/workspaces/wrks_01JYF7CP38371WK5E5BP8XSHM5/engagements/ngmt_01KG35KGX47F31J2V3X69CG5DE)
### Meeting Summary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validation and privacy compliance monitoring, with John suggesting integration opportunities with their privacy team (Skyline) and introducing a GitHub Actions integration that could block code releases if tracking validation fails.
---
*Auto-generated from meeting recap on 2026-02-04*</t>
  </si>
  <si>
    <t>https://github.com/johndavis92790/OP-Tasklist/issues/1802</t>
  </si>
  <si>
    <t>Title: Follow up with Bogdan on journey step 10 issue</t>
  </si>
  <si>
    <t>PVTI_lAHOBXQWPs4BLZXmzgk2aLs</t>
  </si>
  <si>
    <t>Send a scheduled email to Winnie (returning Monday, February 10) to request an introduction to the Skyline team (the team managing OneTrust and consent management).
**Purpose:** Discuss how ObservePoint audits can provide dual value:
1. Marketing pixel validation (current use case)
2. Privacy compliance monitoring (new opportunity)
**Context:**
- Skyline team owns OneTrust implementation
- They handle website opt-in/consent functionality
- Privacy is becoming increasingly important with California regulations
- ObservePoint can parallelize marketing and privacy monitoring in same audits
- This would allow privacy team to leverage existing ObservePoint contract without changes
---
## Meeting Context
**Meeting:** ObservePoint | Questrade Sync
**Date:** Wednesday, February 4, 2026
**Account:** Questrade
**External Attendees:** rchau@questrade.com
**Meeting Recap:** [View Recap](https://app.askelephant.ai/workspaces/wrks_01JYF7CP38371WK5E5BP8XSHM5/engagements/ngmt_01KG35KGX47F31J2V3X69CG5DE)
### Meeting Summary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validation and privacy compliance monitoring, with John suggesting integration opportunities with their privacy team (Skyline) and introducing a GitHub Actions integration that could block code releases if tracking validation fails.
---
*Auto-generated from meeting recap on 2026-02-04*</t>
  </si>
  <si>
    <t>https://github.com/johndavis92790/OP-Tasklist/issues/1803</t>
  </si>
  <si>
    <t>Title: Schedule email to Winnie about privacy team introduction</t>
  </si>
  <si>
    <t>PVTI_lAHOBXQWPs4BLZXmzgkDvrM</t>
  </si>
  <si>
    <t>Add step to close modal in OA journey</t>
  </si>
  <si>
    <t>Modify the OA journey to include a step that closes the modal/popup that appears after successful login transition to myportal domain, before proceeding to click the account type selection button (step 12).
**Context:** Raymond noted during manual walkthrough that a modal needs to be closed before the next action can proceed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</si>
  <si>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https://github.com/johndavis92790/OP-Tasklist/issues/65</t>
  </si>
  <si>
    <t>Title: Add step to close modal in OA journey</t>
  </si>
  <si>
    <t>PVTI_lAHOBXQWPs4BLZXmzgkDvqc</t>
  </si>
  <si>
    <t>Research HAR file generation methods for Android without proxy</t>
  </si>
  <si>
    <t>Waiting for a reply from engineering:
https://observepoint.slack.com/archives/C51LN1WDP/p1769111547381979?thread_ts=1768592487.685119&amp;cid=C51LN1WDP
Investigate alternative methods for generating HAR files on Android devices that don't require proxy tools (since VPN conflicts with proxy-based solutions like Charles/ProxyMan).
**Goal:** Find a way for Raymond to capture mobile app traffic through VPN for Amplitude validation
**Note:** Raymond will also research on his end and check with his team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</si>
  <si>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https://github.com/johndavis92790/OP-Tasklist/issues/63</t>
  </si>
  <si>
    <t>Title: Research HAR file generation methods for Android without proxy</t>
  </si>
  <si>
    <t>PVTI_lAHOBXQWPs4BLZXmzgkGiho</t>
  </si>
  <si>
    <t>Send meeting recording and VPN context to engineering team</t>
  </si>
  <si>
    <t>Send the recording of this call along with a detailed write-up of Raymond's VPN setup explanation to the ObservePoint engineering team for final determination on Live Connect compatibility.
**Context:**
- Raymond uses a physical Android device connected to home WiFi
- VPN app (RoboConnect) is required to communicate with Quest's servers
- VPN creates a tunnel that may conflict with Live Connect's proxy routing
- Initial assessment: likely won't work, but engineering needs full context for definitive answer
---
## Meeting Context
**Meeting:** ObservePoint | Questrade Sync
**Date:** Wednesday, January 21, 2026
**Account:** Questrade
**External Attendees:** rchau@questrade.com
**Meeting Recap:** [View Recap](https://app.askelephant.ai/workspaces/wrks_01JYF7CP38371WK5E5BP8XSHM5/engagements/ngmt_01KF44FT5499XJ88C11GFBD826)
### Meeting Summary
John Davis and Raymond Chau discussed troubleshooting issues with ObservePoint's Live Connect feature and a failing journey automation. Live Connect won't work with Raymond's VPN setup since the VPN routes traffic differently than the proxy server requires, though John will consult engineering for potential alternatives like HAR file analysis. The main focus was debugging a journey that successfully navigates through account creation steps but fails when transitioning between domains (from login...
---
*Auto-generated from meeting recap on 2026-01-22*</t>
  </si>
  <si>
    <t>https://github.com/johndavis92790/OP-Tasklist/issues/127</t>
  </si>
  <si>
    <t>Title: Send meeting recording and VPN context to engineering team</t>
  </si>
  <si>
    <t>PVTI_lAHOBXQWPs4BLZXmzgkkOv8</t>
  </si>
  <si>
    <t>Lead the Tuesday meeting with the .com team to establish a formal, operationalized audit process.
**Meeting structure:**
1. Steve will kick off the meeting
2. John to share screen and dive into existing audit data to demonstrate ObservePoint capabilities
3. Show the use case document to the team
4. Gather specific questions and pain points from the team about marketing tags, page data, and performance
5. Walk through the December 30 audit (top 400 traffic pages from Prudential production)
6. Focus on tags and links reports; skip privacy/cookies sections as cookie team won't be present
7. Discuss tier structure (tier 1: biweekly aligned with releases, tier 2: monthly, tier 3: quarterly)
**Key objective:** Identify specific questions the team needs answered to build appropriate audit rules and alerts.
---
## Meeting Context
**Meeting:** ObservePoint &amp; Prudential Sync
**Date:** Friday, January 30, 2026
**Account:** Prudential Financial Inc.
**External Attendees:** steve.choi@prudential.com
**Meeting Recap:** [View Recap](https://app.askelephant.ai/workspaces/wrks_01JYF7CP38371WK5E5BP8XSHM5/engagements/ngmt_01KG344FKECYTPWS2RT83HZ169)
### Meeting Summary
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5,500 pages to be scanned monthly. The focus will be on establishing a structured, recurring audit schedule rather than continuing ad-hoc monitoring.
---
*Auto-generated from meeting recap on 2026-01-30*</t>
  </si>
  <si>
    <t>https://github.com/johndavis92790/OP-Tasklist/issues/1770</t>
  </si>
  <si>
    <t>account:Prudential Financial Inc., auto-generated</t>
  </si>
  <si>
    <t>Title: Lead Tuesday meeting with .com team on audit formalization</t>
  </si>
  <si>
    <t>PVTI_lAHOBXQWPs4BLZXmzgkkOwk</t>
  </si>
  <si>
    <t>Prepare to walk through the December 30 audit during Tuesday's meeting, demonstrating what data ObservePoint collects and what's available.
**Focus areas:**
- Audit summary
- Alert pages
- Tags report
- Links report
- Skip cookies/privacy sections
- Skip Jobs audit unless time permits
**Purpose:** Use the audit walkthrough to help the team identify specific questions they need answered, which will inform the setup of formal tier 1, 2, and 3 audit structures.
---
## Meeting Context
**Meeting:** ObservePoint &amp; Prudential Sync
**Date:** Friday, January 30, 2026
**Account:** Prudential Financial Inc.
**External Attendees:** steve.choi@prudential.com
**Meeting Recap:** [View Recap](https://app.askelephant.ai/workspaces/wrks_01JYF7CP38371WK5E5BP8XSHM5/engagements/ngmt_01KG344FKECYTPWS2RT83HZ169)
### Meeting Summary
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5,500 pages to be scanned monthly. The focus will be on establishing a structured, recurring audit schedule rather than continuing ad-hoc monitoring.
---
*Auto-generated from meeting recap on 2026-01-30*</t>
  </si>
  <si>
    <t>https://github.com/johndavis92790/OP-Tasklist/issues/1771</t>
  </si>
  <si>
    <t>Title: Prepare audit walkthrough for Tuesday .com team meeting</t>
  </si>
  <si>
    <t>PVTI_lAHOBXQWPs4BLZXmzgkGpuo</t>
  </si>
  <si>
    <t>Provide detailed explanation of vulnerable same site policy</t>
  </si>
  <si>
    <t>Follow up with Eric and Bradley to provide an exact description of the 'vulnerable same site policy' statistic that appeared in red on their ObservePoint report. This was flagged during the meeting review but John wasn't immediately familiar with this newer metric.
Context: This appeared in the cookies section of the opure.com audit report and needs clarification for the privacy team.
---
## Meeting Context
**Meeting:** ObservePoint | RDO Equipment Sync
**Date:** Thursday, January 22, 2026
**Account:** RDO Equipment
**External Attendees:** bfergel@rdoffutt.com, enordin@rdoffutt.com
**Meeting Recap:** [View Recap](https://app.askelephant.ai/workspaces/wrks_01JYF7CP38371WK5E5BP8XSHM5/engagements/ngmt_01KFBD2MHRH8T2RRAW03GDBDM7)
### Meeting Summary
This meeting was a check-in between John Davis from ObservePoint and Eric Nordin and Bradley Fergel to review their use of the ObservePoint platform for website monitoring. John walked them through interpreting their scan reports, explaining key metrics like web vitals, tag managers, and consent management, while noting that nine pages were missing both Google Tag Manager and OneTrust implementation. The team discussed their need to review the data with stakeholders and potentially expand monito...
---
*Auto-generated from meeting recap on 2026-01-22*</t>
  </si>
  <si>
    <t>Backlog</t>
  </si>
  <si>
    <t>https://github.com/johndavis92790/OP-Tasklist/issues/128</t>
  </si>
  <si>
    <t>account:RDO Equipment, auto-generated</t>
  </si>
  <si>
    <t>Title: Provide detailed explanation of vulnerable same site policy</t>
  </si>
  <si>
    <t>PVTI_lAHOBXQWPs4BLZXmzgj9oU0</t>
  </si>
  <si>
    <t>Make sure DeVry schedules new time for monthly sync</t>
  </si>
  <si>
    <t>She said she would:
https://mail.google.com/mail/u/0/#inbox/FMfcgzQfBQLXZNtHSjCxzcmlTnBfnZMM</t>
  </si>
  <si>
    <t>https://github.com/johndavis92790/OP-Tasklist/issues/45</t>
  </si>
  <si>
    <t>Title: Make sure DeVry schedules new time for monthly sync</t>
  </si>
  <si>
    <t>PVTI_lAHOBXQWPs4BLZXmzgkHCzw</t>
  </si>
  <si>
    <t>Rerun consent audit after whitelisting complete</t>
  </si>
  <si>
    <t>1/27 - Sent help doc on this to Raghu and just waiting to hear back from him
1/27 - Raghu said that he is asking about whitelisting, but asked us to try other things, this is what Macey said:
https://observepoint.slack.com/archives/D09T9MG0WKV/p1769548506967269
Tried changing it to Oregon, rerunning it now.
May need to ask the SC if there is something else we can do...
Once whitelisting is confirmed by the infrastructure team, rerun the "US Default Consent - Strictly Necessary - Opt Out - Stage" audit that was created during the meeting.
**Audit details:**
- Location: Staging folder
- Label: Consent
- Tests: OneTrust banner opt-out (strictly necessary only) functionality
- Currently failing due to whitelisting issue
**Next meeting:** Wednesday, January 28th, 2025 at 10:00 AM Pacific
---
## Meeting Context
**Meeting:** ObservePoint | Agilent Sync
**Date:** Thursday, January 22, 2026
**Account:** Agilent
**External Attendees:** venkata.mallepudi@agilent.com
**Meeting Recap:** [View Recap](https://app.askelephant.ai/workspaces/wrks_01JYF7CP38371WK5E5BP8XSHM5/engagements/ngmt_01KFD5GQWX1C5RDSWEVXAZSJ65)
### Meeting Summary
This meeting focused on building automated testing solutions in ObservePoint for Agilent's website. John and Raghu reviewed Raghu's detailed Google Sheet tracking audit and web journey requirements across different regions and environments, with Raghu prioritizing staging URLs first before moving to production and lower environments. They began creating a consent audit for US opt-out scenarios, but encountered whitelisting issues blocking ObservePoint's access to the staging environment that nee...
---
*Auto-generated from meeting recap on 2026-01-22*</t>
  </si>
  <si>
    <t>https://github.com/johndavis92790/OP-Tasklist/issues/140</t>
  </si>
  <si>
    <t>account:Agilent, auto-generated</t>
  </si>
  <si>
    <t>Title: Rerun consent audit after whitelisting complete</t>
  </si>
  <si>
    <t>PVTI_lAHOBXQWPs4BLZXmzgjPEnA</t>
  </si>
  <si>
    <t>Athena Health - Look into some custom code that was setup as the pre-audit action that is not working perfectly</t>
  </si>
  <si>
    <t>https://github.com/johndavis92790/OP-Tasklist/issues/13</t>
  </si>
  <si>
    <t>account:Athenahealth</t>
  </si>
  <si>
    <t>Title: Athena Health - Look into some custom code that was setup as the pre-audit action that is not working perfectly</t>
  </si>
  <si>
    <t>PVTI_lAHOBXQWPs4BLZXmzgkbH3o</t>
  </si>
  <si>
    <t>Create one complete web journey as an example/template based on Raghu's spreadsheet requirements, then get journey support team to help build out the rest.
**Specific requirements:**
- Use one of the ecommerce scenarios as the example
- Set up rules that can be shared across journeys
- Journey should validate tags firing with relevant information
- Include rule validation for expected results
- Work on this immediately (time allocated right after this meeting)
**Timeline:** Start working on this immediately after the meeting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</si>
  <si>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https://github.com/johndavis92790/OP-Tasklist/issues/1758</t>
  </si>
  <si>
    <t>Title: Build example web journey from Raghu's requirements</t>
  </si>
  <si>
    <t>PVTI_lAHOBXQWPs4BLZXmzgkB3cI</t>
  </si>
  <si>
    <t>Talk to Jered White about Caleres and their privacy issues</t>
  </si>
  <si>
    <t>Maybe loop in the AE, they need tons of help!</t>
  </si>
  <si>
    <t>https://github.com/johndavis92790/OP-Tasklist/issues/48</t>
  </si>
  <si>
    <t>Title: Talk to Jered White about Caleres and their privacy issues</t>
  </si>
  <si>
    <t>PVTI_lAHOBXQWPs4BLZXmzgkb94k</t>
  </si>
  <si>
    <t>Figure out a new way to do this script without using google sheets</t>
  </si>
  <si>
    <t>https://docs.google.com/spreadsheets/d/1HqBJAsHfpWeo7DnVewsBN2o6LoP2HzWTP3oxqCzBGw8/edit?gid=0#gid=0</t>
  </si>
  <si>
    <t>https://github.com/johndavis92790/OP-Tasklist/issues/1764</t>
  </si>
  <si>
    <t>account:Verisign</t>
  </si>
  <si>
    <t>Title: Figure out a new way to do this script without using google sheets</t>
  </si>
  <si>
    <t>PVTI_lAHOBXQWPs4BLZXmzgkHC3o</t>
  </si>
  <si>
    <t>Explore custom scheduling feature with product team</t>
  </si>
  <si>
    <t>Bring up the custom scheduling limitation with ObservePoint's product and engineering team. Currently, users cannot select multiple specific dates across different months in the UI's custom schedule feature.
Slack thread:
https://observepoint.slack.com/archives/CMARPK789/p1769115010281759
**Use case:** MMS needs to run audits on varying dates each month based on conference schedules (e.g., Jan 27-28, Feb 14-15, etc.) to test article states that only occur during conference coverage.
**Current workaround:** Using API calls triggered by scheduled tasks
---
## Meeting Context
**Meeting:** ObservePoint | MMS Sync
**Date:** Thursday, January 22, 2026
**Account:** Massachusetts Medical Society
**External Attendees:** crose@mms.org, mkarora@mms.org
**Meeting Recap:** [View Recap](https://app.askelephant.ai/workspaces/wrks_01JYF7CP38371WK5E5BP8XSHM5/engagements/ngmt_01KDB467M3HA70S11T39MZ9ZB4)
### Meeting Summary
This meeting introduced John Davis as the new Customer Success Manager taking over from Macey Bell for Massachusetts Medical Society's ObservePoint account. The team discussed MMS's use of ObservePoint for QA-heavy testing across their five medical journals (including the New England Journal of Medicine), focusing on data layer validation and content verification rather than just presence checks. Mayank requested help scheduling audits on specific non-recurring dates throughout the year to test ...
---
*Auto-generated from meeting recap on 2026-01-22*</t>
  </si>
  <si>
    <t>https://github.com/johndavis92790/OP-Tasklist/issues/155</t>
  </si>
  <si>
    <t>account:Massachusetts Medical Society, auto-generated</t>
  </si>
  <si>
    <t>Title: Explore custom scheduling feature with product team</t>
  </si>
  <si>
    <t>PVTI_lAHOBXQWPs4BLZXmzgkHC3Y</t>
  </si>
  <si>
    <t>Send JavaScript API example for audit run creation</t>
  </si>
  <si>
    <t>Send Mayank Kumar a JavaScript example demonstrating how to use the ObservePoint API endpoint for requesting audit run creation. This will help him set up automated audit triggering on specific dates each month for conference coverage article states.
**Context:**
- Mayank needs to run audits on specific dates that vary by month (e.g., Jan 27-28, Feb 14-15)
- He plans to use a scheduled task on his local machine to trigger the API
- API endpoint: POST request to v2 API for audit run creation
- Mayank is comfortable with JavaScript, Python, or Java
---
## Meeting Context
**Meeting:** ObservePoint | MMS Sync
**Date:** Thursday, January 22, 2026
**Account:** Massachusetts Medical Society
**External Attendees:** crose@mms.org, mkarora@mms.org
**Meeting Recap:** [View Recap](https://app.askelephant.ai/workspaces/wrks_01JYF7CP38371WK5E5BP8XSHM5/engagements/ngmt_01KDB467M3HA70S11T39MZ9ZB4)
### Meeting Summary
This meeting introduced John Davis as the new Customer Success Manager taking over from Macey Bell for Massachusetts Medical Society's ObservePoint account. The team discussed MMS's use of ObservePoint for QA-heavy testing across their five medical journals (including the New England Journal of Medicine), focusing on data layer validation and content verification rather than just presence checks. Mayank requested help scheduling audits on specific non-recurring dates throughout the year to test ...
---
*Auto-generated from meeting recap on 2026-01-22*</t>
  </si>
  <si>
    <t>https://github.com/johndavis92790/OP-Tasklist/issues/154</t>
  </si>
  <si>
    <t>Title: Send JavaScript API example for audit run creation</t>
  </si>
  <si>
    <t>PVTI_lAHOBXQWPs4BLZXmzgkHC2o</t>
  </si>
  <si>
    <t>Share sitemap script code with Arnold</t>
  </si>
  <si>
    <t>Send Arnold the JavaScript code for the Google Apps Script that:
- Scrapes URLs and dates from sitemap(s)
- Tracks changes in a Google Sheet
- Updates ObservePoint audit via API when pages are modified
- Runs audits automatically
**Note:** Update the script to support multiple sitemaps (comma-separated) before sending.
---
## Meeting Context
**Meeting:** Observepoint | Lumen - Sync
**Date:** Thursday, January 22, 2026
**Account:** Lumen
**External Attendees:** arnold.hong@lumen.com, kerry.liszka@lumen.com
**Meeting Recap:** [View Recap](https://app.askelephant.ai/workspaces/wrks_01JYF7CP38371WK5E5BP8XSHM5/engagements/ngmt_01KDCSSRXAZFPMTM3ED916PZBP)
### Meeting Summary
The meeting focused on implementing an automated sitemap monitoring solution using Google Sheets and Apps Script to track URL changes and trigger ObservePoint audits only for recently updated pages. The team discussed their 2026 priorities, including automating analytics validation for new pages in production, setting up an analytics uptime monitor across Lumen.com, and continuing privacy compliance work with OneTrust cookie categorization. John committed to sharing the script code with Arnold a...
---
*Auto-generated from meeting recap on 2026-01-22*</t>
  </si>
  <si>
    <t>https://github.com/johndavis92790/OP-Tasklist/issues/150</t>
  </si>
  <si>
    <t>account:Lumen, auto-generated</t>
  </si>
  <si>
    <t>Title: Share sitemap script code with Arnold</t>
  </si>
  <si>
    <t>PVTI_lAHOBXQWPs4BLZXmzgkHC2s</t>
  </si>
  <si>
    <t>Document success criteria and initiatives via email</t>
  </si>
  <si>
    <t>Send Arnold's team an email summary of the success criteria discussion since they cannot access Google Slides.
**Key initiatives identified:**
1. **Sitemap Monitor** - Automate analytics validation for new/updated pages
2. **Analytics Testing in Production** - Verify correct tags and data layer on newly published pages
3. **Analytics Uptime Monitor** - Ensure core marketing technologies fire across broader sampling of lumen.com (beyond just homepage)
4. **Privacy Compliance** - Continue cookie/tag management and OneTrust category maintenance
**Next steps:** Define metrics to measure success of these initiatives before next meeting.
**Action:** Continue to update after each meeting and resend via email.
---
## Meeting Context
**Meeting:** Observepoint | Lumen - Sync
**Date:** Thursday, January 22, 2026
**Account:** Lumen
**External Attendees:** arnold.hong@lumen.com, kerry.liszka@lumen.com
**Meeting Recap:** [View Recap](https://app.askelephant.ai/workspaces/wrks_01JYF7CP38371WK5E5BP8XSHM5/engagements/ngmt_01KDCSSRXAZFPMTM3ED916PZBP)
### Meeting Summary
The meeting focused on implementing an automated sitemap monitoring solution using Google Sheets and Apps Script to track URL changes and trigger ObservePoint audits only for recently updated pages. The team discussed their 2026 priorities, including automating analytics validation for new pages in production, setting up an analytics uptime monitor across Lumen.com, and continuing privacy compliance work with OneTrust cookie categorization. John committed to sharing the script code with Arnold a...
---
*Auto-generated from meeting recap on 2026-01-22*</t>
  </si>
  <si>
    <t>https://github.com/johndavis92790/OP-Tasklist/issues/151</t>
  </si>
  <si>
    <t>Title: Document success criteria and initiatives via email</t>
  </si>
  <si>
    <t>PVTI_lAHOBXQWPs4BLZXmzgk100Q</t>
  </si>
  <si>
    <t>Send documentation for the ObservePoint GitHub integration to enable the team to trigger audits as part of their CI/CD release process.
**Context:** This would allow them to catch accessibility and performance issues before pushing to production, rather than relying solely on scheduled audits.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</si>
  <si>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https://github.com/johndavis92790/OP-Tasklist/issues/1793</t>
  </si>
  <si>
    <t>Title: Send GitHub integration documentation</t>
  </si>
  <si>
    <t>PVTI_lAHOBXQWPs4BLZXmzgk101I</t>
  </si>
  <si>
    <t>Provide documentation on the Jira integration that allows automated creation of remediation tickets from identified accessibility issues.
**Key stakeholders:** Devon and Edward expressed strong interest in automating the process of converting accessibility findings into actionable Jira tickets.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</si>
  <si>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https://github.com/johndavis92790/OP-Tasklist/issues/1794</t>
  </si>
  <si>
    <t>Title: Send Jira integration documentation</t>
  </si>
  <si>
    <t>PVTI_lAHOBXQWPs4BLZXmzglyjaA</t>
  </si>
  <si>
    <t>By next meeting, prepare feedback on Journeys feature for product team investment in 2026:
**Known pain points to address:**
- Reporting experience is better in audits than journeys
- Journey insights require clicking individual steps in builder (not consolidated view)
- Need better hard data reporting vs. just metadata
**Context:** ObservePoint is hiring new engineering team and product manager dedicated to rebuilding journeys from ground up, including AI enhancements. They want customer input on improvements.
---
## Meeting Context
**Meeting:** Observepoint | Lumen - Sync
**Date:** Thursday, February 19, 2026
**Account:** Lumen
**External Attendees:** arnold.hong@lumen.com, kathy.behler@lumen.com, kerry.liszka@lumen.com, neil.black@lumen.com
**Meeting Recap:** [View Recap](https://app.askelephant.ai/workspaces/wrks_01JYF7CP38371WK5E5BP8XSHM5/engagements/ngmt_01KFNSQ7HM07ZJ8MA73VC477DB)
### Meeting Summary
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planned improvements to the journeys feature based on increased company investment following a successful 2025.
---
*Auto-generated from meeting recap on 2026-02-19*</t>
  </si>
  <si>
    <t>https://github.com/johndavis92790/OP-Tasklist/issues/1870</t>
  </si>
  <si>
    <t>Title: Provide feedback on Journey pain points and improvements</t>
  </si>
  <si>
    <t>PVTI_lAHOBXQWPs4BLZXmzgk10zw</t>
  </si>
  <si>
    <t>Grant ObservePoint platform access to Kathy, Edward, and Devon from the Lumen web experience team so they can explore existing audits and familiarize themselves with the platform.
**Note:** Coordinate with Arnold or handle directly. Users are not charged by seat, only by page scans.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</si>
  <si>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https://github.com/johndavis92790/OP-Tasklist/issues/1792</t>
  </si>
  <si>
    <t>Title: Provide user access to ObservePoint instance</t>
  </si>
  <si>
    <t>PVTI_lAHOBXQWPs4BLZXmzgk6vEk</t>
  </si>
  <si>
    <t>Investigate and potentially develop a solution for measuring Lumen's conversational AI/agentic experience launching in Q1.
**Requirements to gather from stakeholder:**
- How they plan to evaluate AI response quality
- Success indicators for the conversational agent
- Whether this relates to SEO/AIEO initiatives (stakeholder is SEO person)
**Proposed approach:**
- Use ObservePoint journeys to emulate human interaction with chatbot
- Input hardcoded prompts (potentially 20 different prompts, run 100 times each)
- Use JavaScript to capture responses via console log
- Export responses to Google Sheets for human review
**Context:** The agent will focus on marketing (product information, security options) rather than support. This is a new capability not directly supported by ObservePoint out-of-the-box but could be built using journey functionality.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</si>
  <si>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https://github.com/johndavis92790/OP-Tasklist/issues/1826</t>
  </si>
  <si>
    <t>Title: Explore conversational AI measurement solution</t>
  </si>
  <si>
    <t>PVTI_lAHOBXQWPs4BLZXmzgkGYhU</t>
  </si>
  <si>
    <t>Connect with Kathy Behler on site experience use cases</t>
  </si>
  <si>
    <t>Follow up with Kathy Behler (kathy.behler@lumen.com) who was informed by management to explore ObservePoint capabilities.
**Context:**
- She was invited to the last call but may have missed it
- Arnold mentioned she likely has specific use cases around site experience/performance aspects
- Offer to schedule a separate meeting if the regular cadence doesn't work for her schedule
---
## Meeting Context
**Meeting:** Observepoint | Lumen - Sync
**Date:** Thursday, January 22, 2026
**Account:** Lumen
**External Attendees:** arnold.hong@lumen.com, kerry.liszka@lumen.com
**Meeting Recap:** [View Recap](https://app.askelephant.ai/workspaces/wrks_01JYF7CP38371WK5E5BP8XSHM5/engagements/ngmt_01KDCSSRXAZFPMTM3ED916PZBP)
### Meeting Summary
The meeting focused on implementing an automated sitemap monitoring solution using Google Sheets and Apps Script to track URL changes and trigger ObservePoint audits only for recently updated pages. The team discussed their 2026 priorities, including automating analytics validation for new pages in production, setting up an analytics uptime monitor across Lumen.com, and continuing privacy compliance work with OneTrust cookie categorization. John committed to sharing the script code with Arnold a...
---
*Auto-generated from meeting recap on 2026-01-22*</t>
  </si>
  <si>
    <t>https://github.com/johndavis92790/OP-Tasklist/issues/68</t>
  </si>
  <si>
    <t>Title: Connect with Kathy Behler on site experience use cases</t>
  </si>
  <si>
    <t>PVTI_lAHOBXQWPs4BLZXmzgk103o</t>
  </si>
  <si>
    <t>Write up notes from this discovery meeting covering:
**Team structure:**
- Kathy's team (Digital Experience/DX) owns lumen.com marketing site, blog migration, APAC site, and influences documentation site
- Uses Adobe Experience Manager as CMS
- Devon manages UX designers and strategists
- Edward is UX designer focused on accessibility
**Current pain points:**
- Manual accessibility auditing using Google Lighthouse page-by-page
- Using spreadsheet system for tracking
- Want to automate accessibility scanning and issue identification
- Interest in consolidating multiple performance/analytics platforms
**Key opportunities:**
- Accessibility automation (critical issues, ARIA labels, image alt text, color contrast)
- Performance monitoring (Lighthouse scores)
- Integration with existing workflows (GitHub, Jira)
- Platform consolidation to reduce tool sprawl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</si>
  <si>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https://github.com/johndavis92790/OP-Tasklist/issues/1797</t>
  </si>
  <si>
    <t>Title: Document meeting notes and use cases</t>
  </si>
  <si>
    <t>PVTI_lAHOBXQWPs4BLZXmzgk103A</t>
  </si>
  <si>
    <t>Review the Lumen ObservePoint account to identify audits that are relevant to the web experience team (focusing on lumen.com, blog, APAC site, and documentation site).
**Action items:**
- Find audits with accessibility and performance data
- Share specific audit examples with Kathy, Devon, and Edward
- Ensure they have access to view these audits
**Note:** The CenturyLink audit shown in the demo is not owned by this team.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</si>
  <si>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https://github.com/johndavis92790/OP-Tasklist/issues/1796</t>
  </si>
  <si>
    <t>Title: Identify and share relevant Lumen audits</t>
  </si>
  <si>
    <t>PVTI_lAHOBXQWPs4BLZXmzgk6vEo</t>
  </si>
  <si>
    <t>Once Kathy provides documented use cases from her stakeholders, translate these requirements into ObservePoint configurations and automation solutions.
**Waiting for:**
- Specific questions they need answered about performance, tagging, and accessibility
- Quality standards/metrics they expect (e.g., "ARIA labels should be 98% compliant")
- Use cases written in plain English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</si>
  <si>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https://github.com/johndavis92790/OP-Tasklist/issues/1827</t>
  </si>
  <si>
    <t>Title: Translate Kathy's use case documentation into ObservePoint configurations</t>
  </si>
  <si>
    <t>PVTI_lAHOBXQWPs4BLZXmzgk6vDw</t>
  </si>
  <si>
    <t>Share the following resources with Kathy for her team:
- Help docs: help.observepoint.com
- ObservePoint Academy: academy.observepoint.com (asynchronous training program)
- Getting Started guide
**Guidance provided:**
- Focus on relevant sections (e.g., skip privacy if not applicable)
- Have team members document their use cases, questions, and quality standards in plain English
- Send these documented requirements via email for translation into ObservePoint capabilities
**Context:** Kathy wants to share resources with team members interested in accessibility audits and performance audits without increasing usage until they validate the output meets their needs.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</si>
  <si>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https://github.com/johndavis92790/OP-Tasklist/issues/1824</t>
  </si>
  <si>
    <t>Title: Provide Kathy with ObservePoint resources and documentation</t>
  </si>
  <si>
    <t>PVTI_lAHOBXQWPs4BLZXmzgk6vEc</t>
  </si>
  <si>
    <t>Coordinate with Arnold to disable the CenturyLink audit that is currently running.
**Reason:** This audit was set up to gather before/after metrics, but CenturyLink ended up staying on managed services, making the audit unnecessary. Closing it will prevent paying for unused monitoring.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</si>
  <si>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https://github.com/johndavis92790/OP-Tasklist/issues/1825</t>
  </si>
  <si>
    <t>Title: Work with Arnold to close out CenturyLink audit</t>
  </si>
  <si>
    <t>PVTI_lAHOBXQWPs4BLZXmzgjXcLU</t>
  </si>
  <si>
    <t>Talk to Jered White about joining next call with Ceasars to show off HAR and Live Connect</t>
  </si>
  <si>
    <t>https://github.com/johndavis92790/OP-Tasklist/issues/27</t>
  </si>
  <si>
    <t>account:Caesars Entertainment</t>
  </si>
  <si>
    <t>Title: Talk to Jered White about joining next call with Ceasars to show off HAR and Live Connect</t>
  </si>
  <si>
    <t>PVTI_lAHOBXQWPs4BLZXmzgjPA7s</t>
  </si>
  <si>
    <t>Send intro email to Stuart and try to schedule first meeting</t>
  </si>
  <si>
    <t>https://github.com/johndavis92790/OP-Tasklist/issues/9</t>
  </si>
  <si>
    <t>account:Accent Group</t>
  </si>
  <si>
    <t>Title: Send intro email to Stuart and try to schedule first meeting</t>
  </si>
  <si>
    <t>PVTI_lAHOBXQWPs4BLZXmzgjvs5Y</t>
  </si>
  <si>
    <t>Prepare CEO update story for Jan 21st</t>
  </si>
  <si>
    <t>See slack message</t>
  </si>
  <si>
    <t>https://github.com/johndavis92790/OP-Tasklist/issues/43</t>
  </si>
  <si>
    <t>Title: Prepare CEO update story for Jan 21st</t>
  </si>
  <si>
    <t>PVTI_lAHOBXQWPs4BLZXmzgkDsJg</t>
  </si>
  <si>
    <t>Reschedule accounts sync with Bryce because he will be OOO Thursday and Friday</t>
  </si>
  <si>
    <t>https://github.com/johndavis92790/OP-Tasklist/issues/51</t>
  </si>
  <si>
    <t>Title: Reschedule accounts sync with Bryce because he will be OOO Thursday and Friday</t>
  </si>
  <si>
    <t>PVTI_lAHOBXQWPs4BLZXmzgjPGIg</t>
  </si>
  <si>
    <t>Update time allocations</t>
  </si>
  <si>
    <t>https://github.com/johndavis92790/OP-Tasklist/issues/15</t>
  </si>
  <si>
    <t>Title: Update time allocations</t>
  </si>
  <si>
    <t>PVTI_lAHOBXQWPs4BLZXmzgjnSEA</t>
  </si>
  <si>
    <t>Ross - Send email to explain data retention options</t>
  </si>
  <si>
    <t>https://github.com/johndavis92790/OP-Tasklist/issues/34</t>
  </si>
  <si>
    <t>account:Ross Stores Inc.</t>
  </si>
  <si>
    <t>Title: Ross - Send email to explain data retention options</t>
  </si>
  <si>
    <t>PVTI_lAHOBXQWPs4BLZXmzgjPBGU</t>
  </si>
  <si>
    <t>Bluebeam  - Send email to schedule sync, in drafts!</t>
  </si>
  <si>
    <t>https://github.com/johndavis92790/OP-Tasklist/issues/11</t>
  </si>
  <si>
    <t>account:Bluebeam Inc.</t>
  </si>
  <si>
    <t>Title: Bluebeam  - Send email to schedule sync, in drafts!</t>
  </si>
  <si>
    <t>PVTI_lAHOBXQWPs4BLZXmzgjPujQ</t>
  </si>
  <si>
    <t>Agilent - Put success criteria into slack and salesforce</t>
  </si>
  <si>
    <t>https://github.com/johndavis92790/OP-Tasklist/issues/24</t>
  </si>
  <si>
    <t>account:Agilent</t>
  </si>
  <si>
    <t>Title: Agilent - Put success criteria into slack and salesforce</t>
  </si>
  <si>
    <t>PVTI_lAHOBXQWPs4BLZXmzgjAqqU</t>
  </si>
  <si>
    <t>this is a sub task</t>
  </si>
  <si>
    <t>https://github.com/johndavis92790/OP-Tasklist/issues/3</t>
  </si>
  <si>
    <t>Title: this is a sub task</t>
  </si>
  <si>
    <t>PVTI_lAHOBXQWPs4BLZXmzgjAq1g</t>
  </si>
  <si>
    <t>parent task</t>
  </si>
  <si>
    <t>https://github.com/johndavis92790/OP-Tasklist/issues/2</t>
  </si>
  <si>
    <t>Title: parent task</t>
  </si>
  <si>
    <t>PVTI_lAHOBXQWPs4BLZXmzgjPFx0</t>
  </si>
  <si>
    <t>Ziff Davis - Prepare for meeting on Feb 3rd, maybe ask for help on what to do about their privacy use cases</t>
  </si>
  <si>
    <t>https://github.com/johndavis92790/OP-Tasklist/issues/14</t>
  </si>
  <si>
    <t>account:Ziff Davis Inc.</t>
  </si>
  <si>
    <t>Title: Ziff Davis - Prepare for meeting on Feb 3rd, maybe ask for help on what to do about their privacy use cases</t>
  </si>
  <si>
    <t>PVTI_lAHOBXQWPs4BLZXmzgjkAkE</t>
  </si>
  <si>
    <t>Bluebeam - Create an end of year review style presentation before contract is up to show value</t>
  </si>
  <si>
    <t>Here is an example that they sent us from Cheq:
https://drive.google.com/file/d/1mzZyWZXxY9GX_TQ09Ve6aXnlUWAUiaZn/view?usp=drive_link
Nic wants to wait until we know what data or info we would want to put in it before we bring it up with marketing</t>
  </si>
  <si>
    <t>https://github.com/johndavis92790/OP-Tasklist/issues/32</t>
  </si>
  <si>
    <t>Title: Bluebeam - Create an end of year review style presentation before contract is up to show value</t>
  </si>
  <si>
    <t>PVTI_lAHOBXQWPs4BLZXmzgjPM5Q</t>
  </si>
  <si>
    <t>EDC - Broken external links report custom solution</t>
  </si>
  <si>
    <t xml:space="preserve">This is being built in the OP Tools Sheet:
https://docs.google.com/spreadsheets/d/16Q4gWUtJKxQ7Ab_KttdVOjOpQNxW2Ika4Vz_05GJX2Y/edit?gid=454600116#gid=454600116
This was the explanation I gave them:
So there are 4 things that this solution uses:
1. Primary Audit - [Marketing Pixels – All Platforms](https://app.observepoint.com/audit/752425/run/8660350/report/highlights/discovery)
You use this to check whatever internal sites you want and it will also find all the external links in these sites.
Once this finishes, it hits a webhook in my Google Sheet to update the secondary audit below with updated external links to check, it does not run the secondary audit automatically, it only updates the links to audit.
2. Primary Report - [Marketing Pixels - All Platforms - All External Links](https://app.observepoint.com/reports/16082)
This is a report that is all the external links, broken or not, that are found from the primary audit.
3. Secondary Audit - [Marketing Pixels - All Platforms - External Links Only](https://app.observepoint.com/audit/2023610/run/0/report/live-results)
This audit checks all the unique external links from the primary audit, using the primary report. This only checks the initial external links, it does not crawl past those starting links.
I just patched a fix for a small bug that I found, so it should be working now. This audit is running currently.
Both these audits can be scheduled any way you want in our app, just keep in mind that the primary audit needs to finish before running the secondary audit to make sure you are getting the latest list of external links to check.
4. Secondary Report - [Marketing Pixels - All Platforms - Broken Links Only](https://app.observepoint.com/reports/16083)
This is your list of broken external links. This is filtering out pages that return a 403 or a 429 status code because we are probably just getting blocked on those pages and there really isn't much we can do about that since they are 3rd party pages. 
This is powered by that secondary audit so you should wait for that audit to finish before checking this data. 
You can set up a scheduled export of this report, or set up rules or alerts on the secondary audit to automate this further.
</t>
  </si>
  <si>
    <t>https://github.com/johndavis92790/OP-Tasklist/issues/17</t>
  </si>
  <si>
    <t>account:Export Development Canada</t>
  </si>
  <si>
    <t>Title: EDC - Broken external links report custom solution</t>
  </si>
  <si>
    <t>PVTI_lAHOBXQWPs4BLZXmzgk-2rU</t>
  </si>
  <si>
    <t>Set up alert rules to notify when 404 error pages are detected during audits.
**Background:** Grant discovered ObservePoint had screenshotted a 404 page from a customer complaint, but no alert rule was configured to catch it proactively. This would have provided earlier notification of the issue.
**Implementation:** Add failure rules to existing audits that run several times daily to catch 404 errors and trigger notifications.
---
## Meeting Context
**Meeting:** ObservePoint | World Market - Sync
**Date:** Friday, February 6, 2026
**Account:** Cost Plus World Market
**External Attendees:** grant.menefee@worldmarket.com
**Meeting Recap:** [View Recap](https://app.askelephant.ai/workspaces/wrks_01JYF7CP38371WK5E5BP8XSHM5/engagements/ngmt_01KFNYFQW5Q91BT3NCWY6EB75A)
### Meeting Summary
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identified future collaboration opportunities around Core Web Vitals monitoring and bringing additional team members onto the platform, with John emphasizing the importance of identifying key use cases and stories to tell stakeholders to maximize ObservePoint's value.
---
*Auto-generated from meeting recap on 2026-02-06*</t>
  </si>
  <si>
    <t>https://github.com/johndavis92790/OP-Tasklist/issues/1833</t>
  </si>
  <si>
    <t>account:Cost Plus World Market, auto-generated</t>
  </si>
  <si>
    <t>Title: Configure 404 error page alerts</t>
  </si>
  <si>
    <t>PVTI_lAHOBXQWPs4BLZXmzgjPSzk</t>
  </si>
  <si>
    <t>Bluebeam - Privacy next steps project</t>
  </si>
  <si>
    <t>- [ ] Ensure CookieBot and GTM are present on all pages where they should be. (Potentially run a new audit excluding the pages where this is not relevant). (make sure we are scrolling or something to launch cookie bot)
- [ ] In the opted in audit identify all uncategorized (unapproved) cookies and categorize them in onetrust (make sure Onetrust is also republished to the site after changes are made in onetrust)
- [ ] Once all these are categorized, see if in an opted out audit any cookies from the wrong categories are still firing (it should only be strictly necessary)
- [ ] Run a “hard coded” (block TMS)  audit to see if any technologies are outside of the scope of one trust’s control
- [ ] Create alerts for all audits once everything is cleaned up to notify if any new unapproved  cookies pop up for easy ongoing maintenance
- [ ] Cookiebot is missing on a ton of pages when opting in, you can see this in the tag inventory page
&lt;img width="1246" height="148" alt="Image" src="https://github.com/user-attachments/assets/46996afc-8b74-43a2-872d-60bf82401705" /&gt;</t>
  </si>
  <si>
    <t>https://github.com/johndavis92790/OP-Tasklist/issues/20</t>
  </si>
  <si>
    <t>Title: Bluebeam - Privacy next steps project</t>
  </si>
  <si>
    <t>PVTI_lAHOBXQWPs4BLZXmzgjPA-o</t>
  </si>
  <si>
    <t>Merz - Work with Andy on renewal</t>
  </si>
  <si>
    <t>https://github.com/johndavis92790/OP-Tasklist/issues/10</t>
  </si>
  <si>
    <t>account:Merz Pharma</t>
  </si>
  <si>
    <t>Title: Merz - Work with Andy on renewal</t>
  </si>
  <si>
    <t>PVTI_lAHOBXQWPs4BLZXmzgjO8tI</t>
  </si>
  <si>
    <t>Dignity Health - Build example journey</t>
  </si>
  <si>
    <t>https://github.com/johndavis92790/OP-Tasklist/issues/7</t>
  </si>
  <si>
    <t>account:Dignity Health</t>
  </si>
  <si>
    <t>Title: Dignity Health - Build example journey</t>
  </si>
  <si>
    <t>PVTI_lAHOBXQWPs4BLZXmzgj96bg</t>
  </si>
  <si>
    <t>Reschedule meetings on Feb 2nd for Jetts surgery</t>
  </si>
  <si>
    <t>https://github.com/johndavis92790/OP-Tasklist/issues/46</t>
  </si>
  <si>
    <t>Title: Reschedule meetings on Feb 2nd for Jetts surgery</t>
  </si>
  <si>
    <t>PVTI_lAHOBXQWPs4BLZXmzgjO8N8</t>
  </si>
  <si>
    <t>Dignity Health - Work on automating txt file checks</t>
  </si>
  <si>
    <t xml:space="preserve">Here is the old thread on this: https://observepoint.slack.com/archives/C51LN1WDP/p1766089902321849?thread_ts=1736284104.482449&amp;cid=C51LN1WDP
This is their document that they use to track and test this stuff
https://docs.google.com/spreadsheets/d/11oj8MdOIxLcjjO4LSjXXSkFCBVsqpNyj/edit?gid=2112603528#gid=2112603528
This is the test audit I built with an on page action to click on all the json and xlsx file downloads crawling from the main locations page:
https://app.observepoint.com/audit/2030973/run/8734616/report/page-summary
This is the report I use to filter and check the network requests for those files:
https://app.observepoint.com/reports/18546
I need to automate the txt file process, which are only found on the main homepages listed in the google sheet above
</t>
  </si>
  <si>
    <t>https://github.com/johndavis92790/OP-Tasklist/issues/5</t>
  </si>
  <si>
    <t>Title: Dignity Health - Work on automating txt file checks</t>
  </si>
  <si>
    <t>PVTI_lAHOBXQWPs4BLZXmzgjTQTY</t>
  </si>
  <si>
    <t>2025 Year in review replies</t>
  </si>
  <si>
    <t>https://github.com/johndavis92790/OP-Tasklist/issues/25</t>
  </si>
  <si>
    <t>Title: 2025 Year in review replies</t>
  </si>
  <si>
    <t>PVTI_lAHOBXQWPs4BLZXmzgjsHgQ</t>
  </si>
  <si>
    <t>Update forecast for all customers</t>
  </si>
  <si>
    <t>https://github.com/johndavis92790/OP-Tasklist/issues/37</t>
  </si>
  <si>
    <t>Title: Update forecast for all customers</t>
  </si>
  <si>
    <t>PVTI_lAHOBXQWPs4BLZXmzgkW_qA</t>
  </si>
  <si>
    <t>Update journey with UI-based actions instead of JavaScript</t>
  </si>
  <si>
    <t>Rebuild the search journey using ObservePoint's built-in UI actions (Click, Input) instead of Execute JavaScript actions for better reliability.
**Changes to implement:**
- Replace Execute JavaScript actions with Click actions for button interactions
- Use Input action for search field entry
- Use CSS selectors with the same syntax as before
- Add 30-second wait time on the final action checking for EVAR 13
- Enable 'matches regex' checkbox in rule configuration
**Reference:** John's updated journey in the 'search test' folder demonstrates the correct approach.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</si>
  <si>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https://github.com/johndavis92790/OP-Tasklist/issues/1736</t>
  </si>
  <si>
    <t>account:Robert Wood Johnson Foundation, auto-generated</t>
  </si>
  <si>
    <t>Title: Update journey with UI-based actions instead of JavaScript</t>
  </si>
  <si>
    <t>PVTI_lAHOBXQWPs4BLZXmzgkW_qI</t>
  </si>
  <si>
    <t>Practice rebuilding search journey independently</t>
  </si>
  <si>
    <t>After the call, practice rebuilding the search journey from scratch using the new UI-based approach to commit the process to memory. Email John with results and any questions that arise during the exercise.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</si>
  <si>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https://github.com/johndavis92790/OP-Tasklist/issues/1737</t>
  </si>
  <si>
    <t>Title: Practice rebuilding search journey independently</t>
  </si>
  <si>
    <t>PVTI_lAHOBXQWPs4BLZXmzgjnGkE</t>
  </si>
  <si>
    <t>Merz - Send renewal contract with extended data protection addendum</t>
  </si>
  <si>
    <t>Just waiting for Andy to send these things</t>
  </si>
  <si>
    <t>https://github.com/johndavis92790/OP-Tasklist/issues/33</t>
  </si>
  <si>
    <t>Title: Merz - Send renewal contract with extended data protection addendum</t>
  </si>
  <si>
    <t>PVTI_lAHOBXQWPs4BLZXmzgjPUek</t>
  </si>
  <si>
    <t>Fill up my calendar with time blocks to work on specific tasks</t>
  </si>
  <si>
    <t>https://github.com/johndavis92790/OP-Tasklist/issues/21</t>
  </si>
  <si>
    <t>Title: Fill up my calendar with time blocks to work on specific tasks</t>
  </si>
  <si>
    <t>PVTI_lAHOBXQWPs4BLZXmzgjPEDY</t>
  </si>
  <si>
    <t>Check influence maps on every customer</t>
  </si>
  <si>
    <t>- [ ] Add them to salesforce
- [ ] Add them to the tab in the customer chat in slack
- [ ] Add them to my customer doc in onboarding</t>
  </si>
  <si>
    <t>https://github.com/johndavis92790/OP-Tasklist/issues/12</t>
  </si>
  <si>
    <t>Title: Check influence maps on every customer</t>
  </si>
  <si>
    <t>PVTI_lAHOBXQWPs4BLZXmzgjamck</t>
  </si>
  <si>
    <t>Send out EDGE pre-registration email blast</t>
  </si>
  <si>
    <t>https://docs.google.com/document/d/140wmbhSpbK-AZMl3JmRJjA7d0ZZNrd2UWkFsUwfn5Bk/edit?tab=t.0</t>
  </si>
  <si>
    <t>https://github.com/johndavis92790/OP-Tasklist/issues/29</t>
  </si>
  <si>
    <t>Title: Send out EDGE pre-registration email blast</t>
  </si>
  <si>
    <t>PVTI_lAHOBXQWPs4BLZXmzgjamW4</t>
  </si>
  <si>
    <t>Send out extended data retention offer email blast</t>
  </si>
  <si>
    <t>https://us-3129.app.gong.io/engage/flows?folder=undefined&amp;flow=1781899940887119176</t>
  </si>
  <si>
    <t>https://github.com/johndavis92790/OP-Tasklist/issues/28</t>
  </si>
  <si>
    <t>Title: Send out extended data retention offer email blast</t>
  </si>
  <si>
    <t>PVTI_lAHOBXQWPs4BLZXmzgjPnes</t>
  </si>
  <si>
    <t>Biogen - Setup a first syncup, invite Andy as well</t>
  </si>
  <si>
    <t>&lt;img width="526" height="211" alt="Image" src="https://github.com/user-attachments/assets/295f8e90-f777-4cd1-8c3e-d68a4e6e2805" /&gt;</t>
  </si>
  <si>
    <t>https://github.com/johndavis92790/OP-Tasklist/issues/22</t>
  </si>
  <si>
    <t>account:Biogen</t>
  </si>
  <si>
    <t>Title: Biogen - Setup a first syncup, invite Andy as well</t>
  </si>
  <si>
    <t>PVTI_lAHOBXQWPs4BLZXmzgjuj_Y</t>
  </si>
  <si>
    <t>Agilent - Reply to to Raghu email</t>
  </si>
  <si>
    <t>https://mail.google.com/mail/u/0/#inbox/FMfcgzQfBQCSfWFpcvdKjQfjddfJWnfj</t>
  </si>
  <si>
    <t>https://github.com/johndavis92790/OP-Tasklist/issues/39</t>
  </si>
  <si>
    <t>Title: Agilent - Reply to to Raghu email</t>
  </si>
  <si>
    <t>PVTI_lAHOBXQWPs4BLZXmzgkbH4o</t>
  </si>
  <si>
    <t>Send documentation about ObservePoint's new GitHub integration feature that allows automated triggering of audits/journeys during code releases.
**Key benefits:**
- Automates audit execution during staging/production deployments
- Can block releases if ObservePoint rules fail
- Eliminates reliance on arbitrary scheduling
- Provides extra protection before prod releases
**Note:** Raghu will document this in their success criteria plan and explore with development teams to see if they use GitHub (currently unknown - they may use BitBucket, AWS repositories, or Adobe)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</si>
  <si>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https://github.com/johndavis92790/OP-Tasklist/issues/1761</t>
  </si>
  <si>
    <t>Title: Send GitHub integration documentation to Raghu</t>
  </si>
  <si>
    <t>PVTI_lAHOBXQWPs4BLZXmzgkbH5E</t>
  </si>
  <si>
    <t>Deliver proof-of-concept audits/journeys covering different labels (not just one) to help Raghu demonstrate ObservePoint capabilities to his team before the March 21st release.
**Critical context:**
- Raghu has two pressing deliverables this Friday related to release planning
- March 21st production go-live is the target
- Raghu will be on leave for a couple weeks in March
- License expires in April - this POC is crucial for renewal discussions
- Need to show results from multiple runs (not just one day) to demonstrate automated validation
**Goal:** Establish a process where teams can propose customer journeys, Raghu brings them to John, they get created in ObservePoint, automatically validated, and results shared back
**Scope:** High-level POC covering different types of validations (ecommerce, engagement, etc.) to engage different scattered teams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</si>
  <si>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https://github.com/johndavis92790/OP-Tasklist/issues/1763</t>
  </si>
  <si>
    <t>Title: Create POC covering multiple audit labels by March</t>
  </si>
  <si>
    <t>PVTI_lAHOBXQWPs4BLZXmzgkHC0g</t>
  </si>
  <si>
    <t>Reformat journey documentation for ObservePoint support team</t>
  </si>
  <si>
    <t>1/27 - This needs to be done once the first journey is built and is running successfully
Work with John Davis to reformat the existing Google Sheet journey steps to be optimized for ObservePoint's journey support team to build. Current steps are written for manual testing and need to be restructured for automated journey creation.
**Next meeting focus:** John will show how journeys are built in the UI during the Wednesday, January 28th, 2025 meeting at 10:00 AM Pacific so the documentation can be better structured.
**Goal:** Have journey documentation ready for support team to build while on vacation in March
**Focus areas:**
- Ecommerce journey (order purchase flow)
- Engagement journey (search functionality)
- ERFQ journey
---
## Meeting Context
**Meeting:** ObservePoint | Agilent Sync
**Date:** Thursday, January 22, 2026
**Account:** Agilent
**External Attendees:** venkata.mallepudi@agilent.com
**Meeting Recap:** [View Recap](https://app.askelephant.ai/workspaces/wrks_01JYF7CP38371WK5E5BP8XSHM5/engagements/ngmt_01KFD5GQWX1C5RDSWEVXAZSJ65)
### Meeting Summary
This meeting focused on building automated testing solutions in ObservePoint for Agilent's website. John and Raghu reviewed Raghu's detailed Google Sheet tracking audit and web journey requirements across different regions and environments, with Raghu prioritizing staging URLs first before moving to production and lower environments. They began creating a consent audit for US opt-out scenarios, but encountered whitelisting issues blocking ObservePoint's access to the staging environment that nee...
---
*Auto-generated from meeting recap on 2026-01-22*</t>
  </si>
  <si>
    <t>https://github.com/johndavis92790/OP-Tasklist/issues/143</t>
  </si>
  <si>
    <t>Title: Reformat journey documentation for ObservePoint support team</t>
  </si>
  <si>
    <t>PVTI_lAHOBXQWPs4BLZXmzgkbH4U</t>
  </si>
  <si>
    <t>Develop a script to automate the creation of multiple audits based on Raghu's requirements list. This will help expedite the process since Raghu is completely filled with other tasks.
**Context:**
- Multiple audits needed across different labels (ecommerce, marketing, user identification, engagement, RFQs, third party tags)
- Script should ingest transformed data from Raghu's spreadsheet
- First audit framework is working and can serve as template
- This will significantly reduce manual setup time
---
## Meeting Context
**Meeting:** ObservePoint | Agilent - Sync
**Date:** Wednesday, January 28, 2026
**Account:** Agilent
**External Attendees:** venkata.mallepudi@agilent.com
**Meeting Recap:** [View Recap](https://app.askelephant.ai/workspaces/wrks_01JYF7CP38371WK5E5BP8XSHM5/engagements/ngmt_01KFM0VY51YQRV6HA8HFJ37MEH)
### Meeting Summary
John Davis and Raghu discussed implementing ObservePoint audits and web journeys to validate e-commerce flows, engagement tracking, and data quality across multiple regions. They agreed to start with a proof-of-concept approach, with John creating a scripted solution to automate audit setup and building an initial journey example that can be replicated across different scenarios. John will transform Raghu's existing test steps into ObservePoint-compatible formats and explore new features like GitHub integration for CI/CD automation and beta charting capabilities for data visualization, aiming to have initial results ready before the March 21st release and Raghu's upcoming leave.
---
*Auto-generated from meeting recap on 2026-01-28*</t>
  </si>
  <si>
    <t>https://github.com/johndavis92790/OP-Tasklist/issues/1760</t>
  </si>
  <si>
    <t>Title: Create script to automate audit creation</t>
  </si>
  <si>
    <t>PVTI_lAHOBXQWPs4BLZXmzgkgcG8</t>
  </si>
  <si>
    <t>Research why the custom 'digital data' data layer (Officeworks' primary data layer) is not appearing in the ObservePoint audit results under the expected vendor categories.
Context:
- The data layer is visible in browser console but not surfacing properly in audit reports
- May be a custom Adobe-referenced layer rather than standard Adobe Launch
- Need to determine if it requires custom configuration in ObservePoint to capture
- This is blocking Hailey's ability to validate data layer completeness
---
## Meeting Context
**Meeting:** ObservePoint | Officeworks Sync
**Date:** Thursday, January 29, 2026
**Account:** Officeworks
**External Attendees:** hchamberlain@officeworks.com.au, hhebron@officeworks.com.au
**Meeting Recap:** [View Recap](https://app.askelephant.ai/workspaces/wrks_01JYF7CP38371WK5E5BP8XSHM5/engagements/ngmt_01KF9F0WEY837HJD4XH1FDQY0E)
### Meeting Summary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follow-up session to address Hailey's specific use cases around the custom "digital data" layer, and establishing governance standards that can be enforced through ObservePoint's rules and alerting capabilities.
---
*Auto-generated from meeting recap on 2026-01-29*</t>
  </si>
  <si>
    <t>https://github.com/johndavis92790/OP-Tasklist/issues/1765</t>
  </si>
  <si>
    <t>account:Officeworks, auto-generated</t>
  </si>
  <si>
    <t>Title: Investigate digital data layer visibility in ObservePoint</t>
  </si>
  <si>
    <t>PVTI_lAHOBXQWPs4BLZXmzgkw3j4</t>
  </si>
  <si>
    <t>Send email to Raj with alternative time slots to reschedule the February 16th meeting, which falls on President's Day (holiday for both parties). Provide options for meeting either sooner or later than the 16th.
**Timeline:** Within a few minutes of meeting conclusion
---
## Meeting Context
**Meeting:** ObservePoint | Agilent Sync
**Date:** Tuesday, February 3, 2026
**External Attendees:** venkata.mallepudi@agilent.com
**Meeting Recap:** [View Recap](https://app.askelephant.ai/workspaces/wrks_01JYF7CP38371WK5E5BP8XSHM5/engagements/ngmt_01KG5H6T8HYARVT3A9CRTT3S4H)
### Meeting Summary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simulation. Raj committed to providing documentation by week's end detailing all parameters and data elements for each event, prioritizing the engagement homepage with potential extension to the search page, while they agreed to reschedule their February 16th meeting due to the President's Day holiday.
---
*Auto-generated from meeting recap on 2026-02-03*</t>
  </si>
  <si>
    <t>https://github.com/johndavis92790/OP-Tasklist/issues/1777</t>
  </si>
  <si>
    <t>Title: Send email to reschedule February 16th meeting</t>
  </si>
  <si>
    <t>PVTI_lAHOBXQWPs4BLZXmzgkxPmY</t>
  </si>
  <si>
    <t>Define and document who should receive ObservePoint audit results, email alerts, and have platform access to review findings and take action.
**This should be determined after:**
- Finalizing the tier-based page list
- Understanding what specific alerts/reports will be configured
Stakeholders will need to be assigned based on their responsibility areas (analytics, privacy, content, performance, etc.).
---
## Meeting Context
**Meeting:** Review ObservePoint Audit of Pru.com
**Date:** Tuesday, February 3, 2026
**Account:** Prudential Financial Inc.
**External Attendees:** steve.choi@prudential.com
**Meeting Recap:** [View Recap](https://app.askelephant.ai/workspaces/wrks_01JYF7CP38371WK5E5BP8XSHM5/engagements/ngmt_01KG33HV388QED9QCDZC26JAJ1)
### Meeting Summary
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Prudential subdomains, considering factors like traffic volume, page types, and system integrations. The team also reviewed ObservePoint's capabilities for detecting broken links, missing tags, and privacy compliance issues, with plans to reconvene in two weeks to finalize the page list and determine stakeholders who will receive and act on audit alerts.
---
*Auto-generated from meeting recap on 2026-02-03*</t>
  </si>
  <si>
    <t>https://github.com/johndavis92790/OP-Tasklist/issues/1779</t>
  </si>
  <si>
    <t>Title: Identify stakeholders for audit alerts and reports</t>
  </si>
  <si>
    <t>PVTI_lAHOBXQWPs4BLZXmzgkxah8</t>
  </si>
  <si>
    <t>Investigate and develop a custom ObservePoint tag solution using JavaScript to handle conditional form validation logic for Brunswick's lead forms.
**Context:**
- Need to validate form-specific values (SQL vs MQL lead status, unique form IDs, Google Ads IDs) without creating 60+ individual rules
- Solution should check data layer values and return boolean results
- Must work across ~12 sites with ~12 forms per site
- Code should be reusable/universal to avoid managing multiple JavaScript blocks
**Next Steps:**
- Build proof of concept with Sea Ray contact dealer form
- Consult with solutions team about similar past implementations
- Ensure Brad's team can edit JavaScript patterns for new forms
---
## Meeting Context
**Meeting:** ObservePoint | Brunswick Sync
**Date:** Tuesday, February 3, 2026
**Meeting Recap:** [View Recap](https://app.askelephant.ai/workspaces/wrks_01JYF7CP38371WK5E5BP8XSHM5/engagements/ngmt_01KG7QE75PTESKSWAG8X12ERY4)
### Meeting Summary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conditional logic more efficiently, which would allow for more flexible rule creation while keeping the solution manageable, and committed to researching best practices with the solutions team before their next discussion.
---
*Auto-generated from meeting recap on 2026-02-03*</t>
  </si>
  <si>
    <t>https://github.com/johndavis92790/OP-Tasklist/issues/1784</t>
  </si>
  <si>
    <t>Title: Research custom tag solution for form validation rules</t>
  </si>
  <si>
    <t>PVTI_lAHOBXQWPs4BLZXmzgluLAQ</t>
  </si>
  <si>
    <t>Set up proof-of-concept privacy compliance audits for Brunswick's websites to demonstrate ObservePoint's privacy capabilities to their legal team.
**Audits to configure:**
1. **US Opt-In Audit** - California location, accept all cookies
2. **US Opt-Out Audit** - California location, reject all cookies  
3. **Europe Default Audit** - UK location, no banner interaction (default state)
4. **Europe Opt-Out Audit** - UK location, reject all cookies
**Key Requirements:**
- Test URL: Sea Ray website (provided by Brad)
- Focus on verifying cookies fire correctly based on consent state
- Legal team needs compliance verification urgently
- Brad mentioned needing results "today, tomorrow"
**Expected Issues to Validate:**
- Adobe Analytics firing when it shouldn't (loads from Launch, not GTM)
- Facebook Pixel (FBP cookie) behavior on opt-out
- Ensure only strictly necessary cookies fire in opt-out states
**Note:** Three audits were already started during the call (opt-in US, opt-out US, UK default), but need consent categories assigned before results are fully actionable.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</si>
  <si>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https://github.com/johndavis92790/OP-Tasklist/issues/1864</t>
  </si>
  <si>
    <t>Title: Set up and run privacy compliance POC audits</t>
  </si>
  <si>
    <t>PVTI_lAHOBXQWPs4BLZXmzgluLBg</t>
  </si>
  <si>
    <t>Share the ObservePoint privacy use case documentation that was referenced during the call.
**Document Details:**
- Contains privacy-specific use cases and capabilities
- Covers cookie compliance checking, consent management validation, and regional privacy law compliance
- John attempted to share during the call but should follow up to ensure Brad received it
**Context:**
- Brad was surprised ObservePoint had privacy compliance capabilities
- He had been researching alternatives like Cookiebot and Cookie GDPR
- This documentation will help Brad understand the full scope of privacy features available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</si>
  <si>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https://github.com/johndavis92790/OP-Tasklist/issues/1867</t>
  </si>
  <si>
    <t>Title: Send privacy use case documentation to Brad</t>
  </si>
  <si>
    <t>PVTI_lAHOBXQWPs4BLZXmzgjPNE4</t>
  </si>
  <si>
    <t>Mongo - Build custom solution for importing custom report into google sheets</t>
  </si>
  <si>
    <t>This is being built in the OP Tools Sheet:
https://docs.google.com/spreadsheets/d/16Q4gWUtJKxQ7Ab_KttdVOjOpQNxW2Ika4Vz_05GJX2Y/edit?gid=454600116#gid=454600116</t>
  </si>
  <si>
    <t>https://github.com/johndavis92790/OP-Tasklist/issues/18</t>
  </si>
  <si>
    <t>account:MongoDB Inc.</t>
  </si>
  <si>
    <t>Title: Mongo - Build custom solution for importing custom report into google sheets</t>
  </si>
  <si>
    <t>PVTI_lAHOBXQWPs4BLZXmzgkGYhs</t>
  </si>
  <si>
    <t>Build first Intercom journey for pricing and contact pages</t>
  </si>
  <si>
    <t>Build the initial ObservePoint journey to test the Intercom chat functionality on two pages:
**Pages to test:**
- Pricing page (chat with sales CTA)
- Contact us page
**Requirements:**
- Desktop only (mobile users shouldn't see the CTA)
- Click the specific chat button on each page (not just the widget in lower right corner)
- Verify Intercom chat interface loads after button click
- Write CSS selectors for both the button click and post-click validation
- Save to the 'Intercom' folder Arthur created (use production subfolder)
- Set up email alerts to Wendy for failures
**Next steps:**
- Send completed journey details via the existing email chain
- Schedule follow-up enablement session to show how it was built and how to replicate for other pages
Here are a couple journeys I built for your pricing and contact us pages to verify the chat now buttons on the pages actually do cause the chat iframe to load on the page:
https://app.observepoint.com/web-journey/575343/run/66672653/results?action=1
https://app.observepoint.com/web-journey/575341/run/66672661/results?action=1
There were slight differences on how the chat now buttons were implemented on these two pages so there wasn't much of a way to use a common action set, but they still work. 
Next steps could include:
- Set up for other environments
- Schedule these to run automatically on a regular cadence
- Setup notifications for failures
- Recreate for other pages or use cases
---
## Meeting Context
**Meeting:** ObservePoint | MongoDB Inc. Sync
**Date:** Thursday, January 22, 2026
**Account:** MongoDB Inc.
**External Attendees:** michaleen.craig@mongodb.com, wendi.vien@mongodb.com, arthur.engelhard@mongodb.com
**Meeting Recap:** [View Recap](https://app.askelephant.ai/workspaces/wrks_01JYF7CP38371WK5E5BP8XSHM5/engagements/ngmt_01KET5PP22BYAGH2QG3G059AYR)
### Meeting Summary
This meeting focused on setting up automated testing in ObservePoint to monitor Intercom chatbot functionality on MongoDB's website, specifically after a bug caused the chat button to reload pages instead of launching the chat interface. John Davis agreed to build the first journey test for the pricing and contact pages, which will check if the chat interface loads properly when users click the "Chat Now" button on desktop devices. The team discussed access provisioning through Lumos for Michale...
---
*Auto-generated from meeting recap on 2026-01-22*</t>
  </si>
  <si>
    <t>https://github.com/johndavis92790/OP-Tasklist/issues/69</t>
  </si>
  <si>
    <t>account:MongoDB Inc., auto-generated</t>
  </si>
  <si>
    <t>Title: Build first Intercom journey for pricing and contact pages</t>
  </si>
  <si>
    <t>PVTI_lAHOBXQWPs4BLZXmzgjPR1E</t>
  </si>
  <si>
    <t>Seagate - Setup and test custom pre-audit action for opting out because it seems like the onetrust opt outs are not working?</t>
  </si>
  <si>
    <t>Custom pre-audit action doesn't seem to be working either:
https://app.observepoint.com/audit/2029467/run/8609207/report/privacy-tags</t>
  </si>
  <si>
    <t>https://github.com/johndavis92790/OP-Tasklist/issues/19</t>
  </si>
  <si>
    <t>account:Seagate</t>
  </si>
  <si>
    <t>Title: Seagate - Setup and test custom pre-audit action for opting out because it seems like the onetrust opt outs are not working?</t>
  </si>
  <si>
    <t>PVTI_lAHOBXQWPs4BLZXmzgjO9e0</t>
  </si>
  <si>
    <t>Seagate - Followup with Taylor Everding about regex question, long slack thread</t>
  </si>
  <si>
    <t>Slack thread:
https://observepoint.slack.com/archives/C51LN1WDP/p1767398436211269?thread_ts=1766085722.006919&amp;cid=C51LN1WDP
Just waiting to hear back from Dipendra to see if its fixed now</t>
  </si>
  <si>
    <t>https://github.com/johndavis92790/OP-Tasklist/issues/8</t>
  </si>
  <si>
    <t>Title: Seagate - Followup with Taylor Everding about regex question, long slack thread</t>
  </si>
  <si>
    <t>PVTI_lAHOBXQWPs4BLZXmzgk61DY</t>
  </si>
  <si>
    <t>Continue the process of identifying cookies that are not found in OneTrust and adding them to the cookie inventory.
**Current Status:**
- Successfully added ~15 cookies manually via bulk upload to OneTrust
- Process involves: exporting unapproved cookies from ObservePoint → mapping to OneTrust import format → bulk uploading → republishing OneTrust → syncing consent categories in ObservePoint
**Next Steps:**
- Focus on the opt-out audit (runs daily) to identify remaining unapproved cookies
- Use the Cookie Privacy Compliance page with proper filtering (filter by audit name for opt-out audits only)
- Add any missing cookies to OneTrust using the manual bulk upload process
- Remember: cookies showing as "unapproved" in opt-out context may actually be properly categorized but firing when they shouldn't be (e.g., targeting cookies in opt-out state)
**Goal:** Get to zero unknown/unapproved cookies, then shift focus to analyzing which cookies are loading in opt-out state when they shouldn't be.
---
## Meeting Context
**Meeting:** ObservePoint | Seagate Monthly Sync
**Date:** Thursday, February 5, 2026
**Account:** Seagate
**External Attendees:** dipendra.m.bagchee@seagate.com
**Meeting Recap:** [View Recap](https://app.askelephant.ai/workspaces/wrks_01JYF7CP38371WK5E5BP8XSHM5/engagements/ngmt_01KEFG136E3MYR0C5H7BSESPGW)
### Meeting Summary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
---
*Auto-generated from meeting recap on 2026-02-05*</t>
  </si>
  <si>
    <t>https://github.com/johndavis92790/OP-Tasklist/issues/1828</t>
  </si>
  <si>
    <t>account:Seagate, auto-generated</t>
  </si>
  <si>
    <t>Title: Review and categorize unapproved cookies in opt-out audit</t>
  </si>
  <si>
    <t>PVTI_lAHOBXQWPs4BLZXmzgk61Do</t>
  </si>
  <si>
    <t>After making any changes to cookie categories or settings in OneTrust, remember to update the consent categories in ObservePoint.
**Process:**
1. Make changes in OneTrust
2. Go to ObservePoint audit settings → Standards → Consent Categories
3. Sync the consent categories
4. Either wait for next audit run OR reprocess existing audit (reprocessing doesn't use additional usage)
**Note:** This sync is critical for accurate reporting - without it, ObservePoint won't reflect the current OneTrust configuration.
---
## Meeting Context
**Meeting:** ObservePoint | Seagate Monthly Sync
**Date:** Thursday, February 5, 2026
**Account:** Seagate
**External Attendees:** dipendra.m.bagchee@seagate.com
**Meeting Recap:** [View Recap](https://app.askelephant.ai/workspaces/wrks_01JYF7CP38371WK5E5BP8XSHM5/engagements/ngmt_01KEFG136E3MYR0C5H7BSESPGW)
### Meeting Summary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
---
*Auto-generated from meeting recap on 2026-02-05*</t>
  </si>
  <si>
    <t>https://github.com/johndavis92790/OP-Tasklist/issues/1829</t>
  </si>
  <si>
    <t>Title: Sync consent categories after OneTrust changes</t>
  </si>
  <si>
    <t>PVTI_lAHOBXQWPs4BLZXmzgk61EI</t>
  </si>
  <si>
    <t>Fix the current report configuration that is mixing opt-in and opt-out audit data, causing confusion about cookie approval status.
**Issue Identified:**
- Current report pulls from entire Seagate.com folder, combining opt-in and opt-out audits
- This creates misleading "unapproved" statuses (cookies may be approved for opt-in but correctly blocked in opt-out)
**Solution:**
- Add audit name filter to the report
- Either manually select specific audits OR use naming convention filter (e.g., filter for "opt out" in audit name)
- Consider creating separate reports for opt-in vs opt-out analysis
**Alternative:** Can also analyze individual audits directly via the Cookie Privacy Compliance page instead of using combined reports.
---
## Meeting Context
**Meeting:** ObservePoint | Seagate Monthly Sync
**Date:** Thursday, February 5, 2026
**Account:** Seagate
**External Attendees:** dipendra.m.bagchee@seagate.com
**Meeting Recap:** [View Recap](https://app.askelephant.ai/workspaces/wrks_01JYF7CP38371WK5E5BP8XSHM5/engagements/ngmt_01KEFG136E3MYR0C5H7BSESPGW)
### Meeting Summary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users opt out, and he explained how to filter reports by audit type and reprocess audits after syncing consent categories. Dipendra confirmed his manual bulk upload process from ObservePoint to OneTrust was working correctly and plans to continue identifying cookies not yet in OneTrust before focusing on proper categorization.
---
*Auto-generated from meeting recap on 2026-02-05*</t>
  </si>
  <si>
    <t>https://github.com/johndavis92790/OP-Tasklist/issues/1830</t>
  </si>
  <si>
    <t>Title: Update report filtering to separate opt-in and opt-out data</t>
  </si>
  <si>
    <t>PVTI_lAHOBXQWPs4BLZXmzgkDvmE</t>
  </si>
  <si>
    <t>Complete billing contact update form</t>
  </si>
  <si>
    <t>Fill out and return the billing information update form sent by John Davis. This is needed to update the account from Catherine Lanny (no longer with department) to Frank as the new point of contact for renewals and procurement.
**Deadline context:** Service end date is February 28, 2026, and the renewal process typically starts 6 weeks out (currently ~5 weeks out).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</si>
  <si>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https://github.com/johndavis92790/OP-Tasklist/issues/52</t>
  </si>
  <si>
    <t>Title: Complete billing contact update form</t>
  </si>
  <si>
    <t>PVTI_lAHOBXQWPs4BLZXmzgjn6F8</t>
  </si>
  <si>
    <t>Setup github project with Accounts Toolbelt appscripts</t>
  </si>
  <si>
    <t>- [ ] Auto download issues into sheet to have data ready to go
- [ ] Sync account names as a custom field in project to be able to assign issues to accounts</t>
  </si>
  <si>
    <t>https://github.com/johndavis92790/OP-Tasklist/issues/35</t>
  </si>
  <si>
    <t>Title: Setup github project with Accounts Toolbelt appscripts</t>
  </si>
  <si>
    <t>PVTI_lAHOBXQWPs4BLZXmzgjO8UE</t>
  </si>
  <si>
    <t>Amica  - Followup with SE or Mike about combining adobe and OP data</t>
  </si>
  <si>
    <t>Sounds like he is talking about the old chrome extension and we don't support it anymore. Try and figure out if there is something else that we can do to help with this</t>
  </si>
  <si>
    <t>https://github.com/johndavis92790/OP-Tasklist/issues/6</t>
  </si>
  <si>
    <t>account:Amica Mutual Insurance</t>
  </si>
  <si>
    <t>Title: Amica  - Followup with SE or Mike about combining adobe and OP data</t>
  </si>
  <si>
    <t>PVTI_lAHOBXQWPs4BLZXmzgjyxaQ</t>
  </si>
  <si>
    <t>Extend next meeting to a full hour</t>
  </si>
  <si>
    <t>https://github.com/johndavis92790/OP-Tasklist/issues/44</t>
  </si>
  <si>
    <t>account:Caleres</t>
  </si>
  <si>
    <t>Title: Extend next meeting to a full hour</t>
  </si>
  <si>
    <t>PVTI_lAHOBXQWPs4BLZXmzgkDvps</t>
  </si>
  <si>
    <t>Complete Journey configuration with search button click</t>
  </si>
  <si>
    <t>Finalize the Journey being built during the meeting by:
1. Implementing the one-line JavaScript code: `document.querySelector('button[data-cmp-navigation-action="toggle-search"]').click()`
2. Testing the Journey run to verify the search button click works correctly
3. Add the subsequent step for inputting text into the search field after button click
**Current Status:** Journey saved and test run initiated during meeting - verify results and continue building
---
## Meeting Context
**Meeting:** ObservePoint | RWJF - Quick Sync
**Date:** Tuesday, January 20, 2026
**Account:** Robert Wood Johnson Foundation
**External Attendees:** phagerty@rwjf.org
**Meeting Recap:** [View Recap](https://app.askelephant.ai/workspaces/wrks_01JYF7CP38371WK5E5BP8XSHM5/engagements/ngmt_01KFEFDM17YRHE4PRQA6M6GFPM)
### Meeting Summary
Phil and John discussed building a web journey using JavaScript to automate button clicks and form interactions. John explained how to use CSS selectors with `document.querySelector()` to identify specific HTML elements on a page, demonstrating both through live coding and by showing Phil how to inspect elements in browser dev tools. He recommended using AI tools like ChatGPT or Claude to generate CSS selectors by copying HTML elements, and shared documentation resources while offering ongoing s...
---
*Auto-generated from meeting recap on 2026-01-22*</t>
  </si>
  <si>
    <t>https://github.com/johndavis92790/OP-Tasklist/issues/61</t>
  </si>
  <si>
    <t>Title: Complete Journey configuration with search button click</t>
  </si>
  <si>
    <t>PVTI_lAHOBXQWPs4BLZXmzgjjtA8</t>
  </si>
  <si>
    <t>Dignity - Make sure to get the txt use case google sheet from Stanton</t>
  </si>
  <si>
    <t>https://github.com/johndavis92790/OP-Tasklist/issues/30</t>
  </si>
  <si>
    <t>Title: Dignity - Make sure to get the txt use case google sheet from Stanton</t>
  </si>
  <si>
    <t>PVTI_lAHOBXQWPs4BLZXmzgkDvoM</t>
  </si>
  <si>
    <t>Practice building CSS selectors for journey actions</t>
  </si>
  <si>
    <t>Continue practicing building journey actions using CSS selectors and JavaScript to interact with page elements.
**Key learnings to apply:**
- Use `document.querySelector()` with CSS selectors to find elements
- Target unique attributes (like `data-cmp-navigation-action`) when available
- Use `.click()` method to interact with buttons
- Can write as one-liner: `document.querySelector('[data-cmp-navigation-action="toggle-search"]').click()`
- Test selectors in browser console before adding to journey
**Resources:**
- Review help documentation shared by John Davis (link provided in meeting)
- Watch video walkthrough in the help docs
- Use AI (ChatGPT, Claude) to generate CSS selectors by copying HTML elements from dev tools
---
## Meeting Context
**Meeting:** ObservePoint | RWJF - Quick Sync
**Date:** Tuesday, January 20, 2026
**Account:** Robert Wood Johnson Foundation
**External Attendees:** phagerty@rwjf.org
**Meeting Recap:** [View Recap](https://app.askelephant.ai/workspaces/wrks_01JYF7CP38371WK5E5BP8XSHM5/engagements/ngmt_01KFEFDM17YRHE4PRQA6M6GFPM)
### Meeting Summary
Phil and John discussed building a web journey using JavaScript to automate button clicks and form interactions. John explained how to use CSS selectors with `document.querySelector()` to identify specific HTML elements on a page, demonstrating both through live coding and by showing Phil how to inspect elements in browser dev tools. He recommended using AI tools like ChatGPT or Claude to generate CSS selectors by copying HTML elements, and shared documentation resources while offering ongoing s...
---
*Auto-generated from meeting recap on 2026-01-22*</t>
  </si>
  <si>
    <t>https://github.com/johndavis92790/OP-Tasklist/issues/58</t>
  </si>
  <si>
    <t>Title: Practice building CSS selectors for journey actions</t>
  </si>
  <si>
    <t>PVTI_lAHOBXQWPs4BLZXmzgk636U</t>
  </si>
  <si>
    <t>Once Phil has finalized the consolidated analytics rule and determined what's being checked and who it's for, help Phil set up appropriate notifications and alerts. The goal is to avoid "noise" in notifications - only send alerts when something is actually wrong ("no news is good news" approach).
**Options to explore:**
- Direct rule notifications
- Report-based notifications
- Alert configurations
**Dependencies:** This task can only begin after Phil completes the rule consolidation work.
**Timeline:** To be discussed at or after the Tuesday meeting.
---
## Meeting Context
**Meeting:** ObservePoint | Robert Wood Johnson Foundation Sync
**Date:** Thursday, February 5, 2026
**Account:** Robert Wood Johnson Foundation
**External Attendees:** phagerty@rwjf.org
**Meeting Recap:** [View Recap](https://app.askelephant.ai/workspaces/wrks_01JYF7CP38371WK5E5BP8XSHM5/engagements/ngmt_01KGJKEFSJJK5FCKS9BRE4HBP5)
### Meeting Summary
Phil and John discussed setting up an ObservePoint audit to verify that analytics variables are properly set on page loads across the website. Phil had initially created individual rules for each variable, but John recommended consolidating them into a single comprehensive rule that checks multiple variables and tags simultaneously to make maintenance easier and reduce alert noise. They agreed that Phil would rebuild the rule to include all expected page load variables in one standard, ensuring alerts only trigger when there are actual issues rather than creating unnecessary notifications. Phil plans to complete this work and follow up before their next scheduled meeting on Tuesday.
---
*Auto-generated from meeting recap on 2026-02-05*</t>
  </si>
  <si>
    <t>https://github.com/johndavis92790/OP-Tasklist/issues/1832</t>
  </si>
  <si>
    <t>Title: Set up notifications/alerts after rule finalization</t>
  </si>
  <si>
    <t>PVTI_lAHOBXQWPs4BLZXmzgkW_q0</t>
  </si>
  <si>
    <t>Coordinate with dev team on acceptable wait times</t>
  </si>
  <si>
    <t>Consult with the development team or site performance team about acceptable wait times for variable setting in journeys.
**Context:** Currently using 30-second waits for EVAR checks. If variables consistently require long wait times, this may indicate performance issues that could affect actual user analytics (e.g., users clicking away before tags fire, canceling network requests).
**Goal:** Establish baseline expectations for tag/variable load times to inform journey configuration and identify potential performance improvements.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</si>
  <si>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https://github.com/johndavis92790/OP-Tasklist/issues/1739</t>
  </si>
  <si>
    <t>Title: Coordinate with dev team on acceptable wait times</t>
  </si>
  <si>
    <t>PVTI_lAHOBXQWPs4BLZXmzgk6354</t>
  </si>
  <si>
    <t>Send Phil the help documentation link that contains information about ObservePoint agent IP addresses for blocking from analytics report suite.
**Context:** Phil asked if IP addresses for deployed agents have changed in the past year or two and whether he should be blocking them from his analytics report suite.
---
## Meeting Context
**Meeting:** ObservePoint | Robert Wood Johnson Foundation Sync
**Date:** Thursday, February 5, 2026
**Account:** Robert Wood Johnson Foundation
**External Attendees:** phagerty@rwjf.org
**Meeting Recap:** [View Recap](https://app.askelephant.ai/workspaces/wrks_01JYF7CP38371WK5E5BP8XSHM5/engagements/ngmt_01KGJKEFSJJK5FCKS9BRE4HBP5)
### Meeting Summary
Phil and John discussed setting up an ObservePoint audit to verify that analytics variables are properly set on page loads across the website. Phil had initially created individual rules for each variable, but John recommended consolidating them into a single comprehensive rule that checks multiple variables and tags simultaneously to make maintenance easier and reduce alert noise. They agreed that Phil would rebuild the rule to include all expected page load variables in one standard, ensuring alerts only trigger when there are actual issues rather than creating unnecessary notifications. Phil plans to complete this work and follow up before their next scheduled meeting on Tuesday.
---
*Auto-generated from meeting recap on 2026-02-05*</t>
  </si>
  <si>
    <t>https://github.com/johndavis92790/OP-Tasklist/issues/1831</t>
  </si>
  <si>
    <t>Title: Send IP address documentation link to Phil</t>
  </si>
  <si>
    <t>PVTI_lAHOBXQWPs4BLZXmzgkW_qY</t>
  </si>
  <si>
    <t>Build page load scan for standard variables</t>
  </si>
  <si>
    <t>Create a new scan/journey to validate all standard variables that should be set on every page load.
**Scope:**
- Focus only on variables set on every page load
- Exclude subdomains that don't use the Web SDK
- Use ObservePoint Chrome extension to copy full variable names (dot notation) instead of building manually
- Start with limited pages to test, then expand
- Build upon previous work started with Macy
**Technical notes:**
- Variables may be in multiple locations due to Adobe data model + XDM + custom analytics via direct call in data layer
- Use events.0.data path and events.0.xdm.experience path as needed
---
## Meeting Context
**Meeting:** ObservePoint | RWJF - Sync
**Date:** Tuesday, January 27, 2026
**Account:** Robert Wood Johnson Foundation
**External Attendees:** phagerty@rwjf.org
**Meeting Recap:** [View Recap](https://app.askelephant.ai/workspaces/wrks_01JYF7CP38371WK5E5BP8XSHM5/engagements/ngmt_01KDSNSC3TKRAJ78GP98R39FV8)
### Meeting Summary
Phil Hagerty and John Davis discussed troubleshooting a journey in ObservePoint, where Phil encountered an error due to a failed rule rather than a failed action. John demonstrated a more user-friendly approach using ObservePoint's built-in UI actions (click, input) instead of vanilla JavaScript, and recommended adding wait times to ensure variables load properly before validation. John also introduced Phil to the ObservePoint Chrome extension, which allows users to easily copy full variable nam...
---
*Auto-generated from meeting recap on 2026-01-27*</t>
  </si>
  <si>
    <t>https://github.com/johndavis92790/OP-Tasklist/issues/1738</t>
  </si>
  <si>
    <t>Title: Build page load scan for standard variables</t>
  </si>
  <si>
    <t>PVTI_lAHOBXQWPs4BLZXmzgkGvy8</t>
  </si>
  <si>
    <t>Send intro email to try and get some kind of traction and to setup first meeting</t>
  </si>
  <si>
    <t>https://github.com/johndavis92790/OP-Tasklist/issues/133</t>
  </si>
  <si>
    <t>account:Tyson Foods</t>
  </si>
  <si>
    <t>Title: Send intro email to try and get some kind of traction and to setup first meeting</t>
  </si>
  <si>
    <t>PVTI_lAHOBXQWPs4BLZXmzgkGshc</t>
  </si>
  <si>
    <t>Resolve internal budget allocation for renewal</t>
  </si>
  <si>
    <t>Connect internally to determine where the budget went and finalize the renewal decision. Frank mentioned needing to "hear about where the budget went" and has already provided reasons for renewal.
**Context for renewal discussion:**
- Current subscription may need expansion for better utilization
- New product features require support
- Server-side transition plans may require additional capacity
- Dalen will be sending pricing proposals for expansion options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</si>
  <si>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https://github.com/johndavis92790/OP-Tasklist/issues/131</t>
  </si>
  <si>
    <t>Title: Resolve internal budget allocation for renewal</t>
  </si>
  <si>
    <t>PVTI_lAHOBXQWPs4BLZXmzgjvaS4</t>
  </si>
  <si>
    <t>Turn off chilipiper and gong reminders being sent to customers</t>
  </si>
  <si>
    <t>https://github.com/johndavis92790/OP-Tasklist/issues/41</t>
  </si>
  <si>
    <t>Title: Turn off chilipiper and gong reminders being sent to customers</t>
  </si>
  <si>
    <t>PVTI_lAHOBXQWPs4BLZXmzgjVsQc</t>
  </si>
  <si>
    <t>Email Zack @ Crowdstrike to setup meeting</t>
  </si>
  <si>
    <t>https://github.com/johndavis92790/OP-Tasklist/issues/26</t>
  </si>
  <si>
    <t>account:Crowdstrike</t>
  </si>
  <si>
    <t>Title: Email Zack @ Crowdstrike to setup meeting</t>
  </si>
  <si>
    <t>PVTI_lAHOBXQWPs4BLZXmzgkxPmI</t>
  </si>
  <si>
    <t>Work with Lauren to finalize the tier-based page categorization for ObservePoint audits within the next 2 weeks.
**Key criteria to consider:**
- **Tier 1 (bi-weekly scans):** Pages with &gt;1% of total visits (~40 pages based on January data), plus critical process pages (e.g., adviser login, registration pages) and pages with third-party integrations (e.g., Kendra search)
- **Tier 2 (monthly scans):** Medium-traffic pages and recently updated content
- **Tier 3 (quarterly scans):** Low-traffic pages and static subdomains (jobs.prudential.com, newsroom, etc.)
**Additional factors:**
- Page types (account pages, marketing pages, process flows)
- Integration points with external applications
- Recent content updates (tracked via XML sitemap or CMS)
Lauren is conducting a page audit in February with Neil and Caitlin to clean up the prudential.com page list, which will inform this categorization.
---
## Meeting Context
**Meeting:** Review ObservePoint Audit of Pru.com
**Date:** Tuesday, February 3, 2026
**Account:** Prudential Financial Inc.
**External Attendees:** steve.choi@prudential.com
**Meeting Recap:** [View Recap](https://app.askelephant.ai/workspaces/wrks_01JYF7CP38371WK5E5BP8XSHM5/engagements/ngmt_01KG33HV388QED9QCDZC26JAJ1)
### Meeting Summary
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Prudential subdomains, considering factors like traffic volume, page types, and system integrations. The team also reviewed ObservePoint's capabilities for detecting broken links, missing tags, and privacy compliance issues, with plans to reconvene in two weeks to finalize the page list and determine stakeholders who will receive and act on audit alerts.
---
*Auto-generated from meeting recap on 2026-02-03*</t>
  </si>
  <si>
    <t>https://github.com/johndavis92790/OP-Tasklist/issues/1778</t>
  </si>
  <si>
    <t>Title: Collaborate with Lauren on tier-based page list</t>
  </si>
  <si>
    <t>PVTI_lAHOBXQWPs4BLZXmzgkDvnc</t>
  </si>
  <si>
    <t>Add Friday recurring meeting at 1:30 PM ET</t>
  </si>
  <si>
    <t>Schedule new recurring Friday meeting at 1:30 PM Eastern Time for 1-hour sessions to increase cadence for account cleanup and hands-on training.
**Meeting objectives:**
- Clean up ObservePoint account organization
- Conduct hands-on sessions using John's expertise to review data
- Identify issues requiring attention
- Develop new use case ideas
- First session: January 24, 2026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</si>
  <si>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https://github.com/johndavis92790/OP-Tasklist/issues/56</t>
  </si>
  <si>
    <t>Title: Add Friday recurring meeting at 1:30 PM ET</t>
  </si>
  <si>
    <t>PVTI_lAHOBXQWPs4BLZXmzgkYTmY</t>
  </si>
  <si>
    <t>Create custom Journey Health reports with labels</t>
  </si>
  <si>
    <t>Create custom Journey Health reports filtered by labels for easier monitoring of specific journey groups.
**Process:**
1. Go to Reports → Journey Health
2. Add filters for specific labels (e.g., "AC" journeys)
3. Save as new report with descriptive name (e.g., "Journey Health - AC")
4. Set up scheduled email delivery if needed (Share &amp; Export → Schedule)
5. Adjust visibility settings for appropriate team access
**Benefits:** One-click access to pre-filtered journey data without manual filtering each time.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</si>
  <si>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https://github.com/johndavis92790/OP-Tasklist/issues/1751</t>
  </si>
  <si>
    <t>Title: Create custom Journey Health reports with labels</t>
  </si>
  <si>
    <t>PVTI_lAHOBXQWPs4BLZXmzgkDvnI</t>
  </si>
  <si>
    <t>Reschedule Tuesday meetings to 3:00 PM ET weekly</t>
  </si>
  <si>
    <t>Update recurring Tuesday meeting from current time to 3:00 PM Eastern Time for 1-hour sessions.
**Schedule details:**
- 3 out of 4 weeks: Full 1-hour session at 3:00 PM ET
- 1 out of 4 weeks: 30-minute session starting at 3:30 PM ET (due to John's monthly conflict)
- First session: This Friday, January 24, 2026 at 1:30 PM ET (rescheduled from next Tuesday)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</si>
  <si>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https://github.com/johndavis92790/OP-Tasklist/issues/55</t>
  </si>
  <si>
    <t>Title: Reschedule Tuesday meetings to 3:00 PM ET weekly</t>
  </si>
  <si>
    <t>PVTI_lAHOBXQWPs4BLZXmzgkYTnI</t>
  </si>
  <si>
    <t>Set up folder permissions for marketing team</t>
  </si>
  <si>
    <t>Configure folder-level access permissions for the marketing team to restrict their view to only the Marketing folder.
**Current situation:**
- VP of Technology and technical people have broader access
- Marketing/SEO team should have restricted access to their specific folder
- Folder permissions can be set via the folder access settings
**Note:** This is already partially planned but needs execution.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</si>
  <si>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https://github.com/johndavis92790/OP-Tasklist/issues/1754</t>
  </si>
  <si>
    <t>Title: Set up folder permissions for marketing team</t>
  </si>
  <si>
    <t>PVTI_lAHOBXQWPs4BLZXmzgkYTlI</t>
  </si>
  <si>
    <t>Follow up with Dalen to ensure he sends over the new contract options that were discussed. Neither John nor Frank have received this yet.
**Contact:** Dalen (d-a-l-l-i-n)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</si>
  <si>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https://github.com/johndavis92790/OP-Tasklist/issues/1748</t>
  </si>
  <si>
    <t>Title: Follow up with Dalen on new contract options</t>
  </si>
  <si>
    <t>PVTI_lAHOBXQWPs4BLZXmzgkYTnA</t>
  </si>
  <si>
    <t>Review tagging process and ObservePoint integration</t>
  </si>
  <si>
    <t>In the next Friday meeting, walk through the end-to-end tagging and QA process (shown in Lucidchart) with a real example. Provide feedback on:
- How ObservePoint fits into dev/QA/prod workflow
- Process for unit testing vs. full regression testing
- Before/after comparison capabilities
- Alert setup for ongoing monitoring
**Scheduled for:** Next Friday meeting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</si>
  <si>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https://github.com/johndavis92790/OP-Tasklist/issues/1753</t>
  </si>
  <si>
    <t>Title: Review tagging process and ObservePoint integration</t>
  </si>
  <si>
    <t>PVTI_lAHOBXQWPs4BLZXmzgkYTmw</t>
  </si>
  <si>
    <t>Review individual journey setups in next meeting</t>
  </si>
  <si>
    <t>In the next Friday meeting, review specific journey configurations to:
- Assess current setup quality
- Identify optimization opportunities
- Provide recommendations for improvements
- See examples of journeys that went through Frank's QA process
**Focus areas:**
- Quote flow journeys (top priority)
- Shopping cart journeys (8 lines of business variations)
- Journey structure and monitoring approach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</si>
  <si>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https://github.com/johndavis92790/OP-Tasklist/issues/1752</t>
  </si>
  <si>
    <t>Title: Review individual journey setups in next meeting</t>
  </si>
  <si>
    <t>PVTI_lAHOBXQWPs4BLZXmzgkYUHA</t>
  </si>
  <si>
    <t>Walk through Frank's QA process (shown in Lucidchart) with a real example in the next meeting:
**Process overview:**
- Implementation meetings with product streams
- Tagging configuration
- Dev environment testing with ObservePoint
- Full QA before production
- Post-go-live validation
**Goal:** Get feedback on the process and see how ObservePoint fits into each stage. Focus on the quote flow work that went through this process (particularly the shopping cart work done with Macy across 8 lines of business).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organizing ObservePoint's audit and journey structure, with Frank explaining their QA process for tracking analytics through development and production environments. John recommended starting with a single use case to establish a complete QA workflow before scaling, and demonstrated how to use labels, bulk actions, and custom reports to better organize and monitor journey health across different environments. They agreed to meet again next Friday to review individual journeys and continue implementing the organizational improvements, with John also following up on contract renewal options.
---
*Auto-generated from meeting recap on 2026-01-28*</t>
  </si>
  <si>
    <t>https://github.com/johndavis92790/OP-Tasklist/issues/1757</t>
  </si>
  <si>
    <t>Title: Review and document QA process with example</t>
  </si>
  <si>
    <t>PVTI_lAHOBXQWPs4BLZXmzgkDvnw</t>
  </si>
  <si>
    <t>Clean up ObservePoint account before marketing demo</t>
  </si>
  <si>
    <t>Organize and clean up the ObservePoint account before presenting to the marketing media team. Frank noted the account is "all over the place right now" and wants it cleaned up first. Also ensure Marina is comfortable navigating the platform before broader team presentations.
---
## Meeting Context
**Meeting:** ObservePoint | Amica Weekly Sync
**Date:** Tuesday, January 20, 2026
**Account:** Amica Mutual Insurance
**External Attendees:** fialongo@amica.com
**Meeting Recap:** [View Recap](https://app.askelephant.ai/workspaces/wrks_01JYF7CP38371WK5E5BP8XSHM5/engagements/ngmt_01KD7N09FH4PQA2FBXA39C6246)
### Meeting Summary
John Davis and Frank Ialongo discussed several administrative and technical matters regarding their ObservePoint partnership. Frank requested assistance with Azure MFA/SSO implementation, which John clarified by explaining that the XML file from support contains the necessary configuration data to forward to their IT team. They also addressed the upcoming contract renewal (ending February 28th), with Frank now serving as the new point of contact since Catherine Lanny left the department, and Joh...
---
*Auto-generated from meeting recap on 2026-01-22*</t>
  </si>
  <si>
    <t>https://github.com/johndavis92790/OP-Tasklist/issues/57</t>
  </si>
  <si>
    <t>Title: Clean up ObservePoint account before marketing demo</t>
  </si>
  <si>
    <t>PVTI_lAHOBXQWPs4BLZXmzgkkIuY</t>
  </si>
  <si>
    <t>Compile a list of clients/contacts who are attending Adobe Summit this year. This list will be used to determine if John should attend the conference.
**Context:** John's team lead requested this list to evaluate whether sending John to Adobe Summit would be worthwhile based on the number of contacts attending.
---
## Meeting Context
**Meeting:** ObservePoint | Amica Weekly Sync
**Date:** Friday, January 30, 2026
**Account:** Amica Mutual Insurance
**External Attendees:** fialongo@amica.com
**Meeting Recap:** [View Recap](https://app.askelephant.ai/workspaces/wrks_01JYF7CP38371WK5E5BP8XSHM5/engagements/ngmt_01KFEK962675R0N74NKFN3GZ3X)
### Meeting Summary
John Davis and Frank Ialongo discussed organizing ObservePoint journeys and audits, with a focus on creating effective alerting systems for marketing tag monitoring. They worked through setting up folder structures, building custom reports filtered by labels and folders, and establishing rules and alerts to monitor Facebook conversion tags across web pages. The session concluded with creating an alert that would notify the team when more than five pages (or 1% of total pages) are missing the Facebook conversion tag, providing a scalable framework for monitoring marketing pixels across their website.
---
*Auto-generated from meeting recap on 2026-01-30*</t>
  </si>
  <si>
    <t>https://github.com/johndavis92790/OP-Tasklist/issues/1768</t>
  </si>
  <si>
    <t>Title: Create list of Adobe Summit attendees</t>
  </si>
  <si>
    <t>PVTI_lAHOBXQWPs4BLZXmzgkYTl4</t>
  </si>
  <si>
    <t>Create and apply labels to journeys to enable better filtering and reporting capabilities.
**Current labels identified:**
- MS Script Services (already applied to first 4 journeys)
- AC (already in use)
**Next steps:**
- Identify additional label categories needed (e.g., "Quote Flow", "Shopping Cart", etc.)
- Apply labels to existing journeys
- Use labels to create filtered reports for specific journey groups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</si>
  <si>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https://github.com/johndavis92790/OP-Tasklist/issues/1750</t>
  </si>
  <si>
    <t>Title: Apply labels to journeys for better filtering</t>
  </si>
  <si>
    <t>PVTI_lAHOBXQWPs4BLZXmzgkYTlY</t>
  </si>
  <si>
    <t>Reorganize journeys and audits into folder structure</t>
  </si>
  <si>
    <t>Reorganize the ObservePoint account structure using the following approach:
**Primary folders:**
- Dev Journeys
- Prod Journeys
- Marketing (with SEO subfolder)
**Naming convention:**
- Rename journeys to clearly indicate environment (e.g., "Get a Quote Flow - PROD")
- Use subfolder structure: Parent folder → Subfolder → Journeys/Audits
- Remember: Parent folders cannot hold journeys/audits directly - everything must be in subfolders
**Organization principle:** Make it obvious for someone who doesn't know anything about the account to understand what they're looking at.
---
## Meeting Context
**Meeting:** ObservePoint | Amica Weekly Sync
**Date:** Friday, January 23, 2026
**Account:** Amica Mutual Insurance
**External Attendees:** fialongo@amica.com
**Meeting Recap:** [View Recap](https://app.askelephant.ai/workspaces/wrks_01JYF7CP38371WK5E5BP8XSHM5/engagements/ngmt_01KFEK95PX2BSCV67P2P5YFY0H)
### Meeting Summary
Frank and John discussed ObservePoint account organization and cleanup, with Frank explaining their QA process for website analytics validation across development and production environments. John recommended starting with a single use case to establish the complete QA workflow, then scaling from there, while demonstrating how to use labels, bulk actions, and custom reports to better organize and monitor their journeys and audits. They agreed to continue next Friday, focusing on reviewing individual journeys, implementing the organizational structure with labels and folders, and examining Frank's analytics validation process in more detail.
---
*Auto-generated from meeting recap on 2026-01-28*</t>
  </si>
  <si>
    <t>https://github.com/johndavis92790/OP-Tasklist/issues/1749</t>
  </si>
  <si>
    <t>Title: Reorganize journeys and audits into folder structure</t>
  </si>
  <si>
    <t>PVTI_lAHOBXQWPs4BLZXmzgjsIXE</t>
  </si>
  <si>
    <t>Try and get refund from Amazon for returned car parts</t>
  </si>
  <si>
    <t>https://github.com/johndavis92790/OP-Tasklist/issues/38</t>
  </si>
  <si>
    <t>Title: Try and get refund from Amazon for returned car parts</t>
  </si>
  <si>
    <t>PVTI_lAHOBXQWPs4BLZXmzgjjz54</t>
  </si>
  <si>
    <t>RDO - Followup and try to schedule a meeting with them</t>
  </si>
  <si>
    <t>https://github.com/johndavis92790/OP-Tasklist/issues/31</t>
  </si>
  <si>
    <t>account:RDO Equipment</t>
  </si>
  <si>
    <t>Title: RDO - Followup and try to schedule a meeting with them</t>
  </si>
  <si>
    <t>PVTI_lAHOBXQWPs4BLZXmzgkHC18</t>
  </si>
  <si>
    <t>Provide OneTrust + GTM integration guidance</t>
  </si>
  <si>
    <t>Send documentation and guidance on implementing Google Tag Manager through OneTrust as a gateway. This allows OneTrust to restrict tag manager behavior after user opt-out, providing better consent management control.
Note: While this is outside ObservePoint's direct scope, provide relevant OneTrust documentation links to help the team implement this best practice.
---
## Meeting Context
**Meeting:** ObservePoint | RDO Equipment Sync
**Date:** Thursday, January 22, 2026
**Account:** RDO Equipment
**External Attendees:** bfergel@rdoffutt.com, enordin@rdoffutt.com
**Meeting Recap:** [View Recap](https://app.askelephant.ai/workspaces/wrks_01JYF7CP38371WK5E5BP8XSHM5/engagements/ngmt_01KFBD2MHRH8T2RRAW03GDBDM7)
### Meeting Summary
This meeting was a check-in between John Davis from ObservePoint and Eric Nordin and Bradley Fergel to review their use of the ObservePoint platform for website monitoring. John walked them through interpreting their scan reports, explaining key metrics like web vitals, tag managers, and consent management, while noting that nine pages were missing both Google Tag Manager and OneTrust implementation. The team discussed their need to review the data with stakeholders and potentially expand monito...
---
*Auto-generated from meeting recap on 2026-01-22*</t>
  </si>
  <si>
    <t>https://github.com/johndavis92790/OP-Tasklist/issues/148</t>
  </si>
  <si>
    <t>Title: Provide OneTrust + GTM integration guidance</t>
  </si>
  <si>
    <t>PVTI_lAHOBXQWPs4BLZXmzgjvZog</t>
  </si>
  <si>
    <t>Setup monthly meeting with Cotiviti on Thursdays @ 1:30pm, starting on Feb 5th</t>
  </si>
  <si>
    <t>https://github.com/johndavis92790/OP-Tasklist/issues/40</t>
  </si>
  <si>
    <t>account:Cotiviti</t>
  </si>
  <si>
    <t>Title: Setup monthly meeting with Cotiviti on Thursdays @ 1:30pm, starting on Feb 5th</t>
  </si>
  <si>
    <t>PVTI_lAHOBXQWPs4BLZXmzgk3Wb4</t>
  </si>
  <si>
    <t>Contact Sean Warren (budget owner) to inform him about the new extended data retention options (3, 5, or 7 years + 1 month).
**Context:**
- Sean originally brought ObservePoint to Cotivity primarily for compliance/legal checkbox purposes
- He works closely with Andy and JD who can facilitate connection
- Legal team has concerns about potential lawsuits (peer companies recently sued over privacy issues)
- Extended retention could help with legal defense by showing historical compliance efforts
- This is a new feature he likely doesn't know about yet
- Would require contract addendum but can be done anytime (not just at renewal)
---
## Meeting Context
**Meeting:** ObservePoint | Cotiviti - Sync
**Date:** Thursday, January 15, 2026
**Account:** Cotiviti
**External Attendees:** walter.bottlick@cotiviti.com, chris.tack@cotiviti.com
**Meeting Recap:** [View Recap](https://app.askelephant.ai/workspaces/wrks_01JYF7CP38371WK5E5BP8XSHM5/engagements/ngmt_01KEFRE24YJSXE59XGYCTHE9SP)
### Meeting Summary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recurring meetings starting February 27th to support the migration, review their ObservePoint configuration (especially after switching from OneTrust to HubSpot's native consent banner), and document success criteria for their use of the platform.
---
*Auto-generated from meeting recap on 2026-02-05*</t>
  </si>
  <si>
    <t>https://github.com/johndavis92790/OP-Tasklist/issues/1815</t>
  </si>
  <si>
    <t>account:Cotiviti, auto-generated</t>
  </si>
  <si>
    <t>Title: Reach out to Sean Warren about extended data retention</t>
  </si>
  <si>
    <t>PVTI_lAHOBXQWPs4BLZXmzgk3Wbw</t>
  </si>
  <si>
    <t>Connect with Walter to finalize the Web Governance survey contacts and complete the setup process that was previously started but not finished.
**Context:**
- Walter has been collecting contacts within Cotivity to send surveys to
- Process was delayed due to EdFX migration work
- Walter mentioned a liaison from the legal team who should be included
- Ask to be included on communications with the previous contact who was handling this
---
## Meeting Context
**Meeting:** ObservePoint | Cotiviti - Sync
**Date:** Thursday, January 15, 2026
**Account:** Cotiviti
**External Attendees:** walter.bottlick@cotiviti.com, chris.tack@cotiviti.com
**Meeting Recap:** [View Recap](https://app.askelephant.ai/workspaces/wrks_01JYF7CP38371WK5E5BP8XSHM5/engagements/ngmt_01KEFRE24YJSXE59XGYCTHE9SP)
### Meeting Summary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recurring meetings starting February 27th to support the migration, review their ObservePoint configuration (especially after switching from OneTrust to HubSpot's native consent banner), and document success criteria for their use of the platform.
---
*Auto-generated from meeting recap on 2026-02-05*</t>
  </si>
  <si>
    <t>https://github.com/johndavis92790/OP-Tasklist/issues/1814</t>
  </si>
  <si>
    <t>Title: Follow up on Web Governance survey setup</t>
  </si>
  <si>
    <t>PVTI_lAHOBXQWPs4BLZXmzgk3WcI</t>
  </si>
  <si>
    <t>Investigate and disable the meeting reminder notifications being sent from Chili Piper (chili pepper dot com) that are being received by meeting attendees.
**Context:**
- Chris reported receiving unwanted reminder emails from both Chili Piper and Gong
- This is a new scheduling technology recently implemented
- May need to check if this can be disabled in settings
---
## Meeting Context
**Meeting:** ObservePoint | Cotiviti - Sync
**Date:** Thursday, January 15, 2026
**Account:** Cotiviti
**External Attendees:** walter.bottlick@cotiviti.com, chris.tack@cotiviti.com
**Meeting Recap:** [View Recap](https://app.askelephant.ai/workspaces/wrks_01JYF7CP38371WK5E5BP8XSHM5/engagements/ngmt_01KEFRE24YJSXE59XGYCTHE9SP)
### Meeting Summary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recurring meetings starting February 27th to support the migration, review their ObservePoint configuration (especially after switching from OneTrust to HubSpot's native consent banner), and document success criteria for their use of the platform.
---
*Auto-generated from meeting recap on 2026-02-05*</t>
  </si>
  <si>
    <t>https://github.com/johndavis92790/OP-Tasklist/issues/1816</t>
  </si>
  <si>
    <t>Title: Disable Chili Piper meeting reminders</t>
  </si>
  <si>
    <t>PVTI_lAHOBXQWPs4BLZXmzgk3Wbk</t>
  </si>
  <si>
    <t>Create a living document defining success criteria for Cotivity's use of ObservePoint during the February 27th meeting.
**Context:**
- This will be a primary agenda item for the first official monthly meeting
- Document should capture what success looks like for their use case
- Will be maintained as a living document throughout the engagement
---
## Meeting Context
**Meeting:** ObservePoint | Cotiviti - Sync
**Date:** Thursday, January 15, 2026
**Account:** Cotiviti
**External Attendees:** walter.bottlick@cotiviti.com, chris.tack@cotiviti.com
**Meeting Recap:** [View Recap](https://app.askelephant.ai/workspaces/wrks_01JYF7CP38371WK5E5BP8XSHM5/engagements/ngmt_01KEFRE24YJSXE59XGYCTHE9SP)
### Meeting Summary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recurring meetings starting February 27th to support the migration, review their ObservePoint configuration (especially after switching from OneTrust to HubSpot's native consent banner), and document success criteria for their use of the platform.
---
*Auto-generated from meeting recap on 2026-02-05*</t>
  </si>
  <si>
    <t>https://github.com/johndavis92790/OP-Tasklist/issues/1813</t>
  </si>
  <si>
    <t>Title: Document success criteria with Cotivity team</t>
  </si>
  <si>
    <t>PVTI_lAHOBXQWPs4BLZXmzgk3WbY</t>
  </si>
  <si>
    <t>Set up recurring monthly meeting (every 4 weeks) with Walter Bottlick and Chris Tack for Thursday, February 27th at 1:30pm (note: first meeting moved up one week earlier to avoid quarterly summit conflict).
**Meeting purpose:**
- Monitor EdFX migration progress
- Adjust ObservePoint configurations as needed
- Support transition from OneTrust to HubSpot consent banner
---
## Meeting Context
**Meeting:** ObservePoint | Cotiviti - Sync
**Date:** Thursday, January 15, 2026
**Account:** Cotiviti
**External Attendees:** walter.bottlick@cotiviti.com, chris.tack@cotiviti.com
**Meeting Recap:** [View Recap](https://app.askelephant.ai/workspaces/wrks_01JYF7CP38371WK5E5BP8XSHM5/engagements/ngmt_01KEFRE24YJSXE59XGYCTHE9SP)
### Meeting Summary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recurring meetings starting February 27th to support the migration, review their ObservePoint configuration (especially after switching from OneTrust to HubSpot's native consent banner), and document success criteria for their use of the platform.
---
*Auto-generated from meeting recap on 2026-02-05*</t>
  </si>
  <si>
    <t>https://github.com/johndavis92790/OP-Tasklist/issues/1812</t>
  </si>
  <si>
    <t>Title: Send monthly meeting invite for Feb 27 at 1:30pm</t>
  </si>
  <si>
    <t>PVTI_lAHOBXQWPs4BLZXmzgjvssA</t>
  </si>
  <si>
    <t>Send email to schedule next call in the next couple weeks, then convert it to monthly call</t>
  </si>
  <si>
    <t>https://github.com/johndavis92790/OP-Tasklist/issues/42</t>
  </si>
  <si>
    <t>account:Officeworks</t>
  </si>
  <si>
    <t>Title: Send email to schedule next call in the next couple weeks, then convert it to monthly call</t>
  </si>
  <si>
    <t>PVTI_lAHOBXQWPs4BLZXmzgkHCzM</t>
  </si>
  <si>
    <t>Schedule weekly Thursday meetings at 1-3 PM</t>
  </si>
  <si>
    <t>Send calendar invites for weekly meetings on Thursdays from 1-3 PM (Torrid's focus time block) to:
- Kushank Jain
- Bassem Isaac
- Senthil Mani
**Plan:** Meet weekly initially to get the team set up and trained, then transition to monthly cadence once they're comfortable with the platform.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2026-01-22*</t>
  </si>
  <si>
    <t>https://github.com/johndavis92790/OP-Tasklist/issues/135</t>
  </si>
  <si>
    <t>account:Torrid, auto-generated</t>
  </si>
  <si>
    <t>Title: Schedule weekly Thursday meetings at 1-3 PM</t>
  </si>
  <si>
    <t>PVTI_lAHOBXQWPs4BLZXmzgkHCzk</t>
  </si>
  <si>
    <t>Research Torrid's current privacy setup and pain points</t>
  </si>
  <si>
    <t>Gather information about Torrid's current privacy and analytics setup to better tailor the demo:
**Known Context:**
- Using OneTrust for privacy management
- Working on Google Consent Mode implementation (currently in QA, not production)
- Experiencing 25% variance in traffic reporting due to consent mode not being enabled
- Need to validate that certain tags stop firing and certain data (loyalty IDs) stops being collected when users opt out
- Google Analytics was not previously listed as a required cookie
- Implementing cookieless tracking
**Action:** Review this context and prepare specific examples showing how ObservePoint can validate these implementations.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2026-01-22*</t>
  </si>
  <si>
    <t>https://github.com/johndavis92790/OP-Tasklist/issues/138</t>
  </si>
  <si>
    <t>Title: Research Torrid's current privacy setup and pain points</t>
  </si>
  <si>
    <t>PVTI_lAHOBXQWPs4BLZXmzgkHCzo</t>
  </si>
  <si>
    <t>Prepare automated reporting setup recommendations</t>
  </si>
  <si>
    <t>Develop recommendations for automated reporting that align with Torrid's "set it and forget it" preference:
**Requirements:**
- Minimal ongoing maintenance
- Integration with their 24/7 production support team monitoring
- Clear communication plan for who receives reports and what actions to take
**Goal:** Ensure reports don't just go to inboxes and get ignored - establish clear ownership and response protocols.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2026-01-22*</t>
  </si>
  <si>
    <t>https://github.com/johndavis92790/OP-Tasklist/issues/139</t>
  </si>
  <si>
    <t>Title: Prepare automated reporting setup recommendations</t>
  </si>
  <si>
    <t>PVTI_lAHOBXQWPs4BLZXmzgkHCy4</t>
  </si>
  <si>
    <t>Set up ObservePoint accounts for Torrid team members</t>
  </si>
  <si>
    <t>Create ObservePoint user accounts for the following Torrid team members:
- Kushank Jain (kushank.jain@torrid.com)
- Bassem Isaac (bassem.isaac@torrid.com)
- Senthil Mani (senthil.mani@torrid.com)
This should be completed before the next meeting so they can explore the platform.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2026-01-22*</t>
  </si>
  <si>
    <t>https://github.com/johndavis92790/OP-Tasklist/issues/134</t>
  </si>
  <si>
    <t>Title: Set up ObservePoint accounts for Torrid team members</t>
  </si>
  <si>
    <t>PVTI_lAHOBXQWPs4BLZXmzgkHCzU</t>
  </si>
  <si>
    <t>Prepare demo focused on out-of-box capabilities</t>
  </si>
  <si>
    <t>Prepare a comprehensive demo for the next meeting that focuses on:
**Primary Focus - Audits (out-of-box features):**
- Tag validation and monitoring
- Marketing data collection and visibility
- Privacy compliance testing (OneTrust integration)
- Google Consent Mode validation
- Automated reporting capabilities
- Set-and-forget configurations
**Secondary (if time permits):**
- Brief overview of Journeys functionality
- New reporting system features from last year
**Important Context:**
- Team has limited bandwidth for maintenance-heavy solutions
- Prefer out-of-box functionality over custom development
- Will only consider features requiring ~1 hour or less of ongoing maintenance
- Team has no current ObservePoint knowledge (starting from scratch)
- Previous user (Thomas) left over a year ago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2026-01-22*</t>
  </si>
  <si>
    <t>https://github.com/johndavis92790/OP-Tasklist/issues/136</t>
  </si>
  <si>
    <t>Title: Prepare demo focused on out-of-box capabilities</t>
  </si>
  <si>
    <t>PVTI_lAHOBXQWPs4BLZXmzgkHCzc</t>
  </si>
  <si>
    <t>Run example audits on Torrid sites before next meeting</t>
  </si>
  <si>
    <t>Set up and run initial audit scans on Torrid's websites to have real data ready for the demo. Focus on:
**Privacy-focused audits:**
- Opt-in scenario
- Opt-out scenario
- GPC signal testing
- OneTrust implementation validation
**Marketing/Tag audits:**
- Google Analytics tag validation
- Marketing tag inventory
- Cookie tracking verification
**Goal:** Show real examples from their sites rather than theoretical data during the training session.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2026-01-22*</t>
  </si>
  <si>
    <t>https://github.com/johndavis92790/OP-Tasklist/issues/137</t>
  </si>
  <si>
    <t>Title: Run example audits on Torrid sites before next meeting</t>
  </si>
  <si>
    <t>PVTI_lAHOBXQWPs4BLZXmzgkHDSQ</t>
  </si>
  <si>
    <t>https://github.com/johndavis92790/OP-Tasklist/issues/156</t>
  </si>
  <si>
    <t>auto-generated</t>
  </si>
  <si>
    <t>PVTI_lAHOBXQWPs4BLZXmzgj_apY</t>
  </si>
  <si>
    <t>Order 8x10 photos from walmart</t>
  </si>
  <si>
    <t>https://github.com/johndavis92790/OP-Tasklist/issues/47</t>
  </si>
  <si>
    <t>Title: Order 8x10 photos from walmart</t>
  </si>
  <si>
    <t>PVTI_lAHOBXQWPs4BLZXmzgkHDSk</t>
  </si>
  <si>
    <t>https://github.com/johndavis92790/OP-Tasklist/issues/157</t>
  </si>
  <si>
    <t>PVTI_lAHOBXQWPs4BLZXmzgkHDS0</t>
  </si>
  <si>
    <t>https://github.com/johndavis92790/OP-Tasklist/issues/158</t>
  </si>
  <si>
    <t>PVTI_lAHOBXQWPs4BLZXmzgkHDTA</t>
  </si>
  <si>
    <t>https://github.com/johndavis92790/OP-Tasklist/issues/159</t>
  </si>
  <si>
    <t>PVTI_lAHOBXQWPs4BLZXmzgkHDTQ</t>
  </si>
  <si>
    <t>https://github.com/johndavis92790/OP-Tasklist/issues/160</t>
  </si>
  <si>
    <t>PVTI_lAHOBXQWPs4BLZXmzgkHDTk</t>
  </si>
  <si>
    <t>https://github.com/johndavis92790/OP-Tasklist/issues/161</t>
  </si>
  <si>
    <t>PVTI_lAHOBXQWPs4BLZXmzgkHFH8</t>
  </si>
  <si>
    <t>Create ObservePoint user accounts for the following Torrid team members:
- Kushank Jain (kushank.jain@torrid.com)
- Bassem Isaac (bassem.isaac@torrid.com)
- Senthil Mani (senthil.mani@torrid.com)
This should be completed before the next meeting so they can explore the platform.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2026-01-23*</t>
  </si>
  <si>
    <t>https://github.com/johndavis92790/OP-Tasklist/issues/178</t>
  </si>
  <si>
    <t>PVTI_lAHOBXQWPs4BLZXmzgkHFIY</t>
  </si>
  <si>
    <t>Send calendar invites for weekly meetings on Thursdays from 1-3 PM (Torrid's focus time block) to:
- Kushank Jain
- Bassem Isaac
- Senthil Mani
**Plan:** Meet weekly initially to get the team set up and trained, then transition to monthly cadence once they're comfortable with the platform.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2026-01-23*</t>
  </si>
  <si>
    <t>https://github.com/johndavis92790/OP-Tasklist/issues/179</t>
  </si>
  <si>
    <t>PVTI_lAHOBXQWPs4BLZXmzgkHFIo</t>
  </si>
  <si>
    <t>Prepare a comprehensive demo for the next meeting that focuses on:
**Primary Focus - Audits (out-of-box features):**
- Tag validation and monitoring
- Marketing data collection and visibility
- Privacy compliance testing (OneTrust integration)
- Google Consent Mode validation
- Automated reporting capabilities
- Set-and-forget configurations
**Secondary (if time permits):**
- Brief overview of Journeys functionality
- New reporting system features from last year
**Important Context:**
- Team has limited bandwidth for maintenance-heavy solutions
- Prefer out-of-box functionality over custom development
- Will only consider features requiring ~1 hour or less of ongoing maintenance
- Team has no current ObservePoint knowledge (starting from scratch)
- Previous user (Thomas) left over a year ago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2026-01-23*</t>
  </si>
  <si>
    <t>https://github.com/johndavis92790/OP-Tasklist/issues/180</t>
  </si>
  <si>
    <t>PVTI_lAHOBXQWPs4BLZXmzgkHFJA</t>
  </si>
  <si>
    <t>Set up and run initial audit scans on Torrid's websites to have real data ready for the demo. Focus on:
**Privacy-focused audits:**
- Opt-in scenario
- Opt-out scenario
- GPC signal testing
- OneTrust implementation validation
**Marketing/Tag audits:**
- Google Analytics tag validation
- Marketing tag inventory
- Cookie tracking verification
**Goal:** Show real examples from their sites rather than theoretical data during the training session.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2026-01-23*</t>
  </si>
  <si>
    <t>https://github.com/johndavis92790/OP-Tasklist/issues/181</t>
  </si>
  <si>
    <t>PVTI_lAHOBXQWPs4BLZXmzgkHFJU</t>
  </si>
  <si>
    <t>Gather information about Torrid's current privacy and analytics setup to better tailor the demo:
**Known Context:**
- Using OneTrust for privacy management
- Working on Google Consent Mode implementation (currently in QA, not production)
- Experiencing 25% variance in traffic reporting due to consent mode not being enabled
- Need to validate that certain tags stop firing and certain data (loyalty IDs) stops being collected when users opt out
- Google Analytics was not previously listed as a required cookie
- Implementing cookieless tracking
**Action:** Review this context and prepare specific examples showing how ObservePoint can validate these implementations.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2026-01-23*</t>
  </si>
  <si>
    <t>https://github.com/johndavis92790/OP-Tasklist/issues/182</t>
  </si>
  <si>
    <t>PVTI_lAHOBXQWPs4BLZXmzgkHFJc</t>
  </si>
  <si>
    <t>Develop recommendations for automated reporting that align with Torrid's "set it and forget it" preference:
**Requirements:**
- Minimal ongoing maintenance
- Integration with their 24/7 production support team monitoring
- Clear communication plan for who receives reports and what actions to take
**Goal:** Ensure reports don't just go to inboxes and get ignored - establish clear ownership and response protocols.
---
## Meeting Context
**Meeting:** ObservePoint | Torrid - Sync
**Date:** Thursday, January 22, 2026
**Meeting Recap:** [View Recap](https://app.askelephant.ai/workspaces/wrks_01JYF7CP38371WK5E5BP8XSHM5/engagements/ngmt_01KFKY5BESEB1MVE7AJH5G9PS6)
### Meeting Summary
This meeting introduced the new ObservePoint team (John Davis as CSM, with support from Macy Bell and Clark Anderson) to Torrid's IT team (Kushank Jain, Bassem Isaac, and Senthil Mani) following an internal transition after their previous contact Thomas left. The Torrid team has minimal current knowledge of ObservePoint but expressed interest in out-of-the-box solutions for tag validation, privacy compliance (particularly around OneTrust and Google consent mode implementation), and marketing ana...
---
*Auto-generated from meeting recap on 2026-01-23*</t>
  </si>
  <si>
    <t>https://github.com/johndavis92790/OP-Tasklist/issues/183</t>
  </si>
  <si>
    <t>PVTI_lAHOBXQWPs4BLZXmzgkHGso</t>
  </si>
  <si>
    <t>https://github.com/johndavis92790/OP-Tasklist/issues/200</t>
  </si>
  <si>
    <t>PVTI_lAHOBXQWPs4BLZXmzgkHGs8</t>
  </si>
  <si>
    <t>https://github.com/johndavis92790/OP-Tasklist/issues/201</t>
  </si>
  <si>
    <t>PVTI_lAHOBXQWPs4BLZXmzgkHGtU</t>
  </si>
  <si>
    <t>https://github.com/johndavis92790/OP-Tasklist/issues/202</t>
  </si>
  <si>
    <t>PVTI_lAHOBXQWPs4BLZXmzgkHGto</t>
  </si>
  <si>
    <t>https://github.com/johndavis92790/OP-Tasklist/issues/203</t>
  </si>
  <si>
    <t>PVTI_lAHOBXQWPs4BLZXmzgkHGtw</t>
  </si>
  <si>
    <t>https://github.com/johndavis92790/OP-Tasklist/issues/204</t>
  </si>
  <si>
    <t>PVTI_lAHOBXQWPs4BLZXmzgkHGuA</t>
  </si>
  <si>
    <t>https://github.com/johndavis92790/OP-Tasklist/issues/205</t>
  </si>
  <si>
    <t>PVTI_lAHOBXQWPs4BLZXmzgkHIXs</t>
  </si>
  <si>
    <t>https://github.com/johndavis92790/OP-Tasklist/issues/222</t>
  </si>
  <si>
    <t>PVTI_lAHOBXQWPs4BLZXmzgkHIYM</t>
  </si>
  <si>
    <t>https://github.com/johndavis92790/OP-Tasklist/issues/223</t>
  </si>
  <si>
    <t>PVTI_lAHOBXQWPs4BLZXmzgkHIYc</t>
  </si>
  <si>
    <t>https://github.com/johndavis92790/OP-Tasklist/issues/224</t>
  </si>
  <si>
    <t>PVTI_lAHOBXQWPs4BLZXmzgkHIY8</t>
  </si>
  <si>
    <t>https://github.com/johndavis92790/OP-Tasklist/issues/225</t>
  </si>
  <si>
    <t>PVTI_lAHOBXQWPs4BLZXmzgkHIZQ</t>
  </si>
  <si>
    <t>https://github.com/johndavis92790/OP-Tasklist/issues/226</t>
  </si>
  <si>
    <t>PVTI_lAHOBXQWPs4BLZXmzgkHIZc</t>
  </si>
  <si>
    <t>https://github.com/johndavis92790/OP-Tasklist/issues/227</t>
  </si>
  <si>
    <t>PVTI_lAHOBXQWPs4BLZXmzgkHKMQ</t>
  </si>
  <si>
    <t>https://github.com/johndavis92790/OP-Tasklist/issues/244</t>
  </si>
  <si>
    <t>PVTI_lAHOBXQWPs4BLZXmzgkHKMY</t>
  </si>
  <si>
    <t>https://github.com/johndavis92790/OP-Tasklist/issues/245</t>
  </si>
  <si>
    <t>PVTI_lAHOBXQWPs4BLZXmzgkHKMs</t>
  </si>
  <si>
    <t>https://github.com/johndavis92790/OP-Tasklist/issues/246</t>
  </si>
  <si>
    <t>PVTI_lAHOBXQWPs4BLZXmzgkHKM8</t>
  </si>
  <si>
    <t>https://github.com/johndavis92790/OP-Tasklist/issues/247</t>
  </si>
  <si>
    <t>PVTI_lAHOBXQWPs4BLZXmzgkHKNA</t>
  </si>
  <si>
    <t>https://github.com/johndavis92790/OP-Tasklist/issues/248</t>
  </si>
  <si>
    <t>PVTI_lAHOBXQWPs4BLZXmzgkHKNc</t>
  </si>
  <si>
    <t>https://github.com/johndavis92790/OP-Tasklist/issues/249</t>
  </si>
  <si>
    <t>PVTI_lAHOBXQWPs4BLZXmzgkHL_0</t>
  </si>
  <si>
    <t>https://github.com/johndavis92790/OP-Tasklist/issues/266</t>
  </si>
  <si>
    <t>PVTI_lAHOBXQWPs4BLZXmzgkHMAQ</t>
  </si>
  <si>
    <t>https://github.com/johndavis92790/OP-Tasklist/issues/267</t>
  </si>
  <si>
    <t>PVTI_lAHOBXQWPs4BLZXmzgkHMAY</t>
  </si>
  <si>
    <t>https://github.com/johndavis92790/OP-Tasklist/issues/268</t>
  </si>
  <si>
    <t>PVTI_lAHOBXQWPs4BLZXmzgkHMA4</t>
  </si>
  <si>
    <t>https://github.com/johndavis92790/OP-Tasklist/issues/269</t>
  </si>
  <si>
    <t>PVTI_lAHOBXQWPs4BLZXmzgkHMBQ</t>
  </si>
  <si>
    <t>https://github.com/johndavis92790/OP-Tasklist/issues/270</t>
  </si>
  <si>
    <t>PVTI_lAHOBXQWPs4BLZXmzgkHMBg</t>
  </si>
  <si>
    <t>https://github.com/johndavis92790/OP-Tasklist/issues/271</t>
  </si>
  <si>
    <t>PVTI_lAHOBXQWPs4BLZXmzgkHNoM</t>
  </si>
  <si>
    <t>https://github.com/johndavis92790/OP-Tasklist/issues/288</t>
  </si>
  <si>
    <t>PVTI_lAHOBXQWPs4BLZXmzgkHNog</t>
  </si>
  <si>
    <t>https://github.com/johndavis92790/OP-Tasklist/issues/289</t>
  </si>
  <si>
    <t>PVTI_lAHOBXQWPs4BLZXmzgkHNo0</t>
  </si>
  <si>
    <t>https://github.com/johndavis92790/OP-Tasklist/issues/290</t>
  </si>
  <si>
    <t>PVTI_lAHOBXQWPs4BLZXmzgkHNpM</t>
  </si>
  <si>
    <t>https://github.com/johndavis92790/OP-Tasklist/issues/291</t>
  </si>
  <si>
    <t>PVTI_lAHOBXQWPs4BLZXmzgkHNps</t>
  </si>
  <si>
    <t>https://github.com/johndavis92790/OP-Tasklist/issues/292</t>
  </si>
  <si>
    <t>PVTI_lAHOBXQWPs4BLZXmzgkHNqA</t>
  </si>
  <si>
    <t>https://github.com/johndavis92790/OP-Tasklist/issues/293</t>
  </si>
  <si>
    <t>PVTI_lAHOBXQWPs4BLZXmzgkHPxc</t>
  </si>
  <si>
    <t>https://github.com/johndavis92790/OP-Tasklist/issues/310</t>
  </si>
  <si>
    <t>PVTI_lAHOBXQWPs4BLZXmzgkHPxs</t>
  </si>
  <si>
    <t>https://github.com/johndavis92790/OP-Tasklist/issues/311</t>
  </si>
  <si>
    <t>PVTI_lAHOBXQWPs4BLZXmzgkHPyE</t>
  </si>
  <si>
    <t>https://github.com/johndavis92790/OP-Tasklist/issues/312</t>
  </si>
  <si>
    <t>PVTI_lAHOBXQWPs4BLZXmzgkHPyY</t>
  </si>
  <si>
    <t>https://github.com/johndavis92790/OP-Tasklist/issues/313</t>
  </si>
  <si>
    <t>PVTI_lAHOBXQWPs4BLZXmzgkHPys</t>
  </si>
  <si>
    <t>https://github.com/johndavis92790/OP-Tasklist/issues/314</t>
  </si>
  <si>
    <t>PVTI_lAHOBXQWPs4BLZXmzgkHPzA</t>
  </si>
  <si>
    <t>https://github.com/johndavis92790/OP-Tasklist/issues/315</t>
  </si>
  <si>
    <t>PVTI_lAHOBXQWPs4BLZXmzgkHR1c</t>
  </si>
  <si>
    <t>https://github.com/johndavis92790/OP-Tasklist/issues/332</t>
  </si>
  <si>
    <t>PVTI_lAHOBXQWPs4BLZXmzgkHR1o</t>
  </si>
  <si>
    <t>https://github.com/johndavis92790/OP-Tasklist/issues/333</t>
  </si>
  <si>
    <t>PVTI_lAHOBXQWPs4BLZXmzgkHR2Q</t>
  </si>
  <si>
    <t>https://github.com/johndavis92790/OP-Tasklist/issues/334</t>
  </si>
  <si>
    <t>PVTI_lAHOBXQWPs4BLZXmzgkHR2k</t>
  </si>
  <si>
    <t>https://github.com/johndavis92790/OP-Tasklist/issues/335</t>
  </si>
  <si>
    <t>PVTI_lAHOBXQWPs4BLZXmzgkHR24</t>
  </si>
  <si>
    <t>https://github.com/johndavis92790/OP-Tasklist/issues/336</t>
  </si>
  <si>
    <t>PVTI_lAHOBXQWPs4BLZXmzgkHR3M</t>
  </si>
  <si>
    <t>https://github.com/johndavis92790/OP-Tasklist/issues/337</t>
  </si>
  <si>
    <t>PVTI_lAHOBXQWPs4BLZXmzgkHUlo</t>
  </si>
  <si>
    <t>https://github.com/johndavis92790/OP-Tasklist/issues/354</t>
  </si>
  <si>
    <t>PVTI_lAHOBXQWPs4BLZXmzgkHUmI</t>
  </si>
  <si>
    <t>https://github.com/johndavis92790/OP-Tasklist/issues/355</t>
  </si>
  <si>
    <t>PVTI_lAHOBXQWPs4BLZXmzgkHUmU</t>
  </si>
  <si>
    <t>https://github.com/johndavis92790/OP-Tasklist/issues/356</t>
  </si>
  <si>
    <t>PVTI_lAHOBXQWPs4BLZXmzgkHUmg</t>
  </si>
  <si>
    <t>https://github.com/johndavis92790/OP-Tasklist/issues/357</t>
  </si>
  <si>
    <t>PVTI_lAHOBXQWPs4BLZXmzgkHUmo</t>
  </si>
  <si>
    <t>https://github.com/johndavis92790/OP-Tasklist/issues/358</t>
  </si>
  <si>
    <t>PVTI_lAHOBXQWPs4BLZXmzgkHUns</t>
  </si>
  <si>
    <t>https://github.com/johndavis92790/OP-Tasklist/issues/359</t>
  </si>
  <si>
    <t>PVTI_lAHOBXQWPs4BLZXmzgkHWzk</t>
  </si>
  <si>
    <t>https://github.com/johndavis92790/OP-Tasklist/issues/376</t>
  </si>
  <si>
    <t>PVTI_lAHOBXQWPs4BLZXmzgkHW0Y</t>
  </si>
  <si>
    <t>https://github.com/johndavis92790/OP-Tasklist/issues/377</t>
  </si>
  <si>
    <t>PVTI_lAHOBXQWPs4BLZXmzgkHW0w</t>
  </si>
  <si>
    <t>https://github.com/johndavis92790/OP-Tasklist/issues/378</t>
  </si>
  <si>
    <t>PVTI_lAHOBXQWPs4BLZXmzgkHW10</t>
  </si>
  <si>
    <t>https://github.com/johndavis92790/OP-Tasklist/issues/379</t>
  </si>
  <si>
    <t>PVTI_lAHOBXQWPs4BLZXmzgkHW2g</t>
  </si>
  <si>
    <t>https://github.com/johndavis92790/OP-Tasklist/issues/380</t>
  </si>
  <si>
    <t>PVTI_lAHOBXQWPs4BLZXmzgkHW24</t>
  </si>
  <si>
    <t>https://github.com/johndavis92790/OP-Tasklist/issues/381</t>
  </si>
  <si>
    <t>PVTI_lAHOBXQWPs4BLZXmzgkHZAc</t>
  </si>
  <si>
    <t>https://github.com/johndavis92790/OP-Tasklist/issues/398</t>
  </si>
  <si>
    <t>PVTI_lAHOBXQWPs4BLZXmzgkHZAw</t>
  </si>
  <si>
    <t>https://github.com/johndavis92790/OP-Tasklist/issues/399</t>
  </si>
  <si>
    <t>PVTI_lAHOBXQWPs4BLZXmzgkHZBM</t>
  </si>
  <si>
    <t>https://github.com/johndavis92790/OP-Tasklist/issues/400</t>
  </si>
  <si>
    <t>PVTI_lAHOBXQWPs4BLZXmzgkHZBg</t>
  </si>
  <si>
    <t>https://github.com/johndavis92790/OP-Tasklist/issues/401</t>
  </si>
  <si>
    <t>PVTI_lAHOBXQWPs4BLZXmzgkHZBs</t>
  </si>
  <si>
    <t>https://github.com/johndavis92790/OP-Tasklist/issues/402</t>
  </si>
  <si>
    <t>PVTI_lAHOBXQWPs4BLZXmzgkHZB0</t>
  </si>
  <si>
    <t>https://github.com/johndavis92790/OP-Tasklist/issues/403</t>
  </si>
  <si>
    <t>PVTI_lAHOBXQWPs4BLZXmzgkHbbc</t>
  </si>
  <si>
    <t>https://github.com/johndavis92790/OP-Tasklist/issues/420</t>
  </si>
  <si>
    <t>PVTI_lAHOBXQWPs4BLZXmzgkHbcA</t>
  </si>
  <si>
    <t>https://github.com/johndavis92790/OP-Tasklist/issues/421</t>
  </si>
  <si>
    <t>PVTI_lAHOBXQWPs4BLZXmzgkHbcY</t>
  </si>
  <si>
    <t>https://github.com/johndavis92790/OP-Tasklist/issues/422</t>
  </si>
  <si>
    <t>PVTI_lAHOBXQWPs4BLZXmzgkHbcg</t>
  </si>
  <si>
    <t>https://github.com/johndavis92790/OP-Tasklist/issues/423</t>
  </si>
  <si>
    <t>PVTI_lAHOBXQWPs4BLZXmzgkHbcs</t>
  </si>
  <si>
    <t>https://github.com/johndavis92790/OP-Tasklist/issues/424</t>
  </si>
  <si>
    <t>PVTI_lAHOBXQWPs4BLZXmzgkHbc8</t>
  </si>
  <si>
    <t>https://github.com/johndavis92790/OP-Tasklist/issues/425</t>
  </si>
  <si>
    <t>PVTI_lAHOBXQWPs4BLZXmzgkHdJY</t>
  </si>
  <si>
    <t>https://github.com/johndavis92790/OP-Tasklist/issues/442</t>
  </si>
  <si>
    <t>PVTI_lAHOBXQWPs4BLZXmzgkHdJ0</t>
  </si>
  <si>
    <t>https://github.com/johndavis92790/OP-Tasklist/issues/443</t>
  </si>
  <si>
    <t>PVTI_lAHOBXQWPs4BLZXmzgkHdL4</t>
  </si>
  <si>
    <t>https://github.com/johndavis92790/OP-Tasklist/issues/444</t>
  </si>
  <si>
    <t>PVTI_lAHOBXQWPs4BLZXmzgkHdMA</t>
  </si>
  <si>
    <t>https://github.com/johndavis92790/OP-Tasklist/issues/445</t>
  </si>
  <si>
    <t>PVTI_lAHOBXQWPs4BLZXmzgkHdMc</t>
  </si>
  <si>
    <t>https://github.com/johndavis92790/OP-Tasklist/issues/446</t>
  </si>
  <si>
    <t>PVTI_lAHOBXQWPs4BLZXmzgkHdM0</t>
  </si>
  <si>
    <t>https://github.com/johndavis92790/OP-Tasklist/issues/447</t>
  </si>
  <si>
    <t>PVTI_lAHOBXQWPs4BLZXmzgkHfP0</t>
  </si>
  <si>
    <t>https://github.com/johndavis92790/OP-Tasklist/issues/464</t>
  </si>
  <si>
    <t>PVTI_lAHOBXQWPs4BLZXmzgkHfQM</t>
  </si>
  <si>
    <t>https://github.com/johndavis92790/OP-Tasklist/issues/465</t>
  </si>
  <si>
    <t>PVTI_lAHOBXQWPs4BLZXmzgkHfQo</t>
  </si>
  <si>
    <t>https://github.com/johndavis92790/OP-Tasklist/issues/466</t>
  </si>
  <si>
    <t>PVTI_lAHOBXQWPs4BLZXmzgkHfQ8</t>
  </si>
  <si>
    <t>https://github.com/johndavis92790/OP-Tasklist/issues/467</t>
  </si>
  <si>
    <t>PVTI_lAHOBXQWPs4BLZXmzgkHfRQ</t>
  </si>
  <si>
    <t>https://github.com/johndavis92790/OP-Tasklist/issues/468</t>
  </si>
  <si>
    <t>PVTI_lAHOBXQWPs4BLZXmzgkHfRc</t>
  </si>
  <si>
    <t>https://github.com/johndavis92790/OP-Tasklist/issues/469</t>
  </si>
  <si>
    <t>PVTI_lAHOBXQWPs4BLZXmzgkHgzs</t>
  </si>
  <si>
    <t>https://github.com/johndavis92790/OP-Tasklist/issues/486</t>
  </si>
  <si>
    <t>PVTI_lAHOBXQWPs4BLZXmzgkHgzw</t>
  </si>
  <si>
    <t>https://github.com/johndavis92790/OP-Tasklist/issues/487</t>
  </si>
  <si>
    <t>PVTI_lAHOBXQWPs4BLZXmzgkHg0A</t>
  </si>
  <si>
    <t>https://github.com/johndavis92790/OP-Tasklist/issues/488</t>
  </si>
  <si>
    <t>PVTI_lAHOBXQWPs4BLZXmzgkHg0M</t>
  </si>
  <si>
    <t>https://github.com/johndavis92790/OP-Tasklist/issues/489</t>
  </si>
  <si>
    <t>PVTI_lAHOBXQWPs4BLZXmzgkHg0s</t>
  </si>
  <si>
    <t>https://github.com/johndavis92790/OP-Tasklist/issues/490</t>
  </si>
  <si>
    <t>PVTI_lAHOBXQWPs4BLZXmzgkHg04</t>
  </si>
  <si>
    <t>https://github.com/johndavis92790/OP-Tasklist/issues/491</t>
  </si>
  <si>
    <t>PVTI_lAHOBXQWPs4BLZXmzgkHiLE</t>
  </si>
  <si>
    <t>https://github.com/johndavis92790/OP-Tasklist/issues/508</t>
  </si>
  <si>
    <t>PVTI_lAHOBXQWPs4BLZXmzgkHiLQ</t>
  </si>
  <si>
    <t>https://github.com/johndavis92790/OP-Tasklist/issues/509</t>
  </si>
  <si>
    <t>PVTI_lAHOBXQWPs4BLZXmzgkHiL0</t>
  </si>
  <si>
    <t>https://github.com/johndavis92790/OP-Tasklist/issues/510</t>
  </si>
  <si>
    <t>PVTI_lAHOBXQWPs4BLZXmzgkHiMA</t>
  </si>
  <si>
    <t>https://github.com/johndavis92790/OP-Tasklist/issues/511</t>
  </si>
  <si>
    <t>PVTI_lAHOBXQWPs4BLZXmzgkHiMI</t>
  </si>
  <si>
    <t>https://github.com/johndavis92790/OP-Tasklist/issues/512</t>
  </si>
  <si>
    <t>PVTI_lAHOBXQWPs4BLZXmzgkHiMY</t>
  </si>
  <si>
    <t>https://github.com/johndavis92790/OP-Tasklist/issues/513</t>
  </si>
  <si>
    <t>PVTI_lAHOBXQWPs4BLZXmzgkHjoY</t>
  </si>
  <si>
    <t>https://github.com/johndavis92790/OP-Tasklist/issues/530</t>
  </si>
  <si>
    <t>PVTI_lAHOBXQWPs4BLZXmzgkHjoo</t>
  </si>
  <si>
    <t>https://github.com/johndavis92790/OP-Tasklist/issues/531</t>
  </si>
  <si>
    <t>PVTI_lAHOBXQWPs4BLZXmzgkHjpA</t>
  </si>
  <si>
    <t>https://github.com/johndavis92790/OP-Tasklist/issues/532</t>
  </si>
  <si>
    <t>PVTI_lAHOBXQWPs4BLZXmzgkHjpU</t>
  </si>
  <si>
    <t>https://github.com/johndavis92790/OP-Tasklist/issues/533</t>
  </si>
  <si>
    <t>PVTI_lAHOBXQWPs4BLZXmzgkHjpk</t>
  </si>
  <si>
    <t>https://github.com/johndavis92790/OP-Tasklist/issues/534</t>
  </si>
  <si>
    <t>PVTI_lAHOBXQWPs4BLZXmzgkHjqE</t>
  </si>
  <si>
    <t>https://github.com/johndavis92790/OP-Tasklist/issues/535</t>
  </si>
  <si>
    <t>PVTI_lAHOBXQWPs4BLZXmzgkHlXk</t>
  </si>
  <si>
    <t>https://github.com/johndavis92790/OP-Tasklist/issues/552</t>
  </si>
  <si>
    <t>PVTI_lAHOBXQWPs4BLZXmzgkHlX4</t>
  </si>
  <si>
    <t>https://github.com/johndavis92790/OP-Tasklist/issues/553</t>
  </si>
  <si>
    <t>PVTI_lAHOBXQWPs4BLZXmzgkHlYc</t>
  </si>
  <si>
    <t>https://github.com/johndavis92790/OP-Tasklist/issues/554</t>
  </si>
  <si>
    <t>PVTI_lAHOBXQWPs4BLZXmzgkHlYs</t>
  </si>
  <si>
    <t>https://github.com/johndavis92790/OP-Tasklist/issues/555</t>
  </si>
  <si>
    <t>PVTI_lAHOBXQWPs4BLZXmzgkHlZA</t>
  </si>
  <si>
    <t>https://github.com/johndavis92790/OP-Tasklist/issues/556</t>
  </si>
  <si>
    <t>PVTI_lAHOBXQWPs4BLZXmzgkHlZM</t>
  </si>
  <si>
    <t>https://github.com/johndavis92790/OP-Tasklist/issues/557</t>
  </si>
  <si>
    <t>PVTI_lAHOBXQWPs4BLZXmzgkHm8E</t>
  </si>
  <si>
    <t>https://github.com/johndavis92790/OP-Tasklist/issues/574</t>
  </si>
  <si>
    <t>PVTI_lAHOBXQWPs4BLZXmzgkHm8Q</t>
  </si>
  <si>
    <t>https://github.com/johndavis92790/OP-Tasklist/issues/575</t>
  </si>
  <si>
    <t>PVTI_lAHOBXQWPs4BLZXmzgkHm8g</t>
  </si>
  <si>
    <t>https://github.com/johndavis92790/OP-Tasklist/issues/576</t>
  </si>
  <si>
    <t>PVTI_lAHOBXQWPs4BLZXmzgkHm80</t>
  </si>
  <si>
    <t>https://github.com/johndavis92790/OP-Tasklist/issues/577</t>
  </si>
  <si>
    <t>PVTI_lAHOBXQWPs4BLZXmzgkHm9A</t>
  </si>
  <si>
    <t>https://github.com/johndavis92790/OP-Tasklist/issues/578</t>
  </si>
  <si>
    <t>PVTI_lAHOBXQWPs4BLZXmzgkHm9I</t>
  </si>
  <si>
    <t>https://github.com/johndavis92790/OP-Tasklist/issues/579</t>
  </si>
  <si>
    <t>PVTI_lAHOBXQWPs4BLZXmzgkHoxs</t>
  </si>
  <si>
    <t>https://github.com/johndavis92790/OP-Tasklist/issues/596</t>
  </si>
  <si>
    <t>PVTI_lAHOBXQWPs4BLZXmzgkHoyY</t>
  </si>
  <si>
    <t>https://github.com/johndavis92790/OP-Tasklist/issues/597</t>
  </si>
  <si>
    <t>PVTI_lAHOBXQWPs4BLZXmzgkHoyo</t>
  </si>
  <si>
    <t>https://github.com/johndavis92790/OP-Tasklist/issues/598</t>
  </si>
  <si>
    <t>PVTI_lAHOBXQWPs4BLZXmzgkHoy0</t>
  </si>
  <si>
    <t>https://github.com/johndavis92790/OP-Tasklist/issues/599</t>
  </si>
  <si>
    <t>PVTI_lAHOBXQWPs4BLZXmzgkHozA</t>
  </si>
  <si>
    <t>https://github.com/johndavis92790/OP-Tasklist/issues/600</t>
  </si>
  <si>
    <t>PVTI_lAHOBXQWPs4BLZXmzgkHozg</t>
  </si>
  <si>
    <t>https://github.com/johndavis92790/OP-Tasklist/issues/601</t>
  </si>
  <si>
    <t>PVTI_lAHOBXQWPs4BLZXmzgkHqgo</t>
  </si>
  <si>
    <t>https://github.com/johndavis92790/OP-Tasklist/issues/618</t>
  </si>
  <si>
    <t>PVTI_lAHOBXQWPs4BLZXmzgkHqgw</t>
  </si>
  <si>
    <t>https://github.com/johndavis92790/OP-Tasklist/issues/619</t>
  </si>
  <si>
    <t>PVTI_lAHOBXQWPs4BLZXmzgkHqhM</t>
  </si>
  <si>
    <t>https://github.com/johndavis92790/OP-Tasklist/issues/620</t>
  </si>
  <si>
    <t>PVTI_lAHOBXQWPs4BLZXmzgkHqhc</t>
  </si>
  <si>
    <t>https://github.com/johndavis92790/OP-Tasklist/issues/621</t>
  </si>
  <si>
    <t>PVTI_lAHOBXQWPs4BLZXmzgkHqho</t>
  </si>
  <si>
    <t>https://github.com/johndavis92790/OP-Tasklist/issues/622</t>
  </si>
  <si>
    <t>PVTI_lAHOBXQWPs4BLZXmzgkHqhw</t>
  </si>
  <si>
    <t>https://github.com/johndavis92790/OP-Tasklist/issues/623</t>
  </si>
  <si>
    <t>PVTI_lAHOBXQWPs4BLZXmzgkHtKc</t>
  </si>
  <si>
    <t>https://github.com/johndavis92790/OP-Tasklist/issues/640</t>
  </si>
  <si>
    <t>PVTI_lAHOBXQWPs4BLZXmzgkHtKw</t>
  </si>
  <si>
    <t>https://github.com/johndavis92790/OP-Tasklist/issues/641</t>
  </si>
  <si>
    <t>PVTI_lAHOBXQWPs4BLZXmzgkHtLA</t>
  </si>
  <si>
    <t>https://github.com/johndavis92790/OP-Tasklist/issues/642</t>
  </si>
  <si>
    <t>PVTI_lAHOBXQWPs4BLZXmzgkHtLU</t>
  </si>
  <si>
    <t>https://github.com/johndavis92790/OP-Tasklist/issues/643</t>
  </si>
  <si>
    <t>PVTI_lAHOBXQWPs4BLZXmzgkHtLw</t>
  </si>
  <si>
    <t>https://github.com/johndavis92790/OP-Tasklist/issues/644</t>
  </si>
  <si>
    <t>PVTI_lAHOBXQWPs4BLZXmzgkHtMg</t>
  </si>
  <si>
    <t>https://github.com/johndavis92790/OP-Tasklist/issues/645</t>
  </si>
  <si>
    <t>PVTI_lAHOBXQWPs4BLZXmzgkHvaE</t>
  </si>
  <si>
    <t>https://github.com/johndavis92790/OP-Tasklist/issues/662</t>
  </si>
  <si>
    <t>PVTI_lAHOBXQWPs4BLZXmzgkHvac</t>
  </si>
  <si>
    <t>https://github.com/johndavis92790/OP-Tasklist/issues/663</t>
  </si>
  <si>
    <t>PVTI_lAHOBXQWPs4BLZXmzgkHva8</t>
  </si>
  <si>
    <t>https://github.com/johndavis92790/OP-Tasklist/issues/664</t>
  </si>
  <si>
    <t>PVTI_lAHOBXQWPs4BLZXmzgkHvbQ</t>
  </si>
  <si>
    <t>https://github.com/johndavis92790/OP-Tasklist/issues/665</t>
  </si>
  <si>
    <t>PVTI_lAHOBXQWPs4BLZXmzgkHvbs</t>
  </si>
  <si>
    <t>https://github.com/johndavis92790/OP-Tasklist/issues/666</t>
  </si>
  <si>
    <t>PVTI_lAHOBXQWPs4BLZXmzgkHvcM</t>
  </si>
  <si>
    <t>https://github.com/johndavis92790/OP-Tasklist/issues/667</t>
  </si>
  <si>
    <t>PVTI_lAHOBXQWPs4BLZXmzgkHxaE</t>
  </si>
  <si>
    <t>https://github.com/johndavis92790/OP-Tasklist/issues/684</t>
  </si>
  <si>
    <t>PVTI_lAHOBXQWPs4BLZXmzgkHxac</t>
  </si>
  <si>
    <t>https://github.com/johndavis92790/OP-Tasklist/issues/685</t>
  </si>
  <si>
    <t>PVTI_lAHOBXQWPs4BLZXmzgkHxaw</t>
  </si>
  <si>
    <t>https://github.com/johndavis92790/OP-Tasklist/issues/686</t>
  </si>
  <si>
    <t>PVTI_lAHOBXQWPs4BLZXmzgkHxbA</t>
  </si>
  <si>
    <t>https://github.com/johndavis92790/OP-Tasklist/issues/687</t>
  </si>
  <si>
    <t>PVTI_lAHOBXQWPs4BLZXmzgkHxbo</t>
  </si>
  <si>
    <t>https://github.com/johndavis92790/OP-Tasklist/issues/688</t>
  </si>
  <si>
    <t>PVTI_lAHOBXQWPs4BLZXmzgkHxcY</t>
  </si>
  <si>
    <t>https://github.com/johndavis92790/OP-Tasklist/issues/689</t>
  </si>
  <si>
    <t>PVTI_lAHOBXQWPs4BLZXmzgkHzkw</t>
  </si>
  <si>
    <t>https://github.com/johndavis92790/OP-Tasklist/issues/706</t>
  </si>
  <si>
    <t>PVTI_lAHOBXQWPs4BLZXmzgkHzk8</t>
  </si>
  <si>
    <t>https://github.com/johndavis92790/OP-Tasklist/issues/707</t>
  </si>
  <si>
    <t>PVTI_lAHOBXQWPs4BLZXmzgkHzlI</t>
  </si>
  <si>
    <t>https://github.com/johndavis92790/OP-Tasklist/issues/708</t>
  </si>
  <si>
    <t>PVTI_lAHOBXQWPs4BLZXmzgkHzlU</t>
  </si>
  <si>
    <t>https://github.com/johndavis92790/OP-Tasklist/issues/709</t>
  </si>
  <si>
    <t>PVTI_lAHOBXQWPs4BLZXmzgkHzlg</t>
  </si>
  <si>
    <t>https://github.com/johndavis92790/OP-Tasklist/issues/710</t>
  </si>
  <si>
    <t>PVTI_lAHOBXQWPs4BLZXmzgkHzl0</t>
  </si>
  <si>
    <t>https://github.com/johndavis92790/OP-Tasklist/issues/711</t>
  </si>
  <si>
    <t>PVTI_lAHOBXQWPs4BLZXmzgkH1h4</t>
  </si>
  <si>
    <t>https://github.com/johndavis92790/OP-Tasklist/issues/728</t>
  </si>
  <si>
    <t>PVTI_lAHOBXQWPs4BLZXmzgkH1ic</t>
  </si>
  <si>
    <t>https://github.com/johndavis92790/OP-Tasklist/issues/729</t>
  </si>
  <si>
    <t>PVTI_lAHOBXQWPs4BLZXmzgkH1jA</t>
  </si>
  <si>
    <t>https://github.com/johndavis92790/OP-Tasklist/issues/730</t>
  </si>
  <si>
    <t>PVTI_lAHOBXQWPs4BLZXmzgkH1jU</t>
  </si>
  <si>
    <t>https://github.com/johndavis92790/OP-Tasklist/issues/731</t>
  </si>
  <si>
    <t>PVTI_lAHOBXQWPs4BLZXmzgkH1jw</t>
  </si>
  <si>
    <t>https://github.com/johndavis92790/OP-Tasklist/issues/732</t>
  </si>
  <si>
    <t>PVTI_lAHOBXQWPs4BLZXmzgkH1kU</t>
  </si>
  <si>
    <t>https://github.com/johndavis92790/OP-Tasklist/issues/733</t>
  </si>
  <si>
    <t>PVTI_lAHOBXQWPs4BLZXmzgkH4Mo</t>
  </si>
  <si>
    <t>https://github.com/johndavis92790/OP-Tasklist/issues/750</t>
  </si>
  <si>
    <t>PVTI_lAHOBXQWPs4BLZXmzgkH4NI</t>
  </si>
  <si>
    <t>https://github.com/johndavis92790/OP-Tasklist/issues/751</t>
  </si>
  <si>
    <t>PVTI_lAHOBXQWPs4BLZXmzgkH4NY</t>
  </si>
  <si>
    <t>https://github.com/johndavis92790/OP-Tasklist/issues/752</t>
  </si>
  <si>
    <t>PVTI_lAHOBXQWPs4BLZXmzgkH4OA</t>
  </si>
  <si>
    <t>https://github.com/johndavis92790/OP-Tasklist/issues/753</t>
  </si>
  <si>
    <t>PVTI_lAHOBXQWPs4BLZXmzgkH4OQ</t>
  </si>
  <si>
    <t>https://github.com/johndavis92790/OP-Tasklist/issues/754</t>
  </si>
  <si>
    <t>PVTI_lAHOBXQWPs4BLZXmzgkH4Oo</t>
  </si>
  <si>
    <t>https://github.com/johndavis92790/OP-Tasklist/issues/755</t>
  </si>
  <si>
    <t>PVTI_lAHOBXQWPs4BLZXmzgkH7BA</t>
  </si>
  <si>
    <t>https://github.com/johndavis92790/OP-Tasklist/issues/772</t>
  </si>
  <si>
    <t>PVTI_lAHOBXQWPs4BLZXmzgkH7Bg</t>
  </si>
  <si>
    <t>https://github.com/johndavis92790/OP-Tasklist/issues/773</t>
  </si>
  <si>
    <t>PVTI_lAHOBXQWPs4BLZXmzgkH7B4</t>
  </si>
  <si>
    <t>https://github.com/johndavis92790/OP-Tasklist/issues/774</t>
  </si>
  <si>
    <t>PVTI_lAHOBXQWPs4BLZXmzgkH7CM</t>
  </si>
  <si>
    <t>https://github.com/johndavis92790/OP-Tasklist/issues/775</t>
  </si>
  <si>
    <t>PVTI_lAHOBXQWPs4BLZXmzgkH7Co</t>
  </si>
  <si>
    <t>https://github.com/johndavis92790/OP-Tasklist/issues/776</t>
  </si>
  <si>
    <t>PVTI_lAHOBXQWPs4BLZXmzgkH7C4</t>
  </si>
  <si>
    <t>https://github.com/johndavis92790/OP-Tasklist/issues/777</t>
  </si>
  <si>
    <t>PVTI_lAHOBXQWPs4BLZXmzgkH9BY</t>
  </si>
  <si>
    <t>https://github.com/johndavis92790/OP-Tasklist/issues/794</t>
  </si>
  <si>
    <t>PVTI_lAHOBXQWPs4BLZXmzgkH9Bw</t>
  </si>
  <si>
    <t>https://github.com/johndavis92790/OP-Tasklist/issues/795</t>
  </si>
  <si>
    <t>PVTI_lAHOBXQWPs4BLZXmzgkH9CI</t>
  </si>
  <si>
    <t>https://github.com/johndavis92790/OP-Tasklist/issues/796</t>
  </si>
  <si>
    <t>PVTI_lAHOBXQWPs4BLZXmzgkH9Cg</t>
  </si>
  <si>
    <t>https://github.com/johndavis92790/OP-Tasklist/issues/797</t>
  </si>
  <si>
    <t>PVTI_lAHOBXQWPs4BLZXmzgkH9Cs</t>
  </si>
  <si>
    <t>https://github.com/johndavis92790/OP-Tasklist/issues/798</t>
  </si>
  <si>
    <t>PVTI_lAHOBXQWPs4BLZXmzgkH9DE</t>
  </si>
  <si>
    <t>https://github.com/johndavis92790/OP-Tasklist/issues/799</t>
  </si>
  <si>
    <t>PVTI_lAHOBXQWPs4BLZXmzgkIApw</t>
  </si>
  <si>
    <t>https://github.com/johndavis92790/OP-Tasklist/issues/816</t>
  </si>
  <si>
    <t>PVTI_lAHOBXQWPs4BLZXmzgkIArw</t>
  </si>
  <si>
    <t>https://github.com/johndavis92790/OP-Tasklist/issues/817</t>
  </si>
  <si>
    <t>PVTI_lAHOBXQWPs4BLZXmzgkIAuc</t>
  </si>
  <si>
    <t>https://github.com/johndavis92790/OP-Tasklist/issues/818</t>
  </si>
  <si>
    <t>PVTI_lAHOBXQWPs4BLZXmzgkIAwY</t>
  </si>
  <si>
    <t>https://github.com/johndavis92790/OP-Tasklist/issues/819</t>
  </si>
  <si>
    <t>PVTI_lAHOBXQWPs4BLZXmzgkIAyQ</t>
  </si>
  <si>
    <t>https://github.com/johndavis92790/OP-Tasklist/issues/820</t>
  </si>
  <si>
    <t>PVTI_lAHOBXQWPs4BLZXmzgkIAys</t>
  </si>
  <si>
    <t>https://github.com/johndavis92790/OP-Tasklist/issues/821</t>
  </si>
  <si>
    <t>PVTI_lAHOBXQWPs4BLZXmzgkIDTg</t>
  </si>
  <si>
    <t>https://github.com/johndavis92790/OP-Tasklist/issues/838</t>
  </si>
  <si>
    <t>PVTI_lAHOBXQWPs4BLZXmzgkIDTs</t>
  </si>
  <si>
    <t>https://github.com/johndavis92790/OP-Tasklist/issues/839</t>
  </si>
  <si>
    <t>PVTI_lAHOBXQWPs4BLZXmzgkIDUA</t>
  </si>
  <si>
    <t>https://github.com/johndavis92790/OP-Tasklist/issues/840</t>
  </si>
  <si>
    <t>PVTI_lAHOBXQWPs4BLZXmzgkIDUc</t>
  </si>
  <si>
    <t>https://github.com/johndavis92790/OP-Tasklist/issues/841</t>
  </si>
  <si>
    <t>PVTI_lAHOBXQWPs4BLZXmzgkIDU0</t>
  </si>
  <si>
    <t>https://github.com/johndavis92790/OP-Tasklist/issues/842</t>
  </si>
  <si>
    <t>PVTI_lAHOBXQWPs4BLZXmzgkIDVE</t>
  </si>
  <si>
    <t>https://github.com/johndavis92790/OP-Tasklist/issues/843</t>
  </si>
  <si>
    <t>PVTI_lAHOBXQWPs4BLZXmzgkIFlg</t>
  </si>
  <si>
    <t>https://github.com/johndavis92790/OP-Tasklist/issues/860</t>
  </si>
  <si>
    <t>PVTI_lAHOBXQWPs4BLZXmzgkIFl8</t>
  </si>
  <si>
    <t>https://github.com/johndavis92790/OP-Tasklist/issues/861</t>
  </si>
  <si>
    <t>PVTI_lAHOBXQWPs4BLZXmzgkIFmg</t>
  </si>
  <si>
    <t>https://github.com/johndavis92790/OP-Tasklist/issues/862</t>
  </si>
  <si>
    <t>PVTI_lAHOBXQWPs4BLZXmzgkIFm4</t>
  </si>
  <si>
    <t>https://github.com/johndavis92790/OP-Tasklist/issues/863</t>
  </si>
  <si>
    <t>PVTI_lAHOBXQWPs4BLZXmzgkIFnI</t>
  </si>
  <si>
    <t>https://github.com/johndavis92790/OP-Tasklist/issues/864</t>
  </si>
  <si>
    <t>PVTI_lAHOBXQWPs4BLZXmzgkIFnc</t>
  </si>
  <si>
    <t>https://github.com/johndavis92790/OP-Tasklist/issues/865</t>
  </si>
  <si>
    <t>PVTI_lAHOBXQWPs4BLZXmzgkIIaE</t>
  </si>
  <si>
    <t>https://github.com/johndavis92790/OP-Tasklist/issues/882</t>
  </si>
  <si>
    <t>PVTI_lAHOBXQWPs4BLZXmzgkIIa0</t>
  </si>
  <si>
    <t>https://github.com/johndavis92790/OP-Tasklist/issues/883</t>
  </si>
  <si>
    <t>PVTI_lAHOBXQWPs4BLZXmzgkIIbY</t>
  </si>
  <si>
    <t>https://github.com/johndavis92790/OP-Tasklist/issues/884</t>
  </si>
  <si>
    <t>PVTI_lAHOBXQWPs4BLZXmzgkIIdo</t>
  </si>
  <si>
    <t>https://github.com/johndavis92790/OP-Tasklist/issues/885</t>
  </si>
  <si>
    <t>PVTI_lAHOBXQWPs4BLZXmzgkIId8</t>
  </si>
  <si>
    <t>https://github.com/johndavis92790/OP-Tasklist/issues/886</t>
  </si>
  <si>
    <t>PVTI_lAHOBXQWPs4BLZXmzgkIIeo</t>
  </si>
  <si>
    <t>https://github.com/johndavis92790/OP-Tasklist/issues/887</t>
  </si>
  <si>
    <t>PVTI_lAHOBXQWPs4BLZXmzgkILPw</t>
  </si>
  <si>
    <t>https://github.com/johndavis92790/OP-Tasklist/issues/904</t>
  </si>
  <si>
    <t>PVTI_lAHOBXQWPs4BLZXmzgkILQA</t>
  </si>
  <si>
    <t>https://github.com/johndavis92790/OP-Tasklist/issues/905</t>
  </si>
  <si>
    <t>PVTI_lAHOBXQWPs4BLZXmzgkILQQ</t>
  </si>
  <si>
    <t>https://github.com/johndavis92790/OP-Tasklist/issues/906</t>
  </si>
  <si>
    <t>PVTI_lAHOBXQWPs4BLZXmzgkILQs</t>
  </si>
  <si>
    <t>https://github.com/johndavis92790/OP-Tasklist/issues/907</t>
  </si>
  <si>
    <t>PVTI_lAHOBXQWPs4BLZXmzgkILRI</t>
  </si>
  <si>
    <t>https://github.com/johndavis92790/OP-Tasklist/issues/908</t>
  </si>
  <si>
    <t>PVTI_lAHOBXQWPs4BLZXmzgkILRk</t>
  </si>
  <si>
    <t>https://github.com/johndavis92790/OP-Tasklist/issues/909</t>
  </si>
  <si>
    <t>PVTI_lAHOBXQWPs4BLZXmzgkIOl0</t>
  </si>
  <si>
    <t>https://github.com/johndavis92790/OP-Tasklist/issues/926</t>
  </si>
  <si>
    <t>PVTI_lAHOBXQWPs4BLZXmzgkIOmY</t>
  </si>
  <si>
    <t>https://github.com/johndavis92790/OP-Tasklist/issues/927</t>
  </si>
  <si>
    <t>PVTI_lAHOBXQWPs4BLZXmzgkIOm0</t>
  </si>
  <si>
    <t>https://github.com/johndavis92790/OP-Tasklist/issues/928</t>
  </si>
  <si>
    <t>PVTI_lAHOBXQWPs4BLZXmzgkIOnM</t>
  </si>
  <si>
    <t>https://github.com/johndavis92790/OP-Tasklist/issues/929</t>
  </si>
  <si>
    <t>PVTI_lAHOBXQWPs4BLZXmzgkIOnk</t>
  </si>
  <si>
    <t>https://github.com/johndavis92790/OP-Tasklist/issues/930</t>
  </si>
  <si>
    <t>PVTI_lAHOBXQWPs4BLZXmzgkIOn8</t>
  </si>
  <si>
    <t>https://github.com/johndavis92790/OP-Tasklist/issues/931</t>
  </si>
  <si>
    <t>PVTI_lAHOBXQWPs4BLZXmzgkITdo</t>
  </si>
  <si>
    <t>https://github.com/johndavis92790/OP-Tasklist/issues/948</t>
  </si>
  <si>
    <t>PVTI_lAHOBXQWPs4BLZXmzgkITec</t>
  </si>
  <si>
    <t>https://github.com/johndavis92790/OP-Tasklist/issues/949</t>
  </si>
  <si>
    <t>PVTI_lAHOBXQWPs4BLZXmzgkITfI</t>
  </si>
  <si>
    <t>https://github.com/johndavis92790/OP-Tasklist/issues/950</t>
  </si>
  <si>
    <t>PVTI_lAHOBXQWPs4BLZXmzgkITfg</t>
  </si>
  <si>
    <t>https://github.com/johndavis92790/OP-Tasklist/issues/951</t>
  </si>
  <si>
    <t>PVTI_lAHOBXQWPs4BLZXmzgkITf0</t>
  </si>
  <si>
    <t>https://github.com/johndavis92790/OP-Tasklist/issues/952</t>
  </si>
  <si>
    <t>PVTI_lAHOBXQWPs4BLZXmzgkITgU</t>
  </si>
  <si>
    <t>https://github.com/johndavis92790/OP-Tasklist/issues/953</t>
  </si>
  <si>
    <t>PVTI_lAHOBXQWPs4BLZXmzgkIXho</t>
  </si>
  <si>
    <t>https://github.com/johndavis92790/OP-Tasklist/issues/970</t>
  </si>
  <si>
    <t>PVTI_lAHOBXQWPs4BLZXmzgkIXkQ</t>
  </si>
  <si>
    <t>https://github.com/johndavis92790/OP-Tasklist/issues/971</t>
  </si>
  <si>
    <t>PVTI_lAHOBXQWPs4BLZXmzgkIXl4</t>
  </si>
  <si>
    <t>https://github.com/johndavis92790/OP-Tasklist/issues/972</t>
  </si>
  <si>
    <t>PVTI_lAHOBXQWPs4BLZXmzgkIXog</t>
  </si>
  <si>
    <t>https://github.com/johndavis92790/OP-Tasklist/issues/973</t>
  </si>
  <si>
    <t>PVTI_lAHOBXQWPs4BLZXmzgkIXqM</t>
  </si>
  <si>
    <t>https://github.com/johndavis92790/OP-Tasklist/issues/974</t>
  </si>
  <si>
    <t>PVTI_lAHOBXQWPs4BLZXmzgkIXs0</t>
  </si>
  <si>
    <t>https://github.com/johndavis92790/OP-Tasklist/issues/975</t>
  </si>
  <si>
    <t>PVTI_lAHOBXQWPs4BLZXmzgkIbd0</t>
  </si>
  <si>
    <t>https://github.com/johndavis92790/OP-Tasklist/issues/992</t>
  </si>
  <si>
    <t>PVTI_lAHOBXQWPs4BLZXmzgkIbek</t>
  </si>
  <si>
    <t>https://github.com/johndavis92790/OP-Tasklist/issues/993</t>
  </si>
  <si>
    <t>PVTI_lAHOBXQWPs4BLZXmzgkIbfU</t>
  </si>
  <si>
    <t>https://github.com/johndavis92790/OP-Tasklist/issues/994</t>
  </si>
  <si>
    <t>PVTI_lAHOBXQWPs4BLZXmzgkIbgI</t>
  </si>
  <si>
    <t>https://github.com/johndavis92790/OP-Tasklist/issues/995</t>
  </si>
  <si>
    <t>PVTI_lAHOBXQWPs4BLZXmzgkIbg0</t>
  </si>
  <si>
    <t>https://github.com/johndavis92790/OP-Tasklist/issues/996</t>
  </si>
  <si>
    <t>PVTI_lAHOBXQWPs4BLZXmzgkIbhQ</t>
  </si>
  <si>
    <t>https://github.com/johndavis92790/OP-Tasklist/issues/997</t>
  </si>
  <si>
    <t>PVTI_lAHOBXQWPs4BLZXmzgkIf0M</t>
  </si>
  <si>
    <t>https://github.com/johndavis92790/OP-Tasklist/issues/1014</t>
  </si>
  <si>
    <t>PVTI_lAHOBXQWPs4BLZXmzgkIf1E</t>
  </si>
  <si>
    <t>https://github.com/johndavis92790/OP-Tasklist/issues/1015</t>
  </si>
  <si>
    <t>PVTI_lAHOBXQWPs4BLZXmzgkIf2Q</t>
  </si>
  <si>
    <t>https://github.com/johndavis92790/OP-Tasklist/issues/1016</t>
  </si>
  <si>
    <t>PVTI_lAHOBXQWPs4BLZXmzgkIf3U</t>
  </si>
  <si>
    <t>https://github.com/johndavis92790/OP-Tasklist/issues/1017</t>
  </si>
  <si>
    <t>PVTI_lAHOBXQWPs4BLZXmzgkIf38</t>
  </si>
  <si>
    <t>https://github.com/johndavis92790/OP-Tasklist/issues/1018</t>
  </si>
  <si>
    <t>PVTI_lAHOBXQWPs4BLZXmzgkIf5A</t>
  </si>
  <si>
    <t>https://github.com/johndavis92790/OP-Tasklist/issues/1019</t>
  </si>
  <si>
    <t>PVTI_lAHOBXQWPs4BLZXmzgkIj6c</t>
  </si>
  <si>
    <t>https://github.com/johndavis92790/OP-Tasklist/issues/1036</t>
  </si>
  <si>
    <t>PVTI_lAHOBXQWPs4BLZXmzgkIj68</t>
  </si>
  <si>
    <t>https://github.com/johndavis92790/OP-Tasklist/issues/1037</t>
  </si>
  <si>
    <t>PVTI_lAHOBXQWPs4BLZXmzgkIj7k</t>
  </si>
  <si>
    <t>https://github.com/johndavis92790/OP-Tasklist/issues/1038</t>
  </si>
  <si>
    <t>PVTI_lAHOBXQWPs4BLZXmzgkIj8Q</t>
  </si>
  <si>
    <t>https://github.com/johndavis92790/OP-Tasklist/issues/1039</t>
  </si>
  <si>
    <t>PVTI_lAHOBXQWPs4BLZXmzgkIj9Y</t>
  </si>
  <si>
    <t>https://github.com/johndavis92790/OP-Tasklist/issues/1040</t>
  </si>
  <si>
    <t>PVTI_lAHOBXQWPs4BLZXmzgkIj-E</t>
  </si>
  <si>
    <t>https://github.com/johndavis92790/OP-Tasklist/issues/1041</t>
  </si>
  <si>
    <t>PVTI_lAHOBXQWPs4BLZXmzgkInQg</t>
  </si>
  <si>
    <t>https://github.com/johndavis92790/OP-Tasklist/issues/1058</t>
  </si>
  <si>
    <t>PVTI_lAHOBXQWPs4BLZXmzgkInQ4</t>
  </si>
  <si>
    <t>https://github.com/johndavis92790/OP-Tasklist/issues/1059</t>
  </si>
  <si>
    <t>PVTI_lAHOBXQWPs4BLZXmzgkInRo</t>
  </si>
  <si>
    <t>https://github.com/johndavis92790/OP-Tasklist/issues/1060</t>
  </si>
  <si>
    <t>PVTI_lAHOBXQWPs4BLZXmzgkInS0</t>
  </si>
  <si>
    <t>https://github.com/johndavis92790/OP-Tasklist/issues/1061</t>
  </si>
  <si>
    <t>PVTI_lAHOBXQWPs4BLZXmzgkInTU</t>
  </si>
  <si>
    <t>https://github.com/johndavis92790/OP-Tasklist/issues/1062</t>
  </si>
  <si>
    <t>PVTI_lAHOBXQWPs4BLZXmzgkInT8</t>
  </si>
  <si>
    <t>https://github.com/johndavis92790/OP-Tasklist/issues/1063</t>
  </si>
  <si>
    <t>PVTI_lAHOBXQWPs4BLZXmzgkIqXQ</t>
  </si>
  <si>
    <t>https://github.com/johndavis92790/OP-Tasklist/issues/1080</t>
  </si>
  <si>
    <t>PVTI_lAHOBXQWPs4BLZXmzgkIqYI</t>
  </si>
  <si>
    <t>https://github.com/johndavis92790/OP-Tasklist/issues/1081</t>
  </si>
  <si>
    <t>PVTI_lAHOBXQWPs4BLZXmzgkIqZE</t>
  </si>
  <si>
    <t>https://github.com/johndavis92790/OP-Tasklist/issues/1082</t>
  </si>
  <si>
    <t>PVTI_lAHOBXQWPs4BLZXmzgkIqZ0</t>
  </si>
  <si>
    <t>https://github.com/johndavis92790/OP-Tasklist/issues/1083</t>
  </si>
  <si>
    <t>PVTI_lAHOBXQWPs4BLZXmzgkIqao</t>
  </si>
  <si>
    <t>https://github.com/johndavis92790/OP-Tasklist/issues/1084</t>
  </si>
  <si>
    <t>PVTI_lAHOBXQWPs4BLZXmzgkIqbY</t>
  </si>
  <si>
    <t>https://github.com/johndavis92790/OP-Tasklist/issues/1085</t>
  </si>
  <si>
    <t>PVTI_lAHOBXQWPs4BLZXmzgkIttY</t>
  </si>
  <si>
    <t>https://github.com/johndavis92790/OP-Tasklist/issues/1102</t>
  </si>
  <si>
    <t>PVTI_lAHOBXQWPs4BLZXmzgkItts</t>
  </si>
  <si>
    <t>https://github.com/johndavis92790/OP-Tasklist/issues/1103</t>
  </si>
  <si>
    <t>PVTI_lAHOBXQWPs4BLZXmzgkItuI</t>
  </si>
  <si>
    <t>https://github.com/johndavis92790/OP-Tasklist/issues/1104</t>
  </si>
  <si>
    <t>PVTI_lAHOBXQWPs4BLZXmzgkItuk</t>
  </si>
  <si>
    <t>https://github.com/johndavis92790/OP-Tasklist/issues/1105</t>
  </si>
  <si>
    <t>PVTI_lAHOBXQWPs4BLZXmzgkItvA</t>
  </si>
  <si>
    <t>https://github.com/johndavis92790/OP-Tasklist/issues/1106</t>
  </si>
  <si>
    <t>PVTI_lAHOBXQWPs4BLZXmzgkItvI</t>
  </si>
  <si>
    <t>https://github.com/johndavis92790/OP-Tasklist/issues/1107</t>
  </si>
  <si>
    <t>PVTI_lAHOBXQWPs4BLZXmzgkIw-0</t>
  </si>
  <si>
    <t>https://github.com/johndavis92790/OP-Tasklist/issues/1124</t>
  </si>
  <si>
    <t>PVTI_lAHOBXQWPs4BLZXmzgkIw_U</t>
  </si>
  <si>
    <t>https://github.com/johndavis92790/OP-Tasklist/issues/1125</t>
  </si>
  <si>
    <t>PVTI_lAHOBXQWPs4BLZXmzgkIw_8</t>
  </si>
  <si>
    <t>https://github.com/johndavis92790/OP-Tasklist/issues/1126</t>
  </si>
  <si>
    <t>PVTI_lAHOBXQWPs4BLZXmzgkIxAk</t>
  </si>
  <si>
    <t>https://github.com/johndavis92790/OP-Tasklist/issues/1127</t>
  </si>
  <si>
    <t>PVTI_lAHOBXQWPs4BLZXmzgkIxAw</t>
  </si>
  <si>
    <t>https://github.com/johndavis92790/OP-Tasklist/issues/1128</t>
  </si>
  <si>
    <t>PVTI_lAHOBXQWPs4BLZXmzgkIxBI</t>
  </si>
  <si>
    <t>https://github.com/johndavis92790/OP-Tasklist/issues/1129</t>
  </si>
  <si>
    <t>PVTI_lAHOBXQWPs4BLZXmzgkIztM</t>
  </si>
  <si>
    <t>https://github.com/johndavis92790/OP-Tasklist/issues/1146</t>
  </si>
  <si>
    <t>PVTI_lAHOBXQWPs4BLZXmzgkIzts</t>
  </si>
  <si>
    <t>https://github.com/johndavis92790/OP-Tasklist/issues/1147</t>
  </si>
  <si>
    <t>PVTI_lAHOBXQWPs4BLZXmzgkIzuE</t>
  </si>
  <si>
    <t>https://github.com/johndavis92790/OP-Tasklist/issues/1148</t>
  </si>
  <si>
    <t>PVTI_lAHOBXQWPs4BLZXmzgkIzuk</t>
  </si>
  <si>
    <t>https://github.com/johndavis92790/OP-Tasklist/issues/1149</t>
  </si>
  <si>
    <t>PVTI_lAHOBXQWPs4BLZXmzgkIzu4</t>
  </si>
  <si>
    <t>https://github.com/johndavis92790/OP-Tasklist/issues/1150</t>
  </si>
  <si>
    <t>PVTI_lAHOBXQWPs4BLZXmzgkIzvQ</t>
  </si>
  <si>
    <t>https://github.com/johndavis92790/OP-Tasklist/issues/1151</t>
  </si>
  <si>
    <t>PVTI_lAHOBXQWPs4BLZXmzgkI2XY</t>
  </si>
  <si>
    <t>https://github.com/johndavis92790/OP-Tasklist/issues/1168</t>
  </si>
  <si>
    <t>PVTI_lAHOBXQWPs4BLZXmzgkI2X4</t>
  </si>
  <si>
    <t>https://github.com/johndavis92790/OP-Tasklist/issues/1169</t>
  </si>
  <si>
    <t>PVTI_lAHOBXQWPs4BLZXmzgkI2YU</t>
  </si>
  <si>
    <t>https://github.com/johndavis92790/OP-Tasklist/issues/1170</t>
  </si>
  <si>
    <t>PVTI_lAHOBXQWPs4BLZXmzgkI2Yw</t>
  </si>
  <si>
    <t>https://github.com/johndavis92790/OP-Tasklist/issues/1171</t>
  </si>
  <si>
    <t>PVTI_lAHOBXQWPs4BLZXmzgkI2Zw</t>
  </si>
  <si>
    <t>https://github.com/johndavis92790/OP-Tasklist/issues/1172</t>
  </si>
  <si>
    <t>PVTI_lAHOBXQWPs4BLZXmzgkI2aE</t>
  </si>
  <si>
    <t>https://github.com/johndavis92790/OP-Tasklist/issues/1173</t>
  </si>
  <si>
    <t>PVTI_lAHOBXQWPs4BLZXmzgkI6K8</t>
  </si>
  <si>
    <t>https://github.com/johndavis92790/OP-Tasklist/issues/1190</t>
  </si>
  <si>
    <t>PVTI_lAHOBXQWPs4BLZXmzgkI6Lw</t>
  </si>
  <si>
    <t>https://github.com/johndavis92790/OP-Tasklist/issues/1191</t>
  </si>
  <si>
    <t>PVTI_lAHOBXQWPs4BLZXmzgkI6MU</t>
  </si>
  <si>
    <t>https://github.com/johndavis92790/OP-Tasklist/issues/1192</t>
  </si>
  <si>
    <t>PVTI_lAHOBXQWPs4BLZXmzgkI6M4</t>
  </si>
  <si>
    <t>https://github.com/johndavis92790/OP-Tasklist/issues/1193</t>
  </si>
  <si>
    <t>PVTI_lAHOBXQWPs4BLZXmzgkI6Nk</t>
  </si>
  <si>
    <t>https://github.com/johndavis92790/OP-Tasklist/issues/1194</t>
  </si>
  <si>
    <t>PVTI_lAHOBXQWPs4BLZXmzgkI6N0</t>
  </si>
  <si>
    <t>https://github.com/johndavis92790/OP-Tasklist/issues/1195</t>
  </si>
  <si>
    <t>PVTI_lAHOBXQWPs4BLZXmzgkI89I</t>
  </si>
  <si>
    <t>https://github.com/johndavis92790/OP-Tasklist/issues/1212</t>
  </si>
  <si>
    <t>PVTI_lAHOBXQWPs4BLZXmzgkI8-E</t>
  </si>
  <si>
    <t>https://github.com/johndavis92790/OP-Tasklist/issues/1213</t>
  </si>
  <si>
    <t>PVTI_lAHOBXQWPs4BLZXmzgkI8-k</t>
  </si>
  <si>
    <t>https://github.com/johndavis92790/OP-Tasklist/issues/1214</t>
  </si>
  <si>
    <t>PVTI_lAHOBXQWPs4BLZXmzgkI8-4</t>
  </si>
  <si>
    <t>https://github.com/johndavis92790/OP-Tasklist/issues/1215</t>
  </si>
  <si>
    <t>PVTI_lAHOBXQWPs4BLZXmzgkI8_c</t>
  </si>
  <si>
    <t>https://github.com/johndavis92790/OP-Tasklist/issues/1216</t>
  </si>
  <si>
    <t>PVTI_lAHOBXQWPs4BLZXmzgkI8_4</t>
  </si>
  <si>
    <t>https://github.com/johndavis92790/OP-Tasklist/issues/1217</t>
  </si>
  <si>
    <t>PVTI_lAHOBXQWPs4BLZXmzgkI_fs</t>
  </si>
  <si>
    <t>https://github.com/johndavis92790/OP-Tasklist/issues/1234</t>
  </si>
  <si>
    <t>PVTI_lAHOBXQWPs4BLZXmzgkI_gI</t>
  </si>
  <si>
    <t>https://github.com/johndavis92790/OP-Tasklist/issues/1235</t>
  </si>
  <si>
    <t>PVTI_lAHOBXQWPs4BLZXmzgkI_gY</t>
  </si>
  <si>
    <t>https://github.com/johndavis92790/OP-Tasklist/issues/1236</t>
  </si>
  <si>
    <t>PVTI_lAHOBXQWPs4BLZXmzgkI_g4</t>
  </si>
  <si>
    <t>https://github.com/johndavis92790/OP-Tasklist/issues/1237</t>
  </si>
  <si>
    <t>PVTI_lAHOBXQWPs4BLZXmzgkI_hQ</t>
  </si>
  <si>
    <t>https://github.com/johndavis92790/OP-Tasklist/issues/1238</t>
  </si>
  <si>
    <t>PVTI_lAHOBXQWPs4BLZXmzgkI_h0</t>
  </si>
  <si>
    <t>https://github.com/johndavis92790/OP-Tasklist/issues/1239</t>
  </si>
  <si>
    <t>PVTI_lAHOBXQWPs4BLZXmzgkJCJo</t>
  </si>
  <si>
    <t>https://github.com/johndavis92790/OP-Tasklist/issues/1256</t>
  </si>
  <si>
    <t>PVTI_lAHOBXQWPs4BLZXmzgkJCKI</t>
  </si>
  <si>
    <t>https://github.com/johndavis92790/OP-Tasklist/issues/1257</t>
  </si>
  <si>
    <t>PVTI_lAHOBXQWPs4BLZXmzgkJCKw</t>
  </si>
  <si>
    <t>https://github.com/johndavis92790/OP-Tasklist/issues/1258</t>
  </si>
  <si>
    <t>PVTI_lAHOBXQWPs4BLZXmzgkJCK4</t>
  </si>
  <si>
    <t>https://github.com/johndavis92790/OP-Tasklist/issues/1259</t>
  </si>
  <si>
    <t>PVTI_lAHOBXQWPs4BLZXmzgkJCLg</t>
  </si>
  <si>
    <t>https://github.com/johndavis92790/OP-Tasklist/issues/1260</t>
  </si>
  <si>
    <t>PVTI_lAHOBXQWPs4BLZXmzgkJCME</t>
  </si>
  <si>
    <t>https://github.com/johndavis92790/OP-Tasklist/issues/1261</t>
  </si>
  <si>
    <t>PVTI_lAHOBXQWPs4BLZXmzgkJFmY</t>
  </si>
  <si>
    <t>https://github.com/johndavis92790/OP-Tasklist/issues/1278</t>
  </si>
  <si>
    <t>PVTI_lAHOBXQWPs4BLZXmzgkJFno</t>
  </si>
  <si>
    <t>https://github.com/johndavis92790/OP-Tasklist/issues/1279</t>
  </si>
  <si>
    <t>PVTI_lAHOBXQWPs4BLZXmzgkJFog</t>
  </si>
  <si>
    <t>https://github.com/johndavis92790/OP-Tasklist/issues/1280</t>
  </si>
  <si>
    <t>PVTI_lAHOBXQWPs4BLZXmzgkJFpQ</t>
  </si>
  <si>
    <t>https://github.com/johndavis92790/OP-Tasklist/issues/1281</t>
  </si>
  <si>
    <t>PVTI_lAHOBXQWPs4BLZXmzgkJFp8</t>
  </si>
  <si>
    <t>https://github.com/johndavis92790/OP-Tasklist/issues/1282</t>
  </si>
  <si>
    <t>PVTI_lAHOBXQWPs4BLZXmzgkJFqg</t>
  </si>
  <si>
    <t>https://github.com/johndavis92790/OP-Tasklist/issues/1283</t>
  </si>
  <si>
    <t>PVTI_lAHOBXQWPs4BLZXmzgkJJEQ</t>
  </si>
  <si>
    <t>https://github.com/johndavis92790/OP-Tasklist/issues/1300</t>
  </si>
  <si>
    <t>PVTI_lAHOBXQWPs4BLZXmzgkJJEw</t>
  </si>
  <si>
    <t>https://github.com/johndavis92790/OP-Tasklist/issues/1301</t>
  </si>
  <si>
    <t>PVTI_lAHOBXQWPs4BLZXmzgkJJFU</t>
  </si>
  <si>
    <t>https://github.com/johndavis92790/OP-Tasklist/issues/1302</t>
  </si>
  <si>
    <t>PVTI_lAHOBXQWPs4BLZXmzgkJJF4</t>
  </si>
  <si>
    <t>https://github.com/johndavis92790/OP-Tasklist/issues/1303</t>
  </si>
  <si>
    <t>PVTI_lAHOBXQWPs4BLZXmzgkJJGM</t>
  </si>
  <si>
    <t>https://github.com/johndavis92790/OP-Tasklist/issues/1304</t>
  </si>
  <si>
    <t>PVTI_lAHOBXQWPs4BLZXmzgkJJHA</t>
  </si>
  <si>
    <t>https://github.com/johndavis92790/OP-Tasklist/issues/1305</t>
  </si>
  <si>
    <t>PVTI_lAHOBXQWPs4BLZXmzgkJMHU</t>
  </si>
  <si>
    <t>https://github.com/johndavis92790/OP-Tasklist/issues/1322</t>
  </si>
  <si>
    <t>PVTI_lAHOBXQWPs4BLZXmzgkJMII</t>
  </si>
  <si>
    <t>https://github.com/johndavis92790/OP-Tasklist/issues/1323</t>
  </si>
  <si>
    <t>PVTI_lAHOBXQWPs4BLZXmzgkJMI4</t>
  </si>
  <si>
    <t>https://github.com/johndavis92790/OP-Tasklist/issues/1324</t>
  </si>
  <si>
    <t>PVTI_lAHOBXQWPs4BLZXmzgkJMJ4</t>
  </si>
  <si>
    <t>https://github.com/johndavis92790/OP-Tasklist/issues/1325</t>
  </si>
  <si>
    <t>PVTI_lAHOBXQWPs4BLZXmzgkJMLQ</t>
  </si>
  <si>
    <t>https://github.com/johndavis92790/OP-Tasklist/issues/1326</t>
  </si>
  <si>
    <t>PVTI_lAHOBXQWPs4BLZXmzgkJMNk</t>
  </si>
  <si>
    <t>https://github.com/johndavis92790/OP-Tasklist/issues/1327</t>
  </si>
  <si>
    <t>PVTI_lAHOBXQWPs4BLZXmzgkJOus</t>
  </si>
  <si>
    <t>https://github.com/johndavis92790/OP-Tasklist/issues/1344</t>
  </si>
  <si>
    <t>PVTI_lAHOBXQWPs4BLZXmzgkJOvU</t>
  </si>
  <si>
    <t>https://github.com/johndavis92790/OP-Tasklist/issues/1345</t>
  </si>
  <si>
    <t>PVTI_lAHOBXQWPs4BLZXmzgkJOvw</t>
  </si>
  <si>
    <t>https://github.com/johndavis92790/OP-Tasklist/issues/1346</t>
  </si>
  <si>
    <t>PVTI_lAHOBXQWPs4BLZXmzgkJOwc</t>
  </si>
  <si>
    <t>https://github.com/johndavis92790/OP-Tasklist/issues/1347</t>
  </si>
  <si>
    <t>PVTI_lAHOBXQWPs4BLZXmzgkJOw4</t>
  </si>
  <si>
    <t>https://github.com/johndavis92790/OP-Tasklist/issues/1348</t>
  </si>
  <si>
    <t>PVTI_lAHOBXQWPs4BLZXmzgkJOxs</t>
  </si>
  <si>
    <t>https://github.com/johndavis92790/OP-Tasklist/issues/1349</t>
  </si>
  <si>
    <t>PVTI_lAHOBXQWPs4BLZXmzgkJS0s</t>
  </si>
  <si>
    <t>https://github.com/johndavis92790/OP-Tasklist/issues/1366</t>
  </si>
  <si>
    <t>PVTI_lAHOBXQWPs4BLZXmzgkJS1Q</t>
  </si>
  <si>
    <t>https://github.com/johndavis92790/OP-Tasklist/issues/1367</t>
  </si>
  <si>
    <t>PVTI_lAHOBXQWPs4BLZXmzgkJS1w</t>
  </si>
  <si>
    <t>https://github.com/johndavis92790/OP-Tasklist/issues/1368</t>
  </si>
  <si>
    <t>PVTI_lAHOBXQWPs4BLZXmzgkJS2Q</t>
  </si>
  <si>
    <t>https://github.com/johndavis92790/OP-Tasklist/issues/1369</t>
  </si>
  <si>
    <t>PVTI_lAHOBXQWPs4BLZXmzgkJS3A</t>
  </si>
  <si>
    <t>https://github.com/johndavis92790/OP-Tasklist/issues/1370</t>
  </si>
  <si>
    <t>PVTI_lAHOBXQWPs4BLZXmzgkJS3I</t>
  </si>
  <si>
    <t>https://github.com/johndavis92790/OP-Tasklist/issues/1371</t>
  </si>
  <si>
    <t>PVTI_lAHOBXQWPs4BLZXmzgkJV78</t>
  </si>
  <si>
    <t>https://github.com/johndavis92790/OP-Tasklist/issues/1388</t>
  </si>
  <si>
    <t>PVTI_lAHOBXQWPs4BLZXmzgkJV8Y</t>
  </si>
  <si>
    <t>https://github.com/johndavis92790/OP-Tasklist/issues/1389</t>
  </si>
  <si>
    <t>PVTI_lAHOBXQWPs4BLZXmzgkJV88</t>
  </si>
  <si>
    <t>https://github.com/johndavis92790/OP-Tasklist/issues/1390</t>
  </si>
  <si>
    <t>PVTI_lAHOBXQWPs4BLZXmzgkJV9M</t>
  </si>
  <si>
    <t>https://github.com/johndavis92790/OP-Tasklist/issues/1391</t>
  </si>
  <si>
    <t>PVTI_lAHOBXQWPs4BLZXmzgkJV98</t>
  </si>
  <si>
    <t>https://github.com/johndavis92790/OP-Tasklist/issues/1392</t>
  </si>
  <si>
    <t>PVTI_lAHOBXQWPs4BLZXmzgkJV-g</t>
  </si>
  <si>
    <t>https://github.com/johndavis92790/OP-Tasklist/issues/1393</t>
  </si>
  <si>
    <t>PVTI_lAHOBXQWPs4BLZXmzgkJY1k</t>
  </si>
  <si>
    <t>https://github.com/johndavis92790/OP-Tasklist/issues/1410</t>
  </si>
  <si>
    <t>PVTI_lAHOBXQWPs4BLZXmzgkJY14</t>
  </si>
  <si>
    <t>https://github.com/johndavis92790/OP-Tasklist/issues/1411</t>
  </si>
  <si>
    <t>PVTI_lAHOBXQWPs4BLZXmzgkJY2Y</t>
  </si>
  <si>
    <t>https://github.com/johndavis92790/OP-Tasklist/issues/1412</t>
  </si>
  <si>
    <t>PVTI_lAHOBXQWPs4BLZXmzgkJY20</t>
  </si>
  <si>
    <t>https://github.com/johndavis92790/OP-Tasklist/issues/1413</t>
  </si>
  <si>
    <t>PVTI_lAHOBXQWPs4BLZXmzgkJY3k</t>
  </si>
  <si>
    <t>https://github.com/johndavis92790/OP-Tasklist/issues/1414</t>
  </si>
  <si>
    <t>PVTI_lAHOBXQWPs4BLZXmzgkJY4E</t>
  </si>
  <si>
    <t>https://github.com/johndavis92790/OP-Tasklist/issues/1415</t>
  </si>
  <si>
    <t>PVTI_lAHOBXQWPs4BLZXmzgkJc5k</t>
  </si>
  <si>
    <t>https://github.com/johndavis92790/OP-Tasklist/issues/1432</t>
  </si>
  <si>
    <t>PVTI_lAHOBXQWPs4BLZXmzgkJc6I</t>
  </si>
  <si>
    <t>https://github.com/johndavis92790/OP-Tasklist/issues/1433</t>
  </si>
  <si>
    <t>PVTI_lAHOBXQWPs4BLZXmzgkJc7M</t>
  </si>
  <si>
    <t>https://github.com/johndavis92790/OP-Tasklist/issues/1434</t>
  </si>
  <si>
    <t>PVTI_lAHOBXQWPs4BLZXmzgkJc7w</t>
  </si>
  <si>
    <t>https://github.com/johndavis92790/OP-Tasklist/issues/1435</t>
  </si>
  <si>
    <t>PVTI_lAHOBXQWPs4BLZXmzgkJc8s</t>
  </si>
  <si>
    <t>https://github.com/johndavis92790/OP-Tasklist/issues/1436</t>
  </si>
  <si>
    <t>PVTI_lAHOBXQWPs4BLZXmzgkJc9A</t>
  </si>
  <si>
    <t>https://github.com/johndavis92790/OP-Tasklist/issues/1437</t>
  </si>
  <si>
    <t>PVTI_lAHOBXQWPs4BLZXmzgkJgog</t>
  </si>
  <si>
    <t>https://github.com/johndavis92790/OP-Tasklist/issues/1454</t>
  </si>
  <si>
    <t>PVTI_lAHOBXQWPs4BLZXmzgkJgo4</t>
  </si>
  <si>
    <t>https://github.com/johndavis92790/OP-Tasklist/issues/1455</t>
  </si>
  <si>
    <t>PVTI_lAHOBXQWPs4BLZXmzgkJgpc</t>
  </si>
  <si>
    <t>https://github.com/johndavis92790/OP-Tasklist/issues/1456</t>
  </si>
  <si>
    <t>PVTI_lAHOBXQWPs4BLZXmzgkJgqQ</t>
  </si>
  <si>
    <t>https://github.com/johndavis92790/OP-Tasklist/issues/1457</t>
  </si>
  <si>
    <t>PVTI_lAHOBXQWPs4BLZXmzgkJgqk</t>
  </si>
  <si>
    <t>https://github.com/johndavis92790/OP-Tasklist/issues/1458</t>
  </si>
  <si>
    <t>PVTI_lAHOBXQWPs4BLZXmzgkJgq0</t>
  </si>
  <si>
    <t>https://github.com/johndavis92790/OP-Tasklist/issues/1459</t>
  </si>
  <si>
    <t>PVTI_lAHOBXQWPs4BLZXmzgkJkaE</t>
  </si>
  <si>
    <t>https://github.com/johndavis92790/OP-Tasklist/issues/1476</t>
  </si>
  <si>
    <t>PVTI_lAHOBXQWPs4BLZXmzgkJka8</t>
  </si>
  <si>
    <t>https://github.com/johndavis92790/OP-Tasklist/issues/1477</t>
  </si>
  <si>
    <t>PVTI_lAHOBXQWPs4BLZXmzgkJkbs</t>
  </si>
  <si>
    <t>https://github.com/johndavis92790/OP-Tasklist/issues/1478</t>
  </si>
  <si>
    <t>PVTI_lAHOBXQWPs4BLZXmzgkJkcM</t>
  </si>
  <si>
    <t>https://github.com/johndavis92790/OP-Tasklist/issues/1479</t>
  </si>
  <si>
    <t>PVTI_lAHOBXQWPs4BLZXmzgkJkdM</t>
  </si>
  <si>
    <t>https://github.com/johndavis92790/OP-Tasklist/issues/1480</t>
  </si>
  <si>
    <t>PVTI_lAHOBXQWPs4BLZXmzgkJkeE</t>
  </si>
  <si>
    <t>https://github.com/johndavis92790/OP-Tasklist/issues/1481</t>
  </si>
  <si>
    <t>PVTI_lAHOBXQWPs4BLZXmzgkJoH0</t>
  </si>
  <si>
    <t>https://github.com/johndavis92790/OP-Tasklist/issues/1498</t>
  </si>
  <si>
    <t>PVTI_lAHOBXQWPs4BLZXmzgkJoIc</t>
  </si>
  <si>
    <t>https://github.com/johndavis92790/OP-Tasklist/issues/1499</t>
  </si>
  <si>
    <t>PVTI_lAHOBXQWPs4BLZXmzgkJoI4</t>
  </si>
  <si>
    <t>https://github.com/johndavis92790/OP-Tasklist/issues/1500</t>
  </si>
  <si>
    <t>PVTI_lAHOBXQWPs4BLZXmzgkJoJU</t>
  </si>
  <si>
    <t>https://github.com/johndavis92790/OP-Tasklist/issues/1501</t>
  </si>
  <si>
    <t>PVTI_lAHOBXQWPs4BLZXmzgkJoKE</t>
  </si>
  <si>
    <t>https://github.com/johndavis92790/OP-Tasklist/issues/1502</t>
  </si>
  <si>
    <t>PVTI_lAHOBXQWPs4BLZXmzgkJoKc</t>
  </si>
  <si>
    <t>https://github.com/johndavis92790/OP-Tasklist/issues/1503</t>
  </si>
  <si>
    <t>PVTI_lAHOBXQWPs4BLZXmzgkJq9k</t>
  </si>
  <si>
    <t>https://github.com/johndavis92790/OP-Tasklist/issues/1520</t>
  </si>
  <si>
    <t>PVTI_lAHOBXQWPs4BLZXmzgkJq-I</t>
  </si>
  <si>
    <t>https://github.com/johndavis92790/OP-Tasklist/issues/1521</t>
  </si>
  <si>
    <t>PVTI_lAHOBXQWPs4BLZXmzgkJq-U</t>
  </si>
  <si>
    <t>https://github.com/johndavis92790/OP-Tasklist/issues/1522</t>
  </si>
  <si>
    <t>PVTI_lAHOBXQWPs4BLZXmzgkJq_Q</t>
  </si>
  <si>
    <t>https://github.com/johndavis92790/OP-Tasklist/issues/1523</t>
  </si>
  <si>
    <t>PVTI_lAHOBXQWPs4BLZXmzgkJq_w</t>
  </si>
  <si>
    <t>https://github.com/johndavis92790/OP-Tasklist/issues/1524</t>
  </si>
  <si>
    <t>PVTI_lAHOBXQWPs4BLZXmzgkJrAI</t>
  </si>
  <si>
    <t>https://github.com/johndavis92790/OP-Tasklist/issues/1525</t>
  </si>
  <si>
    <t>PVTI_lAHOBXQWPs4BLZXmzgkJvC4</t>
  </si>
  <si>
    <t>https://github.com/johndavis92790/OP-Tasklist/issues/1542</t>
  </si>
  <si>
    <t>PVTI_lAHOBXQWPs4BLZXmzgkJvDM</t>
  </si>
  <si>
    <t>https://github.com/johndavis92790/OP-Tasklist/issues/1543</t>
  </si>
  <si>
    <t>PVTI_lAHOBXQWPs4BLZXmzgkJvEA</t>
  </si>
  <si>
    <t>https://github.com/johndavis92790/OP-Tasklist/issues/1544</t>
  </si>
  <si>
    <t>PVTI_lAHOBXQWPs4BLZXmzgkJvEo</t>
  </si>
  <si>
    <t>https://github.com/johndavis92790/OP-Tasklist/issues/1545</t>
  </si>
  <si>
    <t>PVTI_lAHOBXQWPs4BLZXmzgkJvFM</t>
  </si>
  <si>
    <t>https://github.com/johndavis92790/OP-Tasklist/issues/1546</t>
  </si>
  <si>
    <t>PVTI_lAHOBXQWPs4BLZXmzgkJvFk</t>
  </si>
  <si>
    <t>https://github.com/johndavis92790/OP-Tasklist/issues/1547</t>
  </si>
  <si>
    <t>PVTI_lAHOBXQWPs4BLZXmzgkJyVI</t>
  </si>
  <si>
    <t>https://github.com/johndavis92790/OP-Tasklist/issues/1564</t>
  </si>
  <si>
    <t>PVTI_lAHOBXQWPs4BLZXmzgkJyV8</t>
  </si>
  <si>
    <t>https://github.com/johndavis92790/OP-Tasklist/issues/1565</t>
  </si>
  <si>
    <t>PVTI_lAHOBXQWPs4BLZXmzgkJyXA</t>
  </si>
  <si>
    <t>https://github.com/johndavis92790/OP-Tasklist/issues/1566</t>
  </si>
  <si>
    <t>PVTI_lAHOBXQWPs4BLZXmzgkJyYU</t>
  </si>
  <si>
    <t>https://github.com/johndavis92790/OP-Tasklist/issues/1567</t>
  </si>
  <si>
    <t>PVTI_lAHOBXQWPs4BLZXmzgkJyZI</t>
  </si>
  <si>
    <t>https://github.com/johndavis92790/OP-Tasklist/issues/1568</t>
  </si>
  <si>
    <t>PVTI_lAHOBXQWPs4BLZXmzgkJyZ0</t>
  </si>
  <si>
    <t>https://github.com/johndavis92790/OP-Tasklist/issues/1569</t>
  </si>
  <si>
    <t>PVTI_lAHOBXQWPs4BLZXmzgkJ3Qs</t>
  </si>
  <si>
    <t>https://github.com/johndavis92790/OP-Tasklist/issues/1586</t>
  </si>
  <si>
    <t>PVTI_lAHOBXQWPs4BLZXmzgkJ3R8</t>
  </si>
  <si>
    <t>https://github.com/johndavis92790/OP-Tasklist/issues/1587</t>
  </si>
  <si>
    <t>PVTI_lAHOBXQWPs4BLZXmzgkJ3TA</t>
  </si>
  <si>
    <t>https://github.com/johndavis92790/OP-Tasklist/issues/1588</t>
  </si>
  <si>
    <t>PVTI_lAHOBXQWPs4BLZXmzgkJ3Uc</t>
  </si>
  <si>
    <t>https://github.com/johndavis92790/OP-Tasklist/issues/1589</t>
  </si>
  <si>
    <t>PVTI_lAHOBXQWPs4BLZXmzgkJ3WU</t>
  </si>
  <si>
    <t>https://github.com/johndavis92790/OP-Tasklist/issues/1590</t>
  </si>
  <si>
    <t>PVTI_lAHOBXQWPs4BLZXmzgkJ3Xw</t>
  </si>
  <si>
    <t>https://github.com/johndavis92790/OP-Tasklist/issues/1591</t>
  </si>
  <si>
    <t>PVTI_lAHOBXQWPs4BLZXmzgkJ7b8</t>
  </si>
  <si>
    <t>https://github.com/johndavis92790/OP-Tasklist/issues/1608</t>
  </si>
  <si>
    <t>PVTI_lAHOBXQWPs4BLZXmzgkJ7cs</t>
  </si>
  <si>
    <t>https://github.com/johndavis92790/OP-Tasklist/issues/1609</t>
  </si>
  <si>
    <t>PVTI_lAHOBXQWPs4BLZXmzgkJ7dw</t>
  </si>
  <si>
    <t>https://github.com/johndavis92790/OP-Tasklist/issues/1610</t>
  </si>
  <si>
    <t>PVTI_lAHOBXQWPs4BLZXmzgkJ7eU</t>
  </si>
  <si>
    <t>https://github.com/johndavis92790/OP-Tasklist/issues/1611</t>
  </si>
  <si>
    <t>PVTI_lAHOBXQWPs4BLZXmzgkJ7e4</t>
  </si>
  <si>
    <t>https://github.com/johndavis92790/OP-Tasklist/issues/1612</t>
  </si>
  <si>
    <t>PVTI_lAHOBXQWPs4BLZXmzgkJ7f0</t>
  </si>
  <si>
    <t>https://github.com/johndavis92790/OP-Tasklist/issues/1613</t>
  </si>
  <si>
    <t>PVTI_lAHOBXQWPs4BLZXmzgkJ-NI</t>
  </si>
  <si>
    <t>https://github.com/johndavis92790/OP-Tasklist/issues/1630</t>
  </si>
  <si>
    <t>PVTI_lAHOBXQWPs4BLZXmzgkJ-Nw</t>
  </si>
  <si>
    <t>https://github.com/johndavis92790/OP-Tasklist/issues/1631</t>
  </si>
  <si>
    <t>PVTI_lAHOBXQWPs4BLZXmzgkJ-Oc</t>
  </si>
  <si>
    <t>https://github.com/johndavis92790/OP-Tasklist/issues/1632</t>
  </si>
  <si>
    <t>PVTI_lAHOBXQWPs4BLZXmzgkJ-Ow</t>
  </si>
  <si>
    <t>https://github.com/johndavis92790/OP-Tasklist/issues/1633</t>
  </si>
  <si>
    <t>PVTI_lAHOBXQWPs4BLZXmzgkJ-Pk</t>
  </si>
  <si>
    <t>https://github.com/johndavis92790/OP-Tasklist/issues/1634</t>
  </si>
  <si>
    <t>PVTI_lAHOBXQWPs4BLZXmzgkJ-P0</t>
  </si>
  <si>
    <t>https://github.com/johndavis92790/OP-Tasklist/issues/1635</t>
  </si>
  <si>
    <t>PVTI_lAHOBXQWPs4BLZXmzgkKBIM</t>
  </si>
  <si>
    <t>https://github.com/johndavis92790/OP-Tasklist/issues/1652</t>
  </si>
  <si>
    <t>PVTI_lAHOBXQWPs4BLZXmzgkKBIs</t>
  </si>
  <si>
    <t>https://github.com/johndavis92790/OP-Tasklist/issues/1653</t>
  </si>
  <si>
    <t>PVTI_lAHOBXQWPs4BLZXmzgkKBJI</t>
  </si>
  <si>
    <t>https://github.com/johndavis92790/OP-Tasklist/issues/1654</t>
  </si>
  <si>
    <t>PVTI_lAHOBXQWPs4BLZXmzgkKBJU</t>
  </si>
  <si>
    <t>https://github.com/johndavis92790/OP-Tasklist/issues/1655</t>
  </si>
  <si>
    <t>PVTI_lAHOBXQWPs4BLZXmzgkKBJo</t>
  </si>
  <si>
    <t>https://github.com/johndavis92790/OP-Tasklist/issues/1656</t>
  </si>
  <si>
    <t>PVTI_lAHOBXQWPs4BLZXmzgkKBKA</t>
  </si>
  <si>
    <t>https://github.com/johndavis92790/OP-Tasklist/issues/1657</t>
  </si>
  <si>
    <t>PVTI_lAHOBXQWPs4BLZXmzgkKEeA</t>
  </si>
  <si>
    <t>https://github.com/johndavis92790/OP-Tasklist/issues/1674</t>
  </si>
  <si>
    <t>PVTI_lAHOBXQWPs4BLZXmzgkKEeM</t>
  </si>
  <si>
    <t>https://github.com/johndavis92790/OP-Tasklist/issues/1675</t>
  </si>
  <si>
    <t>PVTI_lAHOBXQWPs4BLZXmzgkKEek</t>
  </si>
  <si>
    <t>https://github.com/johndavis92790/OP-Tasklist/issues/1676</t>
  </si>
  <si>
    <t>PVTI_lAHOBXQWPs4BLZXmzgkKEfA</t>
  </si>
  <si>
    <t>https://github.com/johndavis92790/OP-Tasklist/issues/1677</t>
  </si>
  <si>
    <t>PVTI_lAHOBXQWPs4BLZXmzgkKEfY</t>
  </si>
  <si>
    <t>https://github.com/johndavis92790/OP-Tasklist/issues/1678</t>
  </si>
  <si>
    <t>PVTI_lAHOBXQWPs4BLZXmzgkKEfo</t>
  </si>
  <si>
    <t>https://github.com/johndavis92790/OP-Tasklist/issues/1679</t>
  </si>
  <si>
    <t>PVTI_lAHOBXQWPs4BLZXmzgkKHIc</t>
  </si>
  <si>
    <t>https://github.com/johndavis92790/OP-Tasklist/issues/1696</t>
  </si>
  <si>
    <t>PVTI_lAHOBXQWPs4BLZXmzgkKHI0</t>
  </si>
  <si>
    <t>https://github.com/johndavis92790/OP-Tasklist/issues/1697</t>
  </si>
  <si>
    <t>PVTI_lAHOBXQWPs4BLZXmzgkKHJE</t>
  </si>
  <si>
    <t>https://github.com/johndavis92790/OP-Tasklist/issues/1698</t>
  </si>
  <si>
    <t>PVTI_lAHOBXQWPs4BLZXmzgkKHJY</t>
  </si>
  <si>
    <t>https://github.com/johndavis92790/OP-Tasklist/issues/1699</t>
  </si>
  <si>
    <t>PVTI_lAHOBXQWPs4BLZXmzgkKHJ4</t>
  </si>
  <si>
    <t>https://github.com/johndavis92790/OP-Tasklist/issues/1700</t>
  </si>
  <si>
    <t>PVTI_lAHOBXQWPs4BLZXmzgkKHKg</t>
  </si>
  <si>
    <t>https://github.com/johndavis92790/OP-Tasklist/issues/1701</t>
  </si>
  <si>
    <t>PVTI_lAHOBXQWPs4BLZXmzgkKJxA</t>
  </si>
  <si>
    <t>https://github.com/johndavis92790/OP-Tasklist/issues/1716</t>
  </si>
  <si>
    <t>PVTI_lAHOBXQWPs4BLZXmzgkKJxw</t>
  </si>
  <si>
    <t>https://github.com/johndavis92790/OP-Tasklist/issues/1717</t>
  </si>
  <si>
    <t>PVTI_lAHOBXQWPs4BLZXmzgkKJyQ</t>
  </si>
  <si>
    <t>https://github.com/johndavis92790/OP-Tasklist/issues/1718</t>
  </si>
  <si>
    <t>PVTI_lAHOBXQWPs4BLZXmzgkKJyw</t>
  </si>
  <si>
    <t>https://github.com/johndavis92790/OP-Tasklist/issues/1719</t>
  </si>
  <si>
    <t>PVTI_lAHOBXQWPs4BLZXmzgkKJzY</t>
  </si>
  <si>
    <t>https://github.com/johndavis92790/OP-Tasklist/issues/1720</t>
  </si>
  <si>
    <t>PVTI_lAHOBXQWPs4BLZXmzgkKJz0</t>
  </si>
  <si>
    <t>https://github.com/johndavis92790/OP-Tasklist/issues/1721</t>
  </si>
  <si>
    <t>PVTI_lAHOBXQWPs4BLZXmzgkgcHg</t>
  </si>
  <si>
    <t>Send email to schedule a dedicated follow-up meeting with Hailey to work on her specific projects and use cases.
Purpose:
- Help automate manual processes Hailey is currently doing
- Configure ObservePoint for her data quality and consistency monitoring needs
- Set up audits to validate data layer variables across key page types
- Does not need to include Ash and Bridget - focused working session
Optional: Include Henry if he wants to participate
---
## Meeting Context
**Meeting:** ObservePoint | Officeworks Sync
**Date:** Thursday, January 29, 2026
**Account:** Officeworks
**External Attendees:** hchamberlain@officeworks.com.au, hhebron@officeworks.com.au
**Meeting Recap:** [View Recap](https://app.askelephant.ai/workspaces/wrks_01JYF7CP38371WK5E5BP8XSHM5/engagements/ngmt_01KF9F0WEY837HJD4XH1FDQY0E)
### Meeting Summary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follow-up session to address Hailey's specific use cases around the custom "digital data" layer, and establishing governance standards that can be enforced through ObservePoint's rules and alerting capabilities.
---
*Auto-generated from meeting recap on 2026-01-29*</t>
  </si>
  <si>
    <t>Generated</t>
  </si>
  <si>
    <t>https://github.com/johndavis92790/OP-Tasklist/issues/1766</t>
  </si>
  <si>
    <t>Title: Schedule follow-up session with Hailey (and optionally Henry)</t>
  </si>
  <si>
    <t>PVTI_lAHOBXQWPs4BLZXmzgkgcIM</t>
  </si>
  <si>
    <t>Create or configure an audit that properly surfaces Officeworks' data layer variables to demonstrate ObservePoint's capabilities to stakeholders.
Purpose:
- Show what IS currently in the data layer to spark conversations about what SHOULD be there
- Provide concrete examples to architecture team and other stakeholders
- Help define standards for data layer completeness
Focus areas:
- Key conversion metrics (add to cart, checkout process)
- Product listing pages and product detail pages
- Search functionality
- Variables that should fire consistently across page types
Note: May need to wait until custom data layer visibility issue is resolved
---
## Meeting Context
**Meeting:** ObservePoint | Officeworks Sync
**Date:** Thursday, January 29, 2026
**Account:** Officeworks
**External Attendees:** hchamberlain@officeworks.com.au, hhebron@officeworks.com.au
**Meeting Recap:** [View Recap](https://app.askelephant.ai/workspaces/wrks_01JYF7CP38371WK5E5BP8XSHM5/engagements/ngmt_01KF9F0WEY837HJD4XH1FDQY0E)
### Meeting Summary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follow-up session to address Hailey's specific use cases around the custom "digital data" layer, and establishing governance standards that can be enforced through ObservePoint's rules and alerting capabilities.
---
*Auto-generated from meeting recap on 2026-01-29*</t>
  </si>
  <si>
    <t>https://github.com/johndavis92790/OP-Tasklist/issues/1767</t>
  </si>
  <si>
    <t>Title: Build sample audit demonstrating data layer analysis</t>
  </si>
  <si>
    <t>PVTI_lAHOBXQWPs4BLZXmzgkkOw4</t>
  </si>
  <si>
    <t>After gathering use cases and questions from the Tuesday meeting, help set up a formal three-tier audit structure:
**Tier 1 (Biweekly):**
- Aligned with biweekly release cadence
- Small number of critical pages across multiple sections (jobs, advisors, communication pages)
- Can be combined into one audit
- Set up rules and alerts based on team's identified questions
**Tier 2 (Monthly):**
- More comprehensive scan
- Thousands of pages
- Less critical URLs
**Tier 3 (Quarterly):**
- Least important URLs
**Budget:** ~5,500 pages can be scanned monthly based on annual contract
**Next steps:** Wait for team to provide tier 1, 2, and 3 URL lists and specific questions/pain points before configuring.
---
## Meeting Context
**Meeting:** ObservePoint &amp; Prudential Sync
**Date:** Friday, January 30, 2026
**Account:** Prudential Financial Inc.
**External Attendees:** steve.choi@prudential.com
**Meeting Recap:** [View Recap](https://app.askelephant.ai/workspaces/wrks_01JYF7CP38371WK5E5BP8XSHM5/engagements/ngmt_01KG344FKECYTPWS2RT83HZ169)
### Meeting Summary
John Davis and Steve Choi discussed formalizing ObservePoint's audit process for Prudential's websites using a three-tier system aligned with their biweekly release cadence. They planned an upcoming Tuesday meeting where John will demonstrate audit capabilities and gather specific use cases and questions from the team to configure appropriate monitoring rules and alerts. Steve needs to collect tier-specific URLs from both the .com and PGIM teams, with their annual contract allowing approximately 5,500 pages to be scanned monthly. The focus will be on establishing a structured, recurring audit schedule rather than continuing ad-hoc monitoring.
---
*Auto-generated from meeting recap on 2026-01-30*</t>
  </si>
  <si>
    <t>https://github.com/johndavis92790/OP-Tasklist/issues/1772</t>
  </si>
  <si>
    <t>Title: Set up formal tier-based audit structure after use cases defined</t>
  </si>
  <si>
    <t>PVTI_lAHOBXQWPs4BLZXmzgkw3ig</t>
  </si>
  <si>
    <t>Review the engagement homepage journey that John has created in ObservePoint to understand the rule structure and debug why certain rules are failing.
**Journey link:** [Provided in meeting]
**Focus areas:**
- Examine variable names and why they're failing
- Understand how rules are structured across different steps
- Review the AEP tag checks and Adobe data layer implementation
- Verify which variables are being captured correctly
**Context:** This review will help inform the documentation being prepared and ensure alignment on the approach.
---
## Meeting Context
**Meeting:** ObservePoint | Agilent Sync
**Date:** Tuesday, February 3, 2026
**External Attendees:** venkata.mallepudi@agilent.com
**Meeting Recap:** [View Recap](https://app.askelephant.ai/workspaces/wrks_01JYF7CP38371WK5E5BP8XSHM5/engagements/ngmt_01KG5H6T8HYARVT3A9CRTT3S4H)
### Meeting Summary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simulation. Raj committed to providing documentation by week's end detailing all parameters and data elements for each event, prioritizing the engagement homepage with potential extension to the search page, while they agreed to reschedule their February 16th meeting due to the President's Day holiday.
---
*Auto-generated from meeting recap on 2026-02-03*</t>
  </si>
  <si>
    <t>https://github.com/johndavis92790/OP-Tasklist/issues/1774</t>
  </si>
  <si>
    <t>Title: Review ObservePoint journey setup and rules</t>
  </si>
  <si>
    <t>PVTI_lAHOBXQWPs4BLZXmzgkw3i8</t>
  </si>
  <si>
    <t>Remove step 2 (custom tag for Adobe data layer) from the engagement homepage journey in ObservePoint, as the Adobe data layer variables are already available in the variable summary without needing a custom tag.
**Journey:** Engagement Homepage Journey
**Reason:** Adobe data layer (adobeDataLayer) was found in existing variables, making the custom tag unnecessary
---
## Meeting Context
**Meeting:** ObservePoint | Agilent Sync
**Date:** Tuesday, February 3, 2026
**External Attendees:** venkata.mallepudi@agilent.com
**Meeting Recap:** [View Recap](https://app.askelephant.ai/workspaces/wrks_01JYF7CP38371WK5E5BP8XSHM5/engagements/ngmt_01KG5H6T8HYARVT3A9CRTT3S4H)
### Meeting Summary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simulation. Raj committed to providing documentation by week's end detailing all parameters and data elements for each event, prioritizing the engagement homepage with potential extension to the search page, while they agreed to reschedule their February 16th meeting due to the President's Day holiday.
---
*Auto-generated from meeting recap on 2026-02-03*</t>
  </si>
  <si>
    <t>https://github.com/johndavis92790/OP-Tasklist/issues/1775</t>
  </si>
  <si>
    <t>Title: Remove custom tag from step 2 of homepage journey</t>
  </si>
  <si>
    <t>PVTI_lAHOBXQWPs4BLZXmzgkw3jc</t>
  </si>
  <si>
    <t>Continue tweaking and refining the ObservePoint rules for the engagement homepage journey based on:
- Correcting variable names and dot notation
- Adjusting rules to check appropriate conditions (set/not set, exact values, regex patterns)
- Optimizing for rule reusability across steps and future journeys
- Fixing current failures due to incorrect variable naming assumptions
**Journey Link:** Shared during meeting
**Timeline:** Ongoing until Raj provides refined documentation
---
## Meeting Context
**Meeting:** ObservePoint | Agilent Sync
**Date:** Tuesday, February 3, 2026
**External Attendees:** venkata.mallepudi@agilent.com
**Meeting Recap:** [View Recap](https://app.askelephant.ai/workspaces/wrks_01JYF7CP38371WK5E5BP8XSHM5/engagements/ngmt_01KG5H6T8HYARVT3A9CRTT3S4H)
### Meeting Summary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simulation. Raj committed to providing documentation by week's end detailing all parameters and data elements for each event, prioritizing the engagement homepage with potential extension to the search page, while they agreed to reschedule their February 16th meeting due to the President's Day holiday.
---
*Auto-generated from meeting recap on 2026-02-03*</t>
  </si>
  <si>
    <t>https://github.com/johndavis92790/OP-Tasklist/issues/1776</t>
  </si>
  <si>
    <t>Title: Continue refining ObservePoint rules for homepage journey</t>
  </si>
  <si>
    <t>PVTI_lAHOBXQWPs4BLZXmzgkxPnU</t>
  </si>
  <si>
    <t>Explore options to automate the generation and delivery of the top-traffic page list for ObservePoint scanning.
**Current state:**
- List currently comes from CMS (not automated)
- Adobe Analytics could potentially provide automated traffic-based lists
- Need to ensure any automated solution accounts for pages that actually have visits
**Goal:** Determine if there's a way to automatically email/export the top 1% traffic pages on a schedule to streamline the audit setup process.
---
## Meeting Context
**Meeting:** Review ObservePoint Audit of Pru.com
**Date:** Tuesday, February 3, 2026
**Account:** Prudential Financial Inc.
**External Attendees:** steve.choi@prudential.com
**Meeting Recap:** [View Recap](https://app.askelephant.ai/workspaces/wrks_01JYF7CP38371WK5E5BP8XSHM5/engagements/ngmt_01KG33HV388QED9QCDZC26JAJ1)
### Meeting Summary
The meeting focused on establishing a formal process for ObservePoint website audits at Prudential. The team discussed creating a tiered scanning approach (tier 1: high-traffic pages scanned biweekly, tier 2: monthly, tier 3: quarterly) within their 70,000 annual page scan limit, with the goal of identifying approximately 40 tier-1 pages representing 1% or more of site traffic. Lauren committed to working with the content team over the next few weeks to audit and categorize pages across all Prudential subdomains, considering factors like traffic volume, page types, and system integrations. The team also reviewed ObservePoint's capabilities for detecting broken links, missing tags, and privacy compliance issues, with plans to reconvene in two weeks to finalize the page list and determine stakeholders who will receive and act on audit alerts.
---
*Auto-generated from meeting recap on 2026-02-03*</t>
  </si>
  <si>
    <t>https://github.com/johndavis92790/OP-Tasklist/issues/1781</t>
  </si>
  <si>
    <t>Title: Investigate automation for top-traffic page list</t>
  </si>
  <si>
    <t>PVTI_lAHOBXQWPs4BLZXmzgluLCk</t>
  </si>
  <si>
    <t>Once privacy audits are running successfully, set up reporting to aggregate privacy compliance data across all Brunswick domains.
**Reporting Capabilities:**
- Can aggregate data from multiple audits (Sea Ray, Mercury, etc.) into single reports
- Build reports showing all unapproved tags firing after opt-out (goal: zero rows)
- Schedule automated email delivery of reports
- Configure "empty report" logic so emails only send when issues are found (acts as alert)
**Use Case:**
- Brad has multiple domains to monitor (Sea Ray, Mercury, other Brunswick brands)
- Legal team needs ongoing compliance verification
- Automated reporting would provide continuous monitoring without manual checks
**Note:** This is a "whole other world" that wasn't covered in detail during the call - plan separate session to explore reporting features once basic audits are working.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</si>
  <si>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https://github.com/johndavis92790/OP-Tasklist/issues/1869</t>
  </si>
  <si>
    <t>Title: Explore reporting setup for aggregated privacy compliance</t>
  </si>
  <si>
    <t>PVTI_lAHOBXQWPs4BLZXmzgkxaiw</t>
  </si>
  <si>
    <t>Consult with ObservePoint solutions team to determine if they've encountered similar use cases where customers needed precise form-level validation across multiple sites and forms.
**Goal:** Identify best practices or alternative UI-based approaches before committing to custom JavaScript solution.
---
## Meeting Context
**Meeting:** ObservePoint | Brunswick Sync
**Date:** Tuesday, February 3, 2026
**Meeting Recap:** [View Recap](https://app.askelephant.ai/workspaces/wrks_01JYF7CP38371WK5E5BP8XSHM5/engagements/ngmt_01KG7QE75PTESKSWAG8X12ERY4)
### Meeting Summary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conditional logic more efficiently, which would allow for more flexible rule creation while keeping the solution manageable, and committed to researching best practices with the solutions team before their next discussion.
---
*Auto-generated from meeting recap on 2026-02-03*</t>
  </si>
  <si>
    <t>https://github.com/johndavis92790/OP-Tasklist/issues/1785</t>
  </si>
  <si>
    <t>Title: Follow up with solutions on form validation approach</t>
  </si>
  <si>
    <t>PVTI_lAHOBXQWPs4BLZXmzgluLB8</t>
  </si>
  <si>
    <t>Determine if ObservePoint's bot is being blocked by Brunswick's security and whitelist static IP addresses if necessary.
**Context:**
- ObservePoint uses static IP addresses for all locations (California, UK, France, etc.)
- If the bot gets blocked, it means Brunswick's security is working correctly
- Whitelisting process is available to ensure audits can run successfully
**Action:**
- Monitor if the privacy audits complete successfully
- If audits fail or show incomplete data, investigate if blocking is occurring
- Coordinate with Brad's team to whitelist ObservePoint IPs if needed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</si>
  <si>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https://github.com/johndavis92790/OP-Tasklist/issues/1868</t>
  </si>
  <si>
    <t>Title: Whitelist ObservePoint IPs if needed for audits</t>
  </si>
  <si>
    <t>PVTI_lAHOBXQWPs4BLZXmzgkxajE</t>
  </si>
  <si>
    <t>Wait for Brad and Aparna to document form validation requirements for at least one additional Brunswick site (beyond Sea Ray).
**Purpose:** Need to see full pattern across multiple sites to design a truly universal solution rather than optimizing for just Sea Ray's use case.
---
## Meeting Context
**Meeting:** ObservePoint | Brunswick Sync
**Date:** Tuesday, February 3, 2026
**Meeting Recap:** [View Recap](https://app.askelephant.ai/workspaces/wrks_01JYF7CP38371WK5E5BP8XSHM5/engagements/ngmt_01KG7QE75PTESKSWAG8X12ERY4)
### Meeting Summary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conditional logic more efficiently, which would allow for more flexible rule creation while keeping the solution manageable, and committed to researching best practices with the solutions team before their next discussion.
---
*Auto-generated from meeting recap on 2026-02-03*</t>
  </si>
  <si>
    <t>https://github.com/johndavis92790/OP-Tasklist/issues/1786</t>
  </si>
  <si>
    <t>Title: Request additional site examples from Brad's team</t>
  </si>
  <si>
    <t>PVTI_lAHOBXQWPs4BLZXmzgkxpSQ</t>
  </si>
  <si>
    <t>Remove duplicate journey entries now that the correct CDW.com order journey has been identified. Update naming conventions to clearly distinguish between order and quote journeys for each CDW domain (cdw.com, cdw.ca, cdw.g).
Specific actions:
- Rename the identified order journey to clearly indicate it's for "Order - CDW.com"
- Remove the three duplicate entries
- Ensure final count is six journeys total
---
## Meeting Context
**Meeting:** ObservePoint | Dignity Health - Monthly Sync
**Date:** Tuesday, February 3, 2026
**Meeting Recap:** [View Recap](https://app.askelephant.ai/workspaces/wrks_01JYF7CP38371WK5E5BP8XSHM5/engagements/ngmt_01KEAJAKCXK762QNZSNP6K5MHA)
### Meeting Summary
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the cleanup process before potentially moving to monthly meetings.
---
*Auto-generated from meeting recap on 2026-02-03*</t>
  </si>
  <si>
    <t>https://github.com/johndavis92790/OP-Tasklist/issues/1789</t>
  </si>
  <si>
    <t>Title: Clean up duplicate CDW journey configurations</t>
  </si>
  <si>
    <t>PVTI_lAHOBXQWPs4BLZXmzgkx0Rs</t>
  </si>
  <si>
    <t>Review the ObservePoint help documentation on triggering audits via CI/CD pipeline using GitHub Actions that was shared in the meeting.
**Context:**
- Documentation link was provided in chat during meeting
- This integration allows audits to trigger automatically during releases
- Can potentially block releases if failures are detected
- Currently only available for Audits (not Journeys yet)
- Relevant for upcoming cross-series inventory project and potential design system modernization
**Next step:** Evaluate feasibility with dev/DevOps team for Toyota's Gatsby (potentially migrating to Next.js) environment.
---
## Meeting Context
**Meeting:** ObservePoint | JM Family Enterprises Sync
**Date:** Tuesday, February 3, 2026
**Account:** JM Family Enterprises
**External Attendees:** kendall.papera@setoyota.com, robyn.beyah@22squared.com, jack.zackowitz@22squared.com, jared.blood@22squared.com
**Meeting Recap:** [View Recap](https://app.askelephant.ai/workspaces/wrks_01JYF7CP38371WK5E5BP8XSHM5/engagements/ngmt_01KG3ANAC2G8DAYYXAM9WRB33V)
### Meeting Summary
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potentially modernizing their design system with component-level tagging using Storybook and Next.js, with John recommending they explore ObservePoint's new CI/CD integration via GitHub Actions to enable proactive testing during development.
---
*Auto-generated from meeting recap on 2026-02-03*</t>
  </si>
  <si>
    <t>https://github.com/johndavis92790/OP-Tasklist/issues/1790</t>
  </si>
  <si>
    <t>account:JM Family Enterprises, auto-generated</t>
  </si>
  <si>
    <t>Title: Review GitHub Actions integration documentation</t>
  </si>
  <si>
    <t>PVTI_lAHOBXQWPs4BLZXmzgkx0SM</t>
  </si>
  <si>
    <t>Be available to meet directly with Toyota's dev/DevOps team if they have questions or need technical clarification on implementing ObservePoint's GitHub Actions integration.
**Context:**
- John offered this support during the meeting
- Relevant for both cross-series inventory project and design system modernization
- May involve explaining how to selectively trigger audits (e.g., only when Storybook components are updated)
- Can bring in additional ObservePoint resources if needed
**Trigger:** Kendall or team reaches out with dev team questions
---
## Meeting Context
**Meeting:** ObservePoint | JM Family Enterprises Sync
**Date:** Tuesday, February 3, 2026
**Account:** JM Family Enterprises
**External Attendees:** kendall.papera@setoyota.com, robyn.beyah@22squared.com, jack.zackowitz@22squared.com, jared.blood@22squared.com
**Meeting Recap:** [View Recap](https://app.askelephant.ai/workspaces/wrks_01JYF7CP38371WK5E5BP8XSHM5/engagements/ngmt_01KG3ANAC2G8DAYYXAM9WRB33V)
### Meeting Summary
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potentially modernizing their design system with component-level tagging using Storybook and Next.js, with John recommending they explore ObservePoint's new CI/CD integration via GitHub Actions to enable proactive testing during development.
---
*Auto-generated from meeting recap on 2026-02-03*</t>
  </si>
  <si>
    <t>https://github.com/johndavis92790/OP-Tasklist/issues/1791</t>
  </si>
  <si>
    <t>Title: Offer technical consultation to dev/DevOps team if needed</t>
  </si>
  <si>
    <t>PVTI_lAHOBXQWPs4BLZXmzgk102M</t>
  </si>
  <si>
    <t>Set up recurring meetings with Kathy and invite additional stakeholders including:
- Tessa (SEO and performance evaluation)
- Tom
- Devon (web experience manager)
- Edward (UX designer)
**Purpose:** Discuss performance metrics, accessibility automation, and potential platform consolidation. Kathy requested the ability to send topics ahead of time for preparation.
---
## Meeting Context
**Meeting:** ObservePoint | Lumen Sync
**Date:** Wednesday, February 4, 2026
**Account:** Lumen
**External Attendees:** kathy.bealler@lumen.com
**Meeting Recap:** [View Recap](https://app.askelephant.ai/workspaces/wrks_01JYF7CP38371WK5E5BP8XSHM5/engagements/ngmt_01KG7RJZMDZHNJGA3ARPBT3T7N)
### Meeting Summary
John Davis introduced himself as the new ObservePoint CSM taking over from Macy, meeting with Lumen's web experience team (Kathy, Edward, and Devon) to understand their needs. The team is interested in automating accessibility audits and consolidating performance monitoring tools, currently using manual processes with Google Lighthouse for page-by-page accessibility checks. John demonstrated that ObservePoint already collects accessibility, performance, and SEO data from the audits that Carrie's marketing ops team runs, offering a consolidated solution with features like Jira integration for automated ticket creation and GitHub integration for CICD processes. The team agreed to establish regular meetings and requested access to the ObservePoint instance to explore existing audit data.
---
*Auto-generated from meeting recap on 2026-02-04*</t>
  </si>
  <si>
    <t>https://github.com/johndavis92790/OP-Tasklist/issues/1795</t>
  </si>
  <si>
    <t>Title: Schedule regular cadence meeting with expanded team</t>
  </si>
  <si>
    <t>PVTI_lAHOBXQWPs4BLZXmzgk1598</t>
  </si>
  <si>
    <t>Provide Wendi Vien (wendi.vien@mongodb.com - based in San Francisco/Pacific time) with access to the ObservePoint usage dashboard.
Context: Michaleen Craig already has access, but Wendi requested access during the meeting to monitor journey run usage against their 1,500 journey runs contract limit.
---
## Meeting Context
**Meeting:** ObservePoint | MongoDB Inc. Sync
**Date:** Wednesday, February 4, 2026
**Account:** MongoDB Inc.
**External Attendees:** wendi.vien@mongodb.com, michaleen.craig@mongodb.com
**Meeting Recap:** [View Recap](https://app.askelephant.ai/workspaces/wrks_01JYF7CP38371WK5E5BP8XSHM5/engagements/ngmt_01KGJ8MAJND60FTRE8YQ4YN3MP)
### Meeting Summary
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 frequency and may explore additional use cases as they become more familiar with the platform's capabilities.
---
*Auto-generated from meeting recap on 2026-02-04*</t>
  </si>
  <si>
    <t>https://github.com/johndavis92790/OP-Tasklist/issues/1801</t>
  </si>
  <si>
    <t>Title: Grant Wendi Vien usage dashboard access</t>
  </si>
  <si>
    <t>PVTI_lAHOBXQWPs4BLZXmzgk158M</t>
  </si>
  <si>
    <t>Send documentation to the ObservePoint team (Kathy Behler and team) explaining how to set up and use the GitHub integration and Jira integration.
Context: This was promised during the meeting as follow-up to their discussion about integrations.
---
## Meeting Context
**Meeting:** ObservePoint | MongoDB Inc. Sync
**Date:** Wednesday, February 4, 2026
**Account:** MongoDB Inc.
**External Attendees:** wendi.vien@mongodb.com, michaleen.craig@mongodb.com
**Meeting Recap:** [View Recap](https://app.askelephant.ai/workspaces/wrks_01JYF7CP38371WK5E5BP8XSHM5/engagements/ngmt_01KGJ8MAJND60FTRE8YQ4YN3MP)
### Meeting Summary
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 frequency and may explore additional use cases as they become more familiar with the platform's capabilities.
---
*Auto-generated from meeting recap on 2026-02-04*</t>
  </si>
  <si>
    <t>https://github.com/johndavis92790/OP-Tasklist/issues/1798</t>
  </si>
  <si>
    <t>Title: Send documentation for GitHub and Jira integrations</t>
  </si>
  <si>
    <t>PVTI_lAHOBXQWPs4BLZXmzgk6pSI</t>
  </si>
  <si>
    <t>Send a follow-up email to Mike Tanedo (and Bruce if appropriate) after this meeting to:
- Recap the discussion
- Schedule a regular meeting cadence (biweekly or monthly)
- Begin setting up goals and targets for ObservePoint implementation
Mike has already been granted access to the tool by Amy.
---
## Meeting Context
**Meeting:** ObservePoint | CVS Pharmacy Sync
**Date:** Thursday, February 5, 2026
**Account:** CVS Pharmacy
**External Attendees:** tanedom@aetna.com, bruce.whittington@cvshealth.com
**Meeting Recap:** [View Recap](https://app.askelephant.ai/workspaces/wrks_01JYF7CP38371WK5E5BP8XSHM5/engagements/ngmt_01KGFJBEWB3AS7HKD3WZZZNPW1)
### Meeting Summary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error detection is essential. John demonstrated ObservePoint's two core features—Audits (for scanning multiple pages) and Journeys (for end-to-end testing with user interactions)—explaining how both can automatically validate Adobe AEP implementations, track variables, and alert teams when data collection standards aren't met. The team agreed to establish regular meetings to set up automated testing solutions, with Mike already having received access to the platform from Amy.
---
*Auto-generated from meeting recap on 2026-02-05*</t>
  </si>
  <si>
    <t>https://github.com/johndavis92790/OP-Tasklist/issues/1818</t>
  </si>
  <si>
    <t>account:CVS Pharmacy, auto-generated</t>
  </si>
  <si>
    <t>Title: Send follow-up email and schedule regular cadence</t>
  </si>
  <si>
    <t>PVTI_lAHOBXQWPs4BLZXmzgk3VT0</t>
  </si>
  <si>
    <t>Bring up the new extended data retention options in tomorrow's meeting with boss to get a decision on whether CVS wants to upgrade.
**New options available:**
- 3 year + 1 month
- 5 year + 1 month
- 7 year + 1 month
- Currently on 13-month retention
**Use cases:**
- Year-over-year performance progression tracking
- Legal compliance/documentation requirements
**Note:** This can be added via contract amendment at any time, but better to include in upcoming renewal if desired to avoid separate transactions
---
## Meeting Context
**Meeting:** Observepoint
**Date:** Thursday, January 15, 2026
**Account:** CVS Pharmacy
**External Attendees:** maria.daponte@cvshealth.com, amy.rondinelli@cvshealth.com
**Meeting Recap:** [View Recap](https://app.askelephant.ai/workspaces/wrks_01JYF7CP38371WK5E5BP8XSHM5/engagements/ngmt_01KF1BQ0E29ZW07WX284EP726C)
### Meeting Summary
This meeting focused on resolving technical access issues and planning ObservePoint usage for CVS's privacy compliance audits. The team discussed whitelisting delays that have prevented scanning of the front store website, while confirming that CVS has significant unused page scanning capacity (600,000 pages annually) available until their April contract renewal. John recommended running large-scale scans across different privacy scenarios (opt-out states, opt-in states, and GPC signals) to establish a baseline for compliance, and introduced new extended data retention options (3, 5, or 7 years) for future consideration. Maria committed to working with Amy to prioritize audit areas and pushing internally to complete the whitelisting process so they can begin proactive privacy monitoring.
---
*Auto-generated from meeting recap on 2026-02-05*</t>
  </si>
  <si>
    <t>https://github.com/johndavis92790/OP-Tasklist/issues/1811</t>
  </si>
  <si>
    <t>Title: Discuss extended data retention with boss</t>
  </si>
  <si>
    <t>PVTI_lAHOBXQWPs4BLZXmzgk6pRs</t>
  </si>
  <si>
    <t>Send the recording of this introductory meeting to Mike Tanedo and Alex (who couldn't attend). Mike indicated he's comfortable receiving it directly or forwarding to Alex as needed.
---
## Meeting Context
**Meeting:** ObservePoint | CVS Pharmacy Sync
**Date:** Thursday, February 5, 2026
**Account:** CVS Pharmacy
**External Attendees:** tanedom@aetna.com, bruce.whittington@cvshealth.com
**Meeting Recap:** [View Recap](https://app.askelephant.ai/workspaces/wrks_01JYF7CP38371WK5E5BP8XSHM5/engagements/ngmt_01KGFJBEWB3AS7HKD3WZZZNPW1)
### Meeting Summary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error detection is essential. John demonstrated ObservePoint's two core features—Audits (for scanning multiple pages) and Journeys (for end-to-end testing with user interactions)—explaining how both can automatically validate Adobe AEP implementations, track variables, and alert teams when data collection standards aren't met. The team agreed to establish regular meetings to set up automated testing solutions, with Mike already having received access to the platform from Amy.
---
*Auto-generated from meeting recap on 2026-02-05*</t>
  </si>
  <si>
    <t>https://github.com/johndavis92790/OP-Tasklist/issues/1817</t>
  </si>
  <si>
    <t>Title: Send meeting recording to Mike and Alex</t>
  </si>
  <si>
    <t>PVTI_lAHOBXQWPs4BLZXmzgk6vDM</t>
  </si>
  <si>
    <t>Send a follow-up email to Mike Tanedo after the meeting to:
- Recap the discussion about ObservePoint capabilities for their app submission conversion tracking issues
- Propose setting up a regular cadence (biweekly or monthly meetings)
- Help them establish goals and targets for using ObservePoint
**Context:** Mike mentioned they have ongoing issues with missed app submissions when comparing online data with offline data, and Amy has already granted him access to the tools.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</si>
  <si>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https://github.com/johndavis92790/OP-Tasklist/issues/1822</t>
  </si>
  <si>
    <t>Title: Send follow-up email to Mike Tanedo after meeting</t>
  </si>
  <si>
    <t>PVTI_lAHOBXQWPs4BLZXmzgk6pSs</t>
  </si>
  <si>
    <t>Use ObservePoint to diagnose and resolve the discrepancy between online conversion data and offline data for application submissions.
**Problem:**
- Comparison between Adobe analytics data and offline data shows mismatches
- Suspected missing error captures or tracking gaps
- This represents lost conversion data
**Approach:**
- Set up Journey-based testing to validate submission tracking
- Implement rules to catch missing tags/variables during submission process
- Focus on error scenarios that may not be properly tracked
---
## Meeting Context
**Meeting:** ObservePoint | CVS Pharmacy Sync
**Date:** Thursday, February 5, 2026
**Account:** CVS Pharmacy
**External Attendees:** tanedom@aetna.com, bruce.whittington@cvshealth.com
**Meeting Recap:** [View Recap](https://app.askelephant.ai/workspaces/wrks_01JYF7CP38371WK5E5BP8XSHM5/engagements/ngmt_01KGFJBEWB3AS7HKD3WZZZNPW1)
### Meeting Summary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error detection is essential. John demonstrated ObservePoint's two core features—Audits (for scanning multiple pages) and Journeys (for end-to-end testing with user interactions)—explaining how both can automatically validate Adobe AEP implementations, track variables, and alert teams when data collection standards aren't met. The team agreed to establish regular meetings to set up automated testing solutions, with Mike already having received access to the platform from Amy.
---
*Auto-generated from meeting recap on 2026-02-05*</t>
  </si>
  <si>
    <t>https://github.com/johndavis92790/OP-Tasklist/issues/1820</t>
  </si>
  <si>
    <t>Title: Investigate missed app submission tracking issue</t>
  </si>
  <si>
    <t>PVTI_lAHOBXQWPs4BLZXmzgk6pTI</t>
  </si>
  <si>
    <t>Explore and implement ObservePoint's AI capabilities for automated QA and anomaly detection on Adobe AEP implementation.
**Scope:**
- Primary focus: Adobe AEP implementation across Aetna DTC sites
- Secondary: Third-party marketing tags (Flashlight and other marketing tools)
- Goal: Automate manual QA processes that are currently time-consuming
- Use case: Detect when site changes break tracking without manual verification
**Context:**
- This is a 2026 initiative for Mike's team
- Large site with extensive tracking makes manual QA impractical when changes occur
---
## Meeting Context
**Meeting:** ObservePoint | CVS Pharmacy Sync
**Date:** Thursday, February 5, 2026
**Account:** CVS Pharmacy
**External Attendees:** tanedom@aetna.com, bruce.whittington@cvshealth.com
**Meeting Recap:** [View Recap](https://app.askelephant.ai/workspaces/wrks_01JYF7CP38371WK5E5BP8XSHM5/engagements/ngmt_01KGFJBEWB3AS7HKD3WZZZNPW1)
### Meeting Summary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error detection is essential. John demonstrated ObservePoint's two core features—Audits (for scanning multiple pages) and Journeys (for end-to-end testing with user interactions)—explaining how both can automatically validate Adobe AEP implementations, track variables, and alert teams when data collection standards aren't met. The team agreed to establish regular meetings to set up automated testing solutions, with Mike already having received access to the platform from Amy.
---
*Auto-generated from meeting recap on 2026-02-05*</t>
  </si>
  <si>
    <t>https://github.com/johndavis92790/OP-Tasklist/issues/1821</t>
  </si>
  <si>
    <t>Title: Configure AI-powered anomaly detection for Adobe implementation</t>
  </si>
  <si>
    <t>PVTI_lAHOBXQWPs4BLZXmzgk6vDk</t>
  </si>
  <si>
    <t>When Arnold is ready (approximately 2 weeks), update the Google Sheet-based script for sitemap audits.
**Required information from Arnold:**
- Which sitemaps to run the script on (likely only one sitemap needed)
- Date configuration preferences (e.g., only new sites updated since previous run)
- Desired frequency for the audit runs
**Note:** Arnold currently cannot access the Google Sheet due to company restrictions, but the solution should still work for their needs.
---
## Meeting Context
**Meeting:** Observepoint | Lumen - Sync
**Date:** Thursday, February 5, 2026
**Account:** Lumen
**External Attendees:** arnold.hong@lumen.com, kathy.behler@lumen.com
**Meeting Recap:** [View Recap](https://app.askelephant.ai/workspaces/wrks_01JYF7CP38371WK5E5BP8XSHM5/engagements/ngmt_01KEFE1FR4ZYKF8AC7ZMCQ1G4G)
### Meeting Summary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tools like Jira for workflow management. The meeting also addressed sitemap-based audit implementation with Arnold, accessibility and performance audit access for Kathy's team, and a potential use case for measuring conversational AI chatbot performance through journey testing with JavaScript-based response capture.
---
*Auto-generated from meeting recap on 2026-02-05*</t>
  </si>
  <si>
    <t>https://github.com/johndavis92790/OP-Tasklist/issues/1823</t>
  </si>
  <si>
    <t>Title: Update sitemap-based audit script for Arnold</t>
  </si>
  <si>
    <t>PVTI_lAHOBXQWPs4BLZXmzgk-2sQ</t>
  </si>
  <si>
    <t>Schedule follow-up meeting (separate from contract discussions) to identify and document specific use cases and questions Grant needs answered with ObservePoint.
**Purpose:** Move beyond current basic implementation to leverage more platform functionality. Focus on high-level business questions and stories to tell stakeholders before diving into technical configuration.
**Reference material:** John shared PDF with example questions ObservePoint can answer to help spur thought process.
**Current state:** Grant acknowledged there's more functionality not being leveraged, but current focus has been on ecommerce team needs (website functionality and performance).
---
## Meeting Context
**Meeting:** ObservePoint | World Market - Sync
**Date:** Friday, February 6, 2026
**Account:** Cost Plus World Market
**External Attendees:** grant.menefee@worldmarket.com
**Meeting Recap:** [View Recap](https://app.askelephant.ai/workspaces/wrks_01JYF7CP38371WK5E5BP8XSHM5/engagements/ngmt_01KFNYFQW5Q91BT3NCWY6EB75A)
### Meeting Summary
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identified future collaboration opportunities around Core Web Vitals monitoring and bringing additional team members onto the platform, with John emphasizing the importance of identifying key use cases and stories to tell stakeholders to maximize ObservePoint's value.
---
*Auto-generated from meeting recap on 2026-02-06*</t>
  </si>
  <si>
    <t>https://github.com/johndavis92790/OP-Tasklist/issues/1834</t>
  </si>
  <si>
    <t>Title: Schedule use case discovery session</t>
  </si>
  <si>
    <t>PVTI_lAHOBXQWPs4BLZXmzgk_B-0</t>
  </si>
  <si>
    <t>Address two blocking issues preventing email validation audit from going live:
1. **Social link issue**: ObservePoint is flagging a Stack Overflow (or Reddit) social link in the footer that should be ignored like other social links
2. **Hidden tracking link issue**: Find a way to exclude a dynamically-generated impression tracking link that appears at the end of email HTML. This link:
   - Has no class, no inner text, just an href in an anchor tag
   - Only appears on first view of the email
   - Returns 404 errors causing false negatives
   - Cannot be identified by regex on the href itself
   - May need CSS selector approach to target "last anchor tag preceded by script tag with no attributes"
**Context**: Email inbox is set up and receiving emails but not connected to an audit due to these issues creating too much noise and false negatives. Arthur wants to avoid alert fatigue for marketers.
**Reference**: ObservePoint inbox link provided in meeting, contains example emails showing the problematic link structure.
---
## Meeting Context
**Meeting:** ObservePoint | MongoDB Inc. Sync
**Date:** Friday, February 6, 2026
**Account:** MongoDB Inc.
**External Attendees:** arthur.engelhard@mongodb.com
**Meeting Recap:** [View Recap](https://app.askelephant.ai/workspaces/wrks_01JYF7CP38371WK5E5BP8XSHM5/engagements/ngmt_01KGG0QC5QP22WJVN88HEG3X48)
### Meeting Summary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page speed issues by categorizing all network requests to their respective providers (like Segment, Facebook Pixel) and measuring their impact on total blocking time, which will help determine which tools should be optimized or removed from their pages.
---
*Auto-generated from meeting recap on 2026-02-06*</t>
  </si>
  <si>
    <t>https://github.com/johndavis92790/OP-Tasklist/issues/1835</t>
  </si>
  <si>
    <t>Title: Investigate and resolve email inbox link filtering issues</t>
  </si>
  <si>
    <t>PVTI_lAHOBXQWPs4BLZXmzgk_B_U</t>
  </si>
  <si>
    <t>Research whether on-page scripts run when emails are processed through the ObservePoint inbox audit.
If scripts do run, this could enable writing a CSS selector or script to programmatically flag or modify the problematic tracking link, allowing for more prescriptive targeting (e.g., "last link on page preceded by script tag that is also an anchor with no attributes").
This is related to resolving the email validation audit blocking issues.
---
## Meeting Context
**Meeting:** ObservePoint | MongoDB Inc. Sync
**Date:** Friday, February 6, 2026
**Account:** MongoDB Inc.
**External Attendees:** arthur.engelhard@mongodb.com
**Meeting Recap:** [View Recap](https://app.askelephant.ai/workspaces/wrks_01JYF7CP38371WK5E5BP8XSHM5/engagements/ngmt_01KGG0QC5QP22WJVN88HEG3X48)
### Meeting Summary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page speed issues by categorizing all network requests to their respective providers (like Segment, Facebook Pixel) and measuring their impact on total blocking time, which will help determine which tools should be optimized or removed from their pages.
---
*Auto-generated from meeting recap on 2026-02-06*</t>
  </si>
  <si>
    <t>https://github.com/johndavis92790/OP-Tasklist/issues/1836</t>
  </si>
  <si>
    <t>Title: Explore on-page script execution for email audits</t>
  </si>
  <si>
    <t>PVTI_lAHOBXQWPs4BLZXmzgk_B_0</t>
  </si>
  <si>
    <t>Monitor ObservePoint product team's progress on adding network request load times to reporting.
**Background**: Dylan (VP of CS) and product team identified this as an oversight today (during the meeting). Product indicated it may be a quick fix. This data is critical for Arthur's Q1 priority project to map network requests and measure page speed impact.
**If not resolved quickly**: Explore alternative methods to provide this data to Arthur for his network request mapping initiative.
---
## Meeting Context
**Meeting:** ObservePoint | MongoDB Inc. Sync
**Date:** Friday, February 6, 2026
**Account:** MongoDB Inc.
**External Attendees:** arthur.engelhard@mongodb.com
**Meeting Recap:** [View Recap](https://app.askelephant.ai/workspaces/wrks_01JYF7CP38371WK5E5BP8XSHM5/engagements/ngmt_01KGG0QC5QP22WJVN88HEG3X48)
### Meeting Summary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page speed issues by categorizing all network requests to their respective providers (like Segment, Facebook Pixel) and measuring their impact on total blocking time, which will help determine which tools should be optimized or removed from their pages.
---
*Auto-generated from meeting recap on 2026-02-06*</t>
  </si>
  <si>
    <t>https://github.com/johndavis92790/OP-Tasklist/issues/1837</t>
  </si>
  <si>
    <t>Title: Monitor and follow up on network request load time reporting</t>
  </si>
  <si>
    <t>PVTI_lAHOBXQWPs4BLZXmzgk_CAI</t>
  </si>
  <si>
    <t>Prepare to support Arthur's Q1 high-priority initiative to map all network requests to internal providers/products.
**Project goal**: Create a comprehensive mapping of:
- All network requests on pages
- Which provider/product they belong to (Segment, Facebook Pixel, etc.)
- Internal DRIs and teams responsible for each
- Bandwidth/performance impact of each
- Value attribution for each tool
**Expected needs**:
- Multiple custom tag creation requests to map network calls to tags
- May need to assign custom vendor designations in the tag database
- Arthur has already started a document using regex for mapping
**Purpose**: Enable performance budgeting by team, identify underperforming tools for removal, and reduce total blocking time from JavaScript.
---
## Meeting Context
**Meeting:** ObservePoint | MongoDB Inc. Sync
**Date:** Friday, February 6, 2026
**Account:** MongoDB Inc.
**External Attendees:** arthur.engelhard@mongodb.com
**Meeting Recap:** [View Recap](https://app.askelephant.ai/workspaces/wrks_01JYF7CP38371WK5E5BP8XSHM5/engagements/ngmt_01KGG0QC5QP22WJVN88HEG3X48)
### Meeting Summary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page speed issues by categorizing all network requests to their respective providers (like Segment, Facebook Pixel) and measuring their impact on total blocking time, which will help determine which tools should be optimized or removed from their pages.
---
*Auto-generated from meeting recap on 2026-02-06*</t>
  </si>
  <si>
    <t>https://github.com/johndavis92790/OP-Tasklist/issues/1838</t>
  </si>
  <si>
    <t>Title: Support network request to provider mapping project</t>
  </si>
  <si>
    <t>PVTI_lAHOBXQWPs4BLZXmzgk_CAs</t>
  </si>
  <si>
    <t>Document lessons learned from the rebranding audit for future similar projects:
**Positive feedback**: Fiona and Matt praised the level of data and detail provided by ObservePoint.
**Improvement opportunities**:
1. **Universal components**: Test universal navigation and footer links once per domain rather than on every page to reduce noise
2. **Page volume**: 20,000 pages was insufficient due to translated pages multiplying unique URLs by 5-6x
**Action**: When working on similar scripts in the future, account for:
- Universal/reusable components that don't need repeated testing
- Language/translation pages that significantly increase URL count
Consider creating a separate component-level report for reusable elements.
---
## Meeting Context
**Meeting:** ObservePoint | MongoDB Inc. Sync
**Date:** Friday, February 6, 2026
**Account:** MongoDB Inc.
**External Attendees:** arthur.engelhard@mongodb.com
**Meeting Recap:** [View Recap](https://app.askelephant.ai/workspaces/wrks_01JYF7CP38371WK5E5BP8XSHM5/engagements/ngmt_01KGG0QC5QP22WJVN88HEG3X48)
### Meeting Summary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page speed issues by categorizing all network requests to their respective providers (like Segment, Facebook Pixel) and measuring their impact on total blocking time, which will help determine which tools should be optimized or removed from their pages.
---
*Auto-generated from meeting recap on 2026-02-06*</t>
  </si>
  <si>
    <t>https://github.com/johndavis92790/OP-Tasklist/issues/1839</t>
  </si>
  <si>
    <t>Title: Document rebranding audit lessons learned</t>
  </si>
  <si>
    <t>PVTI_lAHOBXQWPs4BLZXmzgk_Ke8</t>
  </si>
  <si>
    <t>Update the custom tag request workflow in the Tag Database (Library &gt; Tag Database) to include a vendor field option when submitting custom tag requests.
**Context:**
- Arthur mentioned they'll have many custom tags to add
- Currently the tag database allows custom tag submissions but lacks vendor specification
- This will help organize and categorize the expected volume of custom tags
---
## Meeting Context
**Meeting:** ObservePoint | Amica Weekly Sync
**Date:** Friday, February 6, 2026
**Account:** Amica Mutual Insurance
**External Attendees:** fialongo@amica.com
**Meeting Recap:** [View Recap](https://app.askelephant.ai/workspaces/wrks_01JYF7CP38371WK5E5BP8XSHM5/engagements/ngmt_01KFEK967XDEH47Q818GEEW50D)
### Meeting Summary
This meeting transcript covers two separate conversations. In the first conversation, John Davis and Arthur Engelhard discuss the redesigned rule UI for custom tags in ObservePoint's tag database, with Arthur mentioning upcoming needs for custom tag additions and CI/CD automation for their custom tag manager called Pathway, though GitHub Actions aren't currently enabled in their environment. In the second conversation, Frank Ialongo updates John on contract renewal progress, explaining that budget approval is moving through various levels of management and may require procurement involvement for suggested enhancements, but he anticipates a smooth renewal process with no significant obstacles.
---
*Auto-generated from meeting recap on 2026-02-06*</t>
  </si>
  <si>
    <t>https://github.com/johndavis92790/OP-Tasklist/issues/1840</t>
  </si>
  <si>
    <t>Title: Add vendor field to custom tag submission process</t>
  </si>
  <si>
    <t>PVTI_lAHOBXQWPs4BLZXmzgk_Kfo</t>
  </si>
  <si>
    <t>Continue discussion with Arthur about implementing CI/CD automation for Pathway (their custom tag manager) using ObservePoint's GitHub integration.
**Current blocker:**
- Arthur's organization doesn't have GitHub Actions enabled
- Someone on their team needs to work with their IT department to enable it
**Next steps:**
- Check in on progress with IT approval
- Be ready to provide implementation guidance once Actions are enabled
---
## Meeting Context
**Meeting:** ObservePoint | Amica Weekly Sync
**Date:** Friday, February 6, 2026
**Account:** Amica Mutual Insurance
**External Attendees:** fialongo@amica.com
**Meeting Recap:** [View Recap](https://app.askelephant.ai/workspaces/wrks_01JYF7CP38371WK5E5BP8XSHM5/engagements/ngmt_01KFEK967XDEH47Q818GEEW50D)
### Meeting Summary
This meeting transcript covers two separate conversations. In the first conversation, John Davis and Arthur Engelhard discuss the redesigned rule UI for custom tags in ObservePoint's tag database, with Arthur mentioning upcoming needs for custom tag additions and CI/CD automation for their custom tag manager called Pathway, though GitHub Actions aren't currently enabled in their environment. In the second conversation, Frank Ialongo updates John on contract renewal progress, explaining that budget approval is moving through various levels of management and may require procurement involvement for suggested enhancements, but he anticipates a smooth renewal process with no significant obstacles.
---
*Auto-generated from meeting recap on 2026-02-06*</t>
  </si>
  <si>
    <t>https://github.com/johndavis92790/OP-Tasklist/issues/1841</t>
  </si>
  <si>
    <t>Title: Follow up on Pathway CI/CD automation with GitHub Actions</t>
  </si>
  <si>
    <t>PVTI_lAHOBXQWPs4BLZXmzgk_qXs</t>
  </si>
  <si>
    <t>Follow up with the journey support team on their feedback regarding Charlotte's journey coverage plan that was forwarded to them earlier this week.
**Context:**
- Charlotte submitted a comprehensive journey coverage plan
- John forwarded it to the journey support team for structure and maintainability recommendations
- Coverage appears strong; team needs to provide guidance on best way to structure and make it maintainable
- Charlotte has ~30 journeys planned (similar to her previous work at Absa)
---
## Meeting Context
**Meeting:** ObservePoint | DeVry University Sync
**Date:** Friday, February 6, 2026
**Account:** DeVry University
**External Attendees:** charlotte.castillo@devry.edu
**Meeting Recap:** [View Recap](https://app.askelephant.ai/workspaces/wrks_01JYF7CP38371WK5E5BP8XSHM5/engagements/ngmt_01KGMM8DW0XK58GWHS0ZTZM0EM)
### Meeting Summary
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for Charlotte's internal meeting. Charlotte expressed enthusiasm about the frameworks, particularly their potential to help defend against unfounded accusations that tagging causes site performance issues, and requested focus on GA4, CCPA, and GDPR frameworks initially, with page health, SEO, and accessibility to follow.
---
*Auto-generated from meeting recap on 2026-02-06*</t>
  </si>
  <si>
    <t>https://github.com/johndavis92790/OP-Tasklist/issues/1843</t>
  </si>
  <si>
    <t>account:DeVry University, auto-generated</t>
  </si>
  <si>
    <t>Title: Review journey coverage plan from Charlotte</t>
  </si>
  <si>
    <t>PVTI_lAHOBXQWPs4BLZXmzgk_qYE</t>
  </si>
  <si>
    <t>Develop a RACI (Responsible, Accountable, Consulted, Informed) document to accompany the framework deliverables.
**Purpose:**
- Define roles and responsibilities for pre-release QA journey testing
- Clarify what developers check vs. what ObservePoint validates
- Support Charlotte's meeting with development team on process alignment
**Note:** Charlotte originally expected more of a process document; this will complement the comprehensive framework approach.
---
## Meeting Context
**Meeting:** ObservePoint | DeVry University Sync
**Date:** Friday, February 6, 2026
**Account:** DeVry University
**External Attendees:** charlotte.castillo@devry.edu
**Meeting Recap:** [View Recap](https://app.askelephant.ai/workspaces/wrks_01JYF7CP38371WK5E5BP8XSHM5/engagements/ngmt_01KGMM8DW0XK58GWHS0ZTZM0EM)
### Meeting Summary
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for Charlotte's internal meeting. Charlotte expressed enthusiasm about the frameworks, particularly their potential to help defend against unfounded accusations that tagging causes site performance issues, and requested focus on GA4, CCPA, and GDPR frameworks initially, with page health, SEO, and accessibility to follow.
---
*Auto-generated from meeting recap on 2026-02-06*</t>
  </si>
  <si>
    <t>https://github.com/johndavis92790/OP-Tasklist/issues/1844</t>
  </si>
  <si>
    <t>Title: Create RACI document for framework implementation</t>
  </si>
  <si>
    <t>PVTI_lAHOBXQWPs4BLZXmzglNGL4</t>
  </si>
  <si>
    <t>Lookup insights in account and share them with Tony and try to schedule a time to meet</t>
  </si>
  <si>
    <t>https://github.com/johndavis92790/OP-Tasklist/issues/1845</t>
  </si>
  <si>
    <t>account:Project Management Institute</t>
  </si>
  <si>
    <t>Title: Lookup insights in account and share them with Tony and try to schedule a time to meet</t>
  </si>
  <si>
    <t>PVTI_lAHOBXQWPs4BLZXmzglNVt0</t>
  </si>
  <si>
    <t>Consult with ObservePoint solutions team to confirm the technical approach for handling EVAR 2 (site section two), which is only set on non-homepage and non-top-level pages.
**Proposed approach:**
- Use on-page action to save HTML filename as query parameter in URL
- Format: `?evar2=&lt;value&gt;` appended to URL
- Access this parameter in rule using "final page URL string parameter" selector
- This would make EVAR 2 validation dynamic without managing multiple rules
**Alternative if query parameter doesn't work:**
- Create two separate rules: one for pages where EVAR 2 should be set (filtered by URL regex), one for all other variables
- Filter out homepage and top-level pages from EVAR 2 rule
**Next step:** Provide guidance to Phil on the correct implementation approach after consulting with solutions team.
---
## Meeting Context
**Meeting:** ObservePoint | RWJF - Sync
**Date:** Tuesday, February 10, 2026
**Account:** Robert Wood Johnson Foundation
**External Attendees:** phagerty@rwjf.org
**Meeting Recap:** [View Recap](https://app.askelephant.ai/workspaces/wrks_01JYF7CP38371WK5E5BP8XSHM5/engagements/ngmt_01KEXQBSH1G37NWSHGZ52AEVMA)
### Meeting Summary
John and Phil discussed setting up ObservePoint rules to validate Adobe Analytics variables on page loads, with Phil creating a comprehensive rule to check multiple eVars using ObservePoint's browser extension to capture variable names. They encountered a challenge with eVar2 (site section two), which isn't always set on top-level pages like the homepage, and explored potential solutions including URL filtering and using query parameters with on-page actions to dynamically validate the variable. John agreed to consult with a solutions engineer about the best approach for handling conditionally-set variables, while Phil planned to complete the rule for variables that are always present and clean up the audit configuration before their next meeting.
---
*Auto-generated from meeting recap on 2026-02-10*</t>
  </si>
  <si>
    <t>https://github.com/johndavis92790/OP-Tasklist/issues/1846</t>
  </si>
  <si>
    <t>Title: Research query parameter approach for conditional EVAR 2 validation</t>
  </si>
  <si>
    <t>PVTI_lAHOBXQWPs4BLZXmzglXoK4</t>
  </si>
  <si>
    <t>Share the ObservePoint help documentation containing IP addresses and user agents that need to be whitelisted on Mashable.com to prevent bot detection systems from blocking audit scans.
**Context:**
- Documentation was already shared during the call
- Mashable uses aggressive Cloudflare bot filtering
- CNET is less aggressive and may already be configured
- This is critical for Mashable audits to complete successfully
---
## Meeting Context
**Meeting:** ObservePoint | Ziff Davis Inc. 60 min Sync
**Date:** Thursday, February 12, 2026
**Account:** Ziff Davis Inc.
**External Attendees:** filippo_caprioli@ziffdavis.com, robert.taylor@ziffdavis.com
**Meeting Recap:** [View Recap](https://app.askelephant.ai/workspaces/wrks_01JYF7CP38371WK5E5BP8XSHM5/engagements/ngmt_01KG3YJJ4381Q2XXN4AJ8AYTFD)
### Meeting Summary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
---
*Auto-generated from meeting recap on 2026-02-12*</t>
  </si>
  <si>
    <t>https://github.com/johndavis92790/OP-Tasklist/issues/1847</t>
  </si>
  <si>
    <t>account:Ziff Davis Inc., auto-generated</t>
  </si>
  <si>
    <t>Title: Provide ObservePoint IP and user agent whitelist documentation to Filippo</t>
  </si>
  <si>
    <t>PVTI_lAHOBXQWPs4BLZXmzglXoLQ</t>
  </si>
  <si>
    <t>Configure ObservePoint audits with reject-all consent state for the three priority brands.
**Brands (in priority order):**
1. Mashable.com (start here)
2. IGN.com
3. CNET.com
**Configuration:**
- Geography: California (primary focus)
- Consent state: Reject all
- Start with single brand (Mashable), validate setup, then clone for others
- Focus on tracking cookies/trackers fired in non-consented state
- Import and sync OneTrust consent categories
---
## Meeting Context
**Meeting:** ObservePoint | Ziff Davis Inc. 60 min Sync
**Date:** Thursday, February 12, 2026
**Account:** Ziff Davis Inc.
**External Attendees:** filippo_caprioli@ziffdavis.com, robert.taylor@ziffdavis.com
**Meeting Recap:** [View Recap](https://app.askelephant.ai/workspaces/wrks_01JYF7CP38371WK5E5BP8XSHM5/engagements/ngmt_01KG3YJJ4381Q2XXN4AJ8AYTFD)
### Meeting Summary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
---
*Auto-generated from meeting recap on 2026-02-12*</t>
  </si>
  <si>
    <t>https://github.com/johndavis92790/OP-Tasklist/issues/1848</t>
  </si>
  <si>
    <t>Title: Set up opt-out audits for top 3 brands</t>
  </si>
  <si>
    <t>PVTI_lAHOBXQWPs4BLZXmzglXoLk</t>
  </si>
  <si>
    <t>Schedule follow-up meeting with Robert to determine:
**Key decisions needed:**
- Who will review ObservePoint reports (possibly Joyce Fortuna's team)
- Resource allocation based on 2036 budget finalization (expected end of January)
- Rollout plan for remaining brands after initial 3
**Context:** Bandwidth is the primary constraint - need to identify report owner before scaling beyond top 3 brands. ObservePoint will generate numerous reports requiring triage between false positives and actionable compliance issues.
---
## Meeting Context
**Meeting:** ObservePoint | Ziff Davis Inc. 60 min Sync
**Date:** Thursday, February 12, 2026
**Account:** Ziff Davis Inc.
**External Attendees:** filippo_caprioli@ziffdavis.com, robert.taylor@ziffdavis.com
**Meeting Recap:** [View Recap](https://app.askelephant.ai/workspaces/wrks_01JYF7CP38371WK5E5BP8XSHM5/engagements/ngmt_01KG3YJJ4381Q2XXN4AJ8AYTFD)
### Meeting Summary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
---
*Auto-generated from meeting recap on 2026-02-12*</t>
  </si>
  <si>
    <t>https://github.com/johndavis92790/OP-Tasklist/issues/1849</t>
  </si>
  <si>
    <t>Title: Sync with Robert next week on ownership and next steps</t>
  </si>
  <si>
    <t>PVTI_lAHOBXQWPs4BLZXmzglXoL0</t>
  </si>
  <si>
    <t>Build automated alert report in ObservePoint that only sends email when targeted advertising cookies are found in opt-out state.
**Report specifications:**
- Filter: Consent category contains 'targeted'
- Audit scope: Opt-out scans only
- Schedule: Align with audit frequency
- Recipients: TBD (pending ownership discussion with Robert)
- Configuration: 'Do not send if empty' enabled
**Purpose:** Catch human errors where targeted ad cookies slip through to non-consented users
---
## Meeting Context
**Meeting:** ObservePoint | Ziff Davis Inc. 60 min Sync
**Date:** Thursday, February 12, 2026
**Account:** Ziff Davis Inc.
**External Attendees:** filippo_caprioli@ziffdavis.com, robert.taylor@ziffdavis.com
**Meeting Recap:** [View Recap](https://app.askelephant.ai/workspaces/wrks_01JYF7CP38371WK5E5BP8XSHM5/engagements/ngmt_01KG3YJJ4381Q2XXN4AJ8AYTFD)
### Meeting Summary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
---
*Auto-generated from meeting recap on 2026-02-12*</t>
  </si>
  <si>
    <t>https://github.com/johndavis92790/OP-Tasklist/issues/1850</t>
  </si>
  <si>
    <t>Title: Create scheduled report for unapproved targeted ad cookies</t>
  </si>
  <si>
    <t>PVTI_lAHOBXQWPs4BLZXmzglXoMs</t>
  </si>
  <si>
    <t>Create regex pattern to identify network requests where the `US_privacy` parameter exists but has an empty value.
**Context:**
- Current reports can filter for specific values (e.g., `1YNN` vs `1YNY`)
- Need to catch cases where parameter is present but empty in query string
- Pattern should match: `US_privacy=&amp;` or `US_privacy=` at end of string
- This is needed for more complex consent strings beyond the simple US_privacy example
- Will be implemented using ObservePoint's regex filtering on Request URL field
---
## Meeting Context
**Meeting:** ObservePoint | Ziff Davis Inc. 60 min Sync
**Date:** Thursday, February 12, 2026
**Account:** Ziff Davis Inc.
**External Attendees:** filippo_caprioli@ziffdavis.com, robert.taylor@ziffdavis.com
**Meeting Recap:** [View Recap](https://app.askelephant.ai/workspaces/wrks_01JYF7CP38371WK5E5BP8XSHM5/engagements/ngmt_01KG3YJJ4381Q2XXN4AJ8AYTFD)
### Meeting Summary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
---
*Auto-generated from meeting recap on 2026-02-12*</t>
  </si>
  <si>
    <t>https://github.com/johndavis92790/OP-Tasklist/issues/1851</t>
  </si>
  <si>
    <t>Title: Develop regex filter for empty US_privacy parameters</t>
  </si>
  <si>
    <t>PVTI_lAHOBXQWPs4BLZXmzglXoNA</t>
  </si>
  <si>
    <t>Share Mashable/IGN video implementation architecture with ObservePoint's product team to inform their 2024 video tracking roadmap.
**Context:**
- ObservePoint is prioritizing video tracking capabilities this year
- Ziff Davis has 'surprisingly complex' video implementations with many corner cases
- This could help shape a solution that works for complex video setups
- Coordinate knowledge transfer after initial audit setup is complete
---
## Meeting Context
**Meeting:** ObservePoint | Ziff Davis Inc. 60 min Sync
**Date:** Thursday, February 12, 2026
**Account:** Ziff Davis Inc.
**External Attendees:** filippo_caprioli@ziffdavis.com, robert.taylor@ziffdavis.com
**Meeting Recap:** [View Recap](https://app.askelephant.ai/workspaces/wrks_01JYF7CP38371WK5E5BP8XSHM5/engagements/ngmt_01KG3YJJ4381Q2XXN4AJ8AYTFD)
### Meeting Summary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unauthorized cookies and trackers in opt-out scenarios, demonstrating how to set up automated reports that only send email notifications when non-compliant items are detected. The team agreed to start with one property (Mashable) to establish the process before scaling to other brands, with Filippo noting he needs to whitelist ObservePoint's traffic to prevent their aggressive bot filtering from blocking the audits.
---
*Auto-generated from meeting recap on 2026-02-12*</t>
  </si>
  <si>
    <t>https://github.com/johndavis92790/OP-Tasklist/issues/1852</t>
  </si>
  <si>
    <t>Title: Provide video architecture details to ObservePoint product team</t>
  </si>
  <si>
    <t>PVTI_lAHOBXQWPs4BLZXmzglj5qo</t>
  </si>
  <si>
    <t>Create four separate ObservePoint audits for CCPA compliance testing, one for each subdomain/domain:
1. devry.edu
2. partner.devry.edu (Salesforce site)
3. learn.devry.edu
4. Application domain (dvu.my.salesforce)
**Configuration for each audit:**
- Set maximum pages to 100 per audit
- Configure pre-audit action to use the same URL as the starting URL for that specific audit
- Use the built-in CMP pre-audit action with "reject all" settings
- This ensures proper opt-out state testing for each domain's separate OneTrust implementation
---
## Meeting Context
**Meeting:** ObservePoint | DeVry University Sync
**Date:** Monday, February 16, 2026
**Account:** DeVry University
**External Attendees:** charlotte.castillo@devry.edu
**Meeting Recap:** [View Recap](https://app.askelephant.ai/workspaces/wrks_01JYF7CP38371WK5E5BP8XSHM5/engagements/ngmt_01KH4D0EKWNGAR711GPSXYJ4JM)
### Meeting Summary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
---
*Auto-generated from meeting recap on 2026-02-16*</t>
  </si>
  <si>
    <t>https://github.com/johndavis92790/OP-Tasklist/issues/1853</t>
  </si>
  <si>
    <t>Title: Set up four separate CCPA compliance audits</t>
  </si>
  <si>
    <t>PVTI_lAHOBXQWPs4BLZXmzglj5rE</t>
  </si>
  <si>
    <t>Update the CCPA compliance audits to block Google Tag Manager:
**Steps:**
1. First run audits without GTM blocking as a sanity check to verify GTM isn't loading
2. Then add GTM to the blocked tags list in audit settings
3. Rerun audits with GTM blocked
**Purpose:** This will filter out GTM and all child tags it fires, making it easier to identify non-compliant tags that are hard-coded or loaded outside of GTM (like ShareThis and its associated third-party tags)
---
## Meeting Context
**Meeting:** ObservePoint | DeVry University Sync
**Date:** Monday, February 16, 2026
**Account:** DeVry University
**External Attendees:** charlotte.castillo@devry.edu
**Meeting Recap:** [View Recap](https://app.askelephant.ai/workspaces/wrks_01JYF7CP38371WK5E5BP8XSHM5/engagements/ngmt_01KH4D0EKWNGAR711GPSXYJ4JM)
### Meeting Summary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
---
*Auto-generated from meeting recap on 2026-02-16*</t>
  </si>
  <si>
    <t>https://github.com/johndavis92790/OP-Tasklist/issues/1854</t>
  </si>
  <si>
    <t>Title: Add GTM blocking to CCPA opt-out audits</t>
  </si>
  <si>
    <t>PVTI_lAHOBXQWPs4BLZXmzglj5rc</t>
  </si>
  <si>
    <t>Build a tag inventory report in ObservePoint to show non-compliant tags in opt-out state:
**Report configuration:**
- Aggregate data from all four CCPA audits
- Filter to show only "unapproved" tags
- Manually filter out approved tags: Google Tag Manager, OneTrust
- Consider filtering out VWO and Interaction Studio after researching their compliance requirements
**Purpose:** Present to CTO Chris Campbell and IT security team to demonstrate actual compliance gaps, specifically highlighting ShareThis and associated third-party tags (Facebook, LinkedIn, etc.) that are loading despite opt-out
---
## Meeting Context
**Meeting:** ObservePoint | DeVry University Sync
**Date:** Monday, February 16, 2026
**Account:** DeVry University
**External Attendees:** charlotte.castillo@devry.edu
**Meeting Recap:** [View Recap](https://app.askelephant.ai/workspaces/wrks_01JYF7CP38371WK5E5BP8XSHM5/engagements/ngmt_01KH4D0EKWNGAR711GPSXYJ4JM)
### Meeting Summary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
---
*Auto-generated from meeting recap on 2026-02-16*</t>
  </si>
  <si>
    <t>https://github.com/johndavis92790/OP-Tasklist/issues/1855</t>
  </si>
  <si>
    <t>Title: Create filtered compliance report for leadership</t>
  </si>
  <si>
    <t>PVTI_lAHOBXQWPs4BLZXmzglj5ro</t>
  </si>
  <si>
    <t>Obtain admin access to the OneTrust account to properly manage consent categories.
**Rationale:** Manual filtering in ObservePoint is not sustainable long-term. Need OneTrust access to:
- Set up proper consent categories for all tags
- Create single source of truth for compliance categorization
- Enable automatic import of categories into ObservePoint
- Avoid manual maintenance of tag categories
**Note:** Currently no one on staff owns OneTrust; Capgemini is SME but not owner
---
## Meeting Context
**Meeting:** ObservePoint | DeVry University Sync
**Date:** Monday, February 16, 2026
**Account:** DeVry University
**External Attendees:** charlotte.castillo@devry.edu
**Meeting Recap:** [View Recap](https://app.askelephant.ai/workspaces/wrks_01JYF7CP38371WK5E5BP8XSHM5/engagements/ngmt_01KH4D0EKWNGAR711GPSXYJ4JM)
### Meeting Summary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
---
*Auto-generated from meeting recap on 2026-02-16*</t>
  </si>
  <si>
    <t>https://github.com/johndavis92790/OP-Tasklist/issues/1856</t>
  </si>
  <si>
    <t>Title: Request OneTrust admin access</t>
  </si>
  <si>
    <t>PVTI_lAHOBXQWPs4BLZXmzglj5sA</t>
  </si>
  <si>
    <t>Determine whether VWO (A/B testing software) and Salesforce Interaction Studio (personalization) should be categorized as requiring opt-out consent.
**Key consideration:** Both tools collect user behavior data and send it to third-party software, which likely qualifies them as targeting/performance cookies requiring consent.
**Action:** Research legal/privacy requirements and document findings before finalizing compliance reports
---
## Meeting Context
**Meeting:** ObservePoint | DeVry University Sync
**Date:** Monday, February 16, 2026
**Account:** DeVry University
**External Attendees:** charlotte.castillo@devry.edu
**Meeting Recap:** [View Recap](https://app.askelephant.ai/workspaces/wrks_01JYF7CP38371WK5E5BP8XSHM5/engagements/ngmt_01KH4D0EKWNGAR711GPSXYJ4JM)
### Meeting Summary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
---
*Auto-generated from meeting recap on 2026-02-16*</t>
  </si>
  <si>
    <t>https://github.com/johndavis92790/OP-Tasklist/issues/1857</t>
  </si>
  <si>
    <t>Title: Research VWO and Interaction Studio opt-out requirements</t>
  </si>
  <si>
    <t>PVTI_lAHOBXQWPs4BLZXmzglj5sg</t>
  </si>
  <si>
    <t>Share ObservePoint compliance findings with CTO Chris Campbell to highlight gaps in current privacy/security ownership.
**Key points to communicate:**
- No true ownership of OneTrust or privacy compliance currently exists
- IT security team completed "security compliance check" without consulting marketing or understanding actual cookie compliance status
- ShareThis plugin is loading multiple non-compliant third-party tags (Facebook, LinkedIn) in opt-out state
- Need formal ownership structure for OneTrust and privacy compliance
- Current project management approach is insufficient
**Supporting evidence:** ObservePoint reports showing specific non-compliant tags
---
## Meeting Context
**Meeting:** ObservePoint | DeVry University Sync
**Date:** Monday, February 16, 2026
**Account:** DeVry University
**External Attendees:** charlotte.castillo@devry.edu
**Meeting Recap:** [View Recap](https://app.askelephant.ai/workspaces/wrks_01JYF7CP38371WK5E5BP8XSHM5/engagements/ngmt_01KH4D0EKWNGAR711GPSXYJ4JM)
### Meeting Summary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
---
*Auto-generated from meeting recap on 2026-02-16*</t>
  </si>
  <si>
    <t>https://github.com/johndavis92790/OP-Tasklist/issues/1858</t>
  </si>
  <si>
    <t>Title: Present compliance findings to CTO Chris Campbell</t>
  </si>
  <si>
    <t>PVTI_lAHOBXQWPs4BLZXmzglj5s0</t>
  </si>
  <si>
    <t>Ask the team (likely Capgemini) whether implementing Google Consent Mode would resolve the OneTrust initiator chain issue observed in ObservePoint.
**Current issue:** OneTrust and GTM are loading separately rather than GTM being a child of OneTrust in the initiator chain.
**Question for team:** If we move to Google Consent Mode, will this show OneTrust as the initiator in ObservePoint's tag analysis?
**Context:** There's already a work stream on the GTM board to look at consent mode
---
## Meeting Context
**Meeting:** ObservePoint | DeVry University Sync
**Date:** Monday, February 16, 2026
**Account:** DeVry University
**External Attendees:** charlotte.castillo@devry.edu
**Meeting Recap:** [View Recap](https://app.askelephant.ai/workspaces/wrks_01JYF7CP38371WK5E5BP8XSHM5/engagements/ngmt_01KH4D0EKWNGAR711GPSXYJ4JM)
### Meeting Summary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OneTrust-GTM integration where OneTrust controls tag firing. They identified that their current setup has Google Tag Manager operating independently from OneTrust rather than as a child technology, and discovered problematic third-party tags (like ShareThis) loading social media pixels even in opt-out states, concluding they need proper ownership of their OneTrust implementation and should schedule biweekly calls to address these compliance gaps.
---
*Auto-generated from meeting recap on 2026-02-16*</t>
  </si>
  <si>
    <t>https://github.com/johndavis92790/OP-Tasklist/issues/1859</t>
  </si>
  <si>
    <t>Title: Investigate Google Consent Mode implementation</t>
  </si>
  <si>
    <t>PVTI_lAHOBXQWPs4BLZXmzglpEkU</t>
  </si>
  <si>
    <t>Send email introduction connecting John Davis with the CDW software engineering team member who manages OneTrust cookie classification and privacy monitoring.
**Purpose:** Enable John to discuss how ObservePoint can verify and enhance OneTrust implementation, utilizing the existing 120,000 page scan allocation in the current contract.
**Timing:** Send introduction email immediately after this meeting.
---
## Meeting Context
**Meeting:** ObservePoint | CDW Sync
**Date:** Tuesday, February 17, 2026
**Account:** CDW
**External Attendees:** tatyana.zachary@cdw.com, audrbom@cdw.com
**Meeting Recap:** [View Recap](https://app.askelephant.ai/workspaces/wrks_01JYF7CP38371WK5E5BP8XSHM5/engagements/ngmt_01KHM71EMSMBYJKN0AX6Z35BQ6)
### Meeting Summary
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expanding their use of ObservePoint's privacy auditing capabilities to work with CDW's OneTrust implementation, with Tatyana offering to introduce John to the team managing their cookie consent platform.
---
*Auto-generated from meeting recap on 2026-02-17*</t>
  </si>
  <si>
    <t>https://github.com/johndavis92790/OP-Tasklist/issues/1861</t>
  </si>
  <si>
    <t>Title: Introduce John to privacy/OneTrust team via email</t>
  </si>
  <si>
    <t>PVTI_lAHOBXQWPs4BLZXmzgltVWw</t>
  </si>
  <si>
    <t>Follow up with ObservePoint's internal product and engineering team regarding the discrepancy between tag names shown in the ObservePoint browser extension versus what appears in the audit app.
**Context:**
- Phil noticed the extension shows "interact" while the audit shows "AEP web analytics"
- John previously raised this issue internally
- Teams were unsure why this occurs since they should use the same tag database
- Need to check if there's been any new learning on this issue
---
## Meeting Context
**Meeting:** ObservePoint | RWJF - Sync
**Date:** Wednesday, February 18, 2026
**Account:** Robert Wood Johnson Foundation
**External Attendees:** phagerty@rwjf.org
**Meeting Recap:** [View Recap](https://app.askelephant.ai/workspaces/wrks_01JYF7CP38371WK5E5BP8XSHM5/engagements/ngmt_01KHPDYG9050NCE3F2N9CJDTTZ)
### Meeting Summary
John Davis and Phil Hagerty discussed ObservePoint implementation strategy, deciding that Phil should create separate journeys for each user interaction or conversion event rather than combining multiple tests into single journeys to avoid cascading failures and maintain clarity. They reviewed Phil's progress on setting up audits and journeys for tracking analytics variables, with John explaining best practices for structuring end-to-end tests and offering support from ObservePoint's journey-building team if needed. Phil committed to creating cards for all items in the solution design by their next Tuesday meeting, planning to either build them himself or submit requests to the Journey team for assistance.
---
*Auto-generated from meeting recap on 2026-02-18*</t>
  </si>
  <si>
    <t>https://github.com/johndavis92790/OP-Tasklist/issues/1862</t>
  </si>
  <si>
    <t>Title: Follow up with product/engineering on tag naming discrepancy</t>
  </si>
  <si>
    <t>PVTI_lAHOBXQWPs4BLZXmzgluLAY</t>
  </si>
  <si>
    <t>There is a discrepancy between what Brad sees manually in Chrome DevTools versus what ObservePoint captures in the pre-audit phase.
**Issue:**
- Brad sees Facebook Pixel (FBP) cookie loading on initial page load when testing as guest in Chrome
- ObservePoint's pre-audit results are NOT showing this FBP cookie
- Other cookies also appear to be missing from pre-audit capture (e.g., LCAU - Google Ads)
**Testing Details:**
- Brad is testing from Illinois
- Using guest Chrome profile (not incognito)
- No banner interaction - just initial page load
- Brad sent screenshot showing the discrepancy
**Action Required:**
- Manually test the Sea Ray site to reproduce the issue
- Determine why ObservePoint isn't capturing all cookies that fire on initial page load
- Verify if this is a broader issue or specific to certain cookie types
- Report findings back to Brad with explanation or bug fix timeline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</si>
  <si>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https://github.com/johndavis92790/OP-Tasklist/issues/1865</t>
  </si>
  <si>
    <t>Title: Investigate FBP cookie discrepancy in pre-audit results</t>
  </si>
  <si>
    <t>PVTI_lAHOBXQWPs4BLZXmzgluLBE</t>
  </si>
  <si>
    <t>Once the consent category sync bug is resolved, import the OneTrust consent categories and assign them to Brad's privacy audits.
**Categories to Import:**
- 5 consent categories from OneTrust (Strictly Necessary, Performance, Functional, Targeting, Social Media)
- Import from Sea Ray website using ObservePoint's OneTrust API integration
**Assignment Strategy:**
- **Opt-Out Audits:** Assign ONLY "Strictly Necessary" category so anything else firing is flagged as unapproved
- **Opt-In Audits:** Assign all relevant categories
- Categories are audit-agnostic and can be reused across multiple audits
- If categories differ by region, can import separately for US vs Europe
**Post-Assignment:**
- Reprocess the audits (doesn't use page credits)
- Review results with Brad to show approved vs unapproved tags/cookies
- This will make the privacy compliance data actionable
---
## Meeting Context
**Meeting:** ObservePoint | Brunswick Sync
**Date:** Wednesday, February 18, 2026
**Account:** Brunswick
**External Attendees:** aparna.kumar@brunswick.com, brad.weidner@brunswick.com
**Meeting Recap:** [View Recap](https://app.askelephant.ai/workspaces/wrks_01JYF7CP38371WK5E5BP8XSHM5/engagements/ngmt_01KHKZPWVF2JBHW4CY4JQMD5FZ)
### Meeting Summary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capabilities for checking cookie consent behavior across different regions (US vs. EU) and opt-in/opt-out scenarios, revealing that the tool could automatically verify OneTrust implementation and identify non-compliant tags—a critical need for Brad's legal team's compliance requirements.
---
*Auto-generated from meeting recap on 2026-02-18*</t>
  </si>
  <si>
    <t>https://github.com/johndavis92790/OP-Tasklist/issues/1866</t>
  </si>
  <si>
    <t>Title: Import and assign OneTrust consent categories to audits</t>
  </si>
  <si>
    <t>PVTI_lAHOBXQWPs4BLZXmzgly4qQ</t>
  </si>
  <si>
    <t>Follow up on the whitelisting request for ObservePoint access to Front Store that was escalated with a deadline of end of day Thursday (February 19, 2026).
**Context:**
- Maria gave the team until 4:00 PM today to respond with what else they need
- If no response, she plans to escalate on Friday
- Evidence of vendor approval has already been provided (third-party risk assessment completed, existing enterprise contract)
- The blocker is getting ObservePoint added to Archer system, which is low priority for that team
- Front Store is the highest risk business unit from a privacy perspective due to volume
**Next steps if no response:**
- Escalate to legal department and Kevin (who owns Archer updates)
- Emphasize privacy risks that cannot be audited without this access
---
## Meeting Context
**Meeting:** ObservePoint | CVS Pharmacy Sync
**Date:** Thursday, February 19, 2026
**Account:** CVS Pharmacy
**External Attendees:** maria.daponte@cvshealth.com, amy.rondinelli@cvshealth.com, tanedom@aetna.com
**Meeting Recap:** [View Recap](https://app.askelephant.ai/workspaces/wrks_01JYF7CP38371WK5E5BP8XSHM5/engagements/ngmt_01KH6Z8BAF8NFYDEA4X2C1KG06)
### Meeting Summary
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directly with Adobe, designed to help CVS move from reactive to proactive privacy monitoring. The team is in a holding pattern on detailed reporting until the whitelisting is resolved, while also working on a separate urgent project requiring new tagging implementation by April 2nd. Maria is also waiting for her manager to review and forward a draft document to stakeholders explaining how CVS uses ObservePoint and plans to scale its usage in 2026 to support ongoing contract renewal discussions.
---
*Auto-generated from meeting recap on 2026-02-19*</t>
  </si>
  <si>
    <t>https://github.com/johndavis92790/OP-Tasklist/issues/1871</t>
  </si>
  <si>
    <t>Title: Follow up on Front Store whitelisting escalation</t>
  </si>
  <si>
    <t>PVTI_lAHOBXQWPs4BLZXmzgly4q4</t>
  </si>
  <si>
    <t>Follow up with Carla (Maria's boss) during tomorrow's one-on-one meeting about the ObservePoint value summary draft that needs to be sent to Danielle Colson.
**Context:**
- Maria sent the draft to Carla in the first half of the first week of February (before vacation)
- Carla was supposed to review and "zhuzh it" before forwarding to Danielle
- Danielle needs this summary to inform the contract renewal discussions happening for April
- The summary explains how Maria and Amy use ObservePoint and plans to scale usage through 2026
- This is needed to support the ongoing contract review process
---
## Meeting Context
**Meeting:** ObservePoint | CVS Pharmacy Sync
**Date:** Thursday, February 19, 2026
**Account:** CVS Pharmacy
**External Attendees:** maria.daponte@cvshealth.com, amy.rondinelli@cvshealth.com, tanedom@aetna.com
**Meeting Recap:** [View Recap](https://app.askelephant.ai/workspaces/wrks_01JYF7CP38371WK5E5BP8XSHM5/engagements/ngmt_01KH6Z8BAF8NFYDEA4X2C1KG06)
### Meeting Summary
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directly with Adobe, designed to help CVS move from reactive to proactive privacy monitoring. The team is in a holding pattern on detailed reporting until the whitelisting is resolved, while also working on a separate urgent project requiring new tagging implementation by April 2nd. Maria is also waiting for her manager to review and forward a draft document to stakeholders explaining how CVS uses ObservePoint and plans to scale its usage in 2026 to support ongoing contract renewal discussions.
---
*Auto-generated from meeting recap on 2026-02-19*</t>
  </si>
  <si>
    <t>https://github.com/johndavis92790/OP-Tasklist/issues/1872</t>
  </si>
  <si>
    <t>Title: Follow up with Carla on ObservePoint value summary</t>
  </si>
  <si>
    <t>PVTI_lAHOBXQWPs4BLZXmzgly4rM</t>
  </si>
  <si>
    <t>Review the ObservePoint frameworks documentation that John shared, specifically the Adobe Analytics framework, to inform internal processes and reporting strategy.
**Key features to explore:**
- Pre-built reports aligned with Adobe best practices
- Tag health and implementation recommendations
- Remediation guides developed in consultation with Adobe experts
- Use as a checklist/jumping off point for creating internal workflows
**Link provided:** [Frameworks documentation shared in meeting]
**Timeline:** Review once Front Store whitelisting is resolved and audits can be set up with valid data
---
## Meeting Context
**Meeting:** ObservePoint | CVS Pharmacy Sync
**Date:** Thursday, February 19, 2026
**Account:** CVS Pharmacy
**External Attendees:** maria.daponte@cvshealth.com, amy.rondinelli@cvshealth.com, tanedom@aetna.com
**Meeting Recap:** [View Recap](https://app.askelephant.ai/workspaces/wrks_01JYF7CP38371WK5E5BP8XSHM5/engagements/ngmt_01KH6Z8BAF8NFYDEA4X2C1KG06)
### Meeting Summary
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directly with Adobe, designed to help CVS move from reactive to proactive privacy monitoring. The team is in a holding pattern on detailed reporting until the whitelisting is resolved, while also working on a separate urgent project requiring new tagging implementation by April 2nd. Maria is also waiting for her manager to review and forward a draft document to stakeholders explaining how CVS uses ObservePoint and plans to scale its usage in 2026 to support ongoing contract renewal discussions.
---
*Auto-generated from meeting recap on 2026-02-19*</t>
  </si>
  <si>
    <t>https://github.com/johndavis92790/OP-Tasklist/issues/1873</t>
  </si>
  <si>
    <t>Title: Review ObservePoint frameworks for Adobe implementation</t>
  </si>
  <si>
    <t>PVTI_lAHOBXQWPs4BLZXmzglzCF8</t>
  </si>
  <si>
    <t>The February 25th meeting has been cancelled since John is out of office Tuesday-Friday next week. The next meeting is confirmed for March 11th.
**Context:** Brooke requested to skip the next meeting due to upcoming QBR season and will use the time to prepare use case documentation.
---
## Meeting Context
**Meeting:** ObservePoint | Darden Restaurants Sync
**Date:** Thursday, February 19, 2026
**Account:** Darden Restaurants
**External Attendees:** btymoniewicz@darden.com, esjostrom@darden.com
**Meeting Recap:** [View Recap](https://app.askelephant.ai/workspaces/wrks_01JYF7CP38371WK5E5BP8XSHM5/engagements/ngmt_01KH41TQ0A5B6FKJ9ZVP18JZWP)
### Meeting Summary
John Davis and Brooke Tymoniewicz discussed ObservePoint's new frameworks feature, which provides expert recommendations for Adobe Analytics implementation and monitoring based on collaboration with Adobe and Google. John explained how these frameworks serve as checklists for common use cases and will eventually be productized to automatically generate audits and reports based on selected priorities. Brooke expressed interest in focusing on tag load times, preventing duplicate tag fires, and interaction events, particularly for checkout processes. They agreed to meet on March 11th, giving Brooke time to review the documentation and prepare high-level use cases for journey builds that ObservePoint's support team can help implement.
---
*Auto-generated from meeting recap on 2026-02-19*</t>
  </si>
  <si>
    <t>https://github.com/johndavis92790/OP-Tasklist/issues/1874</t>
  </si>
  <si>
    <t>account:Darden Restaurants, auto-generated</t>
  </si>
  <si>
    <t>Title: Cancel February 25th meeting, confirm March 11th</t>
  </si>
  <si>
    <t>PVTI_lAHOBXQWPs4BLZXmzglzn60</t>
  </si>
  <si>
    <t>Follow up with Lucien (head of support) and his manager to verify that custom request headers have been properly implemented for Satpal's gift card website journey (ID: 574123).
**Context:**
- Journey is failing with "page can't be reached" error
- Custom headers were supposedly implemented in January but may not be working correctly
- Headers are critical for accessing the website
- Satpal provided the required request headers via email
- May also be a whitelisting issue on customer's cloud
**Reference:** Satpal sent screenshot of failed journey via email
---
## Meeting Context
**Meeting:** ObservePoint | Woolworths - Monthly Sync
**Date:** Thursday, February 19, 2026
**Account:** Woolworths Group
**External Attendees:** ssingh60@woolworths.com.au, wwan5@woolworths.com.au, anandrajog1@woolworths.com.au, aphilip1@woolworths.com.au, ikannan@woolworths.com.au, jalcantara3@woolworths.com.au, mmuthe@woolworths.com.au, schandrahasan1@woolworths.com.au, zzhang4@woolworths.com.au
**Meeting Recap:** [View Recap](https://app.askelephant.ai/workspaces/wrks_01JYF7CP38371WK5E5BP8XSHM5/engagements/ngmt_01KFMWYBN9PTK8MSGZYMFMD9MB)
### Meeting Summary
John Davis met with Satpal and Wai Kin to troubleshoot a journey setup issue for a gift card website, which appears to be related to custom headers and potential whitelisting requirements that need follow-up with the ObservePoint support team. They discussed the Impact Radius tag not appearing in the ObservePoint debugger extension, with John explaining how to request new tags through the platform's network request feature and tag database. John also introduced ObservePoint's new "frameworks" initiative, which provides expert recommendations and implementation guides for Adobe Analytics and Google Analytics setups, though Satpal noted most features already exist in their current audits. The team agreed to reschedule future meetings two hours earlier to better accommodate John's timezone.
---
*Auto-generated from meeting recap on 2026-02-20*</t>
  </si>
  <si>
    <t>https://github.com/johndavis92790/OP-Tasklist/issues/1875</t>
  </si>
  <si>
    <t>account:Woolworths Group, auto-generated</t>
  </si>
  <si>
    <t>Title: Follow up with support team on journey headers implementation</t>
  </si>
  <si>
    <t>PVTI_lAHOBXQWPs4BLZXmzgl2_FM</t>
  </si>
  <si>
    <t>Review the updated contract to verify the new usage limits with the 10% increase:
**Audit scans (page 2):**
- 312,500 scans at $0.11 per scan
**Journeys (page 3):**
- 6,000 journeys at $0.18 per journey
**Data retention:**
- 1 year + 1 month (13 months total)
- List rate: $3,000
- Extended rate: $0 (no charge)
This allows for month-to-month, year-over-year change analysis.
---
## Meeting Context
**Meeting:** ObservePoint | World Market - Sync
**Date:** Friday, February 20, 2026
**Account:** Cost Plus World Market
**External Attendees:** grant.menefee@worldmarket.com, jesse.dykhoff@worldmarket.com, kevin.farkas@worldmarket.com
**Meeting Recap:** [View Recap](https://app.askelephant.ai/workspaces/wrks_01JYF7CP38371WK5E5BP8XSHM5/engagements/ngmt_01KHWACDV4P4T5XVSQ6QGZTX32)
### Meeting Summary
John and Grant discussed a contract renewal with ObservePoint for $30,000 annually over three years, with Grant requesting written confirmation of the annual payment structure to ensure clarity. John introduced ObservePoint's new "Frameworks" feature, which provides pre-built monitoring configurations and reports for common use cases like Adobe Analytics, Google Analytics, and privacy compliance to reduce setup friction for customers. Grant expressed interest in implementing these frameworks, particularly noting his team's successful use of ObservePoint's Core Web Vitals data to improve site performance, and requested updates as new frameworks (especially privacy and website experience) are released. The meeting concluded with plans to follow up on contract clarification once Clark returns from out-of-office.
---
*Auto-generated from meeting recap on 2026-02-20*</t>
  </si>
  <si>
    <t>https://github.com/johndavis92790/OP-Tasklist/issues/1876</t>
  </si>
  <si>
    <t>Title: Review updated contract usage limits</t>
  </si>
  <si>
    <t>PVTI_lAHOBXQWPs4BLZXmzgl2_F8</t>
  </si>
  <si>
    <t>Review and implement relevant Adobe Analytics frameworks from ObservePoint's new frameworks feature to enhance existing monitoring setup.
**Current state:**
- Monthly broad page scan set up by MACI (scans 15,000 or 50,000 pages - needs verification)
- May need optimization/tweaking
**Frameworks available:**
- Most Adobe Analytics frameworks are ready out-of-the-box (green checkmarks)
- Some require additional setup (tool emoji icon) - e.g., "Adobe Analytics interaction events capture correct valid variables" requires journey setup and custom rules
**Next steps:**
- Evaluate which frameworks apply to current use cases
- Determine if existing monthly audit can be optimized
- Set up applicable framework reports
- May need to configure custom variables/events for interaction tracking
---
## Meeting Context
**Meeting:** ObservePoint | World Market - Sync
**Date:** Friday, February 20, 2026
**Account:** Cost Plus World Market
**External Attendees:** grant.menefee@worldmarket.com, jesse.dykhoff@worldmarket.com, kevin.farkas@worldmarket.com
**Meeting Recap:** [View Recap](https://app.askelephant.ai/workspaces/wrks_01JYF7CP38371WK5E5BP8XSHM5/engagements/ngmt_01KHWACDV4P4T5XVSQ6QGZTX32)
### Meeting Summary
John and Grant discussed a contract renewal with ObservePoint for $30,000 annually over three years, with Grant requesting written confirmation of the annual payment structure to ensure clarity. John introduced ObservePoint's new "Frameworks" feature, which provides pre-built monitoring configurations and reports for common use cases like Adobe Analytics, Google Analytics, and privacy compliance to reduce setup friction for customers. Grant expressed interest in implementing these frameworks, particularly noting his team's successful use of ObservePoint's Core Web Vitals data to improve site performance, and requested updates as new frameworks (especially privacy and website experience) are released. The meeting concluded with plans to follow up on contract clarification once Clark returns from out-of-office.
---
*Auto-generated from meeting recap on 2026-02-20*</t>
  </si>
  <si>
    <t>https://github.com/johndavis92790/OP-Tasklist/issues/1877</t>
  </si>
  <si>
    <t>Title: Explore Adobe Analytics frameworks for implementation</t>
  </si>
  <si>
    <t>PVTI_lAHOBXQWPs4BLZXmzgl2_GY</t>
  </si>
  <si>
    <t>Stay informed about the upcoming privacy framework release from ObservePoint, expected within the next 1-2 weeks.
**Context:**
- Privacy frameworks will be the next release after Adobe/Google Analytics
- Website experience frameworks expected after privacy
- John will keep you in the loop on releases
**Relevance:**
- ObservePoint is working with Check (your CMP provider)
- Privacy is an area where frameworks could provide significant value
- Opportunity to engage with privacy/legal teams once available
---
## Meeting Context
**Meeting:** ObservePoint | World Market - Sync
**Date:** Friday, February 20, 2026
**Account:** Cost Plus World Market
**External Attendees:** grant.menefee@worldmarket.com, jesse.dykhoff@worldmarket.com, kevin.farkas@worldmarket.com
**Meeting Recap:** [View Recap](https://app.askelephant.ai/workspaces/wrks_01JYF7CP38371WK5E5BP8XSHM5/engagements/ngmt_01KHWACDV4P4T5XVSQ6QGZTX32)
### Meeting Summary
John and Grant discussed a contract renewal with ObservePoint for $30,000 annually over three years, with Grant requesting written confirmation of the annual payment structure to ensure clarity. John introduced ObservePoint's new "Frameworks" feature, which provides pre-built monitoring configurations and reports for common use cases like Adobe Analytics, Google Analytics, and privacy compliance to reduce setup friction for customers. Grant expressed interest in implementing these frameworks, particularly noting his team's successful use of ObservePoint's Core Web Vitals data to improve site performance, and requested updates as new frameworks (especially privacy and website experience) are released. The meeting concluded with plans to follow up on contract clarification once Clark returns from out-of-office.
---
*Auto-generated from meeting recap on 2026-02-20*</t>
  </si>
  <si>
    <t>https://github.com/johndavis92790/OP-Tasklist/issues/1878</t>
  </si>
  <si>
    <t>Title: Monitor privacy framework release</t>
  </si>
  <si>
    <t>PVTI_lAHOBXQWPs4BLZXmzgl3NCs</t>
  </si>
  <si>
    <t>Create a custom script solution for automated regression testing of Adobe Analytics variables across audits.
**Requirements:**
- Script should run weekly (or after each deployment)
- Pull variable data from Famous Footwear top pages audit via API
- Compare current run against 7-day average of previous runs
- Track all 111+ Adobe Analytics EVARs (eVar, props, events)
- Generate email alerts when variables deviate beyond threshold (similar to their current 90% threshold)
- Output results to Google Sheet or similar format
- Start with Famous Footwear brand, then expand to other brands
**Context:**
- Team currently does this manually in Adobe Analytics workspace
- They deploy code changes ~3 times per month
- Need to identify when variables stop firing or over-fire unexpectedly
- Current ObservePoint alert (±5 variables) is too broad and not variable-specific
**Next Steps:**
- Coordinate with script services team
- Use latest Famous Footwear audit as baseline
- Build report to aggregate tag variable data
- Iterate on threshold and alert format with team
---
## Meeting Context
**Meeting:** ObservePoint Implementation and Regression Testing
**Date:** Friday, February 20, 2026
**Account:** Caleres
**External Attendees:** cmills@caleres.com, wferlis@caleres.com, spomerinke@caleres.com, tyang@caleres.com
**Meeting Recap:** [View Recap](https://app.askelephant.ai/workspaces/wrks_01JYF7CP38371WK5E5BP8XSHM5/engagements/ngmt_01KFQFAPGXGS59Q4DEHKHMPYD1)
### Meeting Summary
John Davis introduced himself as the new Customer Success Manager taking over from Macy and met with the Caleres analytics team (Chris Mills and William Ferlis) to discuss their ObservePoint usage and priorities. The team's primary focus is on two key areas: implementing automated regression testing to compare Adobe Analytics variables across audit runs (currently a manual process comparing weekly data against nine-week averages), and ensuring cookie compliance across their 15-18 websites. John proposed developing a custom script solution that would automatically pull audit data, calculate averages from previous runs, and send alerts when variables deviate beyond acceptable thresholds, with the team agreeing to shift to biweekly meetings to address these initiatives.
---
*Auto-generated from meeting recap on 2026-02-20*</t>
  </si>
  <si>
    <t>https://github.com/johndavis92790/OP-Tasklist/issues/1879</t>
  </si>
  <si>
    <t>account:Caleres, auto-generated</t>
  </si>
  <si>
    <t>Title: Build custom script for Adobe Analytics regression testing</t>
  </si>
  <si>
    <t>PVTI_lAHOBXQWPs4BLZXmzgl3NDQ</t>
  </si>
  <si>
    <t>Change recurring meeting schedule from monthly to every two weeks (Fridays at current time).
**Reason:** Team has multiple active projects (custom reporting, cookie compliance) that need more frequent touchpoints.
**Note:** Meeting duration can remain 30 minutes with biweekly cadence.
---
## Meeting Context
**Meeting:** ObservePoint Implementation and Regression Testing
**Date:** Friday, February 20, 2026
**Account:** Caleres
**External Attendees:** cmills@caleres.com, wferlis@caleres.com, spomerinke@caleres.com, tyang@caleres.com
**Meeting Recap:** [View Recap](https://app.askelephant.ai/workspaces/wrks_01JYF7CP38371WK5E5BP8XSHM5/engagements/ngmt_01KFQFAPGXGS59Q4DEHKHMPYD1)
### Meeting Summary
John Davis introduced himself as the new Customer Success Manager taking over from Macy and met with the Caleres analytics team (Chris Mills and William Ferlis) to discuss their ObservePoint usage and priorities. The team's primary focus is on two key areas: implementing automated regression testing to compare Adobe Analytics variables across audit runs (currently a manual process comparing weekly data against nine-week averages), and ensuring cookie compliance across their 15-18 websites. John proposed developing a custom script solution that would automatically pull audit data, calculate averages from previous runs, and send alerts when variables deviate beyond acceptable thresholds, with the team agreeing to shift to biweekly meetings to address these initiatives.
---
*Auto-generated from meeting recap on 2026-02-20*</t>
  </si>
  <si>
    <t>https://github.com/johndavis92790/OP-Tasklist/issues/1880</t>
  </si>
  <si>
    <t>Title: Update meeting cadence to biweekly</t>
  </si>
  <si>
    <t>PVTI_lAHOBXQWPs4BLZXmzgl3NDk</t>
  </si>
  <si>
    <t>Prepare for deep dive into cookie compliance topics in the next biweekly meeting.
**Topics to cover:**
- Cookie categorization and consent rules
- OneTrust configuration validation
- Setting up GDPR-specific journeys (not currently configured)
- Understanding approved/unapproved cookie workflows
- Multi-geography compliance audits (Virginia, California, international)
**Context:**
- Cookie compliance is a "hot topic" and top priority alongside regression testing
- Team is in the middle of a major compliance rework
- Chris will come prepared with specific cookie questions
- Danielle (cookie compliance specialist) may join future sessions as needed
---
## Meeting Context
**Meeting:** ObservePoint Implementation and Regression Testing
**Date:** Friday, February 20, 2026
**Account:** Caleres
**External Attendees:** cmills@caleres.com, wferlis@caleres.com, spomerinke@caleres.com, tyang@caleres.com
**Meeting Recap:** [View Recap](https://app.askelephant.ai/workspaces/wrks_01JYF7CP38371WK5E5BP8XSHM5/engagements/ngmt_01KFQFAPGXGS59Q4DEHKHMPYD1)
### Meeting Summary
John Davis introduced himself as the new Customer Success Manager taking over from Macy and met with the Caleres analytics team (Chris Mills and William Ferlis) to discuss their ObservePoint usage and priorities. The team's primary focus is on two key areas: implementing automated regression testing to compare Adobe Analytics variables across audit runs (currently a manual process comparing weekly data against nine-week averages), and ensuring cookie compliance across their 15-18 websites. John proposed developing a custom script solution that would automatically pull audit data, calculate averages from previous runs, and send alerts when variables deviate beyond acceptable thresholds, with the team agreeing to shift to biweekly meetings to address these initiatives.
---
*Auto-generated from meeting recap on 2026-02-20*</t>
  </si>
  <si>
    <t>https://github.com/johndavis92790/OP-Tasklist/issues/1881</t>
  </si>
  <si>
    <t>Title: Prepare cookie compliance discussion for next meeting</t>
  </si>
  <si>
    <t>PVTI_lAHOBXQWPs4BLZXmzgl3NEA</t>
  </si>
  <si>
    <t>Investigate and document how ObservePoint can be used for site speed and performance benchmarking.
**Use Case:**
- Team wants objective site performance metrics (not dependent on user connections like Adobe Analytics)
- Recent example: Google Floodlight tag implementation raised concerns about site performance impact
- Need to assess performance impact before/after tag implementations
**Question to answer:** Can ObservePoint measure site performance objectively to help make decisions about tag implementations that might impact load times?
---
## Meeting Context
**Meeting:** ObservePoint Implementation and Regression Testing
**Date:** Friday, February 20, 2026
**Account:** Caleres
**External Attendees:** cmills@caleres.com, wferlis@caleres.com, spomerinke@caleres.com, tyang@caleres.com
**Meeting Recap:** [View Recap](https://app.askelephant.ai/workspaces/wrks_01JYF7CP38371WK5E5BP8XSHM5/engagements/ngmt_01KFQFAPGXGS59Q4DEHKHMPYD1)
### Meeting Summary
John Davis introduced himself as the new Customer Success Manager taking over from Macy and met with the Caleres analytics team (Chris Mills and William Ferlis) to discuss their ObservePoint usage and priorities. The team's primary focus is on two key areas: implementing automated regression testing to compare Adobe Analytics variables across audit runs (currently a manual process comparing weekly data against nine-week averages), and ensuring cookie compliance across their 15-18 websites. John proposed developing a custom script solution that would automatically pull audit data, calculate averages from previous runs, and send alerts when variables deviate beyond acceptable thresholds, with the team agreeing to shift to biweekly meetings to address these initiatives.
---
*Auto-generated from meeting recap on 2026-02-20*</t>
  </si>
  <si>
    <t>https://github.com/johndavis92790/OP-Tasklist/issues/1882</t>
  </si>
  <si>
    <t>Title: Research site performance monitoring capabilities</t>
  </si>
  <si>
    <t>PVTI_lAHOBXQWPs4BLZXmzgl3S9E</t>
  </si>
  <si>
    <t>Review the updated home page engagement journey documentation from Raghu (expected mid-next week) to confirm:
1. The structure is correct and can be transformed into ObservePoint web journeys without major changes
2. Variable names use proper dot notation from the ObservePoint debugger
3. Dev tools steps have been removed, keeping only user interactions
4. Two-column format (variable name + expected result) is clear and actionable
**Timeline:** Provide approval/feedback by mid-next week so Raghu can proceed with remaining journeys before his travel in March.
**Business context:** This work supports parallel conversations around data quality, data governance, and data dictionary documentation. License expires in April.
---
## Meeting Context
**Meeting:** ObservePoint | Agilent Sync
**Date:** Friday, February 20, 2026
**Account:** Agilent
**External Attendees:** venkata.mallepudi@agilent.com
**Meeting Recap:** [View Recap](https://app.askelephant.ai/workspaces/wrks_01JYF7CP38371WK5E5BP8XSHM5/engagements/ngmt_01KGJAZDYZTCSR3FYGEAJT413Y)
### Meeting Summary
John and Raghu discussed refining documentation for web journey implementation at ObservePoint, with Raghu presenting a granular event-tracking structure that John suggested simplifying by using the ObservePoint Chrome debugger extension to properly format variable names with dot notation. They agreed that Raghu would update the documentation to focus only on user interactions (removing dev tools steps) and create a two-column format showing variable names and expected values, with an initial goal of just verifying that variables are "set" before adding more complex validation rules. Raghu plans to complete the home page documentation by mid-next week and, despite upcoming travel to India in March, aims to finish all journey documentation before the April license expiration, while also requesting work begin on a click-all solution for the home page to verify all links and buttons are functional.
---
*Auto-generated from meeting recap on 2026-02-20*</t>
  </si>
  <si>
    <t>https://github.com/johndavis92790/OP-Tasklist/issues/1883</t>
  </si>
  <si>
    <t>Title: Review and approve updated home page journey documentation</t>
  </si>
  <si>
    <t>PVTI_lAHOBXQWPs4BLZXmzgl3e9s</t>
  </si>
  <si>
    <t>Add Mike Wood (mike.wood@observepoint.com - principal support specialist for amica.com mobile app) and Waiyaki Buliro (waiyaki.buliro@observepoint.com - platform and performance team) to future ObservePoint meetings with Frank. Frank specifically requested this at the end of the call.
---
## Meeting Context
**Meeting:** ObservePoint | Amica Weekly Sync
**Date:** Friday, February 20, 2026
**Account:** Amica Mutual Insurance
**External Attendees:** fialongo@amica.com, mfwood@amica.com
**Meeting Recap:** [View Recap](https://app.askelephant.ai/workspaces/wrks_01JYF7CP38371WK5E5BP8XSHM5/engagements/ngmt_01KFRC3W9PPK208V6Q8FRNVY02)
### Meeting Summary
This meeting focused on exploring ObservePoint's capabilities for monitoring JavaScript errors and site performance issues at Amica. The team discussed setting up console error reports with customizable filters and alerts, implementing journey-based testing for React applications and user flows, and tracking JavaScript file changes to ensure proper tag management and expiration monitoring. Key action items include creating baseline error reports for the platform team to review, coordinating with upcoming data layer changes that may impact ObservePoint configurations, and establishing processes for alerting relevant teams when issues are detected.
---
*Auto-generated from meeting recap on 2026-02-20*</t>
  </si>
  <si>
    <t>https://github.com/johndavis92790/OP-Tasklist/issues/1885</t>
  </si>
  <si>
    <t>Title: Add Mike Wood and Waiyaki Buliro to future meetings</t>
  </si>
  <si>
    <t>PVTI_lAHOBXQWPs4BLZXmzgl3e-M</t>
  </si>
  <si>
    <t>Build a baseline browser logs/console error report filtered to the production audit (Amica Web Prod One - audit #10) that Waiyaki's team can review to determine which errors are meaningful vs. noise.
**Requirements:**
- Filter to production environment only
- Focus on console errors (not warnings/info)
- Include key columns: error message, source JavaScript URL, page URL
- Export as baseline for team review
- Team will then determine filtering criteria for ongoing monitoring
**Key errors of interest mentioned:**
- Failed to load resource
- Failed to fetch
- No WebSocket connection available
**Note:** Some errors from analytics/marketing tags may be considered "harmless" and need to be filtered out after initial review.
---
## Meeting Context
**Meeting:** ObservePoint | Amica Weekly Sync
**Date:** Friday, February 20, 2026
**Account:** Amica Mutual Insurance
**External Attendees:** fialongo@amica.com, mfwood@amica.com
**Meeting Recap:** [View Recap](https://app.askelephant.ai/workspaces/wrks_01JYF7CP38371WK5E5BP8XSHM5/engagements/ngmt_01KFRC3W9PPK208V6Q8FRNVY02)
### Meeting Summary
This meeting focused on exploring ObservePoint's capabilities for monitoring JavaScript errors and site performance issues at Amica. The team discussed setting up console error reports with customizable filters and alerts, implementing journey-based testing for React applications and user flows, and tracking JavaScript file changes to ensure proper tag management and expiration monitoring. Key action items include creating baseline error reports for the platform team to review, coordinating with upcoming data layer changes that may impact ObservePoint configurations, and establishing processes for alerting relevant teams when issues are detected.
---
*Auto-generated from meeting recap on 2026-02-20*</t>
  </si>
  <si>
    <t>https://github.com/johndavis92790/OP-Tasklist/issues/1886</t>
  </si>
  <si>
    <t>Title: Create baseline console error report for production</t>
  </si>
  <si>
    <t>PVTI_lAHOBXQWPs4BLZXmzgl3e-w</t>
  </si>
  <si>
    <t>Create a new journey (or adapt existing one) to monitor specific KPIs and critical user flows during peak traffic hours. This is in response to last night's outage and Frank's need for more proactive monitoring.
**Context:**
- Frank wants to ping the site during peak hours (need to determine what those are)
- Focus on 1-8 key journeys/flows/landmarks/KPIs
- Different from Mike's existing Synthetics monitoring (which pings homepage/login 4-5 times per 10 minutes)
- ObservePoint will look at tags specifically, even if site is intact
- Will complement existing protocol scans
- Slight duplication with other monitoring is acceptable for redundancy
---
## Meeting Context
**Meeting:** ObservePoint | Amica Weekly Sync
**Date:** Friday, February 20, 2026
**Account:** Amica Mutual Insurance
**External Attendees:** fialongo@amica.com, mfwood@amica.com
**Meeting Recap:** [View Recap](https://app.askelephant.ai/workspaces/wrks_01JYF7CP38371WK5E5BP8XSHM5/engagements/ngmt_01KFRC3W9PPK208V6Q8FRNVY02)
### Meeting Summary
This meeting focused on exploring ObservePoint's capabilities for monitoring JavaScript errors and site performance issues at Amica. The team discussed setting up console error reports with customizable filters and alerts, implementing journey-based testing for React applications and user flows, and tracking JavaScript file changes to ensure proper tag management and expiration monitoring. Key action items include creating baseline error reports for the platform team to review, coordinating with upcoming data layer changes that may impact ObservePoint configurations, and establishing processes for alerting relevant teams when issues are detected.
---
*Auto-generated from meeting recap on 2026-02-20*</t>
  </si>
  <si>
    <t>https://github.com/johndavis92790/OP-Tasklist/issues/1887</t>
  </si>
  <si>
    <t>Title: Set up journey for KPI monitoring during peak hours</t>
  </si>
  <si>
    <t>PVTI_lAHOBXQWPs4BLZXmzgl3e-8</t>
  </si>
  <si>
    <t>Update the production quote journey (Amica Web - Prod Quote Journey) that is currently failing due to state limitations or credit-based insurance criteria (Bristol West redirect scenario). The journey needs to be adjusted to handle these expected failure scenarios or use different test data.
**Context:** Frank noted this is failing due to state limitations and needs to update the state or change the test data.
---
## Meeting Context
**Meeting:** ObservePoint | Amica Weekly Sync
**Date:** Friday, February 20, 2026
**Account:** Amica Mutual Insurance
**External Attendees:** fialongo@amica.com, mfwood@amica.com
**Meeting Recap:** [View Recap](https://app.askelephant.ai/workspaces/wrks_01JYF7CP38371WK5E5BP8XSHM5/engagements/ngmt_01KFRC3W9PPK208V6Q8FRNVY02)
### Meeting Summary
This meeting focused on exploring ObservePoint's capabilities for monitoring JavaScript errors and site performance issues at Amica. The team discussed setting up console error reports with customizable filters and alerts, implementing journey-based testing for React applications and user flows, and tracking JavaScript file changes to ensure proper tag management and expiration monitoring. Key action items include creating baseline error reports for the platform team to review, coordinating with upcoming data layer changes that may impact ObservePoint configurations, and establishing processes for alerting relevant teams when issues are detected.
---
*Auto-generated from meeting recap on 2026-02-20*</t>
  </si>
  <si>
    <t>https://github.com/johndavis92790/OP-Tasklist/issues/1888</t>
  </si>
  <si>
    <t>Title: Update production quote journey for state limitations</t>
  </si>
  <si>
    <t>PVTI_lAHOBXQWPs4BLZXmzgl3qIg</t>
  </si>
  <si>
    <t>Send follow-up email to both Tola S. and Tatiana regarding next steps for implementing privacy-focused audits in ObservePoint.
**Context:**
- Tola mentioned she will be chasing internal stakeholders over the next two weeks
- Need to coordinate on initial audit setup parameters
- Tola has a call scheduled with Max Brown and Ben Wise on March 3rd to discuss high-level ownership
---
## Meeting Context
**Meeting:** ObservePoint | CDW Sync
**Date:** Friday, February 20, 2026
**Account:** CDW
**External Attendees:** adnan.jalil@cdw.ca, tola.sobitan@cdw.com, maryna.moskalenko@cdw.ca, muhammad.ali@cdw.ca, srilu.miryala@cdw.com, tatyana.zachary@cdw.com
**Meeting Recap:** [View Recap](https://app.askelephant.ai/workspaces/wrks_01JYF7CP38371WK5E5BP8XSHM5/engagements/ngmt_01KHRHGNS3REWH8Z2F1ZSJ163Q)
### Meeting Summary
This meeting discussed how CDW's privacy team can leverage their existing ObservePoint subscription to audit cookie consent compliance on their websites, which currently use OneTrust for consent management. John Davis explained that ObservePoint can scan websites in opt-in/opt-out states to verify that only approved cookies are firing, import OneTrust categorizations, and provide automated alerts when unapproved cookies are detected—capabilities CDW is already paying for but not fully utilizing. The team identified that while Hasham's team handles cookie classification in OneTrust, there's an internal gap in ownership for fixing website-level consent issues when cookies fire improperly, which will be addressed in an upcoming meeting with marketing leadership on March 3rd.
---
*Auto-generated from meeting recap on 2026-02-20*</t>
  </si>
  <si>
    <t>https://github.com/johndavis92790/OP-Tasklist/issues/1889</t>
  </si>
  <si>
    <t>Title: Follow up with Tola and Tatiana on privacy audit setup</t>
  </si>
  <si>
    <t>PVTI_lAHOBXQWPs4BLZXmzgl3qI0</t>
  </si>
  <si>
    <t>Work with Tatiana (current ObservePoint owner) to configure the first privacy-focused audit scan.
**Initial Setup Parameters:**
- Start with a smaller scope (suggested: weekly 100-page scan)
- Determine which URLs to scan first
- Import OneTrust categorization data into ObservePoint
- Set up both opt-in and opt-out state audits (as separate audits)
- Configure for multiple CDW websites beyond cdw.com
**Technical Requirements:**
- Import cookie categories from OneTrust (strictly necessary, targeting, etc.)
- Set up alerts/notifications for unapproved cookies
- Verify GPC signal functionality
- Check "do not sell/share" banner functionality across all websites
**Current Capacity:**
- Contract allows 120,000 page scans/year
- Currently only using 2,000-3,000/month
- Ample capacity for new privacy audits
---
## Meeting Context
**Meeting:** ObservePoint | CDW Sync
**Date:** Friday, February 20, 2026
**Account:** CDW
**External Attendees:** adnan.jalil@cdw.ca, tola.sobitan@cdw.com, maryna.moskalenko@cdw.ca, muhammad.ali@cdw.ca, srilu.miryala@cdw.com, tatyana.zachary@cdw.com
**Meeting Recap:** [View Recap](https://app.askelephant.ai/workspaces/wrks_01JYF7CP38371WK5E5BP8XSHM5/engagements/ngmt_01KHRHGNS3REWH8Z2F1ZSJ163Q)
### Meeting Summary
This meeting discussed how CDW's privacy team can leverage their existing ObservePoint subscription to audit cookie consent compliance on their websites, which currently use OneTrust for consent management. John Davis explained that ObservePoint can scan websites in opt-in/opt-out states to verify that only approved cookies are firing, import OneTrust categorizations, and provide automated alerts when unapproved cookies are detected—capabilities CDW is already paying for but not fully utilizing. The team identified that while Hasham's team handles cookie classification in OneTrust, there's an internal gap in ownership for fixing website-level consent issues when cookies fire improperly, which will be addressed in an upcoming meeting with marketing leadership on March 3rd.
---
*Auto-generated from meeting recap on 2026-02-20*</t>
  </si>
  <si>
    <t>https://github.com/johndavis92790/OP-Tasklist/issues/1890</t>
  </si>
  <si>
    <t>Title: Set up initial privacy audit with Tatiana's team</t>
  </si>
  <si>
    <t>PVTI_lAHOBXQWPs4BLZXmzgl3qJI</t>
  </si>
  <si>
    <t>Set up regular meetings with the appropriate CDW team(s) to support privacy audit implementation and ongoing maintenance.
**Recommended Cadence:**
- Weekly or biweekly during initial setup phase
- Transition to biweekly or monthly once audits are established and in maintenance mode
**Attendees to Determine:**
- Tatiana (confirmed current ObservePoint owner)
- Privacy team representative (TBD based on internal ownership discussion)
- Cookie classification team if needed (Adnan/Hasham)
**Note:** John already meets with Tatiana on a monthly or biweekly basis for marketing/analytics use cases.
---
## Meeting Context
**Meeting:** ObservePoint | CDW Sync
**Date:** Friday, February 20, 2026
**Account:** CDW
**External Attendees:** adnan.jalil@cdw.ca, tola.sobitan@cdw.com, maryna.moskalenko@cdw.ca, muhammad.ali@cdw.ca, srilu.miryala@cdw.com, tatyana.zachary@cdw.com
**Meeting Recap:** [View Recap](https://app.askelephant.ai/workspaces/wrks_01JYF7CP38371WK5E5BP8XSHM5/engagements/ngmt_01KHRHGNS3REWH8Z2F1ZSJ163Q)
### Meeting Summary
This meeting discussed how CDW's privacy team can leverage their existing ObservePoint subscription to audit cookie consent compliance on their websites, which currently use OneTrust for consent management. John Davis explained that ObservePoint can scan websites in opt-in/opt-out states to verify that only approved cookies are firing, import OneTrust categorizations, and provide automated alerts when unapproved cookies are detected—capabilities CDW is already paying for but not fully utilizing. The team identified that while Hasham's team handles cookie classification in OneTrust, there's an internal gap in ownership for fixing website-level consent issues when cookies fire improperly, which will be addressed in an upcoming meeting with marketing leadership on March 3rd.
---
*Auto-generated from meeting recap on 2026-02-20*</t>
  </si>
  <si>
    <t>https://github.com/johndavis92790/OP-Tasklist/issues/1891</t>
  </si>
  <si>
    <t>Title: Establish meeting cadence for privacy audit implementation</t>
  </si>
  <si>
    <t>PVTI_lAHOBXQWPs4BLZXmzgmBAyQ</t>
  </si>
  <si>
    <t>Once Steve provides the list of 100 URLs, run three separate scans:
1. Opt-in scan
2. Opt-out scan
3. GPC (Global Privacy Control) signal scan
These sample reports will be used to demonstrate capabilities to Max and the OneTrust team.
**Timeline:** Same day or next day after receiving URL list
**Estimated effort:** Quick turnaround, not time-intensive
---
## Meeting Context
**Meeting:** ObservePoint | Prudential Sync
**Date:** Monday, February 23, 2026
**Account:** Prudential Financial Inc.
**External Attendees:** steve.choi@prudential.com
**Meeting Recap:** [View Recap](https://app.askelephant.ai/workspaces/wrks_01JYF7CP38371WK5E5BP8XSHM5/engagements/ngmt_01KFY4PW80NXGPVYYNZAMD2DQ7)
### Meeting Summary
This meeting focused on refining ObservePoint's scanning strategy for Prudential's websites, with John Davis explaining that privacy compliance scanning requires three separate audit types: opt-in, opt-out, and GPC signal scans, which would significantly impact their 70,000 annual page scan allocation. Steve and John agreed to run sample reports on 100 URLs across all three scan types to demonstrate their differences and use cases to Prudential's privacy and product teams. They decided to schedule separate meetings with different stakeholder groups (starting with Max's OneTrust team, then marketing/product teams) to review the sample reports and determine the optimal allocation strategy across their proposed three-tier scanning cadence, with John agreeing to provide a simplified explanation of each report type to help communicate the value to internal teams.
---
*Auto-generated from meeting recap on 2026-02-23*</t>
  </si>
  <si>
    <t>https://github.com/johndavis92790/OP-Tasklist/issues/1892</t>
  </si>
  <si>
    <t>Title: Run three sample scans on 100 provided URLs</t>
  </si>
  <si>
    <t>PVTI_lAHOBXQWPs4BLZXmzgmBAyg</t>
  </si>
  <si>
    <t>Create and send a concise bullet point summary explaining:
- What opt-in reports show and their use case
- What opt-out reports show and their use case
- What GPC (Global Privacy Control) reports show and their use case
- Main differences between the three report types
Include a link to the detailed help documentation as additional reference. This summary will be shared with Max and the OneTrust team to help them understand the different report types before the demo meeting.
**Format:** Simple bullet points, not overwhelming detail
---
## Meeting Context
**Meeting:** ObservePoint | Prudential Sync
**Date:** Monday, February 23, 2026
**Account:** Prudential Financial Inc.
**External Attendees:** steve.choi@prudential.com
**Meeting Recap:** [View Recap](https://app.askelephant.ai/workspaces/wrks_01JYF7CP38371WK5E5BP8XSHM5/engagements/ngmt_01KFY4PW80NXGPVYYNZAMD2DQ7)
### Meeting Summary
This meeting focused on refining ObservePoint's scanning strategy for Prudential's websites, with John Davis explaining that privacy compliance scanning requires three separate audit types: opt-in, opt-out, and GPC signal scans, which would significantly impact their 70,000 annual page scan allocation. Steve and John agreed to run sample reports on 100 URLs across all three scan types to demonstrate their differences and use cases to Prudential's privacy and product teams. They decided to schedule separate meetings with different stakeholder groups (starting with Max's OneTrust team, then marketing/product teams) to review the sample reports and determine the optimal allocation strategy across their proposed three-tier scanning cadence, with John agreeing to provide a simplified explanation of each report type to help communicate the value to internal teams.
---
*Auto-generated from meeting recap on 2026-02-23*</t>
  </si>
  <si>
    <t>https://github.com/johndavis92790/OP-Tasklist/issues/1893</t>
  </si>
  <si>
    <t>Title: Send bullet point summary of opt-in, opt-out, and GPC reports</t>
  </si>
  <si>
    <t>PVTI_lAHOBXQWPs4BLZXmzgmBAy8</t>
  </si>
  <si>
    <t>Work with Max's team to update the consent categories imported from Prudential's OneTrust setup into ObservePoint. The current categories appear outdated, as the October opt-out scan showed all technologies as "unapproved," suggesting the consent category mapping needs refreshing.
**Process:** Use OneTrust API to import updated consent categories
**Timeline:** Before or during the demo meeting with Max's team
**Note:** This will ensure the sample reports accurately reflect which tags/cookies are categorized as essential vs. non-essential in Prudential's OneTrust configuration
---
## Meeting Context
**Meeting:** ObservePoint | Prudential Sync
**Date:** Monday, February 23, 2026
**Account:** Prudential Financial Inc.
**External Attendees:** steve.choi@prudential.com
**Meeting Recap:** [View Recap](https://app.askelephant.ai/workspaces/wrks_01JYF7CP38371WK5E5BP8XSHM5/engagements/ngmt_01KFY4PW80NXGPVYYNZAMD2DQ7)
### Meeting Summary
This meeting focused on refining ObservePoint's scanning strategy for Prudential's websites, with John Davis explaining that privacy compliance scanning requires three separate audit types: opt-in, opt-out, and GPC signal scans, which would significantly impact their 70,000 annual page scan allocation. Steve and John agreed to run sample reports on 100 URLs across all three scan types to demonstrate their differences and use cases to Prudential's privacy and product teams. They decided to schedule separate meetings with different stakeholder groups (starting with Max's OneTrust team, then marketing/product teams) to review the sample reports and determine the optimal allocation strategy across their proposed three-tier scanning cadence, with John agreeing to provide a simplified explanation of each report type to help communicate the value to internal teams.
---
*Auto-generated from meeting recap on 2026-02-23*</t>
  </si>
  <si>
    <t>https://github.com/johndavis92790/OP-Tasklist/issues/1894</t>
  </si>
  <si>
    <t>Title: Update OneTrust consent categories in ObservePoint</t>
  </si>
  <si>
    <t>PVTI_lAHOBXQWPs4BLZXmzgmBAzU</t>
  </si>
  <si>
    <t>Send Steve a list of available meeting times (using embedded scheduling link) for the demo meeting with Max and his OneTrust team.
**Key scheduling details:**
- Avoid 4:30 PM time slot - prefer morning or early afternoon
- John has a busy/slow week pattern - this week (slow) or week after next (slow) are better
- Steve will send Microsoft Teams link and handle the calendar invite
- Recording will be on Prudential's side
**Purpose:** Walk through the three different report types to help the team understand what each report shows
---
## Meeting Context
**Meeting:** ObservePoint | Prudential Sync
**Date:** Monday, February 23, 2026
**Account:** Prudential Financial Inc.
**External Attendees:** steve.choi@prudential.com
**Meeting Recap:** [View Recap](https://app.askelephant.ai/workspaces/wrks_01JYF7CP38371WK5E5BP8XSHM5/engagements/ngmt_01KFY4PW80NXGPVYYNZAMD2DQ7)
### Meeting Summary
This meeting focused on refining ObservePoint's scanning strategy for Prudential's websites, with John Davis explaining that privacy compliance scanning requires three separate audit types: opt-in, opt-out, and GPC signal scans, which would significantly impact their 70,000 annual page scan allocation. Steve and John agreed to run sample reports on 100 URLs across all three scan types to demonstrate their differences and use cases to Prudential's privacy and product teams. They decided to schedule separate meetings with different stakeholder groups (starting with Max's OneTrust team, then marketing/product teams) to review the sample reports and determine the optimal allocation strategy across their proposed three-tier scanning cadence, with John agreeing to provide a simplified explanation of each report type to help communicate the value to internal teams.
---
*Auto-generated from meeting recap on 2026-02-23*</t>
  </si>
  <si>
    <t>https://github.com/johndavis92790/OP-Tasklist/issues/1895</t>
  </si>
  <si>
    <t>Title: Provide scheduling availability for Max's OneTrust team meeting</t>
  </si>
  <si>
    <t>PVTI_lAHOBXQWPs4BLZXmzgmgd0E</t>
  </si>
  <si>
    <t>Follow up with support team to obtain the list of everyone at Prudential who received the original security incident notification email. Then ensure the full PDF incident report is sent to all those same recipients.
**Context:** Steve confirmed he hasn't received the report yet (sent over an hour ago by support team). The report was already shared in the Zoom chat as a temporary measure, but official email distribution is still needed.
---
## Meeting Context
**Meeting:** ObservePoint | Prudential Sync
**Date:** Monday, March 2, 2026
**Account:** Prudential Financial Inc.
**External Attendees:** steve.choi@prudential.com
**Meeting Recap:** [View Recap](https://app.askelephant.ai/workspaces/wrks_01JYF7CP38371WK5E5BP8XSHM5/engagements/ngmt_01KGJ437DN168CBJG0B55N1NQ2)
### Meeting Summary
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their tier-one and tier-two scanning strategy to optimize page coverage while avoiding duplication between the two domains.
---
*Auto-generated from meeting recap on 2026-03-02*</t>
  </si>
  <si>
    <t>https://github.com/johndavis92790/OP-Tasklist/issues/1898</t>
  </si>
  <si>
    <t>Title: Send security incident report to all original recipients</t>
  </si>
  <si>
    <t>PVTI_lAHOBXQWPs4BLZXmzgmgd0o</t>
  </si>
  <si>
    <t>Analyze the tier one URL lists for both prudential.com and pgim.com that Steve provided from Adobe Analytics to identify potential improvements:
**Key areas to examine:**
- Check for duplicate pages with different parameters but same path
- Identify any cross-domain URLs that shouldn't be included
- Determine optimal deduplication strategy
- Assess how the final tier one list will impact tier two crawling setup
**Goal:** Come prepared to next Monday's meeting with recommendations for refining these lists before building tier two audits.
---
## Meeting Context
**Meeting:** ObservePoint | Prudential Sync
**Date:** Monday, March 2, 2026
**Account:** Prudential Financial Inc.
**External Attendees:** steve.choi@prudential.com
**Meeting Recap:** [View Recap](https://app.askelephant.ai/workspaces/wrks_01JYF7CP38371WK5E5BP8XSHM5/engagements/ngmt_01KGJ437DN168CBJG0B55N1NQ2)
### Meeting Summary
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their tier-one and tier-two scanning strategy to optimize page coverage while avoiding duplication between the two domains.
---
*Auto-generated from meeting recap on 2026-03-02*</t>
  </si>
  <si>
    <t>https://github.com/johndavis92790/OP-Tasklist/issues/1899</t>
  </si>
  <si>
    <t>Title: Review tier one URL lists before next Monday</t>
  </si>
  <si>
    <t>PVTI_lAHOBXQWPs4BLZXmzgmgd1U</t>
  </si>
  <si>
    <t>Provide Steve with updated morning and afternoon availability for this week and next week so he can schedule two additional audit review meetings:
1. **Prudential.com team meeting** - to review opt-in report
2. **PGIM.com team meeting** - to review opt-in report
**Note:** One meeting already scheduled for March 10 at 11 AM ET with OneTrust team (Max, Retina, and one other) to review opt-out and GPC reports. Morning times are preferred but afternoon slots should be included as backup options.
---
## Meeting Context
**Meeting:** ObservePoint | Prudential Sync
**Date:** Monday, March 2, 2026
**Account:** Prudential Financial Inc.
**External Attendees:** steve.choi@prudential.com
**Meeting Recap:** [View Recap](https://app.askelephant.ai/workspaces/wrks_01JYF7CP38371WK5E5BP8XSHM5/engagements/ngmt_01KGJ437DN168CBJG0B55N1NQ2)
### Meeting Summary
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their tier-one and tier-two scanning strategy to optimize page coverage while avoiding duplication between the two domains.
---
*Auto-generated from meeting recap on 2026-03-02*</t>
  </si>
  <si>
    <t>https://github.com/johndavis92790/OP-Tasklist/issues/1900</t>
  </si>
  <si>
    <t>Title: Send updated availability for additional review meetings</t>
  </si>
  <si>
    <t>PVTI_lAHOBXQWPs4BLZXmzgmgd1s</t>
  </si>
  <si>
    <t>Prepare to present and discuss the opt-out and GPC (Global Privacy Control) audit reports with the OneTrust team on March 10 at 11 AM ET.
**Meeting attendees:** Max, Retina, and one other team member
**Key topics to cover:**
- What the audits are doing out of the box
- Additional setup needed to optimize the audits for their specific needs
- GPC compliance requirements under CCPA
- New upcoming requirement for websites to display GPC signal recognition
**Note:** These privacy-focused audits will require more setup than standard audits due to different OneTrust implementations across domains.
---
## Meeting Context
**Meeting:** ObservePoint | Prudential Sync
**Date:** Monday, March 2, 2026
**Account:** Prudential Financial Inc.
**External Attendees:** steve.choi@prudential.com
**Meeting Recap:** [View Recap](https://app.askelephant.ai/workspaces/wrks_01JYF7CP38371WK5E5BP8XSHM5/engagements/ngmt_01KGJ437DN168CBJG0B55N1NQ2)
### Meeting Summary
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their tier-one and tier-two scanning strategy to optimize page coverage while avoiding duplication between the two domains.
---
*Auto-generated from meeting recap on 2026-03-02*</t>
  </si>
  <si>
    <t>https://github.com/johndavis92790/OP-Tasklist/issues/1901</t>
  </si>
  <si>
    <t>Title: Prepare tier one audit review for March 10 meeting</t>
  </si>
  <si>
    <t>PVTI_lAHOBXQWPs4BLZXmzgmgd2Q</t>
  </si>
  <si>
    <t>Use next Monday's regular meeting to dive deep into the tier one URL lists and determine the optimal strategy for tier two crawling setup.
**Discussion points:**
- Review refined tier one lists after John's analysis
- Decide whether to implement hard exclusions between tier one and tier two
- Evaluate the effort vs. benefit of excluding tier one URLs from tier two crawls
- Determine regex-based domain exclusions (e.g., exclude all PGIM URLs from prudential.com tier two scans and vice versa)
- Finalize tier one lists before building tier two audits to avoid rebuilding them
**Context:** Steve wants to maximize page scan efficiency given contract limits. Goal is to minimize duplicate scanning between tier one (top 200-250 URLs) and tier two (500-1000 page crawls).
---
## Meeting Context
**Meeting:** ObservePoint | Prudential Sync
**Date:** Monday, March 2, 2026
**Account:** Prudential Financial Inc.
**External Attendees:** steve.choi@prudential.com
**Meeting Recap:** [View Recap](https://app.askelephant.ai/workspaces/wrks_01JYF7CP38371WK5E5BP8XSHM5/engagements/ngmt_01KGJ437DN168CBJG0B55N1NQ2)
### Meeting Summary
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their tier-one and tier-two scanning strategy to optimize page coverage while avoiding duplication between the two domains.
---
*Auto-generated from meeting recap on 2026-03-02*</t>
  </si>
  <si>
    <t>https://github.com/johndavis92790/OP-Tasklist/issues/1902</t>
  </si>
  <si>
    <t>Title: Discuss tier one/tier two URL strategy next Monday</t>
  </si>
  <si>
    <t>PVTI_lAHOBXQWPs4BLZXmzgmmKeI</t>
  </si>
  <si>
    <t>An email was sent during the meeting with the JavaScript code that captures first-party cookie data (name, value, duration, domain) via a for-loop and saves it as a custom tag in ObservePoint. **Verify the email was received** by Chelsey Dugger and follow up if needed.
**Code details shared:**
- Uses a for-loop to iterate over all first-party cookies
- Captures: cookie name, value, duration (in minutes), and domain
- Saves data via a GET request as a custom tag named 'ObservePoint data'
- Duration is calculated by comparing current time to the expires timestamp, divided by 60,000 (result is in minutes)
- Deployed via the Execute Action tab in ObservePoint
---
## Meeting Context
**Meeting:** ObservePoint | Caesars - Sync
**Date:** Tuesday, March 3, 2026
**Account:** Caesars Entertainment
**External Attendees:** cdugger@caesars.com, jparkinson@caesars.com, pfrei@caesars.com
**Meeting Recap:** [View Recap](https://app.askelephant.ai/workspaces/wrks_01JYF7CP38371WK5E5BP8XSHM5/engagements/ngmt_01KGJHJGWS7VDXYM9TMC6QYPW3)
### Meeting Summary
In this meeting, John Davis and Chelsey Dugger discussed how ObservePoint helped Chelsey's team identify a rogue cookie from a former third-party vendor (Fivo) that was blocking users from completing checkout. John shared a code-based workaround for capturing first-party cookie data — including duration, name, and domain — into a custom tag to enable rule-based monitoring. They also explored ObservePoint's Chrome debugger extension, tag rules, scheduled reports, and the company's upcoming charting feature. As homework, John asked Chelsey to document use cases for data storytelling so they can build meaningful charts when the feature launches in Q2/Q3.
---
*Auto-generated from meeting recap on 2026-03-03*</t>
  </si>
  <si>
    <t>https://github.com/johndavis92790/OP-Tasklist/issues/1903</t>
  </si>
  <si>
    <t>account:Caesars Entertainment, auto-generated</t>
  </si>
  <si>
    <t>Title: Verify cookie custom tag code email was received by Chelsey</t>
  </si>
  <si>
    <t>PVTI_lAHOBXQWPs4BLZXmzgmmKec</t>
  </si>
  <si>
    <t>Reach out to **Jared White** (who was on the previous call) to get clarity on how ObservePoint supports **server-side pixels and Adobe event forwarding**.
**Context:** Chelsey's team (Caesars) is exploring moving from client-side to server-side pixels. Jason (implementation) is building a POC. John committed to asking Jared since this is a newer capability he's not fully versed in.
**Key questions to answer:**
- How does ObservePoint validate server-side/event forwarding tags?
- Is Adobe Experience Platform edge network the primary supported path?
- What documentation or process exists for this use case?
---
## Meeting Context
**Meeting:** ObservePoint | Caesars - Sync
**Date:** Tuesday, March 3, 2026
**Account:** Caesars Entertainment
**External Attendees:** cdugger@caesars.com, jparkinson@caesars.com, pfrei@caesars.com
**Meeting Recap:** [View Recap](https://app.askelephant.ai/workspaces/wrks_01JYF7CP38371WK5E5BP8XSHM5/engagements/ngmt_01KGJHJGWS7VDXYM9TMC6QYPW3)
### Meeting Summary
In this meeting, John Davis and Chelsey Dugger discussed how ObservePoint helped Chelsey's team identify a rogue cookie from a former third-party vendor (Fivo) that was blocking users from completing checkout. John shared a code-based workaround for capturing first-party cookie data — including duration, name, and domain — into a custom tag to enable rule-based monitoring. They also explored ObservePoint's Chrome debugger extension, tag rules, scheduled reports, and the company's upcoming charting feature. As homework, John asked Chelsey to document use cases for data storytelling so they can build meaningful charts when the feature launches in Q2/Q3.
---
*Auto-generated from meeting recap on 2026-03-03*</t>
  </si>
  <si>
    <t>https://github.com/johndavis92790/OP-Tasklist/issues/1904</t>
  </si>
  <si>
    <t>Title: Consult Jared White on server-side/event forwarding support</t>
  </si>
  <si>
    <t>PVTI_lAHOBXQWPs4BLZXmzgmmKew</t>
  </si>
  <si>
    <t>At the **next scheduled meeting**, walk Chelsey through creating tag/variable rules in ObservePoint.
**Context:** Chelsey is currently using regex in audit settings to exclude irrelevant pages from weekly scans (~2,000 pages across opted-in, opted-out, and GPC signal-on configurations). Rules could be a more scalable alternative — write once, apply to multiple audits.
**Topics to cover:**
- How rules differ from audit-level page filtering
- Setting tag presence expectations (e.g., Adobe Analytics firing on specific pages)
- Using URL/status code filters within rules
- Applying a single rule across multiple audits
- Cookie-based rules using the custom tag code already shared
**Ask Chelsey to come prepared** with quality standards written in plain English (e.g., 'I expect Adobe Analytics with variable X to fire on all pages except...').
---
## Meeting Context
**Meeting:** ObservePoint | Caesars - Sync
**Date:** Tuesday, March 3, 2026
**Account:** Caesars Entertainment
**External Attendees:** cdugger@caesars.com, jparkinson@caesars.com, pfrei@caesars.com
**Meeting Recap:** [View Recap](https://app.askelephant.ai/workspaces/wrks_01JYF7CP38371WK5E5BP8XSHM5/engagements/ngmt_01KGJHJGWS7VDXYM9TMC6QYPW3)
### Meeting Summary
In this meeting, John Davis and Chelsey Dugger discussed how ObservePoint helped Chelsey's team identify a rogue cookie from a former third-party vendor (Fivo) that was blocking users from completing checkout. John shared a code-based workaround for capturing first-party cookie data — including duration, name, and domain — into a custom tag to enable rule-based monitoring. They also explored ObservePoint's Chrome debugger extension, tag rules, scheduled reports, and the company's upcoming charting feature. As homework, John asked Chelsey to document use cases for data storytelling so they can build meaningful charts when the feature launches in Q2/Q3.
---
*Auto-generated from meeting recap on 2026-03-03*</t>
  </si>
  <si>
    <t>https://github.com/johndavis92790/OP-Tasklist/issues/1905</t>
  </si>
  <si>
    <t>Title: Demo rules creation for Chelsey at next meeting</t>
  </si>
  <si>
    <t>PVTI_lAHOBXQWPs4BLZXmzgmmKfU</t>
  </si>
  <si>
    <t>Collect and document **specific use cases** from Chelsey Dugger for the upcoming ObservePoint charting feature (expected Q2–Q3 launch).
**Context:** Chelsey has already manually exported ObservePoint data to build reports for stakeholders (e.g., outdated promo pages, redirect links). She's interested in burn-down style charts showing improvement over time.
**Action:** Follow up via email or at the next meeting to capture her specific stories/use cases so they can be used to inform prebuilt chart templates.
**Known use cases mentioned:**
- Showing reduction of broken/outdated promo pages over time
- Burn-down chart showing tag/cookie issues resolved over 6-month period
---
## Meeting Context
**Meeting:** ObservePoint | Caesars - Sync
**Date:** Tuesday, March 3, 2026
**Account:** Caesars Entertainment
**External Attendees:** cdugger@caesars.com, jparkinson@caesars.com, pfrei@caesars.com
**Meeting Recap:** [View Recap](https://app.askelephant.ai/workspaces/wrks_01JYF7CP38371WK5E5BP8XSHM5/engagements/ngmt_01KGJHJGWS7VDXYM9TMC6QYPW3)
### Meeting Summary
In this meeting, John Davis and Chelsey Dugger discussed how ObservePoint helped Chelsey's team identify a rogue cookie from a former third-party vendor (Fivo) that was blocking users from completing checkout. John shared a code-based workaround for capturing first-party cookie data — including duration, name, and domain — into a custom tag to enable rule-based monitoring. They also explored ObservePoint's Chrome debugger extension, tag rules, scheduled reports, and the company's upcoming charting feature. As homework, John asked Chelsey to document use cases for data storytelling so they can build meaningful charts when the feature launches in Q2/Q3.
---
*Auto-generated from meeting recap on 2026-03-03*</t>
  </si>
  <si>
    <t>https://github.com/johndavis92790/OP-Tasklist/issues/1906</t>
  </si>
  <si>
    <t>Title: Document Chelsey's charting use cases for new feature</t>
  </si>
  <si>
    <t>PVTI_lAHOBXQWPs4BLZXmzgmmRUg</t>
  </si>
  <si>
    <t>Dallin indicated he would Slack John to set up weekly meetings with Francesco (IALONGO, FRANCESCO) for the next few weeks to help accelerate his team's ramp-up on ObservePoint.
**Context:**
- Francesco's team experienced outages and needs to build out alerts and journeys faster
- They recently completed KPI setup in December and are now building alerts
- Francesco needs quick access to support without waiting until Friday cadence calls
- Goal is to get the team up to speed on using ObservePoint more proactively for monitoring
---
## Meeting Context
**Meeting:** Quik Call
**Date:** Tuesday, March 3, 2026
**Account:** Amica Mutual Insurance
**External Attendees:** fialongo@amica.com
**Meeting Recap:** [View Recap](https://app.askelephant.ai/workspaces/wrks_01JYF7CP38371WK5E5BP8XSHM5/engagements/ngmt_01KJTQ8ZCJ72YKF9MK974WHG9M)
### Meeting Summary
In this meeting, Francesco contacted Dallin to address procurement questions about the ObservePoint contract renewal, specifically regarding a price increase from the prior year and a missing data retention clause. Dallin clarified that the data retention omission was a typo and would be corrected, and worked through the pricing to arrive at a revised total of $31,800, which included SSO (requiring a minimum of 225,000 scans) and a reallocation of funds from Journeys to Audits. Francesco also raised concerns about recent site outages and the need to accelerate ObservePoint usage, requesting more frequent check-ins with their customer success contact, John. Dallin agreed to Slack John about scheduling weekly sessions and recommended using Vidyard for screen recording when submitting journey build requests to the support team.
---
*Auto-generated from meeting recap on 2026-03-03*</t>
  </si>
  <si>
    <t>https://github.com/johndavis92790/OP-Tasklist/issues/1907</t>
  </si>
  <si>
    <t>Title: Schedule weekly check-in sessions with Francesco</t>
  </si>
  <si>
    <t>PVTI_lAHOBXQWPs4BLZXmzgmmRVA</t>
  </si>
  <si>
    <t>Francesco's team needs to accelerate building out alerts in ObservePoint to catch site outages proactively. His boss questioned why ObservePoint didn't catch recent outages — Francesco explained they ran out of calls and are still ramping up.
**Focus areas for upcoming sessions:**
- Building and configuring alerts within ObservePoint
- Transitioning from Adobe alerts to ObservePoint alerts
- Setting up journeys and audits to support proactive monitoring
---
## Meeting Context
**Meeting:** Quik Call
**Date:** Tuesday, March 3, 2026
**Account:** Amica Mutual Insurance
**External Attendees:** fialongo@amica.com
**Meeting Recap:** [View Recap](https://app.askelephant.ai/workspaces/wrks_01JYF7CP38371WK5E5BP8XSHM5/engagements/ngmt_01KJTQ8ZCJ72YKF9MK974WHG9M)
### Meeting Summary
In this meeting, Francesco contacted Dallin to address procurement questions about the ObservePoint contract renewal, specifically regarding a price increase from the prior year and a missing data retention clause. Dallin clarified that the data retention omission was a typo and would be corrected, and worked through the pricing to arrive at a revised total of $31,800, which included SSO (requiring a minimum of 225,000 scans) and a reallocation of funds from Journeys to Audits. Francesco also raised concerns about recent site outages and the need to accelerate ObservePoint usage, requesting more frequent check-ins with their customer success contact, John. Dallin agreed to Slack John about scheduling weekly sessions and recommended using Vidyard for screen recording when submitting journey build requests to the support team.
---
*Auto-generated from meeting recap on 2026-03-03*</t>
  </si>
  <si>
    <t>https://github.com/johndavis92790/OP-Tasklist/issues/1908</t>
  </si>
  <si>
    <t>Title: Help Francesco set up ObservePoint alerts</t>
  </si>
  <si>
    <t>PVTI_lAHOBXQWPs4BLZXmzgmmXVk</t>
  </si>
  <si>
    <t>Stanton asked whether the regex filter in the 'Execute JavaScript on Page' setting applies to the full URL (including hostname) or just the path/query string. John indicated it should be the full URL but was not 100% certain.
**Action:** Verify and confirm to Stanton that the regex filter applies to the entire URL, so he can correctly write his regex to target only provider search/results pages on the CommonSpirit sites.
---
## Meeting Context
**Meeting:** ObservePoint | Dignity Health - Monthly Sync
**Date:** Tuesday, March 3, 2026
**Account:** Dignity Health
**External Attendees:** stanton.richard@commonspirit.org, david.adams903@commonspirit.org, debra.veik@commonspirit.org, eric.davis902@commonspirit.org, ken.johanson@commonspirit.org, philip.leach@commonspirit.org
**Meeting Recap:** [View Recap](https://app.askelephant.ai/workspaces/wrks_01JYF7CP38371WK5E5BP8XSHM5/engagements/ngmt_01KGMPHJSMJDTBF6VVBZAD0D52)
### Meeting Summary
John and Stanton discussed ongoing work related to a provider audit for CommonSpirit's websites, including a nuance with one site requiring JavaScript to handle bio link clicks before checking for YouTube videos. John introduced ObservePoint's new "Frameworks" documentation, which provides best practice guidelines for analytics audits (starting with Adobe Analytics and Google Analytics), addressing Stanton's need for documented recommendations to share with his team. They also covered key audit configuration topics, including the OneTrust/CMP pre-audit action for handling consent states and URL deduplication to optimize usage. The meeting wrapped up with Stanton planning to revisit an Adobe Analytics audit backlog item using the new frameworks as a guide, while keeping their monthly check-in cadence for now.
---
*Auto-generated from meeting recap on 2026-03-03*</t>
  </si>
  <si>
    <t>https://github.com/johndavis92790/OP-Tasklist/issues/1909</t>
  </si>
  <si>
    <t>account:Dignity Health, auto-generated</t>
  </si>
  <si>
    <t>Title: Confirm regex filter applies to full URL</t>
  </si>
  <si>
    <t>PVTI_lAHOBXQWPs4BLZXmzgmmXVw</t>
  </si>
  <si>
    <t>John referenced a newly published ObservePoint 'Frameworks' help doc covering Adobe Analytics and Google Analytics best practices. He dropped a link in the Zoom chat during the call.
**Action:** Follow up by sending Stanton the direct link to the overarching Frameworks documentation (not just the drilled-down page) via email, so he has it readily available when he resumes the analytics audit backlog item.
---
## Meeting Context
**Meeting:** ObservePoint | Dignity Health - Monthly Sync
**Date:** Tuesday, March 3, 2026
**Account:** Dignity Health
**External Attendees:** stanton.richard@commonspirit.org, david.adams903@commonspirit.org, debra.veik@commonspirit.org, eric.davis902@commonspirit.org, ken.johanson@commonspirit.org, philip.leach@commonspirit.org
**Meeting Recap:** [View Recap](https://app.askelephant.ai/workspaces/wrks_01JYF7CP38371WK5E5BP8XSHM5/engagements/ngmt_01KGMPHJSMJDTBF6VVBZAD0D52)
### Meeting Summary
John and Stanton discussed ongoing work related to a provider audit for CommonSpirit's websites, including a nuance with one site requiring JavaScript to handle bio link clicks before checking for YouTube videos. John introduced ObservePoint's new "Frameworks" documentation, which provides best practice guidelines for analytics audits (starting with Adobe Analytics and Google Analytics), addressing Stanton's need for documented recommendations to share with his team. They also covered key audit configuration topics, including the OneTrust/CMP pre-audit action for handling consent states and URL deduplication to optimize usage. The meeting wrapped up with Stanton planning to revisit an Adobe Analytics audit backlog item using the new frameworks as a guide, while keeping their monthly check-in cadence for now.
---
*Auto-generated from meeting recap on 2026-03-03*</t>
  </si>
  <si>
    <t>https://github.com/johndavis92790/OP-Tasklist/issues/1910</t>
  </si>
  <si>
    <t>Title: Share ObservePoint Analytics Frameworks doc with Stanton</t>
  </si>
  <si>
    <t>PVTI_lAHOBXQWPs4BLZXmzgmmXWg</t>
  </si>
  <si>
    <t>Stanton discovered that one of the CommonSpirit provider sites now has OneTrust implemented, which is blocking his audit from clicking bio links. John explained that ObservePoint has a pre-built pre-audit action for OneTrust (accept all / reject all via API).
**Action:** Assist Stanton in setting up the OneTrust CMP pre-audit action on the affected CommonSpirit provider site audit. Key considerations to address:
- Confirm whether CommonSpirit's OneTrust implementation is shared across domains or per-domain
- If per-domain, separate audits may be needed per domain
- Walk through the pre-audit action URL configuration in the audit settings
---
## Meeting Context
**Meeting:** ObservePoint | Dignity Health - Monthly Sync
**Date:** Tuesday, March 3, 2026
**Account:** Dignity Health
**External Attendees:** stanton.richard@commonspirit.org, david.adams903@commonspirit.org, debra.veik@commonspirit.org, eric.davis902@commonspirit.org, ken.johanson@commonspirit.org, philip.leach@commonspirit.org
**Meeting Recap:** [View Recap](https://app.askelephant.ai/workspaces/wrks_01JYF7CP38371WK5E5BP8XSHM5/engagements/ngmt_01KGMPHJSMJDTBF6VVBZAD0D52)
### Meeting Summary
John and Stanton discussed ongoing work related to a provider audit for CommonSpirit's websites, including a nuance with one site requiring JavaScript to handle bio link clicks before checking for YouTube videos. John introduced ObservePoint's new "Frameworks" documentation, which provides best practice guidelines for analytics audits (starting with Adobe Analytics and Google Analytics), addressing Stanton's need for documented recommendations to share with his team. They also covered key audit configuration topics, including the OneTrust/CMP pre-audit action for handling consent states and URL deduplication to optimize usage. The meeting wrapped up with Stanton planning to revisit an Adobe Analytics audit backlog item using the new frameworks as a guide, while keeping their monthly check-in cadence for now.
---
*Auto-generated from meeting recap on 2026-03-03*</t>
  </si>
  <si>
    <t>https://github.com/johndavis92790/OP-Tasklist/issues/1911</t>
  </si>
  <si>
    <t>Title: Help Stanton configure OneTrust CMP pre-audit action</t>
  </si>
  <si>
    <t>PVTI_lAHOBXQWPs4BLZXmzgmmXW8</t>
  </si>
  <si>
    <t>Stanton is pulling an analytics audit backlog item back into his sprint after completing the provider audit. The goal is to use ObservePoint to validate Adobe Analytics implementations across CommonSpirit sites.
**Action:** Be available to assist when Stanton re-engages on this effort. Key items already discussed to prepare for:
- Recommend a per-site folder structure in OP (audits + journeys + reports per site)
- Guide on audit settings: environment, device, CMP state, cadence (daily/weekly/monthly)
- Emphasize using Reports for specific variable checks rather than relying solely on audit data views
- Reference the Adobe Analytics Framework doc as the best practices baseline to share with Stanton's stakeholders
---
## Meeting Context
**Meeting:** ObservePoint | Dignity Health - Monthly Sync
**Date:** Tuesday, March 3, 2026
**Account:** Dignity Health
**External Attendees:** stanton.richard@commonspirit.org, david.adams903@commonspirit.org, debra.veik@commonspirit.org, eric.davis902@commonspirit.org, ken.johanson@commonspirit.org, philip.leach@commonspirit.org
**Meeting Recap:** [View Recap](https://app.askelephant.ai/workspaces/wrks_01JYF7CP38371WK5E5BP8XSHM5/engagements/ngmt_01KGMPHJSMJDTBF6VVBZAD0D52)
### Meeting Summary
John and Stanton discussed ongoing work related to a provider audit for CommonSpirit's websites, including a nuance with one site requiring JavaScript to handle bio link clicks before checking for YouTube videos. John introduced ObservePoint's new "Frameworks" documentation, which provides best practice guidelines for analytics audits (starting with Adobe Analytics and Google Analytics), addressing Stanton's need for documented recommendations to share with his team. They also covered key audit configuration topics, including the OneTrust/CMP pre-audit action for handling consent states and URL deduplication to optimize usage. The meeting wrapped up with Stanton planning to revisit an Adobe Analytics audit backlog item using the new frameworks as a guide, while keeping their monthly check-in cadence for now.
---
*Auto-generated from meeting recap on 2026-03-03*</t>
  </si>
  <si>
    <t>https://github.com/johndavis92790/OP-Tasklist/issues/1912</t>
  </si>
  <si>
    <t>Title: Support Stanton's Adobe Analytics audit project setup</t>
  </si>
  <si>
    <t>PVTI_lAHOBXQWPs4BLZXmzgmmkTg</t>
  </si>
  <si>
    <t>John shared a link in the Zoom chat to the ObservePoint Analytics Verification Frameworks page. Since the team is primarily an Adobe shop, they should focus on the Adobe Analytics implementation framework.
Recommended next steps for the team:
- Review the Adobe Analytics use cases as a checklist
- Use the implementation and remediation guides to identify where their current setup falls short
- Use this as a springboard to prioritize ObservePoint setup tasks
This was identified by Renee and Hailey as a strong starting point given ObservePoint hasn't been actively configured in over a year and a half.
---
## Meeting Context
**Meeting:** ObservePoint | Officeworks Sync
**Date:** Tuesday, March 3, 2026
**Account:** Officeworks
**External Attendees:** hchamberlain@officeworks.com.au, bhowell@officeworks.com.au, achan4@officeworks.com.au, hhebron@officeworks.com.au
**Meeting Recap:** [View Recap](https://app.askelephant.ai/workspaces/wrks_01JYF7CP38371WK5E5BP8XSHM5/engagements/ngmt_01KJ3KVQBB5TZA5MXTSZN3GAVC)
### Meeting Summary
In this meeting, John Davis reconnected with the Officeworks team — including Hailey and Renee, who was returning from a 12-month maternity leave — to discuss how they can better leverage ObservePoint for their tagging audit and QA processes. John introduced a newly documented Analytics Verification Framework designed to help teams identify common use cases, access prebuilt reports, and follow implementation and remediation guides, which the team found to be a valuable starting point for getting their ObservePoint setup off the ground. The group also addressed a recent security incident, confirming it affected all customers, and directed any follow-up questions to the support team or the official incident report. Finally, John noted that the team's contract runs through July 14th and suggested the next meeting focus on setting up audits and journeys to begin generating actionable data.
---
*Auto-generated from meeting recap on 2026-03-03*</t>
  </si>
  <si>
    <t>https://github.com/johndavis92790/OP-Tasklist/issues/1913</t>
  </si>
  <si>
    <t>Title: Share ObservePoint Frameworks Resource with Hailey, Renee, and Ash</t>
  </si>
  <si>
    <t>PVTI_lAHOBXQWPs4BLZXmzgmmkT4</t>
  </si>
  <si>
    <t>John indicated the next meeting should be focused on hands-on setup of audits and/or journeys to get ObservePoint operational and generating data for reports.
Suggested agenda for next session:
- Review recommended audit scope and frequency (daily critical pages, deployment-triggered, monthly ~10-20%, quarterly full crawl)
- Begin configuring at least one audit
- Discuss journey candidates (e.g., checkout/ecommerce flow) and decide whether team will self-build or submit to ObservePoint's journey support team
Team is contracted for 10 journey support requests/month and up to 10 monitored journeys.
---
## Meeting Context
**Meeting:** ObservePoint | Officeworks Sync
**Date:** Tuesday, March 3, 2026
**Account:** Officeworks
**External Attendees:** hchamberlain@officeworks.com.au, bhowell@officeworks.com.au, achan4@officeworks.com.au, hhebron@officeworks.com.au
**Meeting Recap:** [View Recap](https://app.askelephant.ai/workspaces/wrks_01JYF7CP38371WK5E5BP8XSHM5/engagements/ngmt_01KJ3KVQBB5TZA5MXTSZN3GAVC)
### Meeting Summary
In this meeting, John Davis reconnected with the Officeworks team — including Hailey and Renee, who was returning from a 12-month maternity leave — to discuss how they can better leverage ObservePoint for their tagging audit and QA processes. John introduced a newly documented Analytics Verification Framework designed to help teams identify common use cases, access prebuilt reports, and follow implementation and remediation guides, which the team found to be a valuable starting point for getting their ObservePoint setup off the ground. The group also addressed a recent security incident, confirming it affected all customers, and directed any follow-up questions to the support team or the official incident report. Finally, John noted that the team's contract runs through July 14th and suggested the next meeting focus on setting up audits and journeys to begin generating actionable data.
---
*Auto-generated from meeting recap on 2026-03-03*</t>
  </si>
  <si>
    <t>https://github.com/johndavis92790/OP-Tasklist/issues/1914</t>
  </si>
  <si>
    <t>Title: Plan and Schedule Next Session Focused on Audit/Journey Setup</t>
  </si>
  <si>
    <t>PVTI_lAHOBXQWPs4BLZXmzgmmqXM</t>
  </si>
  <si>
    <t>Reach out to ObservePoint solutions engineers to find recommendations for how Accent Group can reach the confirmation/order page in a **production environment** without placing real transactions.
**Context:**
- Accent Group uses Braintree on staging (fake credit cards work there), but cannot replicate this on production
- They manage ~40 sites and cannot run a real transaction daily/weekly across all of them
- The confirmation page is where their most critical tags fire
- Goal is to find a scalable, best-practice approach for production end-to-end journey testing
---
## Meeting Context
**Meeting:** ObservePoint | Accent Group Monthly Sync
**Date:** Tuesday, March 3, 2026
**Account:** Accent Group
**External Attendees:** jordan.robinson@accentgr.com.au, stuart.heggie@accentgr.com.au
**Meeting Recap:** [View Recap](https://app.askelephant.ai/workspaces/wrks_01JYF7CP38371WK5E5BP8XSHM5/engagements/ngmt_01KJTMGE93TP3GWB4G5422V4PT)
### Meeting Summary
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production environments without reaching a confirmation page, interest in analytics burn-down reports and alert scheduling, and a gap in ObservePoint's capabilities around PCI DSS compliance monitoring for script changes. John committed to following up on several action items and proposed that the next monthly meeting focus on diving deeper into journey-specific pain points with Jordan.
---
*Auto-generated from meeting recap on 2026-03-03*</t>
  </si>
  <si>
    <t>https://github.com/johndavis92790/OP-Tasklist/issues/1915</t>
  </si>
  <si>
    <t>account:Accent Group, auto-generated</t>
  </si>
  <si>
    <t>Title: Consult solutions engineers on production checkout testing</t>
  </si>
  <si>
    <t>PVTI_lAHOBXQWPs4BLZXmzgmmqXg</t>
  </si>
  <si>
    <t>Investigate whether ObservePoint can support Accent Group's PCI DSS requirement to monitor and alert on **unapproved or unidentified scripts** appearing on payment gateway pages.
**Key requirements from Accent Group:**
- All their sites are single-page applications, meaning every script comes into scope on payment pages
- They need an 'approved script' allowlist — anything outside that list should trigger an alert
- They previously had a custom scheduled export of tag/script changes week-over-week, but it wasn't sufficient
- They've already onboarded a competing tool (Reflectives) for this use case, so this is partially a retention/expansion research item
**Action steps:**
- Review Accent Group's existing custom scripts in ObservePoint to understand what was previously built
- Determine if existing JS file / network request tracking can be configured to meet this need
- Check if other customers have used ObservePoint for PCI compliance in a similar way
---
## Meeting Context
**Meeting:** ObservePoint | Accent Group Monthly Sync
**Date:** Tuesday, March 3, 2026
**Account:** Accent Group
**External Attendees:** jordan.robinson@accentgr.com.au, stuart.heggie@accentgr.com.au
**Meeting Recap:** [View Recap](https://app.askelephant.ai/workspaces/wrks_01JYF7CP38371WK5E5BP8XSHM5/engagements/ngmt_01KJTMGE93TP3GWB4G5422V4PT)
### Meeting Summary
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production environments without reaching a confirmation page, interest in analytics burn-down reports and alert scheduling, and a gap in ObservePoint's capabilities around PCI DSS compliance monitoring for script changes. John committed to following up on several action items and proposed that the next monthly meeting focus on diving deeper into journey-specific pain points with Jordan.
---
*Auto-generated from meeting recap on 2026-03-03*</t>
  </si>
  <si>
    <t>https://github.com/johndavis92790/OP-Tasklist/issues/1916</t>
  </si>
  <si>
    <t>Title: Research PCI DSS script monitoring capabilities for Accent Group</t>
  </si>
  <si>
    <t>PVTI_lAHOBXQWPs4BLZXmzgmmqX4</t>
  </si>
  <si>
    <t>At the next monthly cadence call, plan to do a hands-on deep-dive into ObservePoint Journeys with Jordan.
**Pain points to address:**
- Lack of modularity — rules and journeys cannot easily be copied across the ~40 sites
- No 'select first available' fault tolerance (e.g., if a product or size is unavailable, the journey breaks)
- No reusable variables or schemas to validate that data sent at one step (e.g., product click) matches data sent at a later step (e.g., add to cart)
**Prep items:**
- Jordan will prepare specific examples to walk through
- John should come ready to either resolve pain points on the spot or escalate to the product/engineering team with documented use cases
---
## Meeting Context
**Meeting:** ObservePoint | Accent Group Monthly Sync
**Date:** Tuesday, March 3, 2026
**Account:** Accent Group
**External Attendees:** jordan.robinson@accentgr.com.au, stuart.heggie@accentgr.com.au
**Meeting Recap:** [View Recap](https://app.askelephant.ai/workspaces/wrks_01JYF7CP38371WK5E5BP8XSHM5/engagements/ngmt_01KJTMGE93TP3GWB4G5422V4PT)
### Meeting Summary
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production environments without reaching a confirmation page, interest in analytics burn-down reports and alert scheduling, and a gap in ObservePoint's capabilities around PCI DSS compliance monitoring for script changes. John committed to following up on several action items and proposed that the next monthly meeting focus on diving deeper into journey-specific pain points with Jordan.
---
*Auto-generated from meeting recap on 2026-03-03*</t>
  </si>
  <si>
    <t>https://github.com/johndavis92790/OP-Tasklist/issues/1917</t>
  </si>
  <si>
    <t>Title: Prepare for next monthly call: Journeys deep-dive with Jordan</t>
  </si>
  <si>
    <t>PVTI_lAHOBXQWPs4BLZXmzgmmqYI</t>
  </si>
  <si>
    <t>Share the newly published ObservePoint Frameworks page with Stuart and Jordan following the call.
**Context:**
- Shared briefly during the meeting via screen share but not formally sent
- Relevant frameworks for them: **Web Analytics (GA4)** and **Website Experience** (end-to-end testing)
- Note that some sections are still 'coming soon,' particularly on the Google/GA4 side
- Highlight the prebuilt reports and remediation guides as the primary value
---
## Meeting Context
**Meeting:** ObservePoint | Accent Group Monthly Sync
**Date:** Tuesday, March 3, 2026
**Account:** Accent Group
**External Attendees:** jordan.robinson@accentgr.com.au, stuart.heggie@accentgr.com.au
**Meeting Recap:** [View Recap](https://app.askelephant.ai/workspaces/wrks_01JYF7CP38371WK5E5BP8XSHM5/engagements/ngmt_01KJTMGE93TP3GWB4G5422V4PT)
### Meeting Summary
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production environments without reaching a confirmation page, interest in analytics burn-down reports and alert scheduling, and a gap in ObservePoint's capabilities around PCI DSS compliance monitoring for script changes. John committed to following up on several action items and proposed that the next monthly meeting focus on diving deeper into journey-specific pain points with Jordan.
---
*Auto-generated from meeting recap on 2026-03-03*</t>
  </si>
  <si>
    <t>https://github.com/johndavis92790/OP-Tasklist/issues/1918</t>
  </si>
  <si>
    <t>Title: Send Accent Group the ObservePoint Frameworks resource</t>
  </si>
  <si>
    <t>PVTI_lAHOBXQWPs4BLZXmzgmmqYg</t>
  </si>
  <si>
    <t>Stuart expressed interest in understanding how Accent Group's GA4 attribution data (organic, direct, email, etc.) compares to industry standards.
**Agreed next step:** Stuart will internally discuss and send John an email outlining which specific data points or attribution stories they want to benchmark. John will then perform a comparative analysis on ObservePoint's side.
**Action:** Follow up with Stuart via email to prompt him to send over those specific questions/data points if not received within a reasonable timeframe.
---
## Meeting Context
**Meeting:** ObservePoint | Accent Group Monthly Sync
**Date:** Tuesday, March 3, 2026
**Account:** Accent Group
**External Attendees:** jordan.robinson@accentgr.com.au, stuart.heggie@accentgr.com.au
**Meeting Recap:** [View Recap](https://app.askelephant.ai/workspaces/wrks_01JYF7CP38371WK5E5BP8XSHM5/engagements/ngmt_01KJTMGE93TP3GWB4G5422V4PT)
### Meeting Summary
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production environments without reaching a confirmation page, interest in analytics burn-down reports and alert scheduling, and a gap in ObservePoint's capabilities around PCI DSS compliance monitoring for script changes. John committed to following up on several action items and proposed that the next monthly meeting focus on diving deeper into journey-specific pain points with Jordan.
---
*Auto-generated from meeting recap on 2026-03-03*</t>
  </si>
  <si>
    <t>https://github.com/johndavis92790/OP-Tasklist/issues/1919</t>
  </si>
  <si>
    <t>Title: Follow up on industry benchmarking / referral attribution analysis</t>
  </si>
  <si>
    <t>PVTI_lAHOBXQWPs4BLZXmzgmrSbw</t>
  </si>
  <si>
    <t>Send Charlotte the RACI document (Google Doc) that was drafted with Dylan. She needs to review it asynchronously and provide feedback on how ObservePoint's value props apply to her internal teams.
**Context:**
- The doc was shared via Zoom chat during the meeting
- It is still a rough draft
- Charlotte should provide her perspective on how the value props map to her teams
---
## Meeting Context
**Meeting:** ObservePoint | DeVry University Sync
**Date:** Wednesday, March 4, 2026
**External Attendees:** charlotte.castillo@devry.edu
**Meeting Recap:** [View Recap](https://app.askelephant.ai/workspaces/wrks_01JYF7CP38371WK5E5BP8XSHM5/engagements/ngmt_01KJR16JD6Y0W0X211QTKJR87N)
### Meeting Summary
John and Charlotte discussed the structure of ObservePoint journeys that had been set up to test website forms, with John suggesting that the journeys be broken into smaller, individual tests to improve failure point visibility and reporting accuracy. Charlotte pushed back, expressing that managing 30–60 separate journeys would be impractical for her team and that her goal was a simple, consolidated setup to quickly check all top forms at once. They ultimately agreed to table the structural debate and schedule a follow-up meeting focused on setting up tag rules and running the existing journeys to evaluate how they perform. Charlotte indicated she wants to see the journeys in action before making any decisions about restructuring them.
---
*Auto-generated from meeting recap on 2026-03-04*</t>
  </si>
  <si>
    <t>https://github.com/johndavis92790/OP-Tasklist/issues/1920</t>
  </si>
  <si>
    <t>Title: Send RACI document to Charlotte for review</t>
  </si>
  <si>
    <t>PVTI_lAHOBXQWPs4BLZXmzgmrScc</t>
  </si>
  <si>
    <t>Do **not** proceed with building out the remaining journeys yet. Charlotte explicitly asked to pause and wait until after the next meeting before any additional journey builds are initiated.
**Context:**
- The current structure (grouping multiple forms into a single journey) is Charlotte's preferred approach for now
- She wants to run the first journey a few times, evaluate performance, and then decide if adjustments to structure are needed
- John's team should stand by until Charlotte gives the green light after the follow-up session
---
## Meeting Context
**Meeting:** ObservePoint | DeVry University Sync
**Date:** Wednesday, March 4, 2026
**External Attendees:** charlotte.castillo@devry.edu
**Meeting Recap:** [View Recap](https://app.askelephant.ai/workspaces/wrks_01JYF7CP38371WK5E5BP8XSHM5/engagements/ngmt_01KJR16JD6Y0W0X211QTKJR87N)
### Meeting Summary
John and Charlotte discussed the structure of ObservePoint journeys that had been set up to test website forms, with John suggesting that the journeys be broken into smaller, individual tests to improve failure point visibility and reporting accuracy. Charlotte pushed back, expressing that managing 30–60 separate journeys would be impractical for her team and that her goal was a simple, consolidated setup to quickly check all top forms at once. They ultimately agreed to table the structural debate and schedule a follow-up meeting focused on setting up tag rules and running the existing journeys to evaluate how they perform. Charlotte indicated she wants to see the journeys in action before making any decisions about restructuring them.
---
*Auto-generated from meeting recap on 2026-03-04*</t>
  </si>
  <si>
    <t>https://github.com/johndavis92790/OP-Tasklist/issues/1921</t>
  </si>
  <si>
    <t>Title: Hold off on building additional journeys pending next meeting</t>
  </si>
  <si>
    <t>PVTI_lAHOBXQWPs4BLZXmzgmrauA</t>
  </si>
  <si>
    <t>Forward the support email from Adrian/support@observepoint.com (sent last Wednesday at 3:47 PM MT) to Arthur Engelhard. This email contains answers to all eight of Arthur's security-related questions. John accidentally omitted Arthur from the original thread.
---
## Meeting Context
**Meeting:** ObservePoint | MongoDB Inc. Sync
**Date:** Wednesday, March 4, 2026
**External Attendees:** arthur.engelhard@mongodb.com
**Meeting Recap:** [View Recap](https://app.askelephant.ai/workspaces/wrks_01JYF7CP38371WK5E5BP8XSHM5/engagements/ngmt_01KJR0AVJXXGH434BBMX3AVQAV)
### Meeting Summary
John and Arthur discussed the details of a recent security breach at ObservePoint, reviewing what data was potentially compromised — including user information, email addresses, webhook signing secrets, and SSO certificates — while noting that the impact on Arthur's organization appeared relatively limited. John emphasized ObservePoint's commitment to full transparency and noted that the company has significantly strengthened its security posture since the incident. The two also touched on Arthur's upcoming contract renewal, which is being handled by procurement and is due by April 1st. Additionally, Arthur shared a network request mapping initiative he had built, and John previewed upcoming product features including a customizable data dictionary with tag ownership and report visualization capabilities.
---
*Auto-generated from meeting recap on 2026-03-04*</t>
  </si>
  <si>
    <t>https://github.com/johndavis92790/OP-Tasklist/issues/1922</t>
  </si>
  <si>
    <t>Title: Forward ObservePoint support email to Arthur</t>
  </si>
  <si>
    <t>PVTI_lAHOBXQWPs4BLZXmzgmrauU</t>
  </si>
  <si>
    <t>Follow up internally to confirm whether the 'webhook signing secret' referenced in the breach report is the same as the ObservePoint API key. Arthur needs this clarification to know whether to cycle the API key. Report back to Arthur with the answer.
---
## Meeting Context
**Meeting:** ObservePoint | MongoDB Inc. Sync
**Date:** Wednesday, March 4, 2026
**External Attendees:** arthur.engelhard@mongodb.com
**Meeting Recap:** [View Recap](https://app.askelephant.ai/workspaces/wrks_01JYF7CP38371WK5E5BP8XSHM5/engagements/ngmt_01KJR0AVJXXGH434BBMX3AVQAV)
### Meeting Summary
John and Arthur discussed the details of a recent security breach at ObservePoint, reviewing what data was potentially compromised — including user information, email addresses, webhook signing secrets, and SSO certificates — while noting that the impact on Arthur's organization appeared relatively limited. John emphasized ObservePoint's commitment to full transparency and noted that the company has significantly strengthened its security posture since the incident. The two also touched on Arthur's upcoming contract renewal, which is being handled by procurement and is due by April 1st. Additionally, Arthur shared a network request mapping initiative he had built, and John previewed upcoming product features including a customizable data dictionary with tag ownership and report visualization capabilities.
---
*Auto-generated from meeting recap on 2026-03-04*</t>
  </si>
  <si>
    <t>https://github.com/johndavis92790/OP-Tasklist/issues/1923</t>
  </si>
  <si>
    <t>Title: Clarify webhook signing secret vs. API key</t>
  </si>
  <si>
    <t>PVTI_lAHOBXQWPs4BLZXmzgmraus</t>
  </si>
  <si>
    <t>Investigate and confirm with the internal team whether the attacker had access to journey step configurations (not just masked input encryption keys). Arthur has journeys that include login events with fake Gmail credentials and wants to know if those were exposed. Report findings back to Arthur.
---
## Meeting Context
**Meeting:** ObservePoint | MongoDB Inc. Sync
**Date:** Wednesday, March 4, 2026
**External Attendees:** arthur.engelhard@mongodb.com
**Meeting Recap:** [View Recap](https://app.askelephant.ai/workspaces/wrks_01JYF7CP38371WK5E5BP8XSHM5/engagements/ngmt_01KJR0AVJXXGH434BBMX3AVQAV)
### Meeting Summary
John and Arthur discussed the details of a recent security breach at ObservePoint, reviewing what data was potentially compromised — including user information, email addresses, webhook signing secrets, and SSO certificates — while noting that the impact on Arthur's organization appeared relatively limited. John emphasized ObservePoint's commitment to full transparency and noted that the company has significantly strengthened its security posture since the incident. The two also touched on Arthur's upcoming contract renewal, which is being handled by procurement and is due by April 1st. Additionally, Arthur shared a network request mapping initiative he had built, and John previewed upcoming product features including a customizable data dictionary with tag ownership and report visualization capabilities.
---
*Auto-generated from meeting recap on 2026-03-04*</t>
  </si>
  <si>
    <t>https://github.com/johndavis92790/OP-Tasklist/issues/1924</t>
  </si>
  <si>
    <t>Title: Confirm if journey step configurations were accessed</t>
  </si>
  <si>
    <t>PVTI_lAHOBXQWPs4BLZXmzgmravM</t>
  </si>
  <si>
    <t>Consult the engineering team about whether it's possible to trigger a webhook *before* the audit runs during email validation — specifically, to retrieve the list of URLs populated by the email validation so they can be filtered/edited before the audit executes. This is being explored as a potential workaround for the email validation link-filtering limitation.
---
## Meeting Context
**Meeting:** ObservePoint | MongoDB Inc. Sync
**Date:** Wednesday, March 4, 2026
**External Attendees:** arthur.engelhard@mongodb.com
**Meeting Recap:** [View Recap](https://app.askelephant.ai/workspaces/wrks_01JYF7CP38371WK5E5BP8XSHM5/engagements/ngmt_01KJR0AVJXXGH434BBMX3AVQAV)
### Meeting Summary
John and Arthur discussed the details of a recent security breach at ObservePoint, reviewing what data was potentially compromised — including user information, email addresses, webhook signing secrets, and SSO certificates — while noting that the impact on Arthur's organization appeared relatively limited. John emphasized ObservePoint's commitment to full transparency and noted that the company has significantly strengthened its security posture since the incident. The two also touched on Arthur's upcoming contract renewal, which is being handled by procurement and is due by April 1st. Additionally, Arthur shared a network request mapping initiative he had built, and John previewed upcoming product features including a customizable data dictionary with tag ownership and report visualization capabilities.
---
*Auto-generated from meeting recap on 2026-03-04*</t>
  </si>
  <si>
    <t>https://github.com/johndavis92790/OP-Tasklist/issues/1925</t>
  </si>
  <si>
    <t>Title: Ask engineering about webhook trigger before audit run</t>
  </si>
  <si>
    <t>PVTI_lAHOBXQWPs4BLZXmzgmravs</t>
  </si>
  <si>
    <t>Ask the product team whether the upcoming 'data dictionary' feature will allow users to add custom tag definitions and logic (similar to what Arthur has built in his network request mapping). Arthur specifically asked if he could import his own tag mapping logic into the new feature.
---
## Meeting Context
**Meeting:** ObservePoint | MongoDB Inc. Sync
**Date:** Wednesday, March 4, 2026
**External Attendees:** arthur.engelhard@mongodb.com
**Meeting Recap:** [View Recap](https://app.askelephant.ai/workspaces/wrks_01JYF7CP38371WK5E5BP8XSHM5/engagements/ngmt_01KJR0AVJXXGH434BBMX3AVQAV)
### Meeting Summary
John and Arthur discussed the details of a recent security breach at ObservePoint, reviewing what data was potentially compromised — including user information, email addresses, webhook signing secrets, and SSO certificates — while noting that the impact on Arthur's organization appeared relatively limited. John emphasized ObservePoint's commitment to full transparency and noted that the company has significantly strengthened its security posture since the incident. The two also touched on Arthur's upcoming contract renewal, which is being handled by procurement and is due by April 1st. Additionally, Arthur shared a network request mapping initiative he had built, and John previewed upcoming product features including a customizable data dictionary with tag ownership and report visualization capabilities.
---
*Auto-generated from meeting recap on 2026-03-04*</t>
  </si>
  <si>
    <t>https://github.com/johndavis92790/OP-Tasklist/issues/1926</t>
  </si>
  <si>
    <t>Title: Inquire about data dictionary custom tag logic support</t>
  </si>
  <si>
    <t>PVTI_lAHOBXQWPs4BLZXmzgmrawE</t>
  </si>
  <si>
    <t>Share this meeting recording with ObservePoint's product team. Arthur demonstrated a custom network request mapping and tag scoring workflow in Google Sheets that directly validates the product team's vision for in-app charting and tag categorization. John noted it would be good validation for the product roadmap.
---
## Meeting Context
**Meeting:** ObservePoint | MongoDB Inc. Sync
**Date:** Wednesday, March 4, 2026
**External Attendees:** arthur.engelhard@mongodb.com
**Meeting Recap:** [View Recap](https://app.askelephant.ai/workspaces/wrks_01JYF7CP38371WK5E5BP8XSHM5/engagements/ngmt_01KJR0AVJXXGH434BBMX3AVQAV)
### Meeting Summary
John and Arthur discussed the details of a recent security breach at ObservePoint, reviewing what data was potentially compromised — including user information, email addresses, webhook signing secrets, and SSO certificates — while noting that the impact on Arthur's organization appeared relatively limited. John emphasized ObservePoint's commitment to full transparency and noted that the company has significantly strengthened its security posture since the incident. The two also touched on Arthur's upcoming contract renewal, which is being handled by procurement and is due by April 1st. Additionally, Arthur shared a network request mapping initiative he had built, and John previewed upcoming product features including a customizable data dictionary with tag ownership and report visualization capabilities.
---
*Auto-generated from meeting recap on 2026-03-04*</t>
  </si>
  <si>
    <t>https://github.com/johndavis92790/OP-Tasklist/issues/1927</t>
  </si>
  <si>
    <t>Title: Share meeting recording with product team</t>
  </si>
  <si>
    <t>PVTI_lAHOBXQWPs4BLZXmzgmtkuo</t>
  </si>
  <si>
    <t>John promised to look up and send Mayank a JavaScript code example for using the ObservePoint API endpoint **'Request Audit Run Creation'** (v2 API) to programmatically trigger audits on custom dates.
**Context:** Mayank wants to run audits on specific dates each month tied to medical conference schedules (e.g., Jan 27–28, Feb 14–15), which isn't supported natively in the ObservePoint UI. The solution is to use the API endpoint and a scheduled script (Python, Java, or JavaScript) on his local machine to trigger the audit runs.
**API details to include:**
- Endpoint: Request Audit Run Creation (v2 API)
- API key location: ObservePoint → left menu → Profile &amp; Permissions → Generate API Key
- Mayank is comfortable with Python, Java, or JavaScript
---
## Meeting Context
**Meeting:** ObservePoint | MMS Sync
**Date:** Thursday, January 22, 2026
**External Attendees:** crose@mms.org, mkarora@mms.org, aaryee@mms.org
**Meeting Recap:** [View Recap](https://app.askelephant.ai/workspaces/wrks_01JYF7CP38371WK5E5BP8XSHM5/engagements/ngmt_01KDB467M3HA70S11T39MZ9ZB4)
### Meeting Summary
This meeting served as an introduction between John Davis (the new Customer Success Manager) and the Massachusetts Medical Society team — Caryn-Amy Rose and Mayank Arora — as Macey Bell transitioned account ownership to John. The MMS team provided an overview of their ObservePoint usage, which is heavily QA-focused, involving audits and journeys across five medical journals (including the New England Journal of Medicine) to validate data layer content against the UI. Mayank raised a specific need to trigger audits on custom, irregular dates tied to medical conference schedules, and John proposed using ObservePoint's API along with a script (e.g., Google Apps Script or Python) to accomplish this, offering to share a JavaScript example. The meeting wrapped up with discussion about maintaining the existing meeting cadence and an invitation for the team to attend ObservePoint's Edge conference at Sundance Resort in Utah.
---
*Auto-generated from meeting recap on 2026-03-05*</t>
  </si>
  <si>
    <t>https://github.com/johndavis92790/OP-Tasklist/issues/1928</t>
  </si>
  <si>
    <t>Title: Send JavaScript API example to Mayank</t>
  </si>
  <si>
    <t>PVTI_lAHOBXQWPs4BLZXmzgmtkvE</t>
  </si>
  <si>
    <t>Macey Bell will transfer ownership of the existing recurring meeting with the MMS team (Mayank Arora and Caryn-Amy Rose) to John. Confirm the current meeting time works for John's schedule and keep it as-is.
**Note:** Caryn-Amy mentioned she occasionally has conflicts but considers Mayank the primary driver of these calls, so the current time is acceptable.
---
## Meeting Context
**Meeting:** ObservePoint | MMS Sync
**Date:** Thursday, January 22, 2026
**External Attendees:** crose@mms.org, mkarora@mms.org, aaryee@mms.org
**Meeting Recap:** [View Recap](https://app.askelephant.ai/workspaces/wrks_01JYF7CP38371WK5E5BP8XSHM5/engagements/ngmt_01KDB467M3HA70S11T39MZ9ZB4)
### Meeting Summary
This meeting served as an introduction between John Davis (the new Customer Success Manager) and the Massachusetts Medical Society team — Caryn-Amy Rose and Mayank Arora — as Macey Bell transitioned account ownership to John. The MMS team provided an overview of their ObservePoint usage, which is heavily QA-focused, involving audits and journeys across five medical journals (including the New England Journal of Medicine) to validate data layer content against the UI. Mayank raised a specific need to trigger audits on custom, irregular dates tied to medical conference schedules, and John proposed using ObservePoint's API along with a script (e.g., Google Apps Script or Python) to accomplish this, offering to share a JavaScript example. The meeting wrapped up with discussion about maintaining the existing meeting cadence and an invitation for the team to attend ObservePoint's Edge conference at Sundance Resort in Utah.
---
*Auto-generated from meeting recap on 2026-03-05*</t>
  </si>
  <si>
    <t>https://github.com/johndavis92790/OP-Tasklist/issues/1929</t>
  </si>
  <si>
    <t>Title: Take ownership of MMS recurring meeting cadence</t>
  </si>
  <si>
    <t>PVTI_lAHOBXQWPs4BLZXmzgmtkvs</t>
  </si>
  <si>
    <t>Send the Edge conference pre-registration link to Mayank and Caryn-Amy via email or chat follow-up.
**Key details to communicate:**
- Pre-registration is free and locks in a discount
- Venue: Sundance Resort, Utah
- Timing: Fall (full event at Sundance this year for the first time)
- Value prop for Caryn-Amy specifically: strategic/decision-maker content on ObservePoint capabilities and how other teams could leverage it
---
## Meeting Context
**Meeting:** ObservePoint | MMS Sync
**Date:** Thursday, January 22, 2026
**External Attendees:** crose@mms.org, mkarora@mms.org, aaryee@mms.org
**Meeting Recap:** [View Recap](https://app.askelephant.ai/workspaces/wrks_01JYF7CP38371WK5E5BP8XSHM5/engagements/ngmt_01KDB467M3HA70S11T39MZ9ZB4)
### Meeting Summary
This meeting served as an introduction between John Davis (the new Customer Success Manager) and the Massachusetts Medical Society team — Caryn-Amy Rose and Mayank Arora — as Macey Bell transitioned account ownership to John. The MMS team provided an overview of their ObservePoint usage, which is heavily QA-focused, involving audits and journeys across five medical journals (including the New England Journal of Medicine) to validate data layer content against the UI. Mayank raised a specific need to trigger audits on custom, irregular dates tied to medical conference schedules, and John proposed using ObservePoint's API along with a script (e.g., Google Apps Script or Python) to accomplish this, offering to share a JavaScript example. The meeting wrapped up with discussion about maintaining the existing meeting cadence and an invitation for the team to attend ObservePoint's Edge conference at Sundance Resort in Utah.
---
*Auto-generated from meeting recap on 2026-03-05*</t>
  </si>
  <si>
    <t>https://github.com/johndavis92790/OP-Tasklist/issues/1930</t>
  </si>
  <si>
    <t>Title: Share Edge conference pre-registration link with MMS team</t>
  </si>
  <si>
    <t>PVTI_lAHOBXQWPs4BLZXmzgmtkwg</t>
  </si>
  <si>
    <t>John noted during the call that the inability to select multiple specific dates for audit scheduling (e.g., Jan 27, Jan 28, Feb 14, Feb 15) seems like a gap worth raising with the ObservePoint product and engineering team.
**Context:** The current UI only allows selecting a single date of the month for recurring schedules, not a custom list of irregular dates. This is a real use case for MMS tied to medical conference coverage windows.
**Action:** Bring this up internally with the product/engineering team as a potential enhancement request.
---
## Meeting Context
**Meeting:** ObservePoint | MMS Sync
**Date:** Thursday, January 22, 2026
**External Attendees:** crose@mms.org, mkarora@mms.org, aaryee@mms.org
**Meeting Recap:** [View Recap](https://app.askelephant.ai/workspaces/wrks_01JYF7CP38371WK5E5BP8XSHM5/engagements/ngmt_01KDB467M3HA70S11T39MZ9ZB4)
### Meeting Summary
This meeting served as an introduction between John Davis (the new Customer Success Manager) and the Massachusetts Medical Society team — Caryn-Amy Rose and Mayank Arora — as Macey Bell transitioned account ownership to John. The MMS team provided an overview of their ObservePoint usage, which is heavily QA-focused, involving audits and journeys across five medical journals (including the New England Journal of Medicine) to validate data layer content against the UI. Mayank raised a specific need to trigger audits on custom, irregular dates tied to medical conference schedules, and John proposed using ObservePoint's API along with a script (e.g., Google Apps Script or Python) to accomplish this, offering to share a JavaScript example. The meeting wrapped up with discussion about maintaining the existing meeting cadence and an invitation for the team to attend ObservePoint's Edge conference at Sundance Resort in Utah.
---
*Auto-generated from meeting recap on 2026-03-05*</t>
  </si>
  <si>
    <t>https://github.com/johndavis92790/OP-Tasklist/issues/1931</t>
  </si>
  <si>
    <t>Title: Explore product feedback for custom audit scheduling</t>
  </si>
  <si>
    <t>Message ID</t>
  </si>
  <si>
    <t>Date</t>
  </si>
  <si>
    <t>From</t>
  </si>
  <si>
    <t>From Domain</t>
  </si>
  <si>
    <t>To</t>
  </si>
  <si>
    <t>To Domains</t>
  </si>
  <si>
    <t>CC</t>
  </si>
  <si>
    <t>CC Domains</t>
  </si>
  <si>
    <t>Subject</t>
  </si>
  <si>
    <t>Body Preview</t>
  </si>
  <si>
    <t>Thread ID</t>
  </si>
  <si>
    <t>Cleaned Body</t>
  </si>
  <si>
    <t>19be14214b85fc1a</t>
  </si>
  <si>
    <t>"IALONGO, FRANCESCO S." &lt;FIALONGO@amica.com&gt;</t>
  </si>
  <si>
    <t>John Davis &lt;john.davis@observepoint.com&gt;</t>
  </si>
  <si>
    <t>observepoint.com</t>
  </si>
  <si>
    <t>Accepted: ObservePoint | Amica Weekly Sync</t>
  </si>
  <si>
    <t xml:space="preserve">
**********************************************************************
This email and any files transmitted with it are confidential and intended solely for the use of the individual or entity to which they are addressed.  Contact us if you have any questions related to the content of this email or if you have received it in error.  Confidential and personally identifiable information should not be transmitted to Amica via email or email attachment.  Amica is not responsible for the loss, u</t>
  </si>
  <si>
    <t>19bdd27cab4068f7</t>
  </si>
  <si>
    <t>Billing Form</t>
  </si>
  <si>
    <t xml:space="preserve">Please get this filled out soon to make sure we have everything we need for
your renewal
*Regards, *
John Davis *   |    * *Customer Success Manager*
Cell: 801.633.6013
john.davis@observepoint.com
www.observepoint.com
&lt;https://groove.grvlnk4.com/url/typa6byifukvbtijwod94/aHR0cDovL3d3dy5vYnNlcnZlcG9pbnQuY29tLyNncm9vdmVzdW06LTc2MTEwNTM3MA%3D%3D&gt;
</t>
  </si>
  <si>
    <t>19bc86dcec1d6e85</t>
  </si>
  <si>
    <t>Macey Bell &lt;macey.bell@observepoint.com&gt;</t>
  </si>
  <si>
    <t>Stuart Heggie &lt;stuart.heggie@accentgr.com.au&gt;, Todd Wilkerson &lt;todd.wilkerson@observepoint.com&gt;, John Davis &lt;john.davis@observepoint.com&gt;</t>
  </si>
  <si>
    <t>accentgr.com.au, observepoint.com</t>
  </si>
  <si>
    <t>ObservePoint CSM Introduction</t>
  </si>
  <si>
    <t>Hey Stu!
There's been some shifts on my team and as a result John Davis has been
assigned as your new CSM moving forward. I was hoping to introduce him on
our next scheduled sync but it turns out he is OOO the afternoon. Can we
touch base any of the following times to make an introduction and so he can
schedule a good ongoing sync time that works well with him:
Meeting length: 30 Minutes
Time Zone: (GMT-7) MST/Phoenix
Tue Jan 20 Thu Jan 22 Mon Jan 26 Tue Jan 27 Thu Jan 29
 3:00  P</t>
  </si>
  <si>
    <t>19bc870cc7370770</t>
  </si>
  <si>
    <t>Stuart Heggie &lt;stuart.heggie@accentgr.com.au&gt;, Todd Wilkerson &lt;todd.wilkerson@observepoint.com&gt;</t>
  </si>
  <si>
    <t>Re: ObservePoint CSM Introduction</t>
  </si>
  <si>
    <t xml:space="preserve">Hey Stu,
I am excited to meet you and talk about your goals for 2026. I am here to
make this transition as smooth as possible for you.
Sorry that the existing time won't work for me, but I look forward to
hearing from you.
*Regards, *
John Davis *   |    * *Customer Success Manager*
Cell: 801.633.6013
john.davis@observepoint.com
www.observepoint.com
&lt;https://groove.grvlnk4.com/url/typa6byifukvbtijwod94/aHR0cDovL3d3dy5vYnNlcnZlcG9pbnQuY29tLyNncm9vdmVzdW06LTc2MTEwNTM3MA%3D%3D&gt;
</t>
  </si>
  <si>
    <t>19bc85c25785220c</t>
  </si>
  <si>
    <t>John Davis &lt;john.davis@observepoint.com&gt;, stuart.heggie@accentgr.com.au, jordan.robinson@accentgr.com.au</t>
  </si>
  <si>
    <t>observepoint.com, accentgr.com.au</t>
  </si>
  <si>
    <t>Invitation: ObservePoint | Accent Group - Sync @ Monthly from 3:30pm to 4pm on the fourth Wednesday (MST) (John Davis)</t>
  </si>
  <si>
    <t>ObservePoint | Accent Group - Sync
Monthly from 3:30pm to 4pm on the fourth Wednesday
Mountain Time - Denver
Join Zoom Meeting
https://observepoint.zoom.us/j/3742631971?pwd=Z2JhWG1yV1ZtOVBnMVZaRDR0bjVDZz09&amp;omn=96098404359
Join by phone
(US) +1 888-788-0099
passcode: 318688
Joining instructions
https://www.google.com/url?q=https://applications.zoom.us/addon/invitation/detail?meetingUuid%3DsBkOBDHfRiW%252FApwUXWxyzA%253D%253D%26signature%3D82487b0b7281398609f133d1eb9f3d191134270</t>
  </si>
  <si>
    <t>19bc81a00b718b0e</t>
  </si>
  <si>
    <t>19bc819cd8086c9e</t>
  </si>
  <si>
    <t>Connects</t>
  </si>
  <si>
    <t>Hi John
I am a bit confused.....when did we agree to have our next connects?
Thanks,
Francesco
Francesco S Ialongo | Lead Adobe Analytics Administrator
Amica Mutual Insurance Company | Marketing, Communications &amp; Growth
50 Amica Way | Lincoln, RI | 02865-1155
Voice: 800-652-6422 ext. 22312 | Fax: 401-333-5349
fialongo@amica.com&lt;mailto:%20fialongo@amica.com&gt; | Amica.com&lt;http://www.amica.com/&gt;
**********************************************************************
This email a</t>
  </si>
  <si>
    <t>19bc81ed3d14c726</t>
  </si>
  <si>
    <t>Re: Connects</t>
  </si>
  <si>
    <t xml:space="preserve">Hey Frank, we have a weekly scheduled meeting on Tuesdays at 3:30pm *Eastern
Time*
*Regards, *
John Davis *   |    * *Customer Success Manager*
Cell: 801.633.6013
john.davis@observepoint.com
www.observepoint.com
&lt;https://groove.grvlnk4.com/url/typa6byifukvbtijwod94/aHR0cDovL3d3dy5vYnNlcnZlcG9pbnQuY29tLyNncm9vdmVzdW06LTc2MTEwNTM3MA%3D%3D&gt;
On Fri, Jan 16, 2026 at 11:38 AM IALONGO, FRANCESCO S. &lt;FIALONGO@amica.com&gt;
wrote:
&gt; Hi John
&gt;
&gt;
&gt;
&gt; I am a bit confused…..when did </t>
  </si>
  <si>
    <t>19bb7fffd339c0d0</t>
  </si>
  <si>
    <t>"venkata.mallepudi@agilent.com" &lt;venkata.mallepudi@agilent.com&gt;</t>
  </si>
  <si>
    <t>FW: Status update</t>
  </si>
  <si>
    <t>Hi John,
I hope you're having a great day! I wanted to let you know that I have made changes a Google spreadsheet that outlines the steps for our ecommerce web journey. This document will provide a clear roadmap to ensure we stay on track and make informed decisions along the way. Below is the link to the spread sheet for reference.
https://docs.google.com/spreadsheets/d/1eDoWLRJg-FBSKB6C_MpkAnj7a8h2QZzgkqwz9reG780/edit?pli=1&amp;gid=926285656#gid=926285656
In addition, I would like to mentio</t>
  </si>
  <si>
    <t>19bc8316f26458b9</t>
  </si>
  <si>
    <t>Re: FW: Status update</t>
  </si>
  <si>
    <t>Hey Raghu,
This is great, fantastic work! I'll be happy to check out your progress
then next time we sync up on Monday
*Regards, *
John Davis *   |    * *Customer Success Manager*
Cell: 801.633.6013
john.davis@observepoint.com
www.observepoint.com
&lt;https://groove.grvlnk4.com/url/typa6byifukvbtijwod94/aHR0cDovL3d3dy5vYnNlcnZlcG9pbnQuY29tLyNncm9vdmVzdW06LTc2MTEwNTM3MA%3D%3D&gt;
On Tue, Jan 13, 2026 at 8:36 AM venkata.mallepudi@agilent.com &lt;
venkata.mallepudi@agilent.com&gt; wrote</t>
  </si>
  <si>
    <t>19bc83ce5cf3f6fe</t>
  </si>
  <si>
    <t>Woops, I forgot that Monday is actually a holiday for us so I won't be in
the office unfortunately.
Here are some other slots that are available for me in *Mountain Time*, fee
free to grab one that works for you and your team:
Meeting length: 30 Minutes
Time Zone: (GMT-7) MST/Denver
Tue Jan 20 Wed Jan 21 Thu Jan 22 Fri Jan 23
 10:00  AM
&lt;https://observepoint.chilipiper.com/suggested-times/b62a3ef6-fe9f-4b31-9916-482fc40fd8ba?slotStartsAt=2026-01-20T17:00:00.000Z&gt;
 10:30  AM
&lt;http</t>
  </si>
  <si>
    <t>19bb2fd5a2cd8b70</t>
  </si>
  <si>
    <t>Revenue Operations &lt;salesops@observepoint.com&gt;</t>
  </si>
  <si>
    <t>"nic.suder@observepoint.com" &lt;nic.suder@observepoint.com&gt;, "stuart.heggie@accentgr.com.au" &lt;stuart.heggie@accentgr.com.au&gt;, "john.davis@observepoint.com" &lt;john.davis@observepoint.com&gt;, "todd.wilkerson@observepoint.com" &lt;todd.wilkerson@observepoint.com&gt;</t>
  </si>
  <si>
    <t>Upcoming ObservePoint Renewal on February 11, 2026 - Accent Group</t>
  </si>
  <si>
    <t xml:space="preserve">
[image: ObservePoint Logo_Gray_ON_YEllow_LOGO.jpeg]
A friendly reminder that it's time to renew.
Hi Stuart,
The last day of your current term is *February 11, 2026*.
If you have already completed renewal paperwork or opted to auto-renew your 
agreement, no action is required.
Please reach out to your account team if you have any questions.
*Customer Success Manager -* john.davis@observepoint.com
*Account Executive - * todd.wilkerson@observepoint.com
</t>
  </si>
  <si>
    <t>19b9afec1cbb3057</t>
  </si>
  <si>
    <t>Accepted: ObservePoint | Amica Sync</t>
  </si>
  <si>
    <t>19b9a189be0d77c7</t>
  </si>
  <si>
    <t>John Davis &lt;john.davis@observepoint.com&gt;, Macey Bell &lt;macey.bell@observepoint.com&gt;</t>
  </si>
  <si>
    <t>Recall: Amica ObservePoint Usage</t>
  </si>
  <si>
    <t>IALONGO, FRANCESCO S. would like to recall the message, "Amica ObservePoint Usage".
**********************************************************************
This email and any files transmitted with it are confidential and intended solely for the use of the individual or entity to which they are addressed.  Contact us if you have any questions related to the content of this email or if you have received it in error.  Confidential and personally identifiable information should not be transmitte</t>
  </si>
  <si>
    <t>19b9a16f062badbc</t>
  </si>
  <si>
    <t>Amica ObservePoint Usage</t>
  </si>
  <si>
    <t>Hi John and Macey,
I received a notification that we have reached mx amount of scans for audits in OP
Can you please look into it?
Does it mean we cannot audit more until end of current contract?
Thank you,
Francesco S Ialongo | Lead Adobe Analytics Administrator
Amica Mutual Insurance Company | Marketing, Communications &amp; Growth
50 Amica Way | Lincoln, RI | 02865-1155
Voice: 800-652-6422 ext. 22312 | Fax: 401-333-5349
fialongo@amica.com&lt;mailto:%20fialongo@amica.com&gt; | Amica</t>
  </si>
  <si>
    <t>19b9a19ef9472ac8</t>
  </si>
  <si>
    <t>RE: Amica ObservePoint Usage</t>
  </si>
  <si>
    <t xml:space="preserve">
Hi John and Macey,
I received a notification that we have reached mx amount of scans for audits in OP
Can you please look into it?
Does it mean we cannot audit more until end of current contract?
I read just now that  we are at 90% capacity, where can I tweak setting to run more scans? Also if I am reading this right and we are at 90% can you please help me by stopping all audits that re automated to re run?
Thank you,
Francesco S Ialongo | Lead Adobe Analytics Administrato</t>
  </si>
  <si>
    <t>19b9a49b3c1b752f</t>
  </si>
  <si>
    <t>Macey Bell &lt;macey.bell@observepoint.com&gt;, Dallin Madsen &lt;dallin.madsen@observepoint.com&gt;</t>
  </si>
  <si>
    <t>Re: Amica ObservePoint Usage</t>
  </si>
  <si>
    <t xml:space="preserve">Hey Frank,
Yes this looks like you are at capacity for your current contract. I just
met with your AE (Dallin Madsen) about Amica and he also left you a
voicemail while we chatted. I need to cancel our regular meeting on Jan
13th anyways because I have a personal conflict, so let's take this
opportunity to find a time that works for both Dallin and myself:
Meeting length: 30 Minutes
Time Zone: (GMT-7) MST/Denver
Thu Jan 8 Fri Jan 9 Mon Jan 12 Tue Jan 13 Wed Jan 14 Thu Jan 15 Fri Jan </t>
  </si>
  <si>
    <t>19b9a7fb855dcd9d</t>
  </si>
  <si>
    <t>RE: [EXTERNAL] Re: Amica ObservePoint Usage</t>
  </si>
  <si>
    <t>Hi,
Do you have something 1:30est on Friday the 9th?
Thanks,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Wednesday, January 7, 2026 4:08 PM
To: IALONGO, FRANCESCO S. &lt;FIAL</t>
  </si>
  <si>
    <t>19b9a83c970d343e</t>
  </si>
  <si>
    <t>Re: [EXTERNAL] Re: Amica ObservePoint Usage</t>
  </si>
  <si>
    <t>Sure, you should get an invite in a separate email, thanks Frank!
*Regards, *
John Davis *   |    * *Customer Success Manager*
Cell: 801.633.6013
john.davis@observepoint.com
www.observepoint.com
&lt;https://groove.grvlnk4.com/url/typa6byifukvbtijwod94/aHR0cDovL3d3dy5vYnNlcnZlcG9pbnQuY29tLyNncm9vdmVzdW06LTc2MTEwNTM3MA%3D%3D&gt;
On Wed, Jan 7, 2026, 3:07 PM IALONGO, FRANCESCO S. &lt;FIALONGO@amica.com&gt;
wrote:
&gt; Hi,
&gt;
&gt;
&gt;
&gt; Do you have something 1:30est on Friday the 9th?
&gt;
&gt;
&gt; T</t>
  </si>
  <si>
    <t>19b955f843e0a23f</t>
  </si>
  <si>
    <t>adrian.soto@accenture.com, tim.howland@biogen.com, keinersolano.miranda@biogen.com</t>
  </si>
  <si>
    <t>accenture.com, biogen.com</t>
  </si>
  <si>
    <t>Andy Compas &lt;andy.compas@observepoint.com&gt;</t>
  </si>
  <si>
    <t>Schedule Sync Up</t>
  </si>
  <si>
    <t>Hey Biogen and Accenture teams!
I would like to introduce myself as your new CSM moving forward. I have
CC'd Andy Compass, your ObservePoint AE, in this email as well.
I would love to schedule a first sync up with you all to learn about your
ObservePoint use cases and how we can help moving forward to make sure
you're getting the most value out of ObservePoint.
Here are some slots that work for us next week, feel free to grab one that
works for your team:
Meeting length: 30 Minut</t>
  </si>
  <si>
    <t>19b950800854f6c8</t>
  </si>
  <si>
    <t>fialongo@amica.com, Macey Bell &lt;macey.bell@observepoint.com&gt;, John Davis &lt;john.davis@observepoint.com&gt;</t>
  </si>
  <si>
    <t>amica.com, observepoint.com</t>
  </si>
  <si>
    <t>Hey Frank, are you able to join our meeting now?
ObservePoint | Amica Weekly Sync
Tuesday Jan 6, 2026 ⋅ 1:30pm – 2pm
Mountain Time - Denver
Join Zoom Meeting
https://observepoint.zoom.us/j/3628593272?pwd=OfxX2kwpsuA5labBaZXephHbiAXlz9.1&amp;omn=97416106400&amp;jst=2
Join by phone
(US) +1 877-853-5247
passcode: 183089
Joining instructions
https://www.google.com/url?q=https://applications.zoom.us/addon/invitation/detail?meetingUuid%3D%252BxDqK6eKTw2WS8m7taevvw%253D%253D%26signature%3</t>
  </si>
  <si>
    <t>19b958a0508bc751</t>
  </si>
  <si>
    <t>Re: [EXTERNAL] ObservePoint | Amica Weekly Sync</t>
  </si>
  <si>
    <t>Hi John,
My apologies as i was out sick this afternoon
Francesco
________________________________
From: Google Calendar &lt;calendar-notification@google.com&gt; on behalf of John Davis &lt;john.davis@observepoint.com&gt;
Sent: Tuesday, January 6, 2026 3:38:08 PM
To: IALONGO, FRANCESCO S. &lt;FIALONGO@AMICA.COM&gt;; Macey Bell &lt;macey.bell@observepoint.com&gt;; John Davis &lt;john.davis@observepoint.com&gt;
Subject: [EXTERNAL] ObservePoint | Amica Weekly Sync
ObservePoint | Amica Weekly Sync
Hey Frank, ar</t>
  </si>
  <si>
    <t>19b958ab11e2287f</t>
  </si>
  <si>
    <t>No worries, I'll catch you on the next one. Hope you feel better soon!
*Regards, *
John Davis *   |    * *Customer Success Manager*
Cell: 801.633.6013
john.davis@observepoint.com
www.observepoint.com
&lt;https://us-3129.email-composer-webhooks.gong.io/email-tracking/clicked?email-info-token=eyJhbGciOiJIUzI1NiJ9.eyJjb21wYW55SWQiOiI4OTgyMjM2MTQxODc2Mjk3NzAiLCJkcmFmdElkIjoicjI3MjM2MjI1NzcwMzMzMzk4ODUiLCJsaW5rVXJsIjoiaHR0cHM6Ly9ncm9vdmUuZ3J2bG5rNC5jb20vdXJsL3R5cGE2YnlpZnVrdmJ0aWp3b2Q5NC9hSF</t>
  </si>
  <si>
    <t>19b7a575c63b165c</t>
  </si>
  <si>
    <t>"nic.suder@observepoint.com" &lt;nic.suder@observepoint.com&gt;, "john.davis@observepoint.com" &lt;john.davis@observepoint.com&gt;, "andy.compas@observepoint.com" &lt;andy.compas@observepoint.com&gt;, "paul.chita@biogen.com" &lt;paul.chita@biogen.com&gt;</t>
  </si>
  <si>
    <t>observepoint.com, biogen.com</t>
  </si>
  <si>
    <t>Upcoming ObservePoint Renewal on January 31, 2026 - Biogen</t>
  </si>
  <si>
    <t xml:space="preserve">
[image: ObservePoint Logo_Gray_ON_YEllow_LOGO.jpeg]
A friendly reminder that it's time to renew.
Hi Paul,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</si>
  <si>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19b700aa7633a1ae</t>
  </si>
  <si>
    <t>"nic.suder@observepoint.com" &lt;nic.suder@observepoint.com&gt;, "clanni@amica.com" &lt;clanni@amica.com&gt;, "john.davis@observepoint.com" &lt;john.davis@observepoint.com&gt;, "dallin.madsen@observepoint.com" &lt;dallin.madsen@observepoint.com&gt;</t>
  </si>
  <si>
    <t>observepoint.com, amica.com</t>
  </si>
  <si>
    <t>Upcoming ObservePoint Renewal on February 28, 2026 - Amica Mutual Insurance</t>
  </si>
  <si>
    <t xml:space="preserve">
[image: ObservePoint Logo_Gray_ON_YEllow_LOGO.jpeg]
A friendly reminder that it's time to renew.
Hi Catherine,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
  </si>
  <si>
    <t>19b471fb2eb09fad</t>
  </si>
  <si>
    <t>John Davis &lt;john.davis@observepoint.com&gt;, justin.yee@agilent.com, venkata.mallepudi@agilent.com, varun.isaac@agilent.com</t>
  </si>
  <si>
    <t>observepoint.com, agilent.com</t>
  </si>
  <si>
    <t>Updated invitation: ObservePoint | Agilent - Sync @ Tue Dec 23, 2025 10:30am - 11am (MST) (John Davis)</t>
  </si>
  <si>
    <t>This event has been updated
Changed: time
ObservePoint | Agilent - Sync
Tuesday Dec 23, 2025 ⋅ 10:30am – 11am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t>
  </si>
  <si>
    <t>19b471df5b9fa092</t>
  </si>
  <si>
    <t>19b43a0f0228d154</t>
  </si>
  <si>
    <t>Jordan Robinson &lt;jordan.robinson@accentgr.com.au&gt;, John Davis &lt;john.davis@observepoint.com&gt;</t>
  </si>
  <si>
    <t>Stuart Heggie &lt;stuart.heggie@accentgr.com.au&gt;</t>
  </si>
  <si>
    <t>Re: Updated invitation with note: ObservePoint | Accent Group - Sync @ Mon Dec 22, 2025 3:30pm - 4pm (MST) (jordan.robinson@accentgr.com.au)</t>
  </si>
  <si>
    <t>Hey Jordan, I wanted to introduce you to John who is the new customer 
success manager that will be working with you in the coming year but it 
looks like he’s actually also out of office on Monday so maybe it will be 
best to just postpone until after the holidays!
Sent from my iPhone
On Dec 21, 2025, at 2:35 PM, Jordan Robinson 
&lt;jordan.robinson@accentgr.com.au&gt; wrote:
﻿ 
Hey Macey,
Just wanted to touch base and let you know that Stuart is now on leave 
until January so will not be able to</t>
  </si>
  <si>
    <t>19b38ac99d9bbc3a</t>
  </si>
  <si>
    <t>John Davis &lt;john.davis@observepoint.com&gt;, stuart.heggie@accentgr.com.au, jordan.robinson@accentgr.com.au, Todd Wilkerson &lt;todd.wilkerson@observepoint.com&gt;</t>
  </si>
  <si>
    <t>Invitation: ObservePoint | Accent Group - Sync @ Mon Dec 22, 2025 3:30pm - 4pm (MST) (John Davis)</t>
  </si>
  <si>
    <t>ObservePoint | Accent Group - Sync
Monday Dec 22, 2025 ⋅ 3:30pm – 4pm
Mountain Time - Denver
Join Zoom Meeting
https://observepoint.zoom.us/j/3742631971?pwd=Z2JhWG1yV1ZtOVBnMVZaRDR0bjVDZz09&amp;omn=96098404359
Join by phone
(US) +1 888-788-0099
passcode: 318688
Joining instructions
https://www.google.com/url?q=https://applications.zoom.us/addon/invitation/detail?meetingUuid%3DsBkOBDHfRiW%252FApwUXWxyzA%253D%253D%26signature%3D82487b0b7281398609f133d1eb9f3d19113427031b84694f223b8c1</t>
  </si>
  <si>
    <t>19b38ac51364226a</t>
  </si>
  <si>
    <t>Invitation: ObservePoint | Agilent - Sync @ Mon Dec 22, 2025 2pm - 2:30pm (MST) (John Davis)</t>
  </si>
  <si>
    <t>ObservePoint | Agilent - Sync
Monday Dec 22, 2025 ⋅ 2pm – 2:30pm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https://www.google.com/url?q=https://applications.zoom.us/addon/invitation/detail?meetingUuid%3Dul%252BSNSufTRCODW80j33fVQ%253D%253D%26signature%3Ddf9b0fa75e9fcfeeafa1296dc23c5ab3b4dd23278369d9b650ff2fe11a62</t>
  </si>
  <si>
    <t>19b33b4e1dd9e328</t>
  </si>
  <si>
    <t>Todd Wilkerson &lt;todd.wilkerson@observepoint.com&gt;</t>
  </si>
  <si>
    <t>Stuart Heggie &lt;Stuart.Heggie@accentgr.com.au&gt;</t>
  </si>
  <si>
    <t>"nic.suder@observepoint.com" &lt;nic.suder@observepoint.com&gt;, "macey.bell@observepoint.com" &lt;macey.bell@observepoint.com&gt;, John Davis &lt;john.davis@observepoint.com&gt;</t>
  </si>
  <si>
    <t>Re: Upcoming ObservePoint Renewal on February 11, 2026 - Accent Group</t>
  </si>
  <si>
    <t xml:space="preserve">Hi Stuart,
Our pricing is now available online &lt;https://www.observepoint.com/pricing/&gt;.
We can certainly decrease the Journey volume and increase the Audit scans
as requested.
Based on these changes, reducing the Journeys would result in a savings of
$5,850 USD. However, increasing the Audit volume to 500k scans would
increase that portion of the agreement from $18,750 to $62,380 USD.
Overall, the total for the renewal would be $66,530, compared to last
year's total of $28,750.
</t>
  </si>
  <si>
    <t>19b33f71e8854cb8</t>
  </si>
  <si>
    <t>RE: Upcoming ObservePoint Renewal on February 11, 2026 - Accent Group</t>
  </si>
  <si>
    <t>Hi Todd, okay that does make sense.
Please reduce the number of scans to 75k (2 scans per week per website) and the reduced volume of journeys.
Thanks, Stuart.
Stuart Heggie
Head of Marketing Technology
[cid:image001.jpg@01DC70D2.0D5AF4A0]
Tel: +61 3 9427 9422 | Email: Stuart.Heggie@accentgr.com.au&lt;mailto:Stuart.Heggie@accentgr.com.au&gt; | Web: www.accentgr.com.au&lt;http://www.accentgr.com.au/&gt;
Accent Group Limited
2/64 Balmain St
Cremorne, VIC 3121 AU
The information in this e</t>
  </si>
  <si>
    <t>19b34027ab866255</t>
  </si>
  <si>
    <t>Hi Stuart,
Is that going to be enough?  It's a serious drop from 500k scans.
Regardless, here's how it rolls out:
   - 75k annual scans is $11,380 USD
Other options:
   - 120k annual scans is $16,780
   - 150k annual scans is $20,380
Simply choose the prefered scan option and add $4,150 for the journeys.
Let me know if you have any questions.
Thanks, Todd
On Thu, Dec 18, 2025 at 5:16 PM Stuart Heggie &lt;Stuart.Heggie@accentgr.com.au&gt;
wrote:
&gt; Hi Todd, okay that does</t>
  </si>
  <si>
    <t>19b340e3b6ba1754</t>
  </si>
  <si>
    <t>Hi Todd,
I was under the impression that the bulk of the costs were associated with Journeys and therefore assumed that a reduction in Journey volume would help offset the increase in scans.
Unfortunately we need to significantly decrease the expenditure here if we want to keep the tool within the business.
Thanks, Stuart.
Stuart Heggie
Head of Marketing Technology
[cid:image001.jpg@01DC70DB.595AE4B0]
Tel: +61 3 9427 9422 | Email: Stuart.Heggie@accentgr.com.au&lt;mailto:Stuart.Heggie</t>
  </si>
  <si>
    <t>19b388e04bd1b1c7</t>
  </si>
  <si>
    <t>Hi Stuart,
Unfortunately, it's the opposite.  Most of the expense comes from the scans
themselves.  Did you take a look at our online pricing calculator
&lt;https://us-3129.email-composer-webhooks.gong.io/email-tracking/clicked?email-info-token=eyJhbGciOiJIUzI1NiJ9.eyJjb21wYW55SWQiOiI4OTgyMjM2MTQxODc2Mjk3NzAiLCJkcmFmdElkIjoici00Mzc3MDQ4NjYwNjc4ODE3MDkzIiwibGlua1VybCI6Imh0dHBzOi8vd3d3Lm9ic2VydmVwb2ludC5jb20vcHJpY2luZy8iLCJsaW5rVGV4dCI6ImNhbGN1bGF0b3IiLCJ0ZW1wbGF0ZUlkIjoiIiwiZXhwIjoxNzY3OTk0Nzcx</t>
  </si>
  <si>
    <t>19b9b06cd0087878</t>
  </si>
  <si>
    <t>Hi Todd, hope you had a nice break over the new year. Circling back to this renewal, if you could please produce a contract for the following volumes - I should be able to get this through;
120k scans
5k journeys
Cheers, Stuart
stuart.heggie@accentgr.com.au
________________________________
From: Todd Wilkerson &lt;todd.wilkerson@observepoint.com&gt;
Sent: 20 December 2025 8:39 AM
To: Stuart Heggie &lt;Stuart.Heggie@accentgr.com.au&gt;
Cc: nic.suder@observepoint.com &lt;nic.suder@observepoi</t>
  </si>
  <si>
    <t>19bb40ca9aacb1a4</t>
  </si>
  <si>
    <t>"nic.suder@observepoint.com" &lt;nic.suder@observepoint.com&gt;, John Davis &lt;john.davis@observepoint.com&gt;</t>
  </si>
  <si>
    <t>Hello Stuart,
Sorry for the delay.  I was OOO last week.  Please find the attached
Service Order.  Do you want me to send this via Docusign?
On Wed, Jan 7, 2026 at 5:34 PM Stuart Heggie &lt;Stuart.Heggie@accentgr.com.au&gt;
wrote:
&gt; Hi Todd, hope you had a nice break over the new year. Circling back to
&gt; this renewal, if you could please produce a contract for the following
&gt; volumes - I should be able to get this through;
&gt;
&gt; 120k scans
&gt; 5k journeys
&gt;
&gt; Cheers, Stuart
&gt; stuart.heg</t>
  </si>
  <si>
    <t>19bd3507ad3f53f8</t>
  </si>
  <si>
    <t xml:space="preserve">Good morning Todd, yes please go ahead and send through the DocuSign.
Thanks, Stuart.
Stuart Heggie
Head of Marketing Technology
[cid:image001.jpg@01DC8929.37BF4A60]
Tel: +61 3 9427 9422 | Email: Stuart.Heggie@accentgr.com.au&lt;mailto:Stuart.Heggie@accentgr.com.au&gt; | Web: www.accentgr.com.au&lt;http://www.accentgr.com.au/&gt;
Accent Group Limited
2/64 Balmain St
Cremorne, VIC 3121 AU
The information in this email and in any attachments may be confidential. If you are not the intended </t>
  </si>
  <si>
    <t>19bdd5caa5486fd0</t>
  </si>
  <si>
    <t>Hi Stuart,
I will get that started today.  Thanks!
Todd
On Sun, Jan 18, 2026 at 3:53 PM Stuart Heggie &lt;Stuart.Heggie@accentgr.com.au&gt;
wrote:
&gt; Good morning Todd, yes please go ahead and send through the DocuSign.
&gt;
&gt;
&gt;
&gt; Thanks, Stuart.
&gt;
&gt;
&gt;
&gt;
&gt; *Stuart Heggie *Head of Marketing Technology
&gt;
&gt;
&gt;
&gt; Tel: +61 3 9427 9422 | Email: Stuart.Heggie@accentgr.com.au | Web:
&gt; www.accentgr.com.au
&gt;
&gt; *Accent Group Limited*
&gt; 2/64 Balmain St
&gt; Cremorne, VIC 3121 AU
&gt; The info</t>
  </si>
  <si>
    <t>19b3362dac7d1fe6</t>
  </si>
  <si>
    <t>19b32ab75e178211</t>
  </si>
  <si>
    <t>ObservePoint &lt;support@observepoint.com&gt;</t>
  </si>
  <si>
    <t>John Davis &lt;john.davis@observepoint.com&gt;, Macey Bell &lt;macey.bell@observepoint.com&gt;, "PATEL, MAYUR A." &lt;MPATEL2@amica.com&gt;, "SMITH, PAUL" &lt;PSMITH2@amica.com&gt;</t>
  </si>
  <si>
    <t>https://app.observepoint.com/web-journey/522025/run/66152964/results?action=17   - "PS2 ADC Amica.com Auto Quote Funnel Dev (Validated) *NEW" -  Fix needed for Journey</t>
  </si>
  <si>
    <t>Hi OP Support Team,
Was hoping you could rush a fix to this journey https://app.observepoint.com/web-journey/522025/run/66152964/results?action=17
Named "PS2 ADC Amica.com Auto Quote Funnel Dev (Validated) *NEW"
Please reply to this group with any updates. Ideally we need this up and running by EOD today
Thank you!
Francesco S Ialongo | Lead Adobe Analytics Administrator
Amica Mutual Insurance Company | Marketing, Communications &amp; Growth
50 Amica Way | Lincoln, RI | 02865-1155</t>
  </si>
  <si>
    <t>19b32abdac6977cf</t>
  </si>
  <si>
    <t>ObservePoint AI from ObservePoint &lt;support@observepoint.com&gt;</t>
  </si>
  <si>
    <t>john.davis@observepoint.com, macey.bell@observepoint.com, mpatel2@amica.com, psmith2@amica.com</t>
  </si>
  <si>
    <t>Re: https://app.observepoint.com/web-journey/522025/run/66152964/results?action=17   - "PS2 ADC Amica.com Auto Quote Funnel Dev (Validated) *NEW" -  Fix needed for Journey</t>
  </si>
  <si>
    <t xml:space="preserve"> 
#61075325: 
https://app.observepoint.com/web-journey/522025/run/66152964/results?action=17 
- "PS2 ADC Amica.com Auto Quote Funnel Dev (Validated) *NEW" - Fix needed 
for Journey 
Submitted 
We'll pick up your ticket soon 
Hi OP Support Team, Was hoping you could rush a fix to this journey 
https://app.observepoint.com/web-journey/522025/run/66152964/results?action=17 
Named “PS2 ADC Amica.com Auto Quote Funnel Dev (Validated) *NEW” Please 
reply to this group with any updates. Ideally we nee</t>
  </si>
  <si>
    <t>19b32b40666eb5ad</t>
  </si>
  <si>
    <t>ObservePoint &lt;support@observepoint.com&gt;, John Davis &lt;john.davis@observepoint.com&gt;, "PATEL, MAYUR A." &lt;MPATEL2@amica.com&gt;, "SMITH, PAUL" &lt;PSMITH2@amica.com&gt;</t>
  </si>
  <si>
    <t>Re: https://app.observepoint.com/web-journey/522025/run/66152964/results?action=17 - "PS2 ADC Amica.com Auto Quote Funnel Dev (Validated) *NEW" - Fix needed for Journey</t>
  </si>
  <si>
    <t>Hi Franc, the team is on it and setting out to fix by end of today. They
will let you know if there are any obstacles or something they need from
you.
On Thu, Dec 18, 2025 at 11:14 AM IALONGO, FRANCESCO S. &lt;FIALONGO@amica.com&gt;
wrote:
&gt; Hi OP Support Team,
&gt;
&gt;
&gt;
&gt; Was hoping you could rush a fix to this journey
&gt; https://app.observepoint.com/web-journey/522025/run/66152964/results?action=17
&gt;
&gt;
&gt;
&gt; Named “PS2 ADC Amica.com Auto Quote Funnel Dev (Validated) *NEW”
&gt;
&gt;
&gt;
&gt; Plea</t>
  </si>
  <si>
    <t>19b32bb1cbc72313</t>
  </si>
  <si>
    <t>RE: [EXTERNAL] Re: https://app.observepoint.com/web-journey/522025/run/66152964/results?action=17 - "PS2 ADC Amica.com Auto Quote Funnel Dev (Validated) *NEW" - Fix needed for Journey</t>
  </si>
  <si>
    <t>Hi!
That is awesome news!
As they have time, was also hoping they could fix the production one here
PRODUCTION JOURNEY:Prod ADC Amica.com Auto Quote Funnel V1
https://app.observepoint.com/web-journey/451571/run/66210565/results?action=8&amp;tab=4
Let me know if I should send a separate email for this request. Also can you please remind me when you will be closed?
Thank you!
Francesco S Ialongo | Lead Adobe Analytics Administrator
Amica Mutual Insurance Company | Marketing</t>
  </si>
  <si>
    <t>19b330e394ec6ce5</t>
  </si>
  <si>
    <t>Re: [EXTERNAL] Re: https://app.observepoint.com/web-journey/522025/run/66152964/results?action=17 - "PS2 ADC Amica.com Auto Quote Funnel Dev (Validated) *NEW" - Fix needed for Journey</t>
  </si>
  <si>
    <t>Hey Franc can you shed any light on the message the journey is giving? Do
we need to change anything or is this expected?
The journey is ready.
https://app.observepoint.com/web-journey/522025/run/66467245/results
We're getting this error at step 21 in the browser and the application(see
the picture):
"We're sorry
Unfortunately, we're unable to provide you with a quote at this time."
Maybe because it is the end of the year?
On Thu, Dec 18, 2025 at 11:31 AM IALONGO, FRANCESCO S. &lt;</t>
  </si>
  <si>
    <t>19b368714888144d</t>
  </si>
  <si>
    <t>Anghelus from ObservePoint &lt;support@observepoint.com&gt;</t>
  </si>
  <si>
    <t>Francesco Ialongo &lt;fialongo@amica.com&gt;, Mayur Patel &lt;mpatel2@amica.com&gt;, Paul Smith &lt;psmith2@amica.com&gt;, john.davis@observepoint.com</t>
  </si>
  <si>
    <t>Hi Francesco, 
 ​We are reviewing your request and will reply as soon as possible. 
 Thanks, 
 Anghelus</t>
  </si>
  <si>
    <t>19b36871c4270e64</t>
  </si>
  <si>
    <t xml:space="preserve"> 
#61075325: 
https://app.observepoint.com/web-journey/522025/run/66152964/results?action=17 
- "PS2 ADC Amica.com Auto Quote Funnel Dev (Validated) *NEW" - Fix needed 
for Journey 
In progress 
We're working on your ticket 
Hi OP Support Team, Was hoping you could rush a fix to this journey 
https://app.observepoint.com/web-journey/522025/run/66152964/results?action=17 
Named “PS2 ADC Amica.com Auto Quote Funnel Dev (Validated) *NEW” Please 
reply to this group with any updates. Ideally we nee</t>
  </si>
  <si>
    <t>19b36e3fd769fe2b</t>
  </si>
  <si>
    <t>Anghelus from ObservePoint &lt;support@observepoint.com&gt;, "macey.bell@observepoint.com" &lt;macey.bell@observepoint.com&gt;</t>
  </si>
  <si>
    <t>"PATEL, MAYUR A." &lt;MPATEL2@amica.com&gt;, "SMITH, PAUL" &lt;PSMITH2@amica.com&gt;, "john.davis@observepoint.com" &lt;john.davis@observepoint.com&gt;</t>
  </si>
  <si>
    <t>RE: [EXTERNAL] Re: https://app.observepoint.com/web-journey/522025/run/66152964/results?action=17   - "PS2 ADC Amica.com Auto Quote Funnel Dev (Validated) *NEW" -  Fix needed for Journey</t>
  </si>
  <si>
    <t>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Anghelus from ObservePoint &lt;support@observepoint.com&gt;
Sent: Friday, December 19, 2025 7:13 AM
To: macey.bell@observepoint.com
Cc: IALONGO, FRANCESCO S. &lt;FIALONGO@AMICA.</t>
  </si>
  <si>
    <t>19b38915b20ef599</t>
  </si>
  <si>
    <t>macey.bell@observepoint.com, Mayur Patel &lt;mpatel2@amica.com&gt;, Paul Smith &lt;psmith2@amica.com&gt;, john.davis@observepoint.com</t>
  </si>
  <si>
    <t xml:space="preserve">Hi Francesco, 
 PS2 ADC Amica.com Auto Quote Funnel Dev (Validated) *NEW 
 https://app.observepoint.com/web-journey/522025/run/66471733/results 
 Prod ADC Amica.com Auto Quote Funnel V1 
 https://app.observepoint.com/web-journey/451571/run/66472265/results 
 We're getting this error at step 19 for the first journey and at step 18 for the second one, in the browser and the application(see the picture): 
 "We're sorry. Unfortunately, we're unable to provide you with a quote at this time." 
</t>
  </si>
  <si>
    <t>19b389160dfde68f</t>
  </si>
  <si>
    <t xml:space="preserve"> 
#61075325: 
https://app.observepoint.com/web-journey/522025/run/66152964/results?action=17 
- "PS2 ADC Amica.com Auto Quote Funnel Dev (Validated) *NEW" - Fix needed 
for Journey 
Resolved 
We've completed your ticket 
Hi OP Support Team, Was hoping you could rush a fix to this journey 
https://app.observepoint.com/web-journey/522025/run/66152964/results?action=17 
Named “PS2 ADC Amica.com Auto Quote Funnel Dev (Validated) *NEW” Please 
reply to this group with any updates. Ideally we need th</t>
  </si>
  <si>
    <t>19b47e28d3d5ff31</t>
  </si>
  <si>
    <t>"john.davis@observepoint.com" &lt;john.davis@observepoint.com&gt;, "macey.bell@observepoint.com" &lt;macey.bell@observepoint.com&gt;, "PATEL, MAYUR A." &lt;MPATEL2@amica.com&gt;, "SMITH, PAUL" &lt;PSMITH2@amica.com&gt;</t>
  </si>
  <si>
    <t>Hi,
Please see https://app.observepoint.com/web-journey/522025/run/66152964/results?action=17
I updated the address to not have business fails, can you please work on the click on step 17?
Thank you,
Francesco S Ialongo | Lead Adobe Analytics Administrator
Amica Mutual Insurance Company | Marketing, Communications &amp; Growth
50 Amica Way | Lincoln, RI | 02865-1155
Voice: 800-652-6422 ext. 22312 | Fax: 401-333-5349
fialongo@amica.com&lt;mailto:%20fialongo@amica.com&gt; | Amica.com&lt;http:</t>
  </si>
  <si>
    <t>19b47e2ec9b98c66</t>
  </si>
  <si>
    <t>Re: RE: [EXTERNAL] Re: https://app.observepoint.com/web-journey/522025/run/66152964/results?action=17   - "PS2 ADC Amica.com Auto Quote Funnel Dev (Validated) *NEW" -  Fix needed for Journey</t>
  </si>
  <si>
    <t xml:space="preserve"> 
#62217658: RE: [EXTERNAL] Re: 
https://app.observepoint.com/web-journey/522025/run/66152964/results?action=17 
- "PS2 ADC Amica.com Auto Quote Funnel Dev (Validated) *NEW" - Fix needed 
for Journey 
Submitted 
We'll pick up your ticket soon 
Hi, Please see 
https://app.observepoint.com/web-journey/522025/run/66152964/results?action=17 
I updated the address to not have business fails, can you please work on 
the click on step 17? Thank you, *Francesco S Ialongo | *Lead Adobe 
Analytics Admini</t>
  </si>
  <si>
    <t>19b4ab7cf0927119</t>
  </si>
  <si>
    <t>19b4ab7dc134a575</t>
  </si>
  <si>
    <t xml:space="preserve"> 
#62217658: RE: [EXTERNAL] Re: 
https://app.observepoint.com/web-journey/522025/run/66152964/results?action=17 
- "PS2 ADC Amica.com Auto Quote Funnel Dev (Validated) *NEW" - Fix needed 
for Journey 
In progress 
We're working on your ticket 
Hi, Please see 
https://app.observepoint.com/web-journey/522025/run/66152964/results?action=17 
I updated the address to not have business fails, can you please work on 
the click on step 17? Thank you, *Francesco S Ialongo | *Lead Adobe 
Analytics Admini</t>
  </si>
  <si>
    <t>19b4b1568626fb3d</t>
  </si>
  <si>
    <t>Hi Francesco, 
 The journey is ready. 
 https://app.observepoint.com/web-journey/522025/run/66489324/results 
 Thanks, 
 Anghelus</t>
  </si>
  <si>
    <t>19b4b157266c573e</t>
  </si>
  <si>
    <t xml:space="preserve"> 
#62217658: RE: [EXTERNAL] Re: 
https://app.observepoint.com/web-journey/522025/run/66152964/results?action=17 
- "PS2 ADC Amica.com Auto Quote Funnel Dev (Validated) *NEW" - Fix needed 
for Journey 
Resolved 
We've completed your ticket 
Hi, Please see 
https://app.observepoint.com/web-journey/522025/run/66152964/results?action=17 
I updated the address to not have business fails, can you please work on 
the click on step 17? Thank you, *Francesco S Ialongo | *Lead Adobe 
Analytics Administra</t>
  </si>
  <si>
    <t>19b4b8bd98b1ce84</t>
  </si>
  <si>
    <t>"macey.bell@observepoint.com" &lt;macey.bell@observepoint.com&gt;, "PATEL, MAYUR A." &lt;MPATEL2@amica.com&gt;, "SMITH, PAUL" &lt;PSMITH2@amica.com&gt;, "john.davis@observepoint.com" &lt;john.davis@observepoint.com&gt;</t>
  </si>
  <si>
    <t>RE: RE: [EXTERNAL] Re: https://app.observepoint.com/web-journey/522025/run/66152964/results?action=17   - "PS2 ADC Amica.com Auto Quote Funnel Dev (Validated) *NEW" -  Fix needed for Journey</t>
  </si>
  <si>
    <t>Thank you Anghelus!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Anghelus from ObservePoint &lt;support@observepoint.com&gt;
Sent: Tuesday, December 23, 2025 7:01 AM
To: IALONGO, FRANCESCO S. &lt;FIALONGO@AMICA.COM&gt;
Cc: macey.bell@ob</t>
  </si>
  <si>
    <t>19b0e63d3a7ea8e2</t>
  </si>
  <si>
    <t>Macey Bell &lt;macey.bell@observepoint.com&gt;, John Davis &lt;john.davis@observepoint.com&gt;</t>
  </si>
  <si>
    <t>RE: ObservePoint | Amica - Sync</t>
  </si>
  <si>
    <t>Hi John and Macey,
Let me know if you (either of you) have a few minutes to connect tomorrow.
Wanted to go over a few things:
  *   need to get some documentation on OP MFA SSO azure compatible SMAL 2.0
  *   expand the use of the tool - training for various amica groups
  *   3rd party tags alerts and inventory – each tag with page list
Thank you!
Francesco S Ialongo | Lead Adobe Analytics Administrator
Amica Mutual Insurance Company | Marketing, Communications &amp; Growth
5</t>
  </si>
  <si>
    <t>19b0e6aee316db33</t>
  </si>
  <si>
    <t>Re: ObservePoint | Amica - Sync</t>
  </si>
  <si>
    <t>Hey Frank,
I am actually on PTO tomorrow and Macey woke up sick today so do you think
we could push this to next week?
Here are some times that work for us, go ahead and grab one that works for
you
Meeting length: 30 Minutes
Time Zone: (GMT-7) MST/Denver
Mon Dec 15 Tue Dec 16 Wed Dec 17 Thu Dec 18 Fri Dec 19
 1:30  PM
&lt;https://observepoint.chilipiper.com/suggested-times/ff5df25e-fda1-4731-a4ba-b0395d3484a8?slotStartsAt=2025-12-15T20:30:00.000Z&gt;
 11:30  AM
&lt;https://observepoint.c</t>
  </si>
  <si>
    <t>19b2e158dbfd04fb</t>
  </si>
  <si>
    <t>John Davis &lt;john.davis@observepoint.com&gt;, Jered White &lt;jered.white@observepoint.com&gt;</t>
  </si>
  <si>
    <t xml:space="preserve"> Hey Jered!
Can you help with this SSO question?
On Thu, Dec 11, 2025 at 10:17 AM John Davis &lt;john.davis@observepoint.com&gt;
wrote:
&gt; Hey Frank,
&gt;
&gt; I am actually on PTO tomorrow and Macey woke up sick today so do you think
&gt; we could push this to next week?
&gt;
&gt; Here are some times that work for us, go ahead and grab one that works for
&gt; you
&gt;
&gt; Meeting length: 30 Minutes
&gt; Time Zone: (GMT-7) MST/Denver
&gt; Mon Dec 15 Tue Dec 16 Wed Dec 17 Thu Dec 18 Fri Dec 19
&gt;  1:30  PM
&gt; &lt;h</t>
  </si>
  <si>
    <t>19b2e5ffeb02716b</t>
  </si>
  <si>
    <t>Hey Frank,
Here are some times to start a bi-weekly sync up, feel free to grab a slot
that works for you and your team
Meeting length: 30 Minutes
Time Zone: (GMT-7) MST/Denver
Tue Jan 6 Wed Jan 7 Thu Jan 8 Fri Jan 9
 10:00  AM
&lt;https://us-3129.email-composer-webhooks.gong.io/email-tracking/clicked?email-info-token=eyJhbGciOiJIUzI1NiJ9.eyJjb21wYW55SWQiOiI4OTgyMjM2MTQxODc2Mjk3NzAiLCJkcmFmdElkIjoici00MjQ1ODYyNzc5NTM1MDk5MTYyIiwibGlua1VybCI6Imh0dHBzOi8vb2JzZXJ2ZXBvaW50LmNoaWxpcGlwZXIuY29t</t>
  </si>
  <si>
    <t>19b2edf36ebec317</t>
  </si>
  <si>
    <t>Jered White &lt;jered.white@observepoint.com&gt;</t>
  </si>
  <si>
    <t>John Davis &lt;john.davis@observepoint.com&gt;, "IALONGO, FRANCESCO S." &lt;FIALONGO@amica.com&gt;</t>
  </si>
  <si>
    <t>Hello Frank,
We support SAML 2.0, so our systems should play well with Azure.
Our current SSO help docs honestly need a refresh, so it may actually
result in confusion. If you were just confirming SAML 2.0 will work then we
are in good shape! I will send the appropriate xml attached here. If you
were just exploring the option, this file should have all the information
needed to configure in Azure when the time comes.
On Wed, Dec 17, 2025 at 1:52 PM Macey Bell &lt;macey.bell@observepoin</t>
  </si>
  <si>
    <t>19b32b082346f723</t>
  </si>
  <si>
    <t>RE: [EXTERNAL] Re: ObservePoint | Amica - Sync</t>
  </si>
  <si>
    <t>Hi John,
I believe Tuesdays 230 might be the best time
Was also hoping we could setup a second connect on Fridays at 11am. Let me know.
Thanks again for sharing!
Francesco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t>
  </si>
  <si>
    <t>19b32b916e7dfb61</t>
  </si>
  <si>
    <t>Jered White &lt;jered.white@observepoint.com&gt;, Macey Bell &lt;macey.bell@observepoint.com&gt;</t>
  </si>
  <si>
    <t>Hi Jared,
Thanks you for sharing!
I will pass it along and let you know if the team has any questions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Jered White &lt;jered.white@observepoint.com&gt;
Sent: Wednesday,</t>
  </si>
  <si>
    <t>19b386c3868192d1</t>
  </si>
  <si>
    <t>Hi John
Some small misunderstanding, I replied to the hrs in EST time.
Can we move the Tuesday meeting to 330pm est?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</si>
  <si>
    <t>19b4707030809384</t>
  </si>
  <si>
    <t>Re: [EXTERNAL] Re: ObservePoint | Amica - Sync</t>
  </si>
  <si>
    <t>Hey Frank,
Yes, 3:30pm EST should work fine moving forward, you should've received an
updated invite.
I am working on another idea for Fridays, I was thinking we could get one
of our Solutions Engineers to do a recurring educational session for you to
help you get the most value out of ObservePoint in the future. I am still
working on the details, but it's hard to nail something like this down
during the holidays. I will keep you in the loop.
*Regards, *
John Davis *   |    * *C</t>
  </si>
  <si>
    <t>19b471f5a93d93c9</t>
  </si>
  <si>
    <t>Hi John,
Thank you for accommodating and my apologies for the misunderstanding since I saw in your original you mentioned  MT and not EST
I like the technical training idea!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t>
  </si>
  <si>
    <t>19adb0ddd4bdb654</t>
  </si>
  <si>
    <t>Chris Hawkes &lt;chris.hawkes@observepoint.com&gt;</t>
  </si>
  <si>
    <t>John Davis &lt;john.davis@observepoint.com&gt;, Jyothish Sebastian &lt;jsebastian@athenahealth.com&gt;, Madeline Korber &lt;mkorber@athenahealth.com&gt;, Pradeep Kumar Venugopal &lt;vpradeep@athenahealth.com&gt;</t>
  </si>
  <si>
    <t>observepoint.com, athenahealth.com</t>
  </si>
  <si>
    <t>Hi all,
As promised, I wanted to make a formal introduction to your Customer
Success Manager, John Davis, as we have concluded onboarding. I've added @John
Davis
&lt;https://us-3129.email-composer-webhooks.gong.io/email-tracking/clicked?email-info-token=eyJhbGciOiJIUzI1NiJ9.eyJjb21wYW55SWQiOiI4OTgyMjM2MTQxODc2Mjk3NzAiLCJkcmFmdElkIjoicjEyMjA4NDY2MjE2MzgyNjE5MjQiLCJsaW5rVXJsIjoibWFpbHRvOmpvaG4uZGF2aXNAb2JzZXJ2ZXBvaW50LmNvbSIsImxpbmtUZXh0IjoiQEpvaG4gRGF2aXMiLCJ0ZW1wbGF0ZUlkIjoiIiwiZXhwIjoxNzY2ND</t>
  </si>
  <si>
    <t>19ae150485371dbc</t>
  </si>
  <si>
    <t>Jyothish Sebastian &lt;jsebastian@athenahealth.com&gt;, Madeline Korber &lt;mkorber@athenahealth.com&gt;, Pradeep Kumar Venugopal &lt;vpradeep@athenahealth.com&gt;</t>
  </si>
  <si>
    <t>athenahealth.com</t>
  </si>
  <si>
    <t xml:space="preserve">Thank you for the introduction, Chris.
It's great to meet you all. I'm taking over as your Customer Success
Manager and am here to make this transition as smooth as possible.
I would love to learn more about your goals for your audits next year and
discuss how we can partner with you to meet and exceed those goals.
In terms of setting up a recurring meeting, I would love to schedule a
quick 30 min monthly sync up and then tailor the meetings/schedule to your
needs.
Use this link </t>
  </si>
  <si>
    <t>19abbba06dc66096</t>
  </si>
  <si>
    <t>John Davis &lt;john.davis@observepoint.com&gt;, Macey Bell &lt;macey.bell@observepoint.com&gt;, jsebastian@athenahealth.com, vpradeep@athenahealth.com</t>
  </si>
  <si>
    <t>Invitation: ObservePoint &amp; Athena Health || Business Review &amp; CSM Han... @ Tue Nov 25, 2025 9am - 9:50am (MST) (John Davis)</t>
  </si>
  <si>
    <t>ObservePoint &amp; Athena Health || Business Review &amp; CSM Handoff
Tuesday Nov 25, 2025 ⋅ 9am – 9:50am
Mountain Time - Denver
Location
https://observepoint.zoom.us/j/92849939183	
https://www.google.com/url?q=https%3A%2F%2Fobservepoint.zoom.us%2Fj%2F92849939183&amp;sa=D&amp;source=calendar&amp;ust=1764518100000000&amp;usg=AOvVaw1qbTaCUV7zH0-EzXfFtZKh
Looking forward to connecting.
If you need to reschedule, please use the link:  
https://observepoint.chilipiper.com/reschedule/af53c46b-8ce5-4e2d-962c-d</t>
  </si>
  <si>
    <t>19aba33ceccb7c86</t>
  </si>
  <si>
    <t>John Davis &lt;john.davis@observepoint.com&gt;, fialongo@amica.com, mpatel2@amica.com, psmith2@amica.com, spalavalasa@amica.com, kmusku@amica.com, krenaud@amica.com, mfwood@amica.com, "VALETI, GOWTHAM KUMAR" &lt;gvaleti@amica.com&gt;, "RASHEED, ABDUL" &lt;arasheed@amica.com&gt;</t>
  </si>
  <si>
    <t>Invitation: ObservePoint | Amica - Sync @ Weekly from 1:30pm to 2pm on Wednesday (MST) (John Davis)</t>
  </si>
  <si>
    <t>ObservePoint | Amica - Sync
Weekly from 1:30pm to 2pm on Wednesday
Mountain Time - Denver
Join Zoom Meeting
https://observepoint.zoom.us/j/3742631971?pwd=Z2JhWG1yV1ZtOVBnMVZaRDR0bjVDZz09&amp;omn=96471481894
Join by phone
(US) +1 888-788-0099
passcode: 318688
Joining instructions
https://www.google.com/url?q=https://applications.zoom.us/addon/invitation/detail?meetingUuid%3DKydQXyYyRLqp6frg4ynYBw%253D%253D%26signature%3Df1a055bc70027755e6e4eee099201e9590ded95ed7cd42496c22262f5cfea7</t>
  </si>
  <si>
    <t>19aba3091277b66d</t>
  </si>
  <si>
    <t>Invitation: ObservePoint | Agilent - Sync @ Mon Dec 8, 2025 2pm - 2:30pm (MST) (John Davis)</t>
  </si>
  <si>
    <t>ObservePoint | Agilent - Sync
Monday Dec 8, 2025 ⋅ 2pm – 2:30pm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https://www.google.com/url?q=https://applications.zoom.us/addon/invitation/detail?meetingUuid%3Dul%252BSNSufTRCODW80j33fVQ%253D%253D%26signature%3Ddf9b0fa75e9fcfeeafa1296dc23c5ab3b4dd23278369d9b650ff2fe11a622</t>
  </si>
  <si>
    <t>19bdc2d83f12a20f</t>
  </si>
  <si>
    <t>Will Ferlis &lt;wferlis@caleres.com&gt;</t>
  </si>
  <si>
    <t>Accepted: ObservePoint | Caleres - Monthly Sync</t>
  </si>
  <si>
    <t xml:space="preserve">
</t>
  </si>
  <si>
    <t>19bdc2d94d1217ec</t>
  </si>
  <si>
    <t>19bc8dd373edfa1c</t>
  </si>
  <si>
    <t>dbroz@caleres.com</t>
  </si>
  <si>
    <t>Naturalizer Opted Out Cookies</t>
  </si>
  <si>
    <t>Hey Danieal,
I just wanted to send this over to you to help as a starting point for your
work on your opt-out cookies.
This is a list of all the cookies that are being found on your Naturalizer
sites in an opt-out state. Some are approved and set as strictly necessary,
but there are a lot that are not. Basically the ones in green should be
good to go, the ones in red might need some work.
We created this list for you to help show you the unapproved cookies that
might have a categor</t>
  </si>
  <si>
    <t>19bc84faa07cd307</t>
  </si>
  <si>
    <t>Danieal Broz &lt;dbroz@caleres.com&gt;</t>
  </si>
  <si>
    <t>19bc80dfd59336b5</t>
  </si>
  <si>
    <t>Thor Yang &lt;tyang@caleres.com&gt;</t>
  </si>
  <si>
    <t>19bc80c759e89ac2</t>
  </si>
  <si>
    <t>Krys Mills &lt;cmills@caleres.com&gt;</t>
  </si>
  <si>
    <t>19bb47953557c84d</t>
  </si>
  <si>
    <t>Nicole Burns &lt;nburns@bluebeam.com&gt;</t>
  </si>
  <si>
    <t>bluebeam.com</t>
  </si>
  <si>
    <t>Andy Compas &lt;andy.compas@observepoint.com&gt;, Mark Tozer &lt;mtozer@bluebeam.com&gt;</t>
  </si>
  <si>
    <t>observepoint.com, bluebeam.com</t>
  </si>
  <si>
    <t>Example of EBR</t>
  </si>
  <si>
    <t xml:space="preserve">Hi all,
Please see an example of EBR from another vendor we have that demonstrates value to our executives in a helpful way. Granted this tool has a direct correlation to dollars/spend, I believe we could demonstrate ObservePoint's value in a similar way.
Didn't have Nic's email, but please pass along.
Thanks!
Nicole Burns (she/her/hers)
Director, Marketing Operations
Bluebeam, Inc.
+1 801 810 8094
Utah, US
www.bluebeam.com&lt;http://www.bluebeam.com/&gt;
</t>
  </si>
  <si>
    <t>19bb396dbb85923d</t>
  </si>
  <si>
    <t>Mark Tozer &lt;mtozer@bluebeam.com&gt;</t>
  </si>
  <si>
    <t>Accepted: ObservePoint | Bluebeam Inc. Sync</t>
  </si>
  <si>
    <t>19bb38432d77e1cf</t>
  </si>
  <si>
    <t>19b700aa7d46a531</t>
  </si>
  <si>
    <t>"nic.suder@observepoint.com" &lt;nic.suder@observepoint.com&gt;, "mliebenberg@bluebeam.com" &lt;mliebenberg@bluebeam.com&gt;, "john.davis@observepoint.com" &lt;john.davis@observepoint.com&gt;, "andy.compas@observepoint.com" &lt;andy.compas@observepoint.com&gt;</t>
  </si>
  <si>
    <t>Upcoming ObservePoint Renewal on February 28, 2026 - Bluebeam Inc.</t>
  </si>
  <si>
    <t xml:space="preserve">
[image: ObservePoint Logo_Gray_ON_YEllow_LOGO.jpeg]
A friendly reminder that it's time to renew.
Hi Miekie,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t>
  </si>
  <si>
    <t>19b51247b225f5f9</t>
  </si>
  <si>
    <t>"nic.suder@observepoint.com" &lt;nic.suder@observepoint.com&gt;, "tyang@caleres.com" &lt;tyang@caleres.com&gt;, "bryce.bergen@observepoint.com" &lt;bryce.bergen@observepoint.com&gt;, "john.davis@observepoint.com" &lt;john.davis@observepoint.com&gt;</t>
  </si>
  <si>
    <t>observepoint.com, caleres.com</t>
  </si>
  <si>
    <t>Upcoming ObservePoint Renewal on March 24, 2026 - Caleres</t>
  </si>
  <si>
    <t xml:space="preserve">
[image: ObservePoint Logo_Gray_ON_YEllow_LOGO.jpeg]
A friendly reminder that it's time to renew.
Hi Thor,
Thank you for being an ObservePoint customer!
This is an automated notification to let you know that the end of your 
current term is* March 24, 2026*.
We know approval and procurement processes can take time, and we want to 
avoid any interruption of service, hence we are reaching out now.
Unless you let us know of any changes by February 22, 2026, your 
subscription will automati</t>
  </si>
  <si>
    <t>19b349e81a0d0185</t>
  </si>
  <si>
    <t>Bryce Bergen &lt;bryce.bergen@observepoint.com&gt;</t>
  </si>
  <si>
    <t>Brad Weidner &lt;brad.weidner@brunswick.com&gt;, John Davis &lt;john.davis@observepoint.com&gt;</t>
  </si>
  <si>
    <t>brunswick.com, observepoint.com</t>
  </si>
  <si>
    <t>Brad, let me introduce your new CSM John</t>
  </si>
  <si>
    <t>Brad,
It's been a while.  I hope this finds you well.
Due to recent growth, we've added some new faces to our customer success
team.  I'd like to introduce you to your new customer success manager, @John
Davis &lt;john.davis@observepoint.com&gt;.  John will be your primary point of
contact for ongoing support.
Being we haven't connected in a while and with John now taking over your
account, I'd love to find 15 minutes in the next few days or after the
holiday break to jump on a Zoom and in</t>
  </si>
  <si>
    <t>19b9a41cec80d98b</t>
  </si>
  <si>
    <t>Brad Weidner &lt;Brad.Weidner@brunswick.com&gt;</t>
  </si>
  <si>
    <t>Bryce Bergen &lt;bryce.bergen@observepoint.com&gt;, John Davis &lt;john.davis@observepoint.com&gt;</t>
  </si>
  <si>
    <t>RE: Brad, let me introduce your new CSM John</t>
  </si>
  <si>
    <t>Hi Bryce,
I was out for the holiday weeks.
Nice to meet you, John. Let’s sync up next week!
This data is internal to Brunswick.
From: Bryce Bergen &lt;bryce.bergen@observepoint.com&gt;
Sent: Thursday, December 18, 2025 9:19 PM
To: Brad Weidner &lt;Brad.Weidner@brunswick.com&gt;; John Davis &lt;john.davis@observepoint.com&gt;
Subject: Brad, let me introduce your new CSM John
** CAUTION: External email, be careful with links and attachments. **
Brad,
It's been a while.  I hope this finds you</t>
  </si>
  <si>
    <t>19b9a45281617d3b</t>
  </si>
  <si>
    <t>Re: Brad, let me introduce your new CSM John</t>
  </si>
  <si>
    <t xml:space="preserve">Hey Brad,
It's nice to meet you as well, I look forward to working with you and I
hope to make this transition as smooth as possible.
Here are some available slots for Bryce and I next week, feel free to grab
one that works for you:
Meeting length: 30 Minutes
Time Zone: (GMT-7) MST/Denver
Mon Jan 12 Tue Jan 13 Wed Jan 14 Thu Jan 15 Fri Jan 16
 10:00  AM
&lt;https://observepoint.chilipiper.com/suggested-times/042dce12-4e95-4e21-82ef-6f551a6f0e77?slotStartsAt=2026-01-12T17:00:00.000Z&gt;
</t>
  </si>
  <si>
    <t>19b9a660cf3498ad</t>
  </si>
  <si>
    <t>Brad,
I hope you had a good holiday break.  Welcome back.
I just want to make sure that you're meeting with John regularly and
getting the most from ObservePoint.  I'm here as a point of support as well
if you need anything.
How are we doing so far at helping you meet the goals and requirements you
had for ObservePoint?
*Regards, *
Bryce Bergen *   |    * *Senior Account Executive*
Cell: 801.913.4463
bryce.bergen@observepoint.com
www.observepoint.com
&lt;https://www.observep</t>
  </si>
  <si>
    <t>19b28bd861790815</t>
  </si>
  <si>
    <t>John Davis &lt;john.davis@observepoint.com&gt;, pfrei@caesars.com, jparkinson@caesars.com, cdugger@caesars.com</t>
  </si>
  <si>
    <t>observepoint.com, caesars.com</t>
  </si>
  <si>
    <t>Invitation: ObservePoint | Caesars - Sync @ Every 4 weeks from 1pm to 1:30pm on Tuesday (MST) (John Davis)</t>
  </si>
  <si>
    <t>ObservePoint | Caesars - Sync
Every 4 weeks from 1pm to 1:30pm on Tuesday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https://www.google.com/url?q=https://applications.zoom.us/addon/invitation/detail?meetingUuid%3DRwPnfnERS46%252BOzs%252BKjCkIA%253D%253D%26signature%3D345e9bc2a085131b2b2afefa327ab8fb69fcd1593</t>
  </si>
  <si>
    <t>19b14995f0fa3fa8</t>
  </si>
  <si>
    <t>John Davis &lt;john.davis@observepoint.com&gt;, tyang@caleres.com, spomerinke@caleres.com, wferlis@caleres.com, cmills@caleres.com</t>
  </si>
  <si>
    <t>Updated invitation with note: ObservePoint | Caleres - Monthly Sync @ Fri Jan 16, 2026 10am - 10:30am (MST) (John Davis)</t>
  </si>
  <si>
    <t>This event has been updated with a note:
"Adding notes to the calendar event outlining a plan moving forward to  
continue privacy effforts! Privacy Roadmap- Follow up on cookie exports of  
all unapproved cookies. Have we categorized them? Review fresh results for  
opted out audits once above is complete. Review results for hard coded  
audits to determine any categorized cookies that still could potentially  
fire when they shouldn't due to firing outside of the tag manager. Build  
au</t>
  </si>
  <si>
    <t>19b13679183f48a7</t>
  </si>
  <si>
    <t>John Davis &lt;john.davis@observepoint.com&gt;, nburns@bluebeam.com, mtozer@bluebeam.com</t>
  </si>
  <si>
    <t>Invitation with note: ObservePoint | Bluebeam - Sync @ Wed Dec 17, 2025 2:30pm - 3pm (MST) (John Davis)</t>
  </si>
  <si>
    <t>You have been invited to the following event with this note:
"Updating with my zoom link"
ObservePoint | Bluebeam - Sync
Wednesday Dec 17, 2025 ⋅ 2:30pm – 3pm
Mountain Time - Denver
Join Zoom Meeting
https://observepoint.zoom.us/j/3742631971?pwd=Z2JhWG1yV1ZtOVBnMVZaRDR0bjVDZz09&amp;omn=91613613758&amp;jst=2
Join by phone
(US) +1 888-788-0099
passcode: 318688
Joining instructions
https://www.google.com/url?q=https://applications.zoom.us/addon/invitation/detail?meetingUuid%3D5IKR36h</t>
  </si>
  <si>
    <t>19b040e9973ad5b3</t>
  </si>
  <si>
    <t>Nicole Burns &lt;nburns@bluebeam.com&gt;, Andy Compas &lt;andy.compas@observepoint.com&gt;, John Davis &lt;john.davis@observepoint.com&gt;</t>
  </si>
  <si>
    <t>bluebeam.com, observepoint.com</t>
  </si>
  <si>
    <t>Re: ObservePoint Follow Up</t>
  </si>
  <si>
    <t>Hey Mark and Nicole!
We have some awesome data to review from this top pages list that we were
able to scan in ObservePoint.
Do any of these times work to present findings?
Meeting length: 30 Minutes
Time Zone: (GMT-7) MST/Phoenix
Thu Dec 11 Mon Dec 15 Tue Dec 16 Wed Dec 17 Thu Dec 18 Fri Dec 19
 1:00  PM
&lt;https://observepoint.chilipiper.com/suggested-times/23f74518-6a79-43a3-8099-17fcacc5d929?slotStartsAt=2025-12-11T20:00:00.000Z&gt;
 1:00  PM
&lt;https://observepoint.chilipiper.com/sug</t>
  </si>
  <si>
    <t>19b8f227fdbe9742</t>
  </si>
  <si>
    <t>Mark Tozer &lt;mtozer@bluebeam.com&gt;, Nicole Burns &lt;nburns@bluebeam.com&gt;, Andy Compas &lt;andy.compas@observepoint.com&gt;</t>
  </si>
  <si>
    <t>Nicole and Mark,
It was great to meet you before the holidays and I look forward to working
with you both.
Here are some times for a quick sync up now that we are back into the swing
of things:
Meeting length: 30 Minutes
Time Zone: (GMT-7) MST/Denver
Tue Jan 6 Wed Jan 7 Thu Jan 8 Fri Jan 9
 11:30  AM
&lt;https://us-3129.email-composer-webhooks.gong.io/email-tracking/clicked?email-info-token=eyJhbGciOiJIUzI1NiJ9.eyJjb21wYW55SWQiOiI4OTgyMjM2MTQxODc2Mjk3NzAiLCJkcmFmdElkIjoicjkyMTI0MjEzN</t>
  </si>
  <si>
    <t>19bb327e71544fd9</t>
  </si>
  <si>
    <t>Mark Tozer &lt;mtozer@bluebeam.com&gt;, Andy Compas &lt;andy.compas@observepoint.com&gt;</t>
  </si>
  <si>
    <t>Hi John and team,
I found a time today we can connect. That said I have some undesirable news.
After reviewing our 2026 initiatives and overall direction, we’ve decided not to renew our Observepoint at this time. While we appreciate the opportunity to explore the solution and added benefits, it unfortunately did not gain the level of attention or traction within our business that we had anticipated. The business has chosen to focus budget on other initiatives moving forward.
We do thank</t>
  </si>
  <si>
    <t>19b011e3e3743c23</t>
  </si>
  <si>
    <t>Updated invitation: ObservePoint | Caesars - Sync @ Fri Dec 12, 2025 12pm - 12:30pm (MST) (John Davis)</t>
  </si>
  <si>
    <t>This event has been updated
Changed: time
ObservePoint | Caesars - Sync
Friday Dec 12, 2025 ⋅ 12pm – 12:30pm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t>
  </si>
  <si>
    <t>19aba38d080d7837</t>
  </si>
  <si>
    <t>Invitation: ObservePoint | Caleres - Monthly Sync @ Monthly from 10am to 10:30am on the third Friday (MST) (John Davis)</t>
  </si>
  <si>
    <t>ObservePoint | Caleres - Monthly Sync
Monthly from 10am to 10:30am on the third Friday
Mountain Time - Denver
Join Zoom Meeting
https://observepoint.zoom.us/j/3742631971?pwd=Z2JhWG1yV1ZtOVBnMVZaRDR0bjVDZz09&amp;omn=99913386137
Join by phone
(US) +1 888-788-0099
passcode: 318688
Joining instructions
https://www.google.com/url?q=https://applications.zoom.us/addon/invitation/detail?meetingUuid%3D8hv3kgOlRcCPhtZnkZDTZw%253D%253D%26signature%3Df143d64acb992989ceb9f62d47956a1217116f50d2</t>
  </si>
  <si>
    <t>19aba352f6572763</t>
  </si>
  <si>
    <t>John Davis &lt;john.davis@observepoint.com&gt;, brandie.green@bsci.com, Abel Gomez &lt;abel.gomez@observepoint.com&gt;</t>
  </si>
  <si>
    <t>observepoint.com, bsci.com</t>
  </si>
  <si>
    <t>Invitation: ObservePoint | Boston Scientific - Sync @ Monthly from 9:30am to 10am on the first Friday (MST) (John Davis)</t>
  </si>
  <si>
    <t>ObservePoint | Boston Scientific - Sync
Monthly from 9:30am to 10am on the first Friday
Mountain Time - Denver
Join Zoom Meeting
https://observepoint.zoom.us/j/3742631971?pwd=Z2JhWG1yV1ZtOVBnMVZaRDR0bjVDZz09&amp;omn=94546244430
Join by phone
(US) +1 888-788-0099
passcode: 318688
Joining instructions
https://www.google.com/url?q=https://applications.zoom.us/addon/invitation/detail?meetingUuid%3DnqgqSGhQTmukruEnk8Fzfw%253D%253D%26signature%3D42d47f8c08cf7e3927e5c412258626f1aee51bf0b</t>
  </si>
  <si>
    <t>19aba31e7b4f3e9a</t>
  </si>
  <si>
    <t>Invitation: ObservePoint | Caesars - Sync @ Tue Dec 9, 2025 1pm - 1:30pm (MST) (John Davis)</t>
  </si>
  <si>
    <t>ObservePoint | Caesars - Sync
Tuesday Dec 9, 2025 ⋅ 1pm – 1:30pm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https://www.google.com/url?q=https://applications.zoom.us/addon/invitation/detail?meetingUuid%3DRwPnfnERS46%252BOzs%252BKjCkIA%253D%253D%26signature%3D345e9bc2a085131b2b2afefa327ab8fb69fcd15939e96eeb9f</t>
  </si>
  <si>
    <t>19bc87222611de36</t>
  </si>
  <si>
    <t>"Tack, Chris" &lt;chris.tack@cotiviti.com&gt;</t>
  </si>
  <si>
    <t>Accepted: ObservePoint | Cotiviti Monthly Sync</t>
  </si>
  <si>
    <t>19bc299944a53403</t>
  </si>
  <si>
    <t>Reminder &lt;reminder@chilipiper.com&gt;</t>
  </si>
  <si>
    <t>chilipiper.com</t>
  </si>
  <si>
    <t>kendall.papera@setoyota.com</t>
  </si>
  <si>
    <t>Our meeting in an hour</t>
  </si>
  <si>
    <t xml:space="preserve"> 
Hi,
Looking forward to speaking to you in a short while.
Best,
</t>
  </si>
  <si>
    <t>19bc2d083d2fe287</t>
  </si>
  <si>
    <t>chinmay.satam@westjet.com</t>
  </si>
  <si>
    <t>macey.bell@observepoint.com, john.davis@observepoint.com</t>
  </si>
  <si>
    <t>19bc322e5fda1e69</t>
  </si>
  <si>
    <t>walter.bottlick@cotiviti.com</t>
  </si>
  <si>
    <t>john.davis@observepoint.com, chris.tack@cotiviti.com, macey.bell@observepoint.com</t>
  </si>
  <si>
    <t>observepoint.com, cotiviti.com</t>
  </si>
  <si>
    <t>19bc390d0b596e01</t>
  </si>
  <si>
    <t>john.davis@observepoint.com, achan4@officeworks.com.au, hhebron@officeworks.com.au, macey.bell@observepoint.com, bhowell@officeworks.com.au, todd.wilkerson@observepoint.com</t>
  </si>
  <si>
    <t>observepoint.com, officeworks.com.au</t>
  </si>
  <si>
    <t>19bc313f7be399c3</t>
  </si>
  <si>
    <t>John Davis &lt;john.davis@observepoint.com&gt;, walter.bottlick@cotiviti.com, chris.tack@cotiviti.com</t>
  </si>
  <si>
    <t>Updated invitation: ObservePoint | Cotiviti - Sync @ Thu Jan 15, 2026 1:30pm - 2pm (MST) (John Davis)</t>
  </si>
  <si>
    <t>This event has been updated
Changed: title
ObservePoint | Cotiviti - Sync
Thursday Jan 15, 2026 ⋅ 1:30pm – 2pm
Mountain Time - Denver
Join Zoom Meeting
https://observepoint.zoom.us/j/3742631971?pwd=Z2JhWG1yV1ZtOVBnMVZaRDR0bjVDZz09&amp;omn=92674883392&amp;jst=2
Join by phone
(US) +1 888-788-0099
passcode: 318688
Joining instructions
https://www.google.com/url?q=https://applications.zoom.us/addon/invitation/detail?meetingUuid%3D%252BXOGcp59Qa%252BVxagnzbCwew%253D%253D%26signature%</t>
  </si>
  <si>
    <t>19bc2bb6b77f92a2</t>
  </si>
  <si>
    <t>"DaPonte, Maria E" &lt;Maria.DaPonte@cvshealth.com&gt;</t>
  </si>
  <si>
    <t>"Rondinelli, Amy" &lt;Amy.Rondinelli@cvshealth.com&gt;, Macey Bell &lt;macey.bell@observepoint.com&gt;, John Davis &lt;john.davis@observepoint.com&gt;</t>
  </si>
  <si>
    <t>cvshealth.com, observepoint.com</t>
  </si>
  <si>
    <t xml:space="preserve">
________________________________________________________________________________
Microsoft Teams Need help?&lt;https://aka.ms/JoinTeamsMeeting?omkt=en-US&gt;
Join the meeting now&lt;https://teams.microsoft.com/l/meetup-join/19%3ameeting_YWZhM2I2ZTUtZDYxYi00OTVkLTk4NTQtZDg4ZWRkMDIyODg0%40thread.v2/0?context=%7b%22Tid%22%3a%22fabb61b8-3afe-4e75-b934-a47f782b8cd7%22%2c%22Oid%22%3a%22f089cc43-bfcf-43e5-9b99-90ac44049de6%22%7d&gt;
Meeting ID: 271 384 264 532 75
Passcode: qW6Xu3WJ
_________________________</t>
  </si>
  <si>
    <t>19bc2415148ae01b</t>
  </si>
  <si>
    <t>Updated invitation with note: Meeting with Macey @ Thu Jan 15, 2026 1:30pm - 2pm (MST) (John Davis)</t>
  </si>
  <si>
    <t>This event has been updated with a note:
"Adding my zoom link"
Changed: conferencing
Meeting with Macey
Thursday Jan 15, 2026 ⋅ 1:30pm – 2pm
Mountain Time - Denver
Join Zoom Meeting
https://observepoint.zoom.us/j/3742631971?pwd=Z2JhWG1yV1ZtOVBnMVZaRDR0bjVDZz09&amp;omn=92674883392&amp;jst=2
Join by phone
(US) +1 888-788-0099
passcode: 318688
Joining instructions
https://www.google.com/url?q=https://applications.zoom.us/addon/invitation/detail?meetingUuid%3D%252BXOGcp59Qa%252BVxa</t>
  </si>
  <si>
    <t>19bbff667fbaea11</t>
  </si>
  <si>
    <t>John Davis &lt;john.davis@observepoint.com&gt;, grant.menefee@worldmarket.com, jesse.dykhoff@worldmarket.com, kevin.farkas@worldmarket.com</t>
  </si>
  <si>
    <t>observepoint.com, worldmarket.com</t>
  </si>
  <si>
    <t>abel.gomez@observepoint.com</t>
  </si>
  <si>
    <t>Invitation: ObservePoint | World Market - Sync @ Fri Jan 23, 2026 10am - 10:30am (MST) (John Davis)</t>
  </si>
  <si>
    <t>ObservePoint | World Market - Sync
Friday Jan 23, 2026 ⋅ 10am – 10:30am
Mountain Time - Denver
Join Zoom Meeting
https://observepoint.zoom.us/j/3742631971?pwd=Z2JhWG1yV1ZtOVBnMVZaRDR0bjVDZz09&amp;omn=91863898191
Join by phone
(US) +1 888-788-0099
passcode: 318688
Joining instructions
https://www.google.com/url?q=https://applications.zoom.us/addon/invitation/detail?meetingUuid%3D5Y0rydD8SMym7uDF8sAoLw%253D%253D%26signature%3Dd0051eb3d3a22b5905c0c9a36e05d76cf876eddac18d86eb90815e03f</t>
  </si>
  <si>
    <t>19b9f8696f1b6227</t>
  </si>
  <si>
    <t>Invitation: Meeting with Macey @ Thu Jan 15, 2026 1:30pm - 2pm (MST) (John Davis)</t>
  </si>
  <si>
    <t>Meeting with Macey
Thursday Jan 15, 2026 ⋅ 1:30pm – 2pm
Mountain Time - Denver
Join with Google Meet
https://meet.google.com/wam-bhgm-edh?hs=224
Join by phone
(US) +1 252-843-1145
PIN: 272727418
More phone numbers
https://tel.meet/wam-bhgm-edh?pin=5708940295851&amp;hs=0
Looking forward to connecting.
If you need to reschedule, please use the link:  
https://observepoint.chilipiper.com/reschedule/86485666-fb69-4260-b7dd-1e58e040d7de
Organizer
Macey Bell
macey.bell@obse</t>
  </si>
  <si>
    <t>19b9f85f028458e4</t>
  </si>
  <si>
    <t>"Bottlick, Walter" &lt;walter.bottlick@cotiviti.com&gt;</t>
  </si>
  <si>
    <t>Macey Bell &lt;macey.bell@observepoint.com&gt;, "Tack, Chris" &lt;chris.tack@cotiviti.com&gt;, John Davis &lt;john.davis@observepoint.com&gt;</t>
  </si>
  <si>
    <t>RE: **** EXTERNAL EMAIL - USE CAUTION **** ObservePoint Catch-Up + New CSM</t>
  </si>
  <si>
    <t>Hey Macey, sounds good. Can we shoot for the 1/15 at 1:30 MST slot?
From: Macey Bell &lt;macey.bell@observepoint.com&gt;
Sent: Thursday, January 8, 2026 2:52 PM
To: Bottlick, Walter &lt;walter.bottlick@cotiviti.com&gt;; Tack, Chris &lt;chris.tack@cotiviti.com&gt;; John Davis &lt;john.davis@observepoint.com&gt;
Subject: **** EXTERNAL EMAIL - USE CAUTION **** ObservePoint Catch-Up + New CSM
CAUTION: This email originated from outside of the organization. Do not click links or open attachments unless you recogniz</t>
  </si>
  <si>
    <t>19b9f92b194b4bc0</t>
  </si>
  <si>
    <t>Macey Bell &lt;macey.bell@observepoint.com&gt;, "Tack, Chris" &lt;chris.tack@cotiviti.com&gt;</t>
  </si>
  <si>
    <t>Re: **** EXTERNAL EMAIL - USE CAUTION **** ObservePoint Catch-Up + New CSM</t>
  </si>
  <si>
    <t>Hey Walter and Chris,
Yes I think that will work for us, thanks
I'm excited to meet you all and go over your ObservePoint goals for 2026!
*Regards, *
John Davis *   |    * *Customer Success Manager*
Cell: 801.633.6013
john.davis@observepoint.com
www.observepoint.com
&lt;https://groove.grvlnk4.com/url/typa6byifukvbtijwod94/aHR0cDovL3d3dy5vYnNlcnZlcG9pbnQuY29tLyNncm9vdmVzdW06LTc2MTEwNTM3MA%3D%3D&gt;
On Thu, Jan 8, 2026 at 2:31 PM Bottlick, Walter &lt;
walter.bottlick@cotiviti.com&gt;</t>
  </si>
  <si>
    <t>19b9f672277b6d88</t>
  </si>
  <si>
    <t>Tatyana Zachary &lt;tatyana.zachary@cdw.com&gt;</t>
  </si>
  <si>
    <t>Automatic reply: Billing Info</t>
  </si>
  <si>
    <t xml:space="preserve">Thank you for your message.
I will be on PTO from Jan 8th through Jan 16th
Tatyana
</t>
  </si>
  <si>
    <t>19b9f6426af7c045</t>
  </si>
  <si>
    <t>Audrey Bombeck-Massel &lt;audrbom@cdw.com&gt;, Tatyana Zachary &lt;tatyana.zachary@cdw.com&gt;</t>
  </si>
  <si>
    <t>Macey Bell &lt;macey.bell@observepoint.com&gt;, Andy Compas &lt;andy.compas@observepoint.com&gt;</t>
  </si>
  <si>
    <t>Billing Info</t>
  </si>
  <si>
    <t>Hey Audrey and Tatyana,
I was looking over your account and our documents and noticed our billing
info for you guys hasn't been updated in awhile. Do you mind filling out
this attached form so I have all the right contacts for the future?
*Regards, *
John Davis *   |    * *Customer Success Manager*
Cell: 801.633.6013
john.davis@observepoint.com
www.observepoint.com
&lt;https://groove.grvlnk4.com/url/typa6byifukvbtijwod94/aHR0cDovL3d3dy5vYnNlcnZlcG9pbnQuY29tLyNncm9vdmVzdW06LTc2MTEwN</t>
  </si>
  <si>
    <t>19bb9983cc4de3e6</t>
  </si>
  <si>
    <t>Re: Billing Info</t>
  </si>
  <si>
    <t>Hey Audrey and Tatyana,
Just bumping on this again so that we don't let it fall through the cracks,
I appreciate your help on this!
*Regards, *
John Davis *   |    * *Customer Success Manager*
Cell: 801.633.6013
john.davis@observepoint.com
www.observepoint.com
&lt;https://us-3129.email-composer-webhooks.gong.io/email-tracking/clicked?email-info-token=eyJhbGciOiJIUzI1NiJ9.eyJjb21wYW55SWQiOiI4OTgyMjM2MTQxODc2Mjk3NzAiLCJkcmFmdElkIjoicjY4MjkyNTA2MDIyOTU5Nzk4NTIiLCJsaW5rVXJsIjoiaHR0cHM6L</t>
  </si>
  <si>
    <t>19b9f2a846b792df</t>
  </si>
  <si>
    <t>"Bottlick, Walter" &lt;walter.bottlick@cotiviti.com&gt;, "Tack, Chris" &lt;chris.tack@cotiviti.com&gt;, John Davis &lt;john.davis@observepoint.com&gt;</t>
  </si>
  <si>
    <t>cotiviti.com, observepoint.com</t>
  </si>
  <si>
    <t>ObservePoint Catch-Up + New CSM</t>
  </si>
  <si>
    <t>Hey Walter and Chris,
I would love to catch up to go over progress made with your privacy QA as
well as go over what your team and company goals and metrics will be for
2026 so ObservePoint can best help and be aligned with Cotiviti's
priorities. Also, I'd like to introduce you to John Davis, who will be the
assigned CSM and main point of contact for Cotiviti moving forward. I'm
still at ObservePoint so you'd better come to Edge again this year!
Would any of these times work to sync u</t>
  </si>
  <si>
    <t>19b753114ac2c303</t>
  </si>
  <si>
    <t>"nic.suder@observepoint.com" &lt;nic.suder@observepoint.com&gt;, "clarke.anderson@observepoint.com" &lt;clarke.anderson@observepoint.com&gt;, "john.davis@observepoint.com" &lt;john.davis@observepoint.com&gt;, "erin.hayes@worldmarket.com" &lt;erin.hayes@worldmarket.com&gt;</t>
  </si>
  <si>
    <t>Upcoming ObservePoint Renewal on March 1, 2026 - Cost Plus World Market</t>
  </si>
  <si>
    <t xml:space="preserve">
[image: ObservePoint Logo_Gray_ON_YEllow_LOGO.jpeg]
A friendly reminder that it's time to renew.
Hi Erin,
Thank you for being an ObservePoint customer!
This is an automated notification to let you know that the end of your 
current term is* March 1, 2026*.
We know approval and procurement processes can take time, and we want to 
avoid any interruption of service, hence we are reaching out now.
Please reach out to your account team if you have any questions, or if you 
anticipate any ch</t>
  </si>
  <si>
    <t>19b47e998c9761f7</t>
  </si>
  <si>
    <t>Accepted: ObservePoint | CDW Sync</t>
  </si>
  <si>
    <t xml:space="preserve">
----------------------------------------------------------------------
The contents of this email are intended only for the recipient(s) listed above. If you are not the intended recipient, you are directed not to read, disclose, distribute, or otherwise use this transmission. If you have received this email in error, please notify the sender immediately and delete the transmission. Delivery of this message is not intended to waive any applicable privileges.
</t>
  </si>
  <si>
    <t>19b4705e6c4a03bd</t>
  </si>
  <si>
    <t>Audrey Bombeck-Massel &lt;audrbom@cdw.com&gt;</t>
  </si>
  <si>
    <t>Tatyana Zachary &lt;tatyana.zachary@cdw.com&gt;, "John.davis@observepoint.com" &lt;John.davis@observepoint.com&gt;</t>
  </si>
  <si>
    <t>cdw.com, observepoint.com</t>
  </si>
  <si>
    <t>FW: Your 2025 ObservePoint Year in Review is here</t>
  </si>
  <si>
    <t>Hello Tatyana,
FYI - John Davis has replaced Macey Bell at Observepoint. @John.davis@observepoint.com&lt;mailto:John.davis@observepoint.com&gt; – please provide a short introduction of yourself to Tatyana Zachary, Sr. Director at CDW.
Audrey Bombeck-Massel, MBA, PMP, CSM
Performance Analytics, Technical Project Manager/Scrum Master | CDW
Phone: 847-373-7311 (cell)
Email: audrbom@cdw.com&lt;mailto:audrbom@cdw.com&gt;
[signatureImage][cid:image002.jpg@01DC7332.D9B35580] [cid:image003.png@01DC7332.D9</t>
  </si>
  <si>
    <t>19b479b969ea4244</t>
  </si>
  <si>
    <t>Re: FW: Your 2025 ObservePoint Year in Review is here</t>
  </si>
  <si>
    <t>Hey Tatyana,
Like Audrey said, I will be taking over this partnership with CDW and look
forward to working with you and your team. I enjoyed meeting Audrey and
your team.
We are just doing some internal shuffling here and Macey is not going
anywhere, she will continue to be here to provide context of previous
projects that she has been involved in with your team.
I am here to make sure the transition is as smooth as possible. I come from
a technical background (software engineer an</t>
  </si>
  <si>
    <t>19b47bee78945ad4</t>
  </si>
  <si>
    <t>John Davis &lt;john.davis@observepoint.com&gt;, Audrey Bombeck-Massel &lt;audrbom@cdw.com&gt;</t>
  </si>
  <si>
    <t>observepoint.com, cdw.com</t>
  </si>
  <si>
    <t>Hi John,
Nice to meet you virtually!
Thank you for the connecting with us, I would love to chat more about automation of testing in lower environment to validate upcoming product changes. I am off the week that you picked but happy to chat in the last week of January, Audrey can coordinate the meeting.
I look forward to working with you as well, happy Holidays!
Thanks,
Tatyana
From: John Davis &lt;john.davis@observepoint.com&gt;
Date: Monday, December 22, 2025 at 2:49 PM
To: Audrey</t>
  </si>
  <si>
    <t>19b47c6550c99512</t>
  </si>
  <si>
    <t>Audrey Bombeck-Massel &lt;audrbom@cdw.com&gt;, Macey Bell &lt;macey.bell@observepoint.com&gt;</t>
  </si>
  <si>
    <t>Sounds great!
No worries about that meeting, here are the time slots available for that
week that you can pick from:
Meeting length: 30 Minutes
Time Zone: (GMT-7) MST/Denver
Mon Jan 19 Tue Jan 20 Wed Jan 21 Thu Jan 22 Fri Jan 23
 1:30  PM
&lt;https://us-3129.email-composer-webhooks.gong.io/email-tracking/clicked?email-info-token=eyJhbGciOiJIUzI1NiJ9.eyJjb21wYW55SWQiOiI4OTgyMjM2MTQxODc2Mjk3NzAiLCJkcmFmdElkIjoicjEwNDA2Mjg3MDE5NDA5NjgwMjUiLCJsaW5rVXJsIjoiaHR0cHM6Ly9vYnNlcnZlcG9pbnQuY2hpbGlw</t>
  </si>
  <si>
    <t>19b47e639a399888</t>
  </si>
  <si>
    <t>Perfect, I booked it.
Thanks,
Tatyana
From: John Davis &lt;john.davis@observepoint.com&gt;
Date: Monday, December 22, 2025 at 3:36 PM
To: Tatyana Zachary &lt;tatyana.zachary@cdw.com&gt;
Cc: Audrey Bombeck-Massel &lt;audrbom@cdw.com&gt;, Macey Bell &lt;macey.bell@observepoint.com&gt;
Subject: Re: FW: Your 2025 ObservePoint Year in Review is here
Sounds great!
No worries about that meeting, here are the time slots available for that week that you can pick from:
Meeting length: 30 Minutes
Time Zone:</t>
  </si>
  <si>
    <t>19b2edae78075923</t>
  </si>
  <si>
    <t>Maria E DaPonte &lt;Maria.DaPonte@cvshealth.com&gt;, Amy Rondinelli &lt;Amy.Rondinelli@cvshealth.com&gt;, John Davis &lt;john.davis@observepoint.com&gt;</t>
  </si>
  <si>
    <t>Observepoint allowlisting</t>
  </si>
  <si>
    <t>Hey both,
 Curious to hear now that ObservePoint is in archer whether the allow listing process has been able to progress? 
Would love to chat more about this tomorrow during our call, especially in the case that I can provide any more information or detail on the ObservePoint end that can help with this. 
Additionally, I want to introduce you to John Davis who’s going to be your main point of contact moving forward. One of my colleagues has taken on a new management position internally</t>
  </si>
  <si>
    <t>19b2facdb6739c09</t>
  </si>
  <si>
    <t>Maria E DaPonte &lt;Maria.DaPonte@cvshealth.com&gt;, Amy Rondinelli &lt;Amy.Rondinelli@cvshealth.com&gt;</t>
  </si>
  <si>
    <t>Re: Observepoint allowlisting</t>
  </si>
  <si>
    <t>Thanks for the intro Macey
Hey Maria and Amy,
I look forward to meeting you tomorrow and hearing about the projects
you are working on.
*Regards, *
John Davis *   |    * *Customer Success Manager*
Cell: 801.633.6013
john.davis@observepoint.com
www.observepoint.com
&lt;https://us-3129.email-composer-webhooks.gong.io/email-tracking/clicked?email-info-token=eyJhbGciOiJIUzI1NiJ9.eyJjb21wYW55SWQiOiI4OTgyMjM2MTQxODc2Mjk3NzAiLCJkcmFmdElkIjoici0xMjgzNDg2NDQ5NzA1NDcwMTMzIiwibGlua1VybCI6Im</t>
  </si>
  <si>
    <t>19b37d06c7087e4b</t>
  </si>
  <si>
    <t>"Rondinelli, Amy" &lt;Amy.Rondinelli@cvshealth.com&gt;</t>
  </si>
  <si>
    <t>Re: [EXTERNAL] Re: Observepoint allowlisting</t>
  </si>
  <si>
    <t>Hi John,
I was telling my boss about our call yesterday and our plans to resync after the new year re: 2026 goals.
She was interested in being prepared for the contract renewal.  We don't currently "own" that process, but it could end up landing in our lap 🙂 so in order to be prepared we wanted to get our arms around the following:
What is our current contract? Can you send me a copy?
Trying to understand - what package/access we currently have - what that entails.
  *
What ar</t>
  </si>
  <si>
    <t>19b7fa1d4b2f1860</t>
  </si>
  <si>
    <t>Macey Bell &lt;macey.bell@observepoint.com&gt;, "Rondinelli, Amy" &lt;Amy.Rondinelli@cvshealth.com&gt;, Todd Wilkerson &lt;todd.wilkerson@observepoint.com&gt;</t>
  </si>
  <si>
    <t>observepoint.com, cvshealth.com</t>
  </si>
  <si>
    <t>Hey Maria,
I have attached your current signed agreement, which is set to expire on
April 14, 2026.
I have also attached a new agreement for review. It is identical to your
last contract in terms of the length, volume and pricing. It is a two-year
contract, which includes 600k yearly page scans and 6k yearly page
journeys.
While current usage is low due to previous allowlisting challenges, we
expect volume to reach or exceed your limits once your scans are running at
a regular cad</t>
  </si>
  <si>
    <t>19b7fa5115d8af74</t>
  </si>
  <si>
    <t>Thank you!
________________________________
From: John Davis &lt;john.davis@observepoint.com&gt;
Sent: Friday, January 2, 2026 11:54 AM
To: DaPonte, Maria E &lt;Maria.DaPonte@CVSHealth.com&gt;
Cc: Macey Bell &lt;macey.bell@observepoint.com&gt;; Rondinelli, Amy &lt;Amy.Rondinelli@CVSHealth.com&gt;; Todd Wilkerson &lt;todd.wilkerson@observepoint.com&gt;
Subject: Re: [EXTERNAL] Re: Observepoint allowlisting
**** External Email - Use Caution ****
________________________________
Hey Maria,
I have attached your curr</t>
  </si>
  <si>
    <t>19b28a89a94357a9</t>
  </si>
  <si>
    <t>Accepted: ObservePoint | CDW - Sync</t>
  </si>
  <si>
    <t>19b28a8b7053ce0c</t>
  </si>
  <si>
    <t>19b28a8f49a9aec8</t>
  </si>
  <si>
    <t>19b287cbcb08afc4</t>
  </si>
  <si>
    <t>19b287cc456d933d</t>
  </si>
  <si>
    <t>19b28fe5ab489f86</t>
  </si>
  <si>
    <t>19b28feb01c410ad</t>
  </si>
  <si>
    <t>19b2863856a47545</t>
  </si>
  <si>
    <t>Harshavardhan Rao Chunduri &lt;harshavardhan.chunduri@cdw.com&gt;</t>
  </si>
  <si>
    <t>Automatic reply: Updated invitation: ObservePoint | CDW - Sync @ Tue Dec 3, 2024 11am - 11:30am (MST) (harshavardhan.chunduri@cdw.com)</t>
  </si>
  <si>
    <t xml:space="preserve">Thank you for your email. I am currently on vacation and will be out of the office until December 28, 2025. My responses may be delayed.
For urgent matters, please contact Tatyana Zachary or DigitalAnalyticsTeam@cdw.com
</t>
  </si>
  <si>
    <t>19b28632ecfe5591</t>
  </si>
  <si>
    <t>Jen Giese &lt;jenngie@cdw.com&gt;</t>
  </si>
  <si>
    <t>Automatic reply: Updated invitation: ObservePoint | CDW - Sync @ Tue Dec 3, 2024 11am - 11:30am (MST) (jenngie@cdw.com)</t>
  </si>
  <si>
    <t xml:space="preserve">I am out of the office with no access to email.  I will respond when I get back.
If your request needs attention before I respond - please reach out to Pravina Rupwal.
</t>
  </si>
  <si>
    <t>19b068da773542bb</t>
  </si>
  <si>
    <t>John Davis &lt;john.davis@observepoint.com&gt;, Clarke Anderson &lt;clarke.anderson@observepoint.com&gt;, grant.menefee@worldmarket.com</t>
  </si>
  <si>
    <t>Updated invitation: ObservePoint | World Market - Sync @ Tue Dec 16, 2025 9:30am - 10am (MST) (John Davis)</t>
  </si>
  <si>
    <t>This event has been updated
Changed: time
ObservePoint | World Market - Sync
Tuesday Dec 16, 2025 ⋅ 9:30am – 10am
Mountain Time - Denver
Join Zoom Meeting
https://observepoint.zoom.us/j/3742631971?pwd=Z2JhWG1yV1ZtOVBnMVZaRDR0bjVDZz09&amp;omn=95210331443&amp;jst=2
Join by phone
(US) +1 888-788-0099
passcode: 318688
Joining instructions
https://www.google.com/url?q=https://applications.zoom.us/addon/invitation/detail?meetingUuid%3DxnSdLxovRZS8%252BcfN0JFHDw%253D%253D%26signature%3</t>
  </si>
  <si>
    <t>19aba775d935f0b7</t>
  </si>
  <si>
    <t>Zack Rosen &lt;zack.rosen@crowdstrike.com&gt;, John Davis &lt;john.davis@observepoint.com&gt;</t>
  </si>
  <si>
    <t>crowdstrike.com, observepoint.com</t>
  </si>
  <si>
    <t>New CSM Introduction</t>
  </si>
  <si>
    <t xml:space="preserve">Hey Zack!
I want to schedule some time with you to introduce Crowdstrike's new CSM
and main point of contact, John Davis.
Would any of these times work to touch base?
Something I would love to be able to go over with you and John is
Crowdstrike's desired outcomes for 2026 and how ObservePoint can help with
any relevant kpis and areas of focus for the upcoming year.
Meeting length: 30 Minutes
Time Zone: (GMT-7) MST/Denver
Tue Dec 9 Mon Dec 15 Tue Dec 16 Wed Dec 17 Thu Dec 18 Fri </t>
  </si>
  <si>
    <t>19abc0df3a8374dc</t>
  </si>
  <si>
    <t>Zack Rosen &lt;zack.rosen@crowdstrike.com&gt;</t>
  </si>
  <si>
    <t>crowdstrike.com</t>
  </si>
  <si>
    <t>Re: New CSM Introduction</t>
  </si>
  <si>
    <t>Hi Zack,
Thank you for the introduction, Macey.
It's great to meet you, Zack. I'm taking over as your Customer Success
Manager and am here to make this transition as smooth as possible.
On Tue, Nov 25, 2025 at 3:02 AM Macey Bell &lt;macey.bell@observepoint.com&gt;
wrote:
&gt; Hey Zack!
&gt;
&gt; I want to schedule some time with you to introduce Crowdstrike's new CSM
&gt; and main point of contact, John Davis.
&gt;
&gt; Would any of these times work to touch base?
&gt;
&gt; Something I would love to be a</t>
  </si>
  <si>
    <t>19adf1098e28f93c</t>
  </si>
  <si>
    <t>Re: [External] Re: New CSM Introduction</t>
  </si>
  <si>
    <t>Hey Macey, and hello John, nice to meet you.
Let me see if I can find some time for us after AWS re:invent this week, will circle back once able. Thanks!
z
Zack Rosen (he/him)
CrowdStrike Director, Web Operations &amp; Experience
e. zack.rosen@crowdstrike.com&lt;mailto:zack.rosen@crowdstrike.com&gt;
From: John Davis &lt;john.davis@observepoint.com&gt;
Date: Tuesday, November 25, 2025 at 12:27 PM
To: Macey Bell &lt;macey.bell@observepoint.com&gt;
Cc: Zack Rosen &lt;zack.rosen@crowdstrike.com&gt;
Subjec</t>
  </si>
  <si>
    <t>19b045ae54745969</t>
  </si>
  <si>
    <t>Hey Zack,
Here is an updated list of times that should work for myself and Macey over
the next week or so. Feel free to grab one that works for you.
Meeting length: 30 Minutes
Time Zone: (GMT-7) MST/Denver
Thu Dec 11 Mon Dec 15 Tue Dec 16 Wed Dec 17 Thu Dec 18 Fri Dec 19
 10:00  AM
&lt;https://observepoint.chilipiper.com/suggested-times/5b8de04b-760a-4d84-a63c-90427f882159?slotStartsAt=2025-12-11T17:00:00.000Z&gt;
 1:30  PM
&lt;https://observepoint.chilipiper.com/suggested-times/5b8de04b-760</t>
  </si>
  <si>
    <t>19b94bbdee0ffedb</t>
  </si>
  <si>
    <t>Hey Zack,
Here are some updated slots to meet next week, now that we are past the
holidays. Feel free to grab one that works for you:
Meeting length: 30 Minutes
Time Zone: (GMT-7) MST/Denver
Mon Jan 12 Tue Jan 13 Wed Jan 14 Thu Jan 15 Fri Jan 16
 1:30  PM
&lt;https://us-3129.email-composer-webhooks.gong.io/email-tracking/clicked?email-info-token=eyJhbGciOiJIUzI1NiJ9.eyJjb21wYW55SWQiOiI4OTgyMjM2MTQxODc2Mjk3NzAiLCJkcmFmdElkIjoici0yOTQ2MTAxNzEwNDgzNzczMjgzIiwibGlua1VybCI6Imh0dHBzOi8vb2JzZXJ</t>
  </si>
  <si>
    <t>19aba383bfe642f8</t>
  </si>
  <si>
    <t>John Davis &lt;john.davis@observepoint.com&gt;, eric.bauer@cvshealth.com, "Rondinelli, Amy" &lt;amy.rondinelli@cvshealth.com&gt;</t>
  </si>
  <si>
    <t>Invitation: ObservePoint | CVS - Sync @ Every 2 weeks from 10:30am to 11am on Thursday (MST) (John Davis)</t>
  </si>
  <si>
    <t>ObservePoint | CVS - Sync
Every 2 weeks from 10:30am to 11am on Thursday
Mountain Time - Denver
Join Zoom Meeting
https://observepoint.zoom.us/j/3742631971?pwd=Z2JhWG1yV1ZtOVBnMVZaRDR0bjVDZz09&amp;omn=99507586359
Join by phone
(US) +1 888-788-0099
passcode: 318688
Joining instructions
https://www.google.com/url?q=https://applications.zoom.us/addon/invitation/detail?meetingUuid%3Dv6Pmec%252FyTjGtc7fBgDeL3w%253D%253D%26signature%3D462bd71da85c406e7d026b26b2fddddb21d67ab4dd5258affa55</t>
  </si>
  <si>
    <t>19aba3631d895b4b</t>
  </si>
  <si>
    <t>John Davis &lt;john.davis@observepoint.com&gt;, audrbom@cdw.com, tatyana.zachary@cdw.com, sainath.revankar@cdw.com, awesta.ahmadi@cdw.com</t>
  </si>
  <si>
    <t>Invitation: ObservePoint | CDW - Sync @ Every 2 weeks from 11am to 11:30am on Tuesday (MST) (John Davis)</t>
  </si>
  <si>
    <t>ObservePoint | CDW - Sync
Every 2 weeks from 11am to 11:30am on Tuesday
Mountain Time - Denver
Join Zoom Meeting
https://observepoint.zoom.us/j/3742631971?pwd=Z2JhWG1yV1ZtOVBnMVZaRDR0bjVDZz09&amp;omn=97098763634
Join by phone
(US) +1 888-788-0099
passcode: 318688
Joining instructions
https://www.google.com/url?q=https://applications.zoom.us/addon/invitation/detail?meetingUuid%3D5Y0rydD8SMym7uDF8sAoLw%253D%253D%26signature%3Dd0051eb3d3a22b5905c0c9a36e05d76cf876eddac18d86eb90815e03f</t>
  </si>
  <si>
    <t>19aba3543075e9e4</t>
  </si>
  <si>
    <t>Invitation: ObservePoint | World Market - Sync @ Fri Dec 12, 2025 9:30am - 10am (MST) (John Davis)</t>
  </si>
  <si>
    <t>ObservePoint | World Market - Sync
Friday Dec 12, 2025 ⋅ 9:30am – 10am
Mountain Time - Denver
Join Zoom Meeting
https://observepoint.zoom.us/j/3742631971?pwd=Z2JhWG1yV1ZtOVBnMVZaRDR0bjVDZz09&amp;omn=95210331443&amp;jst=2
Join by phone
(US) +1 888-788-0099
passcode: 318688
Joining instructions
https://www.google.com/url?q=https://applications.zoom.us/addon/invitation/detail?meetingUuid%3DxnSdLxovRZS8%252BcfN0JFHDw%253D%253D%26signature%3Daa4fc7e7f4cb03663b2e9878cad24fec5a0be5d97baa0397</t>
  </si>
  <si>
    <t>19be0e8a86fed736</t>
  </si>
  <si>
    <t>Stanton Richard WA-SEATTLE &lt;stanton.richard@commonspirit.org&gt;</t>
  </si>
  <si>
    <t>help with an audit</t>
  </si>
  <si>
    <t>Hey John,
I can't seem to get this audit working and I'm wondering if you can help.
This is the audit:
https://app.observepoint.com/share/S4zf7LYxjSs9dGKLW2wTCvM
The purpose of the audit is to open https://providers.commonspirit.org
and find the providers with a "bio link" and click on the link to open up
the video player pop-up.
The video player should be using a youtube.com video link that is a
no-cookie version.  so youtube-nocookie.com instead of youtube.com.
This prev</t>
  </si>
  <si>
    <t>19be1a82475c5bcc</t>
  </si>
  <si>
    <t>Re: help with an audit</t>
  </si>
  <si>
    <t>Hey Stanton,
I took a look at this and my first question is, do we need to actually
click all the "Bio video" buttons for all the providers that have them?
Like aren't these created dynamically so maybe we just need a robust
journey to test one version of this button in an end-to-end fashion? A
journey will be able to track the cookies in a more accurate way because
you can check them at the time of an action, unlike an audit which is going
to aggregate them all together.
My other qu</t>
  </si>
  <si>
    <t>19bdd3fa8e9f313d</t>
  </si>
  <si>
    <t>"Castillo, Charlotte" &lt;Charlotte.Castillo@devry.edu&gt;</t>
  </si>
  <si>
    <t>Accepted: [EXTERNAL] Updated invitation: ObservePoint | DeVry University Sync @ Fri Jan 23, 2026 1pm - 1:30pm (MST) (charlotte.castillo@devry.edu)</t>
  </si>
  <si>
    <t>19bdd3f2eda91f71</t>
  </si>
  <si>
    <t>Declined: [EXTERNAL] Invitation: ObservePoint | DeVry University Sync @ Tue Jan 20, 2026 3:30pm - 4pm (MST) (charlotte.castillo@devry.edu)</t>
  </si>
  <si>
    <t>19bdbe0ca4473a89</t>
  </si>
  <si>
    <t>John Davis &lt;john.davis@observepoint.com&gt;, Bryce Bergen &lt;bryce.bergen@observepoint.com&gt;, "Nugent, Chris" &lt;Chris.Nugent@devry.edu&gt;, "Matheson, Colton" &lt;Colton.Matheson@devry.edu&gt;, "Sals, David" &lt;David.Sals@devry.edu&gt;, "Mehta, Varun" &lt;Varun.Mehta@devry.edu&gt;</t>
  </si>
  <si>
    <t>observepoint.com, devry.edu</t>
  </si>
  <si>
    <t>"Campbell, Chris" &lt;Chris.Campbell@devry.edu&gt;</t>
  </si>
  <si>
    <t>RE: [EXTERNAL] ObservePoint Reschedule Sync Up</t>
  </si>
  <si>
    <t xml:space="preserve">Hi John,
No problem, I will reschedule our meeting for a later date.
As a reminder to David/IT, we are awaiting confirmation on questions for next steps that will affect ObservePoint journey setup. Journeys will automatically check form functionality, ad tag, and analytics tagging before code launches, and post-launch on Production.
Outstanding questions:
(1) Which of the forms and teasers are templatized versus individually page-authored. For example, we've seen issues with the AOS </t>
  </si>
  <si>
    <t>19bdc7f741f3712b</t>
  </si>
  <si>
    <t>"Sals, David" &lt;David.Sals@devry.edu&gt;</t>
  </si>
  <si>
    <t>"Castillo, Charlotte" &lt;Charlotte.Castillo@devry.edu&gt;, John Davis &lt;john.davis@observepoint.com&gt;, Bryce Bergen &lt;bryce.bergen@observepoint.com&gt;, "Nugent, Chris" &lt;Chris.Nugent@devry.edu&gt;, "Matheson, Colton" &lt;Colton.Matheson@devry.edu&gt;, "Mehta, Varun" &lt;Varun.Mehta@devry.edu&gt;</t>
  </si>
  <si>
    <t>devry.edu, observepoint.com</t>
  </si>
  <si>
    <t>Re: [EXTERNAL] ObservePoint Reschedule Sync Up</t>
  </si>
  <si>
    <t>Hi Charlotte and John,
1)
Currently, all of our Get Started forms are built by the authors on a page-by-page basis. They all use a common component, however each form needs to be configured independently. One of the projects on the website transformation board is to rebuild the form component, and making a common, embeddable form for Get Started would be part of that project, but at the moment we don’t have that ready.
Having said that, all of the forms (with the exception of the new la</t>
  </si>
  <si>
    <t>19bdd3d6403cf9c2</t>
  </si>
  <si>
    <t>"Sals, David" &lt;David.Sals@devry.edu&gt;, John Davis &lt;john.davis@observepoint.com&gt;, Bryce Bergen &lt;bryce.bergen@observepoint.com&gt;, "Nugent, Chris" &lt;Chris.Nugent@devry.edu&gt;, "Matheson, Colton" &lt;Colton.Matheson@devry.edu&gt;, "Mehta, Varun" &lt;Varun.Mehta@devry.edu&gt;, Chris Hawkes &lt;chris.hawkes@observepoint.com&gt;</t>
  </si>
  <si>
    <t>Hi David,
Thank you. I want to reiterate that this is a bit different from forms being all the same. I know we addressed a few misconfigurations on the Get Started AOS selectors last November and rollbacks on SSWA releases.
Since the goal is for ObservePoint to replicate the major QA checkpoints, my recommendation remains the same as what I shared on the call. I plan to request build outs for the top 20 or so primary Get Started forms. I’ll consolidate these to limit the total number and a</t>
  </si>
  <si>
    <t>19bdb7d99d1437d2</t>
  </si>
  <si>
    <t>Bryce Bergen &lt;bryce.bergen@observepoint.com&gt;, "Castillo, Charlotte" &lt;charlotte.castillo@devry.edu&gt;, "Nugent, Chris" &lt;chris.nugent@devry.edu&gt;, "Matheson, Colton" &lt;colton.matheson@devry.edu&gt;, "Sals, David" &lt;david.sals@devry.edu&gt;, varun.mehta@devry.edu</t>
  </si>
  <si>
    <t>Reschedule Sync Up</t>
  </si>
  <si>
    <t>Hey David, Charlotte and Team,
I have a new conflict moving forward with our regular cadence of meetings
on Tuesdays at 11am MST, including today. Can we find a new time that works
for everyone?
Here are some available times this week that also work for me on a
monthly cadence like we have been doing in the past in *Mountain Time*,
feel free to grab one that works for you and your team:
Meeting length: 30 Minutes
Time Zone: (GMT-7) MST/Denver
Tue Jan 20 Wed Jan 21 Thu Jan 22 Fri J</t>
  </si>
  <si>
    <t>19bc79e817041cb7</t>
  </si>
  <si>
    <t>Brooke Tymoniewicz &lt;BTymoniewicz@darden.com&gt;</t>
  </si>
  <si>
    <t>Declined: ObservePoint | Darden Restaurants Sync</t>
  </si>
  <si>
    <t>19bbcfe783ecd0a8</t>
  </si>
  <si>
    <t>"Rao, Dinika" &lt;dinika.rao@accenture.com&gt;</t>
  </si>
  <si>
    <t>accenture.com</t>
  </si>
  <si>
    <t>Accepted: ObservePoint | EDC Sync</t>
  </si>
  <si>
    <t xml:space="preserve">
________________________________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t>
  </si>
  <si>
    <t>19bb38aaf6c770fb</t>
  </si>
  <si>
    <t>Kendall Papera &lt;Kendall.Papera@setoyota.com&gt;</t>
  </si>
  <si>
    <t>Accepted: ObservePoint | SE Toyota - Sync</t>
  </si>
  <si>
    <t>This e-mail transmission contains information intended only for the use of the recipient(s) named above. Further, it contains information that may be privileged and confidential. If you are not the intended recipient, you are hereby notified that any dissemination, distribution, or copying of this message (including any attachments) is strictly prohibited. If you have received this e-mail in error, please notify the sender by reply e-mail and then delete this message from your mail system. Thank</t>
  </si>
  <si>
    <t>19bb35c2686ad289</t>
  </si>
  <si>
    <t>John Davis &lt;john.davis@observepoint.com&gt;, kendall.papera@setoyota.com</t>
  </si>
  <si>
    <t>observepoint.com, setoyota.com</t>
  </si>
  <si>
    <t>Updated invitation: SE Toyota | ObservePoint - Sync @ Thu Jan 15, 2026 11am - 11:30am (MST) (John Davis)</t>
  </si>
  <si>
    <t>This event has been updated
Changed: title, conferencing
SE Toyota | ObservePoint - Sync
Thursday Jan 15, 2026 ⋅ 11am – 11:30am
Mountain Time - Denver
Looking forward to connecting.
If you need to reschedule, please use the link:  
https://observepoint.chilipiper.com/reschedule/eea615f7-6f00-440a-8da7-e7ac03f930ac
Organizer
Macey Bell
macey.bell@observepoint.com
Guests
Macey Bell - organizer
John Davis
kendall.papera@setoyota.com
View all guest info  
https://calend</t>
  </si>
  <si>
    <t>19bb31bfcdeefaff</t>
  </si>
  <si>
    <t>Invitation: Meeting with Macey @ Thu Jan 15, 2026 11am - 11:30am (MST) (John Davis)</t>
  </si>
  <si>
    <t>Meeting with Macey
Thursday Jan 15, 2026 ⋅ 11am – 11:30am
Mountain Time - Denver
Join with Google Meet
https://meet.google.com/eod-bcgd-kyz?hs=224
Join by phone
(US) +1 929-277-5940
PIN: 430486880
More phone numbers
https://tel.meet/eod-bcgd-kyz?pin=4734309107681&amp;hs=0
Looking forward to connecting.
If you need to reschedule, please use the link:  
https://observepoint.chilipiper.com/reschedule/eea615f7-6f00-440a-8da7-e7ac03f930ac
Organizer
Macey Bell
macey.bell@ob</t>
  </si>
  <si>
    <t>19b99e1fa36d8f0f</t>
  </si>
  <si>
    <t>Kendall Papera &lt;kendall.papera@setoyota.com&gt;, John Davis &lt;john.davis@observepoint.com&gt;</t>
  </si>
  <si>
    <t>setoyota.com, observepoint.com</t>
  </si>
  <si>
    <t>New CSM Introductory Call</t>
  </si>
  <si>
    <t>Hey Kendall!
There have been some changes in the new year and SE Toyota will have a new
main point of contact, John Davis, moving forward. I am staying with
ObservePoint and here to help answer questions or provide context from past
projects or topics we have discussed but John is officially your CSM and
he's awesome- you'll love working with him!
I was going to wait until our next regularly scheduled call to make the
introduction but realized I am planning to be OOO that day and it's</t>
  </si>
  <si>
    <t>19bb31cede676844</t>
  </si>
  <si>
    <t>Re: New CSM Introductory Call</t>
  </si>
  <si>
    <t xml:space="preserve">Hi Macey,
Thanks for the introduction. It's nice to meet you, John!
Just schedule a call on 1/15 at 11am MST.
See you then!
Kendall Papera
Explore Product Owner
250 Jim Moran Blvd&lt;https://maps.google.com/?q=100+Jim+Moran+Blvd+Deerfield+Beach,+FL+33442&amp;entry=gmail&amp;source=g&gt;
Deerfield Beach, FL 33442&lt;https://maps.google.com/?q=100+Jim+Moran+Blvd+Deerfield+Beach,+FL+33442&amp;entry=gmail&amp;source=g&gt;
c: 954-821-9389
[Southeast Toyota]&lt;https://exploretoyota.com/&gt;
P  Please consider the </t>
  </si>
  <si>
    <t>19b9521460cf7e19</t>
  </si>
  <si>
    <t>Syncup Meeting</t>
  </si>
  <si>
    <t>Are you able to join our meeting now?
*Regards, *
John Davis *   |    * *Customer Success Manager*
Cell: 801.633.6013
john.davis@observepoint.com
www.observepoint.com
&lt;https://us-3129.email-composer-webhooks.gong.io/email-tracking/clicked?email-info-token=eyJhbGciOiJIUzI1NiJ9.eyJjb21wYW55SWQiOiI4OTgyMjM2MTQxODc2Mjk3NzAiLCJkcmFmdElkIjoicjIwMTQ1NTYyODkzNzgxMTI3ODMiLCJsaW5rVXJsIjoiaHR0cHM6Ly9ncm9vdmUuZ3J2bG5rNC5jb20vdXJsL3R5cGE2YnlpZnVrdmJ0aWp3b2Q5NC9hSFIwY0RvdkwzZDNkeTV2WW5ObGNuWmxjRzl</t>
  </si>
  <si>
    <t>19b98a8cf56f4799</t>
  </si>
  <si>
    <t>Re: Syncup Meeting</t>
  </si>
  <si>
    <t>Hi John,
I'm sorry I missed our meeting. I had a family emergency and couldn't make
it. Apologies
On Tue, Jan 6, 2026 at 1:05 PM John Davis &lt;john.davis@observepoint.com&gt;
wrote:
&gt; *USE CAUTION - EXTERNAL EMAIL*
&gt; ------------------------------
&gt; Are you able to join our meeting now?
&gt;
&gt; *Regards, *
&gt;
&gt; John Davis *   |    * *Customer Success Manager*
&gt;
&gt; Cell: 801.633.6013
&gt; john.davis@observepoint.com
&gt; www.observepoint.com
&gt; &lt;https://urldefense.proofpoint.com/v2/url?u=http</t>
  </si>
  <si>
    <t>19b9a79a151bd5fe</t>
  </si>
  <si>
    <t>No worries at all, I hope things are ok and everyone is safe.
Here are some slots listed in *Mountain Time* to meet before our next
scheduled meeting on Feb 3rd, feel free to grab one that works for you:
Meeting length: 30 Minutes
Time Zone: (GMT-7) MST/Denver
Fri Jan 9 Mon Jan 12 Tue Jan 13 Wed Jan 14 Thu Jan 15
 10:00  AM
&lt;https://observepoint.chilipiper.com/suggested-times/43f09e0e-e07b-4ea1-b450-022aa06232e4?slotStartsAt=2026-01-09T17:00:00.000Z&gt;
 10:00  AM
&lt;https://observepoint</t>
  </si>
  <si>
    <t>19b9df2f4ae358c1</t>
  </si>
  <si>
    <t>Thanks, just scheduled it for Monday at 12 noon PST.
On Wed, Jan 7, 2026 at 2:00 PM John Davis &lt;john.davis@observepoint.com&gt;
wrote:
&gt; *USE CAUTION - EXTERNAL EMAIL*
&gt; ------------------------------
&gt; No worries at all, I hope things are ok and everyone is safe.
&gt;
&gt; Here are some slots listed in *Mountain Time* to meet before our next
&gt; scheduled meeting on Feb 3rd, feel free to grab one that works for you:
&gt;
&gt; Meeting length: 30 Minutes
&gt; Time Zone: (GMT-7) MST/Denver
&gt; Fri Jan 9</t>
  </si>
  <si>
    <t>19b900448f3f2bca</t>
  </si>
  <si>
    <t>John Davis &lt;john.davis@observepoint.com&gt;, david.krause@commonspirit.org, philip.leach@commonspirit.org, debra.veik@commonspirit.org, eric.davis902@commonspirit.org, ken.johanson@commonspirit.org, stanton.richard@commonspirit.org, abel.gomez@observepoint.com</t>
  </si>
  <si>
    <t>observepoint.com, commonspirit.org</t>
  </si>
  <si>
    <t>Invitation: OP | Dignity Health - Sync @ Monthly from 2pm to 2:30pm on the first Tuesday from Tue Jan 6 to Mon Feb 2 (MST) (John Davis)</t>
  </si>
  <si>
    <t>OP | Dignity Health - Sync
Monthly from 2pm to 2:30pm on the first Tuesday from Tuesday Jan 6 to  
Monday Feb 2
Mountain Time - Denver
Join Zoom Meeting
https://observepoint.zoom.us/j/3742631971?pwd=Z2JhWG1yV1ZtOVBnMVZaRDR0bjVDZz09&amp;omn=92563328990
Join by phone
(US) +1 888-788-0099
passcode: 318688
Joining instructions
https://www.google.com/url?q=https://applications.zoom.us/addon/invitation/detail?meetingUuid%3DuwbEVSZaSHucNTqXQGo9tw%253D%253D%26signature%3D261a60bca9107976</t>
  </si>
  <si>
    <t>19b8fdd305e4386f</t>
  </si>
  <si>
    <t>ObservePoint Followup</t>
  </si>
  <si>
    <t>Hey Stanton,
Hope you had a great holiday break!
I wanted to reach for two reasons, first to schedule our first sync up for
2026, feel free to grab a slot that works for you, or let me know if you
need a different week:
Meeting length: 30 Minutes
Time Zone: (GMT-7) MST/Denver
Mon Jan 12 Tue Jan 13 Wed Jan 14 Thu Jan 15 Fri Jan 16
 1:30  PM
&lt;https://us-3129.email-composer-webhooks.gong.io/email-tracking/clicked?email-info-token=eyJhbGciOiJIUzI1NiJ9.eyJjb21wYW55SWQiOiI4OTgyMjM2MTQxO</t>
  </si>
  <si>
    <t>19b9df6fbe12fa87</t>
  </si>
  <si>
    <t>Re: ObservePoint Followup</t>
  </si>
  <si>
    <t>Can you remind me what the txt file use case is about? I remember talking
about best practices for analytics auditing and custom journeys but not
about a txt file use case.
On Mon, Jan 5, 2026 at 12:33 PM John Davis &lt;john.davis@observepoint.com&gt;
wrote:
&gt; *USE CAUTION - EXTERNAL EMAIL*
&gt; ------------------------------
&gt; Hey Stanton,
&gt;
&gt; Hope you had a great holiday break!
&gt;
&gt; I wanted to reach for two reasons, first to schedule our first sync up for
&gt; 2026, feel free to grab a slo</t>
  </si>
  <si>
    <t>19b9e878574a7022</t>
  </si>
  <si>
    <t xml:space="preserve">Hey Stanton, guessing that refers to just generally validating the on
webpage files that are your pricing transparency details! I think it may
not be txt files but they are non web pages.
I don't remember if we discussed it on our last call but I have been
catching John up to speed on that project since it has been valuable and is
more of a custom use case.
On Thu, Jan 8, 2026 at 7:16 AM Stanton Richard WA-SEATTLE &lt;
stanton.richard@commonspirit.org&gt; wrote:
&gt; Can you remind me what </t>
  </si>
  <si>
    <t>19ba33b294db50ef</t>
  </si>
  <si>
    <t>Thanks Macey,
Then the txt use case is in reference to the Price Compliance audit which
checks txt files.
Here's an example John. For Price Compliance audit the dignityhealth.org
website has to have a machine readable txt file at:
https://www.dignityhealth.org/cms-hpt.txt
which contains links to Source Pages and machine readable JSON files as
well as contact information
location-name: Sequoia Hospital
source-page-url:
https://www.dignityhealth.org/bayarea/locations/sequoia/pa</t>
  </si>
  <si>
    <t>19ba348cf5bb6771</t>
  </si>
  <si>
    <t>Awesome, thanks for sending this over Stanton!
So to clarify, you are hoping to crawl the links in these text files to at
least check if they are dead or not?
I will build a POC for this and get back to you.
*Regards, *
John Davis *   |    * *Customer Success Manager*
Cell: 801.633.6013
john.davis@observepoint.com
www.observepoint.com
&lt;https://groove.grvlnk4.com/url/typa6byifukvbtijwod94/aHR0cDovL3d3dy5vYnNlcnZlcG9pbnQuY29tLyNncm9vdmVzdW06LTc2MTEwNTM3MA%3D%3D&gt;
On Fri, Jan</t>
  </si>
  <si>
    <t>19ba425413a6330d</t>
  </si>
  <si>
    <t>Yes, checking the links in the JSON files would be great. Just even
checking the existence of the JSON files currently doesn't work.
I created this audit to check just the existence of the JSON files and OP
can't verify if the pages are there or not:
https://app.observepoint.com/share/6jZf4rkHhcY3qjPhyzwRmhs
Fortunately I do know ahead of time the content in the JSON so I've instead
split out checking that content into multiple audits:
The other 3 audits work.
1. CMS Compliance</t>
  </si>
  <si>
    <t>19ba4c8d9926078b</t>
  </si>
  <si>
    <t>Ok I did some digging into this a bit and I think it might be easier for me
to just show you at our next meeting on Monday, if that works for you?
*Regards, *
John Davis *   |    * *Customer Success Manager*
Cell: 801.633.6013
john.davis@observepoint.com
www.observepoint.com
&lt;https://groove.grvlnk4.com/url/typa6byifukvbtijwod94/aHR0cDovL3d3dy5vYnNlcnZlcG9pbnQuY29tLyNncm9vdmVzdW06LTc2MTEwNTM3MA%3D%3D&gt;
On Fri, Jan 9, 2026 at 12:04 PM Stanton Richard WA-SEATTLE &lt;
stanton.richar</t>
  </si>
  <si>
    <t>19bb3beb443c7060</t>
  </si>
  <si>
    <t>Sure, that works for me
On Fri, Jan 9, 2026 at 2:03 PM John Davis &lt;john.davis@observepoint.com&gt;
wrote:
&gt; *USE CAUTION - EXTERNAL EMAIL*
&gt; ------------------------------
&gt; Ok I did some digging into this a bit and I think it might be easier for
&gt; me to just show you at our next meeting on Monday, if that works for you?
&gt;
&gt; *Regards, *
&gt;
&gt; John Davis *   |    * *Customer Success Manager*
&gt;
&gt; Cell: 801.633.6013
&gt; john.davis@observepoint.com
&gt; www.observepoint.com
&gt; &lt;https://urlde</t>
  </si>
  <si>
    <t>19bb41a7936ae4b9</t>
  </si>
  <si>
    <t xml:space="preserve">Hi John,
Great meeting and good discussion regarding the Price Compliance audits.
I'll go ahead and enable the Check MRF audit since you noticed that it is
working a lot better now.
Attached is the Price Transparency worksheet which describes the validation
process and lists all the links.  They do get updated occasionally but not
often.
On Mon, Jan 12, 2026 at 11:45 AM Stanton Richard WA-SEATTLE &lt;
stanton.richard@commonspirit.org&gt; wrote:
&gt; Sure, that works for me
&gt;
&gt; On Fri, </t>
  </si>
  <si>
    <t>19bb43b255cc54a1</t>
  </si>
  <si>
    <t>Thanks, Stanton!
I'll keep you in the loop on what I come up with.
*Regards, *
John Davis *   |    * *Customer Success Manager*
Cell: 801.633.6013
john.davis@observepoint.com
www.observepoint.com
&lt;https://groove.grvlnk4.com/url/typa6byifukvbtijwod94/aHR0cDovL3d3dy5vYnNlcnZlcG9pbnQuY29tLyNncm9vdmVzdW06LTc2MTEwNTM3MA%3D%3D&gt;
On Mon, Jan 12, 2026 at 2:26 PM Stanton Richard WA-SEATTLE &lt;
stanton.richard@commonspirit.org&gt; wrote:
&gt; Hi John,
&gt;
&gt; Great meeting and good discussi</t>
  </si>
  <si>
    <t>19b4737e0e9a570c</t>
  </si>
  <si>
    <t>varun.metha@devry.edu, chris.hawkes@observepoint.com, colton.matheson@devry.edu, john.davis@observepoint.com, david.sals@devry.edu</t>
  </si>
  <si>
    <t>19b41f7a7ccdae8c</t>
  </si>
  <si>
    <t>Automatic reply: [External] Your 2025 ObservePoint Year in Review is here</t>
  </si>
  <si>
    <t>Hi,
Thank you for your email. I am OOO for the holidays and will return on 5th Jan'2026. Please note I have no access to my laptop. For any analytics emergency please send me an email on dinika.rao@accenture.com and will respond as soon as I can.
Happy Holidays!
Best,
Dinika Rao
________________________________
This message is for the designated recipient only and may contain privileged, proprietary, or otherwise confidential information. If you have received it in error, pleas</t>
  </si>
  <si>
    <t>19b38369959321cf</t>
  </si>
  <si>
    <t>"Lavoie, Kev" &lt;kev.lavoie@accenture.com&gt;</t>
  </si>
  <si>
    <t>19b33b227decd5a3</t>
  </si>
  <si>
    <t>John Davis &lt;john.davis@observepoint.com&gt;, colton.matheson@devry.edu, david.sals@devry.edu, charlotte.castillo@devry.edu, varun.metha@devry.edu</t>
  </si>
  <si>
    <t>Invitation: ObservePoint &amp; DeVry University || CSM Introduction @ Mon Dec 22, 2025 12pm - 12:30pm (MST) (John Davis)</t>
  </si>
  <si>
    <t>ObservePoint &amp; DeVry University || CSM Introduction
Monday Dec 22, 2025 ⋅ 12pm – 12:30pm
Mountain Time - Denver
Location
https://observepoint.zoom.us/j/91033742956	
https://www.google.com/url?q=https%3A%2F%2Fobservepoint.zoom.us%2Fj%2F91033742956&amp;sa=D&amp;source=calendar&amp;ust=1766530860000000&amp;usg=AOvVaw3cdabzEXsVPQG2uN2FZ1zZ
Looking forward to connecting.
If you need to reschedule, please use the link:  
https://observepoint.chilipiper.com/reschedule/9fe9922a-a849-4a42-bf00-e3392abb21</t>
  </si>
  <si>
    <t>19b327a8fcdd118a</t>
  </si>
  <si>
    <t>"Castillo, Charlotte" &lt;charlotte.castillo@devry.edu&gt;, "Matheson, Colton" &lt;colton.matheson@devry.edu&gt;, "Sals, David" &lt;david.sals@devry.edu&gt;, varun.metha@devry.edu</t>
  </si>
  <si>
    <t>Hi DeVry Team,
Hope you've all been well since we last spoke! I wanted to introduce you to
your new Customer Success Manager, John Davis (CC'd). John will take my
place as your primary point of contact for all these relating to
ObservePoint.
Let's set up a quick 30 minute sync to get you all acquainted with John,
sometime before or after the holidays. Please select a date/time from my
calendar below
Click here to find a time in the calendar
&lt;https://us-3129.email-composer-webhooks</t>
  </si>
  <si>
    <t>19b33b37e02d8916</t>
  </si>
  <si>
    <t>Chris Hawkes &lt;chris.hawkes@observepoint.com&gt;, "Matheson, Colton" &lt;Colton.Matheson@devry.edu&gt;, "Sals, David" &lt;David.Sals@devry.edu&gt;, "varun.metha@devry.edu" &lt;varun.metha@devry.edu&gt;</t>
  </si>
  <si>
    <t>John Davis &lt;john.davis@observepoint.com&gt;, "Nugent, Chris" &lt;Chris.Nugent@devry.edu&gt;</t>
  </si>
  <si>
    <t>RE: [EXTERNAL] ObservePoint CSM Introduction</t>
  </si>
  <si>
    <t>Hi Chris &amp; John,
Thanks so much, appreciated. Looking forward to meeting on Monday,
Charlotte Castillo | Senior Manager, Marketing Analytics
Pronouns: She/Her/Hers
M 310.210.6251 | E charlotte.castillo@devry.edu
[Blue text on a black background  AI-generated content may be incorrect.]
From: Chris Hawkes &lt;chris.hawkes@observepoint.com&gt;
Sent: Thursday, December 18, 2025 9:21 AM
To: Castillo, Charlotte &lt;Charlotte.Castillo@devry.edu&gt;; Matheson, Colton &lt;Colton.Matheson@devry.edu&gt;; Sals,</t>
  </si>
  <si>
    <t>19b4794c0deca921</t>
  </si>
  <si>
    <t>Chris Hawkes &lt;chris.hawkes@observepoint.com&gt;, "Matheson, Colton" &lt;Colton.Matheson@devry.edu&gt;, "Sals, David" &lt;David.Sals@devry.edu&gt;, "varun.metha@devry.edu" &lt;varun.metha@devry.edu&gt;, "Nugent, Chris" &lt;Chris.Nugent@devry.edu&gt;</t>
  </si>
  <si>
    <t>Re: [EXTERNAL] ObservePoint CSM Introduction</t>
  </si>
  <si>
    <t xml:space="preserve">Charlotte and David,
It was great to meet you today and talk about DeVry and how ObservePoint
can help your team in 2026.
Don't hesitate to reach out with any questions you might have or if you
want to just bounce ideas off of me.
Here are some times available to set up our monthly syncup. Feel free to
grab one that works for you and your team.
Happy Holidays in the meantime!
Meeting length: 30 Minutes
Time Zone: (GMT-7) MST/Denver
Mon Jan 19 Tue Jan 20 Wed Jan 21 Thu Jan 22 </t>
  </si>
  <si>
    <t>19b4bd8581424688</t>
  </si>
  <si>
    <t>Hi John,
It was great to meet you as well and appreciate you and Chris’ great insights into our account.
Here are follow ups from the meeting:
David/IT –
  *   David to confirm whether AEM developers and other development teams run automated tests during code deployments, such as Selenium based testing. I am not aware of automated coverage for SSWA, given prior launches with broken functionality, but this needs confirmation. Please include how automation works for site forms, especia</t>
  </si>
  <si>
    <t>19b4bde3d00cd2d7</t>
  </si>
  <si>
    <t>FW: RE: [EXTERNAL] ObservePoint CSM Introduction</t>
  </si>
  <si>
    <t>... Apologies John, could you please correct Varun's email address? It should be: Varun.Mehta@devry.edu&lt;mailto:Varun.Mehta@devry.edu&gt;
Charlotte Castillo | Senior Manager, Marketing Analytics
Pronouns: She/Her/Hers
M 310.210.6251 | E charlotte.castillo@devry.edu
[Blue text on a black background  AI-generated content may be incorrect.]
From: Microsoft Outlook &lt;MicrosoftExchange329e71ec88ae4615bbc36ab6ce41109e@devryu.onmicrosoft.com&gt;
Sent: Tuesday, December 23, 2025 7:34 AM
To: Castillo,</t>
  </si>
  <si>
    <t>19b236256b4d1afa</t>
  </si>
  <si>
    <t>dinika.rao@accenture.com</t>
  </si>
  <si>
    <t>kev.lavoie@accenture.com, macey.bell@observepoint.com, support@observepoint.com, john.davis@observepoint.com</t>
  </si>
  <si>
    <t>accenture.com, observepoint.com</t>
  </si>
  <si>
    <t>19b2362f87c8c65c</t>
  </si>
  <si>
    <t>dinika.rao@accenture.com, kev.lavoie@accenture.com, john.davis@observepoint.com</t>
  </si>
  <si>
    <t>Re: Our meeting in an hour</t>
  </si>
  <si>
    <t xml:space="preserve"> 
#59495096: Our meeting in an hour 
Submitted 
We'll pick up your ticket soon 
Hi, Looking forward to speaking to you in a short while. Best, 
*ObservePoint AI*
ObservePoint
[image: intercom] </t>
  </si>
  <si>
    <t>19b0e36f1f1beefb</t>
  </si>
  <si>
    <t>john.davis@observepoint.com, kev.lavoie@accenture.com, dinika.rao@accenture.com</t>
  </si>
  <si>
    <t>observepoint.com, accenture.com</t>
  </si>
  <si>
    <t>Re: Updated invitation with note: ObservePoint | EDC - Sync @ Mon Dec 15, 2025 1pm - 1:30pm (MST) (support@observepoint.com)</t>
  </si>
  <si>
    <t xml:space="preserve"> 
#58281348: Updated invitation with note: ObservePoint | EDC - Sync @ Mon 
Dec 15, 2025 1pm - 1:30pm (MST) (support@observepoint.com) 
Submitted 
We'll pick up your ticket soon 
ObservePoint | EDC - Sync Looking forward to connecting. If you need to 
reschedule, please use the link: 
https://observepoint.chilipiper.com/reschedule/7141ba14-7a60-4b52-8c34-07fc0ffb2b86This 
event has been updated with a note:
"Adding my zoom link"Changed: title, conferencingJoin Zoom Meeting 
&lt;https://observepoin</t>
  </si>
  <si>
    <t>19b0e368c7d54ba7</t>
  </si>
  <si>
    <t>John Davis &lt;john.davis@observepoint.com&gt;, kev.lavoie@accenture.com, support@observepoint.com, dinika.rao@accenture.com</t>
  </si>
  <si>
    <t>Updated invitation with note: ObservePoint | EDC - Sync @ Mon Dec 15, 2025 1pm - 1:30pm (MST) (John Davis)</t>
  </si>
  <si>
    <t>This event has been updated with a note:
"Adding my zoom link"
Changed: title, conferencing
ObservePoint | EDC - Sync
Monday Dec 15, 2025 ⋅ 1pm – 1:30pm
Mountain Time - Denver
Join Zoom Meeting
https://observepoint.zoom.us/j/3742631971?pwd=Z2JhWG1yV1ZtOVBnMVZaRDR0bjVDZz09&amp;omn=99517839524&amp;jst=2
Join by phone
(US) +1 888-788-0099
passcode: 318688
Joining instructions
https://www.google.com/url?q=https://applications.zoom.us/addon/invitation/detail?meetingUuid%3DiJSnKhMcQh</t>
  </si>
  <si>
    <t>19b0e34ad27981be</t>
  </si>
  <si>
    <t>Re: Invitation: Meeting with Macey @ Mon Dec 15, 2025 1pm - 1:30pm (MST) (support@observepoint.com)</t>
  </si>
  <si>
    <t xml:space="preserve"> 
#58280639: Invitation: Meeting with Macey @ Mon Dec 15, 2025 1pm - 1:30pm 
(MST) (support@observepoint.com) 
Submitted 
We'll pick up your ticket soon 
Meeting with Macey Join with Google Meet – Looking forward to connecting. 
If you need to reschedule, please use the link: 
https://observepoint.chilipiper.com/reschedule/7141ba14-7a60-4b52-8c34-07fc0ffb2b86 
&lt;https://meet.google.com/npr-hwnu-fjv?hs=224&gt; Join with Google Meet Looking 
forward to connecting.
If you need to reschedule, please us</t>
  </si>
  <si>
    <t>19b0e32466648a1f</t>
  </si>
  <si>
    <t>Invitation: Meeting with Macey @ Mon Dec 15, 2025 1pm - 1:30pm (MST) (John Davis)</t>
  </si>
  <si>
    <t>Meeting with Macey
Monday Dec 15, 2025 ⋅ 1pm – 1:30pm
Mountain Time - Denver
Join with Google Meet
https://meet.google.com/npr-hwnu-fjv?hs=224
Join by phone
(US) +1 620-712-2452
PIN: 312310366
More phone numbers
https://tel.meet/npr-hwnu-fjv?pin=1709452702093&amp;hs=0
Looking forward to connecting.
If you need to reschedule, please use the link:  
https://observepoint.chilipiper.com/reschedule/7141ba14-7a60-4b52-8c34-07fc0ffb2b86
Organizer
Macey Bell
macey.bell@observ</t>
  </si>
  <si>
    <t>19b0de53d86f266b</t>
  </si>
  <si>
    <t>"Rao, Dinika" &lt;dinika.rao@accenture.com&gt;, John Davis &lt;john.davis@observepoint.com&gt;</t>
  </si>
  <si>
    <t>"support@observepoint.com" &lt;support@observepoint.com&gt;, "Lavoie, Kev" &lt;kev.lavoie@accenture.com&gt;</t>
  </si>
  <si>
    <t>Re: Set up Observepoint audit scan to identify broken external links</t>
  </si>
  <si>
    <t>Let's sync to review, as there is actually a lot we can do here.
Do any of the following times work to connect?
Meeting length: 30 Minutes
Time Zone: (GMT-7) MST/Phoenix
Thu Dec 11 Mon Dec 15 Tue Dec 16 Wed Dec 17 Thu Dec 18 Fri Dec 19
 3:00  PM
&lt;https://us-3129.email-composer-webhooks.gong.io/email-tracking/clicked?email-info-token=eyJhbGciOiJIUzI1NiJ9.eyJjb21wYW55SWQiOiI4OTgyMjM2MTQxODc2Mjk3NzAiLCJkcmFmdElkIjoici01NTcxNjQ1Njk3MjIyMzQ1OTQ4IiwibGlua1VybCI6Imh0dHBzOi8vb2JzZXJ2ZXBvaW50Lm</t>
  </si>
  <si>
    <t>19b23cbf9e02b179</t>
  </si>
  <si>
    <t>Macey Bell &lt;macey.bell@observepoint.com&gt;, "john.davis@observepoint.com" &lt;john.davis@observepoint.com&gt;</t>
  </si>
  <si>
    <t>RE: Set up Observepoint audit scan to identify broken external links</t>
  </si>
  <si>
    <t>Hi Macey and John,
Thank you so much for the call today. It was insightful!
The reports feature is pretty cool, thanks @Macey Bell&lt;mailto:macey.bell@observepoint.com&gt;, I learnt more about how we can drill down or group columns. And thank you for all the support that you have given all this while, very much appreciate it. It was a pleasure working with you.
@john.davis@observepoint.com&lt;mailto:john.davis@observepoint.com&gt; Looking forward to working with you and happy to connect early next</t>
  </si>
  <si>
    <t>19b31f999bc8be85</t>
  </si>
  <si>
    <t>Macey Bell &lt;macey.bell@observepoint.com&gt;, "Lavoie, Kev" &lt;kev.lavoie@accenture.com&gt;</t>
  </si>
  <si>
    <t>Hey Dinika and Kev,
I took a look at your javascript code on those audits to be able to find
external links on the page and then perform a request to check their status
code. Unfortunately this is not going to be possible as we are not going to
be able to get past the CORS issue with how that javascript is run on page
during our audits.
Don't worry though because I have another solution for you:
   1. First I gathered all the external links from your audit "Marketing
   Pixels - Al</t>
  </si>
  <si>
    <t>19b320fb51577a94</t>
  </si>
  <si>
    <t>RE: [External] Re: Set up Observepoint audit scan to identify broken external links</t>
  </si>
  <si>
    <t>Hi John,
Thank you for looking into this. It is very helpful and pretty good for now.
Would you be able to share an offline copy of the google sheet please? For some reason I am unable to access it.
Regarding automating this process, it’s a good workaround until we have the new feature, we can chat about it early next year sometime in January.
Happy Holidays! 😊
Thanks and Regards,
[image008.png]
Dinika Srinivas Rao
Data Architecture Specialist
Toronto Corp 40 King St W, C</t>
  </si>
  <si>
    <t>19b321a268b767b4</t>
  </si>
  <si>
    <t>Re: [External] Re: Set up Observepoint audit scan to identify broken external links</t>
  </si>
  <si>
    <t>Hey Dinika,
Sorry for the access troubles, not sure what's the issue, but maybe it will
work now if you refresh?
Also attached is a csv version of the same list just in case.
I will just go ahead and set up the automation while I have some time over
the next few weeks.
Here are some available times to setup our next sync in January, feel free
to grab one of them that works for you and your team:
Meeting length: 30 Minutes
Time Zone: (GMT-7) MST/Denver
Mon Jan 12 Tue Jan 13 We</t>
  </si>
  <si>
    <t>19b324ce3b786657</t>
  </si>
  <si>
    <t>Thanks for the csv file!
Sure, we can go through the setup when we chat in January.
Best,
Dinika Rao
From: John Davis &lt;john.davis@observepoint.com&gt;
Sent: Thursday, December 18, 2025 10:36 AM
To: Rao, Dinika &lt;dinika.rao@accenture.com&gt;
Cc: Macey Bell &lt;macey.bell@observepoint.com&gt;; Lavoie, Kev &lt;kev.lavoie@accenture.com&gt;
Subject: Re: [External] Re: Set up Observepoint audit scan to identify broken external links
Hey Dinika,
Sorry for the access troubles, not sure what's the issue</t>
  </si>
  <si>
    <t>19bdbdb4b4515d02</t>
  </si>
  <si>
    <t>Hi John,
Thank you for the quick sync last week and explaining the broken external links setup.
Following up on that, please let me know if the primary audit is setup to “Marketing Pixels – All Platforms” and which one is the secondary audit that I could use to scan the external links. Is it “Marketing Pixels - All Platforms - External Links Only” ?
EDC would like to run the scan to understand how long the scan runs, basis which they will go ahead and decide on the cadence. Please do gi</t>
  </si>
  <si>
    <t>19bdc700cb07eabe</t>
  </si>
  <si>
    <t>"Lavoie, Kev" &lt;kev.lavoie@accenture.com&gt;, Todd Wilkerson &lt;todd.wilkerson@observepoint.com&gt;</t>
  </si>
  <si>
    <t>Hey Dinika,
Yes you are correct, that is the correct audit that is going to be used to
check the external links.
So there are 4 things that this solution uses:
   1. Primary Audit - Marketing Pixels – All Platforms
   &lt;https://app.observepoint.com/audit/752425/run/8660350/report/highlights/discovery&gt;
   You use this to check whatever internal sites you want and it will also
   find all the external links in these sites.
   Once this finishes, it hits a webhook in my Google Sheet to</t>
  </si>
  <si>
    <t>19bdd3fbe0e35a4a</t>
  </si>
  <si>
    <t>John Davis &lt;john.davis@observepoint.com&gt;, "Adamson, Peter" &lt;padamson@edc.ca&gt;</t>
  </si>
  <si>
    <t>observepoint.com, edc.ca</t>
  </si>
  <si>
    <t>Hi John,
Thank you for sharing the step-by-step guide, it’s quite helpful!
Looping in @Adamson, Peter&lt;mailto:padamson@edc.ca&gt; from EDC who would be helping or pointing to the right person regarding the renewal.
Thanks and Regards,
Dinika Rao
From: John Davis &lt;john.davis@observepoint.com&gt;
Sent: Tuesday, January 20, 2026 12:25 PM
To: Rao, Dinika &lt;dinika.rao@accenture.com&gt;
Cc: Lavoie, Kev &lt;kev.lavoie@accenture.com&gt;; Todd Wilkerson &lt;todd.wilkerson@observepoint.com&gt;
Subject: Re: [Ext</t>
  </si>
  <si>
    <t>19bdd4a9f827c572</t>
  </si>
  <si>
    <t>"Adamson, Peter" &lt;padamson@edc.ca&gt;, "Lavoie, Kev" &lt;kev.lavoie@accenture.com&gt;, Todd Wilkerson &lt;todd.wilkerson@observepoint.com&gt;</t>
  </si>
  <si>
    <t>edc.ca, accenture.com, observepoint.com</t>
  </si>
  <si>
    <t>Actually I got confused here about the renewal. I apologize for that, your
renewal isn't until March 2027, so please disregard that!
*Regards, *
John Davis *   |    * *Customer Success Manager*
Cell: 801.633.6013
john.davis@observepoint.com
www.observepoint.com
&lt;https://us-3129.email-composer-webhooks.gong.io/email-tracking/clicked?email-info-token=eyJhbGciOiJIUzI1NiJ9.eyJjb21wYW55SWQiOiI4OTgyMjM2MTQxODc2Mjk3NzAiLCJkcmFmdElkIjoicjEzMTk5MTYzOTA3MTM4OTgwMiIsImxpbmtVcmwiOiJodHRwczovL2d</t>
  </si>
  <si>
    <t>19aba36b0a646896</t>
  </si>
  <si>
    <t>John Davis &lt;john.davis@observepoint.com&gt;, btymoniewicz@darden.com, esjostrom@darden.com</t>
  </si>
  <si>
    <t>observepoint.com, darden.com</t>
  </si>
  <si>
    <t>Invitation: ObservePoint | Darden Restaurants Sync @ Every 2 weeks from 1pm to 1:30pm on Wednesday (MST) (John Davis)</t>
  </si>
  <si>
    <t>ObservePoint | Darden Restaurants Sync
Every 2 weeks from 1pm to 1:30pm on Wednesday
Mountain Time - Denver
Join Zoom Meeting
https://observepoint.zoom.us/j/3742631971?pwd=Z2JhWG1yV1ZtOVBnMVZaRDR0bjVDZz09&amp;omn=92489291227
Join by phone
(US) +1 888-788-0099
passcode: 318688
Joining instructions
https://www.google.com/url?q=https://applications.zoom.us/addon/invitation/detail?meetingUuid%3DVYQXo3aQTeS3QtbSa6Xh7g%253D%253D%26signature%3D4245300e37a1e1ce3c512ab445ececbf5dea5db87dbf</t>
  </si>
  <si>
    <t>19aba320fd5cd5ad</t>
  </si>
  <si>
    <t>John Davis &lt;john.davis@observepoint.com&gt;, david.krause@commonspirit.org, philip.leach@commonspirit.org, david.adams903@commonspirit.org, debra.veik@commonspirit.org, eric.davis902@commonspirit.org, stanton.richard@commonspirit.org, Abel Gomez &lt;abel.gomez@observepoint.com&gt;</t>
  </si>
  <si>
    <t>Invitation: OP | Dignity Health - Sync @ Tue Dec 9, 2025 2pm - 2:30pm (MST) (John Davis)</t>
  </si>
  <si>
    <t>OP | Dignity Health - Sync
Tuesday Dec 9, 2025 ⋅ 2pm – 2:30pm
Mountain Time - Denver
Join Zoom Meeting
https://observepoint.zoom.us/j/3742631971?pwd=Z2JhWG1yV1ZtOVBnMVZaRDR0bjVDZz09&amp;omn=92563328990
Join by phone
(US) +1 888-788-0099
passcode: 318688
Joining instructions
https://www.google.com/url?q=https://applications.zoom.us/addon/invitation/detail?meetingUuid%3DuwbEVSZaSHucNTqXQGo9tw%253D%253D%26signature%3D261a60bca910797695afc7aca672fc14bf3687d2153140f6113d984ecc5329f6%26</t>
  </si>
  <si>
    <t>19be181c89457228</t>
  </si>
  <si>
    <t>"Black, Neil" &lt;Neil.Black@lumen.com&gt;</t>
  </si>
  <si>
    <t>Accepted: Observepoint | Lumen - Sync</t>
  </si>
  <si>
    <t xml:space="preserve">
----------------------------------------------------------------------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t>
  </si>
  <si>
    <t>19be1645e0270dc3</t>
  </si>
  <si>
    <t>"Liszka, Kerry" &lt;Kerry.Liszka@lumen.com&gt;</t>
  </si>
  <si>
    <t>19bb80826c97f4ab</t>
  </si>
  <si>
    <t>"Payano, Gabriela" &lt;Gabriela.Payano@lumen.com&gt;</t>
  </si>
  <si>
    <t>19bb43c2e8fa3324</t>
  </si>
  <si>
    <t>19b9fa31d85268e4</t>
  </si>
  <si>
    <t>chandra.guin@contractor.optavia.com, grace.stafford@optavia.com, sonia.turumopula@contractor.optavia.com</t>
  </si>
  <si>
    <t>contractor.optavia.com, optavia.com</t>
  </si>
  <si>
    <t>Email Links Validation</t>
  </si>
  <si>
    <t>Hey Chandra,
Just in case you missed Macey's messages in the chat in our Zoom meeting
today, here is our latest documentation on the email links validation tool
that is already available in your account:
https://www.observepoint.com/solutions/email-link-validation/
https://help.observepoint.com/en/articles/9369053-email-link-validation
Let me know if you have any questions about this or if you need help
setting it up, thanks!
*Regards, *
John Davis *   |    * *Customer Succe</t>
  </si>
  <si>
    <t>19b9ee041a4165a5</t>
  </si>
  <si>
    <t>19b7a575d864b9ee</t>
  </si>
  <si>
    <t>"nic.suder@observepoint.com" &lt;nic.suder@observepoint.com&gt;, "crose@mms.org" &lt;crose@mms.org&gt;, "john.davis@observepoint.com" &lt;john.davis@observepoint.com&gt;, "andy.compas@observepoint.com" &lt;andy.compas@observepoint.com&gt;</t>
  </si>
  <si>
    <t>observepoint.com, mms.org</t>
  </si>
  <si>
    <t>Upcoming ObservePoint Renewal on January 31, 2026 - Massachusetts Medical Society</t>
  </si>
  <si>
    <t xml:space="preserve">
[image: ObservePoint Logo_Gray_ON_YEllow_LOGO.jpeg]
A friendly reminder that it's time to renew.
Hi Caryn-Amy,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</si>
  <si>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19b711bc14100706</t>
  </si>
  <si>
    <t>"Rose, Caryn-Amy" &lt;crose@mms.org&gt;, John Davis &lt;john.davis@observepoint.com&gt;</t>
  </si>
  <si>
    <t>mms.org, observepoint.com</t>
  </si>
  <si>
    <t>Re: [EXT] ObservePoint Renewal</t>
  </si>
  <si>
    <t>Sure thing! I think it can be done by Friday most likely but I will keep
you posted. Not sure if any of our signers are extending time off.
On Tue, Dec 30, 2025 at 1:13 PM Rose, Caryn-Amy &lt;crose@mms.org&gt; wrote:
&gt; Hi Macey! Here is our signed renewal order form. Would you kindly return a
&gt; fully-executed copy when everyone is back?
&gt;
&gt;
&gt;
&gt; Thanks so much!
&gt;
&gt;
&gt;
&gt; Happy New Year!
&gt;
&gt;
&gt;
&gt; Best,
&gt;
&gt;
&gt;
&gt; Caryn-Amy
&gt;
&gt;
&gt;
&gt;
&gt;
&gt; *From:* Macey Bell &lt;macey.bell@observepoint.c</t>
  </si>
  <si>
    <t>19b700aa6a0fe186</t>
  </si>
  <si>
    <t>"nic.suder@observepoint.com" &lt;nic.suder@observepoint.com&gt;, "john.davis@observepoint.com" &lt;john.davis@observepoint.com&gt;, "kerry.liszka@lumen.com" &lt;kerry.liszka@lumen.com&gt;, "todd.wilkerson@observepoint.com" &lt;todd.wilkerson@observepoint.com&gt;</t>
  </si>
  <si>
    <t>observepoint.com, lumen.com</t>
  </si>
  <si>
    <t>Upcoming ObservePoint Renewal on February 28, 2026 - Lumen</t>
  </si>
  <si>
    <t xml:space="preserve">
[image: ObservePoint Logo_Gray_ON_YEllow_LOGO.jpeg]
A friendly reminder that it's time to renew.
Hi Kerry,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a</t>
  </si>
  <si>
    <t>19b702718423c558</t>
  </si>
  <si>
    <t>Revenue Operations &lt;salesops@observepoint.com&gt;, "nic.suder@observepoint.com" &lt;nic.suder@observepoint.com&gt;, "john.davis@observepoint.com" &lt;john.davis@observepoint.com&gt;, "todd.wilkerson@observepoint.com" &lt;todd.wilkerson@observepoint.com&gt;</t>
  </si>
  <si>
    <t>Re: Upcoming ObservePoint Renewal on February 28, 2026 - Lumen</t>
  </si>
  <si>
    <t>There were a few ahead of us in line but procurement is working on it! Thank you!
Kerry
________________________________
From: Revenue Operations &lt;salesops@observepoint.com&gt;
Sent: Tuesday, December 30, 2025 11:15 AM
To: nic.suder@observepoint.com &lt;nic.suder@observepoint.com&gt;; john.davis@observepoint.com &lt;john.davis@observepoint.com&gt;; Liszka, Kerry &lt;Kerry.Liszka@lumen.com&gt;; todd.wilkerson@observepoint.com &lt;todd.wilkerson@observepoint.com&gt;
Subject: Upcoming ObservePoint Renewal on February 2</t>
  </si>
  <si>
    <t>19b4c19f9e0793cb</t>
  </si>
  <si>
    <t>Automatic reply: Canceled event with note: Observepoint | Lumen - Sync @ Tue Dec 23, 2025 11:30am - 12pm (MST) (neil.black@lumen.com)</t>
  </si>
  <si>
    <t>I’m currently out of the office traveling for an offsite meeting with Palantir. I'll be returning to my normal schedule Thursday Nov 6th.
Thank you,
Neil Black
----------------------------------------------------------------------
This communication is the property of Lumen Technologies and may contain confidential or privileged information. Unauthorized use of this communication is strictly prohibited and may be unlawful. If you have received this communication in error, please immediat</t>
  </si>
  <si>
    <t>19b4a4479dddb534</t>
  </si>
  <si>
    <t>Declined: Observepoint | Lumen - Sync</t>
  </si>
  <si>
    <t>19b481ddf9b8646d</t>
  </si>
  <si>
    <t>"Hong, Arnold" &lt;Arnold.Hong@lumen.com&gt;</t>
  </si>
  <si>
    <t xml:space="preserve">Things are pretty quiet here with the holiday. Let's regroup at the next occurrence of this series.
----------------------------------------------------------------------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
  </si>
  <si>
    <t>19b379996c65eec2</t>
  </si>
  <si>
    <t>"Rose, Caryn-Amy" &lt;crose@mms.org&gt;</t>
  </si>
  <si>
    <t>mms.org</t>
  </si>
  <si>
    <t>Macey Bell &lt;macey.bell@observepoint.com&gt;, John Davis &lt;john.davis@observepoint.com&gt;, "Kumar Arora, Mayank" &lt;mkarora@mms.org&gt;</t>
  </si>
  <si>
    <t>RE: [EXT] Canceled event with note: ObservePoint | MMS Sync @ Thu Dec 25, 2025 10:30am - 11am (EST) (crose@mms.org)</t>
  </si>
  <si>
    <t xml:space="preserve">Thanks, Macey!
We are good. Have a wonderful holiday and Happy, happy new year! Talk to you in 2026!
-----Original Appointment-----
From: Macey Bell &lt;macey.bell@observepoint.com&gt;
Sent: Friday, December 19, 2025 12:10 PM
To: Rose, Caryn-Amy; John Davis; Kumar Arora, Mayank; Aryee, Abby
Subject: [EXT] Canceled event with note: ObservePoint | MMS Sync @ Thu Dec 25, 2025 10:30am - 11am (EST) (crose@mms.org)
When: Thursday, December 25, 2025 8:30 AM-9:00 AM America/Denver.
Where:
This </t>
  </si>
  <si>
    <t>19b31dd1eeca845b</t>
  </si>
  <si>
    <t>19b2813a7b03b8ec</t>
  </si>
  <si>
    <t>19b28156192ebb63</t>
  </si>
  <si>
    <t>19b2316d256f5010</t>
  </si>
  <si>
    <t>Macey Bell &lt;macey.bell@observepoint.com&gt;, efraticelli@khov.com, jcarter@khov.com, mprotopopova@khov.com, pdamera@khov.com, John Davis &lt;john.davis@observepoint.com&gt;</t>
  </si>
  <si>
    <t>observepoint.com, khov.com</t>
  </si>
  <si>
    <t>Can we reschedule this? We are out of office between Christmas and New  
Years. Use this link to schedule something before the holidays that works  
for your team:  
https://observepoint.chilipiper.com/me/john-davis/meeting-with-john Thanks!  
- John
K. Hovnanian | ObservePoint Monthly Sync
Friday Dec 26, 2025 ⋅ 1pm – 1:30pm
Mountain Time - Denver
Join Zoom Meeting
https://observepoint.zoom.us/j/3742631971?pwd=Z2JhWG1yV1ZtOVBnMVZaRDR0bjVDZz09&amp;omn=93400097744
Join by phone
(U</t>
  </si>
  <si>
    <t>19b0f491227cc3af</t>
  </si>
  <si>
    <t>19b0defaf7886387</t>
  </si>
  <si>
    <t>John Davis &lt;john.davis@observepoint.com&gt;, chandra.guin@contractor.optavia.com, sonia.turumopula@contractor.optavia.com, grace.stafford@optavia.com</t>
  </si>
  <si>
    <t>observepoint.com, contractor.optavia.com, optavia.com</t>
  </si>
  <si>
    <t>Updated invitation: ObservePoint | Medifast - Sync @ Thu Dec 18, 2025 8am - 8:30am (MST) (John Davis)</t>
  </si>
  <si>
    <t>This event has been updated
Changed: time
ObservePoint | Medifast - Sync
Thursday Dec 18, 2025 ⋅ 8am – 8:30am
Mountain Time - Denver
Join Zoom Meeting
https://observepoint.zoom.us/j/3742631971?pwd=Z2JhWG1yV1ZtOVBnMVZaRDR0bjVDZz09&amp;omn=93743732863&amp;jst=2
Join by phone
(US) +1 888-788-0099
passcode: 318688
Joining instructions
https://www.google.com/url?q=https://applications.zoom.us/addon/invitation/detail?meetingUuid%3D4qw8oTNrSqGn1q2%252FojvG2g%253D%253D%26signature%3Dae7</t>
  </si>
  <si>
    <t>19b0dea803c8a17b</t>
  </si>
  <si>
    <t>Sonia Turumopula &lt;Sonia.Turumopula@contractor.optavia.com&gt;, John Davis &lt;john.davis@observepoint.com&gt;</t>
  </si>
  <si>
    <t>contractor.optavia.com, observepoint.com</t>
  </si>
  <si>
    <t>Re: New Time Proposed: ObservePoint | Medifast - Sync</t>
  </si>
  <si>
    <t>Hi Sonia!
You will actually have a new primary contact in John Davis moving forward
and I was hoping to introduce him as your new CSM. If this morning is a bad
time can we reschedule to make introductions?
On Thu, Dec 11, 2025 at 7:54 AM Sonia Turumopula &lt;
Sonia.Turumopula@contractor.optavia.com&gt; wrote:
&gt; Hi Macey,
&gt;
&gt; We don't have much to discus. We can pass this meeting. We will reach out
&gt; to you if we need anything.
&gt;
&gt; Thanks you..!
&gt; =====================================</t>
  </si>
  <si>
    <t>19ae6845612d26bd</t>
  </si>
  <si>
    <t>Re: Service Order for 2026</t>
  </si>
  <si>
    <t>Here you go.
Thanks, Todd
On Wed, Dec 3, 2025 at 3:45 PM Liszka, Kerry &lt;Kerry.Liszka@lumen.com&gt; wrote:
&gt; I'm the worst. Are you able to send this as a word doc? This is my first
&gt; time starting a process with procurement so I'm stumbling through it.
&gt; Thanks!
&gt; Kerry
&gt; ------------------------------
&gt; *From:* Macey Bell &lt;macey.bell@observepoint.com&gt;
&gt; *Sent:* Friday, November 21, 2025 2:40 PM
&gt; *To:* Liszka, Kerry &lt;Kerry.Liszka@lumen.com&gt;
&gt; *Cc:* Todd Wilkerson &lt;todd.wilkerson@o</t>
  </si>
  <si>
    <t>19aba3991c84326c</t>
  </si>
  <si>
    <t>John Davis &lt;john.davis@observepoint.com&gt;, crose@mms.org, mkarora@mms.org, aaryee@mms.org</t>
  </si>
  <si>
    <t>Invitation: ObservePoint | MMS Sync @ Monthly from 8:30am to 9am on the fourth Thursday (MST) (John Davis)</t>
  </si>
  <si>
    <t>ObservePoint | MMS Sync
Monthly from 8:30am to 9am on the fourth Thursday
Mountain Time - Denver
Join Zoom Meeting
https://observepoint.zoom.us/j/3742631971?pwd=Z2JhWG1yV1ZtOVBnMVZaRDR0bjVDZz09&amp;omn=92315898431
Join by phone
(US) +1 888-788-0099
passcode: 318688
Joining instructions
https://www.google.com/url?q=https://applications.zoom.us/addon/invitation/detail?meetingUuid%3DVYQXo3aQTeS3QtbSa6Xh7g%253D%253D%26signature%3D4245300e37a1e1ce3c512ab445ececbf5dea5db87dbf9f0105989ed</t>
  </si>
  <si>
    <t>19aba35f33ff3015</t>
  </si>
  <si>
    <t>John Davis &lt;john.davis@observepoint.com&gt;, jcarter@khov.com, mprotopopova@khov.com, pdamera@khov.com</t>
  </si>
  <si>
    <t>Invitation: K. Hovnanian | ObservePoint Monthly Sync @ Monthly from 1pm to 1:30pm on the last Friday (MST) (John Davis)</t>
  </si>
  <si>
    <t>K. Hovnanian | ObservePoint Monthly Sync
Monthly from 1pm to 1:30pm on the last Friday
Mountain Time - Denver
Join Zoom Meeting
https://observepoint.zoom.us/j/3742631971?pwd=Z2JhWG1yV1ZtOVBnMVZaRDR0bjVDZz09&amp;omn=93400097744
Join by phone
(US) +1 888-788-0099
passcode: 318688
Joining instructions
https://www.google.com/url?q=https://applications.zoom.us/addon/invitation/detail?meetingUuid%3DGK0DgNQvRm2HfQ%252FWEFBB1Q%253D%253D%26signature%3Debe0ae461c9a503bb750fdf484cd12922929e9</t>
  </si>
  <si>
    <t>19aba349ba40c0d4</t>
  </si>
  <si>
    <t>John Davis &lt;john.davis@observepoint.com&gt;, arnold.hong@lumen.com, neil.black@lumen.com, kerry.liszka@lumen.com</t>
  </si>
  <si>
    <t>Invitation: Observepoint | Lumen - Sync @ Every 2 weeks from 11:30am to 12pm on Thursday (MST) (John Davis)</t>
  </si>
  <si>
    <t>Observepoint | Lumen - Sync
Every 2 weeks from 11:30am to 12pm on Thursday
Mountain Time - Denver
Join Zoom Meeting
https://observepoint.zoom.us/j/3742631971?pwd=Z2JhWG1yV1ZtOVBnMVZaRDR0bjVDZz09&amp;omn=98830099161&amp;jst=2
Join by phone
(US) +1 888-788-0099
passcode: 318688
Joining instructions
https://www.google.com/url?q=https://applications.zoom.us/addon/invitation/detail?meetingUuid%3DiMRDIGtwRfqRtt%252Fit1DXRw%253D%253D%26signature%3D9e4218deb537572694b97480ef8da5794c1162c4f824</t>
  </si>
  <si>
    <t>19aba33fb7bc3545</t>
  </si>
  <si>
    <t>Invitation: ObservePoint | Medifast - Sync @ Every 4 weeks from 8am to 8:30am on Thursday (MST) (John Davis)</t>
  </si>
  <si>
    <t>ObservePoint | Medifast - Sync
Every 4 weeks from 8am to 8:30am on Thursday
Mountain Time - Denver
Join Zoom Meeting
https://observepoint.zoom.us/j/3742631971?pwd=Z2JhWG1yV1ZtOVBnMVZaRDR0bjVDZz09&amp;omn=93743732863&amp;jst=2
Join by phone
(US) +1 888-788-0099
passcode: 318688
Joining instructions
https://www.google.com/url?q=https://applications.zoom.us/addon/invitation/detail?meetingUuid%3D4qw8oTNrSqGn1q2%252FojvG2g%253D%253D%26signature%3Dae7b20b651620264d1b8fe8ece4e45e1487b20b6a9f</t>
  </si>
  <si>
    <t>19bd32f0e0dcb6f2</t>
  </si>
  <si>
    <t>Ash Chan &lt;achan4@officeworks.com.au&gt;</t>
  </si>
  <si>
    <t>Accepted: ObservePoint | Officeworks Sync</t>
  </si>
  <si>
    <t>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mate</t>
  </si>
  <si>
    <t>19bd32925254f77e</t>
  </si>
  <si>
    <t>Henry Hebron &lt;hhebron@officeworks.com.au&gt;</t>
  </si>
  <si>
    <t>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mater</t>
  </si>
  <si>
    <t>19bd32209d83a678</t>
  </si>
  <si>
    <t>Bridget Howell &lt;bhowell@officeworks.com.au&gt;</t>
  </si>
  <si>
    <t>19bd2f0e7983502a</t>
  </si>
  <si>
    <t>Hayley Chamberlain &lt;HChamberlain@officeworks.com.au&gt;</t>
  </si>
  <si>
    <t>19bc8b899956df68</t>
  </si>
  <si>
    <t>"Ruiz, Elvis" &lt;elvis.ruiz@merz.com&gt;</t>
  </si>
  <si>
    <t>merz.com</t>
  </si>
  <si>
    <t>Merz renewal &amp; Extended Data Retention SO</t>
  </si>
  <si>
    <t>Elvis,
Attached is the 2026 Renewal per your request.
Please check the information on the top right; Contact names &amp; billing info
etc.
I have also added an additional SO (Service Order) for the proposed 3 year
Extended Data Retention.
As you can see it's a very small amount per annual storage ($720).
If you can get a signature prior to the end of the month, that would be
great. We won't require immediate payment.
We will align the contract to be a part of the renewal on the 28</t>
  </si>
  <si>
    <t>19bdd56bb36b7169</t>
  </si>
  <si>
    <t>Re: Merz renewal &amp; Extended Data Retention SO</t>
  </si>
  <si>
    <t>Elvis,
Any chance that after the long weekend you have had a chance to look at
this?
Please let me know if you have any questions
Best,
*Andy Compas* *   |    Account Executive*
  801.361.4079
  *andy.compas@observepoint.com &lt;andy.compas@observepoint.com&gt;*
  *www.observepoint.com &lt;http://www.observepoint.com&gt;*
On Fri, Jan 16, 2026 at 2:30 PM Andy Compas &lt;andy.compas@observepoint.com&gt;
wrote:
&gt; Elvis,
&gt;
&gt; Attached is the 2026 Renewal per your request.
&gt;
&gt; Ple</t>
  </si>
  <si>
    <t>19bdd6237d4a5ebe</t>
  </si>
  <si>
    <t>"Ruiz, Elvis" &lt;Elvis.Ruiz@merz.com&gt;</t>
  </si>
  <si>
    <t>Hello Andy,
Thanks for following up. I’ve reviewed the renewal details and the additional SO for the extended data retention, and everything looks good on my end. I’ll forward these to Preah, as they need to select which option to move forward with.
Best regards,
Elvis
From: Andy Compas &lt;andy.compas@observepoint.com&gt;
Date: Tuesday, January 20, 2026 at 4:36 PM
To: Ruiz, Elvis &lt;Elvis.Ruiz@merz.com&gt;
Cc: John Davis &lt;john.davis@observepoint.com&gt;
Subject: Re: Merz renewal &amp; Extended Data</t>
  </si>
  <si>
    <t>19bdd6bf1cab972e</t>
  </si>
  <si>
    <t xml:space="preserve">Thank you Elvis
*Andy Compas* *   |    Account Executive*
  801.361.4079
  *andy.compas@observepoint.com &lt;andy.compas@observepoint.com&gt;*
  *www.observepoint.com &lt;http://www.observepoint.com&gt;*
On Tue, Jan 20, 2026 at 2:49 PM Ruiz, Elvis &lt;Elvis.Ruiz@merz.com&gt; wrote:
&gt; Hello Andy,
&gt;
&gt; Thanks for following up. I’ve reviewed the renewal details and the
&gt; additional SO for the extended data retention, and everything looks good on
&gt; my end. I’ll forward these to Preah, as </t>
  </si>
  <si>
    <t>19bc81d702401523</t>
  </si>
  <si>
    <t>Ash Chan &lt;achan4@officeworks.com.au&gt;, Bridget Howell &lt;bhowell@officeworks.com.au&gt;, hchamberlain &lt;hchamberlain@officeworks.com.au&gt;, Henry Hebron &lt;hhebron@officeworks.com.au&gt;</t>
  </si>
  <si>
    <t>Schedule next sync up</t>
  </si>
  <si>
    <t>Hey it was great to meet you all and to hear your thoughts!
I would love to schedule our next sync up and to set it up for a regular
monthly cadence.
Here are some available slots for you to pick from in *Australian Eastern
Time*, feel free to grab one that works for you and your team:
Meeting length: 30 Minutes
Time Zone: (GMT+11) AEDT/Sydney
Tue Jan 20 Wed Jan 21 Thu Jan 22 Fri Jan 23 Sat Jan 24 Tue Jan 27 Wed Jan 28
Thu Jan 29 Fri Jan 30 Sat Jan 31
 9:00  AM
&lt;https://observepo</t>
  </si>
  <si>
    <t>19bc3ccbfe25d0d0</t>
  </si>
  <si>
    <t>are we still on for our meeting today?</t>
  </si>
  <si>
    <t>Hi John,
Happy New Year, we are waiting in the Zoom lobby. Just want to check we are still on for today?
thanks,
Hayley
[cid:867feb68-c39b-40a2-bbcb-dc75b7706f6d]
Hayley Chamberlain (She/Her)
Audience Lead
E: hchamberlain@officeworks.com.au&lt;mailto:hchamberlain@officeworks.com.au&gt;
officeworks.com.au
[cid:1657e437-a988-4a0f-8a1d-e5c435765295]&lt;https://www.facebook.com/officeworks&gt; [cid:1275516e-c252-4e60-a0e3-1c2f8d6bf9ce] &lt;https://www.instagram.com/officewo</t>
  </si>
  <si>
    <t>19bb86b636c787a7</t>
  </si>
  <si>
    <t>Michaleen Craig &lt;michaleen.craig@mongodb.com&gt;</t>
  </si>
  <si>
    <t>Accepted: ObservePoint | MongoDB Inc. Sync @ Thu Jan 22, 2026 11am - 11:30am (MST) (john.davis@observepoint.com)</t>
  </si>
  <si>
    <t>Michaleen Craig has accepted this invitation.
ObservePoint | MongoDB Inc. Sync
Thursday Jan 22, 2026 ⋅ 11am – 11:30am
Mountain Time - Denver
Join Zoom Meeting
https://observepoint.zoom.us/j/3628593272?pwd=OfxX2kwpsuA5labBaZXephHbiAXlz9.1&amp;omn=98009995100&amp;jst=2
Join by phone
(US) +1 877-853-5247
passcode: 183089
Joining instructions
https://www.google.com/url?q=https://applications.zoom.us/addon/invitation/detail?meetingUuid%3DIjgz%252BmaXRIy0uS2hEZ0Jpw%253D%253D%26signature%</t>
  </si>
  <si>
    <t>19bb7ffafafdd1a5</t>
  </si>
  <si>
    <t>Arthur Engelhard &lt;arthur.engelhard@mongodb.com&gt;</t>
  </si>
  <si>
    <t>Tentatively Accepted: ObservePoint | MongoDB Inc. Sync @ Thu Jan 22, 2026 11am - 11:30am (MST) (john.davis@observepoint.com)</t>
  </si>
  <si>
    <t>Arthur Engelhard has replied "Maybe" to this invitation.
ObservePoint | MongoDB Inc. Sync
Thursday Jan 22, 2026 ⋅ 11am – 11:30am
Mountain Time - Denver
Join Zoom Meeting
https://observepoint.zoom.us/j/3628593272?pwd=OfxX2kwpsuA5labBaZXephHbiAXlz9.1&amp;omn=98009995100&amp;jst=2
Join by phone
(US) +1 877-853-5247
passcode: 183089
Joining instructions
https://www.google.com/url?q=https://applications.zoom.us/addon/invitation/detail?meetingUuid%3DIjgz%252BmaXRIy0uS2hEZ0Jpw%253D%253D%2</t>
  </si>
  <si>
    <t>19ba4a0b7283a5bc</t>
  </si>
  <si>
    <t>Quote 2026</t>
  </si>
  <si>
    <t xml:space="preserve">Hey John,
Thanks for the reminder about renewal and joining our meeting today.
I need to submit a request to the procurement team to get the
ball rolling.
Can you send me the quote for the renewal, no updates or increases?
Thanks!
-- 
*{* name     : "Arthur Engelhard",
  title    : "Marketing Operations Manager",
  location : "Tewksbury, MA",
  social   : "LinkedIn
&lt;https://www.linkedin.com/in/arthur-engelhard-408b769/&gt;"*}*
</t>
  </si>
  <si>
    <t>19bb404acb8ee606</t>
  </si>
  <si>
    <t>Dallin Madsen &lt;dallin.madsen@observepoint.com&gt;</t>
  </si>
  <si>
    <t>John Davis &lt;john.davis@observepoint.com&gt;, Arthur Engelhard &lt;arthur.engelhard@mongodb.com&gt;</t>
  </si>
  <si>
    <t>observepoint.com, mongodb.com</t>
  </si>
  <si>
    <t>Re: Quote 2026</t>
  </si>
  <si>
    <t>Hey Arthur!
I'm having my legal team take a quick look at this. It looks to me from the
master service agreement that we can consider the contract renewed on the
same terms of conditions with written confirmation from your side.
Hoping this can save us a lot of time. I will have them take a look at it
and then get back to you shortly.
Best!
Dallin Madsen *   |    * *Enterprise Account Executive*
801.850.3709
dallin.madsen@observepoint.com
Schedule a Meeting With Me!
&lt;https:/</t>
  </si>
  <si>
    <t>19bb801aeaed316e</t>
  </si>
  <si>
    <t>John Davis &lt;john.davis@observepoint.com&gt;, Daniel Ayub &lt;daniel.ayub@mongodb.com&gt;</t>
  </si>
  <si>
    <t>Hey Dallin,
Thanks, but we need a quote to submit.
Also... I just heard we might be interested in increasing our spend to
~18k/yr (focused on audits/pages). Can that be sent over and we will submit
the request on this end?
On Mon, Jan 12, 2026 at 4:02 PM Dallin Madsen &lt;
dallin.madsen@observepoint.com&gt; wrote:
&gt; Hey Arthur!
&gt;
&gt; I'm having my legal team take a quick look at this. It looks to me from
&gt; the master service agreement that we can consider the contract renewed on
&gt; the s</t>
  </si>
  <si>
    <t>19bb885efa3a39f7</t>
  </si>
  <si>
    <t>Sounds good! We'll plan on that then!
Here is your service order attached
Dallin Madsen *   |    * *Enterprise Account Executive*
801.850.3709
dallin.madsen@observepoint.com
Schedule a Meeting With Me!
&lt;https://us-3129.email-composer-webhooks.gong.io/email-tracking/clicked?email-info-token=eyJhbGciOiJIUzI1NiJ9.eyJjb21wYW55SWQiOiI4OTgyMjM2MTQxODc2Mjk3NzAiLCJkcmFmdElkIjoici04NTIyMTkxMTk1OTczODg1OTAiLCJsaW5rVXJsIjoiaHR0cHM6Ly9vYnNlcnZlcG9pbnQuY2hpbGlwaXBlci5jb20vbWUvZGFsbGluLW1hZHNlbi9t</t>
  </si>
  <si>
    <t>19bb8d5cf978a49c</t>
  </si>
  <si>
    <t>@Daniel Ayub &lt;daniel.ayub@mongodb.com&gt; ,
Does billing contact on this need to be you or JB or a group inbox for
procurement?
On Tue, Jan 13, 2026 at 1:02 PM Dallin Madsen &lt;
dallin.madsen@observepoint.com&gt; wrote:
&gt; Sounds good! We'll plan on that then!
&gt;
&gt; Here is your service order attached
&gt;
&gt; Dallin Madsen *   |    * *Enterprise Account Executive*
&gt;
&gt; 801.850.3709
&gt; dallin.madsen@observepoint.com
&gt; Schedule a Meeting With Me!
&gt; &lt;https://us-3129.email-composer-webhooks.gong.</t>
  </si>
  <si>
    <t>19bb925d9c982500</t>
  </si>
  <si>
    <t>Daniel Ayub &lt;daniel.ayub@mongodb.com&gt;</t>
  </si>
  <si>
    <t>Dallin Madsen &lt;dallin.madsen@observepoint.com&gt;, John Davis &lt;john.davis@observepoint.com&gt;</t>
  </si>
  <si>
    <t>Billing can be ap@mongodb.com
On Tue, Jan 13, 2026 at 4:29 PM Arthur Engelhard &lt;
arthur.engelhard@mongodb.com&gt; wrote:
&gt; @Daniel Ayub &lt;daniel.ayub@mongodb.com&gt; ,
&gt;
&gt; Does billing contact on this need to be you or JB or a group inbox for
&gt; procurement?
&gt;
&gt; On Tue, Jan 13, 2026 at 1:02 PM Dallin Madsen &lt;
&gt; dallin.madsen@observepoint.com&gt; wrote:
&gt;
&gt;&gt; Sounds good! We'll plan on that then!
&gt;&gt;
&gt;&gt; Here is your service order attached
&gt;&gt;
&gt;&gt; Dallin Madsen *   |    * *Enterprise Account E</t>
  </si>
  <si>
    <t>19bb9273c29956ae</t>
  </si>
  <si>
    <t>Arthur Engelhard &lt;arthur.engelhard@mongodb.com&gt;, John Davis &lt;john.davis@observepoint.com&gt;</t>
  </si>
  <si>
    <t>mongodb.com, observepoint.com</t>
  </si>
  <si>
    <t>Edit made and attached!
Dallin Madsen *   |    * *Enterprise Account Executive*
801.850.3709
dallin.madsen@observepoint.com
Schedule a Meeting With Me!
&lt;https://us-3129.email-composer-webhooks.gong.io/email-tracking/clicked?email-info-token=eyJhbGciOiJIUzI1NiJ9.eyJjb21wYW55SWQiOiI4OTgyMjM2MTQxODc2Mjk3NzAiLCJkcmFmdElkIjoici02Mzc0ODc4MjkyNTgxNTgzNDc3IiwibGlua1VybCI6Imh0dHBzOi8vb2JzZXJ2ZXBvaW50LmNoaWxpcGlwZXIuY29tL21lL2RhbGxpbi1tYWRzZW4vbWVldGluZy13aXRoLWRhbGxpbi1tYWRzZW4iLCJsaW5rVGV4dCI6I</t>
  </si>
  <si>
    <t>19bc3f4654b7bdf0</t>
  </si>
  <si>
    <t>Daniel Ayub &lt;daniel.ayub@mongodb.com&gt;, John Davis &lt;john.davis@observepoint.com&gt;</t>
  </si>
  <si>
    <t>Dallin,
Looks like the start/end dates are not right.  Can you provide again?
FYI i'll be OOO for a couple days.
On Tue, Jan 13, 2026 at 3:58 PM Dallin Madsen &lt;
dallin.madsen@observepoint.com&gt; wrote:
&gt; Edit made and attached!
&gt;
&gt; Dallin Madsen *   |    * *Enterprise Account Executive*
&gt;
&gt; 801.850.3709
&gt; dallin.madsen@observepoint.com
&gt; Schedule a Meeting With Me!
&gt; &lt;https://us-3129.email-composer-webhooks.gong.io/email-tracking/clicked?email-info-token=eyJhbGciOiJIUzI1NiJ9.eyJj</t>
  </si>
  <si>
    <t>19bc78918d7cc8e6</t>
  </si>
  <si>
    <t>Good catch, Arthur! Attached
Dallin Madsen *   |    * *Enterprise Account Executive*
801.850.3709
dallin.madsen@observepoint.com
Schedule a Meeting With Me!
&lt;https://observepoint.chilipiper.com/me/dallin-madsen/meeting-with-dallin-madsen&gt;
On Thu, Jan 15, 2026 at 6:18 PM Arthur Engelhard &lt;
arthur.engelhard@mongodb.com&gt; wrote:
&gt; Dallin,
&gt;
&gt; Looks like the start/end dates are not right.  Can you provide again?
&gt; FYI i'll be OOO for a couple days.
&gt;
&gt; On Tue, Jan 13, 2026 at 3</t>
  </si>
  <si>
    <t>19ba48a0f6cc9573</t>
  </si>
  <si>
    <t>John Davis &lt;john.davis@observepoint.com&gt;, Wendi Vien &lt;wendi.vien@mongodb.com&gt;</t>
  </si>
  <si>
    <t>Intercom Chat Issues</t>
  </si>
  <si>
    <t>Hi John,
Wendi reached out to me today with the following Q...
*Hi Arthur,  in the past month, we’ve had two Intercom-related bugs
recently—a broken "Chat Now" button on the Pricing page that triggered a
page reload, and a "dead" mobile button on the Contact Us page.To help us
catch these regressions sooner, do you have any testing tools we could use
to monitor/ test our high-intent Intercom workflows? Thanks!*
For context, Intercom is our chat widget on the site.
Sounds like som</t>
  </si>
  <si>
    <t>19ba4a26e7eddb4e</t>
  </si>
  <si>
    <t>Wendi Vien &lt;wendi.vien@mongodb.com&gt;</t>
  </si>
  <si>
    <t>Re: Intercom Chat Issues</t>
  </si>
  <si>
    <t>Hey Wendi,
Yes I think Journeys would be a great product to help with this. Journeys
are a complete automated end-to-end front end testing suite with the
ObservePoint analytics tracking and other tools built right into it.
Mongo is currently tracking to be below their contracted amount for
Journeys before the contract is renewed at the end of March. So we should
have plenty of space to fit in a few new Journeys now and then we can
discuss how much you will need in the future and addre</t>
  </si>
  <si>
    <t>19bb35d7805f1cc3</t>
  </si>
  <si>
    <t>Thanks for connecting Arthur!
Hi John, what availability do you have next week? It’s a short week for us
on our end, and we’ll largely be heads down with launches.
Thanks,
Wendi
On Fri, Jan 9, 2026 at 1:21 PM John Davis &lt;john.davis@observepoint.com&gt;
wrote:
&gt; Hey Wendi,
&gt;
&gt; Yes I think Journeys would be a great product to help with this. Journeys
&gt; are a complete automated end-to-end front end testing suite with the
&gt; ObservePoint analytics tracking and other tools built right in</t>
  </si>
  <si>
    <t>19bb448f0f22fd89</t>
  </si>
  <si>
    <t>No worries, here is a list of slots for next week in *Mountain Time*:
Meeting length: 30 Minutes
Time Zone: (GMT-7) MST/Denver
Mon Jan 19 Tue Jan 20 Wed Jan 21 Thu Jan 22 Fri Jan 23
 10:00  AM
&lt;https://observepoint.chilipiper.com/suggested-times/784dfbfb-116a-4388-b6b2-f8e8b52c4b9e?slotStartsAt=2026-01-19T17:00:00.000Z&gt;
 10:00  AM
&lt;https://observepoint.chilipiper.com/suggested-times/784dfbfb-116a-4388-b6b2-f8e8b52c4b9e?slotStartsAt=2026-01-20T17:00:00.000Z&gt;
 10:00  AM
&lt;https://observe</t>
  </si>
  <si>
    <t>19b9eb0e8a600819</t>
  </si>
  <si>
    <t>john.davis@observepoint.com, Fiona Erickson &lt;fiona.erickson@mongodb.com&gt;, Matt Peloquin &lt;matt.peloquin@mongodb.com&gt;</t>
  </si>
  <si>
    <t>Invitation: Review Rebrand OP Results @ Fri Jan 9, 2026 8:30am - 9am (MST) (john.davis@observepoint.com)</t>
  </si>
  <si>
    <t>Review Rebrand OP Results
Friday Jan 9, 2026 ⋅ 8:30am – 9am
Mountain Time - Denver
Join Zoom Meeting
https://mongodb.zoom.com/j/93365526366?pwd=3bS2FX1ovwbkrAdmFjYza7aCpQnW1Z.1&amp;jst=2
Join by phone
(US) +1 833-548-0276
passcode: 773568
Join using SIP
93365526366@zoomcrc.com
passcode: 773568
Joining instructions
https://www.google.com/url?q=https://applications.zoom.us/addon/invitation/detail?meetingUuid%3DyzJSTsPCTIC20OW8D0mRlw%253D%253D%26signature%3D74d90a39e2ccf3528517</t>
  </si>
  <si>
    <t>19b957c206954211</t>
  </si>
  <si>
    <t>Accepted: ObservePoint | Officeworks</t>
  </si>
  <si>
    <t>19b8f455408b9824</t>
  </si>
  <si>
    <t>Automatic reply: ObservePoint touch base</t>
  </si>
  <si>
    <t>Hi, I am OOO and working intermittently during the end of year period (29-30 Dec and 2 Jan). For critical tickets, submit a service escalation. - ADT related: OfficeworksAnalyticsDigitalTagging@officeworks.com.au Otherwise, I will return to your email when I am next working.
________________________________
This email and any attachments may contain privileged and confidential information and are intended for the named addressee only. If you have received this e-mail in error, please notify th</t>
  </si>
  <si>
    <t>19b7531158082db3</t>
  </si>
  <si>
    <t>"nic.suder@observepoint.com" &lt;nic.suder@observepoint.com&gt;, "john.davis@observepoint.com" &lt;john.davis@observepoint.com&gt;, "daniel.ayub@mongodb.com" &lt;daniel.ayub@mongodb.com&gt;, "dallin.madsen@observepoint.com" &lt;dallin.madsen@observepoint.com&gt;</t>
  </si>
  <si>
    <t>Upcoming ObservePoint Renewal on March 31, 2026 - MongoDB Inc.</t>
  </si>
  <si>
    <t xml:space="preserve">
[image: ObservePoint Logo_Gray_ON_YEllow_LOGO.jpeg]
A friendly reminder that it's time to renew.
Hi Daniel,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t>
  </si>
  <si>
    <t>19bb3e834ebff80d</t>
  </si>
  <si>
    <t>Revenue Operations &lt;salesops@observepoint.com&gt;, Arthur Engelhard &lt;arthur.engelhard@mongodb.com&gt;</t>
  </si>
  <si>
    <t>"nic.suder@observepoint.com" &lt;nic.suder@observepoint.com&gt;, "john.davis@observepoint.com" &lt;john.davis@observepoint.com&gt;, "dallin.madsen@observepoint.com" &lt;dallin.madsen@observepoint.com&gt;</t>
  </si>
  <si>
    <t>Re: Upcoming ObservePoint Renewal on March 31, 2026 - MongoDB Inc.</t>
  </si>
  <si>
    <t>Hey team, @Arthur Engelhard &lt;arthur.engelhard@mongodb.com&gt; will spearhead
this.
Ty!
On Wed, Dec 31, 2025 at 1:15 PM Revenue Operations &lt;
salesops@observepoint.com&gt; wrote:
&gt; [image: ObservePoint Logo_Gray_ON_YEllow_LOGO.jpeg]
&gt;
&gt; A friendly reminder that it's time to renew.
&gt;
&gt;
&gt; Hi Daniel,
&gt;
&gt;
&gt; Thank you for being an ObservePoint customer!
&gt;
&gt; This is an automated notification to let you know that the end of your
&gt; current term is* March 31, 2026*.
&gt;
&gt; We know approval and</t>
  </si>
  <si>
    <t>19b700aa70faa295</t>
  </si>
  <si>
    <t>"nic.suder@observepoint.com" &lt;nic.suder@observepoint.com&gt;, "preah.dalton@merz.com" &lt;preah.dalton@merz.com&gt;, "john.davis@observepoint.com" &lt;john.davis@observepoint.com&gt;, "andy.compas@observepoint.com" &lt;andy.compas@observepoint.com&gt;</t>
  </si>
  <si>
    <t>observepoint.com, merz.com</t>
  </si>
  <si>
    <t>Upcoming ObservePoint Renewal on February 28, 2026 - Merz Pharma</t>
  </si>
  <si>
    <t xml:space="preserve">
[image: ObservePoint Logo_Gray_ON_YEllow_LOGO.jpeg]
A friendly reminder that it's time to renew.
Hi Preah,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a</t>
  </si>
  <si>
    <t>19b2e21ba6100ac0</t>
  </si>
  <si>
    <t>Amy Lewis &lt;alewis@thinkbrg.com&gt;</t>
  </si>
  <si>
    <t>thinkbrg.com</t>
  </si>
  <si>
    <t>Following up with you and Bluebeam</t>
  </si>
  <si>
    <t xml:space="preserve">Hi Amy,
Following up to see if you have made any headway with Bluebeam.
Thank you
Best,
*Andy Compas* *   |    Account Executive*
  801.361.4079
  *andy.compas@observepoint.com &lt;andy.compas@observepoint.com&gt;*
  *www.observepoint.com &lt;http://www.observepoint.com&gt;*
</t>
  </si>
  <si>
    <t>19b2e290f715e280</t>
  </si>
  <si>
    <t>RE: [EXT] Following up with you and Bluebeam</t>
  </si>
  <si>
    <t>Hi Andy,
I didn’t get a response from Merz unfortunately (I assume this is who you meant 😊). I assume they’re working on wrapping up end-of-year stuff. I’ll let you know if they get back with me.
Amy
Amy Lewis | Associate Director, Privacy and Data Protection
She/Her
CIPP-US | CIPP-E | CIPM
BRG
4509 Creedmoor Rd. Suite 201 | Raleigh, NC 27612
M 314.276.0736
alewis@thinkbrg.com&lt;mailto:%20alewis@thinkbrg.com&gt; | thinkbrg.com&lt;http://thinkbrg.com/&gt;
From: Andy Compas &lt;andy.compas@</t>
  </si>
  <si>
    <t>19b2e30a6c7dcf81</t>
  </si>
  <si>
    <t>Re: [EXT] Following up with you and Bluebeam</t>
  </si>
  <si>
    <t xml:space="preserve">yeah - exactly - my mind is in Alpha mode right now. Sorry about that
*Andy Compas* *   |    Account Executive*
  801.361.4079
  *andy.compas@observepoint.com &lt;andy.compas@observepoint.com&gt;*
  *www.observepoint.com &lt;http://www.observepoint.com&gt;*
On Wed, Dec 17, 2025 at 2:13 PM Amy Lewis &lt;alewis@thinkbrg.com&gt; wrote:
&gt; Hi Andy,
&gt;
&gt; I didn’t get a response from Merz unfortunately (I assume this is who you
&gt; meant 😊). I assume they’re working on wrapping up end-of-year </t>
  </si>
  <si>
    <t>19b12deeefb1f62f</t>
  </si>
  <si>
    <t>Happy Holidays Re: Rebranding Audit and Analysis</t>
  </si>
  <si>
    <t xml:space="preserve">I am off on December 12th, please reach out to support@observepoint.com if 
you have something urgent, otherwise I will get back to you next week, 
thanks!
-- 
*Regards, *
John Davis *   |    * *Customer Success Manager*
Cell: 801.633.6013
john.davis@observepoint.com
www.observepoint.com 
&lt;https://groove.grvlnk4.com/url/typa6byifukvbtijwod94/aHR0cDovL3d3dy5vYnNlcnZlcG9pbnQuY29tLyNncm9vdmVzdW06LTc2MTEwNTM3MA%3D%3D&gt;
</t>
  </si>
  <si>
    <t>19b0f3f54e5a50ff</t>
  </si>
  <si>
    <t>Observepoint Initiatives</t>
  </si>
  <si>
    <t>Hey John, as we discussed here's the doc i've been using to track the
initiatives and some notes.
Observepoint Initiatives
   -
   🔴Landing Page Validation 2.0 (Q1)
   - [image: unchecked]
      Arthur Engelhard &lt;arthur.engelhard@mongodb.com&gt; : work with team to
      enable API Feeds to send data from our back end on conversion rate/page
      - [image: checked]
      macey.bell@observepoint.com:
      - [image: checked]
         Make copy of : ObservePoint Landing Pag</t>
  </si>
  <si>
    <t>19b0f36212801f98</t>
  </si>
  <si>
    <t>Macey Bell &lt;macey.bell@observepoint.com&gt;, John Davis &lt;john.davis@observepoint.com&gt;, Fiona Erickson &lt;fiona.erickson@mongodb.com&gt;, Matt Peloquin &lt;matt.peloquin@mongodb.com&gt;</t>
  </si>
  <si>
    <t>Rebranding Audit and Analysis</t>
  </si>
  <si>
    <t>Hey Team,
I want to introduce Matt and Fiona on the Mongo side to Macey and John on
the Observepoint side. John agreed to help us (mostly me) out and push this
one across the finish line. I briefed him on the purpose and some of the
technicals already.
*Next Steps:*
   1. Validate that the results are accurate by comparing the current
   results to a manual test of 2-4 pages.
   2. Update the script/audit so the export of data is easier to ready (use
   browser console logs instea</t>
  </si>
  <si>
    <t>19b0f6cc2a5ba905</t>
  </si>
  <si>
    <t>Re: Rebranding Audit and Analysis</t>
  </si>
  <si>
    <t>Thanks Arthur!
Here is some quick code that I whipped up for you that you could add to
your on-page action javascript, right before your last line of code when
you call opReqGetAsync():
// Log results in a filterable format for audit reports
if (foundAtlas) {
// Summary log with prefix for easy filtering
console.log('[ATLAS_SEARCH_FOUND]', JSON.stringify({
url: window.location.href,
totalMatches: matchCount,
timestamp: new Date().toISOString()
}));
// Individual match logs for de</t>
  </si>
  <si>
    <t>19b12decda34aa53</t>
  </si>
  <si>
    <t>Looking good but seems to be a bit off.
When I run this on the home page (just in my own console), I see some
oddities right off the bat.
It seems to be finding the same link but with different matchedTerm. Also
seems like the calling the first one "[ATLAS_SEARCH_MATCH]" doesn't match
the matchedTerm.  Not sure what is wrong with the code but I think it's
before your newest addition.
[ATLAS_SEARCH_MATCH] {
"url":"https://www.mongodb.com/",
"element":"a.css-14evboh",
"attribute":"hr</t>
  </si>
  <si>
    <t>19b23003884b7ed5</t>
  </si>
  <si>
    <t>Yep I see that. After taking another look, I think its because the code is
looping through each baseTerm in checkValue when it doesn't need to and I
think you might need a Set to make sure there are no duplicate matches on
the same value. Try this updated code:
function opReqGetAsync(paramObject, acct, callback) {
var baseURL = 'https://opreq.observepoint.com/?acct=' + acct;
var opReq = new XMLHttpRequest();
opReq.onreadystatechange = function () {
if (opReq.readyState == 4 &amp;&amp; opReq.st</t>
  </si>
  <si>
    <t>19b31bdd41c0bf72</t>
  </si>
  <si>
    <t>Hey John,
I ran this in a test audit and got an error message. But when I run the
code manually on the home page I do not get an error message.  Can you help
review?
Audit I tested with:
https://mongodb.app.observepoint.com/audit/1779156/run/8481907/report/page-summary
Error message:
[image: image.png]
On Mon, Dec 15, 2025 at 12:13 PM John Davis &lt;john.davis@observepoint.com&gt;
wrote:
&gt; Yep I see that. After taking another look, I think its because the code is
&gt; looping throu</t>
  </si>
  <si>
    <t>19b37ed2e72260c7</t>
  </si>
  <si>
    <t>Hmm it looks like it ran again yesterday and worked? I don't see that
you made any changes to the js code though so I am not sure what happened?
https://mongodb.app.observepoint.com/audit/1779156/run/8510304/report/page-summary
*Regards, *
John Davis *   |    * *Customer Success Manager*
Cell: 801.633.6013
john.davis@observepoint.com
www.observepoint.com
&lt;https://groove.grvlnk4.com/url/typa6byifukvbtijwod94/aHR0cDovL3d3dy5vYnNlcnZlcG9pbnQuY29tLyNncm9vdmVzdW06LTc2MTEwNTM3MA%3D%3D&gt;</t>
  </si>
  <si>
    <t>19b381666db611e9</t>
  </si>
  <si>
    <t xml:space="preserve">odd but Ill take the win.
I am not at my work pc.
Can you update the rebranding audit with the latest code and give it a run?
On Fri, Dec 19, 2025, 1:44 PM John Davis &lt;john.davis@observepoint.com&gt;
wrote:
&gt; Hmm it looks like it ran again yesterday and worked? I don't see that
&gt; you made any changes to the js code though so I am not sure what happened?
&gt;
&gt;
&gt; https://mongodb.app.observepoint.com/audit/1779156/run/8510304/report/page-summary
&gt;
&gt; *Regards, *
&gt;
&gt; John Davis *   |   </t>
  </si>
  <si>
    <t>19b3842f31f4498a</t>
  </si>
  <si>
    <t>Sure thing. I also went head and saved this as an action set so we can
apply to multiple audits or journeys and only have to maintain the code
once:
[image: image.png]
I ran the audit and then went ahead and created this MVP report for you if
you haven't already done so:
https://mongodb.app.observepoint.com/reports/16076
*Regards, *
John Davis *   |    * *Customer Success Manager*
Cell: 801.633.6013
john.davis@observepoint.com
www.observepoint.com
&lt;https://groove.grvlnk4.co</t>
  </si>
  <si>
    <t>19b38767885c285f</t>
  </si>
  <si>
    <t>Ill check it out on monday, thanks john!
On Fri, Dec 19, 2025, 3:18 PM John Davis &lt;john.davis@observepoint.com&gt;
wrote:
&gt; Sure thing. I also went head and saved this as an action set so we can
&gt; apply to multiple audits or journeys and only have to maintain the code
&gt; once:
&gt;
&gt; [image: image.png]
&gt;
&gt; I ran the audit and then went ahead and created this MVP report for you if
&gt; you haven't already done so:
&gt; https://mongodb.app.observepoint.com/reports/16076
&gt;
&gt; *Regards, *
&gt;
&gt; J</t>
  </si>
  <si>
    <t>19b38795d8f7df4f</t>
  </si>
  <si>
    <t>Sounds good, have a great weekend!
*Regards, *
John Davis *   |    * *Customer Success Manager*
Cell: 801.633.6013
john.davis@observepoint.com
www.observepoint.com
&lt;https://groove.grvlnk4.com/url/typa6byifukvbtijwod94/aHR0cDovL3d3dy5vYnNlcnZlcG9pbnQuY29tLyNncm9vdmVzdW06LTc2MTEwNTM3MA%3D%3D&gt;
On Fri, Dec 19, 2025 at 2:14 PM Arthur Engelhard &lt;
arthur.engelhard@mongodb.com&gt; wrote:
&gt; Ill check it out on monday, thanks john!
&gt;
&gt; On Fri, Dec 19, 2025, 3:18 PM John Davis &lt;john.d</t>
  </si>
  <si>
    <t>19b466cbcc5927bf</t>
  </si>
  <si>
    <t>Hey John,
Results are very promising but I found two odd results. Can you review and
troubleshoot?
[image: image.png]
[image: image.png]
On Fri, Dec 19, 2025 at 4:17 PM John Davis &lt;john.davis@observepoint.com&gt;
wrote:
&gt; Sounds good, have a great weekend!
&gt;
&gt; *Regards, *
&gt;
&gt; John Davis *   |    * *Customer Success Manager*
&gt;
&gt; Cell: 801.633.6013
&gt; john.davis@observepoint.com
&gt; www.observepoint.com
&gt; &lt;https://groove.grvlnk4.com/url/typa6byifukvbtijwod94/aHR0cDovL3d3dy5vYnNlc</t>
  </si>
  <si>
    <t>19b4710783f37d4f</t>
  </si>
  <si>
    <t>Arthur Engelhard &lt;arthur.engelhard@mongodb.com&gt;, Macey Bell &lt;macey.bell@observepoint.com&gt;</t>
  </si>
  <si>
    <t>So both of those errors don't really have anything to do with the code we
wrote honestly. This is my bad, in that report I was filtering down to logs
that included "ATLAS", rather than "ATLAS_SEARCH_MATCH". I have updated
that report and saved it. Try it again when you have a minute.
*Regards, *
John Davis *   |    * *Customer Success Manager*
Cell: 801.633.6013
john.davis@observepoint.com
www.observepoint.com
&lt;https://groove.grvlnk4.com/url/typa6byifukvbtijwod94/aHR0cDovL3d3dy5vY</t>
  </si>
  <si>
    <t>19b477d69acd7269</t>
  </si>
  <si>
    <t>ah got it!
ok kicking off the full audit now.
On Mon, Dec 22, 2025 at 12:17 PM John Davis &lt;john.davis@observepoint.com&gt;
wrote:
&gt; So both of those errors don't really have anything to do with the code we
&gt; wrote honestly. This is my bad, in that report I was filtering down to logs
&gt; that included "ATLAS", rather than "ATLAS_SEARCH_MATCH". I have updated
&gt; that report and saved it. Try it again when you have a minute.
&gt;
&gt; *Regards, *
&gt;
&gt; John Davis *   |    * *Customer Success Manag</t>
  </si>
  <si>
    <t>19b4b83b024f3e96</t>
  </si>
  <si>
    <t>Hey John,
the results are in and the data is too much to export/import into google
sheets.
Can you draft an app script to pull the report results into a google sheet?
On Mon, Dec 22, 2025 at 2:15 PM Arthur Engelhard &lt;
arthur.engelhard@mongodb.com&gt; wrote:
&gt; ah got it!
&gt; ok kicking off the full audit now.
&gt;
&gt; On Mon, Dec 22, 2025 at 12:17 PM John Davis &lt;john.davis@observepoint.com&gt;
&gt; wrote:
&gt;
&gt;&gt; So both of those errors don't really have anything to do with the code we
&gt;&gt; wrote</t>
  </si>
  <si>
    <t>19b94babca98289d</t>
  </si>
  <si>
    <t>hey John, hope you had a good year end.  just following up on this.
On Tue, Dec 23, 2025 at 9:00 AM Arthur Engelhard &lt;
arthur.engelhard@mongodb.com&gt; wrote:
&gt; Hey John,
&gt;
&gt; the results are in and the data is too much to export/import into google
&gt; sheets.
&gt; Can you draft an app script to pull the report results into a google
&gt; sheet?
&gt;
&gt;
&gt; On Mon, Dec 22, 2025 at 2:15 PM Arthur Engelhard &lt;
&gt; arthur.engelhard@mongodb.com&gt; wrote:
&gt;
&gt;&gt; ah got it!
&gt;&gt; ok kicking off the full audit n</t>
  </si>
  <si>
    <t>19b9540029757ead</t>
  </si>
  <si>
    <t>Hey Arthur,
Sorry for the delay on this solution, you can use this sheet:
https://docs.google.com/spreadsheets/d/1kD-y91hfDo_ti7vEaeklnmupMzEamE0ZadK7UhDN1xE/edit?usp=sharing
&lt;https://us-3129.email-composer-webhooks.gong.io/email-tracking/clicked?email-info-token=eyJhbGciOiJIUzI1NiJ9.eyJjb21wYW55SWQiOiI4OTgyMjM2MTQxODc2Mjk3NzAiLCJkcmFmdElkIjoicjgyMDY3Njk0MjEzOTExNDg1ODgiLCJsaW5rVXJsIjoiaHR0cHM6Ly9kb2NzLmdvb2dsZS5jb20vc3ByZWFkc2hlZXRzL2QvMWtELXk5MWhmRG9fdGk3dkVhZWtsbm11cE16RWFtRTBaYWRLN1VoRE</t>
  </si>
  <si>
    <t>19b98c36b63714bf</t>
  </si>
  <si>
    <t>Awesome, thanks!
Made a copy and i've started working on analyzing it.
On Tue, Jan 6, 2026 at 4:39 PM John Davis &lt;john.davis@observepoint.com&gt;
wrote:
&gt; Hey Arthur,
&gt;
&gt; Sorry for the delay on this solution, you can use this sheet:
&gt;
&gt; https://docs.google.com/spreadsheets/d/1kD-y91hfDo_ti7vEaeklnmupMzEamE0ZadK7UhDN1xE/edit?usp=sharing
&gt; &lt;https://us-3129.email-composer-webhooks.gong.io/email-tracking/clicked?email-info-token=eyJhbGciOiJIUzI1NiJ9.eyJjb21wYW55SWQiOiI4OTgyMjM2MTQxODc2Mjk3</t>
  </si>
  <si>
    <t>19b0e2e52cbb2af5</t>
  </si>
  <si>
    <t>Today's sync</t>
  </si>
  <si>
    <t>Hey Arthur!
I want to come prepared to our sync and since we had summit and then I was
traveling, I wanted to touch base with you and check in on anything I may
need to follow up on before we meet today. I know you had a few items
support helped on while I was out- is there anything still pending?
I think there's been a lot of confusion regarding the email links
specifically so I think today we can just go over as much detail as
possible together to provide to team for those specifica</t>
  </si>
  <si>
    <t>19b0e3fcd611c32e</t>
  </si>
  <si>
    <t>Re: Today's sync</t>
  </si>
  <si>
    <t>Hey Macey,
Thanks for reaching out.
We should focus on email validation. I had to put that on pause but need to
confirm it's not impacting our usage.
We should also discuss the rebranding audit and how to proceed with that.
On Thu, Dec 11, 2025 at 11:11 AM Macey Bell &lt;macey.bell@observepoint.com&gt;
wrote:
&gt; Hey Arthur!
&gt;
&gt; I want to come prepared to our sync and since we had summit and then I was
&gt; traveling, I wanted to touch base with you and check in on anything I may
&gt; need to</t>
  </si>
  <si>
    <t>19b0b77fa8a8cedc</t>
  </si>
  <si>
    <t>Accepted: Invitation: Meeting with John @ Fri Jan 16, 2026 9:30am - 10am (AEDT) (hchamberlain@officeworks.com.au)</t>
  </si>
  <si>
    <t>19b0b0843ed9f16f</t>
  </si>
  <si>
    <t>19b0b04b60c0206b</t>
  </si>
  <si>
    <t>Accepted: Meeting with John</t>
  </si>
  <si>
    <t>19b0a4e9d83cc8ac</t>
  </si>
  <si>
    <t>hchamberlain &lt;hchamberlain@officeworks.com.au&gt;, Macey Bell &lt;macey.bell@observepoint.com&gt;</t>
  </si>
  <si>
    <t>officeworks.com.au, observepoint.com</t>
  </si>
  <si>
    <t>ObservePoint Next Sync Up</t>
  </si>
  <si>
    <t>Hey Hayley,
It was great to meet you and hear about your ObservePoint experience so far!
Here are some time slots for after the holidays that are available for
myself and Macey, feel free to grab one that works for you, Ash and Henry
and anyone else that you feel the need to invite on your side.
I would love to see and example journey in one of your sites to put
together a POC for you as well, thanks!
Meeting length: 30 Minutes
Time Zone: (GMT-7) MST/Denver
Mon Jan 5 Tue Jan 6</t>
  </si>
  <si>
    <t>19b0a2d4e3ac2ead</t>
  </si>
  <si>
    <t>John Davis &lt;john.davis@observepoint.com&gt;, hchamberlain@officeworks.com.au</t>
  </si>
  <si>
    <t>Updated invitation with note: ObservePoint | Officeworks - Sync @ Wed Dec 10, 2025 2:30pm - 3pm (MST) (John Davis)</t>
  </si>
  <si>
    <t>This event has been updated with a note:
"Sorry Haley! Updating this to a zoom link instead. It autopopulated with  
google for some reason."
Changed: conferencing
ObservePoint | Officeworks - Sync
Wednesday Dec 10, 2025 ⋅ 2:30pm – 3pm
Mountain Time - Denver
Join Zoom Meeting
https://observepoint.zoom.us/j/3742631971?pwd=Z2JhWG1yV1ZtOVBnMVZaRDR0bjVDZz09&amp;omn=95482405169&amp;jst=2
Join by phone
(US) +1 888-788-0099
passcode: 318688
Joining instructions
https://www.google.com</t>
  </si>
  <si>
    <t>19b09f4e525ba5fc</t>
  </si>
  <si>
    <t>19b0423c3e33d63c</t>
  </si>
  <si>
    <t>John Davis &lt;john.davis@observepoint.com&gt;, Macey Bell &lt;macey.bell@observepoint.com&gt;, alewis@thinkbrg.com</t>
  </si>
  <si>
    <t>observepoint.com, thinkbrg.com</t>
  </si>
  <si>
    <t>Invitation: Macey, Andy and Amy to connect  @ Tue Dec 9, 2025 12pm - 12:30pm (MST) (John Davis)</t>
  </si>
  <si>
    <t>Macey, Andy and Amy to connect
Tuesday Dec 9, 2025 ⋅ 12pm – 12:30pm
Mountain Time - Denver
Join Zoom Meeting
https://observepoint.zoom.us/j/7542703968?pwd=ZzFXUGswZDYycHpwVzJ6YWtwMmRodz09&amp;omn=94760324854&amp;jst=2
Join by phone
(US) +1 877-853-5247
passcode: 986750
Joining instructions
https://www.google.com/url?q=https://applications.zoom.us/addon/invitation/detail?meetingUuid%3DSDIOjtogSn27gYO4T82HQg%253D%253D%26signature%3Dbeab6a9643512955cb418ab6994cacd6b243e6dac10b07303a7fa39</t>
  </si>
  <si>
    <t>19abf9708f93ef6a</t>
  </si>
  <si>
    <t>Updated invitation: ObservePoint | Officeworks - Sync @ Wed Dec 10, 2025 2:30pm - 3pm (MST) (John Davis)</t>
  </si>
  <si>
    <t>This event has been updated
Changed: title
ObservePoint | Officeworks - Sync
Wednesday Dec 10, 2025 ⋅ 2:30pm – 3pm
Mountain Time - Denver
Join with Google Meet
https://meet.google.com/viy-uudi-vqa?hs=224
Join by phone
(US) +1 641-732-2446
PIN: 361000872
More phone numbers
https://tel.meet/viy-uudi-vqa?pin=7816297832666&amp;hs=0
Looking forward to connecting.
If you need to reschedule, please use the link:  
https://observepoint.chilipiper.com/reschedule/d1dda5c0-1a36</t>
  </si>
  <si>
    <t>19abf96b154891c8</t>
  </si>
  <si>
    <t>Updated invitation with note: Meeting with Macey @ Wed Dec 10, 2025 2:30pm - 3pm (MST) (John Davis)</t>
  </si>
  <si>
    <t>This event has been updated with a note:
"Does 30 minutes earlier work? There is apparently a conflict at the time  
we had scheduled."
Changed: time
Meeting with Macey
Wednesday Dec 10, 2025 ⋅ 2:30pm – 3pm
Mountain Time - Denver
Join with Google Meet
https://meet.google.com/viy-uudi-vqa?hs=224
Join by phone
(US) +1 641-732-2446
PIN: 361000872
More phone numbers
https://tel.meet/viy-uudi-vqa?pin=7816297832666&amp;hs=0
Looking forward to connecting.
If you need to re</t>
  </si>
  <si>
    <t>19abc1031222fe26</t>
  </si>
  <si>
    <t>Invitation: Meeting with Macey @ Wed Dec 10, 2025 3pm - 3:30pm (MST) (John Davis)</t>
  </si>
  <si>
    <t>Meeting with Macey
Wednesday Dec 10, 2025 ⋅ 3pm – 3:30pm
Mountain Time - Denver
Join with Google Meet
https://meet.google.com/viy-uudi-vqa?hs=224
Join by phone
(US) +1 641-732-2446
PIN: 361000872
More phone numbers
https://tel.meet/viy-uudi-vqa?pin=7816297832666&amp;hs=0
Looking forward to connecting.
If you need to reschedule, please use the link:  
https://observepoint.chilipiper.com/reschedule/d1dda5c0-1a36-44eb-8aca-47980ab2e656
Organizer
Macey Bell
macey.bell@obs</t>
  </si>
  <si>
    <t>19aba7ce54feaff4</t>
  </si>
  <si>
    <t>hchamberlain &lt;hchamberlain@officeworks.com.au&gt;, John Davis &lt;john.davis@observepoint.com&gt;</t>
  </si>
  <si>
    <t>ObservePoint touch base</t>
  </si>
  <si>
    <t>Hey Hayley,
I reached out to Renee recently but received notice she is still on
maternity leave. I think she should be back somewhat soon but wanted to be
sure to reach out to you as OfficeWorks will have a new CSM and main point
of contact moving forward, John Davis. I'd love to introduce John to
yourself as well as anyone else involved in using ObservePoint on a call.
Do any of the following times work for you?
Meeting length: 30 Minutes
Time Zone: (GMT-7) MST/Denver
Tue Dec 9 Wed</t>
  </si>
  <si>
    <t>19abc0f31928f375</t>
  </si>
  <si>
    <t>hchamberlain &lt;hchamberlain@officeworks.com.au&gt;</t>
  </si>
  <si>
    <t>Re: ObservePoint touch base</t>
  </si>
  <si>
    <t>Hi Hayley,
Thank you for the introduction, Macey.
It's great to meet you, Hayley. I'm taking over as your Customer Success
Manager and am here to make this transition as smooth as possible.
I would love to learn more about your goals for your audits next year and
discuss how we can partner with you to meet and exceed those goals.
On Tue, Nov 25, 2025 at 3:08 AM Macey Bell &lt;macey.bell@observepoint.com&gt;
wrote:
&gt; Hey Hayley,
&gt;
&gt; I reached out to Renee recently but received notic</t>
  </si>
  <si>
    <t>19b0b03c1811e2bb</t>
  </si>
  <si>
    <t>Macey Bell &lt;macey.bell@observepoint.com&gt;, John Davis &lt;john.davis@observepoint.com&gt;, Ash Chan &lt;achan4@officeworks.com.au&gt;</t>
  </si>
  <si>
    <t>Hi Both,
Great to chat today, looks like the meeting invite was a bit buggy as Ash had it in his calendar for 9 am, but I have given him a rundown of what we caught up about.
I have attached a copy of one of the marketing emails you asked for; hopefully, it works for what you need.
Regarding the Journeys ask, I am going to hand this one off to Ash, as he has a bit of time in the coming weeks, as well as some catch-ups with some of our digital teams, so he can probably source some good j</t>
  </si>
  <si>
    <t>19b8f400dcd864fc</t>
  </si>
  <si>
    <t>Macey Bell &lt;macey.bell@observepoint.com&gt;, Ash Chan &lt;achan4@officeworks.com.au&gt;, Henry Hebron &lt;hhebron@officeworks.com.au&gt;</t>
  </si>
  <si>
    <t>Hayley,
Hope you have a great holiday break!
I have made sure Ash, Henry and yourself are invited to our meeting on the
16th. I also was wondering if there was anyone else from your email team
that you might want to invite as well?
Either way, I am excited to meet again and go over your 2026 goals!
*Regards, *
John Davis *   |    * *Customer Success Manager*
Cell: 801.633.6013
john.davis@observepoint.com
www.observepoint.com
&lt;https://us-3129.email-composer-webhooks.gong.io</t>
  </si>
  <si>
    <t>19b90fee968269db</t>
  </si>
  <si>
    <t>Macey Bell &lt;macey.bell@observepoint.com&gt;, Ash Chan &lt;achan4@officeworks.com.au&gt;, Henry Hebron &lt;hhebron@officeworks.com.au&gt;, Bridget Howell &lt;bhowell@officeworks.com.au&gt;</t>
  </si>
  <si>
    <t>Hi John,
I hope you had a wonderful Christmas and New year period 🙂
Maybe include Bridget Howell as an optional in the invite, but otherwise that is probably it for now 🙂
Thanks,
Hayley
[cid:3ae12ee2-e914-423d-aa0f-4dcafed2d2b5]
Hayley Chamberlain (She/Her)
Audience Lead
E: hchamberlain@officeworks.com.au&lt;mailto:hchamberlain@officeworks.com.au&gt;
officeworks.com.au
[cid:2639e718-e752-4649-9f1f-316645531d62]&lt;https://www.facebook.com/officeworks&gt; [cid:8c</t>
  </si>
  <si>
    <t>19b940d7621cd9f9</t>
  </si>
  <si>
    <t>Added, see you all then, thanks!
*Regards, *
John Davis *   |    * *Customer Success Manager*
Cell: 801.633.6013
john.davis@observepoint.com
www.observepoint.com
&lt;https://us-3129.email-composer-webhooks.gong.io/email-tracking/clicked?email-info-token=eyJhbGciOiJIUzI1NiJ9.eyJjb21wYW55SWQiOiI4OTgyMjM2MTQxODc2Mjk3NzAiLCJkcmFmdElkIjoicjY2NjMwMzIwNjcxNzIxMjk2MCIsImxpbmtVcmwiOiJodHRwczovL2dyb292ZS5ncnZsbms0LmNvbS91cmwvdHlwYTZieWlmdWt2YnRpandvZDk0L2FIUjBjRG92TDNkM2R5NXZZbk5sY25abGNHOXBiblF1</t>
  </si>
  <si>
    <t>19aba3469532a375</t>
  </si>
  <si>
    <t>John Davis &lt;john.davis@observepoint.com&gt;, arthur.engelhard@mongodb.com</t>
  </si>
  <si>
    <t>Invitation: ObservePoint | MongoDB - Sync @ Every 4 weeks from 10:30am to 11am on Thursday (MST) (John Davis)</t>
  </si>
  <si>
    <t>ObservePoint | MongoDB - Sync
Every 4 weeks from 10:30am to 11am on Thursday
Mountain Time - Denver
Join Zoom Meeting
https://observepoint.zoom.us/j/3742631971?pwd=Z2JhWG1yV1ZtOVBnMVZaRDR0bjVDZz09&amp;omn=98359001988&amp;jst=2
Join by phone
(US) +1 888-788-0099
passcode: 318688
Joining instructions
https://www.google.com/url?q=https://applications.zoom.us/addon/invitation/detail?meetingUuid%3DW6OqXUlmTd6DGrCY5v%252F6pQ%253D%253D%26signature%3D15a287520b01937d1299ce1ed7ea825ceffc957e64</t>
  </si>
  <si>
    <t>19be1beedbb05a0e</t>
  </si>
  <si>
    <t>Raymond Chau &lt;rchau@questrade.com&gt;</t>
  </si>
  <si>
    <t>john.davis@observepoint.com, Raymond Chau &lt;rchau@questrade.com&gt;</t>
  </si>
  <si>
    <t>observepoint.com, questrade.com</t>
  </si>
  <si>
    <t>Hi John are we meeting today? As I am in the Zoom meeting waiting but  
didn't the meeting started?
ObservePoint | Questrade Sync
Wednesday Jan 21, 2026 ⋅ 11am – 11:30am
Mountain Time - Edmonton
Join Zoom Meeting
https://observepoint.zoom.us/j/3628593272?pwd=OfxX2kwpsuA5labBaZXephHbiAXlz9.1&amp;omn=96815548980&amp;jst=2
Join by phone
(US) +1 877-853-5247
passcode: 183089
Joining instructions
https://www.google.com/url?q=https://applications.zoom.us/addon/invitation/detail?meetingU</t>
  </si>
  <si>
    <t>19be1c245c045b5e</t>
  </si>
  <si>
    <t>Re: ObservePoint | Questrade Sync</t>
  </si>
  <si>
    <t>I am so sorry Raymond! I had a fire that I had to put out and I just joined
if you want to jump back on
*Regards, *
John Davis *   |    * *Customer Success Manager*
Cell: 801.633.6013
john.davis@observepoint.com
www.observepoint.com
&lt;https://us-3129.email-composer-webhooks.gong.io/email-tracking/clicked?email-info-token=eyJhbGciOiJIUzI1NiJ9.eyJjb21wYW55SWQiOiI4OTgyMjM2MTQxODc2Mjk3NzAiLCJkcmFmdElkIjoici01NTM1ODUzNTQ3OTQwNjM1NjMiLCJsaW5rVXJsIjoiaHR0cHM6Ly9ncm9vdmUuZ3J2bG5rNC5jb20vdXJs</t>
  </si>
  <si>
    <t>19bdca262fbbe4bc</t>
  </si>
  <si>
    <t>"Moore, Jordan" &lt;JLMoore@rdoffutt.com&gt;</t>
  </si>
  <si>
    <t>rdoffutt.com</t>
  </si>
  <si>
    <t>Tentative: ObservePoint | RDO Equipment Sync</t>
  </si>
  <si>
    <t>19bd7ca2500e6032</t>
  </si>
  <si>
    <t>Clauria Yang &lt;cyang@questrade.com&gt;</t>
  </si>
  <si>
    <t>Declined: ObservePoint | Questrade Sync @ Wed Jan 21, 2026 11am - 11:30am (MST) (john.davis@observepoint.com)</t>
  </si>
  <si>
    <t>Clauria Yang has declined this invitation.
ObservePoint | Questrade Sync
Wednesday Jan 21, 2026 ⋅ 11am – 11:30am
Mountain Time - Denver
Join Zoom Meeting
https://observepoint.zoom.us/j/3628593272?pwd=OfxX2kwpsuA5labBaZXephHbiAXlz9.1&amp;omn=96815548980&amp;jst=2
Join by phone
(US) +1 877-853-5247
passcode: 183089
Joining instructions
https://www.google.com/url?q=https://applications.zoom.us/addon/invitation/detail?meetingUuid%3D1s0QMy%252B%252FSnStq2YLvHr%252Bhg%253D%253D%26signatu</t>
  </si>
  <si>
    <t>19bd719c62a0b800</t>
  </si>
  <si>
    <t>19bd6d219506bd33</t>
  </si>
  <si>
    <t>"Nordin, Eric" &lt;enordin@rdoffutt.com&gt;</t>
  </si>
  <si>
    <t>Accepted: ObservePoint | RDO Equipment Sync</t>
  </si>
  <si>
    <t>19bd685ee9894a31</t>
  </si>
  <si>
    <t>Declined: ObservePoint | Questrade Bi-Weekly Syncup @ Mon Feb 16, 2026 1pm - 1:30pm (MST) (john.davis@observepoint.com)</t>
  </si>
  <si>
    <t>Clauria Yang has declined this invitation with a note:
"Declined because I am out of office"
ObservePoint | Questrade Bi-Weekly Syncup
Monday Feb 16, 2026 ⋅ 1pm – 1:30pm
Mountain Time - Denver
Location
https://observepoint.zoom.us/j/93559561258	
https://www.google.com/url?q=https%3A%2F%2Fobservepoint.zoom.us%2Fj%2F93559561258&amp;sa=D&amp;source=calendar&amp;ust=1769262600000000&amp;usg=AOvVaw1kvEZfvQ1ChPLNVvYXVvgc
Looking forward to connecting.
If you need to reschedule, please use the link:</t>
  </si>
  <si>
    <t>19bc866842cf8d8e</t>
  </si>
  <si>
    <t>Bradley Fergel &lt;bfergel@rdoffutt.com&gt;, Eric Nordin &lt;enordin@rdoffutt.com&gt;, Jordan Moore &lt;jlmoore@rdoffutt.com&gt;</t>
  </si>
  <si>
    <t>Schedule ObservePoint Sync</t>
  </si>
  <si>
    <t>Hey Bradley, Eric and Jordan,
Hope your holidays went well! I would love to schedule our next sync up to
go over your projects and to make sure ObservePoint is helping you reach
your goals for the year.
Here are some slots over the next couple weeks that are available for
me in *Central
Time*, fee free to grab one that works for your team:
Meeting length: 30 Minutes
Time Zone: (GMT-6) CST/Chicago
Tue Jan 20 Wed Jan 21 Thu Jan 22 Fri Jan 23 Mon Jan 26 Tue Jan 27 Wed Jan 28
Thu Jan</t>
  </si>
  <si>
    <t>19bc8570397860ea</t>
  </si>
  <si>
    <t>Winnie Ho &lt;who@questrade.com&gt;</t>
  </si>
  <si>
    <t>Accepted: ObservePoint | Questrade Sync @ Wed Jan 21, 2026 11am - 11:30am (MST) (john.davis@observepoint.com)</t>
  </si>
  <si>
    <t>Winnie Ho has accepted this invitation.
ObservePoint | Questrade Sync
Wednesday Jan 21, 2026 ⋅ 11am – 11:30am
Mountain Time - Denver
Join Zoom Meeting
https://observepoint.zoom.us/j/3628593272?pwd=OfxX2kwpsuA5labBaZXephHbiAXlz9.1&amp;omn=96815548980&amp;jst=2
Join by phone
(US) +1 877-853-5247
passcode: 183089
Joining instructions
https://www.google.com/url?q=https://applications.zoom.us/addon/invitation/detail?meetingUuid%3D1s0QMy%252B%252FSnStq2YLvHr%252Bhg%253D%253D%26signature%</t>
  </si>
  <si>
    <t>19bc84e7dcc3fac4</t>
  </si>
  <si>
    <t>Raymond Chau has accepted this invitation.
ObservePoint | Questrade Sync
Wednesday Jan 21, 2026 ⋅ 11am – 11:30am
Mountain Time - Denver
Join Zoom Meeting
https://observepoint.zoom.us/j/3628593272?pwd=OfxX2kwpsuA5labBaZXephHbiAXlz9.1&amp;omn=96815548980&amp;jst=2
Join by phone
(US) +1 877-853-5247
passcode: 183089
Joining instructions
https://www.google.com/url?q=https://applications.zoom.us/addon/invitation/detail?meetingUuid%3D1s0QMy%252B%252FSnStq2YLvHr%252Bhg%253D%253D%26signatu</t>
  </si>
  <si>
    <t>19bc841b92d2408d</t>
  </si>
  <si>
    <t>Steve Choi &lt;steve.choi@prudential.com&gt;</t>
  </si>
  <si>
    <t>Reschedule ObservePoint Sync</t>
  </si>
  <si>
    <t>Hey Steve,
Our next meeting is unfortunately on MLK Day (Monday) which is a holiday
for us. Can we reschedule?
Here are some slots that work for me in *Eastern Time*, fee free to grab
one that works for you:
Meeting length: 30 Minutes
Time Zone: (GMT-5) EST/New_York
Tue Jan 20 Wed Jan 21 Thu Jan 22 Fri Jan 23
 12:00  PM
&lt;https://observepoint.chilipiper.com/suggested-times/e790858b-b0ac-45d5-943a-41911268db65?slotStartsAt=2026-01-20T17:00:00.000Z&gt;
 12:30  PM
&lt;https://observepoint</t>
  </si>
  <si>
    <t>19bc858dda381b5e</t>
  </si>
  <si>
    <t>RE: Reschedule ObservePoint Sync</t>
  </si>
  <si>
    <t>Hey John,
Do you have any availability in the morning next week?
Thanks,
Steve
From: John Davis &lt;john.davis@observepoint.com&gt;
Sent: Friday, January 16, 2026 2:22 PM
To: Steve Choi &lt;steve.choi@prudential.com&gt;
Subject: Reschedule ObservePoint Sync
Hey Steve,
Our next meeting is unfortunately on MLK Day (Monday) which is a holiday for us. Can we reschedule?
Here are some slots that work for me in Eastern Time, fee free to grab one that works for you:
Meeting length: 30 Minu</t>
  </si>
  <si>
    <t>19bc85ec7b4891de</t>
  </si>
  <si>
    <t>Re: Reschedule ObservePoint Sync</t>
  </si>
  <si>
    <t>Steve, here are a couple morning slots that I can make work in *Eastern
Time, *sorry mornings are tough for me:
Meeting length: 30 Minutes
Time Zone: (GMT-5) EST/New_York
Wed Jan 21 Fri Jan 23
 11:30  AM
&lt;https://observepoint.chilipiper.com/suggested-times/a58b931a-5f5c-47be-b187-086f10b4b790?slotStartsAt=2026-01-21T16:30:00.000Z&gt;
 10:30  AM
&lt;https://observepoint.chilipiper.com/suggested-times/a58b931a-5f5c-47be-b187-086f10b4b790?slotStartsAt=2026-01-23T15:30:00.000Z&gt;
Don't see a ti</t>
  </si>
  <si>
    <t>19bc8396e1249c35</t>
  </si>
  <si>
    <t>Clauria Yang &lt;cyang@questrade.com&gt;, Raymond Chau &lt;rchau@questrade.com&gt;, Winnie Ho &lt;who@questrade.com&gt;</t>
  </si>
  <si>
    <t>Reschedule ObservePoint | Questrade Bi-Weekly Syncup</t>
  </si>
  <si>
    <t>Hey Raymond and Winnie,
Monday is a holiday for us so I will be out of the office. Do you want to
reschedule to another day next week? Feel free to grab one of these slots
in *Mountain Time*:
Meeting length: 30 Minutes
Time Zone: (GMT-7) MST/Denver
Tue Jan 20 Wed Jan 21 Thu Jan 22 Fri Jan 23
 10:00  AM
&lt;https://observepoint.chilipiper.com/suggested-times/ee40e82b-4e41-4ba9-aef9-191b6e15dfce?slotStartsAt=2026-01-20T17:00:00.000Z&gt;
 10:30  AM
&lt;https://observepoint.chilipiper.com/sugge</t>
  </si>
  <si>
    <t>19bc850959231cfd</t>
  </si>
  <si>
    <t>Clauria Yang &lt;cyang@questrade.com&gt;, Winnie Ho &lt;who@questrade.com&gt;, Macey Bell &lt;macey.bell@observepoint.com&gt;</t>
  </si>
  <si>
    <t>questrade.com, observepoint.com</t>
  </si>
  <si>
    <t>Re: Reschedule ObservePoint | Questrade Bi-Weekly Syncup</t>
  </si>
  <si>
    <t>Hi John
Thanks for the hands up, I have sent my preferred time already, will talk
to you next Wed (11 MST).
I wonder if it's possible that you can show us how to use the LIVEConnect
feature more next time? We would like to leverage that feature to QA our
mobile app tagging. Also, I would love to know how to get around VPN in
LIVEConnect (I actually tried it but it seems not very successful).
Regards,
Raymond Chau
Senior Specialist, Digital Analytics Implementation
www.questra</t>
  </si>
  <si>
    <t>19bc26aaa1c71b72</t>
  </si>
  <si>
    <t>Declined: ObservePoint | Questrade Bi-Weekly Syncup @ Mon Mar 30, 2026 1pm - 1:30pm (MDT) (john.davis@observepoint.com)</t>
  </si>
  <si>
    <t>Raymond Chau has declined this invitation with a note:
"Declined because I am out of office"
ObservePoint | Questrade Bi-Weekly Syncup
Monday Mar 30, 2026 ⋅ 1pm – 1:30pm
Mountain Time - Denver
Location
https://observepoint.zoom.us/j/93559561258	
https://www.google.com/url?q=https%3A%2F%2Fobservepoint.zoom.us%2Fj%2F93559561258&amp;sa=D&amp;source=calendar&amp;ust=1768925280000000&amp;usg=AOvVaw2XQBt2qsyayu1NJQBXuBZ6
Looking forward to connecting.
If you need to reschedule, please use the link:</t>
  </si>
  <si>
    <t>19bbd4a1abfdacee</t>
  </si>
  <si>
    <t>"nic.suder@observepoint.com" &lt;nic.suder@observepoint.com&gt;, "john.davis@observepoint.com" &lt;john.davis@observepoint.com&gt;, "slising@questrade.com" &lt;slising@questrade.com&gt;, "todd.wilkerson@observepoint.com" &lt;todd.wilkerson@observepoint.com&gt;</t>
  </si>
  <si>
    <t>Upcoming ObservePoint Renewal on March 15, 2026 - Questrade</t>
  </si>
  <si>
    <t xml:space="preserve">
[image: ObservePoint Logo_Gray_ON_YEllow_LOGO.jpeg]
A friendly reminder that it's time to renew.
Hi Sabrina,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t>
  </si>
  <si>
    <t>19bbd4a1aca064af</t>
  </si>
  <si>
    <t>"nic.suder@observepoint.com" &lt;nic.suder@observepoint.com&gt;, "jdavila@questrade.com" &lt;jdavila@questrade.com&gt;, "john.davis@observepoint.com" &lt;john.davis@observepoint.com&gt;, "todd.wilkerson@observepoint.com" &lt;todd.wilkerson@observepoint.com&gt;</t>
  </si>
  <si>
    <t xml:space="preserve">
[image: ObservePoint Logo_Gray_ON_YEllow_LOGO.jpeg]
A friendly reminder that it's time to renew.
Hi Jose,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any c</t>
  </si>
  <si>
    <t>19bbd354c205d701</t>
  </si>
  <si>
    <t>Anthony McMahon &lt;Anthony.McMahon@pmi.org&gt;</t>
  </si>
  <si>
    <t>pmi.org</t>
  </si>
  <si>
    <t>Re: PMI | ObservePoint Monthly Sync</t>
  </si>
  <si>
    <t xml:space="preserve">No worries Tony! Is there a time we can connect next week? I want to
introduce you to John Davis, who will be your CSM moving forward.
On Tue, Jan 13, 2026 at 8:08 PM Anthony McMahon &lt;Anthony.McMahon@pmi.org&gt;
wrote:
&gt; Hi Macey,
&gt;
&gt; I won't be able to make tomorrows call.
&gt;
&gt; Tony
&gt;
&gt; ------------------------------
&gt; *From:* Macey Bell
&gt; *Sent:* Wednesday, April 30, 2025 3:13 PM
&gt; *To:* Macey Bell &lt;macey.bell@observepoint.com&gt;; Anthony McMahon &lt;
&gt; Anthony.McMahon@pmi.org&gt;; Abel </t>
  </si>
  <si>
    <t>19bb8dea8befd711</t>
  </si>
  <si>
    <t>John Davis &lt;john.davis@observepoint.com&gt;, ObservePoint AI from ObservePoint &lt;support@observepoint.com&gt;</t>
  </si>
  <si>
    <t>"macey.bell@observepoint.com" &lt;macey.bell@observepoint.com&gt;, "dylan.sellers@observepoint.com" &lt;dylan.sellers@observepoint.com&gt;</t>
  </si>
  <si>
    <t>Cancel all scheduled ObservePoint audits &amp; Schedule Tier 1, 2, 3 audits</t>
  </si>
  <si>
    <t>Hi John,
Also can you ensure there are no more scheduled audits?
We are looking to come up pages for Tier 1 biweekly,  2 monthly, 3 quarterly scans and once the URL lists are finalized, we can schedule the audits accordingly.
Thanks,
Steve
From: Steve Choi &lt;steve.choi@prudential.com&gt;
Sent: Tuesday, January 13, 2026 2:31 PM
To: John Davis &lt;john.davis@observepoint.com&gt;; ObservePoint AI from ObservePoint &lt;support@observepoint.com&gt;
Cc: macey.bell@observepoint.com; dylan.sellers@obs</t>
  </si>
  <si>
    <t>19bb8eb3f5c03248</t>
  </si>
  <si>
    <t>Re: Cancel all scheduled ObservePoint audits &amp; Schedule Tier 1, 2, 3 audits</t>
  </si>
  <si>
    <t>Yes I went ahead and paused all scheduled audits on your account, including
that jobs scan.
I would love to catch up and chat, you mentioned in a past email that you
might have time this Thursday or Friday?
Here are some available slots in *Eastern Time*, feel free to grab one that
works for you:
Meeting length: 30 Minutes
Time Zone: (GMT-5) EST/New_York
Thu Jan 15 Fri Jan 16
 12:00  PM
&lt;https://us-3129.email-composer-webhooks.gong.io/email-tracking/clicked?email-info-token=eyJhb</t>
  </si>
  <si>
    <t>19b9fbd8ae97ae05</t>
  </si>
  <si>
    <t>Journey Followup</t>
  </si>
  <si>
    <t>Hey Raymond and Winnie,
I just wanted to follow up on that Journey that we added that extra step to
today to see if it succeeded or not? Can you send me the link to it
regardless? I am not sure which exact one we were working on. Thanks!
*Regards, *
John Davis *   |    * *Customer Success Manager*
Cell: 801.633.6013
john.davis@observepoint.com
www.observepoint.com
&lt;https://groove.grvlnk4.com/url/typa6byifukvbtijwod94/aHR0cDovL3d3dy5vYnNlcnZlcG9pbnQuY29tLyNncm9vdmVzdW06LTc2MTEwNT</t>
  </si>
  <si>
    <t>19ba4aadc14e55a3</t>
  </si>
  <si>
    <t>Re: Journey Followup</t>
  </si>
  <si>
    <t>Hi John
Thanks for checking in! The journey that I am looking at is:
https://app.observepoint.com/web-journey/73169/run/66562317/results?action=10&amp;tab=4
Supposedly the journey will end on on the following screen (
https://myportal.uat.questrade.com/open-account-application):
[image: image.png]
But then in the journey it got stuck in loading the content. I took a look
at the logs and I found this error:
[image: image.png]
Do you have an idea on what happened here and how I should r</t>
  </si>
  <si>
    <t>19ba4afecc803ced</t>
  </si>
  <si>
    <t>Raymond Chau &lt;rchau@questrade.com&gt;, ObservePoint AI from ObservePoint &lt;support@observepoint.com&gt;</t>
  </si>
  <si>
    <t>I have looped in our support team that should be able to help with both the
Journey and the LiveConnect issue.
ObservePoint Support - Let me know how I can help from my side, thanks!
*Regards, *
John Davis *   |    * *Customer Success Manager*
Cell: 801.633.6013
john.davis@observepoint.com
www.observepoint.com
&lt;https://groove.grvlnk4.com/url/typa6byifukvbtijwod94/aHR0cDovL3d3dy5vYnNlcnZlcG9pbnQuY29tLyNncm9vdmVzdW06LTc2MTEwNTM3MA%3D%3D&gt;
On Fri, Jan 9, 2026 at 2:30 PM Raymon</t>
  </si>
  <si>
    <t>19ba4b0835dd5412</t>
  </si>
  <si>
    <t>rchau@questrade.com, cyang@questrade.com, who@questrade.com, macey.bell@observepoint.com</t>
  </si>
  <si>
    <t>Re: Re: Journey Followup</t>
  </si>
  <si>
    <t xml:space="preserve"> 
#65799684: Re: Journey Followup 
Submitted 
We'll pick up your ticket soon 
I have looped in our support team that should be able to help with both the 
Journey and the LiveConnect issue. 
ObservePoint Support - Let me know how I can help from my side, thanks! *Regards, 
* John Davis* | * *Customer Success Manager* Cell: 801.633.6013 
john.davis@observepoint.com 
*ObservePoint AI*
ObservePoint
[image: intercom] </t>
  </si>
  <si>
    <t>19bb1f34e7a7b039</t>
  </si>
  <si>
    <t>Bogdan from ObservePoint &lt;support@observepoint.com&gt;</t>
  </si>
  <si>
    <t>Winnie Ho &lt;who@questrade.com&gt;, Raymond Chau &lt;rchau@questrade.com&gt;, Clauria Yang &lt;cyang@questrade.com&gt;, macey.bell@observepoint.com</t>
  </si>
  <si>
    <t>Hello, 
 Thank you for reaching out! 
 We are looking into your request and we will get back with an answer as soon as possible.</t>
  </si>
  <si>
    <t>19bb1f359258d98c</t>
  </si>
  <si>
    <t xml:space="preserve"> 
#65799684: Re: Journey Followup 
In progress 
We're working on your ticket 
I have looped in our support team that should be able to help with both the 
Journey and the LiveConnect issue. 
ObservePoint Support - Let me know how I can help from my side, thanks! *Regards, 
* John Davis* | * *Customer Success Manager* Cell: 801.633.6013 
john.davis@observepoint.com 
*Bogdan*
ObservePoint
[image: intercom] </t>
  </si>
  <si>
    <t>19bbe7da337ad5f1</t>
  </si>
  <si>
    <t>john.davis@observepoint.com, cyang@questrade.com, who@questrade.com, macey.bell@observepoint.com</t>
  </si>
  <si>
    <t>Hi Bodan
Thanks for looking into this ticket, let me know if there's any update on
this?
Regards,
Raymond Chau
Senior Specialist, Digital Analytics Implementation
www.questrade.com
Phone  416.227.9876
Toll free  1.888.783.7866
Fax  1.888.299.1098
Questrade, Inc.
5700 Yonge St., Suite 1900, Toronto, ON, M2M 4K2
Questrade, Inc. is a registered investment dealer and member of the
Investment Industry Regulatory Organization of Canada and the Canadian
Investor Protection Fund.
Qu</t>
  </si>
  <si>
    <t>19bdca5c4e9ac382</t>
  </si>
  <si>
    <t>Winnie Ho &lt;who@questrade.com&gt;, Clauria Yang &lt;cyang@questrade.com&gt;, macey.bell@observepoint.com, John Davis &lt;john.davis@observepoint.com&gt;</t>
  </si>
  <si>
    <t xml:space="preserve">Hi Raymond, 
 Sorry for the late reply on this. To avoid any confusion, we have structured your points as follows. 
 1. Journey "ACTIVE - OAA - Open an account journey PRE-PROD (Up to UserID Created)" failing to connect at Step 10 
 The journey fails to connect at Step 10, where the screenshot shows a blank loading screen. We attempted to reproduce this behavior in our local browser to compare results. However, we do not have access to this domain in a local browser because the journey </t>
  </si>
  <si>
    <t>19bdca5e4cd40a85</t>
  </si>
  <si>
    <t xml:space="preserve"> 
#65799684: Re: Journey Followup 
Waiting on you 
We need more information 
I have looped in our support team that should be able to help with both the 
Journey and the LiveConnect issue. 
ObservePoint Support - Let me know how I can help from my side, thanks! *Regards, 
* John Davis* | * *Customer Success Manager* Cell: 801.633.6013 
john.davis@observepoint.com 
*Bogdan*
ObservePoint
[image: intercom] </t>
  </si>
  <si>
    <t>19b9a5001de29f3f</t>
  </si>
  <si>
    <t>Accepted: ObservePoint | Questrade Sync @ Thu Jan 8, 2026 1pm - 1:30pm (MST) (john.davis@observepoint.com)</t>
  </si>
  <si>
    <t>Raymond Chau has accepted this invitation.
ObservePoint | Questrade Sync
Thursday Jan 8, 2026 ⋅ 1pm – 1:30pm
Mountain Time - Denver
Location
https://observepoint.zoom.us/j/95215276664	
https://www.google.com/url?q=https%3A%2F%2Fobservepoint.zoom.us%2Fj%2F95215276664&amp;sa=D&amp;source=calendar&amp;ust=1768252440000000&amp;usg=AOvVaw17lpuP8KhoiiH1qzbQhh7x
Looking forward to connecting.
If you need to reschedule, please use the link:  
https://observepoint.chilipiper.com/reschedule/6f60202a-ed</t>
  </si>
  <si>
    <t>19b9519567e24b98</t>
  </si>
  <si>
    <t>Technology Renewals &lt;technologyrenewals@prudential.com&gt;, Dallin Madsen &lt;dallin.madsen@observepoint.com&gt;, John Davis &lt;john.davis@observepoint.com&gt;, Dylan Sellers &lt;dylan.sellers@observepoint.com&gt;</t>
  </si>
  <si>
    <t>prudential.com, observepoint.com</t>
  </si>
  <si>
    <t>Vaibhav Sharma &lt;vaibhav.3.sharma@prudential.com&gt;</t>
  </si>
  <si>
    <t>RE: Quote Renewals For 2025-ObservePoint contract renewal</t>
  </si>
  <si>
    <t>+@John Davis&lt;mailto:john.davis@observepoint.com&gt; and @Dylan Sellers&lt;mailto:dylan.sellers@observepoint.com&gt;
From: Technology Renewals &lt;technologyrenewals@prudential.com&gt;
Sent: Tuesday, January 6, 2026 2:19 PM
To: Dallin Madsen &lt;dallin.madsen@observepoint.com&gt;
Cc: Vaibhav Sharma &lt;vaibhav.3.sharma@prudential.com&gt;; Steve Choi &lt;steve.choi@prudential.com&gt;
Subject: RE: Quote Renewals For 2025-ObservePoint contract renewal
Importance: High
Hello Dallin,
I hope you’re doing well.
I wante</t>
  </si>
  <si>
    <t>19b951b9c59b0ccf</t>
  </si>
  <si>
    <t>Technology Renewals &lt;technologyrenewals@prudential.com&gt;, John Davis &lt;john.davis@observepoint.com&gt;, Dylan Sellers &lt;dylan.sellers@observepoint.com&gt;, Vaibhav Sharma &lt;vaibhav.3.sharma@prudential.com&gt;</t>
  </si>
  <si>
    <t>Re: Quote Renewals For 2025-ObservePoint contract renewal</t>
  </si>
  <si>
    <t>Hi Steve,
I answered this in another thread with your procurement folks--apologies, i
thought you were CCed.
Our contract has *already* auto-renewed per the agreement. You will
receive an invoice from ar@observepoint.com
&lt;https://us-3129.email-composer-webhooks.gong.io/email-tracking/clicked?email-info-token=eyJhbGciOiJIUzI1NiJ9.eyJjb21wYW55SWQiOiI4OTgyMjM2MTQxODc2Mjk3NzAiLCJkcmFmdElkIjoicjQ0MjIzMTM0OTg0NDQ2ODI5MDQiLCJsaW5rVXJsIjoiaHR0cHM6Ly9vYnNlcnZlcG9pbnQuY29tLyIsImxpbmtUZXh0Ijoib2Jz</t>
  </si>
  <si>
    <t>19b95636fda1d584</t>
  </si>
  <si>
    <t>Dallin Madsen &lt;dallin.madsen@observepoint.com&gt;, Lalitha Kavutharapu &lt;lalitha.kavutharapu@prudential.com&gt;, Emily Owens &lt;emily.owens@prudential.com&gt;, Nishant Kumar &lt;nishant.kumar@prudential.com&gt;</t>
  </si>
  <si>
    <t>observepoint.com, prudential.com</t>
  </si>
  <si>
    <t>Hi @Nishant Kumar&lt;mailto:nishant.kumar@prudential.com&gt;
Is there specific email ObservePoint send the invoice to?
Thanks,
Steve
From: Dallin Madsen &lt;dallin.madsen@observepoint.com&gt;
Sent: Tuesday, January 6, 2026 3:59 PM
To: Steve Choi &lt;steve.choi@prudential.com&gt;
Cc: Technology Renewals &lt;technologyrenewals@prudential.com&gt;; John Davis &lt;john.davis@observepoint.com&gt;; Dylan Sellers &lt;dylan.sellers@observepoint.com&gt;; Vaibhav Sharma &lt;vaibhav.3.sharma@prudential.com&gt;
Subject: Re: Quote Ren</t>
  </si>
  <si>
    <t>19b98f416b273619</t>
  </si>
  <si>
    <t>Technology Renewals &lt;technologyrenewals@prudential.com&gt;</t>
  </si>
  <si>
    <t>Steve Choi &lt;steve.choi@prudential.com&gt;, Dallin Madsen &lt;dallin.madsen@observepoint.com&gt;, Lalitha Kavutharapu &lt;lalitha.kavutharapu@prudential.com&gt;</t>
  </si>
  <si>
    <t>John Davis &lt;john.davis@observepoint.com&gt;, Dylan Sellers &lt;dylan.sellers@observepoint.com&gt;, Vaibhav Sharma &lt;vaibhav.3.sharma@prudential.com&gt;, Emily Owens &lt;emily.owens@prudential.com&gt;</t>
  </si>
  <si>
    <t xml:space="preserve">Hello Steve,
The invoice will likely be sent to invoice.technology.procurement@prudential.com or to our Technology Renewals mailbox.
@Dallin Madsen&lt;mailto:dallin.madsen@observepoint.com&gt;, please confirm as soon as the invoice is shared.
Feel free to reach out if you have any questions.
Nishant Kumar
Technology Renewals
Global Sourcing &amp; Procurement
technologyrenewals@prudential.com&lt;mailto:technologyrenewals@prudential.com&gt;
[A black background with blue text  AI-generated content may </t>
  </si>
  <si>
    <t>19b98f60ec04223b</t>
  </si>
  <si>
    <t>Steve Choi &lt;steve.choi@prudential.com&gt;, Lalitha Kavutharapu &lt;lalitha.kavutharapu@prudential.com&gt;, John Davis &lt;john.davis@observepoint.com&gt;, Vaibhav Sharma &lt;vaibhav.3.sharma@prudential.com&gt;, Emily Owens &lt;emily.owens@prudential.com&gt;, Lynsie Lassig &lt;lynsie.lassig@observepoint.com&gt;</t>
  </si>
  <si>
    <t>@Lynsie Lassig &lt;lynsie.lassig@observepoint.com&gt; can you please send the
invoice for Prudential to this email?
Thank you!
Dallin Madsen *   |    * *Enterprise Account Executive*
801.850.3709
dallin.madsen@observepoint.com
Schedule a Meeting With Me!
&lt;https://us-3129.email-composer-webhooks.gong.io/email-tracking/clicked?email-info-token=eyJhbGciOiJIUzI1NiJ9.eyJjb21wYW55SWQiOiI4OTgyMjM2MTQxODc2Mjk3NzAiLCJkcmFmdElkIjoici0xMDg3NTAxNzA3MjgxMzkxNjEyIiwibGlua1VybCI6Imh0dHBzOi8vb2JzZXJ2ZXBv</t>
  </si>
  <si>
    <t>19b9eaa2bb9049d2</t>
  </si>
  <si>
    <t>Lynsie Lassig &lt;ar@observepoint.com&gt;</t>
  </si>
  <si>
    <t>Technology Renewals &lt;technologyrenewals@prudential.com&gt;, Steve Choi &lt;steve.choi@prudential.com&gt;</t>
  </si>
  <si>
    <t>Lalitha Kavutharapu &lt;lalitha.kavutharapu@prudential.com&gt;, John Davis &lt;john.davis@observepoint.com&gt;, Vaibhav Sharma &lt;vaibhav.3.sharma@prudential.com&gt;, Emily Owens &lt;emily.owens@prudential.com&gt;, Dallin Madsen &lt;dallin.madsen@observepoint.com&gt;</t>
  </si>
  <si>
    <t>Hi Team,
The invoice was billed directly to Steve on Jan 1, 2026 to request a
current PO number. I will resend it to your invoicing emails under separate
cover from our system shortly. Please let me know if you have any questions
or need anything else.
Thank you!
*Lynsie Lassig* *   |    * *Accounts Receivable Specialist*
Our bank details have changed. We are now with JPMorgan Chase and our
Silicon Valley Bank account is closed. Please contact me directly for
updated bank inform</t>
  </si>
  <si>
    <t>19b8f9e50c55bab5</t>
  </si>
  <si>
    <t>Clauria Yang &lt;cyang@questrade.com&gt;, john.davis@observepoint.com, macey.bell@observepoint.com, Raymond Chau &lt;rchau@questrade.com&gt;, Winnie Ho &lt;who@questrade.com&gt;</t>
  </si>
  <si>
    <t>Hi John, Sorry for the last minute notice. However we are caught up with  
some urgent issue that took our priority for now and have to call off our  
meeting. Can we move the meeting to later this week? Please share a few  
available timeslots on our end. Sorry again for the late notice. Regards,  
Winnie
ObservePoint | Questrade Bi-Weekly Syncup
Monday Jan 5, 2026 ⋅ 3pm – 3:30pm
Eastern Time - Toronto
Location
https://observepoint.zoom.us/j/93559561258	
https://www.google.com/url</t>
  </si>
  <si>
    <t>19b8fbdf00379aea</t>
  </si>
  <si>
    <t>Clauria Yang &lt;cyang@questrade.com&gt;, macey.bell@observepoint.com, Raymond Chau &lt;rchau@questrade.com&gt;</t>
  </si>
  <si>
    <t>Re: ObservePoint | Questrade Bi-Weekly Syncup</t>
  </si>
  <si>
    <t>Sure here are some available slots, feel free to grab one that works for
you:
Meeting length: 30 Minutes
Time Zone: (GMT-7) MST/Denver
Tue Jan 6 Wed Jan 7 Thu Jan 8 Fri Jan 9
 10:00  AM
&lt;https://us-3129.email-composer-webhooks.gong.io/email-tracking/clicked?email-info-token=eyJhbGciOiJIUzI1NiJ9.eyJjb21wYW55SWQiOiI4OTgyMjM2MTQxODc2Mjk3NzAiLCJkcmFmdElkIjoicjU0Mzg5OTExMTYxMTY1ODUyOTUiLCJsaW5rVXJsIjoiaHR0cHM6Ly9vYnNlcnZlcG9pbnQuY2hpbGlwaXBlci5jb20vc3VnZ2VzdGVkLXRpbWVzLzA1ZDJiOGE0LTg2OGItNDlm</t>
  </si>
  <si>
    <t>19b8f87d94f5a7af</t>
  </si>
  <si>
    <t>who@questrade.com</t>
  </si>
  <si>
    <t>rchau@questrade.com, cyang@questrade.com, john.davis@observepoint.com, macey.bell@observepoint.com</t>
  </si>
  <si>
    <t>19b8ead16be22a44</t>
  </si>
  <si>
    <t>Macey Bell &lt;macey.bell@observepoint.com&gt;, "john.davis@observepoint.com" &lt;john.davis@observepoint.com&gt;, "dylan.sellers@observepoint.com" &lt;dylan.sellers@observepoint.com&gt;</t>
  </si>
  <si>
    <t>ObservePoint AI from ObservePoint &lt;support@observepoint.com&gt;, Baijnath Gupta &lt;baijnath.gupta@prudential.com&gt;</t>
  </si>
  <si>
    <t>Latest ObservePoint audit reports for Prudential.com &amp; PGIM</t>
  </si>
  <si>
    <t>Hi @'Macey Bell'&lt;mailto:macey.bell@observepoint.com&gt; or @john.davis@observepoint.com&lt;mailto:john.davis@observepoint.com&gt;,
Please provide few available times or calendar link so we can review the latest audit reports for Prudential.com and PGIM from last week.
Thanks,
Steve
From: Steve Choi
Sent: Monday, January 5, 2026 9:58 AM
To: 'Macey Bell' &lt;macey.bell@observepoint.com&gt;; john.davis@observepoint.com; dylan.sellers@observepoint.com
Cc: Robert Ernest &lt;robert.ernest@prudential.com&gt;</t>
  </si>
  <si>
    <t>19b8f26727270f59</t>
  </si>
  <si>
    <t>Macey Bell &lt;macey.bell@observepoint.com&gt;, "dylan.sellers@observepoint.com" &lt;dylan.sellers@observepoint.com&gt;, ObservePoint AI from ObservePoint &lt;support@observepoint.com&gt;, Baijnath Gupta &lt;baijnath.gupta@prudential.com&gt;</t>
  </si>
  <si>
    <t>Re: Latest ObservePoint audit reports for Prudential.com &amp; PGIM</t>
  </si>
  <si>
    <t>Hey Steve,
Here are some times this week that work for us, feel free to grab one that
works for you:
Meeting length: 30 Minutes
Time Zone: (GMT-7) MST/Denver
Tue Jan 6 Wed Jan 7 Thu Jan 8
 10:00  AM
&lt;https://us-3129.email-composer-webhooks.gong.io/email-tracking/clicked?email-info-token=eyJhbGciOiJIUzI1NiJ9.eyJjb21wYW55SWQiOiI4OTgyMjM2MTQxODc2Mjk3NzAiLCJkcmFmdElkIjoicjc3NDQzMTc0MTgyNTE1ODM3MzMiLCJsaW5rVXJsIjoiaHR0cHM6Ly9vYnNlcnZlcG9pbnQuY2hpbGlwaXBlci5jb20vc3VnZ2VzdGVkLXRpbWVzL2EwYmMy</t>
  </si>
  <si>
    <t>19b9ad415d83e38e</t>
  </si>
  <si>
    <t>RE: Latest ObservePoint audit reports for Prudential.com &amp; PGIM</t>
  </si>
  <si>
    <t>Hi John,
Sorry I missed.  Can you provide other available times for this Friday 1/9, next Monday 1/12, next Thursday 1/15?
Thanks,
Steve
From: John Davis &lt;john.davis@observepoint.com&gt;
Sent: Monday, January 5, 2026 12:14 PM
To: Steve Choi &lt;steve.choi@prudential.com&gt;
Cc: Macey Bell &lt;macey.bell@observepoint.com&gt;; dylan.sellers@observepoint.com; ObservePoint AI from ObservePoint &lt;support@observepoint.com&gt;; Baijnath Gupta &lt;baijnath.gupta@prudential.com&gt;
Subject: Re: Latest ObservePoin</t>
  </si>
  <si>
    <t>19b9b86a1ac38294</t>
  </si>
  <si>
    <t>Hey Steve,
Well we already have our weekly meeting scheduled for Monday 1/12 @ 2:30pm
MST (4:30pm EST), is that still going to work for you? I was just wondering
if you wanted to throw in an extra one this week since I had to cancel this
past Monday, but we can wait until this coming Monday, no worries.
*Regards, *
John Davis *   |    * *Customer Success Manager*
Cell: 801.633.6013
john.davis@observepoint.com
www.observepoint.com
&lt;https://groove.grvlnk4.com/url/typa6byifukvbtij</t>
  </si>
  <si>
    <t>19bb2d9ab2c92057</t>
  </si>
  <si>
    <t>Macey Bell &lt;macey.bell@observepoint.com&gt;, "dylan.sellers@observepoint.com" &lt;dylan.sellers@observepoint.com&gt;, ObservePoint AI from ObservePoint &lt;support@observepoint.com&gt;</t>
  </si>
  <si>
    <t>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ObservePoint &lt;support@observepoint.com&gt;; Baijnath Gupta &lt;baijnath.gupta@prudential.com&gt;
Subject: Re: Latest ObservePoint audit</t>
  </si>
  <si>
    <t>19bb2da131c4b74a</t>
  </si>
  <si>
    <t>john.davis@observepoint.com, macey.bell@observepoint.com, dylan.sellers@observepoint.com</t>
  </si>
  <si>
    <t>Re: RE: Latest ObservePoint audit reports for Prudential.com &amp; PGIM</t>
  </si>
  <si>
    <t xml:space="preserve"> 
#66284702: RE: Latest ObservePoint audit reports for Prudential.com &amp; PGIM 
Submitted 
We'll pick up your ticket soon 
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t>
  </si>
  <si>
    <t>19bb328c1147f9c4</t>
  </si>
  <si>
    <t>steve.choi@prudential.com, macey.bell@observepoint.com, dylan.sellers@observepoint.com</t>
  </si>
  <si>
    <t>Hey Steve,
Here are some available slots those two days, in *Eastern Time*:
Meeting length: 30 Minutes
Time Zone: (GMT-5) EST/New_York
Thu Jan 15 Fri Jan 16
 12:00  PM
&lt;https://observepoint.chilipiper.com/suggested-times/2b19e5e1-d167-4d9f-98a2-cb5f614106a8?slotStartsAt=2026-01-15T17:00:00.000Z&gt;
 12:30  PM
&lt;https://observepoint.chilipiper.com/suggested-times/2b19e5e1-d167-4d9f-98a2-cb5f614106a8?slotStartsAt=2026-01-16T17:30:00.000Z&gt;
 1:30  PM
&lt;https://observepoint.chilipiper.com/su</t>
  </si>
  <si>
    <t>19bb7f6a19213ea4</t>
  </si>
  <si>
    <t>Adrian from ObservePoint &lt;support@observepoint.com&gt;</t>
  </si>
  <si>
    <t xml:space="preserve"> 
#66284702: RE: Latest ObservePoint audit reports for Prudential.com &amp; PGIM 
Resolved 
We've completed your ticket 
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ObservePoint 
</t>
  </si>
  <si>
    <t>19bb8d72a97ba783</t>
  </si>
  <si>
    <t>RE: RE: Latest ObservePoint audit reports for Prudential.com &amp; PGIM</t>
  </si>
  <si>
    <t>Hi John,
Do you know who scheduled this weekly scan?  I didn’t schedule it.  Can you help stop it immediately?  We are wasting pages for audit here.  Thanks.
[cid:image001.png@01DC8499.3AEDADB0]
From: John Davis &lt;john.davis@observepoint.com&gt;
Sent: Monday, January 12, 2026 12:03 PM
To: ObservePoint AI from ObservePoint &lt;support@observepoint.com&gt;
Cc: Steve Choi &lt;steve.choi@prudential.com&gt;; macey.bell@observepoint.com; dylan.sellers@observepoint.com
Subject: Re: RE: Latest ObservePoi</t>
  </si>
  <si>
    <t>19b8e7f5a4d630fe</t>
  </si>
  <si>
    <t>Accepted: ObservePoint | Questrade Bi-Weekly Syncup @ Mon Jan 5, 2026 1pm - 1:30pm (MST) (john.davis@observepoint.com)</t>
  </si>
  <si>
    <t xml:space="preserve">Raymond Chau has accepted this invitation.
ObservePoint | Questrade Bi-Weekly Syncup
Monday Jan 5, 2026 ⋅ 1pm – 1:30pm
Mountain Time - Denver
Location
https://observepoint.zoom.us/j/93559561258	
https://www.google.com/url?q=https%3A%2F%2Fobservepoint.zoom.us%2Fj%2F93559561258&amp;sa=D&amp;source=calendar&amp;ust=1768054260000000&amp;usg=AOvVaw1QnJXEQ1lLrL1HJWLQntig
Agenda - I would love to start building a roadmap for Questrade's goals for  
2026
Looking forward to connecting.
If you need </t>
  </si>
  <si>
    <t>19b8e3e341d65284</t>
  </si>
  <si>
    <t>Weekly Sync</t>
  </si>
  <si>
    <t>Hey Steve,
I have a dentist appointment that I scheduled a while ago that is going to
conflict with our weekly sync later today @ 2:30pm MST. It sounds like you
got some great help from Dylan and Macey over the holiday break with a few
things.
Are you ok if we cancel this week and plan on next Monday for our first
sync of the year? If that isn't going to work for you and need some help
quicker, then we could reschedule this week.
Let me know what will work best for you.
*Regards</t>
  </si>
  <si>
    <t>19b7f00195c1f1da</t>
  </si>
  <si>
    <t>Robert Ernest &lt;robert.ernest@prudential.com&gt;</t>
  </si>
  <si>
    <t>Steve Choi &lt;steve.choi@prudential.com&gt;, Dylan Sellers &lt;dylan.sellers@observepoint.com&gt;, ObservePoint AI from ObservePoint &lt;support@observepoint.com&gt;, "john.davis@observepoint.com" &lt;john.davis@observepoint.com&gt;, Macey Bell &lt;macey.bell@observepoint.com&gt;</t>
  </si>
  <si>
    <t>Lalitha Kavutharapu &lt;lalitha.kavutharapu@prudential.com&gt;, Nandhitha B &lt;nandhitha.p.b@prudential.com&gt;</t>
  </si>
  <si>
    <t>Canceled: Troubleshoot Observepoint SSO Issue</t>
  </si>
  <si>
    <t>Cancelling the call since we're just waiting for the certificate to be updated.
________________________________________________________________________________
Microsoft Teams Need help?&lt;https://aka.ms/JoinTeamsMeeting?omkt=en-US&gt;
Join the meeting now&lt;https://teams.microsoft.com/l/meetup-join/19%3ameeting_OGU5MzQzMzYtOWE4MC00M2VjLWExZTItOTNjMDdkNmQ0ZmIw%40thread.v2/0?context=%7b%22Tid%22%3a%22d8fde2f5-9392-4260-8a03-0ad01f4746e9%22%2c%22Oid%22%3a%2282e148f0-3610-4982-9eeb-103c283f6139%22</t>
  </si>
  <si>
    <t>19b7f008115355f5</t>
  </si>
  <si>
    <t>robert.ernest@prudential.com</t>
  </si>
  <si>
    <t>steve.choi@prudential.com, dylan.sellers@observepoint.com, john.davis@observepoint.com, macey.bell@observepoint.com, lalitha.kavutharapu@prudential.com, nandhitha.p.b@prudential.com</t>
  </si>
  <si>
    <t>Re: Canceled: Troubleshoot Observepoint SSO Issue</t>
  </si>
  <si>
    <t xml:space="preserve"> 
#64117705: Canceled: Troubleshoot Observepoint SSO Issue 
Submitted 
We'll pick up your ticket soon 
Cancelling the call since we’re just waiting for the certificate to be 
updated.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t>
  </si>
  <si>
    <t>19b754c04141ff1b</t>
  </si>
  <si>
    <t>Troubleshoot Observepoint SSO Issue</t>
  </si>
  <si>
    <t xml:space="preserve">
________________________________________________________________________________
Microsoft Teams Need help?&lt;https://aka.ms/JoinTeamsMeeting?omkt=en-US&gt;
Join the meeting now&lt;https://teams.microsoft.com/l/meetup-join/19%3ameeting_OGU5MzQzMzYtOWE4MC00M2VjLWExZTItOTNjMDdkNmQ0ZmIw%40thread.v2/0?context=%7b%22Tid%22%3a%22d8fde2f5-9392-4260-8a03-0ad01f4746e9%22%2c%22Oid%22%3a%2282e148f0-3610-4982-9eeb-103c283f6139%22%7d&gt;
Meeting ID: 211 699 887 724 41
Passcode: 5ft24GF6
_________________________</t>
  </si>
  <si>
    <t>19b754c7c15174fc</t>
  </si>
  <si>
    <t>Re: Troubleshoot Observepoint SSO Issue</t>
  </si>
  <si>
    <t xml:space="preserve"> 
#63890944: Troubleshoot Observepoint SSO Issue 
Submitted 
We'll pick up your ticket soon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 *Join on a video conferencing device* Tenant key: pru@m.webex.com 
Video ID: 117 969 579 5 </t>
  </si>
  <si>
    <t>19b8d994646b19bb</t>
  </si>
  <si>
    <t xml:space="preserve"> 
#63890944: Troubleshoot Observepoint SSO Issue 
Resolved 
We've completed your ticket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 *Join on a video conferencing device* Tenant key: pru@m.webex.com 
Video ID: 117 969 579 5 For </t>
  </si>
  <si>
    <t>19b51f1babce316c</t>
  </si>
  <si>
    <t>Steve Choi &lt;steve.choi@prudential.com&gt;, "dylan.sellers@observepoint.com" &lt;dylan.sellers@observepoint.com&gt;, Lalitha Kavutharapu &lt;lalitha.kavutharapu@prudential.com&gt;</t>
  </si>
  <si>
    <t>"john.davis@observepoint.com" &lt;john.davis@observepoint.com&gt;, Macey Bell &lt;macey.bell@observepoint.com&gt;</t>
  </si>
  <si>
    <t>RE: ObservePoint login issue - Expired Certificate</t>
  </si>
  <si>
    <t>Hi Dylan,
According to our IAM team, there's nothing to update on Prudential's side. Can you please let us know what needs to be done to resolve the issue? Thank you
Robert
From: Orlan Magsakay &lt;orlan.magsakay@prudential.com&gt;
Sent: Wednesday, December 24, 2025 1:00 PM
To: Robert Ernest &lt;robert.ernest@prudential.com&gt;; Steve Choi &lt;steve.choi@prudential.com&gt;; Lalitha Kavutharapu &lt;lalitha.kavutharapu@prudential.com&gt;
Cc: Global Technology IAM Operations &lt;gt.wintel.engineering.support@pr</t>
  </si>
  <si>
    <t>19b51f3652ba0ffb</t>
  </si>
  <si>
    <t>Steve Choi &lt;steve.choi@prudential.com&gt;, "dylan.sellers@observepoint.com" &lt;dylan.sellers@observepoint.com&gt;, Lalitha Kavutharapu &lt;lalitha.kavutharapu@prudential.com&gt;, "support@observepoint.com" &lt;support@observepoint.com&gt;</t>
  </si>
  <si>
    <t>Hi Observepoint support,
According to our IAM team, there's nothing to update on Prudential's side regarding expired certificate. Can you please let us know what needs to be done to resolve the issue? Thank you
Robert Ernest
From: Robert Ernest
Sent: Wednesday, December 24, 2025 2:59 PM
To: Steve Choi &lt;steve.choi@prudential.com&gt;; 'dylan.sellers@observepoint.com' &lt;dylan.sellers@observepoint.com&gt;; Lalitha Kavutharapu &lt;lalitha.kavutharapu@prudential.com&gt;
Cc: 'john.davis@observepoi</t>
  </si>
  <si>
    <t>19b5287f91555d37</t>
  </si>
  <si>
    <t>Robert Ernest &lt;robert.ernest@prudential.com&gt;, "dylan.sellers@observepoint.com" &lt;dylan.sellers@observepoint.com&gt;, Lalitha Kavutharapu &lt;lalitha.kavutharapu@prudential.com&gt;, ObservePoint AI from ObservePoint &lt;support@observepoint.com&gt;</t>
  </si>
  <si>
    <t>Re: ObservePoint login issue - Expired Certificate</t>
  </si>
  <si>
    <t>Hi John/ObservePoint Support,
Please see below.
Thanks,
Steve
________________________________
From: Robert Ernest &lt;robert.ernest@prudential.com&gt;
Sent: Wednesday, December 24, 2025 2:59:12 PM
To: Steve Choi &lt;steve.choi@prudential.com&gt;; dylan.sellers@observepoint.com &lt;dylan.sellers@observepoint.com&gt;; Lalitha Kavutharapu &lt;lalitha.kavutharapu@prudential.com&gt;
Cc: john.davis@observepoint.com &lt;john.davis@observepoint.com&gt;; Macey Bell &lt;macey.bell@observepoint.com&gt;
Subject: RE: ObserveP</t>
  </si>
  <si>
    <t>19b5b33a4ffae283</t>
  </si>
  <si>
    <t>Dylan Sellers &lt;dylan.sellers@observepoint.com&gt;</t>
  </si>
  <si>
    <t>Robert Ernest &lt;robert.ernest@prudential.com&gt;, Lalitha Kavutharapu &lt;lalitha.kavutharapu@prudential.com&gt;, ObservePoint AI from ObservePoint &lt;support@observepoint.com&gt;, "john.davis@observepoint.com" &lt;john.davis@observepoint.com&gt;, Macey Bell &lt;macey.bell@observepoint.com&gt;</t>
  </si>
  <si>
    <t>Steve,
I escalated it to our on-call engineers. After troubleshooting, I couldn't
see any obvious cause on my end. I hope to get a response today.
On Wed, Dec 24, 2025 at 3:43 PM Steve Choi &lt;steve.choi@prudential.com&gt;
wrote:
&gt; Hi John/ObservePoint Support,
&gt;
&gt; Please see below.
&gt;
&gt; Thanks,
&gt;
&gt; Steve
&gt;
&gt; ------------------------------
&gt; *From:* Robert Ernest &lt;robert.ernest@prudential.com&gt;
&gt; *Sent:* Wednesday, December 24, 2025 2:59:12 PM
&gt; *To:* Steve Choi &lt;steve.choi@pruden</t>
  </si>
  <si>
    <t>19b5d1ecd1128cfb</t>
  </si>
  <si>
    <t>Steve,
Our engineering team feels like from their side everything looks normal
with SSO and no recent changes have been made on our end.
I want to suggest a live troubleshooting call if available.
I also suggest that we disable SSO temporarily while we troubleshoot. It
will mean reduced security, but you will be able to get access and access
the UI while we figure out the root issue.
Is that an option?
On Fri, Dec 26, 2025 at 8:07 AM Dylan Sellers &lt;
dylan.sellers@observepoint.</t>
  </si>
  <si>
    <t>19b6a6ee301c347f</t>
  </si>
  <si>
    <t>"dylan.sellers@observepoint.com" &lt;dylan.sellers@observepoint.com&gt;, Steve Choi &lt;steve.choi@prudential.com&gt;</t>
  </si>
  <si>
    <t>Lalitha Kavutharapu &lt;lalitha.kavutharapu@prudential.com&gt;, ObservePoint AI from ObservePoint &lt;support@observepoint.com&gt;, "john.davis@observepoint.com" &lt;john.davis@observepoint.com&gt;, Macey Bell &lt;macey.bell@observepoint.com&gt;</t>
  </si>
  <si>
    <t>Hi Dylan,
Can you please provide your team’s availability so we can setup a troubleshooting call?
I will let @Steve&lt;mailto:steve.choi@prudential.com&gt; decide if we want to temporarily turn off SSO so we can regain access to the platform. Thank you!
Robert Ernest
From: Dylan Sellers &lt;dylan.sellers@observepoint.com&gt;
Sent: Friday, December 26, 2025 7:04 PM
To: Steve Choi &lt;steve.choi@prudential.com&gt;
Cc: Robert Ernest &lt;robert.ernest@prudential.com&gt;; Lalitha Kavutharapu &lt;lalitha.kavuth</t>
  </si>
  <si>
    <t>19b6b55dff16adc2</t>
  </si>
  <si>
    <t>Robert Ernest &lt;robert.ernest@prudential.com&gt;, "dylan.sellers@observepoint.com" &lt;dylan.sellers@observepoint.com&gt;</t>
  </si>
  <si>
    <t>If it will take some time to address this SSO issue, I suggest that we turn off SSO and reactivate it after troubleshooting.
Thanks,
Steve
From: Robert Ernest &lt;robert.ernest@prudential.com&gt;
Sent: Monday, December 29, 2025 9:07 AM
To: dylan.sellers@observepoint.com; Steve Choi &lt;steve.choi@prudential.com&gt;
Cc: Lalitha Kavutharapu &lt;lalitha.kavutharapu@prudential.com&gt;; ObservePoint AI from ObservePoint &lt;support@observepoint.com&gt;; john.davis@observepoint.com; Macey Bell &lt;macey.bell@observe</t>
  </si>
  <si>
    <t>19b715435bcd0ddc</t>
  </si>
  <si>
    <t xml:space="preserve">This Friday, Jan 2nd in the morning is ideal for a troubleshooting call.
I’m just confirming that I can get an engineer to participate that morning.
Do you have any times available on your side that day?
Schedule a meeting
&lt;https://observepoint.chilipiper.com/personal-page/dylan-sellers&gt;
Dylan Sellers *   |    * *VP of Customer Success*
916.500.1138
dylan.sellers@observepoint.com
www.observepoint.com
On Mon, Dec 29, 2025 at 11:19 AM Steve Choi &lt;steve.choi@prudential.com&gt;
</t>
  </si>
  <si>
    <t>19b7199214c65787</t>
  </si>
  <si>
    <t>Steve Choi &lt;steve.choi@prudential.com&gt;, Robert Ernest &lt;robert.ernest@prudential.com&gt;, Lalitha Kavutharapu &lt;lalitha.kavutharapu@prudential.com&gt;, ObservePoint AI from ObservePoint &lt;support@observepoint.com&gt;, john.davis@observepoint.com</t>
  </si>
  <si>
    <t>In the meantime, all those scans are either running or have run.
On Dec 30, 2025, at 3:15 PM, Dylan Sellers &lt;dylan.sellers@observepoint.com&gt; 
wrote:
﻿
This Friday, Jan 2nd in the morning is ideal for a troubleshooting call.
I’m just confirming that I can get an engineer to participate that morning.
Do you have any times available on your side that day?
Schedule a meeting 
&lt;https://observepoint.chilipiper.com/personal-page/dylan-sellers&gt;
Dylan Sellers *   |    * *VP of Customer Success*
9</t>
  </si>
  <si>
    <t>19b7549b1918ca0f</t>
  </si>
  <si>
    <t>Will Friday work to troubleshoot?
Our SSO expert engineer confirmed he can attend.
He’s looking at it today, so we may not need to meet, but if he can’t
identify the root cause from the information you provided him so far, the
call may be necessary.
Schedule a meeting
&lt;https://observepoint.chilipiper.com/personal-page/dylan-sellers&gt;
Dylan Sellers *   |    * *VP of Customer Success*
916.500.1138
dylan.sellers@observepoint.com
www.observepoint.com
On Tue, Dec 30, 2025 at 4</t>
  </si>
  <si>
    <t>19b754d4b56eed3d</t>
  </si>
  <si>
    <t>"dylan.sellers@observepoint.com" &lt;dylan.sellers@observepoint.com&gt;, Macey Bell &lt;macey.bell@observepoint.com&gt;</t>
  </si>
  <si>
    <t>Steve Choi &lt;steve.choi@prudential.com&gt;, Lalitha Kavutharapu &lt;lalitha.kavutharapu@prudential.com&gt;, ObservePoint AI from ObservePoint &lt;support@observepoint.com&gt;, "john.davis@observepoint.com" &lt;john.davis@observepoint.com&gt;</t>
  </si>
  <si>
    <t>Hi Dylan,
I just sent a Teams meeting invite for January 2, 10AM EST.
Let us know if that works for your team.
Robert Ernest
From: Dylan Sellers &lt;dylan.sellers@observepoint.com&gt;
Sent: Wednesday, December 31, 2025 11:42 AM
To: Macey Bell &lt;macey.bell@observepoint.com&gt;
Cc: Steve Choi &lt;steve.choi@prudential.com&gt;; Robert Ernest &lt;robert.ernest@prudential.com&gt;; Lalitha Kavutharapu &lt;lalitha.kavutharapu@prudential.com&gt;; ObservePoint AI from ObservePoint &lt;support@observepoint.com&gt;; john.dav</t>
  </si>
  <si>
    <t>19b75a10f4fe40d4</t>
  </si>
  <si>
    <t>Macey Bell &lt;macey.bell@observepoint.com&gt;, Steve Choi &lt;steve.choi@prudential.com&gt;, Lalitha Kavutharapu &lt;lalitha.kavutharapu@prudential.com&gt;, ObservePoint AI from ObservePoint &lt;support@observepoint.com&gt;, "john.davis@observepoint.com" &lt;john.davis@observepoint.com&gt;</t>
  </si>
  <si>
    <t>Awesome, yes that works.
10:30am or 11:00am EST are preferred, but we can make 10:00am work.
Schedule a meeting
&lt;https://observepoint.chilipiper.com/personal-page/dylan-sellers&gt;
Dylan Sellers *   |    * *VP of Customer Success*
916.500.1138
dylan.sellers@observepoint.com
www.observepoint.com
On Wed, Dec 31, 2025 at 9:45 AM Robert Ernest &lt;robert.ernest@prudential.com&gt;
wrote:
&gt; Hi Dylan,
&gt;
&gt;
&gt;
&gt; I just sent a Teams meeting invite for January 2, 10AM EST.
&gt;
&gt; Let us kn</t>
  </si>
  <si>
    <t>19b75a7cccbcd836</t>
  </si>
  <si>
    <t>Robert Ernest &lt;robert.ernest@prudential.com&gt;, "dylan.sellers@observepoint.com" &lt;dylan.sellers@observepoint.com&gt;, Macey Bell &lt;macey.bell@observepoint.com&gt;</t>
  </si>
  <si>
    <t>Lalitha Kavutharapu &lt;lalitha.kavutharapu@prudential.com&gt;, ObservePoint AI from ObservePoint &lt;support@observepoint.com&gt;, "john.davis@observepoint.com" &lt;john.davis@observepoint.com&gt;</t>
  </si>
  <si>
    <t>I am out on 1/2, but you can still have meeting.  I will catch up with Robert afterwards.
Thanks,
Steve
________________________________
From: Robert Ernest &lt;robert.ernest@prudential.com&gt;
Sent: Wednesday, December 31, 2025 11:45:56 AM
To: dylan.sellers@observepoint.com &lt;dylan.sellers@observepoint.com&gt;; Macey Bell &lt;macey.bell@observepoint.com&gt;
Cc: Steve Choi &lt;steve.choi@prudential.com&gt;; Lalitha Kavutharapu &lt;lalitha.kavutharapu@prudential.com&gt;; ObservePoint AI from ObservePoint &lt;suppo</t>
  </si>
  <si>
    <t>19b75ab91c2d12c9</t>
  </si>
  <si>
    <t>Robert Ernest &lt;robert.ernest@prudential.com&gt;, Macey Bell &lt;macey.bell@observepoint.com&gt;, Lalitha Kavutharapu &lt;lalitha.kavutharapu@prudential.com&gt;, ObservePoint AI from ObservePoint &lt;support@observepoint.com&gt;, "john.davis@observepoint.com" &lt;john.davis@observepoint.com&gt;</t>
  </si>
  <si>
    <t>Okay.
Good news.
We may not need a meeting. Our engineer identified that the certificate
send in the request from your side is different from the certificate on
file.
We suspect that somehow your certificate was changed from the one we have
on file.
This means to fix it, we just need you to send over the latest certificate
on your side and we’ll upload it.
Schedule a meeting
&lt;https://observepoint.chilipiper.com/personal-page/dylan-sellers&gt;
Dylan Sellers *   |    * *VP of C</t>
  </si>
  <si>
    <t>19b75b07a9286ddc</t>
  </si>
  <si>
    <t>"dylan.sellers@observepoint.com" &lt;dylan.sellers@observepoint.com&gt;, Steve Choi &lt;steve.choi@prudential.com&gt;, Raymund Oba &lt;raymund.oba@prudential.com&gt;</t>
  </si>
  <si>
    <t>Macey Bell &lt;macey.bell@observepoint.com&gt;, Lalitha Kavutharapu &lt;lalitha.kavutharapu@prudential.com&gt;, ObservePoint AI from ObservePoint &lt;support@observepoint.com&gt;, "john.davis@observepoint.com" &lt;john.davis@observepoint.com&gt;</t>
  </si>
  <si>
    <t>Looping in @Raymund Oba&lt;mailto:raymund.oba@prudential.com&gt;. Can you please provide the latest certificate for Observepoint SSO? Thank you and happy new year!
Robert Ernest
From: Dylan Sellers &lt;dylan.sellers@observepoint.com&gt;
Sent: Wednesday, December 31, 2025 1:29 PM
To: Steve Choi &lt;steve.choi@prudential.com&gt;
Cc: Robert Ernest &lt;robert.ernest@prudential.com&gt;; Macey Bell &lt;macey.bell@observepoint.com&gt;; Lalitha Kavutharapu &lt;lalitha.kavutharapu@prudential.com&gt;; ObservePoint AI from Observe</t>
  </si>
  <si>
    <t>19b7c8f378cb9027</t>
  </si>
  <si>
    <t>Steve Choi &lt;steve.choi@prudential.com&gt;, Raymund Oba &lt;raymund.oba@prudential.com&gt;, Macey Bell &lt;macey.bell@observepoint.com&gt;, Lalitha Kavutharapu &lt;lalitha.kavutharapu@prudential.com&gt;, ObservePoint AI from ObservePoint &lt;support@observepoint.com&gt;, "john.davis@observepoint.com" &lt;john.davis@observepoint.com&gt;</t>
  </si>
  <si>
    <t>Thanks Robert.
I’ll go ahead and decline tomorrow’s sync since we are just waiting on the
certificate.
If we need get stuck and need to schedule something, I’m happy to find
another time, but I think we should be good after implementing this new
cert.
Cheers,
Schedule a meeting
&lt;https://observepoint.chilipiper.com/personal-page/dylan-sellers&gt;
Dylan Sellers *   |    * *VP of Customer Success*
916.500.1138
dylan.sellers@observepoint.com
www.observepoint.com
On Wed, Dec</t>
  </si>
  <si>
    <t>19b7f3a6724b2e69</t>
  </si>
  <si>
    <t>Raymund Oba &lt;raymund.oba@prudential.com&gt;</t>
  </si>
  <si>
    <t>Robert Ernest &lt;robert.ernest@prudential.com&gt;, "dylan.sellers@observepoint.com" &lt;dylan.sellers@observepoint.com&gt;, Steve Choi &lt;steve.choi@prudential.com&gt;</t>
  </si>
  <si>
    <t xml:space="preserve">Hi Robert,
Please see attached.
Regards,
Raymund
From: Robert Ernest &lt;robert.ernest@prudential.com&gt;
Sent: Wednesday, December 31, 2025 1:34 PM
To: dylan.sellers@observepoint.com; Steve Choi &lt;steve.choi@prudential.com&gt;; Raymund Oba &lt;raymund.oba@prudential.com&gt;
Cc: Macey Bell &lt;macey.bell@observepoint.com&gt;; Lalitha Kavutharapu &lt;lalitha.kavutharapu@prudential.com&gt;; ObservePoint AI from ObservePoint &lt;support@observepoint.com&gt;; john.davis@observepoint.com
Subject: RE: ObservePoint login </t>
  </si>
  <si>
    <t>19b7f59284a3c22e</t>
  </si>
  <si>
    <t>Robert Ernest &lt;robert.ernest@prudential.com&gt;, Steve Choi &lt;steve.choi@prudential.com&gt;, Macey Bell &lt;macey.bell@observepoint.com&gt;, Lalitha Kavutharapu &lt;lalitha.kavutharapu@prudential.com&gt;, ObservePoint AI from ObservePoint &lt;support@observepoint.com&gt;, "john.davis@observepoint.com" &lt;john.davis@observepoint.com&gt;</t>
  </si>
  <si>
    <t>Excellent.
It should be ready to test.
@Steve Choi &lt;steve.choi@prudential.com&gt; can you give it a try and confirm
that it is resolved?
On Fri, Jan 2, 2026 at 8:01 AM Raymund Oba &lt;raymund.oba@prudential.com&gt;
wrote:
&gt; Hi Robert,
&gt;
&gt;
&gt;
&gt; Please see attached.
&gt;
&gt;
&gt;
&gt; Regards,
&gt;
&gt; Raymund
&gt;
&gt;
&gt;
&gt; *From:* Robert Ernest &lt;robert.ernest@prudential.com&gt;
&gt; *Sent:* Wednesday, December 31, 2025 1:34 PM
&gt; *To:* dylan.sellers@observepoint.com; Steve Choi &lt;
&gt; steve.choi@prudential.</t>
  </si>
  <si>
    <t>19b8e9362af1f03f</t>
  </si>
  <si>
    <t>"dylan.sellers@observepoint.com" &lt;dylan.sellers@observepoint.com&gt;, Raymund Oba &lt;raymund.oba@prudential.com&gt;</t>
  </si>
  <si>
    <t>I still can’t login and get the same message. Thanks.
[cid:image001.png@01DC7E26.44EF4220]
From: Dylan Sellers &lt;dylan.sellers@observepoint.com&gt;
Sent: Friday, January 2, 2026 10:35 AM
To: Raymund Oba &lt;raymund.oba@prudential.com&gt;
Cc: Robert Ernest &lt;robert.ernest@prudential.com&gt;; Steve Choi &lt;steve.choi@prudential.com&gt;; Macey Bell &lt;macey.bell@observepoint.com&gt;; Lalitha Kavutharapu &lt;lalitha.kavutharapu@prudential.com&gt;; ObservePoint AI from ObservePoint &lt;support@observepoint.com&gt;; john.davis@</t>
  </si>
  <si>
    <t>19b8eaa46d146958</t>
  </si>
  <si>
    <t>Robert Ernest &lt;robert.ernest@prudential.com&gt;, Lalitha Kavutharapu &lt;lalitha.kavutharapu@prudential.com&gt;, ObservePoint AI from ObservePoint &lt;support@observepoint.com&gt;</t>
  </si>
  <si>
    <t>Hi Macey,
Thanks.  Can we schedule a meeting with @Macey Bell&lt;mailto:macey.bell@observepoint.com&gt; or @john.davis@observepoint.com&lt;mailto:john.davis@observepoint.com&gt; to review the latest audit reports for Prudential.com and PGIM?
What is your availability later this week or next week?
Thanks,
Steve
From: Macey Bell &lt;macey.bell@observepoint.com&gt;
Sent: Tuesday, December 30, 2025 6:30 PM
To: dylan.sellers@observepoint.com
Cc: Steve Choi &lt;steve.choi@prudential.com&gt;; Robert Ernest &lt;</t>
  </si>
  <si>
    <t>19b8ec6eee4dbe68</t>
  </si>
  <si>
    <t>Macey Bell &lt;macey.bell@observepoint.com&gt;, "john.davis@observepoint.com" &lt;john.davis@observepoint.com&gt;, Robert Ernest &lt;robert.ernest@prudential.com&gt;, Lalitha Kavutharapu &lt;lalitha.kavutharapu@prudential.com&gt;, ObservePoint AI from ObservePoint &lt;support@observepoint.com&gt;</t>
  </si>
  <si>
    <t>Steve,
I'm setting up a meeting with our engineer over SSO right now. I think
we're very close. I may ask you to run another test here shortly.
On Mon, Jan 5, 2026 at 7:58 AM Steve Choi &lt;steve.choi@prudential.com&gt; wrote:
&gt; Hi Macey,
&gt;
&gt;
&gt;
&gt; Thanks.  Can we schedule a meeting with @Macey Bell
&gt; &lt;macey.bell@observepoint.com&gt; or @john.davis@observepoint.com
&gt; &lt;john.davis@observepoint.com&gt; to review the latest audit reports for
&gt; Prudential.com and PGIM?
&gt;
&gt;
&gt;
&gt; What is your ava</t>
  </si>
  <si>
    <t>19b8f1e8164a9586</t>
  </si>
  <si>
    <t xml:space="preserve">Steve,
We found the issue, a small clerical issue, saving the wrong cert before I
asked you to test.
Can you try now?
On Mon, Jan 5, 2026 at 8:29 AM Dylan Sellers &lt;dylan.sellers@observepoint.com&gt;
wrote:
&gt; Steve,
&gt;
&gt; I'm setting up a meeting with our engineer over SSO right now. I think
&gt; we're very close. I may ask you to run another test here shortly.
&gt;
&gt; On Mon, Jan 5, 2026 at 7:58 AM Steve Choi &lt;steve.choi@prudential.com&gt;
&gt; wrote:
&gt;
&gt;&gt; Hi Macey,
&gt;&gt;
&gt;&gt;
&gt;&gt;
&gt;&gt; Thanks.  </t>
  </si>
  <si>
    <t>19b953a59da29837</t>
  </si>
  <si>
    <t>Macey Bell &lt;macey.bell@observepoint.com&gt;, "john.davis@observepoint.com" &lt;john.davis@observepoint.com&gt;, Lalitha Kavutharapu &lt;lalitha.kavutharapu@prudential.com&gt;, ObservePoint AI from ObservePoint &lt;support@observepoint.com&gt;</t>
  </si>
  <si>
    <t>Hi Steve,
Can you test logging in to Observepoint? I think issue has been resolved, I was able to login. Thanks!
Robert
From: Dylan Sellers &lt;dylan.sellers@observepoint.com&gt;
Sent: Monday, January 5, 2026 12:05 PM
To: Steve Choi &lt;steve.choi@prudential.com&gt;
Cc: Macey Bell &lt;macey.bell@observepoint.com&gt;; john.davis@observepoint.com; Robert Ernest &lt;robert.ernest@prudential.com&gt;; Lalitha Kavutharapu &lt;lalitha.kavutharapu@prudential.com&gt;; ObservePoint AI from ObservePoint &lt;support@observepo</t>
  </si>
  <si>
    <t>19b953fad6158c29</t>
  </si>
  <si>
    <t>I can login.  Thanks for your help.
From: Robert Ernest &lt;robert.ernest@prudential.com&gt;
Sent: Tuesday, January 6, 2026 4:33 PM
To: dylan.sellers@observepoint.com; Steve Choi &lt;steve.choi@prudential.com&gt;
Cc: Macey Bell &lt;macey.bell@observepoint.com&gt;; john.davis@observepoint.com; Lalitha Kavutharapu &lt;lalitha.kavutharapu@prudential.com&gt;; ObservePoint AI from ObservePoint &lt;support@observepoint.com&gt;
Subject: RE: ObservePoint login issue - Expired Certificate
Hi Steve,
Can you test logging i</t>
  </si>
  <si>
    <t>19b95506b06f9f57</t>
  </si>
  <si>
    <t>Robert Ernest &lt;robert.ernest@prudential.com&gt;, Macey Bell &lt;macey.bell@observepoint.com&gt;, "john.davis@observepoint.com" &lt;john.davis@observepoint.com&gt;, Lalitha Kavutharapu &lt;lalitha.kavutharapu@prudential.com&gt;, ObservePoint AI from ObservePoint &lt;support@observepoint.com&gt;</t>
  </si>
  <si>
    <t>Awesome. Thanks everyone!
On Tue, Jan 6, 2026 at 2:38 PM Steve Choi &lt;steve.choi@prudential.com&gt; wrote:
&gt; I can login.  Thanks for your help.
&gt;
&gt;
&gt;
&gt; *From:* Robert Ernest &lt;robert.ernest@prudential.com&gt;
&gt; *Sent:* Tuesday, January 6, 2026 4:33 PM
&gt; *To:* dylan.sellers@observepoint.com; Steve Choi &lt;
&gt; steve.choi@prudential.com&gt;
&gt; *Cc:* Macey Bell &lt;macey.bell@observepoint.com&gt;;
&gt; john.davis@observepoint.com; Lalitha Kavutharapu &lt;
&gt; lalitha.kavutharapu@prudential.com&gt;; ObservePoint AI</t>
  </si>
  <si>
    <t>19bbd03a5408fedb</t>
  </si>
  <si>
    <t>Hi Robert,
I can login to ObservePoint but others are having issues.  Can you help?  Thanks.
[cid:image001.png@01DC853C.44725DB0]
From: Robert Ernest &lt;robert.ernest@prudential.com&gt;
Sent: Tuesday, January 6, 2026 4:33 PM
To: dylan.sellers@observepoint.com; Steve Choi &lt;steve.choi@prudential.com&gt;
Cc: Macey Bell &lt;macey.bell@observepoint.com&gt;; john.davis@observepoint.com; Lalitha Kavutharapu &lt;lalitha.kavutharapu@prudential.com&gt;; ObservePoint AI from ObservePoint &lt;support@observepoint.com&gt;</t>
  </si>
  <si>
    <t>19bbd040d3297fe1</t>
  </si>
  <si>
    <t>robert.ernest@prudential.com, dylan.sellers@observepoint.com, macey.bell@observepoint.com, john.davis@observepoint.com, lalitha.kavutharapu@prudential.com</t>
  </si>
  <si>
    <t>Re: RE: ObservePoint login issue - Expired Certificate</t>
  </si>
  <si>
    <t xml:space="preserve"> 
#66970449: RE: ObservePoint login issue - Expired Certificate 
Submitted 
We'll pick up your ticket soon 
Hi Robert, I can login to ObservePoint but others are having issues. Can 
you help? Thanks. *From:* Robert Ernest &lt;robert.ernest@prudential.com&gt; 
*Sent:* Tuesday, January 6, 2026 4:33 PM
*To:* dylan.sellers@observepoint.com; Steve Choi &lt;steve.choi@prudential.com&gt;
*Cc:* Macey Bell &lt;macey.bell@observepoint.com&gt;; 
john.davis@observepoint.com; Lalitha Kavutharapu 
&lt;lalitha.kavutharapu@prudent</t>
  </si>
  <si>
    <t>19bbd0c67ef9c535</t>
  </si>
  <si>
    <t>Steve Choi &lt;steve.choi@prudential.com&gt;, "dylan.sellers@observepoint.com" &lt;dylan.sellers@observepoint.com&gt;</t>
  </si>
  <si>
    <t xml:space="preserve">Hi Steve,
The user is not yet added to any AD Groups for Observepoint that’s why he cannot SSO into OP.
Kindly submit a Sailpoint request to add him to any of these groups:
GT-ACC_OBSERVEPOINT_ADMIN
GT-ACC_OBSERVEPOINT_PRUDENTIAL_STANDARD
GT-ACC_OBSERVEPOINT_PRUDENTIAL_READONLY
GT-ACC_OBSERVEPOINT_PGIM_STANDARD
GT-ACC_OBSERVEPOINT_PGIM_READONLY
Once added, he can try logging in again. Thanks!
Robert
From: Steve Choi &lt;steve.choi@prudential.com&gt;
Sent: Wednesday, January 14, </t>
  </si>
  <si>
    <t>19bbd105a636f568</t>
  </si>
  <si>
    <t>Robert Ernest &lt;robert.ernest@prudential.com&gt;, "dylan.sellers@observepoint.com" &lt;dylan.sellers@observepoint.com&gt;, Shaban Sadiqyar &lt;shaban.sadiqyar@prudential.com&gt;, Maximilian Stefani &lt;maximilian.stefani@prudential.com&gt;, Prabhu Biradar &lt;prabhugouda.biradar@prudential.com&gt;, Rathna Chinnappa &lt;rathna.chinnappa@prudential.com&gt;</t>
  </si>
  <si>
    <t>@Shaban Sadiqyar&lt;mailto:shaban.sadiqyar@prudential.com&gt; and OneTrust team,
Please see below about ObservePoint login.
Thanks,
Steve
From: Robert Ernest &lt;robert.ernest@prudential.com&gt;
Sent: Wednesday, January 14, 2026 10:08 AM
To: Steve Choi &lt;steve.choi@prudential.com&gt;; dylan.sellers@observepoint.com
Cc: Macey Bell &lt;macey.bell@observepoint.com&gt;; john.davis@observepoint.com; Lalitha Kavutharapu &lt;lalitha.kavutharapu@prudential.com&gt;; ObservePoint AI from ObservePoint &lt;support@observep</t>
  </si>
  <si>
    <t>19b51159590d5b6f</t>
  </si>
  <si>
    <t>John Davis &lt;john.davis@observepoint.com&gt;, Macey Bell &lt;macey.bell@observepoint.com&gt;, Dylan Sellers &lt;dylan.sellers@observepoint.com&gt;, "support@observepoint.com" &lt;support@observepoint.com&gt;</t>
  </si>
  <si>
    <t>ObservePoint login issue, Another Audit of All Prudential &amp; PGIM URLs before Dec 31</t>
  </si>
  <si>
    <t>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before.  Thanks.
[cid:image001.png@01DC74C3.B7C07380]
From: John Davis &lt;john.davis@observepoint.com&gt;
Sent: Monday, December 22, 20</t>
  </si>
  <si>
    <t>19b5115f9dfcc877</t>
  </si>
  <si>
    <t>Re: ObservePoint login issue, Another Audit of All Prudential &amp; PGIM URLs before Dec 31</t>
  </si>
  <si>
    <t xml:space="preserve"> 
#62756569: ObservePoint login issue, Another Audit of All Prudential &amp; PGIM 
URLs before Dec 31 
Submitted 
We'll pick up your ticket soon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t>
  </si>
  <si>
    <t>19b51226f5e3b90e</t>
  </si>
  <si>
    <t>steve.choi@prudential.com, john.davis@observepoint.com, macey.bell@observepoint.com</t>
  </si>
  <si>
    <t xml:space="preserve">Steve,
Could your certificate have expired? This commonly occurs on the
anniversary of implementing SSO. Usually your team can just send us a new
certificate and we can fix it right away.
Our support team should be responsive while John and I are on a holiday
shutdown.
On Wed, Dec 24, 2025 at 8:59 AM ObservePoint AI from ObservePoint &lt;
support@observepoint.com&gt; wrote:
&gt; #62756569: ObservePoint login issue, Another Audit of All Prudential &amp;
&gt; PGIM URLs before Dec 31
&gt; Submitted
</t>
  </si>
  <si>
    <t>19b512af0e9474e5</t>
  </si>
  <si>
    <t>ObservePoint AI from ObservePoint &lt;support@observepoint.com&gt;, Steve Choi &lt;steve.choi@prudential.com&gt;, Macey Bell &lt;macey.bell@observepoint.com&gt;</t>
  </si>
  <si>
    <t>Hey Steve,
We're off between Christmas and New Year's but I should be able to look
into doing that scan after Christmas. I will set a reminder for myself.
Merry Christmas!
*Regards, *
John Davis *   |    * *Customer Success Manager*
Cell: 801.633.6013
john.davis@observepoint.com
www.observepoint.com
&lt;https://groove.grvlnk4.com/url/typa6byifukvbtijwod94/aHR0cDovL3d3dy5vYnNlcnZlcG9pbnQuY29tLyNncm9vdmVzdW06LTc2MTEwNTM3MA%3D%3D&gt;
On Wed, Dec 24, 2025, 9:12 AM Dylan Sellers &lt;dyla</t>
  </si>
  <si>
    <t>19b512c344c37003</t>
  </si>
  <si>
    <t>"dylan.sellers@observepoint.com" &lt;dylan.sellers@observepoint.com&gt;, ObservePoint AI from ObservePoint &lt;support@observepoint.com&gt;</t>
  </si>
  <si>
    <t>"john.davis@observepoint.com" &lt;john.davis@observepoint.com&gt;, "macey.bell@observepoint.com" &lt;macey.bell@observepoint.com&gt;</t>
  </si>
  <si>
    <t>RE: ObservePoint login issue, Another Audit of All Prudential &amp; PGIM URLs before Dec 31</t>
  </si>
  <si>
    <t>I will ask our team about the certificate.
Meanwhile, can your Support team help with this…
How many remaining URLs do we have left to scan before end of 2025?  Can we run another master audit of all Prudential.com and PGIM URLs on December 29th if we have enough URLs to run?  We can use previous master lists and break out the scans into different domains like before.
I can’t login so I don’t remember exactly when we ran the master scans.  Can I jump on a quick call with Support team so</t>
  </si>
  <si>
    <t>19b512ed7bc81760</t>
  </si>
  <si>
    <t>John Davis &lt;john.davis@observepoint.com&gt;, Dylan Sellers &lt;dylan.sellers@observepoint.com&gt;</t>
  </si>
  <si>
    <t>ObservePoint AI from ObservePoint &lt;support@observepoint.com&gt;, Macey Bell &lt;macey.bell@observepoint.com&gt;</t>
  </si>
  <si>
    <t xml:space="preserve">Hey John,
Thanks for your help.
How many remaining URLs do we have left to scan before end of 2025?  Can we run another master audit of all Prudential.com and PGIM URLs on December 29th if we have enough URLs to run?  We can use previous master lists and break out the scans into different domains like before.
I can’t login so I don’t remember exactly when we ran the master scans for these URLs.  Can you and I jump on a quick call so you can do screenshare?  I want to ensure you run the </t>
  </si>
  <si>
    <t>19b53f099915f7c3</t>
  </si>
  <si>
    <t>John Davis &lt;john.davis@observepoint.com&gt;, Dylan Sellers &lt;dylan.sellers@observepoint.com&gt;, ObservePoint AI from ObservePoint &lt;support@observepoint.com&gt;</t>
  </si>
  <si>
    <t>Hey Steve! You have roughly 15k left. It may be just short of what is
needed to run all the master audits for both sites.
On Wed, Dec 24, 2025 at 9:26 AM Steve Choi &lt;steve.choi@prudential.com&gt;
wrote:
&gt; Hey John,
&gt;
&gt;
&gt;
&gt; Thanks for your help.
&gt;
&gt;
&gt;
&gt; How many remaining URLs do we have left to scan before end of 2025?  Can
&gt; we run another master audit of all Prudential.com and PGIM URLs on December
&gt; 29th if we have enough URLs to run?  We can use previous master lists and
&gt; br</t>
  </si>
  <si>
    <t>19b5b472fccb9a92</t>
  </si>
  <si>
    <t xml:space="preserve">Hey Macey,
PGIM – 4,940 URLs (see attached)
Pru.com – 10,140 URLs (see attached)
Total – 15,080 URLs
Can you tell me exactly how many URLs we have left to scan before December 31, 2025?  If just short, I can tell you which audits not to re-run since the audits were split by domains.
Since I can’t login to ObservePoint platform and see the master audits that were done before, can you share screenshots of the master audits that were done for Prudential.com and PGIM (I need to see the # </t>
  </si>
  <si>
    <t>19b5b8f4ab0ceea0</t>
  </si>
  <si>
    <t>Macey Bell &lt;macey.bell@observepoint.com&gt;, John Davis &lt;john.davis@observepoint.com&gt;, ObservePoint AI from ObservePoint &lt;support@observepoint.com&gt;</t>
  </si>
  <si>
    <t xml:space="preserve">Steve,
You have 10671 page scans left in the current contract period.
[image: Screenshot 2025-12-26 at 9.47.08 AM.png]
On Fri, Dec 26, 2025 at 8:29 AM Steve Choi &lt;steve.choi@prudential.com&gt;
wrote:
&gt; Hey Macey,
&gt;
&gt;
&gt;
&gt; PGIM – 4,940 URLs (see attached)
&gt;
&gt; Pru.com – 10,140 URLs (see attached)
&gt;
&gt; Total – 15,080 URLs
&gt;
&gt;
&gt;
&gt; Can you tell me exactly how many URLs we have left to scan before December
&gt; 31, 2025?  If just short, I can tell you which audits not to re-run since
</t>
  </si>
  <si>
    <t>19b5bb9ed1eef131</t>
  </si>
  <si>
    <t>"dylan.sellers@observepoint.com" &lt;dylan.sellers@observepoint.com&gt;</t>
  </si>
  <si>
    <t>Can you send me screenshot of the master audits of Prudential.com and PGIM URLs that ran before?  They were broken out into 15-20 scans based on the domains.
I can't login so if you send the screenshots, I can tell you which audits to re-run before December 31. Macey will know about this.
Thanks,
Steve
________________________________
From: Dylan Sellers &lt;dylan.sellers@observepoint.com&gt;
Sent: Friday, December 26, 2025 11:47:42 AM
To: Steve Choi &lt;steve.choi@prudential.com&gt;
Cc: Macey</t>
  </si>
  <si>
    <t>19b5be16617d3b6a</t>
  </si>
  <si>
    <t>"dylan.sellers@observepoint.com" &lt;dylan.sellers@observepoint.com&gt;, John Davis &lt;john.davis@observepoint.com&gt;, ObservePoint AI from ObservePoint &lt;support@observepoint.com&gt;</t>
  </si>
  <si>
    <t>The PGIM master audit was one scan and I reran that one for you which was
about 5000 or so pages. Here is a full page screenshot of your account and
you should be able to zoom into the prudential folder to confirm which of
those audits you'd also like to run.
On Fri, Dec 26, 2025 at 10:34 AM Steve Choi &lt;steve.choi@prudential.com&gt;
wrote:
&gt; Can you send me screenshot of the master audits of Prudential.com and PGIM
&gt; URLs that ran before?  They were broken out into 15-20 scans base</t>
  </si>
  <si>
    <t>19b5be1ba0a77b1f</t>
  </si>
  <si>
    <t>[image: screencapture-app-observepoint-sources-2025-12-26-11_15_45.png]
On Fri, Dec 26, 2025 at 11:17 AM Macey Bell &lt;macey.bell@observepoint.com&gt;
wrote:
&gt; The PGIM master audit was one scan and I reran that one for you which was
&gt; about 5000 or so pages. Here is a full page screenshot of your account and
&gt; you should be able to zoom into the prudential folder to confirm which of
&gt; those audits you'd also like to run.
&gt;
&gt;
&gt;
&gt;
&gt; On Fri, Dec 26, 2025 at 10:34 AM Steve Choi &lt;steve.c</t>
  </si>
  <si>
    <t>19b6c0a8d178bc2f</t>
  </si>
  <si>
    <t>Hi Macey,
Just to make sure I understand.  Did you run another PGIM master audit of 5000 URLs past few days?  If so, I should have about 5000 page scan left before this Wednesday December 31, 2025.   Can you re-run these 3 Prudential.com scans before end of this year?  Thanks
[cid:image003.png@01DC78DF.80B1AC40]  [cid:image004.png@01DC78E0.3F904860]     [cid:image005.png@01DC78E1.3CC79600]
From: Macey Bell &lt;macey.bell@observepoint.com&gt;
Sent: Friday, December 26, 2025 1:18 PM
To: Steve</t>
  </si>
  <si>
    <t>19b71310178c53bf</t>
  </si>
  <si>
    <t>Dylan Sellers &lt;dylan.sellers@observepoint.com&gt;, macey.bell@observepoint.com, Lalitha Kavutharapu &lt;lalitha.kavutharapu@prudential.com&gt;, Robert Ernest &lt;robert.ernest@prudential.com&gt;, "[not provided]" &lt;john.davis@observepoint.com&gt;</t>
  </si>
  <si>
    <t>Hi Steve, 
 As an immediate resolution, I have deactivated the SSO for your account. You should now be able to log in to app.observepoint.com after resetting the password for your work email address. 
 The company's first day of work will be on 2nd January, and you can schedule a call to debug this issue. 
 Best regards, 
 Adrian</t>
  </si>
  <si>
    <t>19b71312ae8c102e</t>
  </si>
  <si>
    <t>john.davis@observepoint.com, macey.bell@observepoint.com, dylan.sellers@observepoint.com, robert.ernest@prudential.com, lalitha.kavutharapu@prudential.com</t>
  </si>
  <si>
    <t xml:space="preserve"> 
#62756569: ObservePoint login issue, Another Audit of All Prudential &amp; PGIM 
URLs before Dec 31 
In progress 
We're working on your ticket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t>
  </si>
  <si>
    <t>19b98bb0c5386545</t>
  </si>
  <si>
    <t>john.davis@observepoint.com, macey.bell@observepoint.com, dylan.sellers@observepoint.com, robert.ernest@prudential.com, lalitha.kavutharapu@prudential.com, raymund.oba@prudential.com, baijnath.gupta@prudential.com</t>
  </si>
  <si>
    <t xml:space="preserve"> 
#62756569: ObservePoint login issue, Another Audit of All Prudential &amp; PGIM 
URLs before Dec 31 
Resolved 
We've completed your ticket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befo</t>
  </si>
  <si>
    <t>19b47c023b60cb60</t>
  </si>
  <si>
    <t>Steve Choi &lt;steve.choi@prudential.com&gt;, Macey Bell &lt;macey.bell@observepoint.com&gt;, Dylan Sellers &lt;dylan.sellers@observepoint.com&gt;</t>
  </si>
  <si>
    <t>Hey Steve,
I just wanted to check in before our meeting this afternoon. I know Dylan
left you with some homework from our last meeting to check in with your
compliance team to get some more information and context about what exactly
they are expecting.
I also know it's also the holiday season so it can be hard to sync up with
folks, so were you able to do this? Or do you need more time?
Just wanted to make sure before we meet because that is the main priority
that we have on our si</t>
  </si>
  <si>
    <t>19b29459b057fc04</t>
  </si>
  <si>
    <t>Eric Nordin &lt;enordin@rdoffutt.com&gt;, Bradley Fergel &lt;bfergel@rdoffutt.com&gt;, Jordan Moore &lt;JLMoore@rdoffutt.com&gt;, Macey Bell &lt;macey.bell@observepoint.com&gt;</t>
  </si>
  <si>
    <t>rdoffutt.com, observepoint.com</t>
  </si>
  <si>
    <t>Setup Monthly Sync Up</t>
  </si>
  <si>
    <t>It was great to meet you all today, I look forward to working with you in
the future on your existing tags projects and new privacy projects.
Here are some available times that we could setup for monthly recurring
sync ups, feel free to grab one that works for everyone on your end:
Meeting length: 30 Minutes
Time Zone: (GMT-7) MST/Denver
Tue Jan 6 Wed Jan 7 Thu Jan 8 Fri Jan 9
 11:00  AM
&lt;https://observepoint.chilipiper.com/suggested-times/1a8b8305-382d-4a21-b04a-b86f2baa819c?slotSta</t>
  </si>
  <si>
    <t>19b24c161499d2f2</t>
  </si>
  <si>
    <t>Declined: ObservePoint | Prudential Sync</t>
  </si>
  <si>
    <t>19b24c1043e94118</t>
  </si>
  <si>
    <t>Baijnath Gupta &lt;baijnath.gupta@prudential.com&gt;, Prabhu Biradar &lt;prabhugouda.biradar@prudential.com&gt;, Maximilian Stefani &lt;maximilian.stefani@prudential.com&gt;, Rathna Chinnappa &lt;rathna.chinnappa@prudential.com&gt;, John Davis &lt;john.davis@observepoint.com&gt;, Jarrod Wilbur &lt;jarrod.wilbur@observepoint.com&gt;, Macey Bell &lt;macey.bell@observepoint.com&gt;, Dallin Madsen &lt;dallin.madsen@observepoint.com&gt;</t>
  </si>
  <si>
    <t>Can we discuss below?  I need to respond to Compliance questions (highlighted in blue)
     *   Pages that load ad trackers - Ad Trackers have consent mode enabled.  Similar to Google Consent Mode, trackers are firing but cookies are getting suppressed.  According to ObservePoint, that is a failure.  Google introduced Consent Mode Version 2.0 which provides personalization consent signals.  This is currently not implemented on our side and we will implement it to start complying with the ad</t>
  </si>
  <si>
    <t>19b247fd3c23ad91</t>
  </si>
  <si>
    <t>John Davis &lt;john.davis@observepoint.com&gt;, Jarrod Wilbur &lt;jarrod.wilbur@observepoint.com&gt;, Macey Bell &lt;macey.bell@observepoint.com&gt;, Dallin Madsen &lt;dallin.madsen@observepoint.com&gt;</t>
  </si>
  <si>
    <t>FW: ObservePoint Report Card</t>
  </si>
  <si>
    <t xml:space="preserve">John/Jarrod,
Are you free 12:30-2pm ET tomorrow, Tuesday 12/16?
We need to respond to Compliance (their questions are in blue below) and some need your help.  ObservePoint report card is giving us a lot of headache.
Thanks,
Steve
From: Kelly Williams &lt;kelly.1.williams@prudential.com&gt;
Sent: Monday, December 15, 2025 4:43 PM
To: Steve Choi &lt;steve.choi@prudential.com&gt;; Mike Vance &lt;michael.vance@prudential.com&gt;; Maximilian Stefani &lt;maximilian.stefani@prudential.com&gt;; Baijnath Gupta </t>
  </si>
  <si>
    <t>19b248419d3a8d34</t>
  </si>
  <si>
    <t>RE: ObservePoint Report Card</t>
  </si>
  <si>
    <t xml:space="preserve">Hi John/Jarrod,
Are you free at 10:30am ET tomorrow Tuesday to discuss below?  That time is best for us.  If not, how about 12:30-2pm ET tomorrow?
Thanks,
Steve
From: Steve Choi &lt;steve.choi@prudential.com&gt;
Sent: Monday, December 15, 2025 7:12 PM
To: John Davis &lt;john.davis@observepoint.com&gt;; Jarrod Wilbur &lt;jarrod.wilbur@observepoint.com&gt;; Macey Bell &lt;macey.bell@observepoint.com&gt;; Dallin Madsen &lt;dallin.madsen@observepoint.com&gt;
Subject: FW: ObservePoint Report Card
John/Jarrod,
</t>
  </si>
  <si>
    <t>19b2499c4ec212d5</t>
  </si>
  <si>
    <t>Jarrod Wilbur &lt;jarrod.wilbur@observepoint.com&gt;, Macey Bell &lt;macey.bell@observepoint.com&gt;, Dallin Madsen &lt;dallin.madsen@observepoint.com&gt;</t>
  </si>
  <si>
    <t>Re: ObservePoint Report Card</t>
  </si>
  <si>
    <t xml:space="preserve">I'm not sure if Jarrod can join but I scheduled a 30 min meeting tomorrow
at 1:30pm Eastern Time. Let me know if that works for you, thanks!
*Regards, *
John Davis *   |    * *Customer Success Manager*
Cell: 801.633.6013
john.davis@observepoint.com
www.observepoint.com
&lt;https://groove.grvlnk4.com/url/typa6byifukvbtijwod94/aHR0cDovL3d3dy5vYnNlcnZlcG9pbnQuY29tLyNncm9vdmVzdW06LTc2MTEwNTM3MA%3D%3D&gt;
On Mon, Dec 15, 2025, 5:16 PM Steve Choi &lt;steve.choi@prudential.com&gt; wrote:
&gt; Hi </t>
  </si>
  <si>
    <t>19b24a01ddd652b8</t>
  </si>
  <si>
    <t>Can you do 10:30am ET tomorrow?  That is better time for me.  I can also send invite and invite few Prudential folks.
Thanks,
Steve
From: John Davis &lt;john.davis@observepoint.com&gt;
Sent: Monday, December 15, 2025 7:40 PM
To: Steve Choi &lt;steve.choi@prudential.com&gt;
Cc: Jarrod Wilbur &lt;jarrod.wilbur@observepoint.com&gt;; Macey Bell &lt;macey.bell@observepoint.com&gt;; Dallin Madsen &lt;dallin.madsen@observepoint.com&gt;
Subject: Re: ObservePoint Report Card
I'm not sure if Jarrod can join but I sched</t>
  </si>
  <si>
    <t>19b24ac66e6b1259</t>
  </si>
  <si>
    <t>I can't do that time unfortunately and Jarrod has the entire day blocked
off so I am guessing that he is off on PTO tomorrow.
*Regards, *
John Davis *   |    * *Customer Success Manager*
Cell: 801.633.6013
john.davis@observepoint.com
www.observepoint.com
&lt;https://groove.grvlnk4.com/url/typa6byifukvbtijwod94/aHR0cDovL3d3dy5vYnNlcnZlcG9pbnQuY29tLyNncm9vdmVzdW06LTc2MTEwNTM3MA%3D%3D&gt;
On Mon, Dec 15, 2025, 5:47 PM Steve Choi &lt;steve.choi@prudential.com&gt; wrote:
&gt; Can you do 10:30am</t>
  </si>
  <si>
    <t>19b24c1dede1f3b5</t>
  </si>
  <si>
    <t>I sent invite for 1:30pm ET tomorrow.  Talk to you then.
From: John Davis &lt;john.davis@observepoint.com&gt;
Sent: Monday, December 15, 2025 8:01 PM
To: Steve Choi &lt;steve.choi@prudential.com&gt;
Cc: Jarrod Wilbur &lt;jarrod.wilbur@observepoint.com&gt;; Macey Bell &lt;macey.bell@observepoint.com&gt;; Dallin Madsen &lt;dallin.madsen@observepoint.com&gt;
Subject: Re: ObservePoint Report Card
I can't do that time unfortunately and Jarrod has the entire day blocked off so I am guessing that he is off on PTO tomorrow</t>
  </si>
  <si>
    <t>19b241555262f0f3</t>
  </si>
  <si>
    <t>Technology Renewals &lt;technologyrenewals@prudential.com&gt;, Lalitha Kavutharapu &lt;lalitha.kavutharapu@prudential.com&gt;, Dallin Madsen &lt;dallin.madsen@observepoint.com&gt;, John Davis &lt;john.davis@observepoint.com&gt;</t>
  </si>
  <si>
    <t>Emily Owens &lt;emily.owens@prudential.com&gt;</t>
  </si>
  <si>
    <t>ObservePoint Renewal</t>
  </si>
  <si>
    <t xml:space="preserve">Hi Dallin/John,
Can you send the Order Form/Invoice for 2026 renewal?
Thanks,
Steve
</t>
  </si>
  <si>
    <t>19b24c9608e8e948</t>
  </si>
  <si>
    <t>Technology Renewals &lt;technologyrenewals@prudential.com&gt;, Lalitha Kavutharapu &lt;lalitha.kavutharapu@prudential.com&gt;, John Davis &lt;john.davis@observepoint.com&gt;, Emily Owens &lt;emily.owens@prudential.com&gt;, "Vaibhav.3 Sharma" &lt;vaibhav.3.sharma@prudential.com&gt;</t>
  </si>
  <si>
    <t>Re: ObservePoint Renewal</t>
  </si>
  <si>
    <t>Hey all!
Consolidating the thread for the renewal here.
The contract has auto-renewed on the same terms of conditions (per the
master service agreement).
You will receive an invoice from our billing department in the next week
which will contain the billing information required for raising a purchase
order.
Best!
Dallin Madsen   |     Account Executive
801.850.3709
dallin.madsen@observepoint.com
Schedule A Meeting With Me
On Mon, Dec 15, 2025 at 5:</t>
  </si>
  <si>
    <t>19b2746cc77da990</t>
  </si>
  <si>
    <t>Lalitha Kavutharapu &lt;lalitha.kavutharapu@prudential.com&gt;, John Davis &lt;john.davis@observepoint.com&gt;, Emily Owens &lt;emily.owens@prudential.com&gt;, Vaibhav Sharma &lt;vaibhav.3.sharma@prudential.com&gt;, Steve Choi &lt;steve.choi@prudential.com&gt;</t>
  </si>
  <si>
    <t>RE: ObservePoint Renewal</t>
  </si>
  <si>
    <t>Hello Dallin,
Thank you for the update. We look forward to receiving the invoice and proceeding accordingly.
Feel free to reach out if you have any questions.
Nishant Kumar
Technology Renewals
Global Sourcing &amp; Procurement
technologyrenewals@prudential.com&lt;mailto:technologyrenewals@prudential.com&gt;
[A black background with blue text  AI-generated content may be incorrect.]
From: Dallin Madsen &lt;dallin.madsen@observepoint.com&gt;
Sent: Tuesday, December 16, 2025 1:32 AM
To: Steve Cho</t>
  </si>
  <si>
    <t>19b23f2b71336bad</t>
  </si>
  <si>
    <t>RE: ObservePoint | Prudential Sync</t>
  </si>
  <si>
    <t>Sorry.  In another call.  Can we reschedule?  Any availability tomorrow, Tues or Wed?
Thanks,
steve
-----Original Appointment-----
From: John Davis &lt;john.davis@observepoint.com&gt;
Sent: Friday, December 12, 2025 4:59 PM
To: John Davis; Steve Choi; Macey Bell
Subject: ObservePoint | Prudential Sync
When: Monday, December 15, 2025 2:30 PM-3:00 PM America/Denver.
Where:
ObservePoint | Prudential Sync
Lets chat about Dylan's findings from last week and also automated scheduled rep</t>
  </si>
  <si>
    <t>19b24432918dca6d</t>
  </si>
  <si>
    <t>Re: ObservePoint | Prudential Sync</t>
  </si>
  <si>
    <t>Yes not a problem, here are some available times for Macey and I, go ahead
and grab one that works for you, thanks!
Meeting length: 30 Minutes
Time Zone: (GMT-7) MST/Denver
Tue Dec 16 Wed Dec 17 Thu Dec 18 Fri Dec 19
 11:30  AM
&lt;https://observepoint.chilipiper.com/suggested-times/c49e27b1-b6eb-449e-ab8e-d3df43529320?slotStartsAt=2025-12-16T18:30:00.000Z&gt;
 2:00  PM
&lt;https://observepoint.chilipiper.com/suggested-times/c49e27b1-b6eb-449e-ab8e-d3df43529320?slotStartsAt=2025-12-17T21:00:00.</t>
  </si>
  <si>
    <t>19b23b4b2f46e9a1</t>
  </si>
  <si>
    <t>19b22cb704f00347</t>
  </si>
  <si>
    <t xml:space="preserve">
[image: ObservePoint Logo_Gray_ON_YEllow_LOGO.jpeg]
A friendly reminder that it's time to renew.
Hi Jose,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any c</t>
  </si>
  <si>
    <t>19b22cb714e9b812</t>
  </si>
  <si>
    <t xml:space="preserve">
[image: ObservePoint Logo_Gray_ON_YEllow_LOGO.jpeg]
A friendly reminder that it's time to renew.
Hi Sabrina,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t>
  </si>
  <si>
    <t>19b14930e0ac4398</t>
  </si>
  <si>
    <t>prvs=4347a176c=steve.choi@prudential.com</t>
  </si>
  <si>
    <t>Happy Holidays Re: Accepted: Meeting with John</t>
  </si>
  <si>
    <t>19b1493094d828c3</t>
  </si>
  <si>
    <t>19b0f53f21c70b1d</t>
  </si>
  <si>
    <t>Accepted: ObservePoint | Questrade Bi-Weekly Syncup @ Every 2 weeks from 1pm to 1:30pm on Monday (MST) (john.davis@observepoint.com)</t>
  </si>
  <si>
    <t>Winnie Ho has accepted this invitation.
ObservePoint | Questrade Bi-Weekly Syncup
Every 2 weeks from 1pm to 1:30pm on Monday
Mountain Time - Denver
Location
https://observepoint.zoom.us/j/93559561258	
https://www.google.com/url?q=https%3A%2F%2Fobservepoint.zoom.us%2Fj%2F93559561258&amp;sa=D&amp;source=calendar&amp;ust=1765920660000000&amp;usg=AOvVaw3eP95zMufTjbfEj4ot4oeO
Looking forward to connecting.
If you need to reschedule, please use the link:  
https://observepoint.chilipiper.com/resche</t>
  </si>
  <si>
    <t>19b0f4998f5ae22e</t>
  </si>
  <si>
    <t>Declined: ObservePoint | Questrade Bi-Weekly Syncup @ Mon Feb 2, 2026 1pm - 1:30pm (MST) (john.davis@observepoint.com)</t>
  </si>
  <si>
    <t xml:space="preserve">Winnie Ho has declined this invitation with a note:
"Declined because I am out of office"
ObservePoint | Questrade Bi-Weekly Syncup
Monday Feb 2, 2026 ⋅ 1pm – 1:30pm
Mountain Time - Denver
Location
https://observepoint.zoom.us/j/93559561258	
https://www.google.com/url?q=https%3A%2F%2Fobservepoint.zoom.us%2Fj%2F93559561258&amp;sa=D&amp;source=calendar&amp;ust=1765920000000000&amp;usg=AOvVaw3rcBYjysTXU2RsnNseR15G
Looking forward to connecting.
If you need to reschedule, please use the link:  
</t>
  </si>
  <si>
    <t>19b0ea78a871ab99</t>
  </si>
  <si>
    <t>John Davis &lt;john.davis@observepoint.com&gt;, who@questrade.com, rchau@questrade.com</t>
  </si>
  <si>
    <t>Updated invitation: ObservePoint | Questrade - New CSM Instroduction @ Thu Dec 11, 2025 1:30pm - 2pm (MST) (John Davis)</t>
  </si>
  <si>
    <t>This event has been updated
Changed: conferencing
ObservePoint | Questrade - New CSM Instroduction
Thursday Dec 11, 2025 ⋅ 1:30pm – 2pm
Mountain Time - Denver
Join Zoom Meeting
https://observepoint.zoom.us/j/3742631971?pwd=Z2JhWG1yV1ZtOVBnMVZaRDR0bjVDZz09&amp;omn=96475730772&amp;jst=2
Join by phone
(US) +1 888-788-0099
passcode: 318688
Joining instructions
https://www.google.com/url?q=https://applications.zoom.us/addon/invitation/detail?meetingUuid%3DFMFYwiSkS3OiM31zaX5IUQ%253D%</t>
  </si>
  <si>
    <t>19b050ce521c9ba3</t>
  </si>
  <si>
    <t>Steve Choi &lt;steve.choi@prudential.com&gt;, rathna.chinnappa@prudential.com, prabhugouda.biradar@prudential.com, maximilian.stefani@prudential.com, baijnath.gupta@prudential.com</t>
  </si>
  <si>
    <t>Dallin Madsen &lt;dallin.madsen@observepoint.com&gt;, Jarrod Wilbur &lt;jarrod.wilbur@observepoint.com&gt;, John Davis &lt;john.davis@observepoint.com&gt;, Macey Bell &lt;macey.bell@observepoint.com&gt;</t>
  </si>
  <si>
    <t>ObservePoint's findings from prudential.com cookie banner testing</t>
  </si>
  <si>
    <t>Hi Team,
Here's my analysis from running tests today, supported with video clips
intended to make it easier for you to reproduce the tests that we are
running. I also intend for it to be educational.
This is NOT what I suggest you forward to your compliance team, but rather, *I
suggest you review the videos in their entirety and discuss internally
first*. Maybe you have a concern with our test methodology or have
questions.
PLEASE challenge our research to make sure we aren't missi</t>
  </si>
  <si>
    <t>19b08b75e98d3e47</t>
  </si>
  <si>
    <t>"dylan.sellers@observepoint.com" &lt;dylan.sellers@observepoint.com&gt;, Rathna Chinnappa &lt;rathna.chinnappa@prudential.com&gt;, Prabhu Biradar &lt;prabhugouda.biradar@prudential.com&gt;, Maximilian Stefani &lt;maximilian.stefani@prudential.com&gt;, Baijnath Gupta &lt;baijnath.gupta@prudential.com&gt;</t>
  </si>
  <si>
    <t>RE: ObservePoint's findings from prudential.com cookie banner testing</t>
  </si>
  <si>
    <t>Thanks, Dylan.  Probably too much details for Compliance.  We will need to edit it.
@Maximilian Stefani&lt;mailto:maximilian.stefani@prudential.com&gt; and @Baijnath Gupta&lt;mailto:baijnath.gupta@prudential.com&gt;
I will schedule a call for three of us to review.
Thanks,
Steve
From: Dylan Sellers &lt;dylan.sellers@observepoint.com&gt;
Sent: Tuesday, December 9, 2025 4:38 PM
To: Steve Choi &lt;steve.choi@prudential.com&gt;; Rathna Chinnappa &lt;rathna.chinnappa@prudential.com&gt;; Prabhu Biradar &lt;prabhugoud</t>
  </si>
  <si>
    <t>19b08e2e924f8296</t>
  </si>
  <si>
    <t>Rathna Chinnappa &lt;rathna.chinnappa@prudential.com&gt;, Prabhu Biradar &lt;prabhugouda.biradar@prudential.com&gt;, Maximilian Stefani &lt;maximilian.stefani@prudential.com&gt;, Baijnath Gupta &lt;baijnath.gupta@prudential.com&gt;, Dallin Madsen &lt;dallin.madsen@observepoint.com&gt;, Jarrod Wilbur &lt;jarrod.wilbur@observepoint.com&gt;, John Davis &lt;john.davis@observepoint.com&gt;, Macey Bell &lt;macey.bell@observepoint.com&gt;</t>
  </si>
  <si>
    <t>Re: ObservePoint's findings from prudential.com cookie banner testing</t>
  </si>
  <si>
    <t>Agreed.
Please let us know how we can help.
On Wed, Dec 10, 2025 at 7:43 AM Steve Choi &lt;steve.choi@prudential.com&gt;
wrote:
&gt; Thanks, Dylan.  Probably too much details for Compliance.  We will need to
&gt; edit it.
&gt;
&gt;
&gt;
&gt; @Maximilian Stefani &lt;maximilian.stefani@prudential.com&gt; and @Baijnath
&gt; Gupta &lt;baijnath.gupta@prudential.com&gt;
&gt;
&gt;
&gt;
&gt; I will schedule a call for three of us to review.
&gt;
&gt;
&gt;
&gt; Thanks,
&gt;
&gt;
&gt;
&gt; Steve
&gt;
&gt;
&gt;
&gt; *From:* Dylan Sellers &lt;dylan.sellers@observe</t>
  </si>
  <si>
    <t>19af000fd12f2246</t>
  </si>
  <si>
    <t>Maximilian Stefani &lt;maximilian.stefani@prudential.com&gt;, Baijnath Gupta &lt;baijnath.gupta@prudential.com&gt;, Rathna Chinnappa &lt;rathna.chinnappa@prudential.com&gt;, Prabhu Biradar &lt;prabhugouda.biradar@prudential.com&gt;, John Davis &lt;john.davis@observepoint.com&gt;</t>
  </si>
  <si>
    <t>Can we discuss below?  Thanks.
Hi All-
Thanks very much for the time today and the additional information/research on the attached report card. As mentioned in our meeting, we will want to go about formally documenting the inaccuracies and additional context needed for this report card. Here are follow up actions for the group:
  *   Provide email summary/evidence to the contrary of each letter grade provided in the report.
     *   Pages missing CMP (already has an compliance issu</t>
  </si>
  <si>
    <t>19aeee36345b672c</t>
  </si>
  <si>
    <t>Maximilian Stefani &lt;maximilian.stefani@prudential.com&gt;, Baijnath Gupta &lt;baijnath.gupta@prudential.com&gt;, Prabhu Biradar &lt;prabhugouda.biradar@prudential.com&gt;, Rathna Chinnappa &lt;rathna.chinnappa@prudential.com&gt;, Dallin Madsen &lt;dallin.madsen@observepoint.com&gt;, Jarrod Wilbur &lt;jarrod.wilbur@observepoint.com&gt;, John Davis &lt;john.davis@observepoint.com&gt;, Nic Suder &lt;nic.suder@observepoint.com&gt;, GT Analytics Tagging &lt;gt.analytics.tagging@prudential.com&gt;</t>
  </si>
  <si>
    <t>Teams link is at the bottom
From: Steve Choi steve.choi@prudential.com&lt;mailto:steve.choi@prudential.com&gt;
Sent: Friday, December 5, 2025 9:15 AM
To: Baijnath Gupta baijnath.gupta@prudential.com&lt;mailto:baijnath.gupta@prudential.com&gt;; John Davis john.davis@observepoint.com&lt;mailto:john.davis@observepoint.com&gt;; Dallin Madsen dallin.madsen@observepoint.com&lt;mailto:dallin.madsen@observepoint.com&gt;; Jarrod Wilbur jarrod.wilbur@observepoint.com&lt;mailto:jarrod.wilbur@observepoint.com&gt;
Cc: Nic Suder n</t>
  </si>
  <si>
    <t>19aebfe81f3eac51</t>
  </si>
  <si>
    <t>John Davis &lt;john.davis@observepoint.com&gt;, Nic Suder &lt;nic.suder@observepoint.com&gt;</t>
  </si>
  <si>
    <t>Fw: ObservePoint Report Card ReConnect</t>
  </si>
  <si>
    <t xml:space="preserve">
________________________________
From: Steve Choi
Sent: Thursday, December 4, 2025 4:15:18 PM
To: Steve Choi &lt;steve.choi@prudential.com&gt;; Maximilian Stefani &lt;maximilian.stefani@prudential.com&gt;; Baijnath Gupta &lt;baijnath.gupta@prudential.com&gt;; Prabhu Biradar &lt;prabhugouda.biradar@prudential.com&gt;; Rathna Chinnappa &lt;rathna.chinnappa@prudential.com&gt;
Subject: ObservePoint Report Card Connect
When: Friday, December 5, 2025 11:00 AM-11:30 AM.
Where: Microsoft Teams Meeting
______________</t>
  </si>
  <si>
    <t>19aeb56ea2fc52d5</t>
  </si>
  <si>
    <t>Lauren Tajar &lt;lauren.tajar@prudential.com&gt;, Baijnath Gupta &lt;baijnath.gupta@prudential.com&gt;, Chirag Patel &lt;chirag1.patel@prudential.com&gt;, Eileen Cuevas &lt;eileen.cuevas@prudential.com&gt;, Jenny Castri &lt;jennifer.castri@prudential.com&gt;, Mike Vance &lt;michael.vance@prudential.com&gt;, Paula McNerney &lt;paula.mcnerney@prudential.com&gt;, Swati Nehra &lt;swati.nehra@prudential.com&gt;, Priyank Goswami &lt;priyank.goswami@prudential.com&gt;, Raghunath Munugala &lt;raghunath.munugala@prudential.com&gt;, Rolando Rafanan &lt;rolando.rafanan@prudential.com&gt;, Sanjana Dodley &lt;sanjana.dodley@prudential.com&gt;, Sean Murray &lt;sean.murray@prudential.com&gt;, Radhakrishna Nagaraj &lt;radhakrishna.nagaraj@prudential.com&gt;, Narender Reddy Karka &lt;narender.reddy@prudential.com&gt;, Maximilian Stefani &lt;maximilian.stefani@prudential.com&gt;, Rathna Chinnappa &lt;rathna.chinnappa@prudential.com&gt;, Prabhu Biradar &lt;prabhugouda.biradar@prudential.com&gt;, Nic Suder &lt;nic.suder@observepoint.com&gt;, John Davis &lt;john.davis@observepoint.com&gt;</t>
  </si>
  <si>
    <t>Next Steps from today's ObservePoint Audit Session for Pru.com</t>
  </si>
  <si>
    <t>Hi All,
Thanks for the ObservePoint call today.  Here are the next steps:
  1.  Here is the recording of today's ObservePoint session for Pru.com.  Feel free to review it.
[?mp4 icon] ObservePoint Audit of Pru.com-20251204_133409-Meeting Recording.mp4&lt;https://prudentialus-my.sharepoint.com/personal/steve_choi_prudential_com/_layouts/15/stream.aspx?id=%2Fpersonal%2Fsteve_choi_prudential_com%2FDocuments%2FRecordings%2FObservePoint+Audit+of+Pru.com-20251204_133409-Meeting+Recording.mp4&amp;r</t>
  </si>
  <si>
    <t>19aead140ed27e49</t>
  </si>
  <si>
    <t>ObservePoint AI from ObservePoint &lt;support@observepoint.com&gt;, John Davis &lt;john.davis@observepoint.com&gt;, Nic Suder &lt;nic.suder@observepoint.com&gt;</t>
  </si>
  <si>
    <t>FW: ObservePoint Alert: Pages with 404 Errors</t>
  </si>
  <si>
    <t>Can you stop all automated reports like below?  There shouldn’t be any automated ObservePoint reports scheduled.
Thanks,
Steve
From: Abhi Sharma &lt;Abhi.Sharma@prudential.com&gt;
Sent: Thursday, December 4, 2025 1:33 PM
To: Steve Choi &lt;steve.choi@prudential.com&gt;
Subject: FW: ObservePoint Alert: Pages with 404 Errors
Hi Steve, is there a way to determine what page is broken?
From: ObservePoint &lt;support@observepoint.com&lt;mailto:support@observepoint.com&gt;&gt;
Sent: Thursday, December 4, 20</t>
  </si>
  <si>
    <t>19aead1a7219fe03</t>
  </si>
  <si>
    <t>Re: FW: ObservePoint Alert: Pages with 404 Errors</t>
  </si>
  <si>
    <t xml:space="preserve"> 
#56032333: FW: ObservePoint Alert: Pages with 404 Errors 
Submitted 
We'll pick up your ticket soon 
Can you stop all automated reports like below? There shouldn’t be any 
automated ObservePoint reports scheduled. Thanks, Steve 
*ObservePoint AI*
ObservePoint
[image: intercom] </t>
  </si>
  <si>
    <t>19aeae02eae4854c</t>
  </si>
  <si>
    <t>steve.choi@prudential.com, nic.suder@observepoint.com</t>
  </si>
  <si>
    <t>Yes we can go over this in our second meeting today in about 20 mins if
that works for you Steve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t>
  </si>
  <si>
    <t>19afe2672c620e12</t>
  </si>
  <si>
    <t>RE: ObservePoint Alert: Pages with 404 Errors</t>
  </si>
  <si>
    <t xml:space="preserve">Can you confirm if there are no more automated scheduled reports like below?  This is causing some confusion since teams are getting other teams’ reports.
From: Steve Choi &lt;steve.choi@prudential.com&gt;
Sent: Thursday, December 4, 2025 2:23 PM
To: ObservePoint AI from ObservePoint &lt;support@observepoint.com&gt;; John Davis &lt;john.davis@observepoint.com&gt;; Nic Suder &lt;nic.suder@observepoint.com&gt;
Subject: FW: ObservePoint Alert: Pages with 404 Errors
Can you stop all automated reports like below?  </t>
  </si>
  <si>
    <t>19aeabc571b0c881</t>
  </si>
  <si>
    <t>jarrod.wilbur@observepoint.com, john.davis@observepoint.com, dallin.madsen@observepoint.com</t>
  </si>
  <si>
    <t>Our Meeting in 1 Hour</t>
  </si>
  <si>
    <t xml:space="preserve"> 
Hi Steve,
We've got our next onboarding call in 1 hour. See you then!
Let me know if you need to reschedule.
</t>
  </si>
  <si>
    <t>19ae9d1b67849dbd</t>
  </si>
  <si>
    <t>Dallin Madsen &lt;dallin.madsen@observepoint.com&gt;, Jarrod Wilbur &lt;jarrod.wilbur@observepoint.com&gt;, John Davis &lt;john.davis@observepoint.com&gt;</t>
  </si>
  <si>
    <t>RE: Updated invitation: Intro Call - ObservePoint | Prudential Financial Inc. @ Thu Dec 4, 2025 3pm - 3:30pm (EST) (steve.choi@prudential.com)</t>
  </si>
  <si>
    <t>Let’s use Teams invite I sent.  Thanks.
-----Original Appointment-----
From: Google Calendar &lt;calendar-notification@google.com&gt; On Behalf Of Dallin Madsen
Sent: Thursday, December 4, 2025 9:24 AM
To: Jarrod Wilbur; John Davis; Steve Choi
Subject: Updated invitation: Intro Call - ObservePoint | Prudential Financial Inc. @ Thu Dec 4, 2025 3pm - 3:30pm (EST) (steve.choi@prudential.com)
When: Thursday, December 4, 2025 3:00 PM-3:30 PM America/New_York.
Where: https://www.google.com/url?q=ht</t>
  </si>
  <si>
    <t>19ae9d59b99bf083</t>
  </si>
  <si>
    <t>Jarrod Wilbur &lt;jarrod.wilbur@observepoint.com&gt;, John Davis &lt;john.davis@observepoint.com&gt;</t>
  </si>
  <si>
    <t>Re: Updated invitation: Intro Call - ObservePoint | Prudential Financial Inc. @ Thu Dec 4, 2025 3pm - 3:30pm (EST) (steve.choi@prudential.com)</t>
  </si>
  <si>
    <t>Sounds good! I couldn't add Jarrod Wilber to your invite, but I updated the
link in my invite to your teams link for him.
See you then!
Dallin Madsen *   |    * *Enterprise Account Executive*
801.850.3709
dallin.madsen@observepoint.com
&lt;https://us-3129.email-composer-webhooks.gong.io/email-tracking/clicked?email-info-token=eyJhbGciOiJIUzI1NiJ9.eyJjb21wYW55SWQiOiI4OTgyMjM2MTQxODc2Mjk3NzAiLCJkcmFmdElkIjoicjEzODM2Njk4MTQ0MzY1NjUyMDQiLCJsaW5rVXJsIjoibWFpbHRvOmRhbGxpbi5tYWRzZW5Ab2JzZXJ2ZX</t>
  </si>
  <si>
    <t>19ae97bbb1cbd5b7</t>
  </si>
  <si>
    <t>"dallin.madsen@observepoint.com" &lt;dallin.madsen@observepoint.com&gt;, John Davis &lt;john.davis@observepoint.com&gt;</t>
  </si>
  <si>
    <t>ObservePoint report card for Prudential discussion</t>
  </si>
  <si>
    <t xml:space="preserve">
On Wed, Dec 3, 2025 at 4:50 PM Steve Choi &lt;steve.choi@prudential.com&lt;mailto:steve.choi@prudential.com&gt;&gt; wrote:
See additional context from my chat with Kelly who work in Prudential Compliance.  Are you available tomorrow, Thursday to chat?  This is causing some headache internally since the attached report was shared with many people.
[cid:image001.png@01DC64F5.24A4FDB0]
From: Steve Choi
Sent: Wednesday, December 3, 2025 4:36 PM
To: John Davis &lt;john.davis@obser</t>
  </si>
  <si>
    <t>19ae6692bf848814</t>
  </si>
  <si>
    <t>John Davis &lt;john.davis@observepoint.com&gt;, Jarrod Wilbur &lt;jarrod.wilbur@observepoint.com&gt;, steve.choi@prudential.com</t>
  </si>
  <si>
    <t>Invitation: Intro Call - ObservePoint | Prudential Financial Inc. @ Thu Dec 4, 2025 1pm - 1:30pm (MST) (John Davis)</t>
  </si>
  <si>
    <t>Intro Call - ObservePoint | Prudential Financial Inc.
Thursday Dec 4, 2025 ⋅ 1pm – 1:30pm
Mountain Time - Denver
Location
https://observepoint.zoom.us/j/96637904024	
https://www.google.com/url?q=https%3A%2F%2Fobservepoint.zoom.us%2Fj%2F96637904024&amp;sa=D&amp;source=calendar&amp;ust=1765234200000000&amp;usg=AOvVaw1GINa1EIXli42ncFVpxfxH
We’re eager to understand your company's objectives and discuss how  
ObservePoint’s solutions align with your needs.
If you need to reschedule, please use the l</t>
  </si>
  <si>
    <t>19ae625284d0e0e6</t>
  </si>
  <si>
    <t>John Davis &lt;john.davis@observepoint.com&gt;, Nic Suder &lt;nic.suder@observepoint.com&gt;, Macey Bell &lt;macey.bell@observepoint.com&gt;, Mihai from ObservePoint &lt;support@observepoint.com&gt;</t>
  </si>
  <si>
    <t>Hello ObservePoint team,
Below email and attached report caused some confusion at Prudential.
  1.  Do you know who created this ObservePoint report and how it was created?  I am not familiar with it.
  2.  Who receives the report and how often does it go out?
  3.  If it is automated report, can you deactivate immediately?
Thanks,
Steve
-----Original Appointment-----
From: Kelly Williams &lt;kelly.1.williams@prudential.com&gt;
Sent: Wednesday, December 3, 2025 3:58 PM
To: Stev</t>
  </si>
  <si>
    <t>19ae6262593b2ca0</t>
  </si>
  <si>
    <t>john.davis@observepoint.com, nic.suder@observepoint.com, macey.bell@observepoint.com</t>
  </si>
  <si>
    <t>Re: RE: ObservePoint Report Card</t>
  </si>
  <si>
    <t xml:space="preserve"> 
#55672623: RE: ObservePoint Report Card 
Submitted 
We'll pick up your ticket soon 
Hello ObservePoint team, Below email and attached report caused some 
confusion at Prudential. Thanks, Steve -----Original Appointment-----
*From:* Kelly Williams &lt;kelly.1.williams@prudential.com&gt; 
*Sent:* Wednesday, December 3, 2025 3:58 PM
*To:* Steve Choi; Mike Vance; Lydia Barlow
*Cc:* Matt Diiorio; Emily Katz; Maximilian Stefani
*Subject:* ObservePoint Report Card
*When:* Friday, December 5, 2025 10:30 AM</t>
  </si>
  <si>
    <t>19ae6319e4b981b1</t>
  </si>
  <si>
    <t>John Davis &lt;john.davis@observepoint.com&gt;, Nic Suder &lt;nic.suder@observepoint.com&gt;, Macey Bell &lt;macey.bell@observepoint.com&gt;, Mihai from ObservePoint &lt;support@observepoint.com&gt;, Dallin Madsen &lt;dallin.madsen@observepoint.com&gt;</t>
  </si>
  <si>
    <t xml:space="preserve">
See additional context from my chat with Kelly who work in Prudential Compliance.  Are you available tomorrow, Thursday to chat?  This is causing some headache internally since the attached report was shared with many people.
[cid:image002.png@01DC6474.D7784680]
From: Steve Choi
Sent: Wednesday, December 3, 2025 4:36 PM
To: John Davis &lt;john.davis@observepoint.com&gt;; Nic Suder &lt;nic.suder@observepoint.com&gt;; Macey Bell &lt;macey.bell@observepoint.com&gt;; Mihai from ObservePoint &lt;support@obs</t>
  </si>
  <si>
    <t>19ae6575a8e5250d</t>
  </si>
  <si>
    <t>HI Steve!
Happy to chat. Lets do it. Any of these times work?
Meeting length: 30 Minutes
Time Zone: (GMT-5) EST/New_York
Thu Dec 4 Fri Dec 5
 3:00  PM
&lt;https://us-3129.email-composer-webhooks.gong.io/email-tracking/clicked?email-info-token=eyJhbGciOiJIUzI1NiJ9.eyJjb21wYW55SWQiOiI4OTgyMjM2MTQxODc2Mjk3NzAiLCJkcmFmdElkIjoicjczMTYyNzY4MTY0MzUwNjc0NjMiLCJsaW5rVXJsIjoiaHR0cHM6Ly9vYnNlcnZlcG9pbnQuY2hpbGlwaXBlci5jb20vc3VnZ2VzdGVkLXRpbWVzLzA4ZDRlNTMyLTM4YTgtNDZmNi1hYmMzLTA4YzU2ZmEyZWIwYz9zbG90U</t>
  </si>
  <si>
    <t>19ae65cfd67ed6a6</t>
  </si>
  <si>
    <t>Nothing else available beside 3pm ET tomorrow, Thursday?
How about 11am, 1pm, 2:30pm ET?  If these times don’t work, we can chat at 3pm ET tomorrow.
From: Dallin Madsen &lt;dallin.madsen@observepoint.com&gt;
Sent: Wednesday, December 3, 2025 5:31 PM
To: Steve Choi &lt;steve.choi@prudential.com&gt;
Cc: John Davis &lt;john.davis@observepoint.com&gt;
Subject: Re: ObservePoint Report Card
HI Steve!
Happy to chat. Lets do it. Any of these times work?
Meeting length: 30 Minutes
Time Zone: (GMT-5) ES</t>
  </si>
  <si>
    <t>19ae660c2b9464f1</t>
  </si>
  <si>
    <t>Yes, sorry Steve. Those are the only times I have left those days. I do
have more availability on Friday if that helps.
Best!
Dallin Madsen *   |    * *Enterprise Account Executive*
801.850.3709
dallin.madsen@observepoint.com
&lt;https://us-3129.email-composer-webhooks.gong.io/email-tracking/clicked?email-info-token=eyJhbGciOiJIUzI1NiJ9.eyJjb21wYW55SWQiOiI4OTgyMjM2MTQxODc2Mjk3NzAiLCJkcmFmdElkIjoicjgyNTk3ODEyNDc0OTU2MTE0NTAiLCJsaW5rVXJsIjoibWFpbHRvOmRhbGxpbi5tYWRzZW5Ab2JzZXJ2ZXBvaW50LmNv</t>
  </si>
  <si>
    <t>19ae665f07f7b6d1</t>
  </si>
  <si>
    <t>We can chat at 3pm ET tomorrow. Can you send invite?  Thanks
Sent from my Verizon, Samsung Galaxy smartphone
Get Outlook for Android&lt;https://aka.ms/AAb9ysg&gt;
________________________________
From: Dallin Madsen &lt;dallin.madsen@observepoint.com&gt;
Sent: Wednesday, December 3, 2025 5:41:14 PM
To: Steve Choi &lt;steve.choi@prudential.com&gt;
Cc: John Davis &lt;john.davis@observepoint.com&gt;
Subject: Re: ObservePoint Report Card
Yes, sorry Steve. Those are the only times I have left those days. I do h</t>
  </si>
  <si>
    <t>19ae9f717cd45a4c</t>
  </si>
  <si>
    <t>Nic Suder &lt;nic.suder@observepoint.com&gt;</t>
  </si>
  <si>
    <t>John Davis &lt;john.davis@observepoint.com&gt;, Macey Bell &lt;macey.bell@observepoint.com&gt;, Mihai from ObservePoint &lt;support@observepoint.com&gt;, Dallin Madsen &lt;dallin.madsen@observepoint.com&gt;</t>
  </si>
  <si>
    <t>Hey Steve,
I wanted to follow up while Macy is out of office. I spoke with Dallin
Madsen, and he mentioned that he already has time scheduled to review
things with you. Please let me know if there is any additional support we
can provide.
Thanks,
Nic Suder
On Wed, Dec 3, 2025 at 2:50 PM Steve Choi &lt;steve.choi@prudential.com&gt; wrote:
&gt;
&gt;
&gt; See additional context from my chat with Kelly who work in Prudential
&gt; Compliance.  Are you available tomorrow, Thursday to chat?  This is c</t>
  </si>
  <si>
    <t>19aebb8e2b371be3</t>
  </si>
  <si>
    <t>Steve Choi &lt;steve.choi@prudential.com&gt;, Macey Bell &lt;macey.bell@observepoint.com&gt;, Mihai from ObservePoint &lt;support@observepoint.com&gt;, Dallin Madsen &lt;dallin.madsen@observepoint.com&gt;</t>
  </si>
  <si>
    <t>Hey Steve,
So first off, here are the three audits that powered that report card,
including the one that we talked about today (California Opt-Out):
https://app.observepoint.com/audit/1999662/run/8287180/report/cookie-inventory
https://app.observepoint.com/audit/1999663/run/8287181/report/cookie-inventory
https://app.observepoint.com/audit/2001401/run/8302972/report/cookie-inventory
Secondly, I got some clarification on our audit process and how it works
with the Onetrust opt out. B</t>
  </si>
  <si>
    <t>19aebfcd7fd6fd9b</t>
  </si>
  <si>
    <t>Macey Bell &lt;macey.bell@observepoint.com&gt;, Mihai from ObservePoint &lt;support@observepoint.com&gt;, Dallin Madsen &lt;dallin.madsen@observepoint.com&gt;, Baijnath Gupta &lt;baijnath.gupta@prudential.com&gt;, Maximilian Stefani &lt;maximilian.stefani@prudential.com&gt;, Prabhu Biradar &lt;prabhugouda.biradar@prudential.com&gt;, Rathna Chinnappa &lt;rathna.chinnappa@prudential.com&gt;</t>
  </si>
  <si>
    <t>Hi John,
Thanks for the additional details.
I will forward the invite for 11:30am ET call tomorrow Friday if you are available.
Thanks,
Steve
________________________________
From: John Davis &lt;john.davis@observepoint.com&gt;
Sent: Thursday, December 4, 2025 6:36:20 PM
To: Nic Suder &lt;nic.suder@observepoint.com&gt;
Cc: Steve Choi &lt;steve.choi@prudential.com&gt;; Macey Bell &lt;macey.bell@observepoint.com&gt;; Mihai from ObservePoint &lt;support@observepoint.com&gt;; Dallin Madsen &lt;dallin.madsen@obser</t>
  </si>
  <si>
    <t>19aec0f2b0816bc3</t>
  </si>
  <si>
    <t>Nic Suder &lt;nic.suder@observepoint.com&gt;, Macey Bell &lt;macey.bell@observepoint.com&gt;, Mihai from ObservePoint &lt;support@observepoint.com&gt;, Dallin Madsen &lt;dallin.madsen@observepoint.com&gt;, Baijnath Gupta &lt;baijnath.gupta@prudential.com&gt;, Maximilian Stefani &lt;maximilian.stefani@prudential.com&gt;, Prabhu Biradar &lt;prabhugouda.biradar@prudential.com&gt;, Rathna Chinnappa &lt;rathna.chinnappa@prudential.com&gt;</t>
  </si>
  <si>
    <t>Sure thing, I might be a few minutes late for a personal matter, but I
should be able to make it.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t>
  </si>
  <si>
    <t>19aeecddef0e6199</t>
  </si>
  <si>
    <t>Baijnath Gupta &lt;baijnath.gupta@prudential.com&gt;</t>
  </si>
  <si>
    <t>John Davis &lt;john.davis@observepoint.com&gt;, Steve Choi &lt;steve.choi@prudential.com&gt;</t>
  </si>
  <si>
    <t>Nic Suder &lt;nic.suder@observepoint.com&gt;, Macey Bell &lt;macey.bell@observepoint.com&gt;, Mihai from ObservePoint &lt;support@observepoint.com&gt;, Dallin Madsen &lt;dallin.madsen@observepoint.com&gt;, Maximilian Stefani &lt;maximilian.stefani@prudential.com&gt;, Prabhu Biradar &lt;prabhugouda.biradar@prudential.com&gt;, Rathna Chinnappa &lt;rathna.chinnappa@prudential.com&gt;</t>
  </si>
  <si>
    <t>I’m unable to view these audit reports. Is anyone else having the same issue?
https://app.observepoint.com/audit/1999662/run/8287180/report/cookie-inventory
https://app.observepoint.com/audit/1999663/run/8287181/report/cookie-inventory
https://app.observepoint.com/audit/2001401/run/8302972/report/cookie-inventory
From: John Davis &lt;john.davis@observepoint.com&gt;
Sent: Thursday, December 4, 2025 8:10 PM
To: Steve Choi &lt;steve.choi@prudential.com&gt;
Cc: Nic Suder &lt;nic.suder@observepoint.com</t>
  </si>
  <si>
    <t>19aeede542feb4bd</t>
  </si>
  <si>
    <t>Baijnath Gupta &lt;baijnath.gupta@prudential.com&gt;, John Davis &lt;john.davis@observepoint.com&gt;, Dallin Madsen &lt;dallin.madsen@observepoint.com&gt;, Jarrod Wilbur &lt;jarrod.wilbur@observepoint.com&gt;</t>
  </si>
  <si>
    <t>Nic Suder &lt;nic.suder@observepoint.com&gt;, Macey Bell &lt;macey.bell@observepoint.com&gt;, Mihai from ObservePoint &lt;support@observepoint.com&gt;, Dallin Madsen &lt;dallin.madsen@observepoint.com&gt;, Maximilian Stefani &lt;maximilian.stefani@prudential.com&gt;, Prabhu Biradar &lt;prabhugouda.biradar@prudential.com&gt;, Rathna Chinnappa &lt;rathna.chinnappa@prudential.com&gt;, GT Analytics Tagging &lt;gt.analytics.tagging@prudential.com&gt;</t>
  </si>
  <si>
    <t>When I clicked the first link below, I see this.  Where can we see the audit reports  that Jarrod showed yesterday?
Also, I had to manually login since SSO didn’t work.  Prudential uses SSO to login to ObservePoint.
[cid:image003.png@01DC65C7.A3819CB0]
From: Baijnath Gupta &lt;baijnath.gupta@prudential.com&gt;
Sent: Friday, December 5, 2025 8:58 AM
To: John Davis &lt;john.davis@observepoint.com&gt;; Steve Choi &lt;steve.choi@prudential.com&gt;
Cc: Nic Suder &lt;nic.suder@observepoint.com&gt;; Macey Be</t>
  </si>
  <si>
    <t>19aeee6307c80ca0</t>
  </si>
  <si>
    <t>Baijnath Gupta &lt;baijnath.gupta@prudential.com&gt;, Dallin Madsen &lt;dallin.madsen@observepoint.com&gt;, Jarrod Wilbur &lt;jarrod.wilbur@observepoint.com&gt;,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</si>
  <si>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The opt out audit is the 2nd link out of those 3 that I sent you, can you
view that one?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t>
  </si>
  <si>
    <t>19aeee9d3d088010</t>
  </si>
  <si>
    <t>I tried all three links below and got same message.
From: John Davis &lt;john.davis@observepoint.com&gt;
Sent: Friday, December 5, 2025 9:24 AM
To: Steve Choi &lt;steve.choi@prudential.com&gt;
Cc: Baijnath Gupta &lt;baijnath.gupta@prudential.com&gt;; Dallin Madsen &lt;dallin.madsen@observepoint.com&gt;; Jarrod Wilbur &lt;jarrod.wilbur@observepoint.com&gt;; Nic Suder &lt;nic.suder@observepoint.com&gt;; Macey Bell &lt;macey.bell@observepoint.com&gt;; Mihai from ObservePoint &lt;support@observepoint.com&gt;; Maximilian Stefani &lt;maximilian.</t>
  </si>
  <si>
    <t>19aef1c2e9752cdb</t>
  </si>
  <si>
    <t>Jarrod Wilbur &lt;jarrod.wilbur@observepoint.com&gt;</t>
  </si>
  <si>
    <t>John Davis &lt;john.davis@observepoint.com&gt;, Baijnath Gupta &lt;baijnath.gupta@prudential.com&gt;, Dallin Madsen &lt;dallin.madsen@observepoint.com&gt;,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</si>
  <si>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Hey Steve,
Here are publicly accessible links to those three audits. The audits are
not in your account, but in an internal account we used to build all the
reports for that conference.
You should not need to login to view those audits:
California GPC Audit
&lt;https://app.observepoint.com/share/Yg3KSTJPPqy24ZNrNtkSJsh&gt;
California Opt Out Audit
&lt;https://app.observepoint.com/share/cwhWFqZmB2d3VV8gy3svZDT&gt;
California Default Audit
&lt;https://app.observepoint.com/share/3rBjmk6F6sh8NtRWqfVZ</t>
  </si>
  <si>
    <t>19aef24d19f5e723</t>
  </si>
  <si>
    <t>Steve Choi &lt;steve.choi@prudential.com&gt;, Baijnath Gupta &lt;baijnath.gupta@prudential.com&gt;, Dallin Madsen &lt;dallin.madsen@observepoint.com&gt;,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</si>
  <si>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 xml:space="preserve">Thanks Jarrod!
See you, Steve and others, in about an hour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t>
  </si>
  <si>
    <t>19aef90c825a715e</t>
  </si>
  <si>
    <t>John Davis &lt;john.davis@observepoint.com&gt;, Jarrod Wilbur &lt;jarrod.wilbur@observepoint.com&gt;</t>
  </si>
  <si>
    <t>Baijnath Gupta &lt;baijnath.gupta@prudential.com&gt;, Dallin Madsen &lt;dallin.madsen@observepoint.com&gt;, Nic Suder &lt;nic.suder@observepoint.com&gt;, Macey Bell &lt;macey.bell@observepoint.com&gt;, Maximilian Stefani &lt;maximilian.stefani@prudential.com&gt;, Prabhu Biradar &lt;prabhugouda.biradar@prudential.com&gt;, Rathna Chinnappa &lt;rathna.chinnappa@prudential.com&gt;, GT Analytics Tagging &lt;gt.analytics.tagging@prudential.com&gt;</t>
  </si>
  <si>
    <t>Hi John,
I googled this
“Do persistent existing cookies need to be removed when someone opts out from Onetrust cookie banner on website according to ccpa compliance”
Google response:
“While it is possible to do, it's worth noting that removing existing cookie (s) is not a requirement if consent is removed. The cookies themselves do not send data to third parties, so they are not the issue.
When user opts out from Onetrust cookie banner on a website, it is not required to remove persis</t>
  </si>
  <si>
    <t>19aeff9e31036db5</t>
  </si>
  <si>
    <t>Hi John,
Are you or your team available at 2:30pm ET next Tuesday, 12/9?  If not, can you suggest few other times?  We want to discuss few things such as configuring reports to ignore persistent existing cookies when people opt out from subsequent visits.  If we remove all existing cookies when people opt out, that can cause negative impacts at Prudential.  Also, removing them doesn’t seem to be required.  They seem optional according to CCPA and other Compliance laws.
We talked to Complia</t>
  </si>
  <si>
    <t>19af00751602feac</t>
  </si>
  <si>
    <t>Dallin Madsen &lt;dallin.madsen@observepoint.com&gt;, Nic Suder &lt;nic.suder@observepoint.com&gt;, Macey Bell &lt;macey.bell@observepoint.com&gt;</t>
  </si>
  <si>
    <t>Hi John,
Let me know if you are free at 11:30 ET next Tuesday 12/9 instead.  Forwarded the invite
Thanks,
Steve
From: Steve Choi
Sent: Friday, December 5, 2025 2:25 PM
To: John Davis &lt;john.davis@observepoint.com&gt;; Jarrod Wilbur &lt;jarrod.wilbur@observepoint.com&gt;
Cc: Baijnath Gupta &lt;baijnath.gupta@prudential.com&gt;; Dallin Madsen &lt;dallin.madsen@observepoint.com&gt;; Nic Suder &lt;nic.suder@observepoint.com&gt;; Macey Bell &lt;macey.bell@observepoint.com&gt;; Maximilian Stefani &lt;maximilian.stefani@pru</t>
  </si>
  <si>
    <t>19afe699a12fdcd6</t>
  </si>
  <si>
    <t>john.davis@observepoint.com, nic.suder@observepoint.com, macey.bell@observepoint.com, dallin.madsen@observepoint.com, baijnath.gupta@prudential.com, maximilian.stefani@prudential.com, prabhugouda.biradar@prudential.com, rathna.chinnappa@prudential.com, jarrod.wilbur@observepoint.com, gt.analytics.tagging@prudential.com</t>
  </si>
  <si>
    <t xml:space="preserve"> 
#55672623: RE: ObservePoint Report Card 
Resolved 
We've completed your ticket 
Hello ObservePoint team, Below email and attached report caused some 
confusion at Prudential. Thanks, Steve -----Original Appointment-----
*From:* Kelly Williams &lt;kelly.1.williams@prudential.com&gt; 
*Sent:* Wednesday, December 3, 2025 3:58 PM
*To:* Steve Choi; Mike Vance; Lydia Barlow
*Cc:* Matt Diiorio; Emily Katz; Maximilian Stefani
*Subject:* ObservePoint Report Card
*When:* Friday, December 5, 2025 10:30 AM-11:</t>
  </si>
  <si>
    <t>19b0991d61d5523a</t>
  </si>
  <si>
    <t>Hi John,
Can you and I schedule regular weekly check in calls?  We can move to bi-weekly or monthly once Prudential fully gets acquainted with ObservePoint.
Thanks,
Steve
From: John Davis &lt;john.davis@observepoint.com&gt;
Sent: Friday, December 5, 2025 10:33 AM
To: Jarrod Wilbur &lt;jarrod.wilbur@observepoint.com&gt;
Cc: Steve Choi &lt;steve.choi@prudential.com&gt;; Baijnath Gupta &lt;baijnath.gupta@prudential.com&gt;; Dallin Madsen &lt;dallin.madsen@observepoint.com&gt;; Nic Suder &lt;nic.suder@observepoint.co</t>
  </si>
  <si>
    <t>19b0e686282c4361</t>
  </si>
  <si>
    <t>Hey Steve,
I would love to schedule that for you, here are some available times for
me, go ahead and grab one that makes sense for you.
Meeting length: 30 Minutes
Time Zone: (GMT-7) MST/Denver
Mon Dec 15 Tue Dec 16 Wed Dec 17 Thu Dec 18
 1:30  PM
&lt;https://observepoint.chilipiper.com/suggested-times/b79e7c18-b86a-4d07-9556-31a4b5d6bee1?slotStartsAt=2025-12-15T20:30:00.000Z&gt;
 11:30  AM
&lt;https://observepoint.chilipiper.com/suggested-times/b79e7c18-b86a-4d07-9556-31a4b5d6bee1?slotStarts</t>
  </si>
  <si>
    <t>19ae47346e68fea6</t>
  </si>
  <si>
    <t>RE: Accepted: ObservePoint Audit of Pru.com @ Thu Dec 4, 2025 11:30am - 12pm (MST) (John Davis)</t>
  </si>
  <si>
    <t>Hi John/Nic,
Were you able to connect with Macey about tomorrow’s meeting to review ObservePoint audit of Pru.com?
Thanks,
Steve
-----Original Appointment-----
From: Google Calendar &lt;calendar-notification@google.com&gt; On Behalf Of John Davis
Sent: Tuesday, December 2, 2025 6:15 PM
To: Steve Choi
Subject: Accepted: ObservePoint Audit of Pru.com @ Thu Dec 4, 2025 11:30am - 12pm (MST) (John Davis)
When: Thursday, December 4, 2025 1:30 PM-2:00 PM (UTC-05:00) Eastern Time (US &amp; Canada</t>
  </si>
  <si>
    <t>19ae541141f10d53</t>
  </si>
  <si>
    <t>Re: Accepted: ObservePoint Audit of Pru.com @ Thu Dec 4, 2025 11:30am - 12pm (MST) (John Davis)</t>
  </si>
  <si>
    <t>Hey Steve,
Macey is OOO this week. I was able to connect with her briefly late last
week, but both John and I will be running the product demo this Thursday. I
appreciate you walking us through an outline of how the call should run,
John and I will both be prepared and ready.
Thanks,
Nic Suder
On Wed, Dec 3, 2025 at 6:42 AM Steve Choi &lt;steve.choi@prudential.com&gt; wrote:
&gt; Hi John/Nic,
&gt;
&gt;
&gt;
&gt; Were you able to connect with Macey about tomorrow’s meeting to review
&gt; ObservePoin</t>
  </si>
  <si>
    <t>19ae466fd750fa6e</t>
  </si>
  <si>
    <t>"bfergel@rdoffutt.com (Google Calendar)" &lt;calendar-notification@google.com&gt;</t>
  </si>
  <si>
    <t>Accepted: ObservePoint | R.D. Offutt Company @ Tue Dec 16, 2025 8am - 8:30am (MST) (john.davis@observepoint.com)</t>
  </si>
  <si>
    <t>bfergel@rdoffutt.com has accepted this invitation.
ObservePoint | R.D. Offutt Company
Tuesday Dec 16, 2025 ⋅ 8am – 8:30am
Mountain Time - Denver
Join Zoom Meeting
https://observepoint.zoom.us/j/3628593272?pwd=OfxX2kwpsuA5labBaZXephHbiAXlz9.1&amp;omn=99334278643&amp;jst=2
Join by phone
(US) +1 877-853-5247
passcode: 183089
Joining instructions
https://www.google.com/url?q=https://applications.zoom.us/addon/invitation/detail?meetingUuid%3DF7%252BqkLGUR2u6XDPBECp8AA%253D%253D%26signat</t>
  </si>
  <si>
    <t>19ae1545baa66648</t>
  </si>
  <si>
    <t>Tentative: ObservePoint | R.D. Offutt Company</t>
  </si>
  <si>
    <t>19ae14c9e7eaa36b</t>
  </si>
  <si>
    <t>Accepted: ObservePoint | R.D. Offutt Company</t>
  </si>
  <si>
    <t>19ac0e3a00cb16ad</t>
  </si>
  <si>
    <t>enordin@rdoffutt.com</t>
  </si>
  <si>
    <t>Happy Thanksgiving Re: Observepoint Admin</t>
  </si>
  <si>
    <t>I am on vacation from Nov 26th to Nov 28th for the Thanksgiving holiday, 
please reach out to support@observepoint.com if you have something urgent, 
otherwise I will get back to you next week, thanks!
-- 
*Regards, *
John Davis *   |    * *Customer Success Manager*
Cell: 801.633.6013
john.davis@observepoint.com
www.observepoint.com 
&lt;https://groove.grvlnk4.com/url/typa6byifukvbtijwod94/aHR0cDovL3d3dy5vYnNlcnZlcG9pbnQuY29tLyNncm9vdmVzdW06LTc2MTEwNTM3MA%3D%3D&gt;
&lt;https://groove.grvlnk4.com/ur</t>
  </si>
  <si>
    <t>19abbb234aaf00f1</t>
  </si>
  <si>
    <t>John Davis &lt;john.davis@observepoint.com&gt;, steve.choi@prudential.com, Macey Bell &lt;macey.bell@observepoint.com&gt;</t>
  </si>
  <si>
    <t>Invitation: Steve / Nic (ObservePoint Sync)  @ Tue Nov 25, 2025 12:30pm - 1pm (MST) (John Davis)</t>
  </si>
  <si>
    <t>Steve / Nic (ObservePoint Sync)
Tuesday Nov 25, 2025 ⋅ 12:30pm – 1pm
Mountain Time - Denver
Join Zoom Meeting
https://observepoint.zoom.us/j/3122520769?pwd=OzIwbpso1pILN7YB0FywybgkS3QE50.1&amp;omn=91387338309&amp;jst=2
Join by phone
(US) +1 888-788-0099
passcode: 296018
Joining instructions
https://www.google.com/url?q=https://applications.zoom.us/addon/invitation/detail?meetingUuid%3DDwrtNbYRT1iskBfEeXx47Q%253D%253D%26signature%3Daf57db00767f90cc534ab812d2d0847f32dd3d99af03927ba39e3f</t>
  </si>
  <si>
    <t>19aba6d629bebc2c</t>
  </si>
  <si>
    <t>"Moore, Jordan" &lt;JLMoore@rdoffutt.com&gt;, "Nordin, Eric" &lt;enordin@rdoffutt.com&gt;, Nic Suder &lt;nic.suder@observepoint.com&gt;, John Davis &lt;john.davis@observepoint.com&gt;</t>
  </si>
  <si>
    <t>Re: Observepoint Admin</t>
  </si>
  <si>
    <t xml:space="preserve">Hi all,
I went ahead and booked some time on the calendar for us to sync- let me
know if it doesn't work and I can send additional availability. But I'd
love to go over some results I have found in your ObservePoint account with
you and am especially excited to introduce you to John Davis who will be
your new CSM and main point of contact moving forward.
Hope you guys are doing well and happy thanksgiving!
On Fri, Oct 31, 2025 at 2:52 AM Bryce Bergen &lt;bryce.bergen@observepoint.com&gt;
</t>
  </si>
  <si>
    <t>19abbda869a1406b</t>
  </si>
  <si>
    <t>Macey Bell &lt;macey.bell@observepoint.com&gt;, Bryce Bergen &lt;bryce.bergen@observepoint.com&gt;</t>
  </si>
  <si>
    <t>"Moore, Jordan" &lt;JLMoore@rdoffutt.com&gt;, Nic Suder &lt;nic.suder@observepoint.com&gt;, John Davis &lt;john.davis@observepoint.com&gt;</t>
  </si>
  <si>
    <t xml:space="preserve">Thanks for reaching out Macey,
Dec 6 is a good time to regroup on this. It would be good to go over those results and look for items to act on.
Looking forward to meeting John.
Regards,
_______________________________
Eric Nordin, CISSP
Lead IT Security Administrator
R.D. Offutt Company
Phone: +1 (701)  990-2980
________________________________
From: Macey Bell &lt;macey.bell@observepoint.com&gt;
Sent: Tuesday, November 25, 2025 3:51 AM
To: Bryce Bergen &lt;bryce.bergen@observepoint.com&gt;
</t>
  </si>
  <si>
    <t>19abbf9cf6a6d80c</t>
  </si>
  <si>
    <t>Macey Bell &lt;macey.bell@observepoint.com&gt;, "Moore, Jordan" &lt;JLMoore@rdoffutt.com&gt;, Nic Suder &lt;nic.suder@observepoint.com&gt;, John Davis &lt;john.davis@observepoint.com&gt;</t>
  </si>
  <si>
    <t>observepoint.com, rdoffutt.com</t>
  </si>
  <si>
    <t>Wishing you all a safe and happy Thanksgiving.  I'm grateful for our
partnership.
Take care.
*Regards, *
Bryce Bergen *   |    * *Senior Account Executive*
Cell: 801.913.4463
bryce.bergen@observepoint.com
www.observepoint.com
&lt;https://groove.grvlnk4.com/url/7t17ayc09vqb2v0b5m945r/aHR0cDovL3d3dy5vYnNlcnZlcG9pbnQuY29tLyNncm9vdmVzdW06LTc2MTEwNTM3MA%3D%3D&gt;
&lt;https://groove.grvlnk4.com/url/7t17ayc09vqb2v0b5m945r/aHR0cHM6Ly93d3cub2JzZXJ2ZXBvaW50LmNvbS9lbWFpbC1zaWduYXR1cmUvb2ZmZXIvb2Z</t>
  </si>
  <si>
    <t>19ac0e0173f07cb5</t>
  </si>
  <si>
    <t>Eric,
I wonder if there may have been a typo in your email.  You suggested
December 6th, but that's a Saturday.  Did you by chance mean to say the
16th?
*Regards, *
Bryce Bergen *   |    * *Senior Account Executive*
Cell: 801.913.4463
bryce.bergen@observepoint.com
www.observepoint.com
&lt;https://groove.grvlnk4.com/url/s5tc3lybkxqbuggzwwv1tm/aHR0cDovL3d3dy5vYnNlcnZlcG9pbnQuY29tLyNncm9vdmVzdW06LTc2MTEwNTM3MA%3D%3D&gt;
&lt;https://groove.grvlnk4.com/url/s5tc3lybkxqbuggzwwv1tm/aHR0cHM6Ly93</t>
  </si>
  <si>
    <t>19ac0e38f4b9568c</t>
  </si>
  <si>
    <t xml:space="preserve">
Eric,
I wonder if there may have been a typo in your email.  You suggested December 6th, but that's a Saturday.  Did you by chance mean to say the 16th?
That's likely the case. That should be the 16th.
Regards,
_______________________________
Eric Nordin, CISSP
Lead IT Security Administrator
R.D. Offutt Company
Phone: +1 (701)  990-2980
________________________________
From: Bryce Bergen &lt;bryce.bergen@observepoint.com&gt;
Sent: Wednesday, November 26, 2025 9:54 AM
To: Nordin, Er</t>
  </si>
  <si>
    <t>19ac1225a51a5f68</t>
  </si>
  <si>
    <t>Thanks, Eric.
@Macey Bell are you available for this call on December 16th?
*Regards, *
Bryce Bergen *   |    * *Senior Account Executive*
Cell: 801.913.4463
bryce.bergen@observepoint.com
www.observepoint.com
&lt;https://groove.grvlnk4.com/url/wzbqt9sg9zfq1uwv9c4ep/aHR0cDovL3d3dy5vYnNlcnZlcG9pbnQuY29tLyNncm9vdmVzdW06LTc2MTEwNTM3MA%3D%3D&gt;
&lt;https://groove.grvlnk4.com/url/wzbqt9sg9zfq1uwv9c4ep/aHR0cHM6Ly93d3cub2JzZXJ2ZXBvaW50LmNvbS9lbWFpbC1zaWduYXR1cmUvb2ZmZXIvb2ZmZXItdXMucGhwI2dyb29</t>
  </si>
  <si>
    <t>19ac1cd752893048</t>
  </si>
  <si>
    <t>Eric Nordin &lt;enordin@rdoffutt.com&gt;, Jordan Moore &lt;JLMoore@rdoffutt.com&gt;, Nic Suder &lt;nic.suder@observepoint.com&gt;, John Davis &lt;john.davis@observepoint.com&gt;</t>
  </si>
  <si>
    <t>I definitely have time open on the 16th! 
Would 8, 9, 9:30 or 1:30 MST work for you Eric?
On Nov 27, 2025, at 1:07 AM, Bryce Bergen &lt;bryce.bergen@observepoint.com&gt; 
wrote:
﻿
Thanks, Eric.  
@Macey Bell are you available for this call on December 16th? 
*Regards, *
Bryce Bergen *   |    * *Senior Account Executive*
Cell: 801.913.4463
bryce.bergen@observepoint.com
www.observepoint.com 
&lt;https://groove.grvlnk4.com/url/wzbqt9sg9zfq1uwv9c4ep/aHR0cDovL3d3dy5vYnNlcnZlcG9pbnQuY29tLyNncm9vdmVzdW</t>
  </si>
  <si>
    <t>19ac23d445141d15</t>
  </si>
  <si>
    <t>"Moore, Jordan" &lt;JLMoore@rdoffutt.com&gt;, Nic Suder &lt;nic.suder@observepoint.com&gt;, John Davis &lt;john.davis@observepoint.com&gt;, "Fergel, Bradley" &lt;bfergel@rdoffutt.com&gt;</t>
  </si>
  <si>
    <t xml:space="preserve">8am will work. Add Bradley Fergel and Jordan Moore as optionals. Be sure to record, as I'm pretty sure Jordan won't be able to make it.
Thanks,
_______________________________
Eric Nordin, CISSP
Lead IT Security Administrator
R.D. Offutt Company
Phone: +1 (701)  990-2980
________________________________
From: Macey Bell &lt;macey.bell@observepoint.com&gt;
Sent: Wednesday, November 26, 2025 2:14 PM
To: Bryce Bergen &lt;bryce.bergen@observepoint.com&gt;
Cc: Nordin, Eric &lt;enordin@rdoffutt.com&gt;; </t>
  </si>
  <si>
    <t>19ac2455976b3f65</t>
  </si>
  <si>
    <t>Eric Nordin &lt;enordin@rdoffutt.com&gt;</t>
  </si>
  <si>
    <t>Bryce Bergen &lt;bryce.bergen@observepoint.com&gt;, Jordan Moore &lt;JLMoore@rdoffutt.com&gt;, Nic Suder &lt;nic.suder@observepoint.com&gt;, John Davis &lt;john.davis@observepoint.com&gt;, Bradley Fergel &lt;bfergel@rdoffutt.com&gt;</t>
  </si>
  <si>
    <t xml:space="preserve">John do you mind sending the invite for this! That way it will be easiest 
to schedule a follow up utilizing the same zoom link in the future or to 
set a recurring meeting.
On Nov 27, 2025, at 6:16 AM, Nordin, Eric &lt;enordin@rdoffutt.com&gt; wrote:
﻿ 
8am will work. Add Bradley Fergel and Jordan Moore as optionals. Be sure to 
record, as I'm pretty sure Jordan won't be able to make it.
Thanks,
_______________________________
Eric Nordin, CISSP
Lead IT Security Administrator
R.D. Offutt Company
</t>
  </si>
  <si>
    <t>19ae0d57e7956c04</t>
  </si>
  <si>
    <t>Eric Nordin &lt;enordin@rdoffutt.com&gt;, Bryce Bergen &lt;bryce.bergen@observepoint.com&gt;, Jordan Moore &lt;JLMoore@rdoffutt.com&gt;, Nic Suder &lt;nic.suder@observepoint.com&gt;, Bradley Fergel &lt;bfergel@rdoffutt.com&gt;</t>
  </si>
  <si>
    <t xml:space="preserve">Sure thing, I will do that now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On Wed, Nov 26, 2025 at </t>
  </si>
  <si>
    <t>19ae13bfb1b87c43</t>
  </si>
  <si>
    <t xml:space="preserve">Just sent it, I am looking forward to meeting you all!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t>
  </si>
  <si>
    <t>19aba6b87258d8ec</t>
  </si>
  <si>
    <t>John Davis &lt;john.davis@observepoint.com&gt;, jlmoore@rdoffutt.com, enordin@rdoffutt.com</t>
  </si>
  <si>
    <t>Invitation: ObservePoint | RDO - Sync + CSM Introduction  @ Tue Dec 9, 2025 11am - 11:30am (MST) (John Davis)</t>
  </si>
  <si>
    <t>ObservePoint | RDO - Sync + CSM Introduction
Tuesday Dec 9, 2025 ⋅ 11am – 11:30am
Mountain Time - Denver
Organizer
Macey Bell
macey.bell@observepoint.com
Guests
Macey Bell - organizer
John Davis
jlmoore@rdoffutt.com
enordin@rdoffutt.com
View all guest info  
https://calendar.google.com/calendar/event?action=VIEW&amp;eid=NmsyOWJoajd2bW9hOGQ4bWIwMjl1ZDQ0bnMgam9obi5kYXZpc0BvYnNlcnZlcG9pbnQuY29t&amp;tok=MjcjbWFjZXkuYmVsbEBvYnNlcnZlcG9pbnQuY29tNmM2YzYyMTkwNTdmNTYyMjMzMGFiYjUyMGFiYjBlZWRjY</t>
  </si>
  <si>
    <t>19aba5588da55d8f</t>
  </si>
  <si>
    <t>Winnie Ho &lt;who@questrade.com&gt;, John Davis &lt;john.davis@observepoint.com&gt;</t>
  </si>
  <si>
    <t>New ObservePoint CSM</t>
  </si>
  <si>
    <t>Hi Winnie,
I just scheduled some time to introduce you to John Davis, who will be your
new main contact with ObservePoint going forward. Let me know if the time
doesn't work and I can send some additional availability that aligns for
both John and I.
I think if it's a discussion that's happened internally already, it would
be great if you could share your biggest goals as a company and as a team
for 2026 with John so he can tailor his support to what will matter most to
you and to qu</t>
  </si>
  <si>
    <t>19abb7fffee257df</t>
  </si>
  <si>
    <t>John Davis &lt;john.davis@observepoint.com&gt;, Raymond Chau &lt;rchau@questrade.com&gt;, Clauria Yang &lt;cyang@questrade.com&gt;</t>
  </si>
  <si>
    <t>Re: New ObservePoint CSM</t>
  </si>
  <si>
    <t>Thanks Macey for the introduction.
Hi John,
Nice to meet you. Great timing to discuss our plan for 2026 :)
2025 has been a year of transition for us in terms of the analytics and
data platform we use in Questrade. Moving forward in 2026, the key tools
that we will need to monitor are Google Analytics, Amplitude, Braze and
media platforms tracking. I'd assume ObservePoint has the capability to
monitor all these platforms, but just wanted to reconfirm.
Also in 1st half of 2026, our w</t>
  </si>
  <si>
    <t>19abc158167f7c15</t>
  </si>
  <si>
    <t>Macey Bell &lt;macey.bell@observepoint.com&gt;, Raymond Chau &lt;rchau@questrade.com&gt;, Clauria Yang &lt;cyang@questrade.com&gt;</t>
  </si>
  <si>
    <t>Thank you for the introduction, Macey.
It's great to meet you all. I'm taking over as your Customer Success
Manager and am here to make this transition as smooth as possible.
Thanks so much Winnie for sending over your thoughts, that is fantastic!
I will go over these action items with our team in preparation for our next
meeting to utilize your time as much as possible. Let me know anything else
that comes to your mind beforehand as well.
On Tue, Nov 25, 2025 at 7:51 AM Winnie Ho</t>
  </si>
  <si>
    <t>19b0f3cabcd4a660</t>
  </si>
  <si>
    <t>Thanks for your time today Winnie and Raymond, it was great to meet you
face to face and I look forward to working with you.
Here are some slots available for starting a bi-weekly cadence with you
guys to help your projects moving forward, feel free to grab one of these
that work for you two
Meeting length: 30 Minutes
Time Zone: (GMT-7) MST/Denver
Mon Jan 5 Tue Jan 6 Wed Jan 7 Thu Jan 8
 1:00  PM
&lt;https://observepoint.chilipiper.com/suggested-times/3bd1ba63-2c25-4915-8386-93d472e764</t>
  </si>
  <si>
    <t>19aba527786e6cd7</t>
  </si>
  <si>
    <t>John Davis &lt;john.davis@observepoint.com&gt;, who@questrade.com</t>
  </si>
  <si>
    <t>Invitation: ObservePoint | Questrade - New CSM Instroduction @ Thu Dec 11, 2025 1:30pm - 2pm (MST) (John Davis)</t>
  </si>
  <si>
    <t>ObservePoint | Questrade - New CSM Instroduction
Thursday Dec 11, 2025 ⋅ 1:30pm – 2pm
Mountain Time - Denver
Organizer
Macey Bell
macey.bell@observepoint.com
Guests
Macey Bell - organizer
John Davis
who@questrade.com
View all guest info  
https://calendar.google.com/calendar/event?action=VIEW&amp;eid=NWludTZyZGhiYWFsNGthbTlsc2I0bml1amogam9obi5kYXZpc0BvYnNlcnZlcG9pbnQuY29t&amp;tok=MjcjbWFjZXkuYmVsbEBvYnNlcnZlcG9pbnQuY29tMGYxZjE0MDBkMDZlOTIzOTI3NDFlOWM3MGVlZWMwZGRjNzEyN2E0ZA&amp;ctz=America</t>
  </si>
  <si>
    <t>19aba35aa932ecbb</t>
  </si>
  <si>
    <t>John Davis &lt;john.davis@observepoint.com&gt;, steve.choi@prudential.com</t>
  </si>
  <si>
    <t>Invitation: ObservePoint | Prudential - Sync @ Weekly from 10am to 10:30am on Friday (MST) (John Davis)</t>
  </si>
  <si>
    <t>ObservePoint | Prudential - Sync
Weekly from 10am to 10:30am on Friday
Mountain Time - Denver
Join Zoom Meeting
https://observepoint.zoom.us/j/3742631971?pwd=Z2JhWG1yV1ZtOVBnMVZaRDR0bjVDZz09&amp;omn=97236069301&amp;jst=2
Join by phone
(US) +1 888-788-0099
passcode: 318688
Joining instructions
https://www.google.com/url?q=https://applications.zoom.us/addon/invitation/detail?meetingUuid%3DXB4F8vfnRm6seMgFF7tMcw%253D%253D%26signature%3Db32e37389c9c82270ba1743357245e0adb802fef4181d09fad98</t>
  </si>
  <si>
    <t>19aba33945764344</t>
  </si>
  <si>
    <t>John Davis &lt;john.davis@observepoint.com&gt;, anthony.mcmahon@pmi.org, Abel Gomez &lt;abel.gomez@observepoint.com&gt;</t>
  </si>
  <si>
    <t>observepoint.com, pmi.org</t>
  </si>
  <si>
    <t>Invitation: PMI | ObservePoint Monthly Sync @ Wed Dec 10, 2025 11:30am - 12pm (MST) (John Davis)</t>
  </si>
  <si>
    <t>PMI | ObservePoint Monthly Sync
Wednesday Dec 10, 2025 ⋅ 11:30am – 12pm
Mountain Time - Denver
Join Zoom Meeting
https://observepoint.zoom.us/j/3742631971?pwd=Z2JhWG1yV1ZtOVBnMVZaRDR0bjVDZz09&amp;omn=92049937401
Join by phone
(US) +1 888-788-0099
passcode: 318688
Joining instructions
https://www.google.com/url?q=https://applications.zoom.us/addon/invitation/detail?meetingUuid%3DQLDzuW4gRnqYOUDdvgB8PQ%253D%253D%26signature%3Dcc93c786984f6556ac431a15441f4f79b44e2e2f36d124f1cd4d9495b</t>
  </si>
  <si>
    <t>19a9d6cb9f751180</t>
  </si>
  <si>
    <t>Rescheduling due to conflicts.
Hi All,
We will review ObservePoint audit of 10K master list of Pru.com URLs with broader team to identify any issues with missing/unnecessary tags, OneTrust cookie banners, broken links like 404, site load speed, etc.
Thanks,
Steve
________________________________________________________________________________
Microsoft Teams Need help?&lt;https://aka.ms/JoinTeamsMeeting?omkt=en-US&gt;
Join the meeting now&lt;https://teams.microsoft.com/l/meetup-join/19%3am</t>
  </si>
  <si>
    <t>19ab6d82f4e2e9b8</t>
  </si>
  <si>
    <t>Lauren Tajar &lt;lauren.tajar@prudential.com&gt;, Baijnath Gupta &lt;baijnath.gupta@prudential.com&gt;, Chirag Patel &lt;chirag1.patel@prudential.com&gt;, Eileen Cuevas &lt;eileen.cuevas@prudential.com&gt;, Jenny Castri &lt;jennifer.castri@prudential.com&gt;, Mike Vance &lt;michael.vance@prudential.com&gt;, Paula McNerney &lt;paula.mcnerney@prudential.com&gt;, Swati Nehra &lt;swati.nehra@prudential.com&gt;, Priyank Goswami &lt;priyank.goswami@prudential.com&gt;, Raghunath Munugala &lt;raghunath.munugala@prudential.com&gt;, Rolando Rafanan &lt;rolando.rafanan@prudential.com&gt;, Sanjana Dodley &lt;sanjana.dodley@prudential.com&gt;, Sean Murray &lt;sean.murray@prudential.com&gt;, Radhakrishna Nagaraj &lt;radhakrishna.nagaraj@prudential.com&gt;, Narender Reddy Karka &lt;narender.reddy@prudential.com&gt;, Maximilian Stefani &lt;maximilian.stefani@prudential.com&gt;, Rathna Chinnappa &lt;rathna.chinnappa@prudential.com&gt;, Prabhu Biradar &lt;prabhugouda.biradar@prudential.com&gt;, John Davis &lt;john.davis@observepoint.com&gt;</t>
  </si>
  <si>
    <t>Re: ObservePoint Audit of Pru.com</t>
  </si>
  <si>
    <t>Hey Steve,
No worries at all. I saw the meeting was moved to December 4, and that
works perfectly for me.
Thanks,
Nic Suder
On Wed, Nov 19, 2025 at 11:42 AM Steve Choi &lt;steve.choi@prudential.com&gt;
wrote:
&gt; Rescheduling due to conflicts.
&gt;
&gt;
&gt;
&gt; Hi All,
&gt;
&gt;
&gt;
&gt; We will review ObservePoint audit of 10K master list of Pru.com URLs with
&gt; broader team to identify any issues with missing/unnecessary tags, OneTrust
&gt; cookie banners, broken links like 404, site load speed, etc</t>
  </si>
  <si>
    <t>19a9d0c27cd45c75</t>
  </si>
  <si>
    <t>Steve Choi &lt;steve.choi@prudential.com&gt;, John Davis &lt;john.davis@observepoint.com&gt;, Nic Suder &lt;nic.suder@observepoint.com&gt;</t>
  </si>
  <si>
    <t>Re: ObservePoint audit of PGIM URLs - Next Steps</t>
  </si>
  <si>
    <t>Hi Steve,
I am on PTO that week and have really limited availability next week due to
the holiday and many others rescheduling with me already so I am CCing my
colleagues Nic and John who should be able to help with this particular
discussion while I am out. Can you guys share your calendar?
On Wed, Nov 19, 2025 at 7:15 AM Steve Choi &lt;steve.choi@prudential.com&gt;
wrote:
&gt; Are you free 2:30-3:30pm ET/12:30-1:30pm MT on Wed 12/3?  I can reschedule
&gt; for this time.
&gt;
&gt;
&gt;
&gt; *Fr</t>
  </si>
  <si>
    <t>19a9d12a5eb462de</t>
  </si>
  <si>
    <t>Steve Choi &lt;steve.choi@prudential.com&gt;, John Davis &lt;john.davis@observepoint.com&gt;</t>
  </si>
  <si>
    <t>Hey Steve,
I am happy to sync up! Let me drop my calendar link below and you can find
a time that works with your schedule.
*Calendar Link:* https://observepoint.chilipiper.com/personal-page/nic-suder
&lt;https://us-3129.email-composer-webhooks.gong.io/email-tracking/clicked?email-info-token=eyJhbGciOiJIUzI1NiJ9.eyJjb21wYW55SWQiOiI4OTgyMjM2MTQxODc2Mjk3NzAiLCJkcmFmdElkIjoicjMzMDEwMTAyOTEwMjAwMTcwNDMiLCJsaW5rVXJsIjoiaHR0cHM6Ly9vYnNlcnZlcG9pbnQuY2hpbGlwaXBlci5jb20vcGVyc29uYWwtcGFnZS9uaWMtc3V</t>
  </si>
  <si>
    <t>19be182ffb576254</t>
  </si>
  <si>
    <t>John Davis &lt;john.davis@observepoint.com&gt;, bwalsh@torrid.com, Clarke Anderson &lt;clarke.anderson@observepoint.com&gt;, bisaac@torrid.com, kjain@torrid.com</t>
  </si>
  <si>
    <t>observepoint.com, torrid.com</t>
  </si>
  <si>
    <t>Updated invitation: ObservePoint | Torrid - Sync @ Thu Jan 22, 2026 3pm - 3:30pm (MST) (John Davis)</t>
  </si>
  <si>
    <t>This event has been updated
Changed: title, conferencing
ObservePoint | Torrid - Sync
Thursday Jan 22, 2026 ⋅ 3pm – 3:30pm
Mountain Time - Denver
Join Zoom Meeting
https://observepoint.zoom.us/j/3742631971?pwd=Z2JhWG1yV1ZtOVBnMVZaRDR0bjVDZz09&amp;omn=91711765573&amp;jst=2
Join by phone
(US) +1 888-788-0099
passcode: 318688
Joining instructions
https://www.google.com/url?q=https://applications.zoom.us/addon/invitation/detail?meetingUuid%3D150GesXJTiaSD0cLSkha8Q%253D%253D%26signat</t>
  </si>
  <si>
    <t>19be181decfd3984</t>
  </si>
  <si>
    <t>Invitation: Meeting with Macey @ Thu Jan 22, 2026 3pm - 3:30pm (MST) (John Davis)</t>
  </si>
  <si>
    <t>Meeting with Macey
Thursday Jan 22, 2026 ⋅ 3pm – 3:30pm
Mountain Time - Denver
Join with Google Meet
https://meet.google.com/zrc-mrzq-dkq?hs=224
Join by phone
(US) +1 414-909-6515
PIN: 128864688
More phone numbers
https://tel.meet/zrc-mrzq-dkq?pin=5906348745652&amp;hs=0
Looking forward to connecting.
If you need to reschedule, please use the link:  
https://observepoint.chilipiper.com/reschedule/1e76cd53-6799-411d-a8ba-be18f361a2eb
Organizer
Macey Bell
macey.bell@obse</t>
  </si>
  <si>
    <t>19bc895d4d3067dc</t>
  </si>
  <si>
    <t>Brendan Walsh &lt;BWalsh@torrid.com&gt;, John Davis &lt;john.davis@observepoint.com&gt;, Clarke Anderson &lt;clarke.anderson@observepoint.com&gt;</t>
  </si>
  <si>
    <t>torrid.com, observepoint.com</t>
  </si>
  <si>
    <t>Bassem Isaac &lt;BIsaac@torrid.com&gt;, Kushank Jain &lt;kjain@torrid.com&gt;</t>
  </si>
  <si>
    <t>torrid.com</t>
  </si>
  <si>
    <t>Re: [EXTERNAL] Re: Torrid Sign in and Audit</t>
  </si>
  <si>
    <t>Hi Brendan,
Thanks so much for making the introduction. We are looking forward to
aligning with Bassem on the platform's key use cases. Please don't hesitate
to reach out if there is anything we can run in ObservePoint to support
your team’s immediate goals.
Bassem,
Much like your side, our team is evolving. While I will remain involved
through the renewal, *John Davis* will be the main point of contact for
Torrid moving forward. I’d love to join a call with both Bassem and John to</t>
  </si>
  <si>
    <t>19be15cac79d0dea</t>
  </si>
  <si>
    <t>John Davis &lt;john.davis@observepoint.com&gt;, Clarke Anderson &lt;clarke.anderson@observepoint.com&gt;</t>
  </si>
  <si>
    <t>Hey Bassem!
Did any of these times work for you? Or do you need some more options sent
over. If you can let me know your time zone you work out of I can try to
accommodate most ideal times.
On Fri, Jan 16, 2026 at 1:53 PM Macey Bell &lt;macey.bell@observepoint.com&gt;
wrote:
&gt; Hi Brendan,
&gt;
&gt; Thanks so much for making the introduction. We are looking forward to
&gt; aligning with Bassem on the platform's key use cases. Please don't hesitate
&gt; to reach out if there is anything we can run i</t>
  </si>
  <si>
    <t>19bbe7424018d972</t>
  </si>
  <si>
    <t>OneTrust Regex Issue</t>
  </si>
  <si>
    <t>Hey Dipendra,
Following up on our discussion regarding the OneTrust regex issue you
raised with Macey two meetings ago, I have an update after speaking with
our engineering lead.
I just realized that the workflow I demonstrated during our last
meeting—importing and syncing the OneTrust consent categories and then
reprocessing the audits—may resolve the original issue.
Are you seeing this fix reflected in your audits?
*Regards, *
John Davis *   |    * *Customer Success Manager*</t>
  </si>
  <si>
    <t>19bb904be724a897</t>
  </si>
  <si>
    <t>evar13 Journey</t>
  </si>
  <si>
    <t>Hey Phil,
When I manually test your search on your homepage, I am not seeing the
evar13 in the interact payload or the searchTerm in the DataLayer at all
right now, see screenshot below, is that expected?
[image: image.png]
*Regards, *
John Davis *   |    * *Customer Success Manager*
Cell: 801.633.6013
john.davis@observepoint.com
www.observepoint.com
&lt;https://us-3129.email-composer-webhooks.gong.io/email-tracking/clicked?email-info-token=eyJhbGciOiJIUzI1NiJ9.eyJjb21wYW55SWQiO</t>
  </si>
  <si>
    <t>19bba0856ad957de</t>
  </si>
  <si>
    <t>"Hagerty, Philip" &lt;phagerty@rwjf.org&gt;</t>
  </si>
  <si>
    <t>RE: evar13 Journey</t>
  </si>
  <si>
    <t>After you enter term, click search, there are two server calls that are set.
The search term is in the first server call.
Events &gt; xdm &gt; customDimensions &gt; eVars &gt; eVar13
From: John Davis &lt;john.davis@observepoint.com&gt;
Sent: Tuesday, January 13, 2026 3:21 PM
To: Hagerty, Philip &lt;phagerty@rwjf.org&gt;
Cc: Macey Bell &lt;macey.bell@observepoint.com&gt;
Subject: evar13 Journey
Hey Phil,
When I manually test your search on your homepage, I am not seeing the evar13 in the interact payload or the</t>
  </si>
  <si>
    <t>19bbdc832e2fc673</t>
  </si>
  <si>
    <t>Hi John, lmk if I can answer any questions, thanks for your help!
From: Hagerty, Philip
Sent: Tuesday, January 13, 2026 8:04 PM
To: John Davis &lt;john.davis@observepoint.com&gt;
Cc: Macey Bell &lt;macey.bell@observepoint.com&gt;
Subject: RE: evar13 Journey
After you enter term, click search, there are two server calls that are set.
The search term is in the first server call.
Events &gt; xdm &gt; customDimensions &gt; eVars &gt; eVar13
From: John Davis &lt;john.davis@observepoint.com&lt;mailto:john.davis@obse</t>
  </si>
  <si>
    <t>19bbe5bec0fbef84</t>
  </si>
  <si>
    <t>Re: evar13 Journey</t>
  </si>
  <si>
    <t>I don't think so, I am getting some inconsistent results in my testing and
I have looped in our engineering team to look into it further.
I will let you know once I have something more robust set up for you. Sorry
I wish I had a better answer for you on this right now.
*Regards, *
John Davis *   |    * *Customer Success Manager*
Cell: 801.633.6013
john.davis@observepoint.com
www.observepoint.com
&lt;https://groove.grvlnk4.com/url/typa6byifukvbtijwod94/aHR0cDovL3d3dy5vYnNlcnZlcG9pbn</t>
  </si>
  <si>
    <t>19bbe7f53817c749</t>
  </si>
  <si>
    <t>Ok.
Because the journey fires two direct calls
1. web.webinteraction.linkClicks
2. web.webpagedetails.pageViews
And the v13 variable is only set in the web.webinteraction.linkClicks, are you able to isolate that direct call when scanning for the variable?
Also, the fix for this issue is going to be put in production tonight, so the rule looking to verify the variable will start working/passing once the fix is in prod.
From: John Davis &lt;john.davis@observepoint.com&gt;
Sent: Wednesday, J</t>
  </si>
  <si>
    <t>19bc25d588f55063</t>
  </si>
  <si>
    <t>Ah ok thanks for the info, we should have it working fine now:
https://app.observepoint.com/web-journey/569254/run/66588708/results?action=4&amp;tab=4
This journey has a rule setup to check for eVar13 on step 4 which is the
step that actually clicks the search button and it seems to be passing
correctly now that your fix is in prod.
Let me know what you think.
*Regards, *
John Davis *   |    * *Customer Success Manager*
Cell: 801.633.6013
john.davis@observepoint.com
www.observe</t>
  </si>
  <si>
    <t>19bc7201abc70446</t>
  </si>
  <si>
    <t>Ok I checked it and it looks good.
Would you please walk through how you set this up with me when we meet?  We can do so are weekly OR if you’re available before.  Let me know.  Thank you for your help!
From: John Davis &lt;john.davis@observepoint.com&gt;
Sent: Thursday, January 15, 2026 10:54 AM
To: Hagerty, Philip &lt;phagerty@rwjf.org&gt;
Subject: Re: evar13 Journey
Ah ok thanks for the info, we should have it working fine now:
https://app.observepoint.com/web-journey/569254/run/66588708/res</t>
  </si>
  <si>
    <t>19bc7f5f480b89d4</t>
  </si>
  <si>
    <t>Hey Phil,
That's great news!
I can jump on a call sometime in the next 3 hours, I am wide open right
now, or we can wait for our scheduled meeting on Tuesday, either works for
me.
*Regards, *
John Davis *   |    * *Customer Success Manager*
Cell: 801.633.6013
john.davis@observepoint.com
www.observepoint.com
&lt;https://groove.grvlnk4.com/url/typa6byifukvbtijwod94/aHR0cDovL3d3dy5vYnNlcnZlcG9pbnQuY29tLyNncm9vdmVzdW06LTc2MTEwNTM3MA%3D%3D&gt;
On Fri, Jan 16, 2026 at 7:05 AM Hage</t>
  </si>
  <si>
    <t>19bdcdbbe53667da</t>
  </si>
  <si>
    <t xml:space="preserve">Phil,
Here is a link to access the recording of our call today, thanks!
https://app.askelephant.ai/share/clips/mclp_01KFEDDXDA76G6TNB95JAWFBCQ
*Regards, *
John Davis *   |    * *Customer Success Manager*
Cell: 801.633.6013
john.davis@observepoint.com
www.observepoint.com
&lt;https://groove.grvlnk4.com/url/typa6byifukvbtijwod94/aHR0cDovL3d3dy5vYnNlcnZlcG9pbnQuY29tLyNncm9vdmVzdW06LTc2MTEwNTM3MA%3D%3D&gt;
On Fri, Jan 16, 2026 at 10:59 AM John Davis &lt;john.davis@observepoint.com&gt;
</t>
  </si>
  <si>
    <t>19bdcf33195beadb</t>
  </si>
  <si>
    <t>Are you available to hop on zoom call for a minute?
Here’s my question.  For the execute js script, How do I know to type this, or where do I get it?  I went to ‘inspect element’ in the browser, and am looking through the console.
[cid:image001.png@01DC8A1B.C31ED4C0]
From: John Davis &lt;john.davis@observepoint.com&gt;
Sent: Tuesday, January 20, 2026 2:22 PM
To: Hagerty, Philip &lt;phagerty@rwjf.org&gt;
Subject: Re: evar13 Journey
Phil,
Here is a link to access the recording of our call to</t>
  </si>
  <si>
    <t>19bdcf7a3d1b7b34</t>
  </si>
  <si>
    <t>Sure, I just sent an invite with the zoom link in another email, I have
about 30 mins before my next meeting.
*Regards, *
John Davis *   |    * *Customer Success Manager*
Cell: 801.633.6013
john.davis@observepoint.com
www.observepoint.com
&lt;https://groove.grvlnk4.com/url/typa6byifukvbtijwod94/aHR0cDovL3d3dy5vYnNlcnZlcG9pbnQuY29tLyNncm9vdmVzdW06LTc2MTEwNTM3MA%3D%3D&gt;
On Tue, Jan 20, 2026 at 12:48 PM Hagerty, Philip &lt;phagerty@rwjf.org&gt; wrote:
&gt; Are you available to hop on zoom</t>
  </si>
  <si>
    <t>19bdd16dfd4b7f51</t>
  </si>
  <si>
    <t>Here is the recording from our second meeting today:
https://app.askelephant.ai/share/clips/mclp_01KFEHBRYZQ60GSXGHYRMZQFHA
*Regards, *
John Davis *   |    * *Customer Success Manager*
Cell: 801.633.6013
john.davis@observepoint.com
www.observepoint.com
&lt;https://groove.grvlnk4.com/url/typa6byifukvbtijwod94/aHR0cDovL3d3dy5vYnNlcnZlcG9pbnQuY29tLyNncm9vdmVzdW06LTc2MTEwNTM3MA%3D%3D&gt;
On Tue, Jan 20, 2026 at 12:52 PM John Davis &lt;john.davis@observepoint.com&gt;
wrote:
&gt; Sure, I ju</t>
  </si>
  <si>
    <t>19be0ff74eb7eb52</t>
  </si>
  <si>
    <t>John this note is to let you know that I created my own version of the search term submit journey.  I’m through a number attempts and am correcting mainly syntax issues.  No action requested; this is FYI only.
From: John Davis &lt;john.davis@observepoint.com&gt;
Sent: Tuesday, January 20, 2026 3:27 PM
To: Hagerty, Philip &lt;phagerty@rwjf.org&gt;
Subject: Re: evar13 Journey
Here is the recording from our second meeting today:
https://app.askelephant.ai/share/clips/mclp_01KFEHBRYZQ60GSXGHYRMZQFHA</t>
  </si>
  <si>
    <t>19be10d6900ecf7a</t>
  </si>
  <si>
    <t xml:space="preserve">Update.  Scratch that.  My journey is still failing.
Its failing on step 4.  It says cant read properties of null click.
Do you want to look or should I hit the ‘ask journey support’ button?
Thanks.
Note:  I changed the input term in step 3.  Also checked and rechecked syntax of script in step 4.  But I could have missed something.
-Phil
From: Hagerty, Philip
Sent: Wednesday, January 21, 2026 9:40 AM
To: 'John Davis' &lt;john.davis@observepoint.com&gt;
Subject: RE: evar13 Journey
</t>
  </si>
  <si>
    <t>19be10f891498667</t>
  </si>
  <si>
    <t>Oh for petes sake.  Disregard.
Journey worked now BUT rule failed due to typo in rule.
Disregard until further notice.  Sorry about that.
From: Hagerty, Philip
Sent: Wednesday, January 21, 2026 9:55 AM
To: 'John Davis' &lt;john.davis@observepoint.com&gt;
Subject: RE: evar13 Journey
Update.  Scratch that.  My journey is still failing.
Its failing on step 4.  It says cant read properties of null click.
Do you want to look or should I hit the ‘ask journey support’ button?
Thanks.
N</t>
  </si>
  <si>
    <t>19be1ad321e846cf</t>
  </si>
  <si>
    <t xml:space="preserve">Hey Phil,
No worries, this can definitely be confusing in the beginning, but before
you know it, you will be a full fledged QA Automation Engineer haha.
I guess I forgot to show you how I got that dot-notated eVar name that I
used in the action step rule. You shouldn't have to type that all out
manually. There are a few ways that you can do this. I can jump on another
short call today to show you this if you would like. I have time between *1:30
and 3pm Mountain Time* today. Here are </t>
  </si>
  <si>
    <t>19bb8c8eef1aabad</t>
  </si>
  <si>
    <t>"Tamara Saban (MARKETING)" &lt;tamara.saban@ros.com&gt;</t>
  </si>
  <si>
    <t>ros.com</t>
  </si>
  <si>
    <t>Clarke Anderson &lt;clarke.anderson@observepoint.com&gt;, John Davis &lt;john.davis@observepoint.com&gt;</t>
  </si>
  <si>
    <t>"Fe Valencia (MARKETING)" &lt;fe.valencia@ros.com&gt;</t>
  </si>
  <si>
    <t>RE: [EXTERNAL] New data retention policy -- ObservePoint</t>
  </si>
  <si>
    <t>Hi Clarke,
We just had a call with John Davis where her mentioned this. He is working on pricing so we can review before our contract renewal at the end of March.
Thanks,
Tamara
Tamara Saban
Marketing Operations Manager | Ross Stores, Inc.
[A picture containing text, font, logo, graphics  Description automatically generated]
From: Clarke Anderson &lt;clarke.anderson@observepoint.com&gt;
Sent: Tuesday, January 13, 2026 11:06 AM
To: Tamara Saban (MARKETING) &lt;tamara.saban@ros.com&gt;
Cc: F</t>
  </si>
  <si>
    <t>19bb95878481470b</t>
  </si>
  <si>
    <t>Clarke Anderson &lt;clarke.anderson@observepoint.com&gt;</t>
  </si>
  <si>
    <t>John Davis &lt;john.davis@observepoint.com&gt;, "Fe Valencia (MARKETING)" &lt;fe.valencia@ros.com&gt;</t>
  </si>
  <si>
    <t>observepoint.com, ros.com</t>
  </si>
  <si>
    <t>Re: [EXTERNAL] New data retention policy -- ObservePoint</t>
  </si>
  <si>
    <t>Thanks for confirming, Tamara -- and I hear you about baking the updates
into the renewal in March.
If you'd like to take advantage of our end-of-year promotion we can add in
the retention as a quick addendum. Just let us know.
Clarke Anderson *   |    * *Account Executive*
m: (818) 421-3713
clarke.anderson@observepoint.com
On Tue, Jan 13, 2026 at 12:15 PM Tamara Saban (MARKETING) &lt;
tamara.saban@ros.com&gt; wrote:
&gt; Hi Clarke,
&gt;
&gt;
&gt; We just had a call with John Davis</t>
  </si>
  <si>
    <t>19bb95e7f2ae20cc</t>
  </si>
  <si>
    <t>Sure, please send us the info on a year-end-promo.
Tamara Saban
Marketing Operations Manager | Ross Stores, Inc.
[A picture containing text, font, logo, graphics  Description automatically generated]
From: Clarke Anderson &lt;clarke.anderson@observepoint.com&gt;
Sent: Tuesday, January 13, 2026 1:52 PM
To: Tamara Saban (MARKETING) &lt;tamara.saban@ros.com&gt;
Cc: John Davis &lt;john.davis@observepoint.com&gt;; Fe Valencia (MARKETING) &lt;fe.valencia@ros.com&gt;
Subject: Re: [EXTERNAL] New data retention poli</t>
  </si>
  <si>
    <t>19bb974cf6eedde5</t>
  </si>
  <si>
    <t>Absolutely. Please see below.
3 years + 1 month: 7.5% of ARR annually
5 years + 1 month: 10% of ARR annually
7 years + 1 month: 15% of ARR annually
Starting Feb. 1, List Price starts at 10% and goes to 20%, respectively.
Clarke Anderson *   |    * *Account Executive*
m: (818) 421-3713
clarke.anderson@observepoint.com
On Tue, Jan 13, 2026 at 2:58 PM Tamara Saban (MARKETING) &lt;
tamara.saban@ros.com&gt; wrote:
&gt; Sure, please send us the info on a year-end-promo.
&gt;
&gt;
&gt;</t>
  </si>
  <si>
    <t>19bb97c0840e12fa</t>
  </si>
  <si>
    <t>Can you provide dollar amounts? Thanks!
From: Clarke Anderson &lt;clarke.anderson@observepoint.com&gt;
Sent: Tuesday, January 13, 2026 2:23 PM
To: Tamara Saban (MARKETING) &lt;tamara.saban@ros.com&gt;
Cc: John Davis &lt;john.davis@observepoint.com&gt;; Fe Valencia (MARKETING) &lt;fe.valencia@ros.com&gt;
Subject: Re: [EXTERNAL] New data retention policy -- ObservePoint
Absolutely. Please see below.
3 years + 1 month: 7.5% of ARR annually
5 years + 1 month: 10% of ARR annually
7 years + 1 month: 15% of A</t>
  </si>
  <si>
    <t>19bb988a75c1a0b9</t>
  </si>
  <si>
    <t>Yes, that certainly would make things easier.
3 years + 1 month: $497.25/yr
&lt;https://us-3129.email-composer-webhooks.gong.io/email-tracking/clicked?email-info-token=eyJhbGciOiJIUzI1NiJ9.eyJjb21wYW55SWQiOiI4OTgyMjM2MTQxODc2Mjk3NzAiLCJkcmFmdElkIjoici02NTYwNDg4ODMxNDUwNjUxNDA5IiwibGlua1VybCI6Imh0dHBzOi8vNDk3LjI1L3lyIiwibGlua1RleHQiOiI0OTcuMjUveXIiLCJ0ZW1wbGF0ZUlkIjoiIiwiZXhwIjoxNzcwMTU4NjcwLCJpYXQiOjE3NjgzNDQyNzAsImp0aSI6InZONEdaM3RGMHhMViJ9.vu9fvpqolnTx4Lp4FdfiMI1AuPUSNVNxyi-MO5whBFw&gt;
5 years</t>
  </si>
  <si>
    <t>19bb3ed575c186e8</t>
  </si>
  <si>
    <t>Mycal Tamariki &lt;Mycal.Tamariki@spark.co.nz&gt;</t>
  </si>
  <si>
    <t>spark.co.nz</t>
  </si>
  <si>
    <t>Declined: ObservePoint | Spark Bi-Weekly Sync Up</t>
  </si>
  <si>
    <t>19bb3eccddd846a0</t>
  </si>
  <si>
    <t>Krushi Radadiya &lt;krushi.radadiya@spark.co.nz&gt;, Macey Bell &lt;macey.bell@observepoint.com&gt;, Mycal Tamariki &lt;mycal.tamariki@spark.co.nz&gt;, Scott Kempster &lt;scott.kempster@spark.co.nz&gt;, John Davis &lt;john.davis@observepoint.com&gt;</t>
  </si>
  <si>
    <t>spark.co.nz, observepoint.com</t>
  </si>
  <si>
    <t>ObservePoint | Spark Bi-Weekly Sync Up</t>
  </si>
  <si>
    <t>Hey team
Can we cancel today's session its our 2nd day back were still getting our feet under the desks
Cheers
Mycal
Get Outlook for Android&lt;https://aka.ms/AAb9ysg&gt;
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t>
  </si>
  <si>
    <t>19bb3f9d742a53bb</t>
  </si>
  <si>
    <t>Krushi Radadiya &lt;krushi.radadiya@spark.co.nz&gt;, Macey Bell &lt;macey.bell@observepoint.com&gt;, Scott Kempster &lt;scott.kempster@spark.co.nz&gt;</t>
  </si>
  <si>
    <t>Re: ObservePoint | Spark Bi-Weekly Sync Up</t>
  </si>
  <si>
    <t>Sure thing,
We can either wait until our next scheduled meeting on the 27th, or here
are some slots available next week that you can pick from in *New Zealand
Time*:
Meeting length: 30 Minutes
Time Zone: (GMT+13) NZDT/Auckland
Tue Jan 20 Wed Jan 21 Thu Jan 22 Fri Jan 23 Sat Jan 24
 11:00  AM
&lt;https://observepoint.chilipiper.com/suggested-times/950d177d-38f7-4258-acaf-93a5b210359f?slotStartsAt=2026-01-19T22:00:00.000Z&gt;
 10:00  AM
&lt;https://observepoint.chilipiper.com/suggested-times/</t>
  </si>
  <si>
    <t>19ba3664db05815f</t>
  </si>
  <si>
    <t>Declined: ObservePoint | Ross Stores Inc. Sync</t>
  </si>
  <si>
    <t xml:space="preserve">We are scheduled for 10:30am PST because I have a conflict at 9:30am.
</t>
  </si>
  <si>
    <t>19b9f00cbf41922f</t>
  </si>
  <si>
    <t>Dipendra Bagchee &lt;dipendra.m.bagchee@seagate.com&gt;</t>
  </si>
  <si>
    <t>Accepted:  ObservePoint | Seagate Monthly Sync</t>
  </si>
  <si>
    <t>19b9e3432135ca4f</t>
  </si>
  <si>
    <t>Accepted: ObservePoint | Ross Stores Inc. Sync</t>
  </si>
  <si>
    <t>19b9e33276bbc88d</t>
  </si>
  <si>
    <t>"Fe Valencia (MARKETING)" &lt;fe.valencia@ros.com&gt;, John Davis &lt;john.davis@observepoint.com&gt;, Macey Bell &lt;macey.bell@observepoint.com&gt;</t>
  </si>
  <si>
    <t>ros.com, observepoint.com</t>
  </si>
  <si>
    <t xml:space="preserve">
________________________________________________________________________________
Microsoft Teams Need help?&lt;https://aka.ms/JoinTeamsMeeting?omkt=en-US&gt;
Join the meeting now&lt;https://teams.microsoft.com/l/meetup-join/19%3ameeting_ODhmYmM4ZjQtYTY5MS00ZmRhLWE0NTEtNjQ3ODEyNWU5ZWE1%40thread.v2/0?context=%7b%22Tid%22%3a%220039204c-2313-4416-bdc3-42fcf01fdbd6%22%2c%22Oid%22%3a%22e77ce3e9-e912-4905-bd2b-f926b73563a1%22%7d&gt;
Meeting ID: 250 175 110 293 11
Passcode: tY99UJ6k
_________________________</t>
  </si>
  <si>
    <t>19b9a947966de017</t>
  </si>
  <si>
    <t>"Fe Valencia (MARKETING)" &lt;fe.valencia@ros.com&gt;, Macey Bell &lt;macey.bell@observepoint.com&gt;</t>
  </si>
  <si>
    <t>RE: ObservePoint | Ross Stores Inc. Sync</t>
  </si>
  <si>
    <t>Hi John,
Our schedule has changed. Do you have time to meet next week Tue or Wed?
Thanks,
Tamara
Tamara Saban
Marketing Operations Manager | Ross Stores, Inc.
[A picture containing text, font, logo, graphics  Description automatically generated]
-----Original Appointment-----
From: John Davis &lt;john.davis@observepoint.com&gt;
Sent: Tuesday, December 16, 2025 2:10 PM
To: John Davis; Tamara Saban (MARKETING); Fe Valencia (MARKETING); Macey Bell
Subject: ObservePoint | Ross Stores In</t>
  </si>
  <si>
    <t>19b9b8a073c9b431</t>
  </si>
  <si>
    <t>Re: ObservePoint | Ross Stores Inc. Sync</t>
  </si>
  <si>
    <t>Hey Tamara,
Here are some slots next Tues or Wed, feel free to grab one that works for
you, thanks!
Meeting length: 30 Minutes
Time Zone: (GMT-7) MST/Denver
Tue Jan 13 Wed Jan 14
 10:30  AM
&lt;https://observepoint.chilipiper.com/suggested-times/05ce9b4e-eb9a-4271-ba10-a2c687e0bb5e?slotStartsAt=2026-01-13T17:30:00.000Z&gt;
 10:00  AM
&lt;https://observepoint.chilipiper.com/suggested-times/05ce9b4e-eb9a-4271-ba10-a2c687e0bb5e?slotStartsAt=2026-01-14T17:00:00.000Z&gt;
 11:00  AM
&lt;https://observ</t>
  </si>
  <si>
    <t>19b9e33c8daa10d6</t>
  </si>
  <si>
    <t>RE: [EXTERNAL] Re: ObservePoint | Ross Stores Inc. Sync</t>
  </si>
  <si>
    <t>Just sent you the invite for Tue at 11:30am (I think I converted the time zone correctly).
From: John Davis &lt;john.davis@observepoint.com&gt;
Sent: Wednesday, January 7, 2026 6:58 PM
To: Tamara Saban (MARKETING) &lt;tamara.saban@ros.com&gt;
Cc: Fe Valencia (MARKETING) &lt;fe.valencia@ros.com&gt;; Macey Bell &lt;macey.bell@observepoint.com&gt;
Subject: [EXTERNAL] Re: ObservePoint | Ross Stores Inc. Sync
This message is from an EXTERNAL SENDER - BE CAUTIOUS, particularly with unknown senders, links, and att</t>
  </si>
  <si>
    <t>19b7a575ccc0186c</t>
  </si>
  <si>
    <t>"nic.suder@observepoint.com" &lt;nic.suder@observepoint.com&gt;, "tverga@torrid.com" &lt;tverga@torrid.com&gt;, "clarke.anderson@observepoint.com" &lt;clarke.anderson@observepoint.com&gt;, "john.davis@observepoint.com" &lt;john.davis@observepoint.com&gt;</t>
  </si>
  <si>
    <t>Upcoming ObservePoint Renewal on January 31, 2026 - Torrid</t>
  </si>
  <si>
    <t xml:space="preserve">
[image: ObservePoint Logo_Gray_ON_YEllow_LOGO.jpeg]
A friendly reminder that it's time to renew.
Hi Thomas,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clarke.anderson@observepoint.com
</t>
  </si>
  <si>
    <t>19b753117e2d45eb</t>
  </si>
  <si>
    <t>"nic.suder@observepoint.com" &lt;nic.suder@observepoint.com&gt;, "clarke.anderson@observepoint.com" &lt;clarke.anderson@observepoint.com&gt;, "john.davis@observepoint.com" &lt;john.davis@observepoint.com&gt;, "deepa.neary@ros.com" &lt;deepa.neary@ros.com&gt;</t>
  </si>
  <si>
    <t>Upcoming ObservePoint Renewal on March 31, 2026 - Ross Stores Inc.</t>
  </si>
  <si>
    <t xml:space="preserve">
[image: ObservePoint Logo_Gray_ON_YEllow_LOGO.jpeg]
A friendly reminder that it's time to renew.
Hi Deepa,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 </t>
  </si>
  <si>
    <t>19b8ee37132cdce9</t>
  </si>
  <si>
    <t>"nic.suder@observepoint.com" &lt;nic.suder@observepoint.com&gt;, "clarke.anderson@observepoint.com" &lt;clarke.anderson@observepoint.com&gt;, "john.davis@observepoint.com" &lt;john.davis@observepoint.com&gt;</t>
  </si>
  <si>
    <t>FW: [EXTERNAL] Upcoming ObservePoint Renewal on March 31, 2026 - Ross Stores Inc.</t>
  </si>
  <si>
    <t>Hello,
Can you please add me to the future emails? I handle marketing contracts and need to be in the loop.
Much appreciated!
And Happy New Year!
Tamara
---
Tamara Saban
Marketing Operations Manager | Ross Stores, Inc.
[A picture containing text, font, logo, graphics  Description automatically generated]
From: Deepa Neary (Marketing) &lt;Deepa.Neary@ros.com&gt;
Sent: Wednesday, December 31, 2025 8:18 AM
To: Tamara Saban (MARKETING) &lt;tamara.saban@ros.com&gt;
Subject: FW: [EXTERNAL]</t>
  </si>
  <si>
    <t>19b8f088d69cfaf6</t>
  </si>
  <si>
    <t>Revenue Operations &lt;salesops@observepoint.com&gt;, "nic.suder@observepoint.com" &lt;nic.suder@observepoint.com&gt;, "john.davis@observepoint.com" &lt;john.davis@observepoint.com&gt;</t>
  </si>
  <si>
    <t>Re: FW: [EXTERNAL] Upcoming ObservePoint Renewal on March 31, 2026 - Ross Stores Inc.</t>
  </si>
  <si>
    <t>Yes, Happy New Year indeed! I've added you to our Billing contact list for
all future contract communications. Thanks for letting us know.
Clarke Anderson *   |    * *Account Executive*
m: (818) 421-3713
clarke.anderson@observepoint.com
On Mon, Jan 5, 2026 at 9:00 AM Tamara Saban (MARKETING) &lt;
tamara.saban@ros.com&gt; wrote:
&gt; Hello,
&gt;
&gt;
&gt;
&gt; Can you please add me to the future emails? I handle marketing contracts
&gt; and need to be in the loop.
&gt;
&gt;
&gt;
&gt; Much appreciat</t>
  </si>
  <si>
    <t>19b293b9087b2675</t>
  </si>
  <si>
    <t>19b293abb4127807</t>
  </si>
  <si>
    <t>19b27aa9f411280f</t>
  </si>
  <si>
    <t>Macey Bell &lt;macey.bell@observepoint.com&gt;, Andy Compas &lt;andy.compas@observepoint.com&gt;, John Davis &lt;john.davis@observepoint.com&gt;</t>
  </si>
  <si>
    <t>RE: ObservePoint | RWJF - Sync</t>
  </si>
  <si>
    <t>Macey, I'm out of office today, and we're closed rest of year starting next week.  Have a great holiday and safe travels if you're traveling,  See you in January!
-----Original Appointment-----
From: Macey Bell &lt;macey.bell@observepoint.com&gt;
Sent: Tuesday, November 25, 2025 3:52 AM
To: Macey Bell; Hagerty, Philip; Andy Compas; John Davis
Subject: ObservePoint | RWJF - Sync
When: Tuesday, December 16, 2025 12:00 PM-12:30 PM America/Denver.
Where:
ObservePoint | RWJF - Sync
This em</t>
  </si>
  <si>
    <t>19b241c7c45a3d55</t>
  </si>
  <si>
    <t>19b2401712965c8f</t>
  </si>
  <si>
    <t>New Time Proposed: Meeting with John</t>
  </si>
  <si>
    <t>19b23ef480214909</t>
  </si>
  <si>
    <t>Macey Bell &lt;macey.bell@observepoint.com&gt;, fe.valencia@ros.com, tamara.saban@ros.com</t>
  </si>
  <si>
    <t>Sync Up Scheduling</t>
  </si>
  <si>
    <t xml:space="preserve">Hey Tamara and Fe,
It's great to meet you both. I'm taking over as your Customer Success
Manager and am here to make this transition as smooth as possible.
I would love to learn more about your goals for your audits next year and
discuss how we can partner with you to meet and exceed those goals.
Go ahead and pick up a slot to schedule our next meeting and then I will
convert it to a monthly sync moving forward.
Meeting length: 30 Minutes
Time Zone: (GMT-7) MST/Denver
Mon Jan 5 </t>
  </si>
  <si>
    <t>19b23ff73bdf026b</t>
  </si>
  <si>
    <t>Macey Bell &lt;macey.bell@observepoint.com&gt;, "Fe Valencia (MARKETING)" &lt;fe.valencia@ros.com&gt;</t>
  </si>
  <si>
    <t>RE: [EXTERNAL] Sync Up Scheduling</t>
  </si>
  <si>
    <t>Hi John,
It was nice to meet you.
With the upcoming holidays, we really won’t have much of an update until second half of January. How’s your availability around January 23rd?
Thanks,
Tamara
Tamara Saban
Marketing Operations Manager | Ross Stores, Inc.
[A picture containing text, font, logo, graphics  Description automatically generated]
From: John Davis &lt;john.davis@observepoint.com&gt;
Sent: Monday, December 15, 2025 1:34 PM
To: Macey Bell &lt;macey.bell@observepoint.com&gt;; Fe Valenc</t>
  </si>
  <si>
    <t>19b2932816b97f55</t>
  </si>
  <si>
    <t>Re: [EXTERNAL] Sync Up Scheduling</t>
  </si>
  <si>
    <t>Sure thing, it looks like Fe scheduled something on Jan 5th so I will
cancel that and below are some later datetimes in the month that you can
pick from that work for both of you:
Meeting length: 30 Minutes
Time Zone: (GMT-7) MST/Denver
Thu Jan 22 Fri Jan 23 Mon Jan 26 Tue Jan 27 Wed Jan 28
 10:00  AM
&lt;https://observepoint.chilipiper.com/suggested-times/f4cce178-b809-4b33-abe3-cb66903ec289?slotStartsAt=2026-01-22T17:00:00.000Z&gt;
 10:30  AM
&lt;https://observepoint.chilipiper.com/suggested</t>
  </si>
  <si>
    <t>19b0fae0be33650c</t>
  </si>
  <si>
    <t>John Davis &lt;john.davis@observepoint.com&gt;, "Tamara Saban (MARKETING)" &lt;tamara.saban@ros.com&gt;, fe.valencia@ros.com</t>
  </si>
  <si>
    <t>Invitation: Ross/ObservePoint TB @ Mon Dec 15, 2025 2pm - 2:30pm (MST) (null)</t>
  </si>
  <si>
    <t>Ross/ObservePoint TB
Monday Dec 15, 2025 ⋅ 2pm – 2:30pm
Mountain Standard Time - Phoenix
Location
Microsoft Teams Meeting	
https://www.google.com/maps/search/Microsoft+Teams+Meeting?hl=en
We’ll talk about the GPC signal testing and the year ahead.
________________________________________________________________________________
Microsoft Teams Need help?
Join the meeting now
Meeting ID: 297 647 782 742 00
Passcode: M7UZ9J6J
________________________________
Join on a video c</t>
  </si>
  <si>
    <t>19b0a6da0e5ed043</t>
  </si>
  <si>
    <t>Scott Kempster &lt;Scott.Kempster@spark.co.nz&gt;</t>
  </si>
  <si>
    <t>Accepted: ObservePoint | Spark Bi-Weekly Sync Up</t>
  </si>
  <si>
    <t xml:space="preserve">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Commercial Law Act 2017.
</t>
  </si>
  <si>
    <t>19b09f9505523928</t>
  </si>
  <si>
    <t>Krushi Radadiya &lt;Krushi.Radadiya@spark.co.nz&gt;</t>
  </si>
  <si>
    <t>Accepted: ObservePoint | Spark - New CSM Introduction</t>
  </si>
  <si>
    <t xml:space="preserve">
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Commercial Law Act 2017.
</t>
  </si>
  <si>
    <t>19b04fa88ee112ac</t>
  </si>
  <si>
    <t>John Davis &lt;john.davis@observepoint.com&gt;, dipendra.m.bagchee@seagate.com, dipendra.bagchee@seagate.com</t>
  </si>
  <si>
    <t>observepoint.com, seagate.com</t>
  </si>
  <si>
    <t>Updated invitation: ObservePoint | Seagate- Sync @ Thu Dec 18, 2025 12pm - 12:30pm (MST) (John Davis)</t>
  </si>
  <si>
    <t>This event has been updated
Changed: time
ObservePoint | Seagate- Sync
Thursday Dec 18, 2025 ⋅ 12pm – 12:30pm
Mountain Time - Denver
Join Zoom Meeting
https://observepoint.zoom.us/j/3742631971?pwd=Z2JhWG1yV1ZtOVBnMVZaRDR0bjVDZz09&amp;omn=96553474536&amp;jst=2
Join by phone
(US) +1 888-788-0099
passcode: 318688
Joining instructions
https://www.google.com/url?q=https://applications.zoom.us/addon/invitation/detail?meetingUuid%3DA43JT%252FAdQtytusCvPtlgqg%253D%253D%26signature%3Da89</t>
  </si>
  <si>
    <t>19b04bf1f7938058</t>
  </si>
  <si>
    <t>19ae2c3770032bc8</t>
  </si>
  <si>
    <t>19abf92ce62433c1</t>
  </si>
  <si>
    <t>John Davis &lt;john.davis@observepoint.com&gt;, mycal.tamariki@spark.co.nz, scott.kempster@spark.co.nz, krushi.radadiya@spark.co.nz</t>
  </si>
  <si>
    <t>observepoint.com, spark.co.nz</t>
  </si>
  <si>
    <t>Updated invitation with note: ObservePoint | Spark NZ - Sync @ Mon Dec 15, 2025 1pm - 1:30pm (MST) (John Davis)</t>
  </si>
  <si>
    <t>This event has been updated with a note:
"updated with my zoom link"
Changed: title, conferencing
ObservePoint | Spark NZ - Sync
Monday Dec 15, 2025 ⋅ 1pm – 1:30pm
Mountain Time - Denver
Join Zoom Meeting
https://observepoint.zoom.us/j/3742631971?pwd=Z2JhWG1yV1ZtOVBnMVZaRDR0bjVDZz09&amp;omn=91714766569&amp;jst=2
Join by phone
(US) +1 888-788-0099
passcode: 318688
Joining instructions
https://www.google.com/url?q=https://applications.zoom.us/addon/invitation/detail?meetingUuid%3</t>
  </si>
  <si>
    <t>19abc1111e921b34</t>
  </si>
  <si>
    <t>Meeting with Macey
Monday Dec 15, 2025 ⋅ 1pm – 1:30pm
Mountain Time - Denver
Join with Google Meet
https://meet.google.com/wok-irnt-kbr?hs=224
Join by phone
(US) +1 951-666-5010
PIN: 667340859
More phone numbers
https://tel.meet/wok-irnt-kbr?pin=9881558602424&amp;hs=0
Looking forward to connecting.
If you need to reschedule, please use the link:  
https://observepoint.chilipiper.com/reschedule/dff48407-3c07-49a9-8958-c04d9f668ead
Organizer
Macey Bell
macey.bell@observ</t>
  </si>
  <si>
    <t>19aba8b060cd32a5</t>
  </si>
  <si>
    <t>Krushi Radadiya &lt;krushi.radadiya@spark.co.nz&gt;, Mycal Tamariki &lt;mycal.tamariki@spark.co.nz&gt;, Scott Kempster &lt;Scott.Kempster@spark.co.nz&gt;, John Davis &lt;john.davis@observepoint.com&gt;</t>
  </si>
  <si>
    <t>Hey team!
I would love to schedule a call to introduce you to your new CSM, John
Davis, who will be your main point of contact moving forward regarding your
ObservePoint account.
Do any of these times work to introduce you?
Meeting length: 30 Minutes
Time Zone: (GMT-7) MST/Denver
Wed Dec 10 Thu Dec 11 Mon Dec 15 Wed Dec 17 Thu Dec 18
 2:00  PM
&lt;https://us-3129.email-composer-webhooks.gong.io/email-tracking/clicked?email-info-token=eyJhbGciOiJIUzI1NiJ9.eyJjb21wYW55SWQiOiI4OTgyMjM2M</t>
  </si>
  <si>
    <t>19abc104141ceda9</t>
  </si>
  <si>
    <t>Krushi Radadiya &lt;krushi.radadiya@spark.co.nz&gt;, Mycal Tamariki &lt;mycal.tamariki@spark.co.nz&gt;, Scott Kempster &lt;Scott.Kempster@spark.co.nz&gt;</t>
  </si>
  <si>
    <t>Thank you for the introduction, Macey.
It's great to meet you all. I'm taking over as your Customer Success
Manager and am here to make this transition as smooth as possible.
I would love to learn more about your goals for your audits next year and
discuss how we can partner with you to meet and exceed those goals.
On Tue, Nov 25, 2025 at 3:24 AM Macey Bell &lt;macey.bell@observepoint.com&gt;
wrote:
&gt; Hey team!
&gt;
&gt; I would love to schedule a call to introduce you to your new CSM, John</t>
  </si>
  <si>
    <t>19abcac71a37f0a7</t>
  </si>
  <si>
    <t>Krushi Radadiya &lt;krushi.radadiya@spark.co.nz&gt;, Mycal Tamariki &lt;mycal.tamariki@spark.co.nz&gt;</t>
  </si>
  <si>
    <t>I think we're all okay with the time Macey booked already, does that work for you John?
cheers
Scott Kempster
He / Him
Architect
Spark New Zealand Trading Limited
+64 210320287
[Spark NZ Ltd]&lt;https://www.spark.co.nz/&gt;                [SparkNZ Facebook] &lt;https://facebook.com/spark4nz&gt;      [SparkNZ Instagram] &lt;https://www.instagram.com/sparknz/&gt;        [Spark NZ X] &lt;https://x.com/sparknz&gt;    [SparkNZ LinkedIn] &lt;https://www.linkedin.com/company/2115&gt;
______________________</t>
  </si>
  <si>
    <t>19abcdec5a869b5d</t>
  </si>
  <si>
    <t>Scott Kempster &lt;Scott.Kempster@spark.co.nz&gt;, John Davis &lt;john.davis@observepoint.com&gt;, Macey Bell &lt;macey.bell@observepoint.com&gt;</t>
  </si>
  <si>
    <t>Krushi Radadiya &lt;krushi.radadiya@spark.co.nz&gt;</t>
  </si>
  <si>
    <t>Hey team,
Krushi and I can't do that day unfortunately, can do the day before or after at the same time if that works for you?
Cheers
Mycal
[cid:2b841f12-887a-4e66-a321-bca206c06c2d][cid:b1c9a449-87e6-4f7f-bc9d-329b9fd35f33]
[spark]
Mycal Tamariki
Chapter Lead – Digital Optimisation
Spark New Zealand Trading Limited
M
021 069 1979
E
Mycal.Tamariki@spark.co.nz&lt;mailto:Mycal.Tamariki@spark.co.nz&gt;
Level 4 Purple, Spark City
167 Victor</t>
  </si>
  <si>
    <t>19abd40312aaa86a</t>
  </si>
  <si>
    <t>Mycal Tamariki &lt;Mycal.Tamariki@spark.co.nz&gt;, John Davis &lt;john.davis@observepoint.com&gt;, Macey Bell &lt;macey.bell@observepoint.com&gt;</t>
  </si>
  <si>
    <t>That would be a Sunday evening for Observepoint 🙂
Can we do the 11th Nz time 10 th usa
Scott Kempster
He / Him
Architect
Spark New Zealand Trading Limited
+64 210320287
[Spark NZ Ltd]&lt;https://www.spark.co.nz/&gt;                [SparkNZ Facebook] &lt;https://facebook.com/spark4nz&gt;      [SparkNZ Instagram] &lt;https://www.instagram.com/sparknz/&gt;        [Spark NZ X] &lt;https://x.com/sparknz&gt;    [SparkNZ LinkedIn] &lt;https://www.linkedin.com/company/2115&gt;
_____________________</t>
  </si>
  <si>
    <t>19abd50b7765203a</t>
  </si>
  <si>
    <t>Scott.Kempster@spark.co.nz, krushi.radadiya@spark.co.nz, Mycal.Tamariki@spark.co.nz, macey.bell@observepoint.com</t>
  </si>
  <si>
    <t>John Davis | Customer Success Manager is inviting you to a scheduled Zoom 
meeting.
Topic: New CSM Introduction
Time: Nov 25, 2025 05:00 PM Mountain Time (US and Canada)
Join Zoom Meeting
https://observepoint.zoom.us/j/3628593272?pwd=OfxX2kwpsuA5labBaZXephHbiAXlz9.1&amp;omn=99908147870
Meeting ID: 362 859 3272
Passcode: 183089
---
One tap mobile
+19292056099,,3628593272# US (New York)
+12532050468,,3628593272# US
Join instructions
https://observepoint.zoom.us/meetings/99908147870/invitations?si</t>
  </si>
  <si>
    <t>19abd54cc232aff5</t>
  </si>
  <si>
    <t>Woops, disregard that last email about the zoom, sorry I am still setting
up all my apps.
- John
On Tue, Nov 25, 2025 at 4:19 PM &lt;john.davis@observepoint.com&gt; wrote:
&gt; John Davis | Customer Success Manager is inviting you to a scheduled Zoom
&gt; meeting.
&gt;
&gt; Topic: New CSM Introduction
&gt; Time: Nov 25, 2025 05:00 PM Mountain Time (US and Canada)
&gt; Join Zoom Meeting
&gt;
&gt; https://observepoint.zoom.us/j/3628593272?pwd=OfxX2kwpsuA5labBaZXephHbiAXlz9.1&amp;omn=99908147870
&gt;
&gt; Meeting ID: 3</t>
  </si>
  <si>
    <t>19abd5cf71942faa</t>
  </si>
  <si>
    <t>It looks like we do have availability on the 10th between 2-3pm US mountain
time, so 10-11am on the 11th NZ time, does that work for you?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t>
  </si>
  <si>
    <t>19ae142402a8f859</t>
  </si>
  <si>
    <t>I went ahead and scheduled another meeting for 2pm US mountain time on the
10th, 10am NZ time on the 11th. Let me know if you need to change that
time, thanks all!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t>
  </si>
  <si>
    <t>19aba6e2a7634761</t>
  </si>
  <si>
    <t>John Davis &lt;john.davis@observepoint.com&gt;, tamara.saban@ros.com</t>
  </si>
  <si>
    <t>Invitation with note: ObservePoint | Ross - Sync @ Tue Dec 9, 2025 2:30pm - 3pm (MST) (John Davis)</t>
  </si>
  <si>
    <t>You have been invited to the following event with this note:
"Adding my zoom link!"
ObservePoint | Ross - Sync
Tuesday Dec 9, 2025 ⋅ 2:30pm – 3pm
Mountain Time - Denver
Join Zoom Meeting
https://observepoint.zoom.us/j/3742631971?pwd=Z2JhWG1yV1ZtOVBnMVZaRDR0bjVDZz09&amp;omn=96047558343&amp;jst=2
Join by phone
(US) +1 888-788-0099
passcode: 318688
Joining instructions
https://www.google.com/url?q=https://applications.zoom.us/addon/invitation/detail?meetingUuid%3DxnSdLxovRZS8%252BcfN</t>
  </si>
  <si>
    <t>19aba36743a8ad8f</t>
  </si>
  <si>
    <t>John Davis &lt;john.davis@observepoint.com&gt;, phagerty@rwjf.org, Andy Compas &lt;andy.compas@observepoint.com&gt;</t>
  </si>
  <si>
    <t>observepoint.com, rwjf.org</t>
  </si>
  <si>
    <t>Invitation: ObservePoint | RWJF - Sync @ Weekly from 12pm to 12:30pm on Tuesday (MST) (John Davis)</t>
  </si>
  <si>
    <t>ObservePoint | RWJF - Sync
Weekly from 12pm to 12:30pm on Tuesday
Mountain Time - Denver
Join Zoom Meeting
https://observepoint.zoom.us/j/3742631971?pwd=Z2JhWG1yV1ZtOVBnMVZaRDR0bjVDZz09&amp;omn=92652801956
Join by phone
(US) +1 888-788-0099
passcode: 318688
Joining instructions
https://www.google.com/url?q=https://applications.zoom.us/addon/invitation/detail?meetingUuid%3D6T5S25t0RDWH2cPujkVMEQ%253D%253D%26signature%3Dd166d8a9aea6a727c75ae97fb6e9e2e8adc5946acaa4632124d5e4f556cd107</t>
  </si>
  <si>
    <t>19aba34f0745e192</t>
  </si>
  <si>
    <t>Invitation: ObservePoint | Seagate- Sync @ Every 2 weeks from 12pm to 12:30pm on Thursday (MST) (John Davis)</t>
  </si>
  <si>
    <t>ObservePoint | Seagate- Sync
Every 2 weeks from 12pm to 12:30pm on Thursday
Mountain Time - Denver
Join Zoom Meeting
https://observepoint.zoom.us/j/3742631971?pwd=Z2JhWG1yV1ZtOVBnMVZaRDR0bjVDZz09&amp;omn=96553474536&amp;jst=2
Join by phone
(US) +1 888-788-0099
passcode: 318688
Joining instructions
https://www.google.com/url?q=https://applications.zoom.us/addon/invitation/detail?meetingUuid%3DA43JT%252FAdQtytusCvPtlgqg%253D%253D%26signature%3Da8947aad9e3f55a8c7185d2f691eb57046ed8eee171</t>
  </si>
  <si>
    <t>19aba31a84ba1e0c</t>
  </si>
  <si>
    <t>Invitation: ObservePoint | RWJF - Sync @ Tue Dec 9, 2025 12pm - 12:30pm (MST) (John Davis)</t>
  </si>
  <si>
    <t>ObservePoint | RWJF - Sync
Tuesday Dec 9, 2025 ⋅ 12pm – 12:30pm
Mountain Time - Denver
Join Zoom Meeting
https://observepoint.zoom.us/j/3742631971?pwd=Z2JhWG1yV1ZtOVBnMVZaRDR0bjVDZz09&amp;omn=92652801956
Join by phone
(US) +1 888-788-0099
passcode: 318688
Joining instructions
https://www.google.com/url?q=https://applications.zoom.us/addon/invitation/detail?meetingUuid%3D6T5S25t0RDWH2cPujkVMEQ%253D%253D%26signature%3Dd166d8a9aea6a727c75ae97fb6e9e2e8adc5946acaa4632124d5e4f556cd107c%</t>
  </si>
  <si>
    <t>19bdcdfd5fdb6c61</t>
  </si>
  <si>
    <t>John Davis &lt;john.davis@observepoint.com&gt;, charlie@ctysse.net, egonzales@verisign.com, charlie.tysse@stackedanalytics.com</t>
  </si>
  <si>
    <t>observepoint.com, ctysse.net, verisign.com, stackedanalytics.com</t>
  </si>
  <si>
    <t>Updated invitation: ObservePoint | Verisign - Sync @ Wed Jan 28, 2026 1:30pm - 2pm (MST) (John Davis)</t>
  </si>
  <si>
    <t>This event has been updated
Changed: time
ObservePoint | Verisign - Sync
Wednesday Jan 28, 2026 ⋅ 1:30pm – 2pm
Mountain Time - Denver
Organizer
Macey Bell
macey.bell@observepoint.com
Guests
Macey Bell - organizer
charlie@ctysse.net
egonzales@verisign.com
charlie.tysse@stackedanalytics.com
John Davis
View all guest info  
https://calendar.google.com/calendar/event?action=VIEW&amp;eid=MTI4OGFxMWswZjVlaWRkN21panJiMTd2YmdfMjAyNjAxMjZUMjAzMDAwWiBqb2huLmRhdmlzQG9ic2VydmVwb2ludC5</t>
  </si>
  <si>
    <t>19bbd281c3178bac</t>
  </si>
  <si>
    <t>Invitation: ObservePoint | Verisign - Sync @ Every 4 weeks from 1:30pm to 2pm on Monday (MST) (John Davis)</t>
  </si>
  <si>
    <t>ObservePoint | Verisign - Sync
Every 4 weeks from 1:30pm to 2pm on Monday
Mountain Time - Denver
Organizer
Macey Bell
macey.bell@observepoint.com
Guests
Macey Bell - organizer
charlie@ctysse.net
egonzales@verisign.com
charlie.tysse@stackedanalytics.com
John Davis
View all guest info  
https://calendar.google.com/calendar/event?action=VIEW&amp;eid=MTI4OGFxMWswZjVlaWRkN21panJiMTd2YmdfUjIwMjYwMTI2VDIwMzAwMCBqb2huLmRhdmlzQG9ic2VydmVwb2ludC5jb20&amp;tok=MjcjbWFjZXkuYmVsbEBvYnNlcnZlcG9pbn</t>
  </si>
  <si>
    <t>19bb4092e46f6496</t>
  </si>
  <si>
    <t>Gavin Cameron &lt;gavin.cameron@zenfolioinc.com&gt;, Bill Petrin &lt;bill.petrin@zenfolioinc.com&gt;</t>
  </si>
  <si>
    <t>zenfolioinc.com</t>
  </si>
  <si>
    <t>CSM Introduction</t>
  </si>
  <si>
    <t>Hi Gavin and Bill,
I wanted to introduce John Davis, your Customer Success Manager and primary
point of contact at ObservePoint. John is highly technical and
well-equipped to assist with any questions regarding your contract.
Additionally, I want to commend you on your account setup; everything is
exceptionally healthy and well-structured. We look forward to our continued
partnership.
-- 
Thanks,
Jarrod Wilbur *   |    *
*Manager, Solutions Consulting*
714-471-7277
jarr</t>
  </si>
  <si>
    <t>19bb43c6577bfc16</t>
  </si>
  <si>
    <t>Re: CSM Introduction</t>
  </si>
  <si>
    <t>Thanks Jarrod
Hey Gavin and Bill,
I agree with Jarrod, great job setting up your account! Let me know how I
can help you in 2026.
You can always schedule a meeting with me using this link:
Click here to find a time
&lt;https://us-3129.email-composer-webhooks.gong.io/email-tracking/clicked?email-info-token=eyJhbGciOiJIUzI1NiJ9.eyJjb21wYW55SWQiOiI4OTgyMjM2MTQxODc2Mjk3NzAiLCJkcmFmdElkIjoici02MDk2MzQ1MTQ1ODA2NTc2NjMiLCJsaW5rVXJsIjoiaHR0cHM6Ly9vYnNlcnZlcG9pbnQuY2hpbGlwaXBlci5jb20vbWUvam9obi1</t>
  </si>
  <si>
    <t>19b2319eeb873857</t>
  </si>
  <si>
    <t>Macey Bell &lt;macey.bell@observepoint.com&gt;, csatam@westjet.com, devon.kerscher@westjet.com, farzaan.hoque@westjet.com, jason.wiegand@westjet.com, maushami.desai@westjet.com, Todd Wilkerson &lt;todd.wilkerson@observepoint.com&gt;, John Davis &lt;john.davis@observepoint.com&gt;</t>
  </si>
  <si>
    <t>observepoint.com, westjet.com</t>
  </si>
  <si>
    <t xml:space="preserve">Can we reschedule this? We are out of office between Christmas and New  
Years. Use this link to schedule something before the holidays that works  
for your team:  
https://observepoint.chilipiper.com/me/john-davis/meeting-with-john Thanks!  
- John
WestJet | ObservePoint Monthly Sync
Thursday Jan 1, 2026 ⋅ 9:30am – 10am
Mountain Time - Denver
Join Zoom Meeting
https://observepoint.zoom.us/j/3742631971?pwd=Z2JhWG1yV1ZtOVBnMVZaRDR0bjVDZz09&amp;omn=93833907298
Join by phone
(US) </t>
  </si>
  <si>
    <t>19b0dee33e33278d</t>
  </si>
  <si>
    <t>Chinmay Satam &lt;chinmay.satam@westjet.com&gt;, John Davis &lt;john.davis@observepoint.com&gt;</t>
  </si>
  <si>
    <t>westjet.com, observepoint.com</t>
  </si>
  <si>
    <t>Maushami Desai &lt;Maushami.Desai@westjet.com&gt;</t>
  </si>
  <si>
    <t>Re: Request to Skip Today’s Connect - WestJet (Chinmay)</t>
  </si>
  <si>
    <t>Hi Chinmay!
The main topic today was going to be introducing you to John Davis who will
be the new CSM for WestJet moving forward. If things are a bit busy we can
have you meet him after the new year.
I think it would be great if for that sync you can come with WestJet's
major objectives and KPIs for 2026 that align specifically with you and
your team in order to give John a clear idea of how he can best support you
for the coming year and make creative suggestions for strategies to u</t>
  </si>
  <si>
    <t>19b0e24e53199b66</t>
  </si>
  <si>
    <t>Chinmay Satam &lt;chinmay.satam@westjet.com&gt;</t>
  </si>
  <si>
    <t xml:space="preserve">Hi Macey,
Sounds perfect, we can meet in new year and also will be prepared with our 2026 goals and objectives.
Thanks,
Chinmay Satam | Int. Analyst | Advanced Analytics &amp; Automation | Digital
chinmay.satam@westjet.com&lt;mailto:csatam@westjet.com&gt;
[L_WestJet_LWYG_Bottom_RGB.test]
Our Team Values: Collaboration, Dependability, Integrity, Transparency
________________________________
From: Macey Bell &lt;macey.bell@observepoint.com&gt;
Sent: Thursday, December 11, 2025 10:00 AM
</t>
  </si>
  <si>
    <t>19aba38973be0ed0</t>
  </si>
  <si>
    <t>John Davis &lt;john.davis@observepoint.com&gt;, ikannan@woolworths.com.au, mfalley1@woolworths.com.au, rsaraf@woolworths.com.au, aphilip1@woolworths.com.au, anandrajog1@woolworths.com.au, jalcantara1@woolworths.com.au, jzhang15@woolworths.com.au, schandrahasan1@woolworths.com.au, jalcantara3@woolworths.com.au, wwan5@woolworths.com.au, ssingh60@woolworths.com.au, zzhang4@woolworths.com.au, mmuthe@woolworths.com.au</t>
  </si>
  <si>
    <t>observepoint.com, woolworths.com.au</t>
  </si>
  <si>
    <t>Invitation: OP | Woolworths - Sync @ Monthly from 5pm to 5:30pm on the third Thursday (MST) (John Davis)</t>
  </si>
  <si>
    <t>OP | Woolworths - Sync
Monthly from 5pm to 5:30pm on the third Thursday
Mountain Time - Denver
Join Zoom Meeting
https://observepoint.zoom.us/j/3742631971?pwd=Z2JhWG1yV1ZtOVBnMVZaRDR0bjVDZz09&amp;omn=91296973684
Join by phone
(US) +1 888-788-0099
passcode: 318688
Joining instructions
https://www.google.com/url?q=https://applications.zoom.us/addon/invitation/detail?meetingUuid%3DDz%252FjabMuSWKQnjDpuyYl5A%253D%253D%26signature%3Da8489ae47f4d6c9ac903945d24e4d65cab6ff5add955a4a1e0083</t>
  </si>
  <si>
    <t>19aba388f14aa1f6</t>
  </si>
  <si>
    <t>John Davis &lt;john.davis@observepoint.com&gt;, landon.meriweather@tyson.com, Todd Wilkerson &lt;todd.wilkerson@observepoint.com&gt;</t>
  </si>
  <si>
    <t>observepoint.com, tyson.com</t>
  </si>
  <si>
    <t>Invitation: ObservePoint | Tyson -Sync  @ Every 2 weeks from 2pm to 2:30pm on Thursday (MST) (John Davis)</t>
  </si>
  <si>
    <t>ObservePoint | Tyson -Sync
Every 2 weeks from 2pm to 2:30pm on Thursday
Mountain Time - Denver
Join Zoom Meeting
https://observepoint.zoom.us/j/3742631971?pwd=Z2JhWG1yV1ZtOVBnMVZaRDR0bjVDZz09&amp;omn=97279073399
Join by phone
(US) +1 888-788-0099
passcode: 318688
Joining instructions
https://www.google.com/url?q=https://applications.zoom.us/addon/invitation/detail?meetingUuid%3DJ%252FcSafPeRdqCrHF66aWmig%253D%253D%26signature%3Dbb2889a06805eaa56f855a50ca4cd1b24afe4ca89ca4d09c389d8</t>
  </si>
  <si>
    <t>19aba344c2b95eb8</t>
  </si>
  <si>
    <t>John Davis &lt;john.davis@observepoint.com&gt;, csatam@westjet.com, maushami.desai@westjet.com, devon.kerscher@westjet.com, Todd Wilkerson &lt;todd.wilkerson@observepoint.com&gt;, farzaan.hoque@westjet.com, jason.wiegand@westjet.com</t>
  </si>
  <si>
    <t>Invitation: WestJet | ObservePoint Monthly Sync @ Monthly from 9:30am to 10am on the first Thursday (MST) (John Davis)</t>
  </si>
  <si>
    <t>WestJet | ObservePoint Monthly Sync
Monthly from 9:30am to 10am on the first Thursday
Mountain Time - Denver
Join Zoom Meeting
https://observepoint.zoom.us/j/3742631971?pwd=Z2JhWG1yV1ZtOVBnMVZaRDR0bjVDZz09&amp;omn=93833907298
Join by phone
(US) +1 888-788-0099
passcode: 318688
Joining instructions
https://www.google.com/url?q=https://applications.zoom.us/addon/invitation/detail?meetingUuid%3Du5UTuLgjR7umaoO1RIYVVA%253D%253D%26signature%3D74886dac59628544b0d926784e54b054e77afc80d83</t>
  </si>
  <si>
    <t>19bdc304566047f8</t>
  </si>
  <si>
    <t>"nic.suder@observepoint.com" &lt;nic.suder@observepoint.com&gt;, "robert.taylor@ziffdavis.com" &lt;robert.taylor@ziffdavis.com&gt;, "john.davis@observepoint.com" &lt;john.davis@observepoint.com&gt;, "dallin.madsen@observepoint.com" &lt;dallin.madsen@observepoint.com&gt;</t>
  </si>
  <si>
    <t>observepoint.com, ziffdavis.com</t>
  </si>
  <si>
    <t>Upcoming ObservePoint Renewal on April 20, 2026 - Ziff Davis Inc.</t>
  </si>
  <si>
    <t xml:space="preserve">
[image: ObservePoint Logo_Gray_ON_YEllow_LOGO.jpeg]
A friendly reminder that it's time to renew.
Hi Robert,
Thank you for being an ObservePoint customer!
This is an automated notification to let you know that the end of your 
current term is* April 20, 2026*.
We know approval and procurement processes can take time, and we want to 
avoid any interruption of service, hence we are reaching out now.
Please reach out to your account team if you have any questions, or if you 
anticipate any</t>
  </si>
  <si>
    <t>19b293eea44104d3</t>
  </si>
  <si>
    <t>Filippo Caprioli &lt;filippo_caprioli@ziffdavis.com&gt;</t>
  </si>
  <si>
    <t>Accepted: ObservePoint | Ziff Davis Inc. 60 min Sync @ Tue Feb 3, 2026 10am - 11am (MST) (john.davis@observepoint.com)</t>
  </si>
  <si>
    <t>Filippo Caprioli has accepted this invitation.
ObservePoint | Ziff Davis Inc. 60 min Sync
Tuesday Feb 3, 2026 ⋅ 10am – 11am
Mountain Time - Denver
Join Zoom Meeting
https://observepoint.zoom.us/j/3628593272?pwd=OfxX2kwpsuA5labBaZXephHbiAXlz9.1&amp;omn=91817608945&amp;jst=2
Join by phone
(US) +1 877-853-5247
passcode: 183089
Joining instructions
https://www.google.com/url?q=https://applications.zoom.us/addon/invitation/detail?meetingUuid%3D%252BxDqK6eKTw2WS8m7taevvw%253D%253D%26sign</t>
  </si>
  <si>
    <t>19b09c208fdca116</t>
  </si>
  <si>
    <t>Robert Taylor &lt;robert.taylor@ziffdavis.com&gt;</t>
  </si>
  <si>
    <t>john.davis@observepoint.com, macey.bell@observepoint.com, Filippo Caprioli &lt;filippo_caprioli@ziffdavis.com&gt;</t>
  </si>
  <si>
    <t>Invitation: ObservePoint/ZD checkin @ Tue Dec 16, 2025 1:30pm - 2pm (MST) (john.davis@observepoint.com)</t>
  </si>
  <si>
    <t>ObservePoint/ZD checkin
Tuesday Dec 16, 2025 ⋅ 1:30pm – 2pm
Mountain Time - Denver
Join with Google Meet
https://meet.google.com/mak-adnp-myd?hs=224
Join by phone
(US) +1 413-276-7136
PIN: 575621145
More phone numbers
https://tel.meet/mak-adnp-myd?pin=9333801669147&amp;hs=0
Organizer
Robert Taylor
robert.taylor@ziffdavis.com
Guests
Robert Taylor - organizer
john.davis@observepoint.com
macey.bell@observepoint.com
Filippo Caprioli
View all guest info  
https://calen</t>
  </si>
  <si>
    <t>19aba62cf383ad78</t>
  </si>
  <si>
    <t>robert.taylor@ziffdavis.com, John Davis &lt;john.davis@observepoint.com&gt;</t>
  </si>
  <si>
    <t>ziffdavis.com, observepoint.com</t>
  </si>
  <si>
    <t>Re: ObservePoint Check In</t>
  </si>
  <si>
    <t>Hey Robert,
Any update with identifying a main user for ObservePoint?
John Davis is actually going to be your new Customer Success Manager and
your main point of contact moving forward. If you've found someone to head
up the auditing I would love to introduce John to you both on a call. Keep
me posted!
On Fri, Nov 7, 2025 at 12:04 PM Robert Taylor &lt;robert.taylor@ziffdavis.com&gt;
wrote:
&gt; Hi Macey,
&gt;
&gt; Apologies for the delay in getting back to you.  I've been slammed here; I
&gt; h</t>
  </si>
  <si>
    <t>19abc0a1b8baf956</t>
  </si>
  <si>
    <t xml:space="preserve">Hi Robert,
Thank you for the introduction, Macey.
It's great to meet you, Robert. I'm taking over as your Customer Success
Manager and am here to make this transition as smooth as possible.
I would love to learn more about your goals for your audits next year and
discuss how we can partner with you to meet and exceed those goals.
- John
On Tue, Nov 25, 2025 at 2:40 AM Macey Bell &lt;macey.bell@observepoint.com&gt;
wrote:
&gt; Hey Robert,
&gt;
&gt; Any update with identifying a main user </t>
  </si>
  <si>
    <t>19abe3d4611ff01c</t>
  </si>
  <si>
    <t>Thank you.  I'm unfortunately still working on that but should have someone
not too long after Thanksgiving -- the person we have in mind is a bit
overloaded right now with other work.  John, could you touch base early the
second week of December and I'll see if we can get a call on calendar with
the potential auditor we have here?
Thanks again,
Robert
&lt;https://www.ziffdavis.com/&gt; Robert Taylor | Deputy General Counsel
Ziff Davis, Inc. (Nasdaq: ZD)
O: (212) 503-3250
M: (310) 95</t>
  </si>
  <si>
    <t>19ae0d259c47f961</t>
  </si>
  <si>
    <t>The holidays can get crazy for sure. Yes I will follow up with you next
week with some calendar options for a call.
Thanks Robert!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t>
  </si>
  <si>
    <t>19b0987675dbd6b8</t>
  </si>
  <si>
    <t>Hey Robert,
Here are some open times for us, feel free to grab one for you and any team
members that you want to include on your end.
Meeting length: 30 Minutes
Time Zone: (GMT-7) MST/Denver
Thu Dec 11 Mon Dec 15 Tue Dec 16 Wed Dec 17 Thu Dec 18 Fri Dec 19
 3:00  PM
&lt;https://observepoint.chilipiper.com/suggested-times/ef56a2aa-c712-4338-af8c-bb57da6a049a?slotStartsAt=2025-12-11T22:00:00.000Z&gt;
 1:30  PM
&lt;https://observepoint.chilipiper.com/suggested-times/ef56a2aa-c712-4338-af8c-bb57</t>
  </si>
  <si>
    <t>19b099099666d62e</t>
  </si>
  <si>
    <t>Macey Bell &lt;macey.bell@observepoint.com&gt;, Filippo Caprioli &lt;filippo_caprioli@ziffdavis.com&gt;</t>
  </si>
  <si>
    <t xml:space="preserve">Thanks John.  Filippo, could you join a call with ObservePoint at any of
the times below next week December 15-19 work for you?  Note this is
Mountain Time, which is one hour later than Pacific Time and two hours
earlier than Eastern Time.
I'll send you a separate email about the call.
Robert
&lt;https://www.ziffdavis.com/&gt; Robert Taylor | Deputy General Counsel
Ziff Davis, Inc. (Nasdaq: ZD)
O: (212) 503-3250
M: (310) 954-9090
https://www.ziffdavis.com
This email, its contents </t>
  </si>
  <si>
    <t>19b09bf5f8181b9b</t>
  </si>
  <si>
    <t xml:space="preserve"> Sure - I can do 12/16 at 1:30pm, or 12/18 at 10am. @robert.taylor
&lt;robert.taylor@ziffdavis.com&gt; whatever works best for you!
Filippo
On 10 Dec 2025 at 19:39:53, Robert Taylor &lt;robert.taylor@ziffdavis.com&gt;
wrote:
&gt; Thanks John.  Filippo, could you join a call with ObservePoint at any of
&gt; the times below next week December 15-19 work for you?  Note this is
&gt; Mountain Time, which is one hour later than Pacific Time and two hours
&gt; earlier than Eastern Time.
&gt;
&gt; I'll send you a</t>
  </si>
  <si>
    <t>19b09c2772d7a14f</t>
  </si>
  <si>
    <t>Thanks!  Just sent an invite.  John, keep me honest if I messed up
timezones.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t>
  </si>
  <si>
    <t>19b09de746c70dab</t>
  </si>
  <si>
    <t>Filippo Caprioli &lt;filippo_caprioli@ziffdavis.com&gt;, Macey Bell &lt;macey.bell@observepoint.com&gt;</t>
  </si>
  <si>
    <t>Yep it put it on our calendar for Tuesday, December 16 1:30 – 2pm MST (3:30
– 4pm EST)
Thanks to both of you, see you then!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t>
  </si>
  <si>
    <t>19b28e3bcf2a3a72</t>
  </si>
  <si>
    <t>Here is a fresh set of datetimes that work for us, feel free to grab
another one that works for both of you
Meeting length: 30 Minutes
Time Zone: (GMT-7) MST/Denver
Wed Dec 17 Thu Dec 18 Fri Dec 19 Mon Dec 22 Tue Dec 23
 2:00  PM
&lt;https://observepoint.chilipiper.com/suggested-times/71baadce-26f5-4fd1-9f2f-c2438e69247e?slotStartsAt=2025-12-17T21:00:00.000Z&gt;
 1:00  PM
&lt;https://observepoint.chilipiper.com/suggested-times/71baadce-26f5-4fd1-9f2f-c2438e69247e?slotStartsAt=2025-12-18T20:00:0</t>
  </si>
  <si>
    <t>19b28e43afee6dc3</t>
  </si>
  <si>
    <t>Macey, John -- can you rejoin?  Filippo can join shortly.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 you are not an addre</t>
  </si>
  <si>
    <t>19b28e5ee71f4569</t>
  </si>
  <si>
    <t xml:space="preserve">Can you rejoin the existing call?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 you are not an addressee, any disclosure, </t>
  </si>
  <si>
    <t>19b2927362ce3e83</t>
  </si>
  <si>
    <t>Hey Robert and Filippo,
Here are some links to schedule an hour in early February to help get
things set up the way you're expecting. I will take a deep dive into your
audits and alerts and will come prepared with some solutions and ideas that
I think will help bring down the noise and help with your processes on your
end as well.
Meeting length: 1 Hour
Time Zone: (GMT-7) MST/Denver
Tue Feb 3 Wed Feb 4 Thu Feb 5 Fri Feb 6
 10:00  AM
&lt;https://observepoint.chilipiper.com/suggested-ti</t>
  </si>
  <si>
    <t>19b2939b6481818a</t>
  </si>
  <si>
    <t>Let's plan on Feb 3 at 10 am, so it's not *as* late for Filippo.  We can
reschedule if needed.  Thank you again.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t>
  </si>
  <si>
    <t>19b293d0975672d1</t>
  </si>
  <si>
    <t>Booked!
*Regards, *
John Davis *   |    * *Customer Success Manager*
Cell: 801.633.6013
john.davis@observepoint.com
www.observepoint.com
&lt;https://groove.grvlnk4.com/url/typa6byifukvbtijwod94/aHR0cDovL3d3dy5vYnNlcnZlcG9pbnQuY29tLyNncm9vdmVzdW06LTc2MTEwNTM3MA%3D%3D&gt;
On Tue, Dec 16, 2025 at 3:13 PM Robert Taylor &lt;robert.taylor@ziffdavis.com&gt;
wrote:
&gt; Let's plan on Feb 3 at 10 am, so it's not *as* late for Filippo.  We can
&gt; reschedule if needed.  Thank you again.
&gt;
&gt;
&gt; &lt;h</t>
  </si>
  <si>
    <t>19be5d532ced1c49</t>
  </si>
  <si>
    <t>Hey John,
Great points and that's pretty much what I told my boss, except for the
point about it being better as a Journey.  I'll convey what you said and
see how much do we really need to check before we can be assured everything
is working properly.
That's a great idea to do it as a Journey instead  and I'll take a stab at
it first then let you know if I have any problems.
On Wed, Jan 21, 2026 at 9:44 AM John Davis &lt;john.davis@observepoint.com&gt;
wrote:
&gt; *USE CAUTION - EXTERNAL</t>
  </si>
  <si>
    <t>19be6749902f2591</t>
  </si>
  <si>
    <t>"john.davis@observepoint.com" &lt;john.davis@observepoint.com&gt;</t>
  </si>
  <si>
    <t>"macey.bell@observepoint.com" &lt;macey.bell@observepoint.com&gt;, "Fe Valencia (MARKETING)" &lt;fe.valencia@ros.com&gt;</t>
  </si>
  <si>
    <t>RE: Our meeting in an hour</t>
  </si>
  <si>
    <t xml:space="preserve">Hi,
I don’t have any meetings on my calendar with you today.
Thanks,
Tamara
From: Reminder &lt;reminder@chilipiper.com&gt;
Sent: Thursday, January 22, 2026 8:00 AM
To: Tamara Saban (MARKETING) &lt;tamara.saban@ros.com&gt;
Cc: macey.bell@observepoint.com; Fe Valencia (MARKETING) &lt;fe.valencia@ros.com&gt;; john.davis@observepoint.com
Subject: Our meeting in an hour
Hi,
Looking forward to speaking to you in a short while.
Best,
</t>
  </si>
  <si>
    <t>19be676eec938f64</t>
  </si>
  <si>
    <t>Sorry disregard this, sorry my 3rd party integrations are not playing nice
with each other.
*Regards, *
John Davis *   |    * *Customer Success Manager*
Cell: 801.633.6013
john.davis@observepoint.com
www.observepoint.com
&lt;https://us-3129.email-composer-webhooks.gong.io/email-tracking/clicked?email-info-token=eyJhbGciOiJIUzI1NiJ9.eyJjb21wYW55SWQiOiI4OTgyMjM2MTQxODc2Mjk3NzAiLCJkcmFmdElkIjoici02MDk2NjgyNjExMjgxODI1NTA1IiwibGlua1VybCI6Imh0dHBzOi8vZ3Jvb3ZlLmdydmxuazQuY29tL3VybC90eXBhNmJ5</t>
  </si>
  <si>
    <t>19be679fabdb88d6</t>
  </si>
  <si>
    <t xml:space="preserve">No worries. We’re all set at this time.
Tamara Saban
Marketing Operations Manager | Ross Stores, Inc.
[A picture containing text, font, logo, graphics  Description automatically generated]
From: John Davis &lt;john.davis@observepoint.com&gt;
Sent: Thursday, January 22, 2026 8:09 AM
To: Tamara Saban (MARKETING) &lt;tamara.saban@ros.com&gt;
Cc: macey.bell@observepoint.com; Fe Valencia (MARKETING) &lt;fe.valencia@ros.com&gt;
Subject: Re: Our meeting in an hour
Sorry disregard this, sorry my 3rd party </t>
  </si>
  <si>
    <t>19be6e644bfb6836</t>
  </si>
  <si>
    <t>Tentative: Observepoint | Lumen - Sync</t>
  </si>
  <si>
    <t>19be7499043207d2</t>
  </si>
  <si>
    <t>Here is the success criteria from todays meeting, thanks!
[image: image.png]
*Regards, *
John Davis *   |    * *Customer Success Manager*
Cell: 801.633.6013
john.davis@observepoint.com
www.observepoint.com
&lt;https://us-3129.email-composer-webhooks.gong.io/email-tracking/clicked?email-info-token=eyJhbGciOiJIUzI1NiJ9.eyJjb21wYW55SWQiOiI4OTgyMjM2MTQxODc2Mjk3NzAiLCJkcmFmdElkIjoici00MjYzNjA3NDU5OTAwMzUyMTI1IiwibGlua1VybCI6Imh0dHBzOi8vZ3Jvb3ZlLmdydmxuazQuY29tL3VybC90eXBhNmJ5aWZ1a3ZidGlqd</t>
  </si>
  <si>
    <t>19be77397adfbd5e</t>
  </si>
  <si>
    <t>Re: Success Criteria</t>
  </si>
  <si>
    <t>Hey Arnold,
Here is the js code that I am using in my Google Sheet:
/**
* Sitemap Monitor
*
* Monitors a sitemap for new pages and updates an ObservePoint audit
* with only the new URLs found since the last check.
*
* Features:
* - Fetches and parses XML sitemap
* - Tracks URLs and their lastmod dates
* - Identifies new pages since last check
* - Updates ObservePoint audit with new URLs only
* - Runs the audit automatically
*/
var SitemapMonitor = (function() {
var CONFIG_S</t>
  </si>
  <si>
    <t>19be781abf76ae8c</t>
  </si>
  <si>
    <t>aaryee@mms.org, crose@mms.org, mkarora@mms.org</t>
  </si>
  <si>
    <t>Custom Audit Scheduler Code Example</t>
  </si>
  <si>
    <t>Hey Mayank,
Here is an example to do a custom schedule for running audits using a
windows task scheduler on a local machine. Let me know what you think, I
also attached a readme file that I had Claude write up to explain it
further:
const https = require('https');
// ============================================
// CONFIGURATION - UPDATE THESE VALUES
// ============================================
const OBSERVEPOINT_API_KEY = 'YOUR_API_KEY_HERE';
const AUDIT_ID = 12345; // Repla</t>
  </si>
  <si>
    <t>19be79fd62ddf59a</t>
  </si>
  <si>
    <t>ellie.mayberry@tyson.com, John Davis &lt;john.davis@observepoint.com&gt;, "Meriweather, Landon" &lt;landon.meriweather@tyson.com&gt;, megan.lewis@tyson.com, nathan.bogner@tyson.com</t>
  </si>
  <si>
    <t>tyson.com, observepoint.com</t>
  </si>
  <si>
    <t>ObservePoint | Tyson -Sync</t>
  </si>
  <si>
    <t>Hello Tyson Team,
My name is Todd Wilkerson and I am your Account Executive. I am writing to
introduce John Davis, who will be taking over as your new Account Manager.
Macey Bell is still with our team, but John will be your primary point of
contact moving forward.
We have a call scheduled for next Thursday, which would be an ideal time
for introductions. However, it appears that no one is currently available
at that time. Would you like to reschedule?
Please let me know your thoug</t>
  </si>
  <si>
    <t>19be7ba86e6cdf66</t>
  </si>
  <si>
    <t>Hey Tony,
I would love to connect with you and go over your 2026 goals. Can we find a 
time that works for both of us? 
*Regards, *
John Davis *   |    * *Customer Success Manager*
Cell: 801.633.6013
john.davis@observepoint.com
www.observepoint.com 
&lt;https://groove.grvlnk4.com/url/typa6byifukvbtijwod94/aHR0cDovL3d3dy5vYnNlcnZlcG9pbnQuY29tLyNncm9vdmVzdW06LTc2MTEwNTM3MA%3D%3D&gt;
On Wed, Jan 14, 2026 at 8:52 AM Macey Bell &lt;macey.bell@observepoint.com&gt; 
wrote:
&gt; No worries T</t>
  </si>
  <si>
    <t>19be7b4ad05a584a</t>
  </si>
  <si>
    <t>ellie.mayberry@tyson.com, "Meriweather, Landon" &lt;landon.meriweather@tyson.com&gt;, megan.lewis@tyson.com, nathan.bogner@tyson.com</t>
  </si>
  <si>
    <t>tyson.com</t>
  </si>
  <si>
    <t>Re: ObservePoint | Tyson -Sync</t>
  </si>
  <si>
    <t>Thanks Todd!
Hey Tyson Team,
I would love to meet and talk about your 2026 goals. Please let me know if
that regular scheduled time works for you, and if not, here are some time
slots in *Mountain Time* that work for us on our side. Fee free to grab one
that works for you and your team:
Meeting length: 30 Minutes
Time Zone: (GMT-7) MST/Denver
Fri Jan 23 Mon Jan 26 Tue Jan 27 Wed Jan 28 Thu Jan 29 Fri Jan 30
 11:00  AM
&lt;https://us-3129.email-composer-webhooks.gong.io/email-trackin</t>
  </si>
  <si>
    <t>19be7bbd90601582</t>
  </si>
  <si>
    <t>Hey Tony,
I would love to connect with you and go over your 2026 goals. Can we find a 
time that works for both of us? 
Here are some 
*Regards, *
John Davis *   |    * *Customer Success Manager*
Cell: 801.633.6013
john.davis@observepoint.com
www.observepoint.com 
&lt;https://groove.grvlnk4.com/url/typa6byifukvbtijwod94/aHR0cDovL3d3dy5vYnNlcnZlcG9pbnQuY29tLyNncm9vdmVzdW06LTc2MTEwNTM3MA%3D%3D&gt;
On Wed, Jan 14, 2026 at 8:52 AM Macey Bell &lt;macey.bell@observepoint.com&gt; 
wrote:</t>
  </si>
  <si>
    <t>19be812757000fb3</t>
  </si>
  <si>
    <t>Hey Tony,
I would love to connect with you and go over your 2026 goals. Can we find a
time that works for both of us?
Here are some slots that work for me in *Mountain Time*, feel free to grab
one that works for you:
Meeting length: 30 Minutes
Time Zone: (GMT-7) MST/Denver
Fri Jan 23 Mon Jan 26 Tue Jan 27 Wed Jan 28 Thu Jan 29 Fri Jan 30
 1:30  PM
&lt;https://us-3129.email-composer-webhooks.gong.io/email-tracking/clicked?email-info-token=eyJhbGciOiJIUzI1NiJ9.eyJjb21wYW55SWQiOiI4OTgyM</t>
  </si>
  <si>
    <t>19be8245381fb46c</t>
  </si>
  <si>
    <t>White listed IP addresses.</t>
  </si>
  <si>
    <t xml:space="preserve">Hi John,
Here is the quick information I received regarding white listing.
"Third-party provider (outside business partners and Software as a Service (SaaS)) hosted applications that rely on Agilent source-IPs as part of the authentication process, must add new Agilent source-IPs to the applicable whitelists."
Attached is the list of white listed ip's based on region. Would this be of any help?
If Agilent has to whitelist any of the ObservePoint's IP's, we might have to talk to Macey. </t>
  </si>
  <si>
    <t>19be8242333f45a4</t>
  </si>
  <si>
    <t>Kushank Jain &lt;kjain@torrid.com&gt;</t>
  </si>
  <si>
    <t>Macey Bell &lt;macey.bell@observepoint.com&gt;, John Davis &lt;john.davis@observepoint.com&gt;, Clarke Anderson &lt;clarke.anderson@observepoint.com&gt;</t>
  </si>
  <si>
    <t>James Bagley &lt;JBagley@torrid.com&gt;, Brendan Walsh &lt;BWalsh@torrid.com&gt;, Bassem Isaac &lt;BIsaac@torrid.com&gt;</t>
  </si>
  <si>
    <t>ObservePoint | Torrid - Contract</t>
  </si>
  <si>
    <t xml:space="preserve">Hi Macey, John,
I just had a word with our internal team and we do not intend to renew the ObservePoint contract for this year.
Please let me know if there are any concerns or questions.
[cid2244869323*image005.png@01D8AE20.B722D750]
Kushank Jain
Director, eCommerce &amp; Marketing Systems , IT
 [cid2244869323*image006.png@01D8AE20.B722D750]    408.753.7128
 [cid2244869323*image007.png@01D8AE20.B722D750]   kj&lt;mailto:kjain@torrid.com&gt;ain@torrid.com&lt;mailto:kjain@torrid.com&gt;
</t>
  </si>
  <si>
    <t>19be82e55bb821c7</t>
  </si>
  <si>
    <t>Re: White listed IP addresses.</t>
  </si>
  <si>
    <t>Ya its the latter, you guys need to whitelist ObservePoint on your side for
our crawling bot to work.
Let me know what they say about that. Thanks!
*Regards, *
John Davis *   |    * *Customer Success Manager*
Cell: 801.633.6013
john.davis@observepoint.com
www.observepoint.com
&lt;https://groove.grvlnk4.com/url/typa6byifukvbtijwod94/aHR0cDovL3d3dy5vYnNlcnZlcG9pbnQuY29tLyNncm9vdmVzdW06LTc2MTEwNTM3MA%3D%3D&gt;
On Thu, Jan 22, 2026, 4:57 PM venkata.mallepudi@agilent.com &lt;
venkata.mal</t>
  </si>
  <si>
    <t>19bebc27e0c85b8a</t>
  </si>
  <si>
    <t xml:space="preserve">
[image: ObservePoint Logo_Gray_ON_YEllow_LOGO.jpeg]
A friendly reminder that it's time to renew.
Hi Thor,
Thank you for being an ObservePoint customer!
This is an automated notification to let you know that the end of your 
current term is* March 24, 2026*.
We know approval and procurement processes can take time, and we want to 
avoid any interruption of service, hence we are reaching out now.
Unless you let us know of any changes by February 22, 2026, your 
subscription will automati</t>
  </si>
  <si>
    <t>19bec163937d8bfe</t>
  </si>
  <si>
    <t>Hi John, I might be 15 minutes late for the meeting. Just wanted to give you a heads up.
Francesco
________________________________
From: John Davis
Sent: Tuesday, January 20, 2026 4:00:12 PM
To: John Davis &lt;john.davis@observepoint.com&gt;; IALONGO, FRANCESCO S. &lt;FIALONGO@AMICA.COM&gt;
Subject: ObservePoint | Amica Weekly Sync
When: Friday, January 23, 2026 1:30 PM-2:30 PM.
Where:
ObservePoint | Amica Weekly Sync
You have been invited by John Davis to attend an event named ObservePoint |</t>
  </si>
  <si>
    <t>19bec1c945005958</t>
  </si>
  <si>
    <t>Re: ObservePoint | Amica Weekly Sync</t>
  </si>
  <si>
    <t>No worries, thanks
*Regards, *
John Davis *   |    * *Customer Success Manager*
Cell: 801.633.6013
john.davis@observepoint.com
www.observepoint.com
&lt;https://groove.grvlnk4.com/url/typa6byifukvbtijwod94/aHR0cDovL3d3dy5vYnNlcnZlcG9pbnQuY29tLyNncm9vdmVzdW06LTc2MTEwNTM3MA%3D%3D&gt;
On Fri, Jan 23, 2026, 11:20 AM IALONGO, FRANCESCO S. &lt;FIALONGO@amica.com&gt;
wrote:
&gt; Hi John, I might be 15 minutes late for the meeting. Just wanted to give
&gt; you a heads up.
&gt;
&gt; Francesco
&gt; ---------</t>
  </si>
  <si>
    <t>19bec2ddd9572af8</t>
  </si>
  <si>
    <t>Github repo for meeting notes</t>
  </si>
  <si>
    <t>Hi John,
I received an internal security alert this morning regarding some Lumen email addresses and meeting notes that are currently publicly viewable at Document success criteria and initiatives via email · Issue #1427 · johndavis92790/OP-Tasklist&lt;https://github.com/johndavis92790/OP-Tasklist/issues/1427&gt;.
The Lumen security team is requesting that you immediately make your repo private, or delete all references to Lumen in that repo if the former is not possible.
Thanks,
Arnold
-</t>
  </si>
  <si>
    <t>19bec37281b659df</t>
  </si>
  <si>
    <t>Re: Github repo for meeting notes</t>
  </si>
  <si>
    <t>Shoot, I apologize for this! I have made it private now so we should be
good to go, I thought that I had from the beginning. Sorry I have been
playing around with a script to organize my action items from my meetings.
Let me know if there is anything more that you need.
*Regards, *
John Davis *   |    * *Customer Success Manager*
Cell: 801.633.6013
john.davis@observepoint.com
www.observepoint.com
&lt;https://us-3129.email-composer-webhooks.gong.io/email-tracking/clicked?email-info-</t>
  </si>
  <si>
    <t>19bec3bc7abfead6</t>
  </si>
  <si>
    <t>Thanks for the fast response!
________________________________
From: John Davis &lt;john.davis@observepoint.com&gt;
Sent: Friday, January 23, 2026 10:56 AM
To: Hong, Arnold &lt;Arnold.Hong@lumen.com&gt;
Subject: Re: Github repo for meeting notes
Shoot, I apologize for this! I have made it private now so we should be good to go, I thought that I had from the beginning. Sorry I have been playing around with a script to organize my action items from my meetings. Let me know if there is
Shoot, I apol</t>
  </si>
  <si>
    <t>19bfb0c29674941e</t>
  </si>
  <si>
    <t>Grant Menefee &lt;Grant.Menefee@worldmarket.com&gt;</t>
  </si>
  <si>
    <t>OP Data Viz / Dashboarding</t>
  </si>
  <si>
    <t xml:space="preserve">Hi Dylan, hope all is well!
LW Macey said there is a data viz feature forthcoming alongside the Reporting functionality that was launched LY.
Is there any beta access to this feature? I'm trying to setup a dashboard for this report which we use to monitor page speed by various sections of our website. Here are the audits we use for this.
https://app.observepoint.com/share/C6znGsRZHqmxPKMvnsxYYG6
Lmk what's doable.
Thanks,
Grant-
</t>
  </si>
  <si>
    <t>19bfb30b0e8d301f</t>
  </si>
  <si>
    <t>Hey Tatyana and Audrey,
I just realized that I had two meetings scheduled with you both this week.
I cancelled the one today in favor of the one you picked for tomorrow, just
in case there was confusion from the cancelation email you just got,
thanks!
*Regards, *
John Davis *   |    * *Customer Success Manager*
Cell: 801.633.6013
john.davis@observepoint.com
www.observepoint.com
&lt;https://groove.grvlnk4.com/url/typa6byifukvbtijwod94/aHR0cDovL3d3dy5vYnNlcnZlcG9pbnQuY29tLyNncm9vdmV</t>
  </si>
  <si>
    <t>19bfb3698a5ebff8</t>
  </si>
  <si>
    <t>Woops, I'm sorry, I got it backwards, you scheduled the meeting for today
and so I need to cancel Tuesday's meeting. Sorry for the confusion!
*Regards, *
John Davis *   |    * *Customer Success Manager*
Cell: 801.633.6013
john.davis@observepoint.com
www.observepoint.com
&lt;https://groove.grvlnk4.com/url/typa6byifukvbtijwod94/aHR0cDovL3d3dy5vYnNlcnZlcG9pbnQuY29tLyNncm9vdmVzdW06LTc2MTEwNTM3MA%3D%3D&gt;
On Mon, Jan 26, 2026, 9:43 AM John Davis &lt;john.davis@observepoint.com&gt;
wrote:
&gt;</t>
  </si>
  <si>
    <t>19bfbe6291c30174</t>
  </si>
  <si>
    <t>Automatic reply: ObservePoint | Spark Bi-Weekly Sync Up</t>
  </si>
  <si>
    <t>Thank you for your email. Mycal Tamariki is no longer with Spark NZ Ltd.
If you have an alternative contact within Spark, please reach out to them. Otherwise, please visit our help and support page at: https://www.spark.co.nz/help/for further assistance.
________________________________
This email, including any attachments, is confidential. If you have received this email in error, please let me know and then delete it - do not read, use, or distribute it or its contents. This email do</t>
  </si>
  <si>
    <t>19bfbe3ac9d06f4b</t>
  </si>
  <si>
    <t>Mycal Tamariki &lt;mycal.tamariki@spark.co.nz&gt;</t>
  </si>
  <si>
    <t>Automatic reply: Canceled event with note: ObservePoint | Spark Bi-Weekly Sync Up @ Mon Jan 26, 2026 2pm - 2:30pm (MST) (mycal.tamariki@spark.co.nz)</t>
  </si>
  <si>
    <t>19bfbda60cae1c44</t>
  </si>
  <si>
    <t>John Davis &lt;john.davis@observepoint.com&gt;, Mycal Tamariki &lt;Mycal.Tamariki@spark.co.nz&gt;</t>
  </si>
  <si>
    <t>Macey Bell &lt;macey.bell@observepoint.com&gt;, Scott Kempster &lt;scott.kempster@spark.co.nz&gt;</t>
  </si>
  <si>
    <t>Hi John,
I wanted to share a quick update regarding our syncs. Our team has recently reduced in size, and Mycal is no longer working with Spark. Given these changes, I’d like to adjust the meeting frequency from bi-weekly to monthly moving forward.
Unfortunately, I won’t be able to join this month’s session, so apologies for canceling today’s meeting.
Thanks for your understanding.
Krushi,
________________________________
From: John Davis &lt;john.davis@observepoint.com&gt;
Sent: Tu</t>
  </si>
  <si>
    <t>19bfbe4d947bad9b</t>
  </si>
  <si>
    <t>Mycal Tamariki &lt;Mycal.Tamariki@spark.co.nz&gt;, Macey Bell &lt;macey.bell@observepoint.com&gt;, Scott Kempster &lt;scott.kempster@spark.co.nz&gt;</t>
  </si>
  <si>
    <t>Hey Krushi,
No worries, I have cancelled today's sync and updated our next sync on Feb
9th to monthly.
Let me know how I can help with anything in the meantime, thanks!
*Regards, *
John Davis *   |    * *Customer Success Manager*
Cell: 801.633.6013
john.davis@observepoint.com
www.observepoint.com
&lt;https://us-3129.email-composer-webhooks.gong.io/email-tracking/clicked?email-info-token=eyJhbGciOiJIUzI1NiJ9.eyJjb21wYW55SWQiOiI4OTgyMjM2MTQxODc2Mjk3NzAiLCJkcmFmdElkIjoicjg0NTA0OTc1N</t>
  </si>
  <si>
    <t>19bfbeae9d7c3149</t>
  </si>
  <si>
    <t>Re: Accepted: ObservePoint | Spark Bi-Weekly Sync Up</t>
  </si>
  <si>
    <t>Hey Scott,
I guess I forgot that you accepted today's meeting before I got that email
from Krushi.
Did you still want to sync today? Or did you want to wait until our next
sync on Feb 9th with Krushi?
*Regards, *
John Davis *   |    * *Customer Success Manager*
Cell: 801.633.6013
john.davis@observepoint.com
www.observepoint.com
&lt;https://us-3129.email-composer-webhooks.gong.io/email-tracking/clicked?email-info-token=eyJhbGciOiJIUzI1NiJ9.eyJjb21wYW55SWQiOiI4OTgyMjM2MTQxODc2Mjk3</t>
  </si>
  <si>
    <t>19bfc1c9e5f18c09</t>
  </si>
  <si>
    <t>Lynsie Lassig &lt;lynsie.lassig@observepoint.com&gt;</t>
  </si>
  <si>
    <t>Payment Question</t>
  </si>
  <si>
    <t>Hey Audrey,
As a followup to your question about your bill earlier today, this is what
Lynsie Lassig (our AR specialist) said:
"Looks like their invoice is due Feb 15, 2026, and I haven't received
payment yet."
I have CC'd her in this email so any further questions you can direct her
way, thanks!
*Regards, *
John Davis *   |    * *Customer Success Manager*
Cell: 801.633.6013
john.davis@observepoint.com
www.observepoint.com
&lt;https://us-3129.email-composer-webhooks.gong.io/</t>
  </si>
  <si>
    <t>19bfc1ee3a110f27</t>
  </si>
  <si>
    <t>Re: OP Data Viz / Dashboarding</t>
  </si>
  <si>
    <t>Grant,
Prompted by your request, I asked that we expand our internal BETA access
of Charting to our whole CSM team. I train them on Wednesday, but I'll try
to get you a chart even sooner if possible.
*Key question:* how do you want to define "various sessions of our
website"? Is that by URL path? Subdomain? ObservePoint Folder?
On Mon, Jan 26, 2026 at 9:03 AM Grant Menefee &lt;Grant.Menefee@worldmarket.com&gt;
wrote:
&gt; Hi Dylan, hope all is well!
&gt;
&gt; LW Macey said there is a data viz</t>
  </si>
  <si>
    <t>19bfc237e7aa1362</t>
  </si>
  <si>
    <t>Sorry, various sections*
On Mon, Jan 26, 2026 at 2:03 PM Dylan Sellers &lt;
dylan.sellers@observepoint.com&gt; wrote:
&gt; Grant,
&gt;
&gt; Prompted by your request, I asked that we expand our internal BETA access
&gt; of Charting to our whole CSM team. I train them on Wednesday, but I'll try
&gt; to get you a chart even sooner if possible.
&gt;
&gt; *Key question:* how do you want to define "various sessions of our
&gt; website"? Is that by URL path? Subdomain? ObservePoint Folder?
&gt;
&gt; On Mon, Jan 26, 2026 a</t>
  </si>
  <si>
    <t>19bfc39124155978</t>
  </si>
  <si>
    <t xml:space="preserve">
*Regards, *
John Davis *   |    * *Customer Success Manager*
Cell: 801.633.6013
john.davis@observepoint.com
www.observepoint.com 
&lt;https://groove.grvlnk4.com/url/typa6byifukvbtijwod94/aHR0cDovL3d3dy5vYnNlcnZlcG9pbnQuY29tLyNncm9vdmVzdW06LTc2MTEwNTM3MA%3D%3D&gt;
</t>
  </si>
  <si>
    <t>19bfc34addd333ce</t>
  </si>
  <si>
    <t>Hi Clarke,
We have approval to sign for 3 years.
Looking forward to the next steps.
Tamara Saban
Marketing Operations Manager | Ross Stores, Inc.
[A picture containing text, font, logo, graphics  Description automatically generated]
From: Clarke Anderson &lt;clarke.anderson@observepoint.com&gt;
Sent: Tuesday, January 13, 2026 2:45 PM
To: Tamara Saban (MARKETING) &lt;tamara.saban@ros.com&gt;
Cc: John Davis &lt;john.davis@observepoint.com&gt;; Fe Valencia (MARKETING) &lt;fe.valencia@ros.com&gt;
Subject:</t>
  </si>
  <si>
    <t>19bfc39463a8cbbc</t>
  </si>
  <si>
    <t>I setup an audit for each site section x device/browser.  These audits are in a folder called 'site performance - page types'.
Does that answer your question?
________________________________
From: Dylan Sellers &lt;dylan.sellers@observepoint.com&gt;
Sent: Monday, January 26, 2026 3:08 PM
To: Grant Menefee &lt;Grant.Menefee@worldmarket.com&gt;
Cc: Macey Bell &lt;macey.bell@observepoint.com&gt;; john.davis@observepoint.com &lt;john.davis@observepoint.com&gt;
Subject: Re: OP Data Viz / Dashboarding
CAUTION: T</t>
  </si>
  <si>
    <t>19bfc3b4b8607944</t>
  </si>
  <si>
    <t>Sync Meeting</t>
  </si>
  <si>
    <t>Hey Steve,
Are you able to join our scheduled meeting right now on Zoom?
*Regards, *
John Davis *   |    * *Customer Success Manager*
Cell: 801.633.6013
john.davis@observepoint.com
www.observepoint.com
&lt;https://us-3129.email-composer-webhooks.gong.io/email-tracking/clicked?email-info-token=eyJhbGciOiJIUzI1NiJ9.eyJjb21wYW55SWQiOiI4OTgyMjM2MTQxODc2Mjk3NzAiLCJkcmFmdElkIjoici0yOTA5ODQ3NDA5Mjc3NTMzODY0IiwibGlua1VybCI6Imh0dHBzOi8vZ3Jvb3ZlLmdydmxuazQuY29tL3VybC90eXBhNmJ5aWZ1a3ZidGlqd29kO</t>
  </si>
  <si>
    <t>19bfc54d200c6a33</t>
  </si>
  <si>
    <t>RE: Sync Meeting</t>
  </si>
  <si>
    <t>Hey John,
Sorry.  I joined late, but it looks like you dropped off.
Can you provide some available times for this week and next week to review ObservePoint audit from few weeks ago?  If you have any mornings available, please include them as well.
Thanks,
Steve
From: John Davis &lt;john.davis@observepoint.com&gt;
Sent: Monday, January 26, 2026 4:35 PM
To: Steve Choi &lt;steve.choi@prudential.com&gt;
Subject: Sync Meeting
Hey Steve,
Are you able to join our scheduled meeting right now</t>
  </si>
  <si>
    <t>19bfc69c290a1727</t>
  </si>
  <si>
    <t>Re: Sync Meeting</t>
  </si>
  <si>
    <t>Here are some times that work for me in Eastern Time:
Meeting length: 30 Minutes
Time Zone: (GMT-5) EST/New_York
Tue Jan 27 Wed Jan 28 Thu Jan 29 Fri Jan 30
 3:00  PM
&lt;https://us-3129.email-composer-webhooks.gong.io/email-tracking/clicked?email-info-token=eyJhbGciOiJIUzI1NiJ9.eyJjb21wYW55SWQiOiI4OTgyMjM2MTQxODc2Mjk3NzAiLCJkcmFmdElkIjoicjE0ODA2OTU0Mjc0NTc0NDc1MTUiLCJsaW5rVXJsIjoiaHR0cHM6Ly9vYnNlcnZlcG9pbnQuY2hpbGlwaXBlci5jb20vc3VnZ2VzdGVkLXRpbWVzLzAxMGRmNTYyLTU4NWEtNGNkOS04NGRkLTg4ZTg0YjM1</t>
  </si>
  <si>
    <t>19bfcb37d74e8403</t>
  </si>
  <si>
    <t>Tatyana Zachary &lt;tatyana.zachary@cdw.com&gt;, Invoice &lt;Invoice@cdw.com&gt;</t>
  </si>
  <si>
    <t>Audrey Bombeck-Massel &lt;audrbom@cdw.com&gt;, John Davis &lt;john.davis@observepoint.com&gt;</t>
  </si>
  <si>
    <t>FW: New Invoice #INV8103997 from ObservePoint</t>
  </si>
  <si>
    <t>Tatyana,
The Accounts Payable team via Invoice@cdw.com has everything (requisition for $22,000.00, invoice attached, and PO# 13208) needed for payment.
Please provide approval by replying to this email.
Payment is due on February 15th.
Thank you,
Audrey Bombeck-Massel, MBA, PMP, CSM
Performance Analytics, Technical Project Manager/Scrum Master | CDW
Phone: 847-373-7311 (cell)
Email: audrbom@cdw.com&lt;mailto:audrbom@cdw.com&gt;
[signatureImage][cid:image002.jpg@01DC8EEB.A947B560] [c</t>
  </si>
  <si>
    <t>19bfccd855786e79</t>
  </si>
  <si>
    <t>Hey Stu,
Here are some times in the near future that work for me to sync up in *Mountain
Time*, fee free to grab one that works for you:
Meeting length: 30 Minutes
Time Zone: (GMT-7) MST/Denver
Tue Jan 27 Wed Jan 28 Thu Jan 29 Fri Jan 30 Tue Feb 3 Wed Feb 4 Thu Feb 5
Fri Feb 6
 2:00  PM
&lt;https://us-3129.email-composer-webhooks.gong.io/email-tracking/clicked?email-info-token=eyJhbGciOiJIUzI1NiJ9.eyJjb21wYW55SWQiOiI4OTgyMjM2MTQxODc2Mjk3NzAiLCJkcmFmdElkIjoicjc3NjYxNDg3NDM5MDMzMzQ5MTciLC</t>
  </si>
  <si>
    <t>19bfcc59b64a27e4</t>
  </si>
  <si>
    <t>Satpal Singh &lt;ssingh60@woolworths.com.au&gt;</t>
  </si>
  <si>
    <t>Create Journey for giftcard purchase flow.</t>
  </si>
  <si>
    <t>Hi John
I hope you are having a great start of the week.
Here are the details about the rewards website to create the audits and
journeys.
- preprod url - https://preprod-cms.everyday.com.au/gift-cards/browse
- login Credentials
    PreProdUser5@p4og6n4u@mailosaur.net / Test@123
- I have attached the screen recording of the purchase journey.
Can you please help me create the journey for the giftcard purchase flow in
the observepoint?
Please let me know if you have any questions o</t>
  </si>
  <si>
    <t>19bfcd62483b68a9</t>
  </si>
  <si>
    <t>Broken Journeys</t>
  </si>
  <si>
    <t>Hey Audrey,
I had some time today and was able to fix the "Click and Buy Now from
Product Page" journey:
https://app.observepoint.com/web-journey/447986/run/66639950/results?action=1
&lt;https://us-3129.email-composer-webhooks.gong.io/email-tracking/clicked?email-info-token=eyJhbGciOiJIUzI1NiJ9.eyJjb21wYW55SWQiOiI4OTgyMjM2MTQxODc2Mjk3NzAiLCJkcmFmdElkIjoici03NzExNDkwNDg2NDI0ODA2ODciLCJsaW5rVXJsIjoiaHR0cHM6Ly9hcHAub2JzZXJ2ZXBvaW50LmNvbS93ZWItam91cm5leS80NDc5ODYvcnVuLzY2NjM5OTUwL3Jlc3VsdHM_YWN0a</t>
  </si>
  <si>
    <t>19bfcf471ac51c06</t>
  </si>
  <si>
    <t>All good we'll catch up on the 9th.
I hadn't seen Krushi's email when i responded
Scott Kempster
He / Him
Architect
Spark New Zealand Trading Limited
+64 9 355 3743
+64 210320287
L5, Spark City Albert St
50 Albert Street
Private Bag 92028, Auckland Central 1010
[cid:sparknzltd_b5632622-91a9-4c49-82d0-52ae318b94cf.png]&lt;https://www.spark.co.nz/&gt;             [cid:facebook_54ef2f66-e6d6-489a-85ce-9d5c691435ee.png] &lt;https://facebook.com/spark4nz&gt;         [cid:instagram_a6</t>
  </si>
  <si>
    <t>19bfd999745c34df</t>
  </si>
  <si>
    <t>Yes, that's perfect.
On Mon, Jan 26, 2026 at 2:32 PM Grant Menefee &lt;Grant.Menefee@worldmarket.com&gt;
wrote:
&gt; I setup an audit for each site section x device/browser.  These audits are
&gt; in a folder called 'site performance - page types'.
&gt;
&gt; Does that answer your question?
&gt; ------------------------------
&gt; *From:* Dylan Sellers &lt;dylan.sellers@observepoint.com&gt;
&gt; *Sent:* Monday, January 26, 2026 3:08 PM
&gt; *To:* Grant Menefee &lt;Grant.Menefee@worldmarket.com&gt;
&gt; *Cc:* Macey Bell &lt;macey</t>
  </si>
  <si>
    <t>19bffd4d411cf85f</t>
  </si>
  <si>
    <t>Audrey Bombeck-Massel &lt;audrbom@cdw.com&gt;, Invoice &lt;Invoice@cdw.com&gt;</t>
  </si>
  <si>
    <t>Re: New Invoice #INV8103997 from ObservePoint</t>
  </si>
  <si>
    <t>Approved.
Why are we processing it this way?
From: Audrey Bombeck-Massel &lt;audrbom@cdw.com&gt;
Date: Monday, January 26, 2026 at 6:46 PM
To: Tatyana Zachary &lt;tatyana.zachary@cdw.com&gt;, Invoice &lt;Invoice@cdw.com&gt;
Cc: Audrey Bombeck-Massel &lt;audrbom@cdw.com&gt;, John Davis &lt;john.davis@observepoint.com&gt;
Subject: FW: New Invoice #INV8103997 from ObservePoint
Tatyana,
The Accounts Payable team via Invoice@cdw.com has everything (requisition for $22,000.00, invoice attached, and PO# 13208) needed fo</t>
  </si>
  <si>
    <t>19c007bd2c8fca12</t>
  </si>
  <si>
    <t>Grant,
Feast your eyes!
How does this look? What should I change?
On Mon, Jan 26, 2026 at 8:57 PM Dylan Sellers &lt;dylan.sellers@
observepoint.com&gt; wrote:
&gt; Yes, that's perfect.
&gt;
&gt; On Mon, Jan 26, 2026 at 2:32 PM Grant Menefee &lt;
&gt; Grant.Menefee@worldmarket.com&gt; wrote:
&gt;
&gt;&gt; I setup an audit for each site section x device/browser.  These audits
&gt;&gt; are in a folder called 'site performance - page types'.
&gt;&gt;
&gt;&gt; Does that answer your question?
&gt;&gt; ------------------------------
&gt;&gt;</t>
  </si>
  <si>
    <t>19c0097701ba882c</t>
  </si>
  <si>
    <t>Wonderful news -- thanks for confirming, Tamara.
I've attached the amendment that will lock in the discounted rate. We'll
need that executed this week.
I also have attached the 3 year renewal proposal, discounted data retention
being the new line item. If you'd like, we can execute both now and not
have to worry about revisiting signatures in March. I'm happy to route both
through DocuSign when you're ready. What do you think?
Best,
Clarke Anderson *   |    * *Account Executive</t>
  </si>
  <si>
    <t>19c010cf21b0406c</t>
  </si>
  <si>
    <t>Journey Support &lt;journey.support@observepoint.com&gt;</t>
  </si>
  <si>
    <t>Re: Create Journey for giftcard purchase flow.</t>
  </si>
  <si>
    <t>Hey Satpal,
I have looped in our journey support team to get started on this for you. 
They will follow up with you on any questions they might have. 
*Regards, *
John Davis *   |    * *Customer Success Manager*
Cell: 801.633.6013
john.davis@observepoint.com
www.observepoint.com 
&lt;https://groove.grvlnk4.com/url/typa6byifukvbtijwod94/aHR0cDovL3d3dy5vYnNlcnZlcG9pbnQuY29tLyNncm9vdmVzdW06LTc2MTEwNTM3MA%3D%3D&gt;
On Mon, Jan 26, 2026 at 5:06 PM Satpal Singh &lt;ssingh60@woolworths.co</t>
  </si>
  <si>
    <t>19c011a0ad835c8b</t>
  </si>
  <si>
    <t>Hey Raghu,
Just wanted to follow up quickly before our meeting tomorrow. Were you able
to talk to someone on your end about whitelisting ObservePoint?
Here is our help doc that should help them with this:
https://help.observepoint.com/en/articles/9101465-allow-exclude-observepoint-traffic
&lt;https://us-3129.email-composer-webhooks.gong.io/email-tracking/clicked?email-info-token=eyJhbGciOiJIUzI1NiJ9.eyJjb21wYW55SWQiOiI4OTgyMjM2MTQxODc2Mjk3NzAiLCJkcmFmdElkIjoicjUwMTM2NTQwMTg3NTY4MTY1MjUiLCJ</t>
  </si>
  <si>
    <t>19c010f5da85aca2</t>
  </si>
  <si>
    <t>Grant Menefee &lt;Grant.Menefee@worldmarket.com&gt;, "john.davis@observepoint.com" &lt;john.davis@observepoint.com&gt;</t>
  </si>
  <si>
    <t>worldmarket.com, observepoint.com</t>
  </si>
  <si>
    <t>I'm also using your account to experiment with the new charting feature and
built a line graph depicting LCP on the homepage over time, just to give a
different example of what's possible!
[image: Screenshot 2026-01-27 at 1.02.39 PM.png]
On Tue, Jan 27, 2026 at 10:24 AM Dylan Sellers &lt;
dylan.sellers@observepoint.com&gt; wrote:
&gt; Grant,
&gt;
&gt; Feast your eyes!
&gt;
&gt; How does this look? What should I change?
&gt;
&gt; On Mon, Jan 26, 2026 at 8:57 PM Dylan Sellers &lt;dylan.sellers@
&gt; observe</t>
  </si>
  <si>
    <t>19c01117c5950bb2</t>
  </si>
  <si>
    <t>That's cool. We can averages, medians, min, max, 99th percentile, etc.
Lots of flexibility thanks to our reporting.
On Tue, Jan 27, 2026 at 1:05 PM Macey Bell &lt;macey.bell@observepoint.com&gt;
wrote:
&gt; I'm also using your account to experiment with the new charting feature
&gt; and built a line graph depicting LCP on the homepage over time, just to
&gt; give a different example of what's possible!
&gt;
&gt;
&gt; [image: Screenshot 2026-01-27 at 1.02.39 PM.png]
&gt;
&gt;
&gt; On Tue, Jan 27, 2026 at 10:24 </t>
  </si>
  <si>
    <t>19c010e114827e8e</t>
  </si>
  <si>
    <t>Hey Satpal,
I have looped in our journey support team to get started on this for you.
They will follow up with you on any questions they might have.
We can review it next time we meet in Feb, thanks!
*Regards, *
John Davis *   |    * *Customer Success Manager*
Cell: 801.633.6013
john.davis@observepoint.com
www.observepoint.com
&lt;https://us-3129.email-composer-webhooks.gong.io/email-tracking/clicked?email-info-token=eyJhbGciOiJIUzI1NiJ9.eyJjb21wYW55SWQiOiI4OTgyMjM2MTQxODc2Mjk3Nz</t>
  </si>
  <si>
    <t>19c010e9d59750da</t>
  </si>
  <si>
    <t>ssingh60@woolworths.com.au</t>
  </si>
  <si>
    <t>Re: Re: Create Journey for giftcard purchase flow.</t>
  </si>
  <si>
    <t xml:space="preserve"> 
#71365801: Re: Create Journey for giftcard purchase flow. 
Submitted 
We'll pick up your ticket soon 
Hey Satpal, I have looped in our journey support team to get started on 
this for you. They will follow up with you on any questions they might 
have. 
We can review it next time we meet in Feb, thanks! *Regards, * John Davis* 
| * *Customer Success Manager* Cell: 801.633.6013 
john.davis@observepoint.com 
*ObservePoint AI*
ObservePoint
[image: intercom] </t>
  </si>
  <si>
    <t>19c0124dacbce7ca</t>
  </si>
  <si>
    <t>Lucian-Gabriel from ObservePoint &lt;journey.support@observepoint.com&gt;</t>
  </si>
  <si>
    <t>Sumit Singh &lt;ssingh60@woolworths.com.au&gt;</t>
  </si>
  <si>
    <t>Hello John, 
 Thank you for reaching out! ​ We have reviewed your request and encountered a blocker. The staging environment needs to add the OP app to its allow list before we can start working on the journey so we have access to it. 
 https://app.observepoint.com/web-journey/574123/run/66644581/results?action=1 
 [Image "image.png?expires=1769547600&amp;amp;signature=3f302ff3765d0c2b19528d5e862921963c9d09580d9a59f1a064971970cfe2be&amp;amp;req=dSkuEMh%2BnYVWWfMW1HO4zXWN7zai5cNQpPAfVHIaIw5b%2FEU8%2BA</t>
  </si>
  <si>
    <t>19c0124ee007f99d</t>
  </si>
  <si>
    <t xml:space="preserve"> 
#71365801: Re: Create Journey for giftcard purchase flow. 
Waiting on you 
We need more information 
Hey Satpal, I have looped in our journey support team to get started on 
this for you. They will follow up with you on any questions they might 
have. 
We can review it next time we meet in Feb, thanks! *Regards, * John Davis* 
| * *Customer Success Manager* Cell: 801.633.6013 
john.davis@observepoint.com 
*Lucian-Gabriel*
ObservePoint
[image: intercom] </t>
  </si>
  <si>
    <t>19c01361bf451d07</t>
  </si>
  <si>
    <t>Reschedule Next Sync</t>
  </si>
  <si>
    <t>Hey Questrade Team,
I have a conflict for our next sync up on Monday, can we find another time 
to meet next week?
Here are some times that work for me in *Mountain Time*, feel free to grab 
one that works for you all:
Meeting length: 30 Minutes
Time Zone: (GMT-7) MST/Denver
Tue Feb 3 Wed Feb 4 Thu Feb 5 Fri Feb 6
 11:30  AM  
&lt;https://observepoint.chilipiper.com/suggested-times/86061cb1-bb71-4612-b864-0225ac159df7?slotStartsAt=2026-02-03T18:30:00.000Z&gt; 
 10:30  AM  
&lt;https://ob</t>
  </si>
  <si>
    <t>19c013abdfa35eba</t>
  </si>
  <si>
    <t>ailill.breffni@setoyota.com, jack.zackowitz@22squared.com, jared.blood@22squared.com, kathy.shin@22squared.com, kendall.papera@setoyota.com, robyn.beyah@22squared.com</t>
  </si>
  <si>
    <t>setoyota.com, 22squared.com</t>
  </si>
  <si>
    <t>Hey SE Toyota Team,
I have a conflict for our sync up on Monday Feb 2nd unfortunately, can we
find another time to meet that works later in the week?
Here are some slots that work for me in *Eastern Time*, feel free to grab
one that works for you all:
Meeting length: 30 Minutes
Time Zone: (GMT-5) EST/New_York
Tue Feb 3 Wed Feb 4 Thu Feb 5 Fri Feb 6
 1:30  PM
&lt;https://us-3129.email-composer-webhooks.gong.io/email-tracking/clicked?email-info-token=eyJhbGciOiJIUzI1NiJ9.eyJjb21wYW55SW</t>
  </si>
  <si>
    <t>19c0136673e9567e</t>
  </si>
  <si>
    <t>Hey Questrade Team,
I have a conflict for our next sync up on Monday, can we find another time
to meet next week?
Here are some times that work for me in *Mountain Time*, feel free to grab
one that works for you all:
Meeting length: 30 Minutes
Time Zone: (GMT-7) MST/Denver
Tue Feb 3 Wed Feb 4 Thu Feb 5 Fri Feb 6
 11:30  AM
&lt;https://us-3129.email-composer-webhooks.gong.io/email-tracking/clicked?email-info-token=eyJhbGciOiJIUzI1NiJ9.eyJjb21wYW55SWQiOiI4OTgyMjM2MTQxODc2Mjk3NzAiLCJkcm</t>
  </si>
  <si>
    <t>19c014a916968573</t>
  </si>
  <si>
    <t>RE: White listed IP addresses.</t>
  </si>
  <si>
    <t>Hi John, I did reach out to a team member but with too many things going on, I do wonder if I will get a response soon. Is there anyway we can initiate the conversation on how Observe Point was able to get some of the audits run today?
Raghu
From: John Davis &lt;john.davis@observepoint.com&gt;
Sent: Tuesday, January 27, 2026 12:17 PM
To: MALLEPUDI,VENKATA (Agilent USA) &lt;venkata.mallepudi@agilent.com&gt;
Subject: Re: White listed IP addresses.
External Sender - Use caution opening files, c</t>
  </si>
  <si>
    <t>19c014c71fd779b5</t>
  </si>
  <si>
    <t>Re: Custom Audit Scheduler Code Example</t>
  </si>
  <si>
    <t>Hey Mayank,
As another followup on this, I just heard about a new feature that we just
released that might help with this use case.
We now can trigger audits to run as part of a Github CI/CD pipeline:
https://help.observepoint.com/en/articles/13416961-github-app-actions
&lt;https://us-3129.email-composer-webhooks.gong.io/email-tracking/clicked?email-info-token=eyJhbGciOiJIUzI1NiJ9.eyJjb21wYW55SWQiOiI4OTgyMjM2MTQxODc2Mjk3NzAiLCJkcmFmdElkIjoici00NjQxMTk3Nzk5MTIyNzczNDI3IiwibGlua1VybCI6Imh0dH</t>
  </si>
  <si>
    <t>19c015ba7c8e39e4</t>
  </si>
  <si>
    <t>Yes I will do some more research on my side here to see if there is
anything else we can try, thanks for letting me know!
*Regards, *
John Davis *   |    * *Customer Success Manager*
Cell: 801.633.6013
john.davis@observepoint.com
www.observepoint.com
&lt;https://us-3129.email-composer-webhooks.gong.io/email-tracking/clicked?email-info-token=eyJhbGciOiJIUzI1NiJ9.eyJjb21wYW55SWQiOiI4OTgyMjM2MTQxODc2Mjk3NzAiLCJkcmFmdElkIjoici03Mjc3MDI1NjE2NjM2MDQyNDAwIiwibGlua1VybCI6Imh0dHBzOi8vZ3Jvb3ZlLm</t>
  </si>
  <si>
    <t>19c015f7812f7ab9</t>
  </si>
  <si>
    <t>Reach Out</t>
  </si>
  <si>
    <t>Hey Kathy,
Arnold and Kerry mentioned that you might want to see ObservePoint and how 
it could help you with your site experience and performance projects you 
have going on. 
I would love to meet and chat about how we could help!
Here are some times next week that f
*Regards, *
John Davis *   |    * *Customer Success Manager*
Cell: 801.633.6013
john.davis@observepoint.com
www.observepoint.com 
&lt;https://groove.grvlnk4.com/url/typa6byifukvbtijwod94/aHR0cDovL3d3dy5vYnNlcnZl</t>
  </si>
  <si>
    <t>19c01640daba56a3</t>
  </si>
  <si>
    <t>kathy.behler@lumen.com</t>
  </si>
  <si>
    <t xml:space="preserve">Hey Kathy,
Arnold and Kerry mentioned that you might want to see ObservePoint and how
it could help you with your site experience and performance projects you
have going on.
I am Lumen's new CSM going forward and I would love to meet and chat about
how we could help!
Here are some times next week that work for me in *Mountain Time*, feel
free to grab one that works for you:
Meeting length: 30 Minutes
Time Zone: (GMT-7) MST/Denver
Tue Feb 3 Wed Feb 4 Thu Feb 5 Fri Feb 6
 2:30  </t>
  </si>
  <si>
    <t>19c017578c9eee73</t>
  </si>
  <si>
    <t>It seems like the other audits are running from Oregon, rather than
California. I updated that audit that we built and it seemed to work:
https://app.observepoint.com/audit/2036092/run/8695438/report/highlights/discovery
&lt;https://us-3129.email-composer-webhooks.gong.io/email-tracking/clicked?email-info-token=eyJhbGciOiJIUzI1NiJ9.eyJjb21wYW55SWQiOiI4OTgyMjM2MTQxODc2Mjk3NzAiLCJkcmFmdElkIjoicjExMTk3NzUyOTM4MTg1MzA4MDYiLCJsaW5rVXJsIjoiaHR0cHM6Ly9hcHAub2JzZXJ2ZXBvaW50LmNvbS9hdWRpdC8yMDM2MDkyL3J1bi</t>
  </si>
  <si>
    <t>19c01796706885c9</t>
  </si>
  <si>
    <t>This is good news!
I will still follow up with the team on whitelisting but now, we can continue getting the audits and web journeys created.
Raghu
From: John Davis &lt;john.davis@observepoint.com&gt;
Sent: Tuesday, January 27, 2026 1:57 PM
To: MALLEPUDI,VENKATA (Agilent USA) &lt;venkata.mallepudi@agilent.com&gt;
Subject: Re: White listed IP addresses.
It seems like the other audits are running from Oregon, rather than California. I updated that audit that we built and it seemed to work:
htt</t>
  </si>
  <si>
    <t>19c017f6ef31573c</t>
  </si>
  <si>
    <t xml:space="preserve">HI Lucian-Gabriel
Thank you for pointing this out. this preprod env requires below request
header.
   -
   -
   *DEV2_Rewards_BAU:* true
   -
   *nonprod-everyday-access:* 3KNyMTN=)433bYtx
   -
   *PreProd-ContentService:* true
   -
   *nonprod-cms-everyday-acces:* K3fWMs-a&amp;84Lz6?=6=mh
   -
   *auth-uatsite-access:* 3xT3rN@luS3r
   -
   *dev-cms-everyday-access:* K3fWMs-a&amp;84Lz6?=6=mh
   -
   *fe-debug-level:* debug
   -
   *fe-request-id:* testuser11
   -
</t>
  </si>
  <si>
    <t>19c017fcd37dbd46</t>
  </si>
  <si>
    <t xml:space="preserve"> 
#71365801: Re: Create Journey for giftcard purchase flow. 
In progress 
We're working on your ticket 
Hey Satpal, I have looped in our journey support team to get started on 
this for you. They will follow up with you on any questions they might 
have. 
We can review it next time we meet in Feb, thanks! *Regards, * John Davis* 
| * *Customer Success Manager* Cell: 801.633.6013 
john.davis@observepoint.com 
*ObservePoint AI*
ObservePoint
[image: intercom] </t>
  </si>
  <si>
    <t>19c0196d90c7f94b</t>
  </si>
  <si>
    <t>Hi Todd, contract all signed.
Thanks, Stu.
Stuart Heggie
Head of Marketing Technology
[cid:image001.jpg@01DC9038.E9B035C0]
Tel: +61 3 9427 9422 | Email: Stuart.Heggie@accentgr.com.au&lt;mailto:Stuart.Heggie@accentgr.com.au&gt; | Web: www.accentgr.com.au&lt;http://www.accentgr.com.au/&gt;
Accent Group Limited
2/64 Balmain St
Cremorne, VIC 3121 AU
The information in this email and in any attachments may be confidential. If you are not the intended recipient of this message, you must not rea</t>
  </si>
  <si>
    <t>19c019e7e74d83b6</t>
  </si>
  <si>
    <t>Wonderful.  Thank you.
Is there anything you need from me?
Todd
On Tue, Jan 27, 2026 at 3:33 PM Stuart Heggie &lt;Stuart.Heggie@accentgr.com.au&gt;
wrote:
&gt; Hi Todd, contract all signed.
&gt;
&gt;
&gt;
&gt; Thanks, Stu.
&gt;
&gt;
&gt;
&gt;
&gt; *Stuart Heggie *Head of Marketing Technology
&gt;
&gt;
&gt;
&gt; Tel: +61 3 9427 9422 | Email: Stuart.Heggie@accentgr.com.au | Web:
&gt; www.accentgr.com.au
&gt;
&gt; *Accent Group Limited*
&gt; 2/64 Balmain St
&gt; Cremorne, VIC 3121 AU
&gt; The information in this email and in any at</t>
  </si>
  <si>
    <t>19c01a2beae8c31b</t>
  </si>
  <si>
    <t>Nope - we’re all set.
Speak soon 😊
Stuart Heggie
Head of Marketing Technology
[cid:image001.jpg@01DC903A.AC363990]
Tel: +61 3 9427 9422 | Email: Stuart.Heggie@accentgr.com.au&lt;mailto:Stuart.Heggie@accentgr.com.au&gt; | Web: www.accentgr.com.au&lt;http://www.accentgr.com.au/&gt;
Accent Group Limited
2/64 Balmain St
Cremorne, VIC 3121 AU
The information in this email and in any attachments may be confidential. If you are not the intended recipient of this message, you must not read, forw</t>
  </si>
  <si>
    <t>19c01ec96109a1a5</t>
  </si>
  <si>
    <t>Hi Raymond, 
 Following up on this, have you had a chance to review our latest reply? We would really appreciate hearing your thoughts on the points mentioned above. Please let us know if there is anything else we can assist with. 
 Thank you!</t>
  </si>
  <si>
    <t>19c052db6205eb8e</t>
  </si>
  <si>
    <t>Are you free at 1:30pm ET next Monday 2/2 to review ObservePoint audit of Prudential.com from few weeks ago?
Thanks,
Steve
From: John Davis &lt;john.davis@observepoint.com&gt;
Sent: Monday, January 26, 2026 5:26 PM
To: Steve Choi &lt;steve.choi@prudential.com&gt;
Subject: Re: Sync Meeting
Here are some times that work for me in Eastern Time:
Meeting length: 30 Minutes
Time Zone: (GMT-5) EST/New_York
Tue Jan 27
Wed Jan 28
Thu Jan 29
Fri Jan 30
 3:00  PM &lt;https://us-3129.email-composer-w</t>
  </si>
  <si>
    <t>19c052e6ff438ad5</t>
  </si>
  <si>
    <t xml:space="preserve">I
*Regards, *
John Davis *   |    * *Customer Success Manager*
Cell: 801.633.6013
john.davis@observepoint.com
www.observepoint.com 
&lt;https://groove.grvlnk4.com/url/typa6byifukvbtijwod94/aHR0cDovL3d3dy5vYnNlcnZlcG9pbnQuY29tLyNncm9vdmVzdW06LTc2MTEwNTM3MA%3D%3D&gt;
On Wed, Jan 28, 2026, 8:16 AM Steve Choi &lt;steve.choi@prudential.com&gt; wrote:
&gt; Are you free at 1:30pm ET next Monday 2/2 to review ObservePoint audit of 
&gt; Prudential.com from few weeks ago?
&gt;
&gt;  
&gt;
&gt; Thanks,
&gt;
&gt;  </t>
  </si>
  <si>
    <t>19c052fdf81d32a1</t>
  </si>
  <si>
    <t>I am actually not sorry, my son is having surgery that day so I need to
reschedule my meetings that day anyways. Are you free any other day next
week?
*Regards, *
John Davis *   |    * *Customer Success Manager*
Cell: 801.633.6013
john.davis@observepoint.com
www.observepoint.com
&lt;https://groove.grvlnk4.com/url/typa6byifukvbtijwod94/aHR0cDovL3d3dy5vYnNlcnZlcG9pbnQuY29tLyNncm9vdmVzdW06LTc2MTEwNTM3MA%3D%3D&gt;
On Wed, Jan 28, 2026, 8:16 AM Steve Choi &lt;steve.choi@prudential.com&gt; wrot</t>
  </si>
  <si>
    <t>19c05373e76f5fe5</t>
  </si>
  <si>
    <t>Hope your son is OK.  How about 1:30 ET next Tuesday?
From: John Davis &lt;john.davis@observepoint.com&gt;
Sent: Wednesday, January 28, 2026 10:19 AM
To: Steve Choi &lt;steve.choi@prudential.com&gt;
Subject: Re: Sync Meeting
I am actually not sorry, my son is having surgery that day so I need to reschedule my meetings that day anyways. Are you free any other day next week?
Regards,
John Davis    |     Customer Success Manager
[https://ops.observepoint.com/email-signature/img/branding-ema</t>
  </si>
  <si>
    <t>19c0577f900812ef</t>
  </si>
  <si>
    <t>Hello Satpal Singh! 
 We have implemented the custom header for the preprod-cms.everyday.com.au environment using: 
 nonprod-cms-everyday-access: K3fWMs-a&amp;amp;84Lz6?=6=mh 
 We encountered a blocker when trying to log in; in the form of a blocker with status code 403. Is the Log in, Sign in, or Buy for myself button working on your end? https://app.observepoint.com/web-journey/574123/run/66647696/results?action=3 
 [Image "image.png?expires=1769620500&amp;amp;signature=22ed1ddecf9c7a7dcfcc33b1cd7</t>
  </si>
  <si>
    <t>19c057811584ed2a</t>
  </si>
  <si>
    <t>19c059e88358f5b2</t>
  </si>
  <si>
    <t>Hi John,
We have a bunch of data by form that we want to set up rules for. To make our next session the most effective, is it possible to look at our use case with us and suggest the best approach to setting up rules? Our biggest issue right now is deciding on how many rules are needed and the granularity. For example, we have a site with 5 forms, each form has unique data for Adobe Analytics. So, we would need 5 unique Adobe Analytics rules. This will start to ballon across many sites, forms</t>
  </si>
  <si>
    <t>19c05b09dbeb27fe</t>
  </si>
  <si>
    <t>Brad,
It's great to hear from you.  I'll send John a Slack to ensure he jumps on
this asap. I know he's been in a meeting.
*Regards, *
Bryce Bergen *   |    * *Senior Account Executive*
Cell: 801.913.4463
bryce.bergen@observepoint.com
www.observepoint.com
[image: https://www.observepoint.com/resources/cookie-cheat-sheet/]
&lt;https://www.observepoint.com/resources/cookie-cheat-sheet/&gt;
On Wed, Jan 28, 2026 at 10:20 AM Brad Weidner &lt;Brad.Weidner@brunswick.com&gt;
wrote:
&gt; Hi Jo</t>
  </si>
  <si>
    <t>19c05b79c7b7b661</t>
  </si>
  <si>
    <t>Hey Brad,
Great to hear from you!
I'd love to jump in on this use case and see how we can help. 
Two things: do you think you could send me a url to one of these forms for 
a real example? Also could you spell out the needed 
*Regards, *
John Davis *   |    * *Customer Success Manager*
Cell: 801.633.6013
john.davis@observepoint.com
www.observepoint.com 
&lt;https://groove.grvlnk4.com/url/typa6byifukvbtijwod94/aHR0cDovL3d3dy5vYnNlcnZlcG9pbnQuY29tLyNncm9vdmVzdW06LTc2MTEwNTM3MA%3</t>
  </si>
  <si>
    <t>19c05bcabd68c998</t>
  </si>
  <si>
    <t>Hey Brad,
I'd love to jump in on this use case and see how we can help.
Two things: do you think you could send me a url for a real example site?
Also could you spell out the unique data needed for one of the forms on
this site?
We have ways to make things like this more maintainable built into our app,
but I need some more details to come up with a better game plan for you.
If you send this over to me now, I can work on it in prep for the next time
we meet.
Let me know a week</t>
  </si>
  <si>
    <t>19c05c56d9378559</t>
  </si>
  <si>
    <t xml:space="preserve">Yes that works for me, you should get another email with an updated
meeting. Thanks!
*Regards, *
John Davis *   |    * *Customer Success Manager*
Cell: 801.633.6013
john.davis@observepoint.com
www.observepoint.com
&lt;https://groove.grvlnk4.com/url/typa6byifukvbtijwod94/aHR0cDovL3d3dy5vYnNlcnZlcG9pbnQuY29tLyNncm9vdmVzdW06LTc2MTEwNTM3MA%3D%3D&gt;
On Wed, Jan 28, 2026 at 8:27 AM Steve Choi &lt;steve.choi@prudential.com&gt;
wrote:
&gt; Hope your son is OK.  How about 1:30 ET next Tuesday?
</t>
  </si>
  <si>
    <t>19c05be4d6a37568</t>
  </si>
  <si>
    <t>Proposed new time: ObservePoint | Ziff Davis Inc. 60 min Sync @ Tue Feb 3, 2026 10am - 11am (MST) (john.davis@observepoint.com)</t>
  </si>
  <si>
    <t>Filippo Caprioli has accepted this invitation and proposed a new time:
Thu Feb 5, 2026 11am – 12pm
"Rescheduling due to a conflict"
ObservePoint | Ziff Davis Inc. 60 min Sync
Tuesday Feb 3, 2026 ⋅ 10am – 11am
Mountain Time - Denver
Join Zoom Meeting
https://observepoint.zoom.us/j/3628593272?pwd=OfxX2kwpsuA5labBaZXephHbiAXlz9.1&amp;omn=91817608945&amp;jst=2
Join by phone
(US) +1 877-853-5247
passcode: 183089
Joining instructions
https://www.google.com/url?q=https://applications.zo</t>
  </si>
  <si>
    <t>19c05ca8a4ecb59f</t>
  </si>
  <si>
    <t>RE: Reminder: your meeting ObservePoint | Agilent - Sync is about to start</t>
  </si>
  <si>
    <t>Are we meeting?
Raghu
From: John Via Gong &lt;reminder@gong.io&gt;
Sent: Wednesday, January 28, 2026 9:44 AM
To: MALLEPUDI,VENKATA (Agilent USA) &lt;venkata.mallepudi@agilent.com&gt;
Subject: Reminder: your meeting ObservePoint | Agilent - Sync is about to start
External Sender - Use caution opening files, clicking links, or responding to requests.
Hi,
Our meeting "ObservePoint | Agilent - Sync" is about to start in a few minutes (11:00 AM MT).
Please click the button below to joi</t>
  </si>
  <si>
    <t>19c05cad84e85a1b</t>
  </si>
  <si>
    <t>Re: Proposed new time: ObservePoint | Ziff Davis Inc. 60 min Sync @ Tue Feb 3, 2026 10am - 11am (MST) (john.davis@observepoint.com)</t>
  </si>
  <si>
    <t>Hey Filippo,
I can do that unfortunately, but only for 30 mins, not the full hour.
Here are some slots that work for me for a full hour next week in *Mountain
Time*:
Meeting length: 1 Hour
Time Zone: (GMT-7) MST/Denver
Tue Feb 3 Wed Feb 4 Thu Feb 5 Fri Feb 6
 2:30  PM
&lt;https://observepoint.chilipiper.com/suggested-times/466968e8-8cd2-46f4-afe1-c4e374bb2887?slotStartsAt=2026-02-03T21:30:00.000Z&gt;
 11:00  AM
&lt;https://observepoint.chilipiper.com/suggested-times/466968e8-8cd2-46f4-afe</t>
  </si>
  <si>
    <t>19c05de533605acd</t>
  </si>
  <si>
    <t>John Davis &lt;john.davis@observepoint.com&gt;, Bryce Bergen &lt;bryce.bergen@observepoint.com&gt;</t>
  </si>
  <si>
    <t xml:space="preserve">Hi John,
URL: https://www.searay.com/us/en
Journey: Sea Ray: Forms
Example data below:
  *   Two forms, Contact Dealer and Request a Quote
  *   Platforms: Google Ads, Meta Ads, Marketo, Adobe Analytics
Sea Ray
Variable
Value
Test Results
Sea Ray
Variable
Value
Contact Dealer
Google Ads
AW-990454996/IQYrCNH2_50ZENTJpNgD
Request a Quote
Google Ads
AW-990454996/IQYrCNH2_50ZENTJpNgD
Meta Ads (1792166904335857)
SQL Forms
Meta Ads (1792166904335857)
SQL Forms
Marketo - </t>
  </si>
  <si>
    <t>19c05e1b83d8b8b1</t>
  </si>
  <si>
    <t>Filippo Caprioli has accepted this invitation and proposed a new time:
Thu Feb 5, 2026 2:30pm – 3:30pm
"Rescheduling due to a conflict"
ObservePoint | Ziff Davis Inc. 60 min Sync
Tuesday Feb 3, 2026 ⋅ 10am – 11am
Mountain Time - Denver
Join Zoom Meeting
https://observepoint.zoom.us/j/3628593272?pwd=OfxX2kwpsuA5labBaZXephHbiAXlz9.1&amp;omn=91817608945&amp;jst=2
Join by phone
(US) +1 877-853-5247
passcode: 183089
Joining instructions
https://www.google.com/url?q=https://application</t>
  </si>
  <si>
    <t>19c05f4dc83a3d68</t>
  </si>
  <si>
    <t>Macey Bell &lt;macey.bell@observepoint.com&gt;, John Davis &lt;john.davis@observepoint.com&gt;, James Bagley &lt;JBagley@torrid.com&gt;, Brendan Walsh &lt;BWalsh@torrid.com&gt;, Bassem Isaac &lt;BIsaac@torrid.com&gt;</t>
  </si>
  <si>
    <t>Re: ObservePoint | Torrid - Contract</t>
  </si>
  <si>
    <t>Hi Kushank --
Thanks for the note. Admittedly, this is unexpected given the current
renewal stage and recent ownership transition.
Given the recent transition, formal handoff to the new program owners, and
the renewal already moving through procurement, this doesn't seem aligned
with the direction we had collectively outlined. Before we treat this as a
final decision, I'd like to make sure we fully understand what changed.
Is this being driven by budget reallocation, a shift in
own</t>
  </si>
  <si>
    <t>19c06315701d0014</t>
  </si>
  <si>
    <t>Can you let me know if you are free at 1:30pm ET next Tuesday 2/3 so I can send out invite?
From: Steve Choi
Sent: Wednesday, January 28, 2026 10:27 AM
To: 'John Davis' &lt;john.davis@observepoint.com&gt;
Subject: RE: Sync Meeting
Hope your son is OK.  How about 1:30 ET next Tuesday?
From: John Davis &lt;john.davis@observepoint.com&lt;mailto:john.davis@observepoint.com&gt;&gt;
Sent: Wednesday, January 28, 2026 10:19 AM
To: Steve Choi &lt;steve.choi@prudential.com&lt;mailto:steve.choi@prudential.com&gt;&gt;
Sub</t>
  </si>
  <si>
    <t>19c0632ef9c8b17c</t>
  </si>
  <si>
    <t>Yes, did you get my last email reply? That time and day works for me, you
should have the updated invite in your inbox and/or calendar.
*Regards, *
John Davis *   |    * *Customer Success Manager*
Cell: 801.633.6013
john.davis@observepoint.com
www.observepoint.com
&lt;https://groove.grvlnk4.com/url/typa6byifukvbtijwod94/aHR0cDovL3d3dy5vYnNlcnZlcG9pbnQuY29tLyNncm9vdmVzdW06LTc2MTEwNTM3MA%3D%3D&gt;
On Wed, Jan 28, 2026 at 1:00 PM Steve Choi &lt;steve.choi@prudential.com&gt;
wrote:
&gt; Can</t>
  </si>
  <si>
    <t>19c0634c55355f47</t>
  </si>
  <si>
    <t>Re: Declined: ObservePoint | Darden Restaurants Sync</t>
  </si>
  <si>
    <t>No worries, I will show up to the call anyways in case Blake jumps in,
unless you know that he won't?
*Regards, *
John Davis *   |    * *Customer Success Manager*
Cell: 801.633.6013
john.davis@observepoint.com
www.observepoint.com
&lt;https://groove.grvlnk4.com/url/typa6byifukvbtijwod94/aHR0cDovL3d3dy5vYnNlcnZlcG9pbnQuY29tLyNncm9vdmVzdW06LTc2MTEwNTM3MA%3D%3D&gt;
On Wed, Jan 28, 2026 at 7:41 AM Brooke Tymoniewicz &lt;BTymoniewicz@darden.com&gt;
wrote:
&gt; Hi John,
&gt;
&gt;
&gt;
&gt; I’m pretty</t>
  </si>
  <si>
    <t>19c0637e840f9b34</t>
  </si>
  <si>
    <t>"'John Davis'" &lt;john.davis@observepoint.com&gt;</t>
  </si>
  <si>
    <t>RE: [EXTERNAL] Re: Declined: ObservePoint | Darden Restaurants Sync</t>
  </si>
  <si>
    <t>He probably won’t, I believe he had a conflict.
Thank you,
Brooke Tymoniewicz
Analyst, CRM &amp; Digital Analytics | Darden
BTymoniewicz@Darden.com&lt;mailto:BTymoniewicz@Darden.com&gt;
[cid:image001.png@01DC9067.CAA9F740]
From: John Davis &lt;john.davis@observepoint.com&gt;
Sent: Wednesday, January 28, 2026 3:04 PM
To: Brooke Tymoniewicz &lt;BTymoniewicz@darden.com&gt;
Subject: [EXTERNAL] Re: Declined: ObservePoint | Darden Restaurants Sync
No worries, I will show up to the call anyways in case Bla</t>
  </si>
  <si>
    <t>19c063af7806900b</t>
  </si>
  <si>
    <t>Re: [EXTERNAL] Re: Declined: ObservePoint | Darden Restaurants Sync</t>
  </si>
  <si>
    <t>No worries, see you at the next one!
*Regards, *
John Davis *   |    * *Customer Success Manager*
Cell: 801.633.6013
john.davis@observepoint.com
www.observepoint.com
&lt;https://groove.grvlnk4.com/url/typa6byifukvbtijwod94/aHR0cDovL3d3dy5vYnNlcnZlcG9pbnQuY29tLyNncm9vdmVzdW06LTc2MTEwNTM3MA%3D%3D&gt;
On Wed, Jan 28, 2026 at 1:07 PM Brooke Tymoniewicz &lt;BTymoniewicz@darden.com&gt;
wrote:
&gt; He probably won’t, I believe he had a conflict.
&gt;
&gt;
&gt;
&gt; Thank you,
&gt;
&gt;
&gt;
&gt; *Brooke Tymoni</t>
  </si>
  <si>
    <t>19c0638d0cd3c14c</t>
  </si>
  <si>
    <t>Mike Vance &lt;michael.vance@prudential.com&gt;, Lauren Tajar &lt;lauren.tajar@prudential.com&gt;, Raghunath Munugala &lt;raghunath.munugala@prudential.com&gt;, Chirag Patel &lt;chirag1.patel@prudential.com&gt;, Eileen Cuevas &lt;eileen.cuevas@prudential.com&gt;, Jenny Castri &lt;jennifer.castri@prudential.com&gt;, Paula McNerney &lt;paula.mcnerney@prudential.com&gt;, Priyank Goswami &lt;priyank.goswami@prudential.com&gt;, Rolando Rafanan &lt;rolando.rafanan@prudential.com&gt;, Sanjana Dodley &lt;sanjana.dodley@prudential.com&gt;, Narender Reddy Karka &lt;narender.reddy@prudential.com&gt;, John Davis &lt;john.davis@observepoint.com&gt;, Neal Ronaghan &lt;neal.ronaghan@prudential.com&gt;, Caitlin Diaz &lt;caitlin.diaz@prudential.com&gt;, Soojin Kim &lt;soojin.1.kim@prudential.com&gt;</t>
  </si>
  <si>
    <t>Hi All,
In this call, we will review latest ObservePoint audit of Pru.com URLs to identify any issues with missing/unnecessary tags, broken links like 404, site load speed, etc.
We won't need meeting to review the audit each time.  Since ObservePoint audits can get complex, we will have few more meetings until the key stakeholders become fully familiarized with the audits and ObservePoint platform.
Afterwards, I can schedule the audits bi-weekly, monthly or quarterly for Tier 1, 2, 3 pa</t>
  </si>
  <si>
    <t>19c063b527cb59d9</t>
  </si>
  <si>
    <t>I sent Teams invite.  Can we use that one not your Zoom invite?
Also are you free this Friday to connect 1 on 1 ?
Thanks,
Steve
From: John Davis &lt;john.davis@observepoint.com&gt;
Sent: Wednesday, January 28, 2026 3:02 PM
To: Steve Choi &lt;steve.choi@prudential.com&gt;
Subject: Re: Sync Meeting
Yes, did you get my last email reply? That time and day works for me, you should have the updated invite in your inbox and/or calendar.
Regards,
John Davis    |     Customer Success Manage</t>
  </si>
  <si>
    <t>19c063e82032f9d4</t>
  </si>
  <si>
    <t>Yes, your Teams invite worked for me, thanks.
Yes, I have time in the following slots in *Eastern Time*:
Meeting length: 30 Minutes
Time Zone: (GMT-5) EST/New_York
Fri Jan 30
 1:00  PM
&lt;https://observepoint.chilipiper.com/suggested-times/8dbd16ca-cbdf-491c-ba67-2d2c81d1f957?slotStartsAt=2026-01-30T18:00:00.000Z&gt;
 2:30  PM
&lt;https://observepoint.chilipiper.com/suggested-times/8dbd16ca-cbdf-491c-ba67-2d2c81d1f957?slotStartsAt=2026-01-30T19:30:00.000Z&gt;
 3:30  PM
&lt;https://observepoint.c</t>
  </si>
  <si>
    <t>19c064230db002e9</t>
  </si>
  <si>
    <t>Can we catch up and prepare for ObservePoint audit call with broader team next Tuesday?
________________________________________________________________________________
Microsoft Teams meeting
Join: https://teams.microsoft.com/meet/23159787646159?p=vvI81S07PdeAWp1qqW
Meeting ID: 231 597 876 461 59
Passcode: Zw7p6gR9
________________________________
Need help?&lt;https://aka.ms/JoinTeamsMeeting?omkt=en-US&gt; | System reference&lt;https://teams.microsoft.com/l/meetup-join/19%3ameeting_NWZmNGJmZGM</t>
  </si>
  <si>
    <t>19c065926d8edc8a</t>
  </si>
  <si>
    <t>"Gonzales, Enrique" &lt;egonzales@verisign.com&gt;</t>
  </si>
  <si>
    <t>Enrique's email</t>
  </si>
  <si>
    <t xml:space="preserve">My email address.
</t>
  </si>
  <si>
    <t>19c066af90732c1a</t>
  </si>
  <si>
    <t>Hi Tamara --
Any hesitation in executing both documents this week? Outstanding questions
I can answer?
Clarke Anderson *   |    * *Account Executive*
m: (818) 421-3713
clarke.anderson@observepoint.com
On Tue, Jan 27, 2026 at 10:53 AM Clarke Anderson &lt;
clarke.anderson@observepoint.com&gt; wrote:
&gt; Wonderful news -- thanks for confirming, Tamara.
&gt;
&gt; I've attached the amendment that will lock in the discounted rate. We'll
&gt; need that executed this week.
&gt;
&gt; I also hav</t>
  </si>
  <si>
    <t>19c06770b249e722</t>
  </si>
  <si>
    <t xml:space="preserve">Hi Clarke,
Thanks for the follow up. Unfortunately, we won’t be able to move forward quickly.
As part of closing out our fiscal year, we are about to start the comprehensive scan of all web pages and until that is complete, we won’t know if our current volume will cover it. On top of that, all contracts require internal reviews which take a few weeks.
For data retention, our current plan covers us for 13 months (until May 1st). The renewal will be finalized ahead of that expiration.
</t>
  </si>
  <si>
    <t>19c069dcc9d79ba1</t>
  </si>
  <si>
    <t>Sounds great -- I'll disregard the addendum and look forward to hearing
back from you soon.
Thanks!
Clarke Anderson *   |    * *Account Executive*
m: (818) 421-3713
clarke.anderson@observepoint.com
On Wed, Jan 28, 2026 at 2:16 PM Tamara Saban (MARKETING) &lt;
tamara.saban@ros.com&gt; wrote:
&gt; Hi Clarke,
&gt;
&gt;
&gt;
&gt; Thanks for the follow up. Unfortunately, we won’t be able to move forward
&gt; quickly.
&gt;
&gt;
&gt;
&gt; As part of closing out our fiscal year, we are about to start t</t>
  </si>
  <si>
    <t>19c06c926de7d02d</t>
  </si>
  <si>
    <t>Invoice &lt;Invoice@cdw.com&gt;</t>
  </si>
  <si>
    <t>Tatyana Zachary &lt;tatyana.zachary@cdw.com&gt;, Invoice &lt;Invoice@cdw.com&gt;, Audrey Bombeck-Massel &lt;audrbom@cdw.com&gt;, John Davis &lt;john.davis@observepoint.com&gt;</t>
  </si>
  <si>
    <t>Hi Team,
Please be informing that invoice received with $ 22,200.00 but PO # PO-00013208 created with $22000 only.
Could you please add the fund on PO to process the invoice.
Bharat Sarma Gandikota
AP Specialist
Invoice@cdw.com&lt;mailto:Invoice@cdw.com&gt;
L1 Escalation: Sarvani .N (sarvani.n@cdw.com&lt;mailto:sarvani.n@cdw.com&gt;)
L2 Escalation: Prosenjit Sen (prosenjit.sen@cdw.com&lt;mailto:prosenjit.sen@cdw.com&gt;)
L3 Escalation: Renu Shekhawat (renu.shekhawat@cdw.com&lt;mailto:prosenjit.sen@cd</t>
  </si>
  <si>
    <t>19c072e6d60d4832</t>
  </si>
  <si>
    <t>hi Lucian-Gabriel
these CTAs are working fine on dev env for me, i have also checked with few
other people and they never had login issue,
can you please confirm if you have added all the provided custom header?
can we even add more than 1 custom header to the page? if you can try by
adding the remaining headers (specially below one)
   -
   *auth-uatsite-access:* 3xT3rN@luS3r
*Best RegardsSatpal Singh*
*Digital Analytics Implementation Specialist*
*E: ssingh60@wool</t>
  </si>
  <si>
    <t>19c072eca22ff52c</t>
  </si>
  <si>
    <t>19c0754bf72aa24c</t>
  </si>
  <si>
    <t>Macey Bell &lt;macey.bell@observepoint.com&gt;, filippo_caprioli@ziffdavis.com, Dallin Madsen &lt;dallin.madsen@observepoint.com&gt;</t>
  </si>
  <si>
    <t>Re: Updated invitation: ObservePoint | Ziff Davis Inc. 60 min Sync @ Thu Feb 5, 2026 1:30pm - 2:30pm (PST) (robert.taylor@ziffdavis.com)</t>
  </si>
  <si>
    <t xml:space="preserve">Hi John,
I will be travelling for work February 5.  Would it be possible to aim for
the same time February 12?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
  </si>
  <si>
    <t>19c07e9c0d6482f8</t>
  </si>
  <si>
    <t xml:space="preserve">Sure I can make that work, you should get an event update in a separate
email, thanks Robert!
*Regards, *
John Davis *   |    * *Customer Success Manager*
Cell: 801.633.6013
john.davis@observepoint.com
www.observepoint.com
&lt;https://groove.grvlnk4.com/url/typa6byifukvbtijwod94/aHR0cDovL3d3dy5vYnNlcnZlcG9pbnQuY29tLyNncm9vdmVzdW06LTc2MTEwNTM3MA%3D%3D&gt;
On Wed, Jan 28, 2026 at 6:18 PM Robert Taylor &lt;robert.taylor@ziffdavis.com&gt;
wrote:
&gt; Hi John,
&gt;
&gt; I will be travelling for </t>
  </si>
  <si>
    <t>19c0836d6df0f37a</t>
  </si>
  <si>
    <t>Engagement-Homepage</t>
  </si>
  <si>
    <t>Hey Raghu,
Here is a journey that I built as a very rough framework for those steps 
that we were talking about earlier today:
https://app.observepoint.com/web-journey/574576/run/66650656/results?action=1&amp;tab=0
Most of the variables I am checking in the rules are just checking if they 
are set because I don't see
*Regards, *
John Davis *   |    * *Customer Success Manager*
Cell: 801.633.6013
john.davis@observepoint.com
www.observepoint.com 
&lt;https://groove.grvlnk4.com/url/</t>
  </si>
  <si>
    <t>19c0a277d40dc638</t>
  </si>
  <si>
    <t>Archie Tuale-Juance &lt;archjua@cdw.com&gt;</t>
  </si>
  <si>
    <t>Audrey Bombeck-Massel &lt;audrbom@cdw.com&gt;, Tatyana Zachary &lt;tatyana.zachary@cdw.com&gt;, John Davis &lt;john.davis@observepoint.com&gt;, Invoice &lt;Invoice@cdw.com&gt;</t>
  </si>
  <si>
    <t>Archie,
I submitted the requisition for the correct amount of $22,200.00.  I don’t create PO’s. Who creates the purchase orders  and how do we add $200 to it.
Please advise.
Thank you,
Audrey Bombeck-Massel, MBA, PMP, CSM
Performance Analytics, Technical Project Manager/Scrum Master | CDW
Phone: 847-373-7311 (cell)
Email: audrbom@cdw.com&lt;mailto:audrbom@cdw.com&gt;
[signatureImage][cid:image002.jpg@01DC8EEB.A947B560] [cid:image003.png@01DC8EEB.A947B560] [cid:image004.png@01DC8EEB.A94</t>
  </si>
  <si>
    <t>19c0a899447c3eaf</t>
  </si>
  <si>
    <t xml:space="preserve">
[image: ObservePoint Logo_Gray_ON_YEllow_LOGO.jpeg]
A friendly reminder that it's time to renew.
Hi Catherine,
The last day of your current term is *February 28, 2026*.
If you have already completed renewal paperwork or opted to auto-renew your 
agreement, no action is required.
Please reach out to your account team if you have any questions.
*Customer Success Manager -* john.davis@observepoint.com
*Account Executive - * dallin.madsen@observepoint.com
</t>
  </si>
  <si>
    <t>19c0a89954a2ea2a</t>
  </si>
  <si>
    <t xml:space="preserve">
[image: ObservePoint Logo_Gray_ON_YEllow_LOGO.jpeg]
A friendly reminder that it's time to renew.
Hi Preah,
The last day of your current term is *February 28,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</si>
  <si>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19c0ace810dc9c18</t>
  </si>
  <si>
    <t>Hey Raghu,
Here is a journey that I built as a very rough framework for those steps
that we were talking about earlier today for Engagement-Homepage:
https://app.observepoint.com/web-journey/574576/run/66650656/results?action=1&amp;tab=0
Most of the variables I am checking in the rules are just checking if they
are set for now, hency why a lot of the rules are failing. It seems like
some of the things in your steps that we need to check are either only
accessible in the console using js</t>
  </si>
  <si>
    <t>19c0acaa6b9c7ce9</t>
  </si>
  <si>
    <t>Bharat Sarma Gandikota
Please find PO 17564 with the additional $200 to pay the attached invoice from ObservePoint for $22,200,00.
Thank you,
Audrey Bombeck-Massel, MBA, PMP, CSM
Performance Analytics, Technical Project Manager/Scrum Master | CDW
Phone: 847-373-7311 (cell)
Email: audrbom@cdw.com&lt;mailto:audrbom@cdw.com&gt;
[signatureImage][cid:image002.jpg@01DC8EEB.A947B560] [cid:image003.png@01DC8EEB.A947B560] [cid:image004.png@01DC8EEB.A947B560]
From: Invoice &lt;Invoice@cdw.com&gt;
Sen</t>
  </si>
  <si>
    <t>19c0b149843336bf</t>
  </si>
  <si>
    <t>RE: Engagement-Homepage</t>
  </si>
  <si>
    <t>Hi John,
Thank you for the update. I scheduled a call for Tuesday at 10AM Mountain Time.
In the meantime, I shall try to review the steps I wrote and the web journey you built.
Thank you,
Raghu
From: John Davis &lt;john.davis@observepoint.com&gt;
Sent: Thursday, January 29, 2026 9:31 AM
To: MALLEPUDI,VENKATA (Agilent USA) &lt;venkata.mallepudi@agilent.com&gt;
Subject: Engagement-Homepage
External Sender - Use caution opening files, clicking links, or responding to requests.
Hey Raghu</t>
  </si>
  <si>
    <t>19c0b136304a058a</t>
  </si>
  <si>
    <t>"Ruiz, Elvis" &lt;Elvis.Ruiz@merz.com&gt;, Preah.Dalton@merz.com</t>
  </si>
  <si>
    <t>Can I nudge on this?
Preah, have you had a chance to review and or speak with Elvis?
If there is anything that you need clarification on please let me know
Best,
*Andy Compas* *   |    Account Executive*
  801.361.4079
  *andy.compas@observepoint.com &lt;andy.compas@observepoint.com&gt;*
  *www.observepoint.com &lt;http://www.observepoint.com&gt;*
On Tue, Jan 20, 2026 at 2:49 PM Ruiz, Elvis &lt;Elvis.Ruiz@merz.com&gt; wrote:
&gt; Hello Andy,
&gt;
&gt; Thanks for following up. I’ve reviewed</t>
  </si>
  <si>
    <t>19c0b08936113797</t>
  </si>
  <si>
    <t>Hey John,
We’ve received access to ObservePoint. Were you able to get the code set up?
Let us know when it would be a good time to schedule our next chat and call
for the testing and enablement session and if anything else is needed
from our end.
Thanks,
Wendi
On Mon, Jan 12, 2026 at 2:17 PM John Davis &lt;john.davis@observepoint.com&gt;
wrote:
&gt; No worries, here is a list of slots for next week in *Mountain Time*:
&gt;
&gt; Meeting length: 30 Minutes
&gt; Time Zone: (GMT-7) MST/Den</t>
  </si>
  <si>
    <t>19c0b9afb56d051b</t>
  </si>
  <si>
    <t>"Meriweather, Landon" &lt;landon.meriweather@tyson.com&gt;</t>
  </si>
  <si>
    <t>New CSM</t>
  </si>
  <si>
    <t>Hey Landon,
I just wanted to introduce myself as your new CSM moving forward. 
I also wanted to check with you because I know that David Neels was listed 
on our side as the main decision maker but his email address is now 
bouncing back to us so I was wondering who took his spot?
I'd love to connect with you and your team soon!
*Regards, *
John Davis *   |    * *Customer Success Manager*
Cell: 801.633.6013
john.davis@observepoint.com
www.observepoint.com 
&lt;https://groove.</t>
  </si>
  <si>
    <t>19c0ba02a902df3d</t>
  </si>
  <si>
    <t>Todd Wilkerson &lt;todd.wilkerson@observepoint.com&gt;, Macey Bell &lt;macey.bell@observepoint.com&gt;</t>
  </si>
  <si>
    <t>Hey Landon,
I just wanted to introduce myself as your new CSM moving forward.
I also wanted to check with you because I know that David Neels was listed
on our side as the main decision maker but his email address is now
bouncing back to us so I was wondering who took his spot?
I'd love to connect with you and your team soon!
*Regards, *
John Davis *   |    * *Customer Success Manager*
Cell: 801.633.6013
john.davis@observepoint.com
www.observepoint.com
&lt;https://groove.grvl</t>
  </si>
  <si>
    <t>19c0baf2fa1cdf02</t>
  </si>
  <si>
    <t>Tentative: ObservePoint | Officeworks Sync</t>
  </si>
  <si>
    <t xml:space="preserve">
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t>
  </si>
  <si>
    <t>19c0bcf4107e0732</t>
  </si>
  <si>
    <t>achan4@officeworks.com.au, bhowell@officeworks.com.au, hchamberlain@officeworks.com.au, hhebron@officeworks.com.au, Macey Bell &lt;macey.bell@observepoint.com&gt;, Todd Wilkerson &lt;todd.wilkerson@observepoint.com&gt;, John Davis &lt;john.davis@observepoint.com&gt;</t>
  </si>
  <si>
    <t>Look forward to chatting about your 2026 plans and how ObservePoint can  
help!
ObservePoint | Officeworks Sync
Thursday Jan 29, 2026 ⋅ 3:30pm – 4pm
Mountain Time - Denver
Join Zoom Meeting
https://observepoint.zoom.us/j/3628593272?pwd=OfxX2kwpsuA5labBaZXephHbiAXlz9.1&amp;omn=93224445829&amp;jst=2
Join by phone
(US) +1 877-853-5247
passcode: 183089
Joining instructions
https://www.google.com/url?q=https://applications.zoom.us/addon/invitation/detail?meetingUuid%3DsvJj5IIMTkiYPsFri</t>
  </si>
  <si>
    <t>19c0d250bd707266</t>
  </si>
  <si>
    <t>Bryce Bergen &lt;bryce.bergen@observepoint.com&gt;, Brad Weidner &lt;Brad.Weidner@brunswick.com&gt;</t>
  </si>
  <si>
    <t>observepoint.com, brunswick.com</t>
  </si>
  <si>
    <t>Hey Brad, 
Thanks for sending this over!
So both of those forms look to have all the same variables that you're 
checking for, except one, Evar 41 (v41).  So this leads to 2 questions:
This Evar looks to be a number so my next question would be if you would 
expect this number to be a range?
*Regards, *
John Davis *   |    * *Customer Success Manager*
Cell: 801.633.6013
john.davis@observepoint.com
www.observepoint.com 
&lt;https://groove.grvlnk4.com/url/typa6byifukvbtijwod94/</t>
  </si>
  <si>
    <t>19c0d54ca915c409</t>
  </si>
  <si>
    <t xml:space="preserve">Hey Brad, 
Thanks for sending this over!
So both of those forms look to have all the same variables that you're 
checking for, except one, Evar 41 (v41).  So this leads to 2 questions:
1. This Evar value looks to be a number so would you expect this number to 
be in a range of numbers?
2. If yes, do you expect all the other forms to have all the same variables 
as these two forms including the Evar 41 number range?
If yes to both of these questions, then this should be easy to </t>
  </si>
  <si>
    <t>19c0d60680204df1</t>
  </si>
  <si>
    <t>Hey Brad, 
Thanks for sending this over! Its super helpful
I'd love to connect and chat about the rules we need to setup for your 
needs.
Here are some times that work for me in *Mountain Time*, feel free to grab 
one that works for you:
Meeting length: 30 Minutes
Time Zone: (GMT-7) MST/Denver
Tue Feb 3 Wed Feb 4 Thu Feb 5 Fri Feb 6 Mon Feb 9 Tue Feb 10
 12:30  PM  
&lt;https://observepoint.chilipiper.com/suggested-times/3014565d-3019-443b-9c05-aeb5af869c21?slotStartsAt=2026-02-03</t>
  </si>
  <si>
    <t>19c0d714c9b4454f</t>
  </si>
  <si>
    <t>Hey Brad, 
Thanks for sending this over! Its super helpful
I'd love to connect and chat about the rules we need to setup for your 
needs. 
I went ahead and created a rough draft that probably gets us 90% there in 
prep for when we meet, click on *John Demo *in this list:
https://app.observepoint.com/rules/library
Here are some times that work for me in *Mountain Time*, feel free to grab 
one that works for you:
Meeting length: 30 Minutes
Time Zone: (GMT-7) MST/Denver
Tue Feb</t>
  </si>
  <si>
    <t>19c0d7189154ce4e</t>
  </si>
  <si>
    <t>Hey Brad, 
Thanks for sending this over! Its super helpful
I'd love to connect and chat about the rules we need to setup for your 
needs. 
I went ahead and created a rough draft that probably gets us 90% there in 
prep for when we meet, click on "*John Demo"* in this list:
https://app.observepoint.com/rules/library
Here are some times that work for me in *Mountain Time*, feel free to grab 
one that works for you:
Meeting length: 30 Minutes
Time Zone: (GMT-7) MST/Denver
Tue F</t>
  </si>
  <si>
    <t>19c0f6b0cf261357</t>
  </si>
  <si>
    <t>Re: Engagement-Homepage</t>
  </si>
  <si>
    <t>Sounds great, see you next week!
*Regards, *
John Davis *   |    * *Customer Success Manager*
Cell: 801.633.6013
john.davis@observepoint.com
www.observepoint.com
&lt;https://groove.grvlnk4.com/url/typa6byifukvbtijwod94/aHR0cDovL3d3dy5vYnNlcnZlcG9pbnQuY29tLyNncm9vdmVzdW06LTc2MTEwNTM3MA%3D%3D&gt;
On Thu, Jan 29, 2026 at 11:47 AM venkata.mallepudi@agilent.com &lt;
venkata.mallepudi@agilent.com&gt; wrote:
&gt; Hi John,
&gt;
&gt;
&gt;
&gt; Thank you for the update. I scheduled a call for Tuesday at 1</t>
  </si>
  <si>
    <t>19c0f6b0d8b0ba2a</t>
  </si>
  <si>
    <t>Hey Brad,
Thanks for sending this over! Its super helpful
I'd love to connect and chat about the rules we need to setup for your
needs.
In prep for when we meet next, I went ahead and created a rough draft of a
rule that probably gets us 90% there, then copied your two journeys for
those two forms and assigned my rule to the last step in both journeys:
https://app.observepoint.com/web-journey/575288/run/66655459/results?action=11&amp;tab=4
https://app.observepoint.com/web-journey/57528</t>
  </si>
  <si>
    <t>19c0f7d9e92e8400</t>
  </si>
  <si>
    <t>Preston Tyler &lt;Preston.Tyler@brunswick.com&gt;</t>
  </si>
  <si>
    <t>Following: ObservePoint | Brunswick Sync</t>
  </si>
  <si>
    <t>Preston Tyler is following this meeting
Learn more about Follow&lt;https://go.microsoft.com/fwlink/?linkid=2252265&gt;
They can't attend, but they're interested, and they'll have access to the meeting chat and other resources. Consider recording the meeting so they can catch up later.
**************************
This email message may contain confidential or privileged information. If you are not the intended recipient, please delete the message and any attachments and notify the sender by retu</t>
  </si>
  <si>
    <t>19c0f8a04901fc27</t>
  </si>
  <si>
    <t>"Behler, Kathy" &lt;Kathy.Behler@lumen.com&gt;</t>
  </si>
  <si>
    <t>RE: Reach Out</t>
  </si>
  <si>
    <t xml:space="preserve">Thank you for reaching out John. I grabbed some time next Wednesday. I loo forward to speaking with you then.
Kathy
From: John Davis &lt;john.davis@observepoint.com&gt;
Sent: Tuesday, January 27, 2026 2:38 PM
To: Behler, Kathy &lt;Kathy.Behler@lumen.com&gt;
Subject: Reach Out
Hey Kathy, Arnold and Kerry mentioned that you might want to see ObservePoint and how it could help you with your site experience and performance projects you have going on.   I am Lumen's new CSM going forward and I would </t>
  </si>
  <si>
    <t>19c0fafe00e36724</t>
  </si>
  <si>
    <t>"nic.suder@observepoint.com" &lt;nic.suder@observepoint.com&gt;, "clarke.anderson@observepoint.com" &lt;clarke.anderson@observepoint.com&gt;, "john.davis@observepoint.com" &lt;john.davis@observepoint.com&gt;, "venkata.mallepudi@agilent.com" &lt;venkata.mallepudi@agilent.com&gt;</t>
  </si>
  <si>
    <t>Upcoming ObservePoint Renewal on April 30, 2026 - Agilent</t>
  </si>
  <si>
    <t xml:space="preserve">
[image: ObservePoint Logo_Gray_ON_YEllow_LOGO.jpeg]
A friendly reminder that it's time to renew.
Hi Venkata,
Thank you for being an ObservePoint customer!
This is an automated notification to let you know that the end of your 
current term is* April 30, 2026*.
We know approval and procurement processes can take time, and we want to 
avoid any interruption of service, hence we are reaching out now.
Unless you let us know of any changes by March 31, 2026, your subscription 
will automati</t>
  </si>
  <si>
    <t>19c0fafe1e374bc4</t>
  </si>
  <si>
    <t>"nic.suder@observepoint.com" &lt;nic.suder@observepoint.com&gt;, "bryce.bergen@observepoint.com" &lt;bryce.bergen@observepoint.com&gt;, "john.davis@observepoint.com" &lt;john.davis@observepoint.com&gt;, "bschultz@brunswick.com" &lt;bschultz@brunswick.com&gt;</t>
  </si>
  <si>
    <t>Upcoming ObservePoint Renewal on April 30, 2026 - Brunswick</t>
  </si>
  <si>
    <t xml:space="preserve">
[image: ObservePoint Logo_Gray_ON_YEllow_LOGO.jpeg]
A friendly reminder that it's time to renew.
Hi Brian,
Thank you for being an ObservePoint customer!
This is an automated notification to let you know that the end of your 
current term is* April 30, 2026*.
We know approval and procurement processes can take time, and we want to 
avoid any interruption of service, hence we are reaching out now.
Please reach out to your account team if you have any questions, or if you 
anticipate any </t>
  </si>
  <si>
    <t>19c0fafdcdcc276d</t>
  </si>
  <si>
    <t xml:space="preserve">
[image: ObservePoint Logo_Gray_ON_YEllow_LOGO.jpeg]
A friendly reminder that it's time to renew.
Hi Erin,
The last day of your current term is *March 1, 2026*.
If you have already completed renewal paperwork or opted to auto-renew your 
agreement, no action is required.
Please reach out to your account team if you have any questions.
*Customer Success Manager -* john.davis@observepoint.com
*Account Executive - * clarke.anderson@observepoint.com
</t>
  </si>
  <si>
    <t>19c0fafdcecaca65</t>
  </si>
  <si>
    <t xml:space="preserve">
[image: ObservePoint Logo_Gray_ON_YEllow_LOGO.jpeg]
A friendly reminder that it's time to renew.
Hi Daniel,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t>
  </si>
  <si>
    <t>19c0fafdf654afd9</t>
  </si>
  <si>
    <t xml:space="preserve">
[image: ObservePoint Logo_Gray_ON_YEllow_LOGO.jpeg]
A friendly reminder that it's time to renew.
Hi Deepa,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 </t>
  </si>
  <si>
    <t>19c0fb83119730c1</t>
  </si>
  <si>
    <t>SLAs for IT/Dev department</t>
  </si>
  <si>
    <t xml:space="preserve">Hi John,
I hope you're doing great! Chris has asked me to put together a SLA/RACI document for ObservePoint.
Could you possibly help us craft some line items about how/why/purpose that a dev team would run an audit/journeys pre-launch? For example, a big one for us is we keep launching with 404s, for example.
If you had some kind of document or 1-pager already on how your clients are using, that could be helpful.
Thank you,
Charlotte Castillo | Senior Manager, Marketing Analytics
</t>
  </si>
  <si>
    <t>19c0fecb4c5a8774</t>
  </si>
  <si>
    <t>RE: SLAs for IT/Dev department</t>
  </si>
  <si>
    <t>Sorry more info here - SLA is probably the wrong term and used internally incorrectly.
More of a RACI is what I'm looking for - i.e. "for pre-code and authoring launches, this is a typical process a dev team might take with ObservePoint, what to look for, etc."
Charlotte Castillo | Senior Manager, Marketing Analytics
Pronouns: She/Her/Hers
M 310.210.6251 | E charlotte.castillo@devry.edu
[Blue text on a black background  AI-generated content may be incorrect.]
From: Castillo, Charlo</t>
  </si>
  <si>
    <t>19c102d22d9f9343</t>
  </si>
  <si>
    <t>Re: SLAs for IT/Dev department</t>
  </si>
  <si>
    <t>Hey Charlotte,
Sure, I am not sure I have a one-pager already made for this, but I can 
spell out my high level thoughts to you and see if you think I am on the 
right track? Then we could create something a little more formal for the 
team.
So a use case like checking for 404s is a fantastic use case for audits. We 
can check for 404s in a few ways, we can crawl through your web pages and 
find any that are giving a 404 themselves. We can also check for elements 
on the pages to see</t>
  </si>
  <si>
    <t>19c106e15a2262d7</t>
  </si>
  <si>
    <t>Hey Charlotte,
Sure, I am not sure I have a one-pager already made for this, but I can 
spell out my high level thoughts to you and see if you think I am on the 
right track? Then we could create something a little more formal for the 
team.
So a use case like checking for 404s is a fantastic use case for audits. We 
can check for 404s in two main ways:
1. We can crawl through your web pages and find any that are giving a 404 
themselves. 
2. We can also check for elements on the pa</t>
  </si>
  <si>
    <t>19c10673b1a9ac00</t>
  </si>
  <si>
    <t>Re: ObservePoint &amp; Prudential Sync</t>
  </si>
  <si>
    <t>Hey Steve, are you able to make our meeting right now?
*Regards, *
John Davis *   |    * *Customer Success Manager*
Cell: 801.633.6013
john.davis@observepoint.com
www.observepoint.com
&lt;https://us-3129.email-composer-webhooks.gong.io/email-tracking/clicked?email-info-token=eyJhbGciOiJIUzI1NiJ9.eyJjb21wYW55SWQiOiI4OTgyMjM2MTQxODc2Mjk3NzAiLCJkcmFmdElkIjoici05MDI3MDUzMTkwMDAwODM4MjEyIiwibGlua1VybCI6Imh0dHBzOi8vZ3Jvb3ZlLmdydmxuazQuY29tL3VybC90eXBhNmJ5aWZ1a3ZidGlqd29kOTQvYUhSMGNEb3ZMM2QzZH</t>
  </si>
  <si>
    <t>19c10a53620faac7</t>
  </si>
  <si>
    <t>Hey Charlotte,
Sure, I am not sure I have a one-pager already made for this, but I can
spell out my high level thoughts to you and see if you think I am on the
right track? Then we could create something a little more formal for the
team.
So a use case like checking for 404s is a fantastic use case for audits. We
can check for 404s in two main ways:
1. We can crawl through your web pages and find any that are giving a 404
themselves.
2. We can also check for elements on the pages to</t>
  </si>
  <si>
    <t>19c10b1c42fc4d76</t>
  </si>
  <si>
    <t>RE: [EXTERNAL] Re: SLAs for IT/Dev department</t>
  </si>
  <si>
    <t>Thanks John, this is great – no idea if we have standardized Github releases that employ CI/CD pipelines but I will ask. We have a lot of manual authoring happening with non-templatized forms, for example.
I was speaking though to a pre-launch list that’s more all-encompassing that we could hand to IT or possibly the AEM team and say – like typical checkpoints or use cases for ObservePoint pre/post launch by an IT team - @Dylan Sellers&lt;mailto:dylan.sellers@observepoint.com&gt; do you happen to h</t>
  </si>
  <si>
    <t>19c10f4a97362045</t>
  </si>
  <si>
    <t>Re: [EXTERNAL] Re: SLAs for IT/Dev department</t>
  </si>
  <si>
    <t>Charlotte,
I call these frameworks. I'm actually developing some assets for Adobe
Analytics, Google Analytics, CCPA Compliance, GDPR Compliance, etc. as we
speak.
For IT pre-launch testing, you'll probably want a combination of site
health, analytics validation, and privacy compliance frameworks.
We can put something together in a RACI format. Do you have a targeted
deadline you need it by?
I have most of these independent, but I think it would be ideal to compile
a combined lis</t>
  </si>
  <si>
    <t>19c1108a42334de5</t>
  </si>
  <si>
    <t>CoulsonD@aetna.com</t>
  </si>
  <si>
    <t>aetna.com</t>
  </si>
  <si>
    <t>TanedoM@aetna.com, VonGerichtenA@aetna.com, DedrickR@aetna.com, Bruce.Whittington@cvshealth.com, Macey Bell &lt;macey.bell@observepoint.com&gt;, Todd Wilkerson &lt;todd.wilkerson@observepoint.com&gt;</t>
  </si>
  <si>
    <t>aetna.com, cvshealth.com, observepoint.com</t>
  </si>
  <si>
    <t>Re: ObservePoint Demo</t>
  </si>
  <si>
    <t>Hey Danielle,
I can help with this, I have taken over as your CSM recently and would love
to hear about your needs and how we can help!
Here are some time slots that work for me in *Mountain Time*, feel free to
grab one that works for you and your team:
Meeting length: 30 Minutes
Time Zone: (GMT-7) MST/Denver
Wed Feb 4 Thu Feb 5 Fri Feb 6 Mon Feb 9 Tue Feb 10 Mon Feb 16 Tue Feb 17 Wed
 Feb 18
 11:00  AM
&lt;https://us-3129.email-composer-webhooks.gong.io/email-tracking/clicked?email</t>
  </si>
  <si>
    <t>19c111aaf5492940</t>
  </si>
  <si>
    <t>@dylan.sellers@observepoint.com&lt;mailto:dylan.sellers@observepoint.com&gt; That would be amazing. I’m looking for the IT pre-launch RACI.
Would next week work for you? If your schedule is tight, no pressure, but next week would be ideal.
Have a great weekend!
Charlotte Castillo | Senior Manager, Marketing Analytics
Pronouns: She/Her/Hers
M 310.210.6251 | E charlotte.castillo@devry.edu
[Blue text on a black background  AI-generated content may be incorrect.]
From: Dylan Sellers &lt;dylan.</t>
  </si>
  <si>
    <t>19c11224b0bbd58c</t>
  </si>
  <si>
    <t>Okay, Let I will get something back to you next week.
Thanks Charlotte!
Enjoy your weekend!
On Fri, Jan 30, 2026 at 3:51 PM Castillo, Charlotte &lt;
Charlotte.Castillo@devry.edu&gt; wrote:
&gt; @dylan.sellers@observepoint.com &lt;dylan.sellers@observepoint.com&gt; That
&gt; would be amazing. I’m looking for the IT pre-launch RACI.
&gt;
&gt;
&gt;
&gt; Would next week work for you? If your schedule is tight, no pressure, but
&gt; next week would be ideal.
&gt;
&gt;
&gt; Have a great weekend!
&gt;
&gt;
&gt;
&gt; Charlotte Cas</t>
  </si>
  <si>
    <t>19c1132aec3e5e53</t>
  </si>
  <si>
    <t>Macey Bell &lt;macey.bell@observepoint.com&gt;, "dylan.sellers@observepoint.com" &lt;dylan.sellers@observepoint.com&gt;</t>
  </si>
  <si>
    <t>You guys are amazing! Thanks for pushing this capability.  Keep me posted as you roll this out to customers!
________________________________
From: Dylan Sellers &lt;dylan.sellers@observepoint.com&gt;
Sent: Tuesday, January 27, 2026 2:07 PM
To: Macey Bell &lt;macey.bell@observepoint.com&gt;
Cc: Grant Menefee &lt;Grant.Menefee@worldmarket.com&gt;; john.davis@observepoint.com &lt;john.davis@observepoint.com&gt;
Subject: Re: OP Data Viz / Dashboarding
CAUTION: This email originated from outside your organization.</t>
  </si>
  <si>
    <t>19c113ab857feb23</t>
  </si>
  <si>
    <t>You bet! 2-3 weeks out if all goes well.
On Fri, Jan 30, 2026 at 4:17 PM Grant Menefee &lt;Grant.Menefee@worldmarket.com&gt;
wrote:
&gt; You guys are amazing! Thanks for pushing this capability.  Keep me posted
&gt; as you roll this out to customers!
&gt; ------------------------------
&gt; *From:* Dylan Sellers &lt;dylan.sellers@observepoint.com&gt;
&gt; *Sent:* Tuesday, January 27, 2026 2:07 PM
&gt; *To:* Macey Bell &lt;macey.bell@observepoint.com&gt;
&gt; *Cc:* Grant Menefee &lt;Grant.Menefee@worldmarket.com&gt;;
&gt; john.da</t>
  </si>
  <si>
    <t>19c12420e35c3004</t>
  </si>
  <si>
    <t>"IALONGO, FRANCESCO S." &lt;FIALONGO@amica.com&gt;, Macey Bell &lt;macey.bell@observepoint.com&gt;</t>
  </si>
  <si>
    <t>Hi Franc!
Here are a few proposal options for this coming year. Happy to customize
and adjust further to fit your need.
Give it a look over and I’m happy to jump on a zoom call to talk more about
it this coming week.
Best!
Dallin Madsen   |     Account Executive
801.850.3709
dallin.madsen@observepoint.com
Schedule A Meeting With Me
On Wed, Jan 7, 2026 at 5:11 PM John Davis &lt;john.davis@observepoint.com&gt;
wrote:
&gt; Sure, you should get an invite in a s</t>
  </si>
  <si>
    <t>19c12b3f29d120e6</t>
  </si>
  <si>
    <t>Hi Dallin,
Thank you for putting together these proposals.
I could only take a very quick look so far but have 3 questions to start with:
  1.  Were does it show the or where can I see how the journey usage is being reallocated?
  2.  What can be done in terms of reallocation for the next month where we ran out of audits?
  3.  There is a new field for journeys that talks about support requests per year, this seems to be a new limitation on journey assistance, can you elaborate more</t>
  </si>
  <si>
    <t>19c1ebf3c0b0314c</t>
  </si>
  <si>
    <t>prvs=2493eb1d5a=kerry.liszka@lumen.com</t>
  </si>
  <si>
    <t>Out of office Re: Following: Observepoint | Lumen - Sync</t>
  </si>
  <si>
    <t xml:space="preserve">I am out of the office Monday February 2nd, please reach out to
support@observepoint.com if
you have something urgent, otherwise I will get back to you later this
week, thanks!
-- 
*Regards, *
John Davis *   |    * *Customer Success Manager*
Cell: 801.633.6013
john.davis@observepoint.com
www.observepoint.com
&lt;https://groove.grvlnk4.com/url/typa6byifukvbtijwod94/aHR0cDovL3d3dy5vYnNlcnZlcG9pbnQuY29tLyNncm9vdmVzdW06LTc2MTEwNTM3MA%3D%3D&gt;
</t>
  </si>
  <si>
    <t>19c1ebf3403367bb</t>
  </si>
  <si>
    <t>Following: Observepoint | Lumen - Sync</t>
  </si>
  <si>
    <t>19c1ecb085203ada</t>
  </si>
  <si>
    <t>prvs=2493cca95f=kathy.behler@lumen.com</t>
  </si>
  <si>
    <t>Out of office Re: Accepted: ObservePoint | Lumen Sync</t>
  </si>
  <si>
    <t>19c1f0b2dcdbff07</t>
  </si>
  <si>
    <t>Out of office Re: ObservePoint | MongoDB - Sync</t>
  </si>
  <si>
    <t>19c1f0b266341545</t>
  </si>
  <si>
    <t>john.davis@observepoint.com, macey.bell@observepoint.com, Arthur Engelhard &lt;arthur.engelhard@mongodb.com&gt;</t>
  </si>
  <si>
    <t>Hi John, can we move this? I have to attend a funeral this day.
ObservePoint | MongoDB - Sync
Thursday Feb 5, 2026 ⋅ 12:30pm – 1pm
Eastern Time - New York
Join Zoom Meeting
https://observepoint.zoom.us/j/3628593272?pwd=OfxX2kwpsuA5labBaZXephHbiAXlz9.1&amp;omn=93343583198&amp;jst=2
Join by phone
(US) +1 877-853-5247
passcode: 183089
Joining instructions
https://www.google.com/url?q=https://applications.zoom.us/addon/invitation/detail?meetingUuid%3Dwo%252FvemaJRECGQLZekzdsXQ%253D%253</t>
  </si>
  <si>
    <t>19c1f236d8af299a</t>
  </si>
  <si>
    <t>Hi Franc!
1. Where does it show the or where can I see how the journey usage is being
reallocated?
*You were previously spending $5,000 annually on journeys in 2024 and 2025.
In each of these three proposals that I've sent for 2026, I've cut that in
half and moved $2,500 into audits.*
2. What can be done in terms of reallocation for the next month where we
ran out of audits?
*If you can sign early with an increased subscription, we will add the
increased scans to your account ea</t>
  </si>
  <si>
    <t>19c1f23ce2c72573</t>
  </si>
  <si>
    <t>bruce.whittington@cvshealth.com</t>
  </si>
  <si>
    <t>Out of office Re: Accepted: ObservePoint | CVS Pharmacy Sync</t>
  </si>
  <si>
    <t>19c1f2083a914883</t>
  </si>
  <si>
    <t>"Coulson, Danielle (Sachs)," &lt;CoulsonD@aetna.com&gt;</t>
  </si>
  <si>
    <t>John Davis &lt;john.davis@observepoint.com&gt;, "Tanedo, Michael" &lt;TanedoM@aetna.com&gt;</t>
  </si>
  <si>
    <t>observepoint.com, aetna.com</t>
  </si>
  <si>
    <t>"Von Gerichten, Alexandra" &lt;VonGerichtenA@aetna.com&gt;, "Dedrick, Rebecca" &lt;DedrickR@aetna.com&gt;, "Whittington, Bruce R" &lt;Bruce.Whittington@cvshealth.com&gt;, Macey Bell &lt;macey.bell@observepoint.com&gt;, Todd Wilkerson &lt;todd.wilkerson@observepoint.com&gt;</t>
  </si>
  <si>
    <t>Re: [EXTERNAL] Re: ObservePoint Demo</t>
  </si>
  <si>
    <t>@Tanedo, Michael&lt;mailto:TanedoM@aetna.com&gt; can you find a time that works best for you? I'm traveling this week so my timing is challenging.
Danielle Coulson (she/her) | Lead Director, MarTech Analytics Products
[CVS][Aetna]
CONFIDENTIALITY NOTICE: This communication and any attachments may contain confidential and/or privileged information for the use of the designated recipients named above. If you are not the intended recipient, you are hereby notified that you have received this com</t>
  </si>
  <si>
    <t>19c1f2be47269753</t>
  </si>
  <si>
    <t>"Tanedo, Michael" &lt;TanedoM@aetna.com&gt;</t>
  </si>
  <si>
    <t>"Coulson, Danielle (Sachs)," &lt;CoulsonD@aetna.com&gt;, John Davis &lt;john.davis@observepoint.com&gt;</t>
  </si>
  <si>
    <t>aetna.com, observepoint.com</t>
  </si>
  <si>
    <t>Yes. Meeting was scheduled 02/05 Thursday 1PM EST.
Thanks,
Mike
From: Coulson, Danielle (Sachs), &lt;CoulsonD@aetna.com&gt;
Date: Monday, February 2, 2026 at 11:12 AM
To: John Davis &lt;john.davis@observepoint.com&gt;, Tanedo, Michael &lt;TanedoM@aetna.com&gt;
Cc: Von Gerichten, Alexandra &lt;VonGerichtenA@aetna.com&gt;, Dedrick, Rebecca &lt;DedrickR@aetna.com&gt;, Whittington, Bruce R &lt;Bruce.Whittington@CVSHealth.com&gt;, Macey Bell &lt;macey.bell@observepoint.com&gt;, Todd Wilkerson &lt;todd.wilkerson@observepoint.com&gt;
Subj</t>
  </si>
  <si>
    <t>19c1f2dfb066682c</t>
  </si>
  <si>
    <t>"Tanedo, Michael" &lt;TanedoM@aetna.com&gt;, John Davis &lt;john.davis@observepoint.com&gt;</t>
  </si>
  <si>
    <t xml:space="preserve">Fantastic! I'm traveling at that time but Mike we can connect after if you need any support for next steps.
Danielle Coulson (she/her) | Lead Director, MarTech Analytics Products
[CVS][Aetna]
CONFIDENTIALITY NOTICE: This communication and any attachments may contain confidential and/or privileged information for the use of the designated recipients named above. If you are not the intended recipient, you are hereby notified that you have received this communication in error and that any </t>
  </si>
  <si>
    <t>19c1f4a08de3f818</t>
  </si>
  <si>
    <t>Out of office Re: Accepted: ObservePoint | CDW Sync</t>
  </si>
  <si>
    <t>19c1f47605a569e0</t>
  </si>
  <si>
    <t>Re: ObservePoint | MongoDB - Sync</t>
  </si>
  <si>
    <t>Sure,
Here are some time slots that work for me in *Mountain Time*:
Meeting length: 30 Minutes
Time Zone: (GMT-7) MST/Denver
Fri Feb 6 Mon Feb 9 Tue Feb 10 Mon Feb 16 Tue Feb 17 Wed Feb 18 Thu Feb 19
Fri Feb 20
 10:30  AM
&lt;https://us-3129.email-composer-webhooks.gong.io/email-tracking/clicked?email-info-token=eyJhbGciOiJIUzI1NiJ9.eyJjb21wYW55SWQiOiI4OTgyMjM2MTQxODc2Mjk3NzAiLCJkcmFmdElkIjoici03NzgwOTA5NTY5MDE0NTMyNDMxIiwibGlua1VybCI6Imh0dHBzOi8vb2JzZXJ2ZXBvaW50LmNoaWxpcGlwZXIuY29tL3N1Z</t>
  </si>
  <si>
    <t>19c1fe32d205c8ed</t>
  </si>
  <si>
    <t>"FERREIRA, KEVIN L." &lt;KFERREIRA2@amica.com&gt;</t>
  </si>
  <si>
    <t>"IALONGO, FRANCESCO S." &lt;FIALONGO@amica.com&gt;, John Davis &lt;john.davis@observepoint.com&gt;, Macey Bell &lt;macey.bell@observepoint.com&gt;</t>
  </si>
  <si>
    <t>Re: Amica Mutual Single Sign-On configuration</t>
  </si>
  <si>
    <t>Looping in John who will be the main point of contact for this.
Thanks!
Dallin Madsen *   |    * *Enterprise Account Executive*
801.850.3709
dallin.madsen@observepoint.com
Schedule a Meeting With Me!
&lt;https://observepoint.chilipiper.com/me/dallin-madsen/meeting-with-dallin-madsen&gt;
---------- Forwarded message ---------
From: FERREIRA, KEVIN L. &lt;KFERREIRA2@amica.com&gt;
Date: Mon, Feb 2, 2026 at 2:38 PM
Subject: Amica Mutual Single Sign-On configuration
To: dallin.madsen@observe</t>
  </si>
  <si>
    <t>19c1fe3bc85a2dbf</t>
  </si>
  <si>
    <t>jzetazate@questrade.com</t>
  </si>
  <si>
    <t>John Davis &lt;john.davis@observepoint.com&gt;, Nic Suder &lt;nic.suder@observepoint.com&gt;, Clauria Yang &lt;cyang@questrade.com&gt;, "Procurement &amp; Vendor Management Office" &lt;procurement-vmo@questrade.com&gt;</t>
  </si>
  <si>
    <t>Re: Questrade - 2026 Renewal - ObservePoint</t>
  </si>
  <si>
    <t xml:space="preserve">Hello Joel,
Please find the attached Service Order.  It's the same as last year.
Let me know if you have any questions.
Thanks, Todd
&gt; ---------- Forwarded message ---------
&gt; From: 'Joel Zetazate' via Sales (External) &lt;sales@observepoint.com&gt;
&gt; Date: Fri, Jan 30, 2026 at 12:28 PM
&gt; Subject: Questrade - 2026 Renewal - ObservePoint
&gt; To: &lt;sales@observepoint.com&gt;
&gt; Cc: Clauria Yang &lt;cyang@questrade.com&gt;, Procurement &amp; Vendor Management
&gt; Office &lt;procurement-vmo@questrade.com&gt;
</t>
  </si>
  <si>
    <t>19c208185bfb77c1</t>
  </si>
  <si>
    <t>Charlotte.Castillo@devry.edu</t>
  </si>
  <si>
    <t>Out of office Re: DeVry // Journeys Sample Template</t>
  </si>
  <si>
    <t>19c20800abab4e57</t>
  </si>
  <si>
    <t>DeVry // Journeys Sample Template</t>
  </si>
  <si>
    <t xml:space="preserve">Hi John!
Thanks again for your assistance here, it's appreciated.
Could you look at the attached and let us know if this looks ok to submit? We can start with only the QA Journeys tab (and ignore Production) for now if you feel we should piecemeal this request.
Thanks,
Charlotte Castillo | Senior Manager, Marketing Analytics
Pronouns: She/Her/Hers
M 310.210.6251 | E charlotte.castillo@devry.edu
[Blue text on a black background  AI-generated content may be incorrect.]
</t>
  </si>
  <si>
    <t>19c20e633851ba83</t>
  </si>
  <si>
    <t>wendi.vien@mongodb.com</t>
  </si>
  <si>
    <t>Out of office Re: Intercom Chat Issues</t>
  </si>
  <si>
    <t>19c20e62bb91195d</t>
  </si>
  <si>
    <t>Hey John,
I wanted to follow up on my message from last Thursday regarding the
ObservePoint code setup.
Please let us know the appropriate next steps for a testing and enablement
session, or if you need anything further from us.
Thanks,
Wendi
On Thu, Jan 29, 2026 at 10:33 AM Wendi Vien &lt;wendi.vien@mongodb.com&gt; wrote:
&gt; Hey John,
&gt;
&gt; We’ve received access to ObservePoint. Were you able to get the code set
&gt; up?
&gt;
&gt; Let us know when it would be a good time to schedule our ne</t>
  </si>
  <si>
    <t>19c2148b2287538d</t>
  </si>
  <si>
    <t>"FERREIRA, KEVIN L." &lt;kferreira2@amica.com&gt;</t>
  </si>
  <si>
    <t>"IALONGO, FRANCESCO S." &lt;FIALONGO@amica.com&gt;, Macey Bell &lt;macey.bell@observepoint.com&gt;, Dallin Madsen &lt;dallin.madsen@observepoint.com&gt;, ObservePoint AI from ObservePoint &lt;support@observepoint.com&gt;</t>
  </si>
  <si>
    <t>Hey Kevin,
LIke Dallin said, I will run point on this
*Regards, *
John Davis *   |    * *Customer Success Manager*
Cell: 801.633.6013
john.davis@observepoint.com
www.observepoint.com 
&lt;https://groove.grvlnk4.com/url/typa6byifukvbtijwod94/aHR0cDovL3d3dy5vYnNlcnZlcG9pbnQuY29tLyNncm9vdmVzdW06LTc2MTEwNTM3MA%3D%3D&gt;
On Mon, Feb 2, 2026 at 12:45 PM Dallin Madsen &lt;
dallin.madsen@observepoint.com&gt; wrote:
&gt; Looping in John who will be the main point of contact for this.
&gt;
&gt; Tha</t>
  </si>
  <si>
    <t>19c2155bc4f77437</t>
  </si>
  <si>
    <t>Hey Wendi,
Sorry I didn't get back to you last week and then I was off today. Here are 
a couple Journeys I built for your pricing and contact us pages for that 
intercom widget:
https://app.observepoint.com/web-journey/575343/run/66671344/results?action=1
https://app.observepoint.com/web-journey/575341/run/66657613/results?action=1
So 
*Regards, *
John Davis *   |    * *Customer Success Manager*
Cell: 801.633.6013
john.davis@observepoint.com
www.observepoint.com 
&lt;https:</t>
  </si>
  <si>
    <t>19c216614fd4c9d6</t>
  </si>
  <si>
    <t>Michaleen Craig &lt;michaleen.craig@mongodb.com&gt;, Arthur Engelhard &lt;arthur.engelhard@mongodb.com&gt;</t>
  </si>
  <si>
    <t xml:space="preserve">Hey Wendi,
Sorry I didn't get back to you last week and then I was off today. Here are 
a couple journeys I built for your pricing and contact us pages to verify 
the chat now buttons on both pages actually do cause the chat iframe to 
load on the page:
https://app.observepoint.com/web-journey/575343/run/66672653/results?action=1
https://app.observepoint.com/web-journey/575341/run/66672661/results?action=4
There were slight differences on how the chat now buttons were implemented 
</t>
  </si>
  <si>
    <t>19c216718134b48e</t>
  </si>
  <si>
    <t>19c21eec85a884cf</t>
  </si>
  <si>
    <t>Hey Wendi,
Sorry I didn't get back to you last week and then I was OOO yesterday. Here 
are a couple journeys I built for your pricing and contact us pages to 
verify the chat now buttons on the pages actually do cause the chat iframe 
to load on the page:
https://app.observepoint.com/web-journey/575343/run/66672653/results?action=1
https://app.observepoint.com/web-journey/575341/run/66672661/results?action=1
There were slight differences on how the chat now buttons were implemented</t>
  </si>
  <si>
    <t>19c2396a18c437e2</t>
  </si>
  <si>
    <t>Hey Wendi,
Sorry I didn't get back to you last week and then I was OOO yesterday. Here
are a couple journeys I built for your pricing and contact us pages to
verify the chat now buttons on the pages actually do cause the chat iframe
to load on the page:
https://app.observepoint.com/web-journey/575343/run/66672653/results?action=1
https://app.observepoint.com/web-journey/575341/run/66672661/results?action=1
There were slight differences on how the chat now buttons were implemented
o</t>
  </si>
  <si>
    <t>19c2443675fa654a</t>
  </si>
  <si>
    <t>Hi Raymond, 
 Just checking in to see if you had a chance to review our previous message. Happy to help if you have any questions. 
 Thank you!</t>
  </si>
  <si>
    <t>19c2460ca63d3df8</t>
  </si>
  <si>
    <t>John, I need to either reschedule or cancel for today.  If your schedule allows for Thursday, lets reschedule.  If not, next tues will do.
My goal is to have new scan define if we can meet thurs.  if you're not avail, we go to tues.  Either way, please advise.  Thank you-
-----Original Appointment-----
From: John Davis &lt;john.davis@observepoint.com&gt;
Sent: Tuesday, January 27, 2026 3:34 PM
To: John Davis; Hagerty, Philip
Cc: Macey Bell; Andy Compas
Subject: ObservePoint | RWJF - Sync
W</t>
  </si>
  <si>
    <t>19c246e3f31d630f</t>
  </si>
  <si>
    <t>Re: ObservePoint | RWJF - Sync</t>
  </si>
  <si>
    <t>Hey Phil,
Here are some slots that work for me on Thursday in *Eastern Time*, feel
free to grab one or we can wait until Tuesday, either way works for me,
thanks!
Meeting length: 30 Minutes
Time Zone: (GMT-5) EST/New_York
Thu Feb 5
 12:00  PM
&lt;https://us-3129.email-composer-webhooks.gong.io/email-tracking/clicked?email-info-token=eyJhbGciOiJIUzI1NiJ9.eyJjb21wYW55SWQiOiI4OTgyMjM2MTQxODc2Mjk3NzAiLCJkcmFmdElkIjoici04NTAxNjU2MDE5Mjc2NDUyMTY0IiwibGlua1VybCI6Imh0dHBzOi8vb2JzZXJ2ZXBvaW50LmN</t>
  </si>
  <si>
    <t>19c2487a3c566b93</t>
  </si>
  <si>
    <t>Hi John,
Thanks for following up and looking forward to chatting tomorrow, Feb 4
11:00AM MT
On Tue, Feb 3, 2026 at 5:00 AM John Davis &lt;john.davis@observepoint.com&gt;
wrote:
&gt; Hey Wendi,
&gt;
&gt; Sorry I didn't get back to you last week and then I was OOO yesterday.
&gt; Here are a couple journeys I built for your pricing and contact us pages to
&gt; verify the chat now buttons on the pages actually do cause the chat iframe
&gt; to load on the page:
&gt;
&gt;
&gt; https://app.observepoint.com/web-journey</t>
  </si>
  <si>
    <t>19c249111c21d20c</t>
  </si>
  <si>
    <t>Tentatively Accepted: ObservePoint | MongoDB Inc. Sync @ Wed Feb 4, 2026 11am - 11:30am (MST) (john.davis@observepoint.com)</t>
  </si>
  <si>
    <t>Arthur Engelhard has replied "Maybe" to this invitation.
ObservePoint | MongoDB Inc. Sync
Wednesday Feb 4, 2026 ⋅ 11am – 11:30am
Mountain Time - Denver
Location
https://observepoint.zoom.us/j/95101485952	
https://www.google.com/url?q=https%3A%2F%2Fobservepoint.zoom.us%2Fj%2F95101485952&amp;sa=D&amp;source=calendar&amp;ust=1770571980000000&amp;usg=AOvVaw2ir_PSgt0ZUuFhhI1o1BHi
Booked with ChiliCal.
Looking forward to connecting.
If you need to reschedule, please use the link:  
https://obser</t>
  </si>
  <si>
    <t>19c249608c2a6c4e</t>
  </si>
  <si>
    <t>I look forward to chatting, thanks!
*Regards, *
John Davis *   |    * *Customer Success Manager*
Cell: 801.633.6013
john.davis@observepoint.com
www.observepoint.com
&lt;https://us-3129.email-composer-webhooks.gong.io/email-tracking/clicked?email-info-token=eyJhbGciOiJIUzI1NiJ9.eyJjb21wYW55SWQiOiI4OTgyMjM2MTQxODc2Mjk3NzAiLCJkcmFmdElkIjoicjg2NjM2NjI2ODk0NjQ1MjM1NjkiLCJsaW5rVXJsIjoiaHR0cHM6Ly9ncm9vdmUuZ3J2bG5rNC5jb20vdXJsL3R5cGE2YnlpZnVrdmJ0aWp3b2Q5NC9hSFIwY0RvdkwzZDNkeTV2WW5ObGNuWmxjRzlwY</t>
  </si>
  <si>
    <t>19c24be0e637a585</t>
  </si>
  <si>
    <t>"IALONGO, FRANCESCO S." &lt;FIALONGO@amica.com&gt;, Macey Bell &lt;macey.bell@observepoint.com&gt;, ObservePoint AI from ObservePoint &lt;support@observepoint.com&gt;</t>
  </si>
  <si>
    <t>Thanks Dallin,
I will be your main point of contact 
*Regards, *
John Davis *   |    * *Customer Success Manager*
Cell: 801.633.6013
john.davis@observepoint.com
www.observepoint.com 
&lt;https://groove.grvlnk4.com/url/typa6byifukvbtijwod94/aHR0cDovL3d3dy5vYnNlcnZlcG9pbnQuY29tLyNncm9vdmVzdW06LTc2MTEwNTM3MA%3D%3D&gt;
On Mon, Feb 2, 2026 at 12:45 PM Dallin Madsen &lt;
dallin.madsen@observepoint.com&gt; wrote:
&gt; Looping in John who will be the main point of contact for this.
&gt;
&gt; Than</t>
  </si>
  <si>
    <t>19c24ef0288847d4</t>
  </si>
  <si>
    <t>Thanks Dallin,
I will be your main point of contact for this, but our Support team will be
setting this up for you, so I have looped them in as well. Thanks for
sending this over Kevin!
*Regards, *
John Davis *   |    * *Customer Success Manager*
Cell: 801.633.6013
john.davis@observepoint.com
www.observepoint.com
&lt;https://us-3129.email-composer-webhooks.gong.io/email-tracking/clicked?email-info-token=eyJhbGciOiJIUzI1NiJ9.eyJjb21wYW55SWQiOiI4OTgyMjM2MTQxODc2Mjk3NzAiLCJkcmFmdElkIj</t>
  </si>
  <si>
    <t>19c24efaa3f0b447</t>
  </si>
  <si>
    <t>kferreira2@amica.com, fialongo@amica.com, macey.bell@observepoint.com</t>
  </si>
  <si>
    <t>Re: Re: Amica Mutual Single Sign-On configuration</t>
  </si>
  <si>
    <t xml:space="preserve"> 
#74079270: Re: Amica Mutual Single Sign-On configuration 
Submitted 
We'll pick up your ticket soon 
Thanks Dallin, I will be your main point of contact for this, but our 
Support team will be setting this up for you, so I have looped them in as 
well. Thanks for sending this over Kevin!
*Regards, * John Davis* | * *Customer Success Manager* Cell: 801.633.6013 
john.davis@observepoint.com 
*ObservePoint AI*
ObservePoint
[image: intercom] </t>
  </si>
  <si>
    <t>19c2519e8a20a589</t>
  </si>
  <si>
    <t>cdugger@caesars.com, Jered White &lt;jered.white@observepoint.com&gt;, jparkinson@caesars.com, Macey Bell &lt;macey.bell@observepoint.com&gt;, pfrei@caesars.com, John Davis &lt;john.davis@observepoint.com&gt;</t>
  </si>
  <si>
    <t>caesars.com, observepoint.com</t>
  </si>
  <si>
    <t>Here is the updated zoom link, sorry for the troubles!  
https://observepoint.zoom.us/j/3628593272?pwd=OfxX2kwpsuA5labBaZXephHbiAXlz9.1&amp;omn=93300451285&amp;jst=2
ObservePoint | Caesars - Sync
Tuesday Feb 3, 2026 ⋅ 1pm – 1:30pm
Mountain Time - Denver
Join Zoom Meeting
https://observepoint.zoom.us/j/3628593272?pwd=OfxX2kwpsuA5labBaZXephHbiAXlz9.1&amp;omn=93300451285&amp;jst=2
Join by phone
(US) +1 877-853-5247
passcode: 183089
Joining instructions
https://www.google.com/url?q=https://ap</t>
  </si>
  <si>
    <t>19c2534e09b55ac0</t>
  </si>
  <si>
    <t>19c2551dacbf0e3e</t>
  </si>
  <si>
    <t>Meeting</t>
  </si>
  <si>
    <t>Sorry Stanton,
My waiting room hasn't worked today for some reason, you can join here:
https://observepoint.zoom.us/j/3628593272?pwd=OfxX2kwpsuA5labBaZXephHbiAXlz9.1&amp;omn=97995869142&amp;jst=2
&lt;https://us-3129.email-composer-webhooks.gong.io/email-tracking/clicked?email-info-token=eyJhbGciOiJIUzI1NiJ9.eyJjb21wYW55SWQiOiI4OTgyMjM2MTQxODc2Mjk3NzAiLCJkcmFmdElkIjoici0zNTcxMzgxMjAwODE5OTU2ODAyIiwibGlua1VybCI6Imh0dHBzOi8vb2JzZXJ2ZXBvaW50Lnpvb20udXMvai8zNjI4NTkzMjcyP3B3ZD1PZnhYMmt3cHN1QTVsYWJCYVpYZXB</t>
  </si>
  <si>
    <t>19c25b6e5f0a3a4f</t>
  </si>
  <si>
    <t>Hi John,
Good meeting today.
Can we have similar call with PGIM team?  Can you send availability for this week and next week?  If you can include mornings, that would be great.
Thanks,
Steve
From: John Davis &lt;john.davis@observepoint.com&gt;
Sent: Wednesday, January 28, 2026 3:15 PM
To: Steve Choi &lt;steve.choi@prudential.com&gt;
Subject: Re: Sync Meeting
Yes, your Teams invite worked for me, thanks.
Yes, I have time in the following slots in Eastern Time:
Meeting length: 30 Minu</t>
  </si>
  <si>
    <t>19c25bbe66ddbb1b</t>
  </si>
  <si>
    <t>Sure thing, Steve.
Next week is our quarterly summit so I don't have a ton of slots available,
so I will include the this week and the next two weeks in *Eastern Time*:
Meeting length: 30 Minutes
Time Zone: (GMT-5) EST/New_York
Wed Feb 4 Thu Feb 5 Fri Feb 6 Mon Feb 9 Tue Feb 10 Mon Feb 16 Tue Feb 17 Wed
 Feb 18 Thu Feb 19 Fri Feb 20
 4:00  PM
&lt;https://us-3129.email-composer-webhooks.gong.io/email-tracking/clicked?email-info-token=eyJhbGciOiJIUzI1NiJ9.eyJjb21wYW55SWQiOiI4OTgyMjM2MTQxO</t>
  </si>
  <si>
    <t>19c25e6ce211ba5d</t>
  </si>
  <si>
    <t>Hey Charlotte,
Dylan and I would love to show you something we worked on recently and to
get your thoughts and context to help create something more usable for you.
These times work well for us in *Mountain Time*, can you find one that
works for you?
Meeting length: 30 Minutes
Time Zone: (GMT-7) MST/Denver
Thu Feb 5 Fri Feb 6
 10:00  AM
&lt;https://us-3129.email-composer-webhooks.gong.io/email-tracking/clicked?email-info-token=eyJhbGciOiJIUzI1NiJ9.eyJjb21wYW55SWQiOiI4OTgyMjM2MTQxODc2</t>
  </si>
  <si>
    <t>19c2936360e4dcb4</t>
  </si>
  <si>
    <t>Contract Renewal</t>
  </si>
  <si>
    <t xml:space="preserve">Hi John, I believe our contract is up for renewal - can you look into this?
Best,
Grant
</t>
  </si>
  <si>
    <t>19c2948c1a9af10b</t>
  </si>
  <si>
    <t>John Davis &lt;john.davis@observepoint.com&gt;, "dylan.sellers@observepoint.com" &lt;dylan.sellers@observepoint.com&gt;</t>
  </si>
  <si>
    <t>Thanks John, this is great! Booked for Friday, looking forward to it.
I also wanted to go over something else with you, regarding cookie compliance. It looks like David and team haven’t removed the tags/cookies that we pointed out from the OP audit, must have been 6 months ago. Would appreciate your assistance next week.
Thank you again!
Charlotte Castillo | Senior Manager, Marketing Analytics
Pronouns: She/Her/Hers
M 310.210.6251 | E charlotte.castillo@devry.edu
[Blue text on a blac</t>
  </si>
  <si>
    <t>19c2996f3cf567db</t>
  </si>
  <si>
    <t>Re: Contract Renewal</t>
  </si>
  <si>
    <t>Hey Grant,
Yes it is up on March 1st. I have looped Clark Anderson (your AE) into this 
thread
*Regards, *
John Davis *   |    * *Customer Success Manager*
Cell: 801.633.6013
john.davis@observepoint.com
www.observepoint.com 
&lt;https://groove.grvlnk4.com/url/typa6byifukvbtijwod94/aHR0cDovL3d3dy5vYnNlcnZlcG9pbnQuY29tLyNncm9vdmVzdW06LTc2MTEwNTM3MA%3D%3D&gt;
On Wed, Feb 4, 2026 at 8:12 AM Grant Menefee &lt;Grant.Menefee@worldmarket.com&gt; 
wrote:
&gt; Hi John, I believe our contract i</t>
  </si>
  <si>
    <t>19c29a841708cbfb</t>
  </si>
  <si>
    <t xml:space="preserve">Hey Grant,
Yes it is up on March 1st. I have looped Clark Anderson (your AE) into this 
thread for any questions that you might have for him.
*Regards, *
John Davis *   |    * *Customer Success Manager*
Cell: 801.633.6013
john.davis@observepoint.com
www.observepoint.com 
&lt;https://groove.grvlnk4.com/url/typa6byifukvbtijwod94/aHR0cDovL3d3dy5vYnNlcnZlcG9pbnQuY29tLyNncm9vdmVzdW06LTc2MTEwNTM3MA%3D%3D&gt;
On Wed, Feb 4, 2026 at 8:12 AM Grant Menefee &lt;Grant.Menefee@worldmarket.com&gt; </t>
  </si>
  <si>
    <t>19c29fd19f4bcae3</t>
  </si>
  <si>
    <t>Charlie Tysse &lt;charlie.tysse@stackedanalytics.com&gt;</t>
  </si>
  <si>
    <t>stackedanalytics.com</t>
  </si>
  <si>
    <t>Alexandru Marcu &lt;alexandru.marcu@observepoint.com&gt;</t>
  </si>
  <si>
    <t>Macey Bell &lt;macey.bell@observepoint.com&gt;, "Gonzales, Enrique" &lt;egonzales@verisign.com&gt;, Adrian Gircoveanu &lt;adrian.gircoveanu@observepoint.com&gt;, john.davis@observepoint.com</t>
  </si>
  <si>
    <t>observepoint.com, verisign.com</t>
  </si>
  <si>
    <t>Re: Question: Where are we with OP hosting Apps Script webhooks?</t>
  </si>
  <si>
    <t xml:space="preserve"> Hi Alex,
Sorry to bug you — I made a change to the Google sheet again, could you
redeploy?
Looping in John Davis, Verisign’s new account rep (relevant context for
Verisign’s App Script webhook solution)
*Charlie Tysse*
*Analytics Architect*
[image: stacked analytics logo]
tel: ‪843.284.3978‬
email: charlie.tysse@stackedanalytics.com
web: stackedanalytics.com &lt;https://www.stackedanalytics.com/&gt;
On Jan 15, 2026 at 12:02:59 PM, Alexandru Marcu &lt;
alexandru.marcu@observepoint.c</t>
  </si>
  <si>
    <t>19c2a03ab6d8d6ab</t>
  </si>
  <si>
    <t>Hi Charlie,
Done!
Best regards!
On Wed, Feb 4, 2026 at 8:49 PM Charlie Tysse &lt;
charlie.tysse@stackedanalytics.com&gt; wrote:
&gt; Hi Alex,
&gt;
&gt; Sorry to bug you — I made a change to the Google sheet again, could you
&gt; redeploy?
&gt;
&gt; Looping in John Davis, Verisign’s new account rep (relevant context for
&gt; Verisign’s App Script webhook solution)
&gt;
&gt; *Charlie Tysse*
&gt; *Analytics Architect*
&gt; [image: stacked analytics logo]
&gt; tel: ‪843.284.3978‬
&gt; email: charlie.tysse@stackedanalyt</t>
  </si>
  <si>
    <t>19c2a4db6c79a72c</t>
  </si>
  <si>
    <t>Re: DeVry // Journeys Sample Template</t>
  </si>
  <si>
    <t>Thanks for sending this over Charlotte!
I am looping in my journey support team to take a look since it looks 
pretty comprehensive on the forms that you want to test. I think it would 
be nice to get their thoughts on the overall structure of these and how 
best to 
*Regards, *
John Davis *   |    * *Customer Success Manager*
Cell: 801.633.6013
john.davis@observepoint.com
www.observepoint.com 
&lt;https://groove.grvlnk4.com/url/typa6byifukvbtijwod94/aHR0cDovL3d3dy5vYnNlcnZlcG9pbn</t>
  </si>
  <si>
    <t>19c2a542e4cbd44e</t>
  </si>
  <si>
    <t>Hey Grant,
Yes it is up on March 1st. I have looped Clark Anderson (your AE) into this 
thread for any questions that you might have for him.
Your usage is looking consistent and strong for both audits and journeys. 
We have consistently hit the limits on some of the larger or more frequent 
scans that you have run so that might be worth talking about next time we 
chat on Friday.
*Regards, *
John Davis *   |    * *Customer Success Manager*
Cell: 801.633.6013
john.davis@obs</t>
  </si>
  <si>
    <t>19c2a4f1e5ef684f</t>
  </si>
  <si>
    <t>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 *Customer Success Manager*
Cell: 801.633.6013
john.davis@observepoint.com
www.observepoint.com
&lt;https://us-3129.email-composer-webhooks</t>
  </si>
  <si>
    <t>19c2a4fa8f29ae5e</t>
  </si>
  <si>
    <t>Re: Re: DeVry // Journeys Sample Template</t>
  </si>
  <si>
    <t xml:space="preserve"> 
#74288523: Re: DeVry // Journeys Sample Template 
Submitted 
We'll pick up your ticket soon 
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*Customer Success Manager* Cell: 801.633.6013 
john.davis@</t>
  </si>
  <si>
    <t>19c2a99fc7dcd49e</t>
  </si>
  <si>
    <t>Hey Grant,
Yes it is up on March 1st. I have looped Clark Anderson (your AE) into this
thread for any questions that you might have for him.
Your usage is looking consistent and strong for both audits and journeys.
We have consistently hit the limits on some of the larger or smaller more
frequent scans that you have run so that might be worth talking about next
time we chat on Friday.
*Regards, *
John Davis *   |    * *Customer Success Manager*
Cell: 801.633.6013
john.davis@o</t>
  </si>
  <si>
    <t>19c2a9ff37298cec</t>
  </si>
  <si>
    <t>Raymond Chau &lt;rchau@questrade.com&gt;, Todd Wilkerson &lt;todd.wilkerson@observepoint.com&gt;</t>
  </si>
  <si>
    <t>Skyline Team Connection</t>
  </si>
  <si>
    <t>Hey Winnie,
Hope you were able to have some fun during your time off!
I wanted to reach out before our next scheduled meeting to talk about your 
privacy use cases. Raymond had mentioned that there was a team that mostly 
handled this called the Skyline team? 
He mentioned that you interact with them more than he does so I was 
wondering if I could parallelize with them and you a little to make sure 
you're getting the most value out ObservePoint. 
Would it be possible for you to</t>
  </si>
  <si>
    <t>19c2aadec29c025f</t>
  </si>
  <si>
    <t>19c42eaa5ae7664c</t>
  </si>
  <si>
    <t>Hey Winnie,
Hope you were able to have some fun during your time off!
I wanted to reach out before our next scheduled meeting to talk about your
privacy use cases. Raymond had mentioned that there was a team that mostly
handled this called the Skyline team?
He mentioned that you interact with them more than he does so I was
wondering if I could parallelize with them and you a little to make sure
Questrade is getting the most value out of ObservePoint.
Would it be possible for you</t>
  </si>
  <si>
    <t>19c2ab5d6acee73b</t>
  </si>
  <si>
    <t>Wendi Vien &lt;wendi.vien@mongodb.com&gt;, Michaleen Craig &lt;michaleen.craig@mongodb.com&gt;</t>
  </si>
  <si>
    <t>Sync Followup</t>
  </si>
  <si>
    <t>Hey Wendi and Michaleen,
It was great to see you two again today!
Here is a link that talks about integrating Jira with journeys and rules
and such. It might be a little early for this right now, but I wanted to
make you aware of this if you wanted to at least get it setup and test your
processes.
https://help.observepoint.com/en/articles/9112923-jira-integration
&lt;https://us-3129.email-composer-webhooks.gong.io/email-tracking/clicked?email-info-token=eyJhbGciOiJIUzI1NiJ9.eyJjb21wYW5</t>
  </si>
  <si>
    <t>19c2abbe371e92e5</t>
  </si>
  <si>
    <t>Re: Sync Followup</t>
  </si>
  <si>
    <t>Thanks for handling this, John. I trust you all to take this across the
finish line.
On Wed, Feb 4, 2026, 5:11 PM John Davis &lt;john.davis@observepoint.com&gt; wrote:
&gt; Hey Wendi and Michaleen,
&gt;
&gt; It was great to see you two again today!
&gt;
&gt; Here is a link that talks about integrating Jira with journeys and rules
&gt; and such. It might be a little early for this right now, but I wanted to
&gt; make you aware of this if you wanted to at least get it setup and test your
&gt; processes.
&gt;
&gt; htt</t>
  </si>
  <si>
    <t>19c2adaa8b3d0af4</t>
  </si>
  <si>
    <t>Thanks John.
Grant -- looking forward to speaking on Friday. We've got some ideas to
help your scanning value take off this year.
Clarke Anderson *   |    * *Account Executive*
m: (818) 421-3713
clarke.anderson@observepoint.com
On Wed, Feb 4, 2026 at 2:41 PM John Davis &lt;john.davis@observepoint.com&gt;
wrote:
&gt; Hey Grant,
&gt;
&gt; Yes it is up on March 1st. I have looped Clark Anderson (your AE) into
&gt; this thread for any questions that you might have for him.
&gt;
&gt; Your us</t>
  </si>
  <si>
    <t>19c2de484fdfcb14</t>
  </si>
  <si>
    <t>Hey Franc!
Let me know if you'd like to chat about the proposal options and customize
further.
Best!
Dallin Madsen *   |    * *Enterprise Account Executive*
801.850.3709
dallin.madsen@observepoint.com
Schedule a Meeting With Me!
&lt;https://observepoint.chilipiper.com/me/dallin-madsen/meeting-with-dallin-madsen&gt;
On Mon, Feb 2, 2026 at 11:15 AM Dallin Madsen &lt;
dallin.madsen@observepoint.com&gt; wrote:
&gt; Hi Franc!
&gt;
&gt; 1. Where does it show the or where can I see how the journe</t>
  </si>
  <si>
    <t>19c2e3d9e26d7d35</t>
  </si>
  <si>
    <t>Alexandru Marcu &lt;alexandru.marcu@observepoint.com&gt;, Charlie Tysse &lt;charlie.tysse@stackedanalytics.com&gt;</t>
  </si>
  <si>
    <t>observepoint.com, stackedanalytics.com</t>
  </si>
  <si>
    <t>Macey Bell &lt;macey.bell@observepoint.com&gt;, Adrian Gircoveanu &lt;adrian.gircoveanu@observepoint.com&gt;, "john.davis@observepoint.com" &lt;john.davis@observepoint.com&gt;</t>
  </si>
  <si>
    <t>RE:  Question: Where are we with OP hosting Apps Script webhooks?</t>
  </si>
  <si>
    <t>Thanks,
Enrique
From: Alexandru Marcu &lt;alexandru.marcu@observepoint.com&gt;
Sent: Wednesday, February 4, 2026 1:57 PM
To: Charlie Tysse &lt;charlie.tysse@stackedanalytics.com&gt;
Cc: Macey Bell &lt;macey.bell@observepoint.com&gt;; Gonzales, Enrique &lt;egonzales@verisign.com&gt;; Adrian Gircoveanu &lt;adrian.gircoveanu@observepoint.com&gt;; john.davis@observepoint.com
Subject: [EXTERNAL] Re: Question: Where are we with OP hosting Apps Script webhooks?
Caution: This email originated from outside the organiza</t>
  </si>
  <si>
    <t>19c2eaafd90d5a2b</t>
  </si>
  <si>
    <t>Todays Connect Feb 05</t>
  </si>
  <si>
    <t xml:space="preserve">Hi Macey / John,
Just wanted to check if we are meeting today for our connect?
Not sure if todays connect is from the old series and we have create a new series for our monthly connects.
Thanks
Chinmay Satam | Int. Analyst | Advanced Analytics &amp; Automation | Digital
chinmay.satam@westjet.com&lt;mailto:csatam@westjet.com&gt;
[L_WestJet_LWYG_Bottom_RGB.test]
Our Team Values: Collaboration, Dependability, Integrity, Transparency
</t>
  </si>
  <si>
    <t>19c2ea840614e033</t>
  </si>
  <si>
    <t>csatam@westjet.com, devon.kerscher@westjet.com, farzaan.hoque@westjet.com, jason.wiegand@westjet.com, maushami.desai@westjet.com, Todd Wilkerson &lt;todd.wilkerson@observepoint.com&gt;, John Davis &lt;john.davis@observepoint.com&gt;</t>
  </si>
  <si>
    <t>Updated Zoom Link</t>
  </si>
  <si>
    <t>Here is the correct Zoom link, sorry for the confusion!
ObservePoint | WestJet Monthly Sync
Thursday Feb 5, 2026 ⋅ 9:30am – 10am
Mountain Time - Denver
Join Zoom Meeting
https://observepoint.zoom.us/j/3628593272?pwd=OfxX2kwpsuA5labBaZXephHbiAXlz9.1&amp;omn=99172667581&amp;jst=2
Join by phone
(US) +1 877-853-5247
passcode: 183089
Joining instructions
https://www.google.com/url?q=https://applications.zoom.us/addon/invitation/detail?meetingUuid%3DB475j4lJTXOqU7ujeZMlQg%253D%253D%26sig</t>
  </si>
  <si>
    <t>19c2ec042c53fa96</t>
  </si>
  <si>
    <t>Extra February Sync</t>
  </si>
  <si>
    <t>Hey Chinmay,
I'd love to connect again before our next sync in March to help you meet 
your deadlines.
To reiterate, it would be super helpful for you to send me your thoughts 
around the story that you want to tell with your audits and the data behind 
them, what are the questions that you want answered and what are the 
standards of success that you might want to set up alerts on. I have 
attached a document to help you get some ideas for questions you might have.
Also, lets do t</t>
  </si>
  <si>
    <t>19c2ebce7827e314</t>
  </si>
  <si>
    <t>19c2ec611df628e7</t>
  </si>
  <si>
    <t>Hey Chinmay,
I'd love to connect again before our next sync in March to help you meet
your deadlines.
To reiterate, it would be super helpful for you to send me your thoughts
around the story that you want to tell with your audits and the data behind
them, what are the questions that you want answered and what are the
standards of success that you might want to set up alerts on. I have
attached a document to help you get some ideas for questions you might have.
Also, let's do the s</t>
  </si>
  <si>
    <t>19c2ec438518c363</t>
  </si>
  <si>
    <t>19c2eeb529ac057d</t>
  </si>
  <si>
    <t>RE: [EXTERNAL] Re: DeVry // Journeys Sample Template</t>
  </si>
  <si>
    <t>Thank you, John, and thank you to the Support team.
To reiterate, there is no expectation that this work be completed on an accelerated timeline. Please take the time you need. It is fine for this to be addressed over time.
The level of detail requested is intentional. Our IT team has templated every form within Get Started, yet there are instances where individual elements appear to have been authored separately. The comprehensive review helps us understand where and why those differences</t>
  </si>
  <si>
    <t>19c2f46c0ff3f8de</t>
  </si>
  <si>
    <t>Observepoint - EDC - Regarding the broken external links setup</t>
  </si>
  <si>
    <t>Hi John,
Hope you are having a great week!
I am reaching out to you regarding the setup that was done for the broken external links for EDC site, I noticed that the secondary audit is being triggered automatically when the primary audit finishes the scan, and it kind of scans only 183 pages, I am assuming there are more broken links I believe.
Please would you be able to double check the setup, ideally the secondary audit should not trigger until I run it or setup some cadence. For now,</t>
  </si>
  <si>
    <t>19c2f5ba3df5ebfa</t>
  </si>
  <si>
    <t>Aparna Kumar &lt;Aparna.Kumar@brunswick.com&gt;, Brad Weidner &lt;Brad.Weidner@brunswick.com&gt;</t>
  </si>
  <si>
    <t>RE: ObservePoint | Brunswick Sync</t>
  </si>
  <si>
    <t>Hi John,
Thanks for meeting with us Tuesday. Please provide next steps, I believe you were going to test a couple options for global rule creation. Thank you!
This data is internal to Brunswick.
-----Original Appointment-----
From: John Davis &lt;john.davis@observepoint.com&gt;
Sent: Friday, January 30, 2026 9:13 AM
To: John Davis; Brad Weidner
Subject: ObservePoint | Brunswick Sync
When: Tuesday, February 3, 2026 12:30 PM-1:00 PM America/Denver.
Where:
ObservePoint | Brunswick S</t>
  </si>
  <si>
    <t>19c2fdc07bfe8a39</t>
  </si>
  <si>
    <t>RE: ObservePoint | Amica Weekly Sync</t>
  </si>
  <si>
    <t>Hi John,
I might be 20 mins or so late tomorrow. Have to meet about contract and contract ownership internally to try and get some traction (for OP)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-----Original Appointm</t>
  </si>
  <si>
    <t>19c2fe11366ba99c</t>
  </si>
  <si>
    <t>Re: Observepoint - EDC - Regarding the broken external links setup</t>
  </si>
  <si>
    <t xml:space="preserve">Hey Dinika,
Great to hear from you!
I looked into that and I had a tiny bug that was preventing 
*Regards, *
John Davis *   |    * *Customer Success Manager*
Cell: 801.633.6013
john.davis@observepoint.com
www.observepoint.com 
&lt;https://groove.grvlnk4.com/url/typa6byifukvbtijwod94/aHR0cDovL3d3dy5vYnNlcnZlcG9pbnQuY29tLyNncm9vdmVzdW06LTc2MTEwNTM3MA%3D%3D&gt;
On Thu, Feb 5, 2026 at 12:28 PM Rao, Dinika &lt;dinika.rao@accenture.com&gt; 
wrote:
&gt; Hi John,
&gt;
&gt; Hope you are having </t>
  </si>
  <si>
    <t>19c2fe8fad047895</t>
  </si>
  <si>
    <t>No worries, thanks Frank!
*Regards, *
John Davis *   |    * *Customer Success Manager*
Cell: 801.633.6013
john.davis@observepoint.com
www.observepoint.com
&lt;https://groove.grvlnk4.com/url/typa6byifukvbtijwod94/aHR0cDovL3d3dy5vYnNlcnZlcG9pbnQuY29tLyNncm9vdmVzdW06LTc2MTEwNTM3MA%3D%3D&gt;
On Thu, Feb 5, 2026 at 3:11 PM IALONGO, FRANCESCO S. &lt;FIALONGO@amica.com&gt;
wrote:
&gt; Hi John,
&gt;
&gt;
&gt;
&gt; I might be 20 mins or so late tomorrow. Have to meet about contract and
&gt; contract owners</t>
  </si>
  <si>
    <t>19c2fe72d423b9e2</t>
  </si>
  <si>
    <t>Hey Dinika,
Great to hear from you!
I looked into that and I had a tiny bug that was only allowing my script to
pull in 1000 urls from that primary report and so thats why it was only
finding 183 pages because it was the unique urls from that list of 1000
urls. I have fixed that and it is now finding 5188 and should be working in
the future. I just went ahead and ran it to update the external links audit
and then I just manually kicked it off. It shouldn't automatically kick off
that</t>
  </si>
  <si>
    <t>19c3016deb5cdae7</t>
  </si>
  <si>
    <t>Winnie is currently out of office Re: Re: Journey Followup</t>
  </si>
  <si>
    <t>Hi all,
I'm currently OOO and will respond once I am back. Please reach out to my 
teammates during my absence:
Analytics implementation and validation - Raymond Chau (rchau@questrade.com)
Anything else - Clauria Yang (cyang@questrade.com) 
Regards,
Winnie
-- 
Winnie Ho ​​​​
Team Lead, Digital Measurement
www.questrade.com
Phone  416.227.9876
Toll free  1.888.783.7866
Fax  1.888.299.1098
Questrade, Inc.
5700 Yonge St., Suite 1900, Toronto, ON, M2M 4K2
Questrade, Inc. is a registered investme</t>
  </si>
  <si>
    <t>19c301685d89f13e</t>
  </si>
  <si>
    <t>rchau@questrade.com, Winnie Ho &lt;who@questrade.com&gt;, Clauria Yang &lt;cyang@questrade.com&gt;, macey.bell@observepoint.com</t>
  </si>
  <si>
    <t>Hey Raymond,
After chatting with Bogdon we still feel the same way that we're pretty
sure it's a whitelisting issue on your end.
Let us know if you have any more questions, thanks!
*Regards, *
John Davis *   |    * *Customer Success Manager*
Cell: 801.633.6013
john.davis@observepoint.com
www.observepoint.com
&lt;https://groove.grvlnk4.com/url/typa6byifukvbtijwod94/aHR0cDovL3d3dy5vYnNlcnZlcG9pbnQuY29tLyNncm9vdmVzdW06LTc2MTEwNTM3MA%3D%3D&gt;
On Tue, Feb 3, 2026 at 9:08 AM Bogda</t>
  </si>
  <si>
    <t>19b9fbbe7e819736</t>
  </si>
  <si>
    <t>19c30170e3074555</t>
  </si>
  <si>
    <t>rchau@questrade.com, who@questrade.com, cyang@questrade.com, macey.bell@observepoint.com</t>
  </si>
  <si>
    <t>Re: Re: Re: Journey Followup</t>
  </si>
  <si>
    <t xml:space="preserve"> 
#74649656: Re: Re: Journey Followup 
Submitted 
We'll pick up your ticket soon 
Hey Raymond, After chatting with Bogdon we still feel the same way that 
we're pretty sure it's a whitelisting issue on your end. Let us know if you 
have any more questions, thanks! *Regards, * John Davis* | * *Customer 
Success Manager* Cell: 801.633.6013 john.davis@observepoint.com 
*ObservePoint AI*
ObservePoint
[image: intercom] </t>
  </si>
  <si>
    <t>19c302681aabc3a5</t>
  </si>
  <si>
    <t>bruce.whittington@cvshealth.com, coulsond@aetna.com, dedrickr@aetna.com, tanedom@aetna.com, vongerichtena@aetna.com</t>
  </si>
  <si>
    <t>cvshealth.com, aetna.com</t>
  </si>
  <si>
    <t>Setup Regular Sync</t>
  </si>
  <si>
    <t xml:space="preserve">Hey Mike and Bruce,
It was great to meet you both today
*Regards, *
John Davis *   |    * *Customer Success Manager*
Cell: 801.633.6013
john.davis@observepoint.com
www.observepoint.com 
&lt;https://groove.grvlnk4.com/url/typa6byifukvbtijwod94/aHR0cDovL3d3dy5vYnNlcnZlcG9pbnQuY29tLyNncm9vdmVzdW06LTc2MTEwNTM3MA%3D%3D&gt;
</t>
  </si>
  <si>
    <t>19c3025a371d46fd</t>
  </si>
  <si>
    <t>19c302b5e304d170</t>
  </si>
  <si>
    <t>Hey Mike and Bruce,
It was great to meet you both today and hear about your needs.
I would love to schedule a recurring sync with you, separate from what I
have with the CVS team. I think either bi-weekly or monthly to start would
be helpful for you, let me know which you prefer.
Your homework before we meet next is to take a look at that use case pdf
(attached here just in case) and to think of the questions you might have
about your sites and their data.
Here are a few time slo</t>
  </si>
  <si>
    <t>19c302d086d49f53</t>
  </si>
  <si>
    <t>Re: Setup Regular Sync</t>
  </si>
  <si>
    <t>Woops I forgot to attach the pdf file.
Here is the recording of the meeting for Alex as well:
https://app.askelephant.ai/share/clips/mclp_01KGQH9MA1WQH35BN6SAAA1XVY
*Regards, *
John Davis *   |    * *Customer Success Manager*
Cell: 801.633.6013
john.davis@observepoint.com
www.observepoint.com
&lt;https://groove.grvlnk4.com/url/typa6byifukvbtijwod94/aHR0cDovL3d3dy5vYnNlcnZlcG9pbnQuY29tLyNncm9vdmVzdW06LTc2MTEwNTM3MA%3D%3D&gt;
On Thu, Feb 5, 2026 at 4:37 PM John Davis &lt;john.davis@o</t>
  </si>
  <si>
    <t>19c339078d5dd5b0</t>
  </si>
  <si>
    <t>john.davis@observepoint.com, who@questrade.com, cyang@questrade.com, macey.bell@observepoint.com</t>
  </si>
  <si>
    <t>Hi both
Do you mean it's our network team that hasn't allowed the Observe Point IP
to access the domain myportal.uat.questrade.com?
We actually did already allow it and from the log, you can see we have made
requests to myportal.uat.questrade.com? successfully (with 200 status code):
[image: image.png]
That's why I said in earlier messages that I felt it's related to something
else, for example CORS policy:
[image: image.png]
Would your team be able to tell if that's the case? A</t>
  </si>
  <si>
    <t>19c33d4c2e5c5e51</t>
  </si>
  <si>
    <t>Winnie Ho &lt;who@questrade.com&gt;, macey.bell@observepoint.com, Clauria Yang &lt;cyang@questrade.com&gt;, John Davis &lt;john.davis@observepoint.com&gt;</t>
  </si>
  <si>
    <t>Hi Raymond, 
 Thank you for your reply! To clarify our findings regarding the current journey: 
 The journey uses VPN Mode to access https://www.preprod.questrade.com, which we cannot access directly on our end. Everything appears to work until Step 10, where the submission redirects to https://myportal.uat.questrade.com/. 
 [Image "image.png?expires=1770398100&amp;amp;signature=ae6f43d1d7be2b0439df895f490363e1b6b5429bb574fa4c0e0b50e82af8106b&amp;amp;req=diAkEMt6nodbUfMW1HO4zbHItxVJ1EApUD%2B</t>
  </si>
  <si>
    <t>19c33d60200ddbb8</t>
  </si>
  <si>
    <t xml:space="preserve"> 
#74649656: Re: Re: Journey Followup 
Resolved 
We've completed your ticket 
Hey Raymond, After chatting with Bogdon we still feel the same way that 
we're pretty sure it's a whitelisting issue on your end. Let us know if you 
have any more questions, thanks! *Regards, * John Davis* | * *Customer 
Success Manager* Cell: 801.633.6013 john.davis@observepoint.com 
*Bogdan*
ObservePoint
[image: intercom] </t>
  </si>
  <si>
    <t>19c33dd412548f3c</t>
  </si>
  <si>
    <t>"Green, Brandie" &lt;brandie.green@bsci.com&gt;, John Davis &lt;john.davis@observepoint.com&gt;</t>
  </si>
  <si>
    <t>bsci.com, observepoint.com</t>
  </si>
  <si>
    <t>Introduction to John Davis</t>
  </si>
  <si>
    <t>Hey Brandie!
I want to introduce you to John Davis, who will be BSCI's new CSM and main
point of contact moving forward. I am still at ObservePoint so if there's
ever questions about what we have worked on in the past feel free to still
bring me in for that. But John will be an awesome partner and asset for you
and I am excited for you to get to meet him.
I will have him share his schedule so you guys can coordinate a time to
make introductions.
-- 
Macey Bell *   |    * *Custom</t>
  </si>
  <si>
    <t>19c33e19c10216da</t>
  </si>
  <si>
    <t>RE: [External] Re: Observepoint - EDC - Regarding the broken external links setup</t>
  </si>
  <si>
    <t>Thank you, John, for the quick fix. Will reach out if I have any other questions.
Best Regards,
Dinika Rao
From: John Davis &lt;john.davis@observepoint.com&gt;
Sent: Thursday, February 5, 2026 5:23 PM
To: Rao, Dinika &lt;dinika.rao@accenture.com&gt;
Subject: [External] Re: Observepoint - EDC - Regarding the broken external links setup
WARNING: External email. Be vigilant with links, attachments, and requests.
Hey Dinika,
Great to hear from you!
I looked into that and I had a tiny bug t</t>
  </si>
  <si>
    <t>19c33de725d1b5e0</t>
  </si>
  <si>
    <t>john.davis@observepoint.com, rchau@questrade.com, who@questrade.com, cyang@questrade.com</t>
  </si>
  <si>
    <t>The VPN tunnel is currently undergoing changes so I wonder if this is what
is causing the issue for this particular journey.
On Fri, Feb 6, 2026 at 9:43 AM Bogdan from ObservePoint &lt;
support@observepoint.com&gt; wrote:
&gt; #74649656: Re: Re: Journey Followup
&gt; Resolved
&gt; We've completed your ticket
&gt;
&gt; Hey Raymond, After chatting with Bogdon we still feel the same way that
&gt; we're pretty sure it's a whitelisting issue on your end. Let us know if you
&gt; have any more questions, thanks! *R</t>
  </si>
  <si>
    <t>19c3410f1f8bfb9b</t>
  </si>
  <si>
    <t>"Green, Brandie" &lt;brandie.green@bsci.com&gt;</t>
  </si>
  <si>
    <t>bsci.com</t>
  </si>
  <si>
    <t>Re: Introduction to John Davis</t>
  </si>
  <si>
    <t xml:space="preserve">Thanks Macey,
Hey Brandie,
I look forward to working with you this year and would love to connect to 
talk about your 2026 goals and how ObservePoint can help you achieve them!
We currently have a monthly sync setup with you on the first Friday of each 
month, but we can tweak this to your needs if Fridays no longer work or for 
other reasons.
If you do want to tweak it, here are some monthly slots that work for me in *Mountain 
Time*, feel free to grab one that works for you:
</t>
  </si>
  <si>
    <t>19c341155022feae</t>
  </si>
  <si>
    <t>Thanks Macey,
Hey Brandie,
I look forward to working with you this year and would love to connect to
talk about your 2026 goals and how ObservePoint can help you achieve them!
We currently have a monthly sync setup with you on the first Friday of each
month, but we can tweak this to your needs if Fridays no longer work or for
other reasons.
If you do want to tweak it, here are some monthly slots that work for
me in *Mountain
Time*, feel free to grab one that works for you:
Me</t>
  </si>
  <si>
    <t>19c3453eb29186cb</t>
  </si>
  <si>
    <t>RE: [EXTERNAL] Re: ObservePoint | Amica Weekly Sync</t>
  </si>
  <si>
    <t>Hi I need 5 more mins, will be right there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Thursday, February 5, 2026 5:25 PM
To: IALONGO, FRANCESCO S. &lt;FIALONGO@AMICA.COM&gt;
Subject</t>
  </si>
  <si>
    <t>19c3454f464248cd</t>
  </si>
  <si>
    <t>Re: [EXTERNAL] Re: ObservePoint | Amica Weekly Sync</t>
  </si>
  <si>
    <t>No worries, take your time
*Regards, *
John Davis *   |    * *Customer Success Manager*
Cell: 801.633.6013
john.davis@observepoint.com
www.observepoint.com
&lt;https://groove.grvlnk4.com/url/typa6byifukvbtijwod94/aHR0cDovL3d3dy5vYnNlcnZlcG9pbnQuY29tLyNncm9vdmVzdW06LTc2MTEwNTM3MA%3D%3D&gt;
On Fri, Feb 6, 2026 at 12:00 PM IALONGO, FRANCESCO S. &lt;FIALONGO@amica.com&gt;
wrote:
&gt; Hi I need 5 more mins, will be right there
&gt;
&gt;
&gt;
&gt; *Francesco S Ialongo | *Lead Adobe Analytics Administr</t>
  </si>
  <si>
    <t>19c3500df52915cb</t>
  </si>
  <si>
    <t>Dylan Sellers &lt;dylan.sellers@observepoint.com&gt;, John Davis &lt;john.davis@observepoint.com&gt;</t>
  </si>
  <si>
    <t>Mario Party</t>
  </si>
  <si>
    <t xml:space="preserve">
Get Outlook for iOS&lt;https://aka.ms/o0ukef&gt;
</t>
  </si>
  <si>
    <t>19c350aa741b6a23</t>
  </si>
  <si>
    <t>Re: Mario Party</t>
  </si>
  <si>
    <t xml:space="preserve">Haha, amazing!
On Fri, Feb 6, 2026 at 3:09 PM Castillo, Charlotte &lt;
Charlotte.Castillo@devry.edu&gt; wrote:
&gt;
&gt;
&gt; Get Outlook for iOS &lt;https://aka.ms/o0ukef&gt;
&gt;
-- 
Schedule a meeting
&lt;https://observepoint.chilipiper.com/personal-page/dylan-sellers&gt;
Dylan Sellers *   |    * *VP of Customer Success*
916.500.1138
dylan.sellers@observepoint.com
www.observepoint.com
</t>
  </si>
  <si>
    <t>19c3538f1a8bfbed</t>
  </si>
  <si>
    <t>Nick Maxon &lt;nick.maxon@prudential.com&gt;, Lauren Tajar &lt;lauren.tajar@prudential.com&gt;, Neal Ronaghan &lt;neal.ronaghan@prudential.com&gt;, Caitlin Diaz &lt;caitlin.diaz@prudential.com&gt;, Mike Vance &lt;michael.vance@prudential.com&gt;</t>
  </si>
  <si>
    <t>Baijnath Gupta &lt;baijnath.gupta@prudential.com&gt;, Joaquin Viramontes &lt;joaquin.viramontes@prudential.com&gt;, Raghunath Munugala &lt;raghunath.munugala@prudential.com&gt;, Chirag Patel &lt;chirag1.patel@prudential.com&gt;, Eileen Cuevas &lt;eileen.cuevas@prudential.com&gt;, Jenny Castri &lt;jennifer.castri@prudential.com&gt;, Paula McNerney &lt;paula.mcnerney@prudential.com&gt;, Rolando Rafanan &lt;rolando.rafanan@prudential.com&gt;, Sanjana Dodley &lt;sanjana.dodley@prudential.com&gt;, Narender Reddy Karka &lt;narender.reddy@prudential.com&gt;, Soojin Kim &lt;soojin.1.kim@prudential.com&gt;, Jessica Kantor &lt;jessica.kantor@prudential.com&gt;, Danish Hazari &lt;danish.hazari@pramerica.ie&gt;, John Davis &lt;john.davis@observepoint.com&gt;</t>
  </si>
  <si>
    <t>prudential.com, pramerica.ie, observepoint.com</t>
  </si>
  <si>
    <t>Operation model for ObservePoint audits</t>
  </si>
  <si>
    <t xml:space="preserve">Hi  @Mike Vance&lt;mailto:michael.vance@prudential.com&gt;,
I believe Nick already shared this with you.  Are you OK with this operational model for ObservePoint audit ?  If so, I can start by scheduling Tier 1 and 2 scans this month.
  1.  Bi-weekly "Tier 1" - driven by pages that are actively going through a change / AEM release (assuming hypothetical ~50 pages impacted by biweekly release) and a list of top 200 pages by visits from Adobe Analytics.
     *   Estimated volume = 26 bi-weekly </t>
  </si>
  <si>
    <t>19c42360a4e029f4</t>
  </si>
  <si>
    <t>Hello John, 
 Thank you for reaching out! ​ We are looking into your request and will get back to you with an answer as soon as possible. ​ Best regards, Lucian</t>
  </si>
  <si>
    <t>19c428522fadb0c9</t>
  </si>
  <si>
    <t>Hello John, 
 We have reviewed your request and encountered an issue: the document/spreadsheet mentioned in the email thread is not available for download.Please resend it so we can get started on the journeys or complete the attached template spreadsheet. 
 Additionally, please make sure the staging environment has added the OP app to its allow list in order to have access. For more information regarding this, consult the link below: 
 https://help.observepoint.com/en/articles/9101465-</t>
  </si>
  <si>
    <t>19c42855eb5fc44d</t>
  </si>
  <si>
    <t xml:space="preserve"> 
#74288523: Re: DeVry // Journeys Sample Template 
Waiting on you 
We need more information 
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*Customer Success Manager* Cell: 801.633.6013 
john.davis@o</t>
  </si>
  <si>
    <t>19c42ef5609da5a7</t>
  </si>
  <si>
    <t>"Castillo, Charlotte" &lt;charlotte.castillo@devry.edu&gt;</t>
  </si>
  <si>
    <t>Woops, sorry I thought there was a link to the Google sheet, but it's
actually an attached xlsx file that I forgot to re-attach. Here you go.
*Regards, *
John Davis *   |    * *Customer Success Manager*
Cell: 801.633.6013
john.davis@observepoint.com
www.observepoint.com
&lt;https://groove.grvlnk4.com/url/typa6byifukvbtijwod94/aHR0cDovL3d3dy5vYnNlcnZlcG9pbnQuY29tLyNncm9vdmVzdW06LTc2MTEwNTM3MA%3D%3D&gt;
On Mon, Feb 9, 2026, 6:09 AM Lucian-Gabriel from ObservePoint &lt;
journey.support@ob</t>
  </si>
  <si>
    <t>19c42f1757bb30cd</t>
  </si>
  <si>
    <t xml:space="preserve"> 
#74288523: Re: DeVry // Journeys Sample Template 
In progress 
We're working on your ticket 
Thanks for sending this over Charlotte! I am looping in my journey support 
team to take a look since it looks pretty comprehensive on the forms that 
you want to test. I think it would be nice to get their thoughts on the 
overall structure of these and how best to restructure them for efficiency 
and maintenance. 
*Regards, * John Davis* | * *Customer Success Manager* Cell: 801.633.6013 
john.davis@</t>
  </si>
  <si>
    <t>19c4335ec0966f27</t>
  </si>
  <si>
    <t>Lucian-Gabriel from ObservePoint &lt;journey.support@observepoint.com&gt;, John Davis &lt;john.davis@observepoint.com&gt;</t>
  </si>
  <si>
    <t>RE: [EXTERNAL] Re: Re: DeVry // Journeys Sample Template</t>
  </si>
  <si>
    <t xml:space="preserve">Hi John,
Good morning, could you possibly help us confirm for Lucian? My impression from a previous meeting was that the OP crawler had access to this qa website and wouldn't need any additional permissioning: https://orig.qa.upgrade.www.devry.edu/
Thanks,
Charlotte Castillo | Senior Manager, Marketing Analytics
Pronouns: She/Her/Hers
M 310.210.6251 | E charlotte.castillo@devry.edu
[Blue text on a black background  AI-generated content may be incorrect.]
From: Lucian-Gabriel from </t>
  </si>
  <si>
    <t>19c43ee9ec2f7b53</t>
  </si>
  <si>
    <t>Hello, 
 We have received the Excel spreadsheet and ran a test journey for the staging environment. We received a status code 401, Unauthorized access for it. Additionally, when accessing the staging environment, it requires an account and password to access, as seen in the image below. 
 https://app.observepoint.com/web-journey/578481/run/66703302/results?action=1 
 [Image "image.png?expires=1770668100&amp;amp;signature=b45ea0910566f87faa9d31f6df82fef998edaf012d998627b2c7e0154fe0d2fe&amp;amp;req=</t>
  </si>
  <si>
    <t>19c43eeb3fd3d25b</t>
  </si>
  <si>
    <t>19c43ef2e8522143</t>
  </si>
  <si>
    <t>Hi John,
Apologies for the short notice, but I need to cancel our today's meeting due to a clash with another commitment that I’m unable to move. Could we please reschedule it for next month instead?
Thanks for your understanding.
Kind regards,
Krushi
________________________________
From: John Davis &lt;john.davis@observepoint.com&gt;
Sent: Tuesday, January 27, 2026 9:00 AM
To: Krushi Radadiya &lt;Krushi.Radadiya@spark.co.nz&gt;
Cc: Mycal Tamariki &lt;Mycal.Tamariki@spark.co.nz&gt;; Macey Bell &lt;</t>
  </si>
  <si>
    <t>19c441ae5ac2d64d</t>
  </si>
  <si>
    <t>Hey Krushi,
Sure we can reschedule. We already have our next meeting scheduled for 
March 9th. Are you sure you want to wait until then? Or do you want to 
schedule something sooner?
Here are some slots that work for me if you want to schedule something 
sooner in New Zealand time:
*Regards, *
John Davis *   |    * *Customer Success Manager*
Cell: 801.633.6013
john.davis@observepoint.com
www.observepoint.com 
&lt;https://groove.grvlnk4.com/url/typa6byifukvbtijwod94/aHR0cDovL3</t>
  </si>
  <si>
    <t>19c442369e70aecd</t>
  </si>
  <si>
    <t>Hey Charlotte,
Here is some documentation also that might help with allowing OP to access
this lower environment:
https://help.observepoint.com/en/articles/9101465-allow-exclude-observepoint-traffic
&lt;https://us-3129.email-composer-webhooks.gong.io/email-tracking/clicked?email-info-token=eyJhbGciOiJIUzI1NiJ9.eyJjb21wYW55SWQiOiI4OTgyMjM2MTQxODc2Mjk3NzAiLCJkcmFmdElkIjoicjQ3Mzg0MDc5ODkwOTQ2MzA0OTIiLCJsaW5rVXJsIjoiaHR0cHM6Ly9oZWxwLm9ic2VydmVwb2ludC5jb20vZW4vYXJ0aWNsZXMvOTEwMTQ2NS1hbGxvdy1leGN</t>
  </si>
  <si>
    <t>19c44249dcbada2f</t>
  </si>
  <si>
    <t>19c441e082dda063</t>
  </si>
  <si>
    <t>Hey Krushi,
Sure we can cancel. We already have our next meeting scheduled for March
9th. Are you sure you want to wait until then? Or do you want to schedule
something sooner?
Here are some slots that work for me if you want to schedule something
sooner in *Mountain Time*:
Meeting length: 30 Minutes
Time Zone: (GMT-7) MST/Denver
Mon Feb 16 Tue Feb 17 Wed Feb 18 Thu Feb 19
 10:00  AM
&lt;https://us-3129.email-composer-webhooks.gong.io/email-tracking/clicked?email-info-token=eyJhbGci</t>
  </si>
  <si>
    <t>19c44522cfde4569</t>
  </si>
  <si>
    <t>Brooke Tymoniewicz &lt;btymoniewicz@darden.com&gt;, esjostrom@darden.com</t>
  </si>
  <si>
    <t>Reschedule Sync</t>
  </si>
  <si>
    <t xml:space="preserve">Hey Brooke,
I need to reschedule our sync on Wednesday this week, 
*Regards, *
John Davis *   |    * *Customer Success Manager*
Cell: 801.633.6013
john.davis@observepoint.com
www.observepoint.com 
&lt;https://groove.grvlnk4.com/url/typa6byifukvbtijwod94/aHR0cDovL3d3dy5vYnNlcnZlcG9pbnQuY29tLyNncm9vdmVzdW06LTc2MTEwNTM3MA%3D%3D&gt;
</t>
  </si>
  <si>
    <t>19c44512952479f6</t>
  </si>
  <si>
    <t>19c44485ba1a7c79</t>
  </si>
  <si>
    <t>Re: Operation model for ObservePoint audits</t>
  </si>
  <si>
    <t>Hey Steve,
Are you going to be able to make our appointment in 10 minutes? I would
love to discuss this plan with you. You can send me a Teams link if you
want to meet on there instead of my Zoom link.
*Regards, *
John Davis *   |    * *Customer Success Manager*
Cell: 801.633.6013
john.davis@observepoint.com
www.observepoint.com
&lt;https://us-3129.email-composer-webhooks.gong.io/email-tracking/clicked?email-info-token=eyJhbGciOiJIUzI1NiJ9.eyJjb21wYW55SWQiOiI4OTgyMjM2MTQxODc2Mjk3Nz</t>
  </si>
  <si>
    <t>19c4456ef82caab2</t>
  </si>
  <si>
    <t>Hey Brooke,
I need to reschedule our sync on Wednesday this week unfortunately, can we
find another time next week that works for you and your team?
Here are some slots that work for me in *Mountain Time*, feel free to grab
one:
Meeting length: 30 Minutes
Time Zone: (GMT-7) MST/Denver
Mon Feb 16 Tue Feb 17 Wed Feb 18 Thu Feb 19 Fri Feb 20
 10:00  AM
&lt;https://us-3129.email-composer-webhooks.gong.io/email-tracking/clicked?email-info-token=eyJhbGciOiJIUzI1NiJ9.eyJjb21wYW55SWQiOiI4OTg</t>
  </si>
  <si>
    <t>19c445a049527c61</t>
  </si>
  <si>
    <t>John Davis &lt;john.davis@observepoint.com&gt;, Lucian-Gabriel from ObservePoint &lt;journey.support@observepoint.com&gt;, Chris Hawkes &lt;chris.hawkes@observepoint.com&gt;</t>
  </si>
  <si>
    <t>Hi there,
Yes, we met a few times with our IT team on this.  The outcome of the meetings was that OP crawler could get past the Sign In on this environment: https://orig.qa.upgrade.www.devry.edu/
@Chris Hawkes&lt;mailto:chris.hawkes@observepoint.com&gt; Could you confirm? Here’s the login below:
Username: DeVry
Password: $tudentJourney1
[cid:image001.png@01DC99C9.9666ADA0]
We’re already whitelisting your IPs in GA4 so no worry there.
Charlotte Castillo | Senior Manager, Marketing Anal</t>
  </si>
  <si>
    <t>19c4456f5b3b7146</t>
  </si>
  <si>
    <t>RE: Operation model for ObservePoint audits</t>
  </si>
  <si>
    <t>Sorry.  Stuck in another call.  What is your schedule tomorrow and rest of the week?
From: John Davis &lt;john.davis@observepoint.com&gt;
Sent: Monday, February 9, 2026 4:22 PM
To: Steve Choi &lt;steve.choi@prudential.com&gt;
Subject: Re: Operation model for ObservePoint audits
Hey Steve,
Are you going to be able to make our appointment in 10 minutes? I would love to discuss this plan with you. You can send me a Teams link if you want to meet on there instead of my Zoom link.
Regards,
John</t>
  </si>
  <si>
    <t>19c445988bdca173</t>
  </si>
  <si>
    <t>No worries, this week is actually bad, except for tomorrow because we have
our annual all hands and summit meetings and such.
So here are some times that work for me tomorrow in *Mountain Time*, but if
those don't work for you, then we can just wait until our next scheduled
sync next monday or find another time next week:
Meeting length: 30 Minutes
Time Zone: (GMT-7) MST/Denver
Tue Feb 10
 8:30  AM
&lt;https://us-3129.email-composer-webhooks.gong.io/email-tracking/clicked?email-info-to</t>
  </si>
  <si>
    <t>19c447b3bf3b015b</t>
  </si>
  <si>
    <t>Amy Rondinelli &lt;amy.rondinelli@cvshealth.com&gt;, Maria E DaPonte &lt;maria.daponte@cvshealth.com&gt;, tanedom@aetna.com</t>
  </si>
  <si>
    <t>Meeting Schedule</t>
  </si>
  <si>
    <t xml:space="preserve">Hey Maria and Amy,
I need to reschedule our syn on Thursday unfortunately because we have our 
annual all hands and summit meetings and such. 
So here are some times that work for me next week in *Mountain Time*
*Regards, *
John Davis *   |    * *Customer Success Manager*
Cell: 801.633.6013
john.davis@observepoint.com
www.observepoint.com 
&lt;https://groove.grvlnk4.com/url/typa6byifukvbtijwod94/aHR0cDovL3d3dy5vYnNlcnZlcG9pbnQuY29tLyNncm9vdmVzdW06LTc2MTEwNTM3MA%3D%3D&gt;
</t>
  </si>
  <si>
    <t>19c4478f21bc4676</t>
  </si>
  <si>
    <t>19c447de95021d6d</t>
  </si>
  <si>
    <t>Automatic reply: [EXTERNAL] Meeting Schedule</t>
  </si>
  <si>
    <t xml:space="preserve">
 Please note that I am OOO and will return on Tuesday February 17th.  Until then I will not have access to my emails. I will respond to your email upon my return.  If you have any urgent privacy related requests please contact Carla Dacosta   (Carla.Dacosta@CVSHealth.com
Regards,
M
</t>
  </si>
  <si>
    <t>19c447d56a94a686</t>
  </si>
  <si>
    <t>Hey Maria and Amy,
I need to reschedule our sync on Thursday unfortunately because we have our
annual all hands and summit meetings and such.
So here are some times that work for me next week in *Mountain Time*, feel
free to grab one that works for you:
Meeting length: 30 Minutes
Time Zone: (GMT-7) MST/Denver
Mon Feb 16 Tue Feb 17 Wed Feb 18 Thu Feb 19 Fri Feb 20
 10:00  AM
&lt;https://us-3129.email-composer-webhooks.gong.io/email-tracking/clicked?email-info-token=eyJhbGciOiJIUzI1NiJ</t>
  </si>
  <si>
    <t>19c44881a532f8dc</t>
  </si>
  <si>
    <t>Adrian from ObservePoint &lt;journey.support@observepoint.com&gt;</t>
  </si>
  <si>
    <t>Chris Hawkes &lt;chris.hawkes@observepoint.com&gt;, John Davis &lt;john.davis@observepoint.com&gt;</t>
  </si>
  <si>
    <t>Hi Charlotte, 
 With these credentials, if they work, we will be able to use them to get through the prompt. 
 We will test them and keep you posted. 
 Best regards, 
 Adrian</t>
  </si>
  <si>
    <t>19c4820b1cb26962</t>
  </si>
  <si>
    <t>"'John Davis'" &lt;john.davis@observepoint.com&gt;, Erik Sjostrom &lt;ESjostrom@darden.com&gt;</t>
  </si>
  <si>
    <t>RE: [EXTERNAL] Reschedule Sync</t>
  </si>
  <si>
    <t>All good! I’ve selected the 1:30 PM MT/3:30 PM ET timeslot for our connect next week 😊
Thank you,
Brooke Tymoniewicz
Analyst, CRM &amp; Digital Analytics | Darden
BTymoniewicz@Darden.com&lt;mailto:BTymoniewicz@Darden.com&gt;
[cid:image001.png@01DC9A76.6539FDB0]
From: John Davis &lt;john.davis@observepoint.com&gt;
Sent: Monday, February 9, 2026 4:38 PM
To: Brooke Tymoniewicz &lt;BTymoniewicz@darden.com&gt;; Erik Sjostrom &lt;ESjostrom@darden.com&gt;
Cc: Macey Bell &lt;macey.bell@observepoint.com&gt;
Subject: [EXT</t>
  </si>
  <si>
    <t>19c4834489f785b8</t>
  </si>
  <si>
    <t>Mike Vance &lt;michael.vance@prudential.com&gt;</t>
  </si>
  <si>
    <t>Steve Choi &lt;steve.choi@prudential.com&gt;, Nick Maxon &lt;nick.maxon@prudential.com&gt;, Lauren Tajar &lt;lauren.tajar@prudential.com&gt;, Neal Ronaghan &lt;neal.ronaghan@prudential.com&gt;, Caitlin Diaz &lt;caitlin.diaz@prudential.com&gt;</t>
  </si>
  <si>
    <t>Hey Steve,
Overall, I'm aligned with the approach and how we operationalize it but had some questions on the tiered structure:
  *   For the Tier 1 approach, our releases typically involve components (used across multiple pages) rather than individual pages so going with that approach would require some work on Lauren's end to run reports out of AEM each time to provide you with pages using the updated components.  I'm open to it if you and Lauren agree it is workable and won't slow down t</t>
  </si>
  <si>
    <t>19c485477d103f8a</t>
  </si>
  <si>
    <t>ObservePoint AI from ObservePoint &lt;support@observepoint.com&gt;, "john.davis@observepoint.com" &lt;john.davis@observepoint.com&gt;</t>
  </si>
  <si>
    <t>"IALONGO, FRANCESCO S." &lt;FIALONGO@amica.com&gt;, "macey.bell@observepoint.com" &lt;macey.bell@observepoint.com&gt;</t>
  </si>
  <si>
    <t>RE: [EXTERNAL] Re: Re: Amica Mutual Single Sign-On configuration</t>
  </si>
  <si>
    <t xml:space="preserve">Good Morning
Has anyone been able to take a look at this ticket?  Looking for a current status update
Thanks!
Kevin L Ferreira | Sr. Enterprise Infrastructure Specialist
Amica Mutual Insurance Company | Corporate Information Systems
Mailing: 25 Amica Way | Lincoln, RI. | 02865-1166
Voice: 1-800-652-6422, ext. 23637 | Fax: 401-334-2748
kferreira2@amica.com&lt;mailto:kferreira2@amica.com&gt; | Amica.com&lt;http://www.amica.com/&gt;
[cid:image001.png@01DC9A7E.46937D20]
From: ObservePoint AI </t>
  </si>
  <si>
    <t>19c4853131bb254c</t>
  </si>
  <si>
    <t>Hello, 
 Below is the first finished journey link: 
 1/6 - https://app.observepoint.com/web-journey/578481/run/66707089/results?action=1 
 Please review the journey flow and let us know if any modifications or alternative approaches are needed. If you have any questions, feel free to reach out at any time. 
 Best regards, 
 Lucian</t>
  </si>
  <si>
    <t>19c4864afdde18db</t>
  </si>
  <si>
    <t xml:space="preserve"> 
#74079270: Re: Amica Mutual Single Sign-On configuration 
In progress 
We're working on your ticket 
Thanks Dallin, I will be your main point of contact for this, but our 
Support team will be setting this up for you, so I have looped them in as 
well. Thanks for sending this over Kevin!
*Regards, * John Davis* | * *Customer Success Manager* Cell: 801.633.6013 
john.davis@observepoint.com 
*Bogdan*
ObservePoint
[image: intercom] </t>
  </si>
  <si>
    <t>19c4864beef8a495</t>
  </si>
  <si>
    <t>kferreira2@amica.com</t>
  </si>
  <si>
    <t>macey.bell@observepoint.com, Francesco Ialongo &lt;fialongo@amica.com&gt;, John Davis &lt;john.davis@observepoint.com&gt;</t>
  </si>
  <si>
    <t>Hello, 
 Thank you for following up on this! This ticket is a priority for us today, and we will get back to you with an update as soon as possible. 
 Thank you!</t>
  </si>
  <si>
    <t>19c4858f952c486f</t>
  </si>
  <si>
    <t>FYI: Verisign policy restricts recording meetings</t>
  </si>
  <si>
    <t>Team,
Verisign policy restricts recording meetings.
“Verisign's Meeting Recording Policy&lt;https://intranet.vrsn.com/SupportRes/LegalPolicies/Documents/Policies/Meeting%20Recording%20Policy.pdf&gt; &lt;https://intranet.vrsn.com/SupportRes/LegalPolicies/Documents/Policies/Meeting%20Recording%20Policy.pdf&gt; outlines a general prohibition against recording Verisign meetings unless pre-approved under specific circumstances to protect individual privacy and intellectual property.  Using transcription so</t>
  </si>
  <si>
    <t>19c4884cc284d26d</t>
  </si>
  <si>
    <t>Re: FYI: Verisign policy restricts recording meetings</t>
  </si>
  <si>
    <t xml:space="preserve">Hey Enrique!
I let John know to set the meeting sequence to "private" in google calendar
and I believe that will prevent any recording from happening by default
moving forward.
On Tue, Feb 10, 2026 at 9:18 AM Gonzales, Enrique &lt;egonzales@verisign.com&gt;
wrote:
&gt; Team,
&gt;
&gt;
&gt;
&gt; Verisign policy restricts recording meetings.
&gt;
&gt;
&gt;
&gt; “Verisign's Meeting Recording Policy
&gt; &lt;https://intranet.vrsn.com/SupportRes/LegalPolicies/Documents/Policies/Meeting%20Recording%20Policy.pdf&gt;
&gt;
&gt; </t>
  </si>
  <si>
    <t>19c48856ea566609</t>
  </si>
  <si>
    <t>RE:  Re: FYI: Verisign policy restricts recording meetings</t>
  </si>
  <si>
    <t xml:space="preserve">Thank you.  You are the best.
Enrique
From: Macey Bell &lt;macey.bell@observepoint.com&gt;
Sent: Tuesday, February 10, 2026 12:06 PM
To: Gonzales, Enrique &lt;egonzales@verisign.com&gt;
Cc: john.davis@observepoint.com
Subject: [EXTERNAL] Re: FYI: Verisign policy restricts recording meetings
Caution: This email originated from outside the organization. Do not click links or open attachments unless you recognize the sender and know the content is safe.
Hey Enrique!
I let John know to set </t>
  </si>
  <si>
    <t>19c4894e8ed84bdb</t>
  </si>
  <si>
    <t>Re: Re: FYI: Verisign policy restricts recording meetings</t>
  </si>
  <si>
    <t>Yes I have done that, it should work the way Macey described.
*Regards, *
John Davis *   |    * *Customer Success Manager*
Cell: 801.633.6013
john.davis@observepoint.com
www.observepoint.com
&lt;https://us-3129.email-composer-webhooks.gong.io/email-tracking/clicked?email-info-token=eyJhbGciOiJIUzI1NiJ9.eyJjb21wYW55SWQiOiI4OTgyMjM2MTQxODc2Mjk3NzAiLCJkcmFmdElkIjoici0yOTcxNzIzMjgwNTkzNDU0NzQzIiwibGlua1VybCI6Imh0dHBzOi8vZ3Jvb3ZlLmdydmxuazQuY29tL3VybC90eXBhNmJ5aWZ1a3ZidGlqd29kOTQvYUhSMGNEb3Z</t>
  </si>
  <si>
    <t>19c4895e65e56d47</t>
  </si>
  <si>
    <t>RE:  Re: Re: FYI: Verisign policy restricts recording meetings</t>
  </si>
  <si>
    <t>Awesome.  Thanks for taking care of this so quickly.
Best,
Enrique
From: John Davis &lt;john.davis@observepoint.com&gt;
Sent: Tuesday, February 10, 2026 12:24 PM
To: Gonzales, Enrique &lt;egonzales@verisign.com&gt;
Cc: Macey Bell &lt;macey.bell@observepoint.com&gt;
Subject: [EXTERNAL] Re: Re: FYI: Verisign policy restricts recording meetings
Caution: This email originated from outside the organization. Do not click links or open attachments unless you recognize the sender and know the content is</t>
  </si>
  <si>
    <t>19c489e8934f7f1f</t>
  </si>
  <si>
    <t>Hi Lucian,
This looks perfect, appreciate the great work on this. Glad you were able to get the login working.
I just updated the Journey Name to  - QA (that was my error on the Template - all Journeys in the 1st tab should be ending in " - QA" in the Name).
Thank you again,
Charlotte Castillo | Senior Manager, Marketing Analytics
Pronouns: She/Her/Hers
M 310.210.6251 | E charlotte.castillo@devry.edu
[Blue text on a black background  AI-generated content may be incorrect.]
From</t>
  </si>
  <si>
    <t>19c48c5b5a1b40bf</t>
  </si>
  <si>
    <t>Lucian-Gabriel from ObservePoint &lt;journey.support@observepoint.com&gt;, Chris Hawkes &lt;chris.hawkes@observepoint.com&gt;</t>
  </si>
  <si>
    <t>Re: [EXTERNAL] Re: Re: DeVry // Journeys Sample Template</t>
  </si>
  <si>
    <t>Thanks Lucian,
Hey Charlotte, I would love to schedule some time to chat about this and
come up with a plan moving forward.
Here are some times that work for me in *Mountain Time*, feel free to grab
one that works for you:
Meeting length: 30 Minutes
Time Zone: (GMT-7) MST/Denver
Mon Feb 16 Tue Feb 17 Wed Feb 18 Thu Feb 19 Fri Feb 20
 10:00  AM
&lt;https://us-3129.email-composer-webhooks.gong.io/email-tracking/clicked?email-info-token=eyJhbGciOiJIUzI1NiJ9.eyJjb21wYW55SWQiOiI4OTgyMjM2M</t>
  </si>
  <si>
    <t>19c48d0cf27f0bfd</t>
  </si>
  <si>
    <t>Re: ObservePoint | Brunswick Sync</t>
  </si>
  <si>
    <t>Hey Brad,
Sorry for the late reply, I have been testing a few options with this, but 
the problem is that we don't have multi threaded capabilities in our rule 
logic to have some if-then statements more than what is available 
*Regards, *
John Davis *   |    * *Customer Success Manager*
Cell: 801.633.6013
john.davis@observepoint.com
www.observepoint.com 
&lt;https://groove.grvlnk4.com/url/typa6byifukvbtijwod94/aHR0cDovL3d3dy5vYnNlcnZlcG9pbnQuY29tLyNncm9vdmVzdW06LTc2MTEwNTM3MA%3D%3</t>
  </si>
  <si>
    <t>19c48d0a3254601d</t>
  </si>
  <si>
    <t>charlotte.castillo@devry.edu, chris.hawkes@observepoint.com</t>
  </si>
  <si>
    <t>Re: Invitation: ObservePoint | DeVry University Sync @ Mon Feb 16, 2026 8pm - 8:30pm (EET) (Journey Support)</t>
  </si>
  <si>
    <t xml:space="preserve"> 
#75467780: Invitation: ObservePoint | DeVry University Sync @ Mon Feb 16, 
2026 8pm - 8:30pm (EET) (Journey Support) 
Submitted 
We'll pick up your ticket soon 
ObservePoint | DeVry University Sync Booked with ChiliCal. Looking forward 
to connecting. If you need to reschedule, please use the link: 
https://observepoint.chilipiper.com/reschedule/eb404fb3-daba-4d8e-84ed-41b0799a6911 
Booked with ChiliCal. Looking forward to connecting.
If you need to reschedule, please use the link: 
https://o</t>
  </si>
  <si>
    <t>19c48d813c9bd322</t>
  </si>
  <si>
    <t>Hey Brad,
Sorry for the late reply, I have been testing a few options with this, but 
the problem is that we don't have multi threaded capabilities in our rule 
logic to have the needed if-then statements on your variable data. I could 
write javascript to do this but we don't have access to the full tag and 
variable data in our on-page actions to drive the rules. I could export 
this data to a google sheet to then just process this logic with javascript 
code but then you would be mis</t>
  </si>
  <si>
    <t>19c48d4b9d0695d9</t>
  </si>
  <si>
    <t>Hi John,
Thanks so much, I booked for Monday. Also I’m learning that we have a QA Authoring AEM environment that David appears to be doing form component releases on that wasn’t originally ID’d on our list. It is behind an AEM login so I’m presuming it won’t be an issue but we can chat about it on Monday 😊
Thanks again
Charlotte Castillo | Senior Manager, Marketing Analytics
Pronouns: She/Her/Hers
M 310.210.6251 | E charlotte.castillo@devry.edu
[Blue text on a black background  AI-g</t>
  </si>
  <si>
    <t>19c48eb6b8f824e6</t>
  </si>
  <si>
    <t>19c48eba34e5fbb6</t>
  </si>
  <si>
    <t>Charlotte Castillo &lt;charlotte.castillo@devry.edu&gt;</t>
  </si>
  <si>
    <t>GA &amp; Page Health Framework Drafts</t>
  </si>
  <si>
    <t>Charlotte,
Here's the GA framework draft. It has notes for things that are "coming
soon", but it includes some links to helpful starter reports for the
individual checks.
https://help.observepoint.com/en/articles/13688039-google-analytics-implementation-framework
&lt;https://us-3129.email-composer-webhooks.gong.io/email-tracking/clicked?email-info-token=eyJhbGciOiJIUzI1NiJ9.eyJjb21wYW55SWQiOiI4OTgyMjM2MTQxODc2Mjk3NzAiLCJkcmFmdElkIjoicjUwNjY4MDYwMzgyNDgyNDU5MTIiLCJsaW5rVXJsIjoiaHR0cHM6Ly9oZ</t>
  </si>
  <si>
    <t>19c491e96235cca5</t>
  </si>
  <si>
    <t>Jyothish Sebastian &lt;jsebastian@athenahealth.com&gt;, spadmanabhan@athenahealth.com</t>
  </si>
  <si>
    <t>ObservePoint Sync</t>
  </si>
  <si>
    <t>Hey Joe and Padmanabhan,
We noticed that Padmanabhan just signed up for a free account and I would
love to sync up to make sure you have full access to everything you need
with Athena's account and to also hear about your use cases and how I can
help you get the most value out of ObservePoint.
Here are some slots that work for me in *Mountain Time*, feel free to grab
one that works for you:
Meeting length: 30 Minutes
Time Zone: (GMT-7) MST/Denver
Mon Feb 16 Tue Feb 17 Wed Feb 18 T</t>
  </si>
  <si>
    <t>19c49198ed1c244b</t>
  </si>
  <si>
    <t>19c4925b3ca640bf</t>
  </si>
  <si>
    <t>Hey Brad,
Sorry for the late reply, I have been testing a few options with this, but 
the problem is that we don't have multi threaded capabilities in our rule 
logic to have the needed if-then statements on your variable data. I could 
write javascript to do this but we don't have access to the full tag and 
variable data in our on-page actions to drive the rules either. I could 
export this data to a google sheet to then just process this logic with 
javascript code but then you would</t>
  </si>
  <si>
    <t>19c492b132ad4fac</t>
  </si>
  <si>
    <t>19c4960b63f14b15</t>
  </si>
  <si>
    <t>Hey Brad,
Sorry for the late reply, I have been testing a few options with this and 
talking with some other folks around here and I think there is something 
that we could do to help
Here are some time slots to sync up about this next week in *Mountain Time*, 
feel free to grab one that works for you:
Meeting length: 30 Minutes
Time Zone: (GMT-7) MST/Denver
Mon Feb 16 Tue Feb 17 Wed Feb 18 Thu Feb 19 Fri Feb 20
 10:00  AM  
&lt;https://observepoint.chilipiper.com/suggested-times/af</t>
  </si>
  <si>
    <t>19c4977037442022</t>
  </si>
  <si>
    <t>Hey Brad,
Sorry for the late reply, I have been testing a few options with this and I 
think I have a last hail mary for you before suggesting a custom solution 
using a Google sheet and an Appscript to validate these variables, which 
could still work for you but I still wanted to try this first.
https://app.observepoint.com/web-journey/575288/run/66708526/results?action=11&amp;tab=0
It does require some javascript code to setup but I there is a chance this 
might work for you.
Here</t>
  </si>
  <si>
    <t>19c497a49933b78d</t>
  </si>
  <si>
    <t>Hey Brad,
Sorry for the late reply, I have been testing a few options with this and I
think I have a last hail mary for you before suggesting a custom solution
using a Google sheet and an Appscript to validate these variables, which
could still work for you but I still wanted to try this first.
https://app.observepoint.com/web-journey/575288/run/66708526/results?action=11&amp;tab=0
&lt;https://us-3129.email-composer-webhooks.gong.io/email-tracking/clicked?email-info-token=eyJhbGciOiJIUzI1NiJ9</t>
  </si>
  <si>
    <t>19c498c872d6f254</t>
  </si>
  <si>
    <t>Aparna Kumar &lt;Aparna.Kumar@brunswick.com&gt;</t>
  </si>
  <si>
    <t>Thanks John!
This data is internal to Brunswick.
From: John Davis &lt;john.davis@observepoint.com&gt;
Sent: Tuesday, February 10, 2026 3:35 PM
To: Brad Weidner &lt;Brad.Weidner@brunswick.com&gt;
Cc: Aparna Kumar &lt;Aparna.Kumar@brunswick.com&gt;
Subject: Re: ObservePoint | Brunswick Sync
** CAUTION: External email, be careful with links and attachments. **
Hey Brad,
Sorry for the late reply, I have been testing a few options with this and I think I have a last hail mary for you before sugges</t>
  </si>
  <si>
    <t>19c49af5c700310c</t>
  </si>
  <si>
    <t>erin.hayes@worldmarket.com, Grant Menefee &lt;grant.menefee@worldmarket.com&gt;</t>
  </si>
  <si>
    <t>Hey Grant and Erin,
Here is the service order if you wanted to do a flat renewal for this 
upcoming year with no changes to price or 
Grant had asked about a multi year discount and if you are interested in 
that, we could offer a 10% discount from the costs if you signed a 3 year 
contract. 
*Regards, *
John Davis *   |    * *Customer Success Manager*
Cell: 801.633.6013
john.davis@observepoint.com
www.observepoint.com 
&lt;https://groove.grvlnk4.com/url/typa6byifukvbtijwod94/a</t>
  </si>
  <si>
    <t>19c49bcb419c7e30</t>
  </si>
  <si>
    <t>Hey Grant and Erin,
Here is the service order if you wanted to do a flat renewal for this 
upcoming year with no changes to price, usage limits or support.
Grant had asked about a multi year discount and if you are interested in 
that, we could offer a 10% discount from the costs if you signed a 3 year 
contract. 
*Regards, *
John Davis *   |    * *Customer Success Manager*
Cell: 801.633.6013
john.davis@observepoint.com
www.observepoint.com 
&lt;https://groove.grvlnk4.com/url/t</t>
  </si>
  <si>
    <t>19c49bda98d0d25f</t>
  </si>
  <si>
    <t>Hey Grant and Erin,
Here is the service order if you wanted to do a flat renewal for this 
upcoming contract year with no changes to price, usage limits or support.
Grant had asked about a multi year discount and if you are interested in 
that, we could offer a 10% discount from these costs if you signed a 3 year 
contract. 
*Regards, *
John Davis *   |    * *Customer Success Manager*
Cell: 801.633.6013
john.davis@observepoint.com
www.observepoint.com 
&lt;https://groove.grvlnk</t>
  </si>
  <si>
    <t>19c4d0c2eba7c934</t>
  </si>
  <si>
    <t>Padmanabhan Sekar &lt;spadmanabhan@athenahealth.com&gt;</t>
  </si>
  <si>
    <t>John Davis &lt;john.davis@observepoint.com&gt;, Jyothish Sebastian &lt;jsebastian@athenahealth.com&gt;</t>
  </si>
  <si>
    <t>Re: ObservePoint Sync</t>
  </si>
  <si>
    <t>Hi John,
Thanks for checking, I have created Free account at first and now I got all the required access. If anything required in future will check with you.
Thanks &amp; Regards,
Padmanabhan Sekar
[A picture containing logo  Description automatically generated]
Global Infocity, Block C, Floor 13, Dr, MGR Main Rd Chennai 600096
athenahealth.com&lt;https://www.athenahealth.com/&gt;
________________________________
From: John Davis &lt;john.davis@observepoint.com&gt;
Sent: Wednesd</t>
  </si>
  <si>
    <t>19c4d62062e81444</t>
  </si>
  <si>
    <t>Jyothish Sebastian &lt;jsebastian@athenahealth.com&gt;, Andy Compas &lt;andy.compas@observepoint.com&gt;</t>
  </si>
  <si>
    <t>athenahealth.com, observepoint.com</t>
  </si>
  <si>
    <t>Sounds great! Feel free to reach out anytime, thanks
*Regards, *
John Davis *   |    * *Customer Success Manager*
Cell: 801.633.6013
john.davis@observepoint.com
www.observepoint.com 
&lt;https://groove.grvlnk4.com/url/typa6byifukvbtijwod94/aHR0cDovL3d3dy5vYnNlcnZlcG9pbnQuY29tLyNncm9vdmVzdW06LTc2MTEwNTM3MA%3D%3D&gt;
On Wed, Feb 11, 2026 at 7:12 AM Padmanabhan Sekar &lt;
spadmanabhan@athenahealth.com&gt; wrote:
&gt; Hi John,
&gt;
&gt; Thanks for checking, I have created Free account at first a</t>
  </si>
  <si>
    <t>19c4d6e19d0fa2a1</t>
  </si>
  <si>
    <t>Sounds great! Feel free to reach out anytime.
If you have a minute, I would love to hear about your position at Athena
and how you want to use ObservePoint to reach your goals in 2026.
*Regards, *
John Davis *   |    * *Customer Success Manager*
Cell: 801.633.6013
john.davis@observepoint.com
www.observepoint.com
&lt;https://us-3129.email-composer-webhooks.gong.io/email-tracking/clicked?email-info-token=eyJhbGciOiJIUzI1NiJ9.eyJjb21wYW55SWQiOiI4OTgyMjM2MTQxODc2Mjk3NzAiLCJkcmFmdElkIjoi</t>
  </si>
  <si>
    <t>19c4d70a6f0dbc7e</t>
  </si>
  <si>
    <t>Hey Grant and Erin,
Here is the service order if you wanted to do a flat renewal for this 
upcoming contract year with no changes to price, usage limits or support.
Grant had asked about a multi year discount and if you are interested in 
that, we could offer a 10% discount from these costs if you signed a 3 year 
contract. 
Let us know if you have any questions, thanks!
*Regards, *
John Davis *   |    * *Customer Success Manager*
Cell: 801.633.6013
john.davis@observepoint.</t>
  </si>
  <si>
    <t>19c4d71a06b5a356</t>
  </si>
  <si>
    <t xml:space="preserve">Hey Grant and Erin,
Here is the service order if you wanted to do a flat renewal for this
upcoming contract year with no changes to price, usage limits or support.
Grant had asked about a multi year discount and if you are interested in
that, we could offer a 10% discount from these costs if you signed a 3 year
contract.
Let us know if you have any questions, thanks!
*Regards, *
John Davis *   |    * *Customer Success Manager*
Cell: 801.633.6013
john.davis@observepoint.com
</t>
  </si>
  <si>
    <t>19c4d93c999f11fa</t>
  </si>
  <si>
    <t>Anthony McMahon &lt;Anthony.McMahon@pmi.org&gt;, John Davis &lt;john.davis@observepoint.com&gt;</t>
  </si>
  <si>
    <t>pmi.org, observepoint.com</t>
  </si>
  <si>
    <t xml:space="preserve">Hey Tony! John Davis will be your CSM moving forward so passing this to him
to confirm he is available.
On Wed, Feb 11, 2026 at 9:37 AM Anthony McMahon &lt;Anthony.McMahon@pmi.org&gt;
wrote:
&gt; Hi Macey,
&gt;
&gt; Sorry for the short notice. Can we move the meeting to  2/18 at 11:30am
&gt; EST.
&gt;
&gt; Thanks
&gt; Tony
&gt; ------------------------------
&gt; *From:* Anthony McMahon
&gt; *Sent:* Wednesday, February 11, 2026 11:34 AM
&gt; *To:* Macey Bell &lt;macey.bell@observepoint.com&gt;
&gt; *Subject:* Declined: PMI </t>
  </si>
  <si>
    <t>19c4dc963080e724</t>
  </si>
  <si>
    <t>Hey CVS Team,
Can we reschedule our sync tomorrow? We have our annual internal summit
tomorrow.
Here are some slots that work for me next week in *Mountain Time*, feel
free to grab one that works for you:
Meeting length: 30 Minutes
Time Zone: (GMT-7) MST/Denver
Mon Feb 16 Tue Feb 17 Wed Feb 18 Thu Feb 19 Fri Feb 20
 10:00  AM
&lt;https://us-3129.email-composer-webhooks.gong.io/email-tracking/clicked?email-info-token=eyJhbGciOiJIUzI1NiJ9.eyJjb21wYW55SWQiOiI4OTgyMjM2MTQxODc2Mjk3NzAiLCJ</t>
  </si>
  <si>
    <t>19c4dc34763be3d1</t>
  </si>
  <si>
    <t>19c4dda3dfea551c</t>
  </si>
  <si>
    <t>jordan.robinson@accentgr.com.au, Stuart Heggie &lt;stuart.heggie@accentgr.com.au&gt;</t>
  </si>
  <si>
    <t>Macey Bell &lt;macey.bell@observepoint.com&gt;, Todd Wilkerson &lt;todd.wilkerson@observepoint.com&gt;</t>
  </si>
  <si>
    <t xml:space="preserve">Hey Stuart and Jordan,
I am excited to work with you in 2026. Right now we are set up with a
regular sync on Wednesday afternoons (next one is Feb 25th @ 3:30pm MST),
but that time is not going to work with my schedule on any Wednesday after
3pm MST, unfortunately.
Can we find a time slot that works for both of us? Here are some slots next
week that also work for a monthly sync moving forward in *Mountain Time*,
feel free to grab one that works for you:
Meeting length: 30 Minutes
</t>
  </si>
  <si>
    <t>19c4dd14489bbba8</t>
  </si>
  <si>
    <t>19c4df507c1ca5d9</t>
  </si>
  <si>
    <t>Automatic reply: [EXTERNAL] Invitation: ObservePoint | CVS Pharmacy Sync @ Thu Feb 19, 2026 1pm - 1:30pm (MST) (maria.daponte@cvshealth.com)</t>
  </si>
  <si>
    <t>19c4df50d2188a7f</t>
  </si>
  <si>
    <t>John Davis &lt;john.davis@observepoint.com&gt;, "DaPonte, Maria E" &lt;Maria.DaPonte@cvshealth.com&gt;, "Tanedo, Michael" &lt;TanedoM@aetna.com&gt;</t>
  </si>
  <si>
    <t>observepoint.com, cvshealth.com, aetna.com</t>
  </si>
  <si>
    <t>Re: [EXTERNAL] Reschedule Sync</t>
  </si>
  <si>
    <t>Hi John,
Sorry about that, just sent through a rescheduling selection. Have a great rest of the week!
Thanks,
Amy
From: John Davis &lt;john.davis@observepoint.com&gt;
Date: Wednesday, February 11, 2026 at 12:39 PM
To: Rondinelli, Amy &lt;Amy.Rondinelli@CVSHealth.com&gt;, DaPonte, Maria E &lt;Maria.DaPonte@CVSHealth.com&gt;, Tanedo, Michael &lt;TanedoM@aetna.com&gt;
Subject: [EXTERNAL] Reschedule Sync
**** External Email - Use Caution ****
________________________________
Hey CVS Team,
Can we reschedu</t>
  </si>
  <si>
    <t>19c4e2e3a84de4e7</t>
  </si>
  <si>
    <t>Mike Vance &lt;michael.vance@prudential.com&gt;, Nick Maxon &lt;nick.maxon@prudential.com&gt;, Lauren Tajar &lt;lauren.tajar@prudential.com&gt;, Neal Ronaghan &lt;neal.ronaghan@prudential.com&gt;, Caitlin Diaz &lt;caitlin.diaz@prudential.com&gt;</t>
  </si>
  <si>
    <t>Hi Mike,
See my responses below (green).
Thanks,
Steve
From: Mike Vance &lt;michael.vance@prudential.com&gt;
Sent: Tuesday, February 10, 2026 10:38 AM
To: Steve Choi &lt;steve.choi@prudential.com&gt;; Nick Maxon &lt;nick.maxon@prudential.com&gt;; Lauren Tajar &lt;lauren.tajar@prudential.com&gt;; Neal Ronaghan &lt;neal.ronaghan@prudential.com&gt;; Caitlin Diaz &lt;caitlin.diaz@prudential.com&gt;
Cc: Baijnath Gupta &lt;baijnath.gupta@prudential.com&gt;; Joaquin Viramontes &lt;joaquin.viramontes@prudential.com&gt;; Raghunath Munug</t>
  </si>
  <si>
    <t>19c4e77a30ae6fae</t>
  </si>
  <si>
    <t>Nick Maxon &lt;nick.maxon@prudential.com&gt;</t>
  </si>
  <si>
    <t>Steve Choi &lt;steve.choi@prudential.com&gt;, Mike Vance &lt;michael.vance@prudential.com&gt;, Lauren Tajar &lt;lauren.tajar@prudential.com&gt;, Neal Ronaghan &lt;neal.ronaghan@prudential.com&gt;, Caitlin Diaz &lt;caitlin.diaz@prudential.com&gt;</t>
  </si>
  <si>
    <t>Thanks Steve! Adding one point – if part of your question, Mike, was along the lines of “how did we determine the 7,500”, that was just an initial ballpark I plugged in for estimation purposes 😊.
We can fine-tune the exact volumes as needed, but I like Steve’s guidance in terms of (a) maximizing coverage while (b) minimizing overlap/redundancy and (c) not overshooting our volume allotment.
Nick
From: Steve Choi &lt;steve.choi@prudential.com&gt;
Sent: Wednesday, February 11, 2026 1:30 PM
To</t>
  </si>
  <si>
    <t>19c4e7883c038706</t>
  </si>
  <si>
    <t>I will be out of town until next Thursday.  Can you provide available times next Thurs, 2/19 and Fri 2/20?
From: John Davis &lt;john.davis@observepoint.com&gt;
Sent: Monday, February 9, 2026 4:41 PM
To: Steve Choi &lt;steve.choi@prudential.com&gt;
Subject: Re: Operation model for ObservePoint audits
No worries, this week is actually bad, except for tomorrow because we have our annual all hands and summit meetings and such.
So here are some times that work for me tomorrow in Mountain Time, but if</t>
  </si>
  <si>
    <t>19c4e80b6488cb1a</t>
  </si>
  <si>
    <t>Nick Maxon &lt;nick.maxon@prudential.com&gt;, Mike Vance &lt;michael.vance@prudential.com&gt;, Lauren Tajar &lt;lauren.tajar@prudential.com&gt;, Neal Ronaghan &lt;neal.ronaghan@prudential.com&gt;, Caitlin Diaz &lt;caitlin.diaz@prudential.com&gt;</t>
  </si>
  <si>
    <t>Reiterating what Nick shared below.
Scanning 7,500 pages quarterly (Tier 3) would add up to 30.000 for the year.  Additional 20,000 pages would be for Tier 1 and 2, resulting in annual total of 50,000 pages.
Allotting 20,000 page to PGIM, we are looking at 50,000 + 20,000 = 70,000 pages (2026 page limit from ObservePoint contract)
From: Nick Maxon &lt;nick.maxon@prudential.com&gt;
Sent: Wednesday, February 11, 2026 3:50 PM
To: Steve Choi &lt;steve.choi@prudential.com&gt;; Mike Vance &lt;michael.vance@</t>
  </si>
  <si>
    <t>19c4e910c45d7b2c</t>
  </si>
  <si>
    <t>Hey Tony,
I would love to connect and hear about your 2026 goals and how ObservePoint 
can help you meet them! 
That time will not work for me unfortunately, I have an internal meeting 
that I can't move. 
Can we find another time that works for you? These are some slots that work 
for me next week in *Eastern Time*, feel free to grab one that works for 
you:
*Regards, *
John Davis *   |    * *Customer Success Manager*
Cell: 801.633.6013
john.davis@observepoint.com
www.</t>
  </si>
  <si>
    <t>19c4e9707ef998a8</t>
  </si>
  <si>
    <t>Hey Tony,
I would love to connect and hear about your 2026 goals and how ObservePoint
can help you meet them!
That time will not work for me unfortunately.
Can we find another time that works for you? These are some slots that work
for me next week in *Eastern Time*, feel free to grab one that works for
you:
Meeting length: 30 Minutes
Time Zone: (GMT-5) EST/New_York
Mon Feb 16 Tue Feb 17 Wed Feb 18 Thu Feb 19 Fri Feb 20
 12:00  PM
&lt;https://us-3129.email-composer-webhooks.gong.</t>
  </si>
  <si>
    <t>19c4ea6116903c0e</t>
  </si>
  <si>
    <t>John Davis &lt;john.davis@observepoint.com&gt;, Jordan Robinson &lt;Jordan.Robinson@accentgr.com.au&gt;</t>
  </si>
  <si>
    <t>RE: Reschedule Sync</t>
  </si>
  <si>
    <t>Hi John, nice to meet you. I’ve selected a time on Wednesday 4th March 9:30 AEST – it was one of the later slots for you.
Speak then, thanks
Stuart Heggie
Head of Marketing Technology
[cid:image001.jpg@01DC9BFB.0E01AE40]
Tel: +61 3 9427 9422 | Email: Stuart.Heggie@accentgr.com.au&lt;mailto:Stuart.Heggie@accentgr.com.au&gt; | Web: www.accentgr.com.au&lt;http://www.accentgr.com.au/&gt;
Accent Group Limited
2/64 Balmain St
Cremorne, VIC 3121 AU
The information in this email and in any attachme</t>
  </si>
  <si>
    <t>19c4eb90f4453b31</t>
  </si>
  <si>
    <t>Jordan Robinson &lt;Jordan.Robinson@accentgr.com.au&gt;, Macey Bell &lt;macey.bell@observepoint.com&gt;, Todd Wilkerson &lt;todd.wilkerson@observepoint.com&gt;</t>
  </si>
  <si>
    <t>Re: Reschedule Sync</t>
  </si>
  <si>
    <t>Perfect, see you then!
*Regards, *
John Davis *   |    * *Customer Success Manager*
Cell: 801.633.6013
john.davis@observepoint.com
www.observepoint.com
&lt;https://us-3129.email-composer-webhooks.gong.io/email-tracking/clicked?email-info-token=eyJhbGciOiJIUzI1NiJ9.eyJjb21wYW55SWQiOiI4OTgyMjM2MTQxODc2Mjk3NzAiLCJkcmFmdElkIjoicjg5ODg4NjI5ODIzMTM4ODAzNjgiLCJsaW5rVXJsIjoiaHR0cHM6Ly9ncm9vdmUuZ3J2bG5rNC5jb20vdXJsL3R5cGE2YnlpZnVrdmJ0aWp3b2Q5NC9hSFIwY0RvdkwzZDNkeTV2WW5ObGNuWmxjRzlwYm5RdVkyOXRMeU</t>
  </si>
  <si>
    <t>19c4eb3e3b016a17</t>
  </si>
  <si>
    <t>19c4ed928ff9a0b5</t>
  </si>
  <si>
    <t>Hey Steve and Nick,
Thanks for clarifying.  For the Tier 2 scans, can we exclude the top 300 pages from Tier 1?  Since Tier 1 is running on a bi-weekly cadence and Tier 2 on a monthly, we would essentially be scanning those pages twice when those two scans line up if not excluded.
-Mike
From: Steve Choi &lt;steve.choi@prudential.com&gt;
Sent: Wednesday, February 11, 2026 4:00 PM
To: Nick Maxon &lt;nick.maxon@prudential.com&gt;; Mike Vance &lt;michael.vance@prudential.com&gt;; Lauren Tajar &lt;lauren.tajar</t>
  </si>
  <si>
    <t>19c520e7cbd8f659</t>
  </si>
  <si>
    <t>Mike Vance &lt;michael.vance@prudential.com&gt;, Nick Maxon &lt;nick.maxon@prudential.com&gt;, Lauren Tajar &lt;lauren.tajar@prudential.com&gt;, Neal Ronaghan &lt;neal.ronaghan@prudential.com&gt;, Caitlin Diaz &lt;caitlin.diaz@prudential.com&gt;, John Davis &lt;john.davis@observepoint.com&gt;</t>
  </si>
  <si>
    <t>Baijnath Gupta &lt;baijnath.gupta@prudential.com&gt;, Joaquin Viramontes &lt;joaquin.viramontes@prudential.com&gt;, Raghunath Munugala &lt;raghunath.munugala@prudential.com&gt;, Chirag Patel &lt;chirag1.patel@prudential.com&gt;, Eileen Cuevas &lt;eileen.cuevas@prudential.com&gt;, Jenny Castri &lt;jennifer.castri@prudential.com&gt;, Paula McNerney &lt;paula.mcnerney@prudential.com&gt;, Rolando Rafanan &lt;rolando.rafanan@prudential.com&gt;, Sanjana Dodley &lt;sanjana.dodley@prudential.com&gt;, Narender Reddy Karka &lt;narender.reddy@prudential.com&gt;, Soojin Kim &lt;soojin.1.kim@prudential.com&gt;, Jessica Kantor &lt;jessica.kantor@prudential.com&gt;, Danish Hazari &lt;danish.hazari@pramerica.ie&gt;</t>
  </si>
  <si>
    <t>prudential.com, pramerica.ie</t>
  </si>
  <si>
    <t>Hi @John Davis&lt;mailto:john.davis@observepoint.com&gt;,
Per Mike’s question below, for Tier 2 scan, we want to scan 1,000 pages starting from Prudential.com.  Is it feasible to exclude top 300 pages from Tier 1 so ObservePoint doesn’t crawl them for Tier 2?
Thanks,
Steve
From: Mike Vance &lt;michael.vance@prudential.com&gt;
Sent: Wednesday, February 11, 2026 5:36 PM
To: Steve Choi &lt;steve.choi@prudential.com&gt;; Nick Maxon &lt;nick.maxon@prudential.com&gt;; Lauren Tajar &lt;lauren.tajar@prudential.com&gt;;</t>
  </si>
  <si>
    <t>19c52b55d279edff</t>
  </si>
  <si>
    <t>Hi Kevin, 
 We apologize for the delay on this, as we are currently attending our annual company summit. 
 We have enabled SSO for your account using the metadata file you provided. Could you please let us know if it works correctly on your side so we can confirm everything is configured properly? 
 Here is the customized URL: 
 https://amica.app.observepoint.com 
 Thank you!</t>
  </si>
  <si>
    <t>19c52c1a986cd3b6</t>
  </si>
  <si>
    <t>Bogdan from ObservePoint &lt;support@observepoint.com&gt;, "IALONGO, FRANCESCO S." &lt;FIALONGO@amica.com&gt;</t>
  </si>
  <si>
    <t>"macey.bell@observepoint.com" &lt;macey.bell@observepoint.com&gt;, John Davis &lt;john.davis@observepoint.com&gt;</t>
  </si>
  <si>
    <t>Thank you Bogdan!
@IALONGO, FRANCESCO S.&lt;mailto:FIALONGO@AMICA.COM&gt; I do not have an account, so the testing will be up to you.  Can you click on Bogdans link below and verify that you were able to login?
https://amica.app.observepoint.com [amica.app.observepoint.com]&lt;https://urldefense.com/v3/__https:/amica.app.observepoint.com__;!!GMUSBZg!j2NlI0Dm3ZipHfjPe7mndjOeDxtpdw0spb74x3gqEFPZN0iXcnGz1feaoVN-rTphGp0cuHdnHwnmOE8TMDDG$&gt;
Thank you
Kevin L Ferreira | Sr. Enterprise Infrastruc</t>
  </si>
  <si>
    <t>19c52ee3efa26ac6</t>
  </si>
  <si>
    <t xml:space="preserve"> 
#74079270: Re: Amica Mutual Single Sign-On configuration 
Waiting on you 
We need more information 
Thanks Dallin, I will be your main point of contact for this, but our 
Support team will be setting this up for you, so I have looped them in as 
well. Thanks for sending this over Kevin!
*Regards, * John Davis* | * *Customer Success Manager* Cell: 801.633.6013 
john.davis@observepoint.com 
*Bogdan*
ObservePoint
[image: intercom] </t>
  </si>
  <si>
    <t>19c53399cf028cce</t>
  </si>
  <si>
    <t>"FERREIRA, KEVIN L." &lt;KFERREIRA2@amica.com&gt;, Bogdan from ObservePoint &lt;support@observepoint.com&gt;</t>
  </si>
  <si>
    <t>Hi,
I was able to access the app directly without e attempts to enter a PW!  : )
In Short: seems like its working to me, see image below. I did notice come redirects (2) but it might be normal
[cid:image002.png@01DC9C27.DEB3B890]
Francesco S Ialongo | Lead Adobe Analytics Administrator
Amica Mutual Insurance Company | Marketing, Communications &amp; Growth
50 Amica Way | Lincoln, RI | 02865-1155
Voice: 800-652-6422 ext. 22312 | Fax: 401-333-5349
fialongo@amica.com&lt;mailto:%20fialong</t>
  </si>
  <si>
    <t>19c533a120eb9735</t>
  </si>
  <si>
    <t xml:space="preserve"> 
#74079270: Re: Amica Mutual Single Sign-On configuration 
In progress 
We're working on your ticket 
Thanks Dallin, I will be your main point of contact for this, but our 
Support team will be setting this up for you, so I have looped them in as 
well. Thanks for sending this over Kevin!
*Regards, * John Davis* | * *Customer Success Manager* Cell: 801.633.6013 
john.davis@observepoint.com 
*ObservePoint AI*
ObservePoint
[image: intercom] </t>
  </si>
  <si>
    <t>19c533fb1c5363d5</t>
  </si>
  <si>
    <t>ObservePoint AI from ObservePoint &lt;support@observepoint.com&gt;, "john.davis@observepoint.com" &lt;john.davis@observepoint.com&gt;, "IALONGO, FRANCESCO S." &lt;FIALONGO@amica.com&gt;</t>
  </si>
  <si>
    <t>"macey.bell@observepoint.com" &lt;macey.bell@observepoint.com&gt;</t>
  </si>
  <si>
    <t>It looks like Single Sign on is working and this ticket can be closed!
@IALONGO, FRANCESCO S.&lt;mailto:FIALONGO@AMICA.COM&gt; Please share the login link with the rest of your team and feel free to reach out to me if you have any questions
Thank you!
Kevin L Ferreira | Sr. Enterprise Infrastructure Specialist
Amica Mutual Insurance Company | Corporate Information Systems
Mailing: 25 Amica Way | Lincoln, RI. | 02865-1166
Voice: 1-800-652-6422, ext. 23637 | Fax: 401-334-2748
kferreira2@a</t>
  </si>
  <si>
    <t>19c53d7382c021c8</t>
  </si>
  <si>
    <t>"FERREIRA, KEVIN L." &lt;KFERREIRA2@amica.com&gt;, ObservePoint AI from ObservePoint &lt;support@observepoint.com&gt;, "john.davis@observepoint.com" &lt;john.davis@observepoint.com&gt;</t>
  </si>
  <si>
    <t>Hi
Do I have to provide new sign in links to users or will there be a redirect?
Thanks,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FERREIRA, KEVIN L. &lt;KFERREIRA2@AMICA.com&gt;
Sent: Thursday, February 12, 2026 2:07 PM
To</t>
  </si>
  <si>
    <t>19c540967316f647</t>
  </si>
  <si>
    <t>robert.taylor@ziffdavis.com, Filippo Caprioli &lt;filippo_caprioli@ziffdavis.com&gt;</t>
  </si>
  <si>
    <t xml:space="preserve">Hey Robert and Filippo,
*Regards, *
John Davis *   |    * *Customer Success Manager*
Cell: 801.633.6013
john.davis@observepoint.com
www.observepoint.com 
&lt;https://groove.grvlnk4.com/url/typa6byifukvbtijwod94/aHR0cDovL3d3dy5vYnNlcnZlcG9pbnQuY29tLyNncm9vdmVzdW06LTc2MTEwNTM3MA%3D%3D&gt;
</t>
  </si>
  <si>
    <t>19c5408de7142bce</t>
  </si>
  <si>
    <t>19c541796596bad7</t>
  </si>
  <si>
    <t>Hey Robert and Filippo,
I am glad that we were able to connect today and show just a small part of 
the value of ObservePoint.
Something that I didn't show you today was how to request a tag. Some of 
those network requests that we were finding in that report were not in our 
tag database, like I explained, but there is a way that you can request us 
to add it so that you can use our more powerful tag reporting capabilities. 
You can do this directly in an audit and you can follow t</t>
  </si>
  <si>
    <t>19c541ae0d2d8ada</t>
  </si>
  <si>
    <t>Hey Robert and Filippo,
I am glad that we were able to connect today and that I was able to
show just a small part of the value of ObservePoint.
Something that I didn't show you today was how to request a tag. Some of
those network requests that we were finding in that report were not in our
tag database, like I explained, but there is a way that you can request us
to add it so that you can use our more powerful tag reporting capabilities.
You can do this directly in an audit and yo</t>
  </si>
  <si>
    <t>19c55be9d9cf5f3b</t>
  </si>
  <si>
    <t>Hi John,
I'm working as a QA Engineer at Athena. I would like to use Observepoint to ensure Analytics integrations are working fine in athenahealth website without any issues. Will reach you for any queries in future.
Thanks &amp; Regards,
Padmanabhan Sekar
[A picture containing logo  Description automatically generated]
Global Infocity, Block C, Floor 13, Dr, MGR Main Rd Chennai 600096
athenahealth.com&lt;https://www.athenahealth.com/&gt;
________________________________
F</t>
  </si>
  <si>
    <t>19c572e28492fa28</t>
  </si>
  <si>
    <t>Great, thank you for the confirmation! If you have any additional questions or need our assistance, please do not hesitate to contact us. 
 Thank you!</t>
  </si>
  <si>
    <t>19c572ea4232a8be</t>
  </si>
  <si>
    <t xml:space="preserve"> 
#74079270: Re: Amica Mutual Single Sign-On configuration 
Resolved 
We've completed your ticket 
Thanks Dallin, I will be your main point of contact for this, but our 
Support team will be setting this up for you, so I have looped them in as 
well. Thanks for sending this over Kevin!
*Regards, * John Davis* | * *Customer Success Manager* Cell: 801.633.6013 
john.davis@observepoint.com 
*Bogdan*
ObservePoint
[image: intercom] </t>
  </si>
  <si>
    <t>19c57c90a1781070</t>
  </si>
  <si>
    <t xml:space="preserve">
[image: ObservePoint Logo_Gray_ON_YEllow_LOGO.jpeg]
A friendly reminder that it's time to renew.
Hi Sabrina,
The last day of your current term is *March 15, 2026*.
If you have already completed renewal paperwork or opted to auto-renew your 
agreement, no action is required.
Please reach out to your account team if you have any questions.
*Customer Success Manager -* john.davis@observepoint.com
*Account Executive - * todd.wilkerson@observepoint.com
</t>
  </si>
  <si>
    <t>19c57c90b33ac668</t>
  </si>
  <si>
    <t xml:space="preserve">
[image: ObservePoint Logo_Gray_ON_YEllow_LOGO.jpeg]
A friendly reminder that it's time to renew.
Hi Jose,
The last day of your current term is *March 15, 2026*.
If you have already completed renewal paperwork or opted to auto-renew your 
agreement, no action is required.
Please reach out to your account team if you have any questions.
*Customer Success Manager -* john.davis@observepoint.com
*Account Executive - * todd.wilkerson@observepoint.com
</t>
  </si>
  <si>
    <t>19c580f9db248e53</t>
  </si>
  <si>
    <t>Awesome, thanks for the context! 
Let me know how I can help get the most out of your testing suites. I was a 
QA engineer in a past life so I understand your day to day and would 
love to lend my hand with your technical hurdles.
*Regards, *
John Davis *   |    * *Customer Success Manager*
Cell: 801.633.6013
john.davis@observepoint.com
www.observepoint.com 
&lt;https://groove.grvlnk4.com/url/typa6byifukvbtijwod94/aHR0cDovL3d3dy5vYnNlcnZlcG9pbnQuY29tLyNncm9vdmVzdW06LTc2MTEwNTM3MA%3</t>
  </si>
  <si>
    <t>19c581046275abfb</t>
  </si>
  <si>
    <t>Awesome, thanks for the context!
Let me know how I can help get the most out of your testing suite in
ObservePoint. I was a QA engineer in a past life so I understand your day
to day and would love to lend my hand with your technical hurdles you face.
*Regards, *
John Davis *   |    * *Customer Success Manager*
Cell: 801.633.6013
john.davis@observepoint.com
www.observepoint.com
&lt;https://us-3129.email-composer-webhooks.gong.io/email-tracking/clicked?email-info-token=eyJhbGciOiJIU</t>
  </si>
  <si>
    <t>19c582785abae876</t>
  </si>
  <si>
    <t xml:space="preserve">Sorry I need to cancel today.
Apologies for the last minute
Francesco S Ialongo | Lead Adobe Analytics Administrator
Amica Mutual Insurance Company | Marketing, Communications &amp; Growth
50 Amica Way | Lincoln, RI | 02865-1155
Voice: 800-652-6422 ext. 22312 | Fax: 401-333-5349
fialongo@amica.com&lt;mailto:%20fialongo@amica.com&gt; | Amica.com&lt;http://www.amica.com/&gt;
-----Original Appointment-----
From: John Davis &lt;john.davis@observepoint.com&gt;
Sent: Tuesday, January 20, 2026 4:00 PM
To: </t>
  </si>
  <si>
    <t>19c582449567c679</t>
  </si>
  <si>
    <t>19c582d16985e643</t>
  </si>
  <si>
    <t>No worries, I'll see you next week. Have a great weekend!
*Regards, *
John Davis *   |    * *Customer Success Manager*
Cell: 801.633.6013
john.davis@observepoint.com
www.observepoint.com
&lt;https://us-3129.email-composer-webhooks.gong.io/email-tracking/clicked?email-info-token=eyJhbGciOiJIUzI1NiJ9.eyJjb21wYW55SWQiOiI4OTgyMjM2MTQxODc2Mjk3NzAiLCJkcmFmdElkIjoicjgwNjI3NzA3NDE1NDAwMzEzMzYiLCJsaW5rVXJsIjoiaHR0cHM6Ly9ncm9vdmUuZ3J2bG5rNC5jb20vdXJsL3R5cGE2YnlpZnVrdmJ0aWp3b2Q5NC9hSFIwY0RvdkwzZDN</t>
  </si>
  <si>
    <t>19c5866140499012</t>
  </si>
  <si>
    <t>"ObservePoint, Inc. (AR@observepoint.com)" &lt;system@sent-via.netsuite.com&gt;</t>
  </si>
  <si>
    <t>accountspayable@accentgr.com.au, stuart.heggie@accentgr.com.au</t>
  </si>
  <si>
    <t>todd.wilkerson@observepoint.com, john.davis@observepoint.com, ar@observepoint.com</t>
  </si>
  <si>
    <t>New Invoice #INV8104074 from ObservePoint</t>
  </si>
  <si>
    <t xml:space="preserve">
Dear Accent Group team,
Thank you for using ObservePoint! Attached is your new invoice INV8104074 
for $20,930.00 U.S. Dollar. Payment is *due 14-Mar-2026. *Please review the 
invoice to ensure that all details are correct and confirm receipt by 
replying to this email.
If there are different or additional contacts we should add to future 
invoice submissions and inquiries, please let us know. 
For assistance or additional documentation, contact your Account Manager or 
ObservePoint Account</t>
  </si>
  <si>
    <t>19c589150d91c165</t>
  </si>
  <si>
    <t>John Davis &lt;john.davis@observepoint.com&gt;, Erin Hayes &lt;Erin.Hayes@worldmarket.com&gt;</t>
  </si>
  <si>
    <t xml:space="preserve">Thanks, John. We'll review internally and get back to you.
Stay tuned,
________________________________
From: John Davis &lt;john.davis@observepoint.com&gt;
Sent: Wednesday, February 11, 2026 10:03 AM
To: Erin Hayes &lt;Erin.Hayes@worldmarket.com&gt;; Grant Menefee &lt;Grant.Menefee@worldmarket.com&gt;
Cc: Clarke Anderson &lt;clarke.anderson@observepoint.com&gt;
Subject: Re: Contract Renewal
CAUTION: This email originated from outside your organization. Exercise caution when opening attachments or clicking </t>
  </si>
  <si>
    <t>19c58c43f63c093f</t>
  </si>
  <si>
    <t>RE: [EXTERNAL] GA &amp; Page Health Framework Drafts</t>
  </si>
  <si>
    <t>Hi Dylan,
Really excellent job so far on this. Many kudos! I love what you're doing here on the articles for GA Implementation Framework.
Let me know if I can help in any way or if you need a guinea pig. I believe we're starting on our first rule set next week.
Charlotte Castillo | Senior Manager, Marketing Analytics
Pronouns: She/Her/Hers
M 310.210.6251 | E charlotte.castillo@devry.edu
[Blue text on a black background  AI-generated content may be incorrect.]
From: Dylan Sellers &lt;</t>
  </si>
  <si>
    <t>19c58df59098e51d</t>
  </si>
  <si>
    <t>RE: [EXTERNAL] Invitation: ObservePoint | DeVry University Sync @ Mon Feb 16, 2026 11am - 11:30am (MST) (charlotte.castillo@devry.edu)</t>
  </si>
  <si>
    <t>Hi John!
For this meeting Monday, would you have time during this one (or extra time after) to go through a CCPA issue that I believe we are having? It’s a pressing issue that I would like OP’s feedback on.
We have a dozen 3rd party legacy tags on our SSWA Application that may or may not be CCPA Compliant. https://dvu.my.salesforce-sites.com/sswa/dvu/us/2
Have a great weekend!
Charlotte Castillo | Senior Manager, Marketing Analytics
Pronouns: She/Her/Hers
M 310.210.6251 | E charlot</t>
  </si>
  <si>
    <t>19c58f95523be27c</t>
  </si>
  <si>
    <t>Re: [EXTERNAL] Invitation: ObservePoint | DeVry University Sync @ Mon Feb 16, 2026 11am - 11:30am (MST) (charlotte.castillo@devry.edu)</t>
  </si>
  <si>
    <t>Hey Charlotte,
Yes we can go over that no problem. Hopefully we can go over both that 
*Regards, *
John Davis *   |    * *Customer Success Manager*
Cell: 801.633.6013
john.davis@observepoint.com
www.observepoint.com 
&lt;https://groove.grvlnk4.com/url/typa6byifukvbtijwod94/aHR0cDovL3d3dy5vYnNlcnZlcG9pbnQuY29tLyNncm9vdmVzdW06LTc2MTEwNTM3MA%3D%3D&gt;
On Fri, Feb 13, 2026 at 2:19 PM Castillo, Charlotte &lt;
Charlotte.Castillo@devry.edu&gt; wrote:
&gt; Hi John!
&gt;
&gt; For this meeting Mond</t>
  </si>
  <si>
    <t>19c590847dda2620</t>
  </si>
  <si>
    <t>Hey Charlotte,
Yes we can go over that no problem. Hopefully we can go over both that and
your journey list that you sent quickly. Thats my rough plan for Monday at
least.
Have a great weekend!
*Regards, *
John Davis *   |    * *Customer Success Manager*
Cell: 801.633.6013
john.davis@observepoint.com
www.observepoint.com
&lt;https://us-3129.email-composer-webhooks.gong.io/email-tracking/clicked?email-info-token=eyJhbGciOiJIUzI1NiJ9.eyJjb21wYW55SWQiOiI4OTgyMjM2MTQxODc2Mjk3NzAiLCJ</t>
  </si>
  <si>
    <t>19c637efb1da94dd</t>
  </si>
  <si>
    <t>Hi John
Good Evening, I hope you had a great weekend.
Can you please help me know the names of the journey that the team has
created? I am not able to find it. Happy to book a quick cal if needed.
*Best RegardsSatpal Singh*
*Digital Analytics Implementation Specialist*
*E: ssingh60@woolworths.com.au &lt;zzhang4@woolworths.com.au&gt;M: 0498 468 130*
On Thu, 29 Jan 2026 at 11:37, ObservePoint AI from ObservePoint &lt;
support@observepoint.com&gt; wrote:
&gt; #71365801: Re: Create J</t>
  </si>
  <si>
    <t>19c67e81880c4277</t>
  </si>
  <si>
    <t>New Time Proposed: ObservePoint | CDW Sync</t>
  </si>
  <si>
    <t>19c67f0a6c99ae59</t>
  </si>
  <si>
    <t>Sync</t>
  </si>
  <si>
    <t xml:space="preserve">Hey Raymond, 
Something came up with my family today unfortunately, can we reschedule our 
sync today?
Here are some times that work for me:
*Regards, *
John Davis *   |    * *Customer Success Manager*
Cell: 801.633.6013
john.davis@observepoint.com
www.observepoint.com 
&lt;https://groove.grvlnk4.com/url/typa6byifukvbtijwod94/aHR0cDovL3d3dy5vYnNlcnZlcG9pbnQuY29tLyNncm9vdmVzdW06LTc2MTEwNTM3MA%3D%3D&gt;
</t>
  </si>
  <si>
    <t>19c67ef6f9afeadd</t>
  </si>
  <si>
    <t>19c67f594bf4cd45</t>
  </si>
  <si>
    <t>Hey Brad and Aparna,
I apologize for the last second, but something came up with my family today
that is going to run into our scheduled meeting today unfortunately.
Can we reschedule to another day this week?
Here are some slots that work for me in Mountain Time:
Meeting length: 30 Minutes
Time Zone: (GMT-7) MST/Denver
Wed Feb 18 Thu Feb 19 Fri Feb 20
 10:30  AM
&lt;https://us-3129.email-composer-webhooks.gong.io/email-tracking/clicked?email-info-token=eyJhbGciOiJIUzI1NiJ9.eyJjb21</t>
  </si>
  <si>
    <t>19c67f3591d7e95e</t>
  </si>
  <si>
    <t>Winnie is currently out of office Re: Fwd: Sync</t>
  </si>
  <si>
    <t>19c67f1e210f43f5</t>
  </si>
  <si>
    <t>Hey Raymond,
Something came up with my family today unfortunately, can we reschedule our
sync today? If not, we can just wait until our next meeting on March 2nd.
Here are some times that work for me in *Mountain Time*:
Meeting length: 30 Minutes
Time Zone: (GMT-7) MST/Denver
Wed Feb 18 Thu Feb 19 Fri Feb 20
 10:30  AM
&lt;https://us-3129.email-composer-webhooks.gong.io/email-tracking/clicked?email-info-token=eyJhbGciOiJIUzI1NiJ9.eyJjb21wYW55SWQiOiI4OTgyMjM2MTQxODc2Mjk3NzAiLCJkcmFmdEl</t>
  </si>
  <si>
    <t>19c67f2e10caaf0c</t>
  </si>
  <si>
    <t>Fwd: Sync</t>
  </si>
  <si>
    <t>Hey Winnie,
Sorry I forgot to send this to you as well, hope to hear from you soon!
*Regards, *
John Davis *   |    * *Customer Success Manager*
Cell: 801.633.6013
john.davis@observepoint.com
www.observepoint.com
&lt;https://us-3129.email-composer-webhooks.gong.io/email-tracking/clicked?email-info-token=eyJhbGciOiJIUzI1NiJ9.eyJjb21wYW55SWQiOiI4OTgyMjM2MTQxODc2Mjk3NzAiLCJkcmFmdElkIjoicjM4OTI4MzUzOTc5OTAxNDQwOTkiLCJsaW5rVXJsIjoiaHR0cHM6Ly9ncm9vdmUuZ3J2bG5rNC5jb20vdXJsL3R5cGE2YnlpZnVrdm</t>
  </si>
  <si>
    <t>19c6847f4689a505</t>
  </si>
  <si>
    <t>19c686d2ddb5835e</t>
  </si>
  <si>
    <t>Hey Satpal,
This is the journey that our support team was working on in this email
thread, is this the one that you wanted?
https://app.observepoint.com/web-journey/574123/run/66712648/results?action=1
&lt;https://us-3129.email-composer-webhooks.gong.io/email-tracking/clicked?email-info-token=eyJhbGciOiJIUzI1NiJ9.eyJjb21wYW55SWQiOiI4OTgyMjM2MTQxODc2Mjk3NzAiLCJkcmFmdElkIjoicjY3NTI0NDkwMjQ3NzYwMDc5NTciLCJsaW5rVXJsIjoiaHR0cHM6Ly9hcHAub2JzZXJ2ZXBvaW50LmNvbS93ZWItam91cm5leS81NzQxMjMvcnVuLzY2NzEy</t>
  </si>
  <si>
    <t>19c688d2b206bd5a</t>
  </si>
  <si>
    <t>"audrbom@cdw.com (Google Calendar)" &lt;calendar-notification@google.com&gt;</t>
  </si>
  <si>
    <t>Tentatively Accepted: ObservePoint | CDW Sync @ Tue Feb 17, 2026 2:30pm - 3pm (MST) (john.davis@observepoint.com)</t>
  </si>
  <si>
    <t>audrbom@cdw.com has replied "Maybe" to this invitation.
ObservePoint | CDW Sync
Tuesday Feb 17, 2026 ⋅ 2:30pm – 3pm
Mountain Time - Denver
Join Zoom Meeting
https://observepoint.zoom.us/j/3628593272?pwd=OfxX2kwpsuA5labBaZXephHbiAXlz9.1&amp;omn=93034414015&amp;jst=2
Join by phone
(US) +1 877-853-5247
passcode: 183089
Joining instructions
https://www.google.com/url?q=https://applications.zoom.us/addon/invitation/detail?meetingUuid%3DLxL4WDq3TR6s%252BIWeo%252BWXvg%253D%253D%26signatur</t>
  </si>
  <si>
    <t>19c688d3c6558399</t>
  </si>
  <si>
    <t>19c68b89b015572a</t>
  </si>
  <si>
    <t xml:space="preserve">Hi John, thank you for sending the link, but when I click on the link , it
just signs me out and takes me to the journey and audits page where I can't
find the journey that is created by the support team. Can you please share
the screenshot of it, so that I can see the name and search for it?
*Best RegardsSatpal Singh*
*Digital Analytics Implementation Specialist*
*E: ssingh60@woolworths.com.au &lt;zzhang4@woolworths.com.au&gt;M: 0498 468 130*
On Tue, 17 Feb 2026 at 08:48, John </t>
  </si>
  <si>
    <t>19c69626b5588aac</t>
  </si>
  <si>
    <t>That's weird that you can't open the link, I checked the folder permissions
and you definitely have access. I'll take note of that, maybe it's a bug?
Anyways, this is the name of the journey:
Testpreprod-cms.everyday.com.au/gift-cards/browse
*Regards, *
John Davis *   |    * *Customer Success Manager*
Cell: 801.633.6013
john.davis@observepoint.com
www.observepoint.com
&lt;https://groove.grvlnk4.com/url/typa6byifukvbtijwod94/aHR0cDovL3d3dy5vYnNlcnZlcG9pbnQuY29tLyNncm9vdmVzdW06LTc2MT</t>
  </si>
  <si>
    <t>19c6bdc2a9379d36</t>
  </si>
  <si>
    <t>Re: Sync</t>
  </si>
  <si>
    <t>Hi John,
No worries. I will let Raymond to rebook the meeting with you as our #1
priority for now is to resolve the VPN issue in the lower tunnel to enable
us to build end to end monitoring for our open an account flow.
Regards,
Winnie
On Mon, Feb 16, 2026 at 2:35 PM John Davis &lt;john.davis@observepoint.com&gt;
wrote:
&gt; *CAUTION: This email originated from outside of the organization. Exercise
&gt; caution when clicking on links or opening attachments even if you recognize
&gt; the sende</t>
  </si>
  <si>
    <t>19c6c0ff67f752a2</t>
  </si>
  <si>
    <t>Hi John, what would a 3 year contract look like if we rolled those savings into expanded audit usage?
Thanks,
Grant
________________________________
From: John Davis &lt;john.davis@observepoint.com&gt;
Sent: Wednesday, February 11, 2026 10:03 AM
To: Erin Hayes &lt;Erin.Hayes@worldmarket.com&gt;; Grant Menefee &lt;Grant.Menefee@worldmarket.com&gt;
Cc: Clarke Anderson &lt;clarke.anderson@observepoint.com&gt;
Subject: Re: Contract Renewal
CAUTION: This email originated from outside your organization. Exercise</t>
  </si>
  <si>
    <t>19c6c9b8c5bd6cb5</t>
  </si>
  <si>
    <t>Thanks Winnie!
Hopefully the meeting we had with your network team on Friday got us a
little closer to fixing the VPN issue. Let me know how the next steps go
Raymond!
*Regards, *
John Davis *   |    * *Customer Success Manager*
Cell: 801.633.6013
john.davis@observepoint.com
www.observepoint.com
&lt;https://us-3129.email-composer-webhooks.gong.io/email-tracking/clicked?email-info-token=eyJhbGciOiJIUzI1NiJ9.eyJjb21wYW55SWQiOiI4OTgyMjM2MTQxODc2Mjk3NzAiLCJkcmFmdElkIjoicjg0MDAwNjQ3MDQ0</t>
  </si>
  <si>
    <t>19c6cd772ccae77f</t>
  </si>
  <si>
    <t>John, do you have availability tomorrow 10am-2pm ET to reschedule this meeting today?
If yes, please move the meeting.
If no, we need to punt to next week.
Thank you-
Phikl
-----Original Appointment-----
From: John Davis &lt;john.davis@observepoint.com&gt;
Sent: Thursday, February 12, 2026 1:06 AM
To: John Davis; Hagerty, Philip
Cc: Andy Compas
Subject: ObservePoint | RWJF - Sync
When: Tuesday, February 17, 2026 12:00 PM-12:30 PM America/Denver.
Where:
ObservePoint | RWJF - Sync</t>
  </si>
  <si>
    <t>19c6cdf8c36a608f</t>
  </si>
  <si>
    <t>Yes, I have rescheduled it to 1pm ET tomorrow, see you then!
*Regards, *
John Davis *   |    * *Customer Success Manager*
Cell: 801.633.6013
john.davis@observepoint.com
www.observepoint.com
&lt;https://us-3129.email-composer-webhooks.gong.io/email-tracking/clicked?email-info-token=eyJhbGciOiJIUzI1NiJ9.eyJjb21wYW55SWQiOiI4OTgyMjM2MTQxODc2Mjk3NzAiLCJkcmFmdElkIjoici01MDI2MDMyNDM2NDA1MjcyMTQ3IiwibGlua1VybCI6Imh0dHBzOi8vZ3Jvb3ZlLmdydmxuazQuY29tL3VybC90eXBhNmJ5aWZ1a3ZidGlqd29kOTQvYUhSMGNEb3ZM</t>
  </si>
  <si>
    <t>19c6cebbfd58c479</t>
  </si>
  <si>
    <t>Hi Grant --
Love the thought process here. I think what you're asking is: Can we keep
the flat cost per year for 3yrs while taking advantage of a lower rate per
page?
Simply put, yes. We'd love to structure something like this and extend the
partnership. And when timing lines up to expand volumes for increased use
case value (e.g. Privacy monitoring, full site scanning, Accessibility), we
can create a simple addendum to address the appropriate volumes and rates.
So, you'd see a fla</t>
  </si>
  <si>
    <t>19c6ce062b7e773f</t>
  </si>
  <si>
    <t>Ok great thank you.
From: John Davis &lt;john.davis@observepoint.com&gt;
Sent: Tuesday, February 17, 2026 1:32 PM
To: Hagerty, Philip &lt;phagerty@rwjf.org&gt;
Cc: Andy Compas &lt;andy.compas@observepoint.com&gt;
Subject: Re: ObservePoint | RWJF - Sync
Yes, I have rescheduled it to 1pm ET tomorrow, see you then!
Regards,
John Davis    |     Customer Success Manager
[https://ops.observepoint.com/email-signature/img/branding-email-logo.png]
[https://ops.observepoint.com/email-signature/img/icon-</t>
  </si>
  <si>
    <t>19c6cf64217b0520</t>
  </si>
  <si>
    <t>Hi John
Let's wait until our next meeting as I will need to work with the network
team to sort out what's discussed last Friday first. Think we won't have
much to discuss for now.
Meanwhile I will reach out if I need more support when working with our
network team.
Thanks,
Raymond Chau
Senior Specialist, Digital Analytics Implementation
www.questrade.com
Phone  416.227.9876
Toll free  1.888.783.7866
Fax  1.888.299.1098
Questrade, Inc.
5700 Yonge St., Suite 1900, Toronto, ON</t>
  </si>
  <si>
    <t>19c6cfaf24914058</t>
  </si>
  <si>
    <t>Sounds great, thanks!
*Regards, *
John Davis *   |    * *Customer Success Manager*
Cell: 801.633.6013
john.davis@observepoint.com
www.observepoint.com
&lt;https://groove.grvlnk4.com/url/typa6byifukvbtijwod94/aHR0cDovL3d3dy5vYnNlcnZlcG9pbnQuY29tLyNncm9vdmVzdW06LTc2MTEwNTM3MA%3D%3D&gt;
On Tue, Feb 17, 2026 at 11:56 AM Raymond Chau &lt;rchau@questrade.com&gt; wrote:
&gt; Hi John
&gt;
&gt; Let's wait until our next meeting as I will need to work with the network
&gt; team to sort out what's discuss</t>
  </si>
  <si>
    <t>19c6d0fb92caa1fc</t>
  </si>
  <si>
    <t>Thank you for accommodating!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Friday, February 13, 2026 1:05 PM
To: IALONGO, FRANCESCO S. &lt;FIALONGO@AMICA.COM&gt;
Subject: [EXTERNAL] Re</t>
  </si>
  <si>
    <t>19c6d0c767e1fb99</t>
  </si>
  <si>
    <t>Correct - we'd like to see a lower rate and keep the annual contract cost flat.
In addition, can you improve the discount if we roll the savings into increased capacity?
Thanks,
Grant
________________________________
From: Clarke Anderson &lt;clarke.anderson@observepoint.com&gt;
Sent: Tuesday, February 17, 2026 12:44 PM
To: Grant Menefee &lt;Grant.Menefee@worldmarket.com&gt;
Cc: John Davis &lt;john.davis@observepoint.com&gt;; Erin Hayes &lt;Erin.Hayes@worldmarket.com&gt;
Subject: Re: Contract Renewal
CA</t>
  </si>
  <si>
    <t>19c6d54092294187</t>
  </si>
  <si>
    <t xml:space="preserve">Got it.
Our pricing is structured so that as you scan more the associated rate
automatically decreases with the volumes. So, I'll honor the 3yr commitment
with a lowered per page rate at the current volumes (win-win there) --
Volumes stay the same with 10% applied per year. You'll see the list price
rise, but the extended (flat) cost stays the same. Essentially $33k of
scans for $30k/yr
As you increase scanning capacity (best practice given your initiatives
moving forward) I'll work </t>
  </si>
  <si>
    <t>19c6da560c540b99</t>
  </si>
  <si>
    <t>Adnan Jalil &lt;adnan.jalil@cdw.ca&gt;, Tola Sobitan &lt;tola.sobitan@cdw.com&gt;, Srilakshmi Miryala &lt;srilu.miryala@cdw.com&gt;, Muhammad Ali &lt;muhammad.ali@cdw.ca&gt;, Maryna Moskalenko &lt;maryna.moskalenko@cdw.ca&gt;, John Davis &lt;john.davis@observepoint.com&gt;</t>
  </si>
  <si>
    <t>cdw.ca, cdw.com, observepoint.com</t>
  </si>
  <si>
    <t>ObservePoint Complimenting OneTrust</t>
  </si>
  <si>
    <t xml:space="preserve">Hi CDW team,
I wanted to introduce you to John who is CDW account manager from ObservePoint. ObservePoint is a tool that we are using for monitoring analytics tags on CDW websites.
John asked me to connect him with the team that manages cookies privacy as he wants to share some of best practices for complimenting OneTrust with ObservePoint monitoring of cookies . There is nothing we need to buy, we are already paying for ObservePoint out of marketing budget and the same access and </t>
  </si>
  <si>
    <t>19c6db8d7d4f7c45</t>
  </si>
  <si>
    <t>Adnan Jalil &lt;adnan.jalil@cdw.ca&gt;, Tola Sobitan &lt;tola.sobitan@cdw.com&gt;, Srilakshmi Miryala &lt;srilu.miryala@cdw.com&gt;, Muhammad Ali &lt;muhammad.ali@cdw.ca&gt;, Maryna Moskalenko &lt;maryna.moskalenko@cdw.ca&gt;</t>
  </si>
  <si>
    <t>cdw.ca, cdw.com</t>
  </si>
  <si>
    <t>Re: ObservePoint Complimenting OneTrust</t>
  </si>
  <si>
    <t>Hey CDW Team,
Thanks Tatyana!
I would love to set up a time to meet you all and show how ObservePoint can
help with verifying your OneTrust implementation across all your sites. I
can show you how to get the most value out of a tool that you are already
paying for. You have room in your contracted rate for exactly this.
Here are some time slots that work for me in *Mountain Time*, feel free to
grab one that works for your team:
Meeting length: 30 Minutes
Time Zone: (GMT-7) MST/D</t>
  </si>
  <si>
    <t>19c710c530595387</t>
  </si>
  <si>
    <t>Thanks Clarke,
Could you send the updated proposal with the revised volumes? Also, can you confirm whether our max capacity and any overages continue to be based on an annual calculation?
Since we’re already at capacity on audit usage but not on journey volume, is it possible to apply the savings toward additional audit capacity?
Thanks,
Grant
________________________________
From: Clarke Anderson &lt;clarke.anderson@observepoint.com&gt;
Sent: Tuesday, February 17, 2026 2:38 PM
To: Gra</t>
  </si>
  <si>
    <t>19c71ad7a8a0b6ed</t>
  </si>
  <si>
    <t>For today.
I ran this audit:  20260218_RWJF_WebSDK Audit_NewRuleSet
Here are results:  https://app.observepoint.com/audit/2050080/run/8847113/report/rule-summary
Here’s the error.  It looks like I didn’t config tag correctly.
[cid:image001.png@01DCA0CD.71FAE480]
-----Original Appointment-----
From: John Davis &lt;john.davis@observepoint.com&gt;
Sent: Thursday, February 12, 2026 1:06 AM
To: John Davis; Hagerty, Philip
Cc: Andy Compas
Subject: ObservePoint | RWJF - Sync
When: Wednes</t>
  </si>
  <si>
    <t>19c71ce841be9b2f</t>
  </si>
  <si>
    <t>Tatyana Zachary &lt;tatyana.zachary@cdw.com&gt;, Audrey Bombeck-Massel &lt;audrbom@cdw.com&gt;</t>
  </si>
  <si>
    <t>Fwd: CDW Self Enrollment Journey</t>
  </si>
  <si>
    <t>Hey Tatyana,
This is one of the journeys that we talked about yesterday. It looks like 
my team was able to fix it as far as we can now. It seems like there are 
sometimes your email verification takes a long time and that would cause 
this journey to fail. 
*Regards, *
John Davis *   |    * *Customer Success Manager*
Cell: 801.633.6013
john.davis@observepoint.com
www.observepoint.com 
&lt;https://groove.grvlnk4.com/url/typa6byifukvbtijwod94/aHR0cDovL3d3dy5vYnNlcnZlcG9pbnQuY29tLyN</t>
  </si>
  <si>
    <t>19c6d7c7e85e046f</t>
  </si>
  <si>
    <t>19c71cc3c9844a82</t>
  </si>
  <si>
    <t xml:space="preserve">Hey Phil,
It looks like its actually should be the "Adobe Experience Platform (AEP):
Analytics" tag, rather than the "Adobe Experience Platform (AEP): Interact"
tag. I have updated the rule and reprocessed the audit and it seems like
its working now, except for the eVar2 check which isn't really setup yet so
thats expected. We can take some time to setup the eVar2 check and/or other
checks today.
[image: image.png]
[image: image.png]
*Regards, *
John Davis *   |    * *Customer </t>
  </si>
  <si>
    <t>19c71cf98b969026</t>
  </si>
  <si>
    <t>HAA  I did the same thing.  (so that’s progress right? 😉 )
Literally, I did the same thing.  Updated the tag.  Ran the audit again.  Found were failures were, and was doing some fist pumps when your email came in.
From: John Davis &lt;john.davis@observepoint.com&gt;
Sent: Wednesday, February 18, 2026 12:29 PM
To: Hagerty, Philip &lt;phagerty@rwjf.org&gt;
Subject: Re: ObservePoint | RWJF - Sync
Hey Phil,
It looks like its actually should be the "Adobe Experience Platform (AEP): Analytics" t</t>
  </si>
  <si>
    <t>19c71d7cf029830a</t>
  </si>
  <si>
    <t xml:space="preserve">Hey Tatyana,
This is one of the journeys that we talked about yesterday. It looks like
my team was able to fix it as far as we can now. It seems like there are
sometimes your email verification takes a long time and that would cause
this journey to fail. It also looks like there are rule failures on step 11
that you should probably look into on your side, here is a screenshot of
that:
[image: image.png]
See the latest response from Lucian below for a description of the changes
thay </t>
  </si>
  <si>
    <t>19c71da2209b8bd5</t>
  </si>
  <si>
    <t>Haha thats awesome, see you in about 15 mins!
*Regards, *
John Davis *   |    * *Customer Success Manager*
Cell: 801.633.6013
john.davis@observepoint.com
www.observepoint.com
&lt;https://us-3129.email-composer-webhooks.gong.io/email-tracking/clicked?email-info-token=eyJhbGciOiJIUzI1NiJ9.eyJjb21wYW55SWQiOiI4OTgyMjM2MTQxODc2Mjk3NzAiLCJkcmFmdElkIjoici0xMDk2MjgwODQ5Nzk3NTg2NzYyIiwibGlua1VybCI6Imh0dHBzOi8vZ3Jvb3ZlLmdydmxuazQuY29tL3VybC90eXBhNmJ5aWZ1a3ZidGlqd29kOTQvYUhSMGNEb3ZMM2QzZHk1dlluTmx</t>
  </si>
  <si>
    <t>19c71e28d1123d32</t>
  </si>
  <si>
    <t>Re: CDW Self Enrollment Journey</t>
  </si>
  <si>
    <t>Moving Audrey to BCC as she has new role in the company.
I will follow up on this with Sai from my team.
Thank you for your help!
Tatyana
From: John Davis &lt;john.davis@observepoint.com&gt;
Date: Wednesday, February 18, 2026 at 12:41 PM
To: Tatyana Zachary &lt;tatyana.zachary@cdw.com&gt;, Audrey Bombeck-Massel &lt;audrbom@cdw.com&gt;
Subject: Fwd: CDW Self Enrollment Journey
Hey Tatyana,
This is one of the journeys that we talked about yesterday. It looks like my team was able to fix it as far</t>
  </si>
  <si>
    <t>19c71e5510d3e738</t>
  </si>
  <si>
    <t>Ok good to know, what is Sai's email address? I can update the calendar
event to remove Audrey and add Sai moving forward.
*Regards, *
John Davis *   |    * *Customer Success Manager*
Cell: 801.633.6013
john.davis@observepoint.com
www.observepoint.com
&lt;https://us-3129.email-composer-webhooks.gong.io/email-tracking/clicked?email-info-token=eyJhbGciOiJIUzI1NiJ9.eyJjb21wYW55SWQiOiI4OTgyMjM2MTQxODc2Mjk3NzAiLCJkcmFmdElkIjoicjE3ODI2ODU5MDQ4MDU5MDk2NjgiLCJsaW5rVXJsIjoiaHR0cHM6Ly9ncm9vdmUuZ</t>
  </si>
  <si>
    <t>19c7256f0158a950</t>
  </si>
  <si>
    <t>Hi Dallin,
I was finally assigned as Relationship Manager in out tools and got the ball rolling
At this point I need from you MSA and Order Form
For the Order Form, should we narrow down some specifics based on your proposals first?
Thank you,
Francesco S Ialongo | Lead Adobe Analytics Administrator
Amica Mutual Insurance Company | Marketing, Communications &amp; Growth
50 Amica Way | Lincoln, RI | 02865-1155
Voice: 800-652-6422 ext. 22312 | Fax: 401-333-5349
fialongo@amica.com&lt;</t>
  </si>
  <si>
    <t>19c725d17110ba1d</t>
  </si>
  <si>
    <t>Hi Franc!
Here is the MSA. And yes, happy to jump on a call to discuss options for
this coming year. @John Davis &lt;john.davis@observepoint.com&gt; could I join
your call on Friday and steal some time to discuss?
Best,
Dallin Madsen *   |    * *Enterprise Account Executive*
801.850.3709
dallin.madsen@observepoint.com
Schedule a Meeting With Me!
&lt;https://us-3129.email-composer-webhooks.gong.io/email-tracking/clicked?email-info-token=eyJhbGciOiJIUzI1NiJ9.eyJjb21wYW55SWQiOiI4OTgyMjM2MTQ</t>
  </si>
  <si>
    <t>19c72709f38e0515</t>
  </si>
  <si>
    <t>Yes, already invited you Dallin. See you both Friday!
*Regards, *
John Davis *   |    * *Customer Success Manager*
Cell: 801.633.6013
john.davis@observepoint.com
www.observepoint.com
&lt;https://us-3129.email-composer-webhooks.gong.io/email-tracking/clicked?email-info-token=eyJhbGciOiJIUzI1NiJ9.eyJjb21wYW55SWQiOiI4OTgyMjM2MTQxODc2Mjk3NzAiLCJkcmFmdElkIjoicjQ2NzA0MzMzNTYxOTg4NDk0NzAiLCJsaW5rVXJsIjoiaHR0cHM6Ly9ncm9vdmUuZ3J2bG5rNC5jb20vdXJsL3R5cGE2YnlpZnVrdmJ0aWp3b2Q5NC9hSFIwY0RvdkwzZDNkeTV</t>
  </si>
  <si>
    <t>19c7283a8487fbe1</t>
  </si>
  <si>
    <t>John Davis &lt;john.davis@observepoint.com&gt;, Dallin Madsen &lt;dallin.madsen@observepoint.com&gt;</t>
  </si>
  <si>
    <t>Hi,
Should we setup separate time for the contract? Depending on how long the convo can take………. Let me know if you feel 20-30 mins is sufficient for contract talks
Asking because we will likely have some from Principal Dig App Support Spec for Alerts and Knockout Detection
Let me know if you feel 20-30 mins is sufficient for contract talks and we can then keep it this way. I can then reach out to the App Support folks and let them know (unless you want to John)
Thank you,
Frances</t>
  </si>
  <si>
    <t>19c7287a3f8517d6</t>
  </si>
  <si>
    <t>Ahhh if that's the case, lets leave that convo for that purpose then.
Could you talk Tuesday at 3pm ET?
Dallin Madsen *   |    * *Enterprise Account Executive*
801.850.3709
dallin.madsen@observepoint.com
Schedule a Meeting With Me!
&lt;https://us-3129.email-composer-webhooks.gong.io/email-tracking/clicked?email-info-token=eyJhbGciOiJIUzI1NiJ9.eyJjb21wYW55SWQiOiI4OTgyMjM2MTQxODc2Mjk3NzAiLCJkcmFmdElkIjoici01OTc5ODQ3MDU2MjE5Mzg3NTgyIiwibGlua1VybCI6Imh0dHBzOi8vb2JzZXJ2ZXBvaW50LmNoaWxpcGlwZX</t>
  </si>
  <si>
    <t>19c728cf0ab6b73b</t>
  </si>
  <si>
    <t>Ya I agree, lets do a separate meeting for that, thanks Dallin
*Regards, *
John Davis *   |    * *Customer Success Manager*
Cell: 801.633.6013
john.davis@observepoint.com
www.observepoint.com
&lt;https://us-3129.email-composer-webhooks.gong.io/email-tracking/clicked?email-info-token=eyJhbGciOiJIUzI1NiJ9.eyJjb21wYW55SWQiOiI4OTgyMjM2MTQxODc2Mjk3NzAiLCJkcmFmdElkIjoicjMyNjQ0ODQ1NTk3ODE4MDMzMTMiLCJsaW5rVXJsIjoiaHR0cHM6Ly9ncm9vdmUuZ3J2bG5rNC5jb20vdXJsL3R5cGE2YnlpZnVrdmJ0aWp3b2Q5NC9hSFIwY0Rvdk</t>
  </si>
  <si>
    <t>19c72b3d899432db</t>
  </si>
  <si>
    <t>Hi,
Thank you! Tuesday 24tha t 3pm would work&gt; I can also make some more time Friday, let me know.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Dallin Madsen &lt;dallin.madsen@observepoint.com&gt;
Sent: Wednesday, F</t>
  </si>
  <si>
    <t>19c72b5645e746ba</t>
  </si>
  <si>
    <t>Thanks again Dallin and John,
As mentioned to Dallin in the last reply I am available 1pm to 430pm EST this Friday (to be more precise, as in my last email I only generally mentioned availability)
To me the sooner the better. Thank you!
Francesco S Ialongo | Lead Adobe Analytics Administrator
Amica Mutual Insurance Company | Marketing, Communications &amp; Growth
50 Amica Way | Lincoln, RI | 02865-1155
Voice: 800-652-6422 ext. 22312 | Fax: 401-333-5349
fialongo@amica.com&lt;mailto:%20fia</t>
  </si>
  <si>
    <t>19c72b9377b33f4a</t>
  </si>
  <si>
    <t>Sounds good! If it's ok, lets shoot for Tuesday. I'm booked all morning and
then need to take off early on Friday.
Just sent an invite out.
Best!
Dallin Madsen *   |    * *Enterprise Account Executive*
801.850.3709
dallin.madsen@observepoint.com
Schedule a Meeting With Me!
&lt;https://us-3129.email-composer-webhooks.gong.io/email-tracking/clicked?email-info-token=eyJhbGciOiJIUzI1NiJ9.eyJjb21wYW55SWQiOiI4OTgyMjM2MTQxODc2Mjk3NzAiLCJkcmFmdElkIjoici0xMTMwMDcxNDMyODk4MzI0MzQzIiwibGlua1Vy</t>
  </si>
  <si>
    <t>19c72ba886603917</t>
  </si>
  <si>
    <t>Ok sounds good!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Dallin Madsen &lt;dallin.madsen@observepoint.com&gt;
Sent: Wednesday, February 18, 2026 4:48 PM
To: IALONGO, FRANCESCO S. &lt;FIALONGO@AMICA.COM&gt;
Cc: John Davis &lt;john.davis</t>
  </si>
  <si>
    <t>19c7308159f41fd6</t>
  </si>
  <si>
    <t>Full website scans</t>
  </si>
  <si>
    <t xml:space="preserve">Hi Tamara --
Touching base to see how we can assist with the comprehensive web scans
Ross plans on kicking off between now and April 30.
Let us know what questions come up -- we are happy to help.
Thanks,
Clarke Anderson *   |    * *Account Executive*
m: (818) 421-3713
clarke.anderson@observepoint.com
</t>
  </si>
  <si>
    <t>19c73ff79cbcd528</t>
  </si>
  <si>
    <t>Re: [EXTERNAL] GA &amp; Page Health Framework Drafts</t>
  </si>
  <si>
    <t>Charlotte,
Thanks. Lots of interaction to go.
I'll ping you when there is more added.
On Fri, Feb 13, 2026 at 1:49 PM Castillo, Charlotte &lt;
Charlotte.Castillo@devry.edu&gt; wrote:
&gt; Hi Dylan,
&gt;
&gt;
&gt;
&gt; Really excellent job so far on this. Many kudos! I love what you’re doing
&gt; here on the articles for GA Implementation Framework.
&gt;
&gt;
&gt;
&gt; Let me know if I can help in any way or if you need a guinea pig. I
&gt; believe we’re starting on our first rule set next week.
&gt;
&gt;
&gt;
&gt; Char</t>
  </si>
  <si>
    <t>19c76370f421a800</t>
  </si>
  <si>
    <t>Hi Dallin,
This is what our Lead Procurement replied, can you please look into this and the amendment she is referring to:
“The agreement you sent is the executed agreement.  We did an amendment last year to extend one year as the agreement does have two one year renewal options.  I can draft an amendment if ObservePoint isn’t going to provide one. The last amendment had the end date co-term with the order form (2/28/26).  Will the new order form’s end date be 2/28/27?  Let me know.”
Th</t>
  </si>
  <si>
    <t>19c769221f1e94d7</t>
  </si>
  <si>
    <t>Clarke Anderson &lt;clarke.anderson@observepoint.com&gt;, "Fe Valencia (MARKETING)" &lt;fe.valencia@ros.com&gt;</t>
  </si>
  <si>
    <t>RE: Full website scans</t>
  </si>
  <si>
    <t>Hi Clare,
We are going through the process and will reach out with any questions.
Thanks for checking in.
Tamara
Tamara Saban
Marketing Operations Manager | Ross Stores, Inc.
[A picture containing text, font, logo, graphics  Description automatically generated]
From: Clarke Anderson &lt;clarke.anderson@observepoint.com&gt;
Sent: Wednesday, February 18, 2026 3:13 PM
To: Tamara Saban (MARKETING) &lt;tamara.saban@ros.com&gt;
Cc: John Davis &lt;john.davis@observepoint.com&gt;
Subject: Full websit</t>
  </si>
  <si>
    <t>19c76af150ad4877</t>
  </si>
  <si>
    <t xml:space="preserve">
[image: ObservePoint Logo_Gray_ON_YEllow_LOGO.jpeg]
A friendly reminder that it's time to renew.
Hi Robert,
Thank you for being an ObservePoint customer!
This is an automated notification to let you know that the end of your 
current term is* April 20, 2026*.
We know approval and procurement processes can take time, and we want to 
avoid any interruption of service, hence we are reaching out now.
Please reach out to your account team if you have any questions, or if you 
anticipate any</t>
  </si>
  <si>
    <t>19c76fe3ebf4e214</t>
  </si>
  <si>
    <t>Mike Vance &lt;michael.vance@prudential.com&gt;, Nick Maxon &lt;nick.maxon@prudential.com&gt;, Lauren Tajar &lt;lauren.tajar@prudential.com&gt;, Neal Ronaghan &lt;neal.ronaghan@prudential.com&gt;, Caitlin Diaz &lt;caitlin.diaz@prudential.com&gt;, Baijnath Gupta &lt;baijnath.gupta@prudential.com&gt;, Joaquin Viramontes &lt;joaquin.viramontes@prudential.com&gt;, Raghunath Munugala &lt;raghunath.munugala@prudential.com&gt;, Chirag Patel &lt;chirag1.patel@prudential.com&gt;, Eileen Cuevas &lt;eileen.cuevas@prudential.com&gt;, Jenny Castri &lt;jennifer.castri@prudential.com&gt;, Paula McNerney &lt;paula.mcnerney@prudential.com&gt;, Rolando Rafanan &lt;rolando.rafanan@prudential.com&gt;, Sanjana Dodley &lt;sanjana.dodley@prudential.com&gt;, Narender Reddy Karka &lt;narender.reddy@prudential.com&gt;, Soojin Kim &lt;soojin.1.kim@prudential.com&gt;, Jessica Kantor &lt;jessica.kantor@prudential.com&gt;, Danish Hazari &lt;danish.hazari@pramerica.ie&gt;</t>
  </si>
  <si>
    <t>Hey Steve,
I apologize for the late reply. I was hoping we could discuss this in our
next call. Are you going to be able to come to our next scheduled meeting @
4:30 Eastern on Monday? Or do we need to reschedule? I am OOO Tuesday
through Friday next week unfortunately.
*Regards, *
John Davis *   |    * *Customer Success Manager*
Cell: 801.633.6013
john.davis@observepoint.com
www.observepoint.com
&lt;https://us-3129.email-composer-webhooks.gong.io/email-tracking/clicked?email-info</t>
  </si>
  <si>
    <t>19c7701acf5c940b</t>
  </si>
  <si>
    <t>Re:  ObservePoint | Seagate Monthly Sync</t>
  </si>
  <si>
    <t>Hi John,
I don't think we need to meet today - I haven't had bandwidth to take the actions we discussed in our last check in - I'll make sure to implement those before our next scheduled check in.
Thanks,
Dipendra
________________________________
From: John Davis
Sent: Thursday, January 8, 2026 12:05 PM
To: John Davis &lt;john.davis@observepoint.com&gt;; Dipendra Bagchee &lt;dipendra.m.bagchee@seagate.com&gt;
Subject: ObservePoint | Seagate Monthly Sync
When: Thursday, February 19, 2026 12:</t>
  </si>
  <si>
    <t>19c77039dbac868f</t>
  </si>
  <si>
    <t>Re: ObservePoint | Seagate Monthly Sync</t>
  </si>
  <si>
    <t xml:space="preserve">No worries,
*Regards, *
John Davis *   |    * *Customer Success Manager*
Cell: 801.633.6013
john.davis@observepoint.com
www.observepoint.com 
&lt;https://groove.grvlnk4.com/url/typa6byifukvbtijwod94/aHR0cDovL3d3dy5vYnNlcnZlcG9pbnQuY29tLyNncm9vdmVzdW06LTc2MTEwNTM3MA%3D%3D&gt;
On Thu, Feb 19, 2026 at 10:45 AM Dipendra Bagchee &lt;
dipendra.m.bagchee@seagate.com&gt; wrote:
&gt; Hi John,
&gt;
&gt; I don't think we need to meet today - I haven't had bandwidth to take the 
&gt; actions we discussed </t>
  </si>
  <si>
    <t>19c7704303b26524</t>
  </si>
  <si>
    <t>No worries, thanks for letting me know. I will just cancel todays meeting
and I'll see you on the next one, thanks!
*Regards, *
John Davis *   |    * *Customer Success Manager*
Cell: 801.633.6013
john.davis@observepoint.com
www.observepoint.com
&lt;https://us-3129.email-composer-webhooks.gong.io/email-tracking/clicked?email-info-token=eyJhbGciOiJIUzI1NiJ9.eyJjb21wYW55SWQiOiI4OTgyMjM2MTQxODc2Mjk3NzAiLCJkcmFmdElkIjoici0zMTg0NTE5NDg1NjE2NzIyMzA1IiwibGlua1VybCI6Imh0dHBzOi8vZ3Jvb3ZlLmdydmxu</t>
  </si>
  <si>
    <t>19c771554528885b</t>
  </si>
  <si>
    <t>Brad Weidner &lt;Brad.Weidner@brunswick.com&gt;, Aparna Kumar &lt;Aparna.Kumar@brunswick.com&gt;</t>
  </si>
  <si>
    <t>Privacy Audits</t>
  </si>
  <si>
    <t>Hey Brad and Aparna,
I am working with my engineering team on that bug we we encountered
yesterday with importing your consent categories and they are working on a
fix, but in the meantime they have a work around on their side to do the
imports for us ad hoc to keep you going. Can you send me a list of all your
domains where your OneTrust is implemented on its homepage?
*Regards, *
John Davis *   |    * *Customer Success Manager*
Cell: 801.633.6013
john.davis@observepoint.com
w</t>
  </si>
  <si>
    <t>19c771229a6fc220</t>
  </si>
  <si>
    <t>19c77331a8919905</t>
  </si>
  <si>
    <t>RE: Privacy Audits</t>
  </si>
  <si>
    <t>Hi John,
Thanks for your help! Please see attached.
This data is internal to Brunswick.
From: John Davis &lt;john.davis@observepoint.com&gt;
Sent: Thursday, February 19, 2026 12:07 PM
To: Brad Weidner &lt;Brad.Weidner@brunswick.com&gt;; Aparna Kumar &lt;Aparna.Kumar@brunswick.com&gt;
Subject: Privacy Audits
** CAUTION: External email, be careful with links and attachments. **
Hey Brad and Aparna,
I am working with my engineering team on that bug we we encountered yesterday with importing yo</t>
  </si>
  <si>
    <t>19c774bd40521270</t>
  </si>
  <si>
    <t>Re: Privacy Audits</t>
  </si>
  <si>
    <t xml:space="preserve">Did you just want to pull them using the California region for now? Or did
you want the categories from other regions for some of these?
*Regards, *
John Davis *   |    * *Customer Success Manager*
Cell: 801.633.6013
john.davis@observepoint.com
www.observepoint.com
&lt;https://groove.grvlnk4.com/url/typa6byifukvbtijwod94/aHR0cDovL3d3dy5vYnNlcnZlcG9pbnQuY29tLyNncm9vdmVzdW06LTc2MTEwNTM3MA%3D%3D&gt;
On Thu, Feb 19, 2026 at 11:39 AM Brad Weidner &lt;Brad.Weidner@brunswick.com&gt;
wrote:
</t>
  </si>
  <si>
    <t>19c774b98429ec11</t>
  </si>
  <si>
    <t>19c775f350d03a66</t>
  </si>
  <si>
    <t>They should be the same.
This data is internal to Brunswick.
From: John Davis &lt;john.davis@observepoint.com&gt;
Sent: Thursday, February 19, 2026 1:06 PM
To: Brad Weidner &lt;Brad.Weidner@brunswick.com&gt;
Cc: Aparna Kumar &lt;Aparna.Kumar@brunswick.com&gt;
Subject: Re: Privacy Audits
** CAUTION: External email, be careful with links and attachments. **
Did you just want to pull them using the California region for now? Or did you want the categories from other regions for some of these?
Re</t>
  </si>
  <si>
    <t>19c77df4b94bc59d</t>
  </si>
  <si>
    <t xml:space="preserve">Ok so my team is going to work on those, hopefully they will have them all 
done mid-next week. I had them do the mercurymarine.com now so you can 
actually see those results
*Regards, *
John Davis *   |    * *Customer Success Manager*
Cell: 801.633.6013
john.davis@observepoint.com
www.observepoint.com 
&lt;https://groove.grvlnk4.com/url/typa6byifukvbtijwod94/aHR0cDovL3d3dy5vYnNlcnZlcG9pbnQuY29tLyNncm9vdmVzdW06LTc2MTEwNTM3MA%3D%3D&gt;
On Thu, Feb 19, 2026 at 12:27 PM Brad Weidner </t>
  </si>
  <si>
    <t>19c77db6db5ee9fb</t>
  </si>
  <si>
    <t>Hey Grant,
Do you think we could reschedule our sync to 30 mins earlier tomorrow and
moving forward? I have something in my home life that has come up that is
creeping into our regular time slot and its going to be tough for me to be
on time to it and I don't want to cut our time together short.
If not, can I send you a list of other slots that can work for me.
Let me know, sorry for the trouble!
*Regards, *
John Davis *   |    * *Customer Success Manager*
Cell: 801.633.6013</t>
  </si>
  <si>
    <t>19c77d6129c3221c</t>
  </si>
  <si>
    <t>19c77d40ecb0d53a</t>
  </si>
  <si>
    <t>anthony.mcmahon@pmi.org, John Davis &lt;john.davis@observepoint.com&gt;</t>
  </si>
  <si>
    <t>Hey Tony, are you able to join our meeting now?
ObservePoint | Project Management Institute Sync
Thursday Feb 19, 2026 ⋅ 2:30pm – 3pm
Mountain Time - Denver
Join Zoom Meeting
https://observepoint.zoom.us/j/3628593272?pwd=OfxX2kwpsuA5labBaZXephHbiAXlz9.1&amp;omn=91683024651&amp;jst=2
Join by phone
(US) +1 877-853-5247
passcode: 183089
Joining instructions
https://www.google.com/url?q=https://applications.zoom.us/addon/invitation/detail?meetingUuid%3D%252Bv14ZQCERKuz3x7eEcrNIQ%253D%2</t>
  </si>
  <si>
    <t>19c77ed2d8ba39dc</t>
  </si>
  <si>
    <t>Ok so my team is going to work on those, hopefully they will have them all 
done mid-next week. I had them do the mercurymarine.com now so you can 
actually see those results. 
I then assigned the strictly necessary category to both of the opt out 
audits then assigned all the categories to the opt in audits and 
reprocessed them.
So now you can see what cookies are being stored and if they are approved 
or not, for example:
https://app.observepoint.com/audit/2050163/run/8848741/repo</t>
  </si>
  <si>
    <t>19c77ee18ac22ecb</t>
  </si>
  <si>
    <t>Ok so my team is going to work on those, hopefully they will have them all
done mid-next week. I had them do the mercurymarine.com now so you can
actually see those results.
I then assigned the strictly necessary category to both of the opt out
audits then assigned all the categories to the opt in audits and
reprocessed them.
So now you can see what cookies are being stored and if they are approved
or not, for example:
https://app.observepoint.com/audit/2050163/run/8848741/report/pri</t>
  </si>
  <si>
    <t>19c78023c1f31eb6</t>
  </si>
  <si>
    <t>Hey John,
We can discuss further in our weekly check in at 4:30 ET on Monday.
As mentioned below, this is the Operation Model for ObservePoint audits we are considering.
  1.  Bi-weekly "Tier 1" -  Top 300 pages by site traffic for previous 3 months (these pages probably won’t change much).
     *   Estimated volume = 26 bi-weekly scans * 300 top pages = 7,800 annually
  1.  Monthly "Tier 2" scan - Start on Prudential.com and randomly start crawling 1,000 pages starting from Pru</t>
  </si>
  <si>
    <t>19c78029cbc65812</t>
  </si>
  <si>
    <t>Thanks, John. I can see this journey, but it looks like this is not
completed yet, still doesnt have all the steps. I think we need to book
some time to go through this.
[image: image.png]
*Best RegardsSatpal Singh*
*Digital Analytics Implementation Specialist*
*E: ssingh60@woolworths.com.au &lt;zzhang4@woolworths.com.au&gt;M: 0498 468 130*
On Tue, 17 Feb 2026 at 13:16, John Davis &lt;john.davis@observepoint.com&gt;
wrote:
&gt; That's weird that you can't open the link, I checked the</t>
  </si>
  <si>
    <t>19c78078231aac61</t>
  </si>
  <si>
    <t>We are meeting today in about an hour and a half and discuss it then or we 
can schedule another time to chat about this if you wanted to spend our 
time today on something else?
*Regards, *
John Davis *   |    * *Customer Success Manager*
Cell: 801.633.6013
john.davis@observepoint.com
www.observepoint.com 
&lt;https://groove.grvlnk4.com/url/typa6byifukvbtijwod94/aHR0cDovL3d3dy5vYnNlcnZlcG9pbnQuY29tLyNncm9vdmVzdW06LTc2MTEwNTM3MA%3D%3D&gt;
On Thu, Feb 19, 2026 at 3:26 PM Satpal Sin</t>
  </si>
  <si>
    <t>19c780a7221a02dd</t>
  </si>
  <si>
    <t xml:space="preserve">We are meeting today in about an hour and a half and discuss it then or we
can schedule another time to chat about this if you wanted to spend our
time today on something else?
*Regards, *
John Davis *   |    * *Customer Success Manager*
Cell: 801.633.6013
john.davis@observepoint.com
www.observepoint.com
&lt;https://groove.grvlnk4.com/url/typa6byifukvbtijwod94/aHR0cDovL3d3dy5vYnNlcnZlcG9pbnQuY29tLyNncm9vdmVzdW06LTc2MTEwNTM3MA%3D%3D&gt;
On Thu, Feb 19, 2026 at 3:26 PM Satpal Singh </t>
  </si>
  <si>
    <t>19c785e7788f9fc0</t>
  </si>
  <si>
    <t>Hey Grant --
You won't reach any overages between now and the end of the term on March
1. Barring a massive, unscheduled ad-hoc audit in the next 10 days -- not
likely.
I've worked the numbers and my absolute floor for discounts at these
volumes is $0.08/page scan. The new annual scanning volumes will be
312,500, a slight uptick while keeping your annual audit cost flat at
$25k/yr. Journeys will need to stay where they are -- the next tier down
will not suffice and you will indeed hi</t>
  </si>
  <si>
    <t>19c7891afee39f97</t>
  </si>
  <si>
    <t>That works for me. See you then
________________________________
From: John Davis &lt;john.davis@observepoint.com&gt;
Sent: Thursday, February 19, 2026 3:43:14 PM
To: Grant Menefee &lt;Grant.Menefee@worldmarket.com&gt;
Subject: Reschedule Sync
CAUTION: This email originated from outside your organization. Exercise caution when opening attachments or clicking links, especially from unknown senders.
________________________________
Hey Grant,
Do you think we could reschedule our sync to 30 mins</t>
  </si>
  <si>
    <t>19c7b8f9ff020d0d</t>
  </si>
  <si>
    <t xml:space="preserve">Thanks John!
For all the cookies missing a consent category, do I need to add them manually?
[cid:image001.png@01DCA247.207B9520]
This data is internal to Brunswick.
From: John Davis &lt;john.davis@observepoint.com&gt;
Sent: Thursday, February 19, 2026 4:04 PM
To: Brad Weidner &lt;Brad.Weidner@brunswick.com&gt;
Cc: Aparna Kumar &lt;Aparna.Kumar@brunswick.com&gt;
Subject: Re: Privacy Audits
** CAUTION: External email, be careful with links and attachments. **
Ok so my team is going to work </t>
  </si>
  <si>
    <t>19c7b930141e6632</t>
  </si>
  <si>
    <t xml:space="preserve">Yes, in Onetrust, you set them all up in 
*Regards, *
John Davis *   |    * *Customer Success Manager*
Cell: 801.633.6013
john.davis@observepoint.com
www.observepoint.com 
&lt;https://groove.grvlnk4.com/url/typa6byifukvbtijwod94/aHR0cDovL3d3dy5vYnNlcnZlcG9pbnQuY29tLyNncm9vdmVzdW06LTc2MTEwNTM3MA%3D%3D&gt;
On Fri, Feb 20, 2026, 7:58 AM Brad Weidner &lt;Brad.Weidner@brunswick.com&gt; 
wrote:
&gt; Thanks John!
&gt;
&gt;  
&gt;
&gt; For all the cookies missing a consent category, do I need to add them </t>
  </si>
  <si>
    <t>19c7b94c0da7d4d2</t>
  </si>
  <si>
    <t>Yes, in Onetrust, you set them all up in Onetrust now that you know what
they are. Then once you have them all or mostly setup, we can update them
on our side again to update the audit data in ObservePoint.
*Regards, *
John Davis *   |    * *Customer Success Manager*
Cell: 801.633.6013
john.davis@observepoint.com
www.observepoint.com
&lt;https://groove.grvlnk4.com/url/typa6byifukvbtijwod94/aHR0cDovL3d3dy5vYnNlcnZlcG9pbnQuY29tLyNncm9vdmVzdW06LTc2MTEwNTM3MA%3D%3D&gt;
On Fri, Feb 20, 2</t>
  </si>
  <si>
    <t>19c7c4a7a157e53e</t>
  </si>
  <si>
    <t>Maryna Moskalenko &lt;maryna.moskalenko@cdw.ca&gt;</t>
  </si>
  <si>
    <t>cdw.ca</t>
  </si>
  <si>
    <t>John Davis &lt;john.davis@observepoint.com&gt;, Tola Sobitan &lt;tola.sobitan@cdw.com&gt;, Adnan Jalil &lt;adnan.jalil@cdw.ca&gt;, Tatyana Zachary &lt;tatyana.zachary@cdw.com&gt;, Srilakshmi Miryala &lt;srilu.miryala@cdw.com&gt;, Muhammad Ali &lt;muhammad.ali@cdw.ca&gt;</t>
  </si>
  <si>
    <t>observepoint.com, cdw.com, cdw.ca</t>
  </si>
  <si>
    <t>Re: ObservePoint | CDW Sync</t>
  </si>
  <si>
    <t>Hi All,
Unfortunately, I won’t be able to join. I’d appreciate it if you could record the call.
Kind regards,
Maryna Moskalenko
From: john.davis@observepoint.com
When: 21:00 - 21:30 20 February 2026
Subject: ObservePoint | CDW Sync
ObservePoint | CDW Sync
Booked with ChiliCal. Looking forward to connecting. If you need to reschedule, please use the link: https://observepoint.chilipiper.com/reschedule/9c74d87c-c329-436a-8a0d-bd55e16914fe&lt;https://urldefense.com/v3/__https:/</t>
  </si>
  <si>
    <t>19c7c8a31baac515</t>
  </si>
  <si>
    <t>19c7c918d6ce71b6</t>
  </si>
  <si>
    <t>Hey Franc,
Thanks for introducing me to Mike and Waiyaki. I think we can help them
with their needs.
I am actually OOO next week so I need to cancel if thats ok? Also can you
send me their emails so I can add them to the calendar events?
Thanks again
*Regards, *
John Davis *   |    * *Customer Success Manager*
Cell: 801.633.6013
john.davis@observepoint.com
www.observepoint.com
&lt;https://groove.grvlnk4.com/url/typa6byifukvbtijwod94/aHR0cDovL3d3dy5vYnNlcnZlcG9pbnQuY29tLyNncm9</t>
  </si>
  <si>
    <t>19c7cadb4733a159</t>
  </si>
  <si>
    <t>RE: [EXTERNAL] Sync</t>
  </si>
  <si>
    <t>Hi John,
No problem about next week. I will or might mail you if I need anything from you and your support team.
Please do send a reminder to Dallin about the amendment made last year
Can you add the following folks to the series?
BULIRO, WAIYAKI O. WBULIRO@AMICA.com&lt;mailto:WBULIRO@AMICA.com&gt;; WOOD, MICHAEL F. (Mike) MFWOOD@AMICA.COM&lt;mailto:MFWOOD@AMICA.COM&gt;; SMITH, PAUL PSMITH2@AMICA.com&lt;mailto:PSMITH2@AMICA.com&gt;
I  will have more to add next week or 2.
We should also tart p</t>
  </si>
  <si>
    <t>19c7cc3c7912584c</t>
  </si>
  <si>
    <t>adnan.jalil@cdw.ca, maryna.moskalenko@cdw.ca, muhammad.ali@cdw.ca, srilu.miryala@cdw.com, tatyana.zachary@cdw.com, tola.sobitan@cdw.com, John Davis &lt;john.davis@observepoint.com&gt;</t>
  </si>
  <si>
    <t>I know Maryana requested a recording of this meeing so here it is for  
everyone that was invited:  
https://app.askelephant.ai/share/clips/mclp_01KHYC3Q15307A75QH2HTZQ9S9  
Thanks all!
ObservePoint | CDW Sync
Friday Feb 20, 2026 ⋅ 1pm – 1:30pm
Mountain Time - Denver
Join Zoom Meeting
https://observepoint.zoom.us/j/3628593272?pwd=OfxX2kwpsuA5labBaZXephHbiAXlz9.1&amp;omn=99067027456&amp;jst=2
Join by phone
(US) +1 877-853-5247
passcode: 183089
Joining instructions
https://www.goo</t>
  </si>
  <si>
    <t>19c7ccdf8471e3ac</t>
  </si>
  <si>
    <t>Hey MMS Team,
I am OOO next week so I was wondering if it would be ok to reschedule our 
monthly sync on Thursday Feb 26th @ 8:30am Mountain Time, to the next week? 
Here are some slots that work for me on my side in Mountain Time, feel free 
to grab one that works for you:
*Regards, *
John Davis *   |    * *Customer Success Manager*
Cell: 801.633.6013
john.davis@observepoint.com
www.observepoint.com 
&lt;https://groove.grvlnk4.com/url/typa6byifukvbtijwod94/aHR0cDovL3d3dy5vYnN</t>
  </si>
  <si>
    <t>19c7ccc0ea90fc3c</t>
  </si>
  <si>
    <t>19c7cca020a0edba</t>
  </si>
  <si>
    <t>Automatic reply: Synced invitation: Observepoint | Lumen - Sync @ Every 2 weeks from 11:30am to 12pm on Thursday (MST) (kathy.behler@lumen.com)</t>
  </si>
  <si>
    <t>Hello,
I am out of the office today February 19th through Friday, February 20. I will return your message on Monday February 23rd.
Thank you,
Kathy
----------------------------------------------------------------------
This communication is the property of Lumen Technologies and may contain confidential or privileged information. Unauthorized use of this communication is strictly prohibited and may be unlawful. If you have received this communication in error, please i</t>
  </si>
  <si>
    <t>19c7ccb83bb0147b</t>
  </si>
  <si>
    <t>Andy Compas &lt;andy.compas@observepoint.com&gt;, phagerty@rwjf.org, John Davis &lt;john.davis@observepoint.com&gt;</t>
  </si>
  <si>
    <t>Hey Phil, I am OOO next week, can we cancel this meeting?
ObservePoint | RWJF - Sync
Tuesday Feb 24, 2026 ⋅ 12pm – 12:30pm
Mountain Time - Denver
Join Zoom Meeting
https://observepoint.zoom.us/j/3628593272?pwd=OfxX2kwpsuA5labBaZXephHbiAXlz9.1&amp;omn=94506055594&amp;jst=2
Join by phone
(US) +1 877-853-5247
passcode: 183089
Joining instructions
https://www.google.com/url?q=https://applications.zoom.us/addon/invitation/detail?meetingUuid%3DDyU0KEGQQL66xs5Hz2JotQ%253D%253D%26signature</t>
  </si>
  <si>
    <t>19c7cd1e0a0f0b3d</t>
  </si>
  <si>
    <t>Hey Maria and Amy,
I forgot to tell you on our call yesterday that I am going to OOO next
week, so can we push to the following week?
Here are some slots that work for me on my side in *Mountain Time*, feel
free to grab one that works for you:
Meeting length: 30 Minutes
Time Zone: (GMT-7) MST/Denver
Mon Mar 2 Tue Mar 3 Wed Mar 4 Thu Mar 5 Fri Mar 6
 10:00  AM
&lt;https://observepoint.chilipiper.com/suggested-times/9011d3bd-a925-47d8-87e5-6edcf4a0e60d?slotStartsAt=2026-03-02T17:00:00.</t>
  </si>
  <si>
    <t>19c7cd00bfaa89b4</t>
  </si>
  <si>
    <t>19c7ccf654514f07</t>
  </si>
  <si>
    <t>Hey MMS Team,
I am OOO next week so I was wondering if it would be ok to reschedule our
monthly sync on Thursday Feb 26th @ 8:30am Mountain Time, to the next week?
Here are some slots that work for me on my side in *Mountain Time*, feel
free to grab one that works for you:
Meeting length: 30 Minutes
Time Zone: (GMT-7) MST/Denver
Mon Mar 2 Tue Mar 3 Wed Mar 4 Thu Mar 5 Fri Mar 6
 10:00  AM
&lt;https://observepoint.chilipiper.com/suggested-times/80db0c3f-a2b3-4129-8579-7d647fbdd91e?slo</t>
  </si>
  <si>
    <t>19c7ce3554e79e72</t>
  </si>
  <si>
    <t>Hey Officeworks Team,
I am going to be OOO next week so can we reschedule our sync next week to
the following week?
Here are some slots that work for me in *Sydney Time*, feel free to grab
one that works for you all:
Meeting length: 30 Minutes
Time Zone: (GMT+11) AEDT/Sydney
Tue Mar 3 Wed Mar 4 Thu Mar 5 Fri Mar 6 Sat Mar 7
 9:00  AM
&lt;https://observepoint.chilipiper.com/suggested-times/dcdd87d1-9ba4-4641-88f2-0ed6dca709a8?slotStartsAt=2026-03-02T22:00:00.000Z&gt;
 8:30  AM
&lt;https:/</t>
  </si>
  <si>
    <t>19c7cdf89fbd0b84</t>
  </si>
  <si>
    <t>19c7d104765835fa</t>
  </si>
  <si>
    <t>John Davis &lt;john.davis@observepoint.com&gt;, "Aryee, Abby" &lt;aaryee@mms.org&gt;, "Kumar Arora, Mayank" &lt;mkarora@mms.org&gt;</t>
  </si>
  <si>
    <t>RE: [EXT] Reschedule Next Sync</t>
  </si>
  <si>
    <t xml:space="preserve">I am on Eastern Time so you are 2 hours ahead of me. I don’t have any open items though, so this timing is up to Mayank, unless you need me for anything!
Thanks,
Caryn-Amy
From: John Davis &lt;john.davis@observepoint.com&gt;
Sent: Friday, February 20, 2026 3:48 PM
To: Aryee, Abby &lt;aaryee@mms.org&gt;; Rose, Caryn-Amy &lt;crose@mms.org&gt;; Kumar Arora, Mayank &lt;mkarora@mms.org&gt;
Subject: [EXT] Reschedule Next Sync
This is an external email – please use caution.
________________________________
</t>
  </si>
  <si>
    <t>19c7d2ac0104ebef</t>
  </si>
  <si>
    <t>Hey John,
I just started working on the Customer Journeys and I have a question.  I
created two Customer Journeys - one for a success case (the URL has an
embedded youtube video and no google ad remarketing tag is found) and a
failure case (the URL has an embedded youtube video and a Google Ad
remarketing tag is found).  See image below:
The problem is that in the journey I can add a validation rule for the
google ad remarketing tag, but not that it doesn't exist.  If it exists,
chec</t>
  </si>
  <si>
    <t>19c7d4edc79865ce</t>
  </si>
  <si>
    <t>John Davis &lt;john.davis@observepoint.com&gt;, Andy Compas &lt;andy.compas@observepoint.com&gt;</t>
  </si>
  <si>
    <t>Yes that is fine. It’ll give journey team time to put something together.
From: Google Calendar &lt;calendar-notification@google.com&gt; On Behalf Of John Davis
Sent: Friday, February 20, 2026 3:44 PM
To: Andy Compas &lt;andy.compas@observepoint.com&gt;; Hagerty, Philip &lt;phagerty@rwjf.org&gt;; John Davis &lt;john.davis@observepoint.com&gt;
Subject: ObservePoint | RWJF - Sync
ObservePoint | RWJF - Sync
Hey Phil, I am OOO next week, can we cancel this meeting?
Join Zoom Meeting&lt;https://observepoint.</t>
  </si>
  <si>
    <t>19c8622130e46e5e</t>
  </si>
  <si>
    <t xml:space="preserve">
[image: ObservePoint Logo_Gray_ON_YEllow_LOGO.jpeg]
A friendly reminder that it's time to renew.
Hi Thor,
The last day of your current term is *March 24, 2026*.
If you have already completed renewal paperwork or opted to auto-renew your 
agreement, no action is required.
Please reach out to your account team if you have any questions.
*Customer Success Manager -* john.davis@observepoint.com
*Account Executive - * bryce.bergen@observepoint.com
</t>
  </si>
  <si>
    <t>19c86a273e36cbaa</t>
  </si>
  <si>
    <t>Revenue Operations &lt;salesops@observepoint.com&gt;, "nic.suder@observepoint.com" &lt;nic.suder@observepoint.com&gt;, "bryce.bergen@observepoint.com" &lt;bryce.bergen@observepoint.com&gt;, "john.davis@observepoint.com" &lt;john.davis@observepoint.com&gt;, Joanna Alper &lt;jalper@caleres.com&gt;</t>
  </si>
  <si>
    <t>Re: Upcoming ObservePoint Renewal on March 24, 2026 - Caleres</t>
  </si>
  <si>
    <t>Thanks for the reminder!
Adding @Joanna Alper&lt;mailto:jalper@caleres.com&gt; from the vendor relations team.
John and team, can you send over the renewal for Joanna to review? Nothing should be changing as we aren't taking away or adding anything from last year's renewal.
Thank you,
Thor Yang
DIRECTOR, ANALYTICS &amp; INSIGHTS
DIGITAL OPTIMIZATION - WEB ANALYTICS
tyang@caleres.com&lt;mailto:tyang@caleres.com&gt; | caleres.com&lt;https://www.caleres.com/&gt;
[caleres logo]
Please a</t>
  </si>
  <si>
    <t>19c88ee6087c7d8b</t>
  </si>
  <si>
    <t>"Kumar Arora, Mayank" &lt;mkarora@mms.org&gt;</t>
  </si>
  <si>
    <t>"Rose, Caryn-Amy" &lt;crose@mms.org&gt;, John Davis &lt;john.davis@observepoint.com&gt;, "Aryee, Abby" &lt;aaryee@mms.org&gt;</t>
  </si>
  <si>
    <t>Re: [EXT] Reschedule Next Sync</t>
  </si>
  <si>
    <t xml:space="preserve">Hi @John Davis&lt;mailto:john.davis@observepoint.com&gt;
Next Thursday at 8:30 AM MT works for me
Regards,
Mayank Arora
________________________________
From: Rose, Caryn-Amy &lt;crose@mms.org&gt;
Sent: Saturday, February 21, 2026 3:28 AM
To: John Davis &lt;john.davis@observepoint.com&gt;; Aryee, Abby &lt;aaryee@mms.org&gt;; Kumar Arora, Mayank &lt;mkarora@mms.org&gt;
Subject: RE: [EXT] Reschedule Next Sync
I am on Eastern Time so you are 2 hours ahead of me. I don’t have any open items though, so this timing </t>
  </si>
  <si>
    <t>19c8ba8c3b6c85a2</t>
  </si>
  <si>
    <t>Hey Stanton,
Ok just to be clear, is this what you want?
   - Navigate to a url
   - Check if there is an embedded youtube video on the page
      - If yes - check if there is a Google Ad remarketing tag with a
      specific variable set (slf_rd)
         - If yes, then fail
         - If no, then succeed
      - If no - do nothing
*Regards, *
John Davis *   |    * *Customer Success Manager*
Cell: 801.633.6013
john.davis@observepoint.com
www.observepoint.com
&lt;https://us-</t>
  </si>
  <si>
    <t>19c8bcbc96a8cf60</t>
  </si>
  <si>
    <t>That would be the logic for the JavaScript method.  Wasn't sure if there
was a way to just alert if any Google Ad Remarketing tags were detected as
a variable rule.
On Mon, Feb 23, 2026 at 10:00 AM John Davis &lt;john.davis@observepoint.com&gt;
wrote:
&gt; *USE CAUTION - EXTERNAL EMAIL*
&gt; ------------------------------
&gt; Hey Stanton,
&gt;
&gt; Ok just to be clear, is this what you want?
&gt;
&gt;    - Navigate to a url
&gt;    - Check if there is an embedded youtube video on the page
&gt;       - If yes -</t>
  </si>
  <si>
    <t>19c8bef2f7b870b9</t>
  </si>
  <si>
    <t>Revenue Operations &lt;salesops@observepoint.com&gt;, "nic.suder@observepoint.com" &lt;nic.suder@observepoint.com&gt;, "bryce.bergen@observepoint.com" &lt;bryce.bergen@observepoint.com&gt;, Joanna Alper &lt;jalper@caleres.com&gt;</t>
  </si>
  <si>
    <t xml:space="preserve">Hey Thor and Joanna,
Your contract is actually setup for automatic renewal according to our 
*Regards, *
John Davis *   |    * *Customer Success Manager*
Cell: 801.633.6013
john.davis@observepoint.com
www.observepoint.com 
&lt;https://groove.grvlnk4.com/url/typa6byifukvbtijwod94/aHR0cDovL3d3dy5vYnNlcnZlcG9pbnQuY29tLyNncm9vdmVzdW06LTc2MTEwNTM3MA%3D%3D&gt;
On Sun, Feb 22, 2026 at 11:35 AM Thor Yang &lt;tyang@caleres.com&gt; wrote:
&gt; Thanks for the reminder!
&gt;
&gt; Adding @Joanna Alper </t>
  </si>
  <si>
    <t>19c8beb83799460f</t>
  </si>
  <si>
    <t>"Rose, Caryn-Amy" &lt;crose@mms.org&gt;, "Aryee, Abby" &lt;aaryee@mms.org&gt;</t>
  </si>
  <si>
    <t xml:space="preserve">Scheduled, thanks!
*Regards, *
John Davis *   |    * *Customer Success Manager*
Cell: 801.633.6013
john.davis@observepoint.com
www.observepoint.com
&lt;https://groove.grvlnk4.com/url/typa6byifukvbtijwod94/aHR0cDovL3d3dy5vYnNlcnZlcG9pbnQuY29tLyNncm9vdmVzdW06LTc2MTEwNTM3MA%3D%3D&gt;
On Sun, Feb 22, 2026 at 10:17 PM Kumar Arora, Mayank &lt;mkarora@mms.org&gt;
wrote:
&gt; Hi @John Davis &lt;john.davis@observepoint.com&gt;
&gt; Next Thursday at 8:30 AM MT works for me
&gt;
&gt; Regards,
&gt; Mayank Arora
</t>
  </si>
  <si>
    <t>19c8bfee4d1faeb8</t>
  </si>
  <si>
    <t>Re: ObservePoint | Project Management Institute Sync</t>
  </si>
  <si>
    <t>Hi John,
I apologize for missing our scheduled meeting earlier this month. I have rescheduled it for 3/5.
Thanks
Tony
________________________________
From: Google Calendar &lt;calendar-notification@google.com&gt; on behalf of John Davis &lt;john.davis@observepoint.com&gt;
Sent: Thursday, February 19, 2026 4:35 PM
To: Anthony McMahon &lt;Anthony.McMahon@pmi.org&gt;; John Davis &lt;john.davis@observepoint.com&gt;
Subject: ObservePoint | Project Management Institute Sync
ObservePoint | Project Management I</t>
  </si>
  <si>
    <t>19c8bffc9c973152</t>
  </si>
  <si>
    <t>No worries, thanks for the reschedule!
*Regards, *
John Davis *   |    * *Customer Success Manager*
Cell: 801.633.6013
john.davis@observepoint.com
www.observepoint.com
&lt;https://us-3129.email-composer-webhooks.gong.io/email-tracking/clicked?email-info-token=eyJhbGciOiJIUzI1NiJ9.eyJjb21wYW55SWQiOiI4OTgyMjM2MTQxODc2Mjk3NzAiLCJkcmFmdElkIjoicjc4MTMyMjYyODQ3NjIwNDMxIiwibGlua1VybCI6Imh0dHBzOi8vZ3Jvb3ZlLmdydmxuazQuY29tL3VybC90eXBhNmJ5aWZ1a3ZidGlqd29kOTQvYUhSMGNEb3ZMM2QzZHk1dlluTmxjblpsY0c5cG</t>
  </si>
  <si>
    <t>19c8c4942ca019c8</t>
  </si>
  <si>
    <t xml:space="preserve">We could probably just do this with a report like this, then schedule it to 
be exported, but check the box that says that it won't send if the report 
is empty
*Regards, *
John Davis *   |    * *Customer Success Manager*
Cell: 801.633.6013
john.davis@observepoint.com
www.observepoint.com 
&lt;https://groove.grvlnk4.com/url/typa6byifukvbtijwod94/aHR0cDovL3d3dy5vYnNlcnZlcG9pbnQuY29tLyNncm9vdmVzdW06LTc2MTEwNTM3MA%3D%3D&gt;
On Mon, Feb 23, 2026 at 11:38 AM Stanton Richard WA-SEATTLE </t>
  </si>
  <si>
    <t>19c8c5aae13bc1e6</t>
  </si>
  <si>
    <t>So it might be best to do this with an audit and a report. 
Here is an audit that I built for this that just checks that single url 
that you setup in your Journey:
https://www.supportfriendsofmercy.org/mercy-southwest-new-patient-care-tower
It has an on-page action that checks for embedded youtube videos and if it 
finds at least one, then it saves a custom parameter to the url:
const embedYTs = document.querySelectorAll('iframe[src*="youtube.com/embed
"]');
if (embedYTs.length &gt; 0)</t>
  </si>
  <si>
    <t>19c8c631a2fb4f57</t>
  </si>
  <si>
    <t>So it might be best to do this with an audit and a report. 
Here is an audit that I built for this that just scans that single url that 
you setup in your journey:
https://www.supportfriendsofmercy.org/mercy-southwest-new-patient-care-tower
Here is the audit:
https://app.observepoint.com/audit/2052181/run/0/report/live-results
It has an on-page action that checks for embedded youtube videos and if it 
finds at least one, then it saves a custom parameter to the url:
const embedYTs =</t>
  </si>
  <si>
    <t>19c8c9fb90f4bd1c</t>
  </si>
  <si>
    <t>19c8ca21fdc700bf</t>
  </si>
  <si>
    <t>Privacy Scans</t>
  </si>
  <si>
    <t xml:space="preserve">Hey Steve,
Here are the 3 types of audits that we talked about today:
   - Opt In
      - 
      - Opt Out
   - GPC
*Regards, *
John Davis *   |    * *Customer Success Manager*
Cell: 801.633.6013
john.davis@observepoint.com
www.observepoint.com 
&lt;https://groove.grvlnk4.com/url/typa6byifukvbtijwod94/aHR0cDovL3d3dy5vYnNlcnZlcG9pbnQuY29tLyNncm9vdmVzdW06LTc2MTEwNTM3MA%3D%3D&gt;
</t>
  </si>
  <si>
    <t>19c8c9fd0465418e</t>
  </si>
  <si>
    <t>19c8ca6a8d97708f</t>
  </si>
  <si>
    <t>Hey Steve,
Here are the 3 types of audits that we talked about today:
   - Opt In
      - Emulates a user that explicitly opts in to all tags and/or cookies 
      using the OneTrust Banner, clears the cookies, then navigates to the url
   - Opt Out
      - Emulates a user that explicitly opts out of everything, except for 
      essential tags and/or essential cookies using the OneTrust Banner, clears 
      the cookies, then navigates to the url
   - GPC
      - Emulates a user t</t>
  </si>
  <si>
    <t>19c8cefcedc5bcf9</t>
  </si>
  <si>
    <t>Revenue Operations &lt;salesops@observepoint.com&gt;, "nic.suder@observepoint.com" &lt;nic.suder@observepoint.com&gt;, "john.davis@observepoint.com" &lt;john.davis@observepoint.com&gt;, Joanna Alper &lt;jalper@caleres.com&gt;</t>
  </si>
  <si>
    <t>Thor,
I've attached a renewal service order for your review.  It is a carbon copy
of last year's renewal, just with updated term dates.  Take a look and let
me know if you have any questions.
*Regards, *
Bryce Bergen *   |    * *Senior Account Executive*
Cell: 801.913.4463
bryce.bergen@observepoint.com
www.observepoint.com
On Sun, Feb 22, 2026 at 11:35 AM Thor Yang &lt;tyang@caleres.com&gt; wrote:
&gt; Thanks for the reminder!
&gt;
&gt; Adding @Joanna Alper &lt;jalper@caleres.com&gt; from</t>
  </si>
  <si>
    <t>19c8da471bf7be05</t>
  </si>
  <si>
    <t>Elvis,
Have you and Preah had a chance to review and approve the proposed Extended
Data Retention... The renewal period is the 28th of February - (End of this
week)
Thank you in advance!
Best,
*Andy Compas* *   |    Account Executive*
  801.361.4079
  *andy.compas@observepoint.com &lt;andy.compas@observepoint.com&gt;*
  *www.observepoint.com &lt;http://www.observepoint.com&gt;*
On Thu, Jan 29, 2026 at 11:44 AM Andy Compas &lt;andy.compas@observepoint.com&gt;
wrote:
&gt; Can I nudg</t>
  </si>
  <si>
    <t>19c8ff2f2fd5c528</t>
  </si>
  <si>
    <t>Andy Compas &lt;andy.compas@observepoint.com&gt;, "Dalton, Preah" &lt;Preah.Dalton@merz.com&gt;</t>
  </si>
  <si>
    <t xml:space="preserve">Hello Andy,
I believe Preah is working on renewing the contract, but I don't think she will be including the Extended Data Retention feature.
Thanks,
Elvis
From: Andy Compas &lt;andy.compas@observepoint.com&gt;
Date: Monday, February 23, 2026 at 10:14 PM
To: Ruiz, Elvis &lt;Elvis.Ruiz@merz.com&gt;, Dalton, Preah &lt;Preah.Dalton@merz.com&gt;
Cc: John Davis &lt;john.davis@observepoint.com&gt;
Subject: Re: Merz renewal &amp; Extended Data Retention SO
⚠CAUTION: External E-Mail. Please handle with caution!
</t>
  </si>
  <si>
    <t>19c8ff53670af164</t>
  </si>
  <si>
    <t>"Dalton, Preah" &lt;Preah.Dalton@merz.com&gt;</t>
  </si>
  <si>
    <t>"Ruiz, Elvis" &lt;Elvis.Ruiz@merz.com&gt;, Andy Compas &lt;andy.compas@observepoint.com&gt;</t>
  </si>
  <si>
    <t>merz.com, observepoint.com</t>
  </si>
  <si>
    <t>RE: Merz renewal &amp; Extended Data Retention SO</t>
  </si>
  <si>
    <t>Hello Both,
That’s correct. I am awaiting final approval on the extension as we speak.
Best,
Preah
From: Ruiz, Elvis &lt;Elvis.Ruiz@merz.com&gt;
Sent: Tuesday, February 24, 2026 9:00 AM
To: Andy Compas &lt;andy.compas@observepoint.com&gt;; Dalton, Preah &lt;Preah.Dalton@merz.com&gt;
Cc: John Davis &lt;john.davis@observepoint.com&gt;
Subject: Re: Merz renewal &amp; Extended Data Retention SO
Hello Andy,
I believe Preah is working on renewing the contract, but I don't think she will be including the Exten</t>
  </si>
  <si>
    <t>19c90cb58b42ecf1</t>
  </si>
  <si>
    <t>John Davis &lt;john.davis@observepoint.com&gt;, "Ruiz, Elvis" &lt;Elvis.Ruiz@merz.com&gt;</t>
  </si>
  <si>
    <t>Hello Andy,
We got the green light on the Renewal option. Just one small change…can you update the company name to Merz Pharmaceuticals, LLC? Then, feel free to send me an eSign copy.
After execution, I will pursue a PO# and provide to you for billing.
Best,
Preah
From: Ruiz, Elvis &lt;Elvis.Ruiz@merz.com&gt;
Sent: Tuesday, February 24, 2026 9:00 AM
To: Andy Compas &lt;andy.compas@observepoint.com&gt;; Dalton, Preah &lt;Preah.Dalton@merz.com&gt;
Cc: John Davis &lt;john.davis@observepoint.com&gt;
Subjec</t>
  </si>
  <si>
    <t>19c914a20a431917</t>
  </si>
  <si>
    <t xml:space="preserve">Last year's amendment form. We are happy to sign another
similar amendment this year if you can send it to me.
Dallin Madsen *   |    * *Enterprise Account Executive*
801.850.3709
dallin.madsen@observepoint.com
Schedule a Meeting With Me!
&lt;https://observepoint.chilipiper.com/me/dallin-madsen/meeting-with-dallin-madsen&gt;
On Thu, Feb 19, 2026 at 9:04 AM IALONGO, FRANCESCO S. &lt;FIALONGO@amica.com&gt;
wrote:
&gt; Hi Dallin,
&gt;
&gt;
&gt;
&gt; This is what our Lead Procurement replied, can you </t>
  </si>
  <si>
    <t>19c91593fbc23ce5</t>
  </si>
  <si>
    <t>Contract for this coming year!
As discussed, we've reallocated money out of the journeys product which you
expressed you do not plan to use as heavily in 2026, and will allocate that
towards the audits product which went into overage in 2025. This should
give you plenty of breathing room, and a better tailored implementation at
essentially the same cost as last year.
Best!
Dallin Madsen *   |    * *Enterprise Account Executive*
801.850.3709
dallin.madsen@observepoint.com
Schedu</t>
  </si>
  <si>
    <t>19c9145c3bb884f7</t>
  </si>
  <si>
    <t>"IALONGO, FRANCESCO S." &lt;FIALONGO@amica.com&gt;, John Davis &lt;john.davis@observepoint.com&gt;</t>
  </si>
  <si>
    <t>EDGE 2026 User Conference</t>
  </si>
  <si>
    <t>Hi Franc!
Wanted to let you know that you can now register for our user conference in
the fall!
We host our customers and prospective customers at Sundance (think film
festival) and it is truly an amazing experience of sessions, customer
interaction, speakers, and outdoor activities.
Please pre-register today to reserve your seat (no financial commitment).
If you're unable to come down the road, you can just let me know.
LINK TO REGISTER: https://edge.observepoint.com/
Hope to</t>
  </si>
  <si>
    <t>19c915edf98d4036</t>
  </si>
  <si>
    <t>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Dallin Madsen &lt;dallin.madsen@observepoint.com&gt;
Sent: Tuesday, February 24, 2026 3:14 PM
To: IALONGO, FRANCESCO S. &lt;FIALONGO@AMICA.COM&gt;
Cc: John Davis &lt;john.davis@observ</t>
  </si>
  <si>
    <t>19c9162a4b8b11ad</t>
  </si>
  <si>
    <t>Thank You Dallin!
Can you change Cathy’s name to mine as primary contact and resend?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Dallin Madsen &lt;dallin.madsen@observepoint.com&gt;
Sent: Tuesday, February 24, 2026</t>
  </si>
  <si>
    <t>19c958933f05f40d</t>
  </si>
  <si>
    <t>Ale Dimitriu &lt;ale.dimitriu@mongodb.com&gt;</t>
  </si>
  <si>
    <t>Support on MongoDB Applying Security Baseline Configuration</t>
  </si>
  <si>
    <t>Hello,
At MongoDB there are minimum security requirements for SaaS
applications and we kindly ask you to answer to the following
questions:
System Access
1. Is authentication via Okta SSO using SAML or OIDC available? If
yes, please provide a link to documentation on how to enable Okta SSO.
2. Does the application have multiple roles which allow customers to
configure role-based access controls? What types of roles exist?
Please provide a link to documentation.
3. Can the login ses</t>
  </si>
  <si>
    <t>19c957ed624a2eb9</t>
  </si>
  <si>
    <t>FYI - Integrations</t>
  </si>
  <si>
    <t>FYI - GOING FORWARD ALL NEW integrations (e.g. new API tokens, webhooks,
internally developed tools connecting to your SaaS app, etc.) need to be
reviewed by the our Security team.
Doing a security exercise and I will be documenting all the integrations we
have this OP. I know you built a sheet or two, can you send me those links?
-- 
*{* name     : "Arthur Engelhard",
  title    : "Marketing Operations Manager",
  location : "Tewksbury, MA",
  social   : "LinkedIn
&lt;https://www.l</t>
  </si>
  <si>
    <t>19c9780405d77a95</t>
  </si>
  <si>
    <t>Indhu Kannan &lt;ikannan@woolworths.com.au&gt;</t>
  </si>
  <si>
    <t>Proposed new time: ObservePoint | Woolworths - Monthly Sync @ Thu Mar 19, 2026 3pm - 3:30pm (MDT) (john.davis@observepoint.com)</t>
  </si>
  <si>
    <t>Indhu Kannan has replied "Maybe" to this invitation and proposed a new time:
Thu Mar 19, 2026 5pm – 5:30pm
"Hi John, This time doesnt suit for most of the team, as its 8am sydney and  
melbourne time(team), and 7am brisbane time (myself) Can you please move it  
to later"
ObservePoint | Woolworths - Monthly Sync
Thursday Mar 19, 2026 ⋅ 3pm – 3:30pm
Mountain Time - Denver
Join Zoom Meeting
https://observepoint.zoom.us/j/3628593272?pwd=OfxX2kwpsuA5labBaZXephHbiAXlz9.1&amp;omn=935518142</t>
  </si>
  <si>
    <t>19c97804fcb1d198</t>
  </si>
  <si>
    <t xml:space="preserve">Indhu Kannan has declined this invitation and proposed a new time:
Thu Mar 19, 2026 5pm – 5:30pm
"Hi John, This time doesnt suit for most of the team, as its 8am sydney and  
melbourne time(team), and 7am brisbane time (myself) Can you please move it  
to later"
ObservePoint | Woolworths - Monthly Sync
Thursday Mar 19, 2026 ⋅ 3pm – 3:30pm
Mountain Time - Denver
Join Zoom Meeting
https://observepoint.zoom.us/j/3628593272?pwd=OfxX2kwpsuA5labBaZXephHbiAXlz9.1&amp;omn=93551814288&amp;jst=2
</t>
  </si>
  <si>
    <t>19c9acda45da15d2</t>
  </si>
  <si>
    <t>Hi Dallin and Team,
Will you be able to send the corrected version today?
You just listed the Cathy instead of me. Not sure if this is much of an issue but if you can can you correct abd send?
[cid:image001.png@01DCA713.E588D780]
Thank you!
Francesco S Ialongo | Lead Adobe Analytics Administrator
Amica Mutual Insurance Company | Marketing, Communications &amp; Growth
50 Amica Way | Lincoln, RI | 02865-1155
Voice: 800-652-6422 ext. 22312 | Fax: 401-333-5349
fialongo@amica.com&lt;mai</t>
  </si>
  <si>
    <t>19c9acff0fa99e14</t>
  </si>
  <si>
    <t>Attached!
Dallin Madsen *   |    * *Enterprise Account Executive*
801.850.3709
dallin.madsen@observepoint.com
Schedule a Meeting With Me!
&lt;https://us-3129.email-composer-webhooks.gong.io/email-tracking/clicked?email-info-token=eyJhbGciOiJIUzI1NiJ9.eyJjb21wYW55SWQiOiI4OTgyMjM2MTQxODc2Mjk3NzAiLCJkcmFmdElkIjoici03ODgwNzgwNTU3NDIyNTc3MzQiLCJsaW5rVXJsIjoiaHR0cHM6Ly9vYnNlcnZlcG9pbnQuY2hpbGlwaXBlci5jb20vbWUvZGFsbGluLW1hZHNlbi9tZWV0aW5nLXdpdGgtZGFsbGluLW1hZHNlbiIsImxpbmtUZXh0IjoiIiwidGVtcGxhdGV</t>
  </si>
  <si>
    <t>19c9afdb1e518e5e</t>
  </si>
  <si>
    <t>John Davis &lt;john.davis@observepoint.com&gt;, Bogdan from ObservePoint &lt;support@observepoint.com&gt;</t>
  </si>
  <si>
    <t>Dallin Madsen &lt;dallin.madsen@observepoint.com&gt;, Macey Bell &lt;macey.bell@observepoint.com&gt;</t>
  </si>
  <si>
    <t>Received email to reset PW</t>
  </si>
  <si>
    <t>Hi,
We just started receiving this email, can you let me know how we should proceed and why we are receiving it?
[cid:image001.png@01DCA71B.3C1F44B0]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t>
  </si>
  <si>
    <t>19c9aff2ccac9fca</t>
  </si>
  <si>
    <t>Re: Received email to reset PW</t>
  </si>
  <si>
    <t xml:space="preserve"> 
#79267122: Received email to reset PW 
Submitted 
We'll pick up your ticket soon 
Hi, We just started receiving this email, can you let me know how we should 
proceed and why we are receiving it? *Thank you,* *Francesco S Ialongo | *Lead 
Adobe Analytics Administrator Amica Mutual Insurance Company | Marketing, 
Communications &amp; Growth 50 Amica Way | Lincoln, RI | 02865-1155 Voice: 
800-652-6422 ext. 22312 | Fax: 401-333-5349 | Amica.com 
&lt;http://www.amica.com/&gt; This email and any files trans</t>
  </si>
  <si>
    <t>19c9b11391759209</t>
  </si>
  <si>
    <t>"IALONGO, FRANCESCO S." &lt;fialongo@amica.com&gt;, Dallin Madsen &lt;dallin.madsen@observepoint.com&gt;, Macey Bell &lt;macey.bell@observepoint.com&gt;</t>
  </si>
  <si>
    <t>Hey Franc,
You should be ok to access your account now. My head of support is looped
into this email thread and will be able to provide more context soon.
Thanks for your patience.
*Regards, *
John Davis *   |    * *Customer Success Manager*
Cell: 801.633.6013
john.davis@observepoint.com
www.observepoint.com
&lt;https://groove.grvlnk4.com/url/typa6byifukvbtijwod94/aHR0cDovL3d3dy5vYnNlcnZlcG9pbnQuY29tLyNncm9vdmVzdW06LTc2MTEwNTM3MA%3D%3D&gt;
On Thu, Feb 26, 2026, 10:29 AM ObservePo</t>
  </si>
  <si>
    <t>19c9afc775aeec65</t>
  </si>
  <si>
    <t>Fw: [EXTERNAL] Security Update Regarding Your ObservePoint Account</t>
  </si>
  <si>
    <t>Hi John,
Amy and I both received the email below...
We need to know the following:
  *
Was the "unauthorized access" across the entire OP site or just to CVS data?
  *
Was any CVS data breached?
Please let us know as we need to let our leadership know what happened and the extent of any exposure.
Thank you
M
________________________________
From: ObservePoint Support &lt;support@observepoint.com&gt;
Sent: Thursday, February 26, 2026 12:09 PM
To: DaPonte, Maria E &lt;Maria.DaPonte</t>
  </si>
  <si>
    <t>19c9b0583e6453ad</t>
  </si>
  <si>
    <t>"Rondinelli, Amy" &lt;Amy.Rondinelli@cvshealth.com&gt;, ObservePoint AI from ObservePoint &lt;support@observepoint.com&gt;</t>
  </si>
  <si>
    <t>Re: Fw: [EXTERNAL] Security Update Regarding Your ObservePoint Account</t>
  </si>
  <si>
    <t xml:space="preserve">Hey Maria,
I have looped in our head of support, he will be able to give you an update
on this event soon. I appreciate your patience.
*Regards, *
John Davis *   |    * *Customer Success Manager*
Cell: 801.633.6013
john.davis@observepoint.com
www.observepoint.com
&lt;https://groove.grvlnk4.com/url/typa6byifukvbtijwod94/aHR0cDovL3d3dy5vYnNlcnZlcG9pbnQuY29tLyNncm9vdmVzdW06LTc2MTEwNTM3MA%3D%3D&gt;
On Thu, Feb 26, 2026, 10:26 AM DaPonte, Maria E &lt;Maria.DaPonte@cvshealth.com&gt;
wrote:
</t>
  </si>
  <si>
    <t>19c9b0630e33fac0</t>
  </si>
  <si>
    <t>Re: Re: Fw: [EXTERNAL] Security Update Regarding Your ObservePoint Account</t>
  </si>
  <si>
    <t xml:space="preserve"> 
#79268817: Re: Fw: [EXTERNAL] Security Update Regarding Your ObservePoint 
Account 
Submitted 
We'll pick up your ticket soon 
Hey Maria, I have looped in our head of support, he will be able to give 
you an update on this event soon. I appreciate your patience. *Regards, * 
John Davis* | * *Customer Success Manager* Cell: 801.633.6013 
john.davis@observepoint.com 
*ObservePoint AI*
ObservePoint
[image: intercom] </t>
  </si>
  <si>
    <t>19c9b089dddec2af</t>
  </si>
  <si>
    <t>Thank you John.  Much appreciated.
________________________________
From: John Davis &lt;john.davis@observepoint.com&gt;
Sent: Thursday, February 26, 2026 12:35 PM
To: DaPonte, Maria E &lt;Maria.DaPonte@CVSHealth.com&gt;
Cc: Rondinelli, Amy &lt;Amy.Rondinelli@CVSHealth.com&gt;; ObservePoint AI from ObservePoint &lt;support@observepoint.com&gt;
Subject: Re: Fw: [EXTERNAL] Security Update Regarding Your ObservePoint Account
**** External Email - Use Caution ****
________________________________
Hey Maria,
I</t>
  </si>
  <si>
    <t>19c9b273b3f30dd6</t>
  </si>
  <si>
    <t>ObservePoint Audits - Optin, Optout, GPC (Prudential and PGIM)</t>
  </si>
  <si>
    <t xml:space="preserve">Hi John,
Per our discussion, can you run following ObservePoint audits for PGIM and Prudential?  Attached are top 100 sites for PGIM and Prudential past 3 months.
Prudential.com
  1.  Opt-in Audit
  2.  Opt-out Audit
  3.  GPC Audit
PGIM.com
  1.  Opt-in Audit
  2.  Opt-out Audit
  3.  GPC Audit
If feasible, I would like to schedule separate calls with Prudential and PGIM teams next week to review the audits.
Thanks,
Steve
</t>
  </si>
  <si>
    <t>19c9b1939371930b</t>
  </si>
  <si>
    <t>"support@observepoint.com" &lt;support@observepoint.com&gt;, John Davis &lt;john.davis@observepoint.com&gt;, Dylan Sellers &lt;dylan.sellers@observepoint.com&gt;, Dallin Madsen &lt;dallin.madsen@observepoint.com&gt;</t>
  </si>
  <si>
    <t>RE: Security Update Regarding Your ObservePoint Account</t>
  </si>
  <si>
    <t>Can you provide more details about below?  I can still login to ObservePoint platform.
Thanks,
Steve
From: ObservePoint Support &lt;support@observepoint.com&gt;
Sent: Thursday, February 26, 2026 12:10 PM
To: Steve Choi &lt;steve.choi@prudential.com&gt;
Subject: Security Update Regarding Your ObservePoint Account
On February 25 at 10:48 AM MT, we identified unauthorized access to ObservePoint systems. We have since terminated the access and secured the environment.
Action required:
To pr</t>
  </si>
  <si>
    <t>19c9b199d3de570c</t>
  </si>
  <si>
    <t>john.davis@observepoint.com, dylan.sellers@observepoint.com, dallin.madsen@observepoint.com</t>
  </si>
  <si>
    <t>Re: RE: Security Update Regarding Your ObservePoint Account</t>
  </si>
  <si>
    <t xml:space="preserve"> 
#79273071: RE: Security Update Regarding Your ObservePoint Account 
Submitted 
We'll pick up your ticket soon 
Can you provide more details about below? I can still login to ObservePoint 
platform. Thanks, Steve 
*ObservePoint AI*
ObservePoint
[image: intercom] </t>
  </si>
  <si>
    <t>19c9b1fa9fd7841f</t>
  </si>
  <si>
    <t>Dylan Sellers &lt;dylan.sellers@observepoint.com&gt;, Dallin Madsen &lt;dallin.madsen@observepoint.com&gt;, Chris Hawkes &lt;john.davis@observepoint.com&gt;</t>
  </si>
  <si>
    <t>Hi Steve, 
 This issue did not happen specifically to your user, we advice all of our users to change their passwords. 
 Someone accessed ObservePoint systems without authorization, and we are currently investigating the situation. We have terminated their access and secured the system to prevent any further unauthorized activity. 
 At this time, that is all the information we can share. Please know that we are working diligently to gather complete details about what happened, the root cau</t>
  </si>
  <si>
    <t>19c9b0200dc5e8b3</t>
  </si>
  <si>
    <t>ObservePoint &lt;support@observepoint.com&gt;, John Davis &lt;john.davis@observepoint.com&gt;</t>
  </si>
  <si>
    <t>FW: Security Update Regarding Your ObservePoint Account</t>
  </si>
  <si>
    <t>Hello,
We have received the message below. Can you please provide more info? Are we okay to access our account?
Thanks,
Tamara
Tamara Saban
Marketing Operations Manager | Ross Stores, Inc.
[A picture containing text, font, logo, graphics  Description automatically generated]
From: ObservePoint Support &lt;support@observepoint.com&gt;
Sent: Thursday, February 26, 2026 9:10 AM
To: Tamara Saban (MARKETING) &lt;tamara.saban@ros.com&gt;
Subject: Security Update Regarding Your ObservePoint Accou</t>
  </si>
  <si>
    <t>19c9b026b203f46a</t>
  </si>
  <si>
    <t>tamara.saban@ros.com</t>
  </si>
  <si>
    <t>john.davis@observepoint.com, fe.valencia@ros.com</t>
  </si>
  <si>
    <t>Re: FW: Security Update Regarding Your ObservePoint Account</t>
  </si>
  <si>
    <t xml:space="preserve"> 
#79268008: FW: Security Update Regarding Your ObservePoint Account 
Submitted 
We'll pick up your ticket soon 
Hello, We have received the message below. Can you please provide more 
info? Are we okay to access our account? Thanks, Tamara *Tamara Saban* 
Marketing Operations Manager | Ross Stores, Inc. 
*ObservePoint AI*
ObservePoint
[image: intercom] </t>
  </si>
  <si>
    <t>19c9b0fbd643d84d</t>
  </si>
  <si>
    <t>"Tamara Saban (MARKETING)" &lt;tamara.saban@ros.com&gt;, "Fe Valencia (MARKETING)" &lt;fe.valencia@ros.com&gt;</t>
  </si>
  <si>
    <t>Hey Tamara,
You should be ok to access your account now. My head of support is looped
into this thread will be able to provide more context when he has a chance,
thank you for your patience.
*Regards, *
John Davis *   |    * *Customer Success Manager*
Cell: 801.633.6013
john.davis@observepoint.com
www.observepoint.com
&lt;https://groove.grvlnk4.com/url/typa6byifukvbtijwod94/aHR0cDovL3d3dy5vYnNlcnZlcG9pbnQuY29tLyNncm9vdmVzdW06LTc2MTEwNTM3MA%3D%3D&gt;
On Thu, Feb 26, 2026, 10:32 AM</t>
  </si>
  <si>
    <t>19c9b26e0f34b536</t>
  </si>
  <si>
    <t>Fe Valencia &lt;fe.valencia@ros.com&gt;, Tamara Saban &lt;tamara.saban@ros.com&gt;</t>
  </si>
  <si>
    <t>Hello! 
 The unauthorized access was not specifically targeted at your account, but rather an ObservePoint system. We are working to understand the scope of impact and will share more details as soon as possible. 
 We want to keep full transparency on each step of our investigation on this matter. 
 Best regards, 
 Adrian</t>
  </si>
  <si>
    <t>19c9b43ff7b11246</t>
  </si>
  <si>
    <t>Dallin Madsen &lt;dallin.madsen@observepoint.com&gt;, macey.bell@observepoint.com, Francesco Ialongo &lt;fialongo@amica.com&gt;</t>
  </si>
  <si>
    <t>Hi Francesco, 
 The email you received refers to an unauthorized access, but this was not specifically targeted at your account, rather at ObservePoint system. We are working to understand the scope of impact and will share more details as soon as possible. 
 We want to maintain full transparency on each step of our investigation. 
 Best regards, 
 Bogdan</t>
  </si>
  <si>
    <t>19c9b2ff4e7e1cf0</t>
  </si>
  <si>
    <t>maria.daponte@cvshealth.com</t>
  </si>
  <si>
    <t>Chris Hawkes &lt;john.davis@observepoint.com&gt;, Amy Rondinelli &lt;amy.rondinelli@cvshealth.com&gt;</t>
  </si>
  <si>
    <t>Hi Maria, 
 The unauthorized access was not specifically targeted at your account, but rather an ObservePoint system. We are working to understand the scope of impact and will share more details as soon as possible. 
 We want to keep full transparency on each step of our investigation on this matter. 
 Thank you!</t>
  </si>
  <si>
    <t>19c9b457a323ddbb</t>
  </si>
  <si>
    <t>Chris Hawkes &lt;john.davis@observepoint.com&gt;, "Rondinelli, Amy" &lt;Amy.Rondinelli@cvshealth.com&gt;</t>
  </si>
  <si>
    <t>Thank you for the update.  We will let our leadership know, and advise that OP will be providing updates as they are available.
Regards,
M
________________________________
From: Bogdan from ObservePoint &lt;support@observepoint.com&gt;
Sent: Thursday, February 26, 2026 1:22 PM
To: DaPonte, Maria E &lt;Maria.DaPonte@CVSHealth.com&gt;
Cc: Chris Hawkes &lt;john.davis@observepoint.com&gt;; Rondinelli, Amy &lt;Amy.Rondinelli@CVSHealth.com&gt;
Subject: Re: Re: Fw: [EXTERNAL] Security Update Regarding Your ObservePo</t>
  </si>
  <si>
    <t>19c9b543b89837fa</t>
  </si>
  <si>
    <t>Re: FYI - Integrations</t>
  </si>
  <si>
    <t>Hey Arthur, 
I am actually OOO this week but I forgot to set my vacation responder. I 
got the other email with the checklist of questions your team needs 
responses to. I will work on that soon. 
Did you get the other email about some unauthorized access to one of our 
systems from our support team? It was not to your account or to Mongo 
specifically and it has been secured and we should be good to go moving 
forward. If I remember correctly, Mongo is SSO so you shouldn't need to do</t>
  </si>
  <si>
    <t>19c9b36b405a2609</t>
  </si>
  <si>
    <t>Adrian from ObservePoint &lt;support@observepoint.com&gt;, "john.davis@observepoint.com" &lt;john.davis@observepoint.com&gt;</t>
  </si>
  <si>
    <t>RE: FW: Security Update Regarding Your ObservePoint Account</t>
  </si>
  <si>
    <t>Thanks for the info. Please keep us posted.
Tamara Saban
Marketing Operations Manager | Ross Stores, Inc.
[A picture containing text, font, logo, graphics  Description automatically generated]
From: Adrian from ObservePoint &lt;support@observepoint.com&gt;
Sent: Thursday, February 26, 2026 10:12 AM
To: john.davis@observepoint.com
Cc: Fe Valencia (MARKETING) &lt;fe.valencia@ros.com&gt;; Tamara Saban (MARKETING) &lt;tamara.saban@ros.com&gt;
Subject: Re: FW: Security Update Regarding Your ObservePoint Ac</t>
  </si>
  <si>
    <t>19c9b43ccab0f6e4</t>
  </si>
  <si>
    <t>Chris Hawkes &lt;john.davis@observepoint.com&gt;, Fe Valencia &lt;fe.valencia@ros.com&gt;</t>
  </si>
  <si>
    <t>Will do!</t>
  </si>
  <si>
    <t>19c9b5a3c5bad908</t>
  </si>
  <si>
    <t>19c9b5e494524483</t>
  </si>
  <si>
    <t>Joel Zetazate &lt;jzetazate@questrade.com&gt;</t>
  </si>
  <si>
    <t>Hi Todd,
Please find the attached PO 3719 and the partially signed Order Form.
Could you please provide a countersigned copy for our records?
Thank you,
Joel
Joel Zetazate
Intermediate VMO Analyst
www.questrade.com
5700 Yonge St., Suite 1900, Toronto, ON, M2M 4K2
"Questrade" refers to the Questrade Group of Companies. Questrade Group of
Companies means Questrade Financial Group and its affiliates that provide
deposit, investment, loan, securities, mortgages and other product</t>
  </si>
  <si>
    <t>19c1098f399e4ef9</t>
  </si>
  <si>
    <t>19c9b74d8103f2c6</t>
  </si>
  <si>
    <t>Chris Hawkes &lt;john.davis@observepoint.com&gt;, "Fe Valencia (MARKETING)" &lt;fe.valencia@ros.com&gt;</t>
  </si>
  <si>
    <t>Hi Adrian,
To protect our assets, Ross Cybersecurity team will block ObservePoint URL temporarily until this is resolved.
Our Cybersecurity would like to learn more about the incident. Let me know when and I’ll coordinate. I will be available on the phone numbers listed below.
Thanks,
Tamara
Cell (call &amp; text) 925-785-4144
Office (call)  925-965-4235
From: Adrian from ObservePoint &lt;support@observepoint.com&gt;
Sent: Thursday, February 26, 2026 10:44 AM
To: Tamara Saban (MARKETING</t>
  </si>
  <si>
    <t>19c9bc56bac6aa82</t>
  </si>
  <si>
    <t>TY!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Dallin Madsen &lt;dallin.madsen@observepoint.com&gt;
Sent: Thursday, February 26, 2026 11:37 AM
To: IALONGO, FRANCESCO S. &lt;FIALONGO@AMICA.COM&gt;
Cc: John Davis &lt;john.davis@observepoin</t>
  </si>
  <si>
    <t>19c9c596e00cff43</t>
  </si>
  <si>
    <t>John Davis &lt;john.davis@observepoint.com&gt;, Nic Suder &lt;nic.suder@observepoint.com&gt;, Clauria Yang &lt;cyang@questrade.com&gt;, "Procurement &amp; Vendor Management Office" &lt;procurement-vmo@questrade.com&gt;, Skip Young &lt;skip.young@observepoint.com&gt;</t>
  </si>
  <si>
    <t>Hi Joel,
I hate to do this but can we have you resign this doc.  Nothing has changed
except we added the following at the bottom.
*SKU: Data Retention Policy*
*Description:*
ObservePoint uses a sliding window to retain results data until the end of
your selected retention policy, or the end of your platform subscription,
whichever comes first.
Results data includes the data found by ObservePoint Audits and Journeys
including but not limited to: Cookies, Tags and Tag Variables,</t>
  </si>
  <si>
    <t>19c9cf9bd25d83a4</t>
  </si>
  <si>
    <t xml:space="preserve">Hi Clarke, I might be missing something, but the original offer for a 10% discount is better than the 12.5k volume increase.
Happy to hop on a quick call tomorrow to chat.
Book time with Grant Menefee: My Availability &lt;https://outlook.office.com/bookwithme/user/5e330709e3ea4f6b8c8552867d611540@worldmarket.com/meetingtype/HOFBsiq7akmsKjR-ppKNJw2?anonymous&amp;ismsaljsauthenabled&amp;ep=mcard&gt;
From: Clarke Anderson &lt;clarke.anderson@observepoint.com&gt;
Date: Thursday, February 19, 2026 at 6:07 PM
</t>
  </si>
  <si>
    <t>19c9cff7a033b148</t>
  </si>
  <si>
    <t xml:space="preserve">Thanks for the heads up—it got a bit confusing there. Let’s chat through
things for sure.
I’ll find time with your link.
Thanks
Clarke Anderson *   |    * *Account Executive*
m: (818) 421-3713
clarke.anderson@observepoint.com
On Thu, Feb 26, 2026 at 7:42 PM Grant Menefee &lt;Grant.Menefee@worldmarket.com&gt;
wrote:
&gt; Hi Clarke, I might be missing something, but the original offer for a 10%
&gt; discount is better than the 12.5k volume increase.
&gt;
&gt;
&gt;
&gt; Happy to hop on </t>
  </si>
  <si>
    <t>19c9d5cb115d3a13</t>
  </si>
  <si>
    <t>Re: ObservePoint Audits - Optin, Optout, GPC (Prudential and PGIM)</t>
  </si>
  <si>
    <t>Hey Steve,
I had written the explanations for these audit types but then never hit the 
send button and I have been OOO the rest of this week. 
I apologize for missing that but here they are:
   - Opt In
      - Emulates a user that explicitly opts in to all tags and/or cookies 
      using the OneTrust Banner, clears the cookies, then navigates to the url to 
      run the scan that will record all the tags that fire and cookies that are 
      saved, among other things.
   - Opt</t>
  </si>
  <si>
    <t>19c9d669bb5ebf59</t>
  </si>
  <si>
    <t>Hey Steve,
I had written the explanations for these audit types but then never hit the 
send button and I have been OOO the rest of this week. 
I apologize for missing that but here they are:
   - Opt In
      - Emulates a user that explicitly opts in to all tags and/or cookies 
      using the OneTrust API, clears the cookies, then navigates to the url to 
      run the scan that will record all the tags that fire and cookies that are 
      saved, among other things.
   - Opt Ou</t>
  </si>
  <si>
    <t>19c9da1e51eb58cc</t>
  </si>
  <si>
    <t>Hey Steve,
I had written the explanations for these audit types but then never hit the 
send button and I have been OOO the rest of this week. 
I apologize for missing that but here they are:
   - Opt In
      - For each url it scans, it will emulate a user that explicitly opts 
      in to all tags and/or cookies using the OneTrust API on the homepage, 
      clears the cookies, then navigates to that url to run the scan that will 
      record all the tags that fire and cookies t</t>
  </si>
  <si>
    <t>19c9f2f41bd85dc1</t>
  </si>
  <si>
    <t>So it might be best to do this with an audit and a report.
Here is an audit that I built for this that just scans that single url that
you setup in your journey:
https://www.supportfriendsofmercy.org/mercy-southwest-new-patient-care-tower
Here is the audit:
https://app.observepoint.com/audit/2052181/run/8883525/report/highlights/discovery
It has an on-page action that checks for embedded youtube videos and if it
finds at least one, then it saves a custom parameter to the url:
const</t>
  </si>
  <si>
    <t>19c9f2f40f3ecbe5</t>
  </si>
  <si>
    <t>Hey Arthur,
I am actually OOO this week but I forgot to set my vacation responder. I
got the other email with the checklist of questions your team needs
responses to. I will work on that soon.
Did you get the other email about some unauthorized access to one of our
systems from our support team? It was not to your account or to Mongo
specifically.
If I remember correctly, Mongo is SSO so you shouldn't need to do anything
on your side right now like changing passwords or such.
My</t>
  </si>
  <si>
    <t>19c9f2f4001c459c</t>
  </si>
  <si>
    <t>Hey Steve,
I had written the explanations for these audit types but then never hit the
send button and I have been OOO the rest of this week.
I apologize for missing that but here they are:
Opt In
   - For each url it scans, it will emulate a user that explicitly opts in
   to all tags and/or cookies using the OneTrust API on the homepage, clears
   the cookies, then navigates to that url to run the scan that will record
   all the tags that fire and cookies that are saved, among</t>
  </si>
  <si>
    <t>19c9f30dd07889ae</t>
  </si>
  <si>
    <t>Re: Re: FYI - Integrations</t>
  </si>
  <si>
    <t xml:space="preserve"> 
#79412487: Re: FYI - Integrations 
Submitted 
We'll pick up your ticket soon 
Hey Arthur, I am actually OOO this week but I forgot to set my vacation 
responder. I got the other email with the checklist of questions your team 
needs responses to. I will work on that soon. Did you get the other email 
about some unauthorized access to one of our systems from our support team? 
It was not to your account or to Mongo specifically. If I remember 
correctly, Mongo is SSO so you shouldn't need to d</t>
  </si>
  <si>
    <t>19c9f360af1c8294</t>
  </si>
  <si>
    <t xml:space="preserve"> 
#79273071: RE: Security Update Regarding Your ObservePoint Account 
Resolved 
We've completed your ticket 
Can you provide more details about below? I can still login to ObservePoint 
platform. Thanks, Steve 
*Adrian*
ObservePoint
[image: intercom] </t>
  </si>
  <si>
    <t>19ca008b76086f53</t>
  </si>
  <si>
    <t>"Dedrick, Rebecca" &lt;DedrickR@aetna.com&gt;</t>
  </si>
  <si>
    <t>"Lalchand, Umesh Choith" &lt;Umesh.Lalchand@cvshealth.com&gt;, "Dacosta, Carla T." &lt;Carla.Dacosta@cvshealth.com&gt;, "Rondinelli, Amy" &lt;Amy.Rondinelli@cvshealth.com&gt;, John Davis &lt;john.davis@observepoint.com&gt;</t>
  </si>
  <si>
    <t>ObservePoint Security Notification – Awareness and Follow‑Up</t>
  </si>
  <si>
    <t>Hi Rebecca,
Yesterday, Amy and I received a security notification from ObservePoint regarding an unauthorized access attempt to their system. Per their message, the attempt was terminated immediately and their environment has been secured.
To ensure we had full clarity, I reached out to our ObservePoint CSM, John Davis &lt;john.davis@observepoint.com&gt;, who connected me with Bogdan from their security/support team. I’ve included Bogdan’s  response below for your awareness.
I wanted to make sure y</t>
  </si>
  <si>
    <t>19ca03fd4c8b9670</t>
  </si>
  <si>
    <t>FYI email from Dave</t>
  </si>
  <si>
    <t xml:space="preserve">FYI below.
From: Dave Smith &lt;dave.smith@observepoint.com&gt;
Sent: Thursday, February 26, 2026 12:30 PM
To: Support Mailbox &lt;support@observepoint.com&gt;; Tamara Saban (MARKETING) &lt;tamara.saban@ros.com&gt;
Subject: Re: FW: Security Update Regarding Your ObservePoint Account
Hi Tamara, I'm the CTO at ObservePoint, and I'm overseeing the remediation of this security situation. I saw your message about the Ross Cybersecurity team temporarily blocking the ObservePoint URL until this is resolved. At </t>
  </si>
  <si>
    <t>19ca05e9255c82bf</t>
  </si>
  <si>
    <t xml:space="preserve">Hey Grant,
Apologies for the mathematical error. I was working through things and
caught the mistake. Annual scanning volumes for each term (discounted)
should equal 429k, not the 312,500.
If this is the change you wanted to discuss, I can update things now and
route the Order Form for signatures today.
Let me know if we should still have the afternoon call today.
Thanks,
Clarke Anderson *   |    * *Account Executive*
m: (818) 421-3713
clarke.anderson@observepoint.com
</t>
  </si>
  <si>
    <t>19ca071729b3a179</t>
  </si>
  <si>
    <t>Thanks, Clarke. That would put us $0.058 per audit scan ($25k / 429k) - do I have that right?
Also, noting that journey runs remains the same at $5k/yr (total $30k/yr).
If this is correct, yes, please update the contract and send it over.  Are you ok if we route it through our DocuSign for signatures? Lmk who the signor would be on your end.
________________________________
From: Clarke Anderson &lt;clarke.anderson@observepoint.com&gt;
Sent: Friday, February 27, 2026 12:30 PM
To: Grant Menef</t>
  </si>
  <si>
    <t>19ca076c94df6c7d</t>
  </si>
  <si>
    <t>ObservePoint AI from ObservePoint &lt;support@observepoint.com&gt;, Daniel Ayub &lt;daniel.ayub@mongodb.com&gt;</t>
  </si>
  <si>
    <t xml:space="preserve">Does Observepoint have any information on what information may have been
accessed?
Was information like custom tags, journey step details, or rule failures
compromised?
Thanks John, the sooner we can get a list of all API key uses the better.
On Fri, Feb 27, 2026 at 8:00 AM John Davis &lt;john.davis@observepoint.com&gt;
wrote:
&gt; Hey Arthur,
&gt;
&gt; I am actually OOO this week but I forgot to set my vacation responder. I
&gt; got the other email with the checklist of questions your team needs
</t>
  </si>
  <si>
    <t>19ca08ec25c0b76c</t>
  </si>
  <si>
    <t>"Said Mihdi Mirzada (Cybersecurity)" &lt;said.mirzada@ros.com&gt;, Dave Smith &lt;dave.smith@observepoint.com&gt;</t>
  </si>
  <si>
    <t>"Keshri Sekhon (Cybersecurity)" &lt;Keshri.Sekhon@ros.com&gt;, Iqbal Ahmed &lt;Iqbal.Ahmed@ros.com&gt;, "Beshoy Iskander (IT)" &lt;beshoy.iskander@ros.com&gt;, "Fe Valencia (MARKETING)" &lt;fe.valencia@ros.com&gt;, John Davis &lt;john.davis@observepoint.com&gt;</t>
  </si>
  <si>
    <t xml:space="preserve">
________________________________________________________________________________
Microsoft Teams meeting
Join: https://teams.microsoft.com/meet/27014863786820?p=GYMHSFRDDefWtPwQFZ
Meeting ID: 270 148 637 868 20
Passcode: W2dZ94qj
________________________________
Need help?&lt;https://aka.ms/JoinTeamsMeeting?omkt=en-US&gt; | System reference&lt;https://teams.microsoft.com/l/meetup-join/19%3ameeting_ZmUyYmZmMTctZTkzNy00ZWJmLWEwMTMtZjgzODgwMDI1Mjc1%40thread.v2/0?context=%7b%22Tid%22%3a%220039204c-</t>
  </si>
  <si>
    <t>19ca0aa376c76200</t>
  </si>
  <si>
    <t>The rate will still be $0.08/page
&lt;https://us-3129.email-composer-webhooks.gong.io/email-tracking/clicked?email-info-token=eyJhbGciOiJIUzI1NiJ9.eyJjb21wYW55SWQiOiI4OTgyMjM2MTQxODc2Mjk3NzAiLCJkcmFmdElkIjoici0yMTc2NTI3ODU5OTI4NTU4MzMyIiwibGlua1VybCI6Imh0dHBzOi8vMC4wOC9wYWdlIiwibGlua1RleHQiOiIwLjA4L3BhZ2UiLCJ0ZW1wbGF0ZUlkIjoiIiwiZXhwIjoxNzc0MDM2NDA2LCJpYXQiOjE3NzIyMjIwMDYsImp0aSI6InQ4UGdJRklwZUU5MyJ9.wyOqSrcFjQdAtwobIfEznJsAf_qB4QrTQ1hScZONtFs&gt;
-- List Rate 34,375 / 0.08 per page = 429k annual pa</t>
  </si>
  <si>
    <t>19ca112de831f49e</t>
  </si>
  <si>
    <t>Updated signatory from OP:
*Jared Wilks, CFO -- jared.wilks &lt;https://jared.wilks&gt;@observepoint.com
&lt;https://observepoint.com&gt;*
Clarke Anderson *   |    * *Account Executive*
m: (818) 421-3713
clarke.anderson@observepoint.com
On Fri, Feb 27, 2026 at 12:53 PM Clarke Anderson &lt;
clarke.anderson@observepoint.com&gt; wrote:
&gt; The rate will still be $0.08/page
&gt; &lt;https://us-3129.email-composer-webhooks.gong.io/email-tracking/clicked?email-info-token=eyJhbGciOiJIUzI1NiJ9.eyJjb2</t>
  </si>
  <si>
    <t>19ca12f1b48577fc</t>
  </si>
  <si>
    <t>Hi Clarke, small favor to ask, can you align the contract start/stop dates with our fiscal year?
FY26: 3/2/26 - 2/27/27 (ok to start 3/2 since our current contract expires EOD 3/1)
FY27: 2/28/27 - 2/26/28
FY28: 2/27/28 -  3/3/29
We're expecting a 53 wk fiscal year in FY28. Since this is 2 more days than what you have currently, go ahead and add it to the year 3 total - I believe it would be $164.
Thank you,​​
________________________________
From: Clarke Anderson &lt;clarke.anderson@ob</t>
  </si>
  <si>
    <t>19ca1493c30d1743</t>
  </si>
  <si>
    <t>We are going to share a complete report about this incident when its done. 
As of right now
*Regards, *
John Davis *   |    * *Customer Success Manager*
Cell: 801.633.6013
john.davis@observepoint.com
www.observepoint.com 
&lt;https://groove.grvlnk4.com/url/typa6byifukvbtijwod94/aHR0cDovL3d3dy5vYnNlcnZlcG9pbnQuY29tLyNncm9vdmVzdW06LTc2MTEwNTM3MA%3D%3D&gt;
On Fri, Feb 27, 2026 at 11:57 AM Arthur Engelhard &lt;
arthur.engelhard@mongodb.com&gt; wrote:
&gt; Does Observepoint have any informat</t>
  </si>
  <si>
    <t>19ca157815360b58</t>
  </si>
  <si>
    <t>Re: Support on MongoDB Applying Security Baseline Configuration</t>
  </si>
  <si>
    <t>Hey Ale,
I am looping in my support team to help answer your questions.
*Regards, *
John Davis *   |    * *Customer Success Manager*
Cell: 801.633.6013
john.davis@observepoint.com
www.observepoint.com
&lt;https://us-3129.email-composer-webhooks.gong.io/email-tracking/clicked?email-info-token=eyJhbGciOiJIUzI1NiJ9.eyJjb21wYW55SWQiOiI4OTgyMjM2MTQxODc2Mjk3NzAiLCJkcmFmdElkIjoici03MDM4NDYyMDAyNzQwODQ5MTUzIiwibGlua1VybCI6Imh0dHBzOi8vZ3Jvb3ZlLmdydmxuazQuY29tL3VybC90eXBhNmJ5aWZ1a3ZidGlqd29kOT</t>
  </si>
  <si>
    <t>19ca158114f69fee</t>
  </si>
  <si>
    <t>ale.dimitriu@mongodb.com</t>
  </si>
  <si>
    <t>Re: Re: Support on MongoDB Applying Security Baseline Configuration</t>
  </si>
  <si>
    <t xml:space="preserve"> 
#79567133: Re: Support on MongoDB Applying Security Baseline Configuration 
Submitted 
We'll pick up your ticket soon 
Hey Ale, I am looping in my support team to help answer your questions. *Regards, 
* John Davis* | * *Customer Success Manager* Cell: 801.633.6013 
john.davis@observepoint.com 
*ObservePoint AI*
ObservePoint
[image: intercom] </t>
  </si>
  <si>
    <t>19ca14fbf90288cf</t>
  </si>
  <si>
    <t>We are going to share a complete report about this incident when its done. 
As of right now I haven't heard if they got any data or not but our support 
team, which has been looped in here, can answer this. Mongo and myself are 
getting this information at the same time as we try to be as transparent as 
possible. 
Here is the link to the google sheet and appscript that I built for you 
recently:
https://docs.google.com/spreadsheets/d/1kD-y91hfDo_ti7vEaeklnmupMzEamE0ZadK7UhDN1xE/edit?gi</t>
  </si>
  <si>
    <t>19ca15cabd2432b0</t>
  </si>
  <si>
    <t>Re: Proposed new time: ObservePoint | Woolworths - Monthly Sync @ Thu Mar 19, 2026 3pm - 3:30pm (MDT) (john.davis@observepoint.com)</t>
  </si>
  <si>
    <t xml:space="preserve">Oh sorry Indhu, Satpal made it sound like that earlier time would work but 
I guess not for everyone else. No worries. 
*Regards, *
John Davis *   |    * *Customer Success Manager*
Cell: 801.633.6013
john.davis@observepoint.com
www.observepoint.com 
&lt;https://groove.grvlnk4.com/url/typa6byifukvbtijwod94/aHR0cDovL3d3dy5vYnNlcnZlcG9pbnQuY29tLyNncm9vdmVzdW06LTc2MTEwNTM3MA%3D%3D&gt;
On Wed, Feb 25, 2026 at 6:11 PM Indhu Kannan &lt;ikannan@woolworths.com.au&gt; 
wrote:
&gt; ObservePoint | </t>
  </si>
  <si>
    <t>19ca17818d55aac6</t>
  </si>
  <si>
    <t>Good call out, thanks Grant.
Final version attached. I'll have Jared Wilks look for it on Monday.
Thanks!
Clarke Anderson *   |    * *Account Executive*
m: (818) 421-3713
clarke.anderson@observepoint.com
On Fri, Feb 27, 2026 at 3:19 PM Grant Menefee &lt;Grant.Menefee@worldmarket.com&gt;
wrote:
&gt; Hi Clarke, small favor to ask, can you align the contract start/stop dates
&gt; with our fiscal year?
&gt;
&gt; FY26: 3/2/26 - 2/27/27 (ok to start 3/2 since our current contract expire</t>
  </si>
  <si>
    <t>19ca17a651456fa7</t>
  </si>
  <si>
    <t xml:space="preserve">Oh sorry Indhu, Satpal made it sound like that earlier time would work but 
I guess not for everyone else. No worries, 
*Regards, *
John Davis *   |    * *Customer Success Manager*
Cell: 801.633.6013
john.davis@observepoint.com
www.observepoint.com 
&lt;https://groove.grvlnk4.com/url/typa6byifukvbtijwod94/aHR0cDovL3d3dy5vYnNlcnZlcG9pbnQuY29tLyNncm9vdmVzdW06LTc2MTEwNTM3MA%3D%3D&gt;
On Wed, Feb 25, 2026 at 6:11 PM Indhu Kannan &lt;ikannan@woolworths.com.au&gt; 
wrote:
&gt; ObservePoint | </t>
  </si>
  <si>
    <t>19ca1921f69f2298</t>
  </si>
  <si>
    <t>This looks great Clarke, thanks for the quick turn. I’ll get this routed for signatures next week.
Grant
________________________________
From: Clarke Anderson &lt;clarke.anderson@observepoint.com&gt;
Sent: Friday, February 27, 2026 5:38:21 PM
To: Grant Menefee &lt;Grant.Menefee@worldmarket.com&gt;
Cc: John Davis &lt;john.davis@observepoint.com&gt;; Erin Hayes &lt;Erin.Hayes@worldmarket.com&gt;
Subject: Re: Contract Renewal
CAUTION: This email originated from outside your organization. Exercise caution wh</t>
  </si>
  <si>
    <t>19caa2e9d1813ca1</t>
  </si>
  <si>
    <t xml:space="preserve">
[image: ObservePoint Logo_Gray_ON_YEllow_LOGO.jpeg]
A friendly reminder that it's time to renew.
Hi Brian,
Thank you for being an ObservePoint customer!
This is an automated notification to let you know that the end of your 
current term is* April 30, 2026*.
We know approval and procurement processes can take time, and we want to 
avoid any interruption of service, hence we are reaching out now.
Please reach out to your account team if you have any questions, or if you 
anticipate any </t>
  </si>
  <si>
    <t>19caa2e9b02f40ca</t>
  </si>
  <si>
    <t xml:space="preserve">
[image: ObservePoint Logo_Gray_ON_YEllow_LOGO.jpeg]
A friendly reminder that it's time to renew.
Hi Daniel,
The last day of your current term is *March 31, 2026*.
If you have already completed renewal paperwork or opted to auto-renew your 
agreement, no action is required.
Please reach out to your account team if you have any questions.
*Customer Success Manager -* john.davis@observepoint.com
*Account Executive - * dallin.madsen@observepoint.com
</t>
  </si>
  <si>
    <t>19caa2e9f281ae14</t>
  </si>
  <si>
    <t xml:space="preserve">
[image: ObservePoint Logo_Gray_ON_YEllow_LOGO.jpeg]
A friendly reminder that it's time to renew.
Hi Deepa,
The last day of your current term is *March 31, 2026*.
If you have already completed renewal paperwork or opted to auto-renew your 
agreement, no action is required.
Please reach out to your account team if you have any questions.
*Customer Success Manager -* john.davis@observepoint.com
*Account Executive - * clarke.anderson@observepoint.com
</t>
  </si>
  <si>
    <t>19cab941c6c71fb1</t>
  </si>
  <si>
    <t>RE: ObservePoint Security Notification – Awareness and Follow‑Up</t>
  </si>
  <si>
    <t>Thank you – I did see this today as I was catching up on email. I will be on the lookout for any further follow up or findings. Thanks!
From: DaPonte, Maria E &lt;Maria.DaPonte@CVSHealth.com&gt;
Sent: Friday, February 27, 2026 11:57 AM
To: Dedrick, Rebecca &lt;DedrickR@aetna.com&gt;
Cc: Lalchand, Umesh Choith &lt;Umesh.Lalchand@CVSHealth.com&gt;; Dacosta, Carla T. &lt;Carla.Dacosta@CVSHealth.com&gt;; Rondinelli, Amy &lt;Amy.Rondinelli@CVSHealth.com&gt;; John Davis &lt;john.davis@observepoint.com&gt;
Subject: ObservePoint Se</t>
  </si>
  <si>
    <t>19caea2553832a28</t>
  </si>
  <si>
    <t xml:space="preserve">We are going to share a complete report about this incident when its done.
As of right now I haven't heard if they got any data or not but our support
team, which has been looped in here, can answer this once we have a better
idea. Mongo and myself are getting this information at the same time as we
try to be as transparent as possible.
Here is the link to the google sheet and appscript that I built for you
recently, it has only been shared internally here at OP and with you Arthur
and </t>
  </si>
  <si>
    <t>19cac7ca8ef5528b</t>
  </si>
  <si>
    <t>Oh sorry Indhu, Satpal made it sound like that earlier time would work but
I guess not for everyone else. No worries though, I was wondering if it
would be possible to do an earlier time, like even just 30 mins or an hour
earlier? That would be super helpful with my schedule as I am going to have
a common conflict moving forward.
Let me know if that works for everyone on your side, thanks!
*Regards, *
John Davis *   |    * *Customer Success Manager*
Cell: 801.633.6013
john.davis</t>
  </si>
  <si>
    <t>19cac846a29077e4</t>
  </si>
  <si>
    <t>Hey Brad,
My support team was able to do a manual import of most of those sites that
you sent me the list of. I created this google sheet to track them:
https://docs.google.com/spreadsheets/d/1mS_WrAXWrbggXGdW0RKhrGBwKnU8f0L_bfdvfV82Rwk/edit?gid=1306816002#gid=1306816002
There were a few that they said were missing the OneTrust CMP and they
noted as such on this list and some of them make sense as they are not US
based sites and may not need them, but at least this is a good starting</t>
  </si>
  <si>
    <t>19caee94332aa1be</t>
  </si>
  <si>
    <t>john.davis@observepoint.com, Arthur Engelhard &lt;arthur.engelhard@mongodb.com&gt;</t>
  </si>
  <si>
    <t>can't make this due to company all-hands. can we reschedule?
ObservePoint | MongoDB - Sync
Thursday Mar 5, 2026 ⋅ 12:30pm – 1pm
Eastern Time - New York
Join Zoom Meeting
https://observepoint.zoom.us/j/3628593272?pwd=OfxX2kwpsuA5labBaZXephHbiAXlz9.1&amp;omn=93343583198&amp;jst=2
Join by phone
(US) +1 877-853-5247
passcode: 183089
Joining instructions
https://www.google.com/url?q=https://applications.zoom.us/addon/invitation/detail?meetingUuid%3Dwo%252FvemaJRECGQLZekzdsXQ%253D%253D%2</t>
  </si>
  <si>
    <t>19caed8fe73b0e86</t>
  </si>
  <si>
    <t>Hi John,
Any update on below?  Others from Prudential received the same message and are asking what this is about.
Thanks,
Steve
From: Steve Choi
Sent: Thursday, February 26, 2026 12:57 PM
To: 'support@observepoint.com' &lt;support@observepoint.com&gt;; John Davis &lt;john.davis@observepoint.com&gt;; Dylan Sellers &lt;dylan.sellers@observepoint.com&gt;; Dallin Madsen &lt;dallin.madsen@observepoint.com&gt;
Subject: RE: Security Update Regarding Your ObservePoint Account
Can you provide more details abo</t>
  </si>
  <si>
    <t>19caed9636ff8d38</t>
  </si>
  <si>
    <t xml:space="preserve"> 
#80026446: RE: Security Update Regarding Your ObservePoint Account 
Submitted 
We'll pick up your ticket soon 
Hi John, Any update on below? Others from Prudential received the same 
message and are asking what this is about. Thanks, Steve 
*ObservePoint AI*
ObservePoint
[image: intercom] </t>
  </si>
  <si>
    <t>19caedd4296a2d3d</t>
  </si>
  <si>
    <t>steve.choi@prudential.com, john.davis@observepoint.com, dylan.sellers@observepoint.com</t>
  </si>
  <si>
    <t>Hey Steve!
Did you see this earlier message from Adrian?
Dallin Madsen   |     Account Executive
801.850.3709
dallin.madsen@observepoint.com
Schedule A Meeting With Me
On Mon, Mar 2, 2026 at 9:00 AM ObservePoint AI from ObservePoint &lt;
support@observepoint.com&gt; wrote:
&gt; #80026446: RE: Security Update Regarding Your ObservePoint Account
&gt; Submitted
&gt; We'll pick up your ticket soon
&gt;
&gt; Hi John, Any update on below? Others from Prudential received the sa</t>
  </si>
  <si>
    <t>19caf192947b7e5f</t>
  </si>
  <si>
    <t>RE: RE: Security Update Regarding Your ObservePoint Account</t>
  </si>
  <si>
    <t>Thanks for the response.
We have SSO set up for ObservePoint.  How do I change password?
Also  can you share below email with all Prudential people who have ObservePoint access?
Steve
From: Adrian from ObservePoint &lt;support@observepoint.com&gt;
Sent: Thursday, February 26, 2026 1:04 PM
To: Steve Choi &lt;steve.choi@prudential.com&gt;
Cc: Dylan Sellers &lt;dylan.sellers@observepoint.com&gt;; Dallin Madsen &lt;dallin.madsen@observepoint.com&gt;; Chris Hawkes &lt;john.davis@observepoint.com&gt;
Subject: Re: R</t>
  </si>
  <si>
    <t>19caf1989ae67c55</t>
  </si>
  <si>
    <t>dylan.sellers@observepoint.com, dallin.madsen@observepoint.com, john.davis@observepoint.com</t>
  </si>
  <si>
    <t>Re: RE: RE: Security Update Regarding Your ObservePoint Account</t>
  </si>
  <si>
    <t xml:space="preserve"> 
#80042299: RE: RE: Security Update Regarding Your ObservePoint Account 
Submitted 
We'll pick up your ticket soon 
Thanks for the response. We have SSO set up for ObservePoint. How do I 
change password? Also can you share below email with all Prudential people 
who have ObservePoint access? Steve 
*ObservePoint AI*
ObservePoint
[image: intercom] </t>
  </si>
  <si>
    <t>19caf1b194d79743</t>
  </si>
  <si>
    <t>steve.choi@prudential.com, dallin.madsen@observepoint.com, john.davis@observepoint.com</t>
  </si>
  <si>
    <t>Steve,
Because you have SSO set up, no action is needed.
We'll be sending out a detailed analysis of the incident and impact very
soon.
On Mon, Mar 2, 2026 at 8:10 AM ObservePoint AI from ObservePoint &lt;
support@observepoint.com&gt; wrote:
&gt; #80042299: RE: RE: Security Update Regarding Your ObservePoint Account
&gt; Submitted
&gt; We'll pick up your ticket soon
&gt;
&gt; Thanks for the response. We have SSO set up for ObservePoint. How do I
&gt; change password? Also can you share below email wi</t>
  </si>
  <si>
    <t>19caf1d42216aada</t>
  </si>
  <si>
    <t>"dallin.madsen@observepoint.com" &lt;dallin.madsen@observepoint.com&gt;, "john.davis@observepoint.com" &lt;john.davis@observepoint.com&gt;</t>
  </si>
  <si>
    <t>RE: RE: RE: Security Update Regarding Your ObservePoint Account</t>
  </si>
  <si>
    <t>Everyone at Prudential has SSO set up.  Does anyone need to change their password here?
The detailed analysis of the incident and impact would be helpful for Prudential team.
Thanks,
Steve
From: Dylan Sellers &lt;dylan.sellers@observepoint.com&gt;
Sent: Monday, March 2, 2026 10:12 AM
To: ObservePoint AI from ObservePoint &lt;support@observepoint.com&gt;
Cc: Steve Choi &lt;steve.choi@prudential.com&gt;; dallin.madsen@observepoint.com; john.davis@observepoint.com
Subject: Re: RE: RE: Security Update</t>
  </si>
  <si>
    <t>19caf1ee3841b35b</t>
  </si>
  <si>
    <t>ObservePoint AI from ObservePoint &lt;support@observepoint.com&gt;, "dallin.madsen@observepoint.com" &lt;dallin.madsen@observepoint.com&gt;, "john.davis@observepoint.com" &lt;john.davis@observepoint.com&gt;</t>
  </si>
  <si>
    <t>No one needs to change their password. 👍
Stay tuned!
On Mon, Mar 2, 2026 at 8:14 AM Steve Choi &lt;steve.choi@prudential.com&gt; wrote:
&gt; Everyone at Prudential has SSO set up.  Does anyone need to change their
&gt; password here?
&gt;
&gt;
&gt;
&gt; The detailed analysis of the incident and impact would be helpful for
&gt; Prudential team.
&gt;
&gt;
&gt;
&gt; Thanks,
&gt;
&gt;
&gt;
&gt; Steve
&gt;
&gt;
&gt;
&gt; *From:* Dylan Sellers &lt;dylan.sellers@observepoint.com&gt;
&gt; *Sent:* Monday, March 2, 2026 10:12 AM
&gt; *To:* ObservePo</t>
  </si>
  <si>
    <t>19caf6b62b6c72a8</t>
  </si>
  <si>
    <t>Hi John!
Hope you had a great weekend.
Thank you so much for that walkthrough last week.  It sounds like we have some work to do on our side in OneTrust with categorization.
Checking in with you – did you want to meet again this week? Also, should I ask the support team if it’s possible to get more of our Journeys in place that were on the Excel?
Thank you again! 😊
Charlotte Castillo | Senior Manager, Marketing Analytics
Pronouns: She/Her/Hers
M 310.210.6251 | E charlotte.casti</t>
  </si>
  <si>
    <t>19cafdb6aefdeefd</t>
  </si>
  <si>
    <t>I would like to meet again if possible to talk more about the journeys and
come up with a solid plan moving forward.
Here are some time slots that work for me in *Mountain Time*, feel free to
grab one that works for you:
Meeting length: 30 Minutes
Time Zone: (GMT-7) MST/Denver
Tue Mar 3 Wed Mar 4 Thu Mar 5 Fri Mar 6 Mon Mar 9 Tue Mar 10 Wed Mar 11 Thu Mar
12 Fri Mar 13
 10:00  AM
&lt;https://us-3129.email-composer-webhooks.gong.io/email-tracking/clicked?email-info-token=eyJhbGciOiJIUzI</t>
  </si>
  <si>
    <t>19cafa4245f17fa1</t>
  </si>
  <si>
    <t>Sure here are some time slots that work for me this week in *Mountain Time*:
Meeting length: 30 Minutes
Time Zone: (GMT-7) MST/Denver
Mon Mar 2 Tue Mar 3 Wed Mar 4 Thu Mar 5 Fri Mar 6
 1:00  PM
&lt;https://us-3129.email-composer-webhooks.gong.io/email-tracking/clicked?email-info-token=eyJhbGciOiJIUzI1NiJ9.eyJjb21wYW55SWQiOiI4OTgyMjM2MTQxODc2Mjk3NzAiLCJkcmFmdElkIjoicjQ2OTQ4NjMyMjU1MDYxNTI2NTgiLCJsaW5rVXJsIjoiaHR0cHM6Ly9vYnNlcnZlcG9pbnQuY2hpbGlwaXBlci5jb20vc3VnZ2VzdGVkLXRpbWVzLzNiNmQ4ZmUzLTczZ</t>
  </si>
  <si>
    <t>19cafabd27f9f24b</t>
  </si>
  <si>
    <t xml:space="preserve"> 
#80042299: RE: RE: Security Update Regarding Your ObservePoint Account 
Resolved 
We've completed your ticket 
Thanks for the response. We have SSO set up for ObservePoint. How do I 
change password? Also can you share below email with all Prudential people 
who have ObservePoint access? Steve 
*Adrian*
ObservePoint
[image: intercom] </t>
  </si>
  <si>
    <t>19cb02e3e2ef61d2</t>
  </si>
  <si>
    <t>Journey Documention</t>
  </si>
  <si>
    <t>Hey Raghu,
I think you said last time we met that you would share this document with
me, but I haven't seen anything yet. Have you done more documenting on this
since we last spoke? I do have a little time before we meet in about 45
mins to look into this further.
[image: image.png]
*Regards, *
John Davis *   |    * *Customer Success Manager*
Cell: 801.633.6013
john.davis@observepoint.com
www.observepoint.com
&lt;https://us-3129.email-composer-webhooks.gong.io/email-tracking/cl</t>
  </si>
  <si>
    <t>19cb02c748916c55</t>
  </si>
  <si>
    <t>19cb04be21fd431c</t>
  </si>
  <si>
    <t>Pam Frei &lt;pfrei@caesars.com&gt;</t>
  </si>
  <si>
    <t>Automatic reply: [EXTERNAL] Synced invitation: ObservePoint | Caesars - Sync @ Every 4 weeks from 2pm to 2:30pm on Tuesday (CST) (pfrei@caesars.com)</t>
  </si>
  <si>
    <t xml:space="preserve">I am OOO! I will respond to your message when I can.
If you need anything related to analytics please reach out to Jason Parkinson (jparkinson@caesars.com).
For Analytics QA needs please reach out to Chelsey Dugger (cdugger@caesars.com).
Thanks,
Pam
  [https://www.caesars.com/content/dam/corporate/email/cet_nfl_logo_lockup_03.jpg] &lt;http://www.caesars.com/&gt;
Pam Frei   |  MarTech Implementation, Sr Architect
</t>
  </si>
  <si>
    <t>19cb07ac56fcdae1</t>
  </si>
  <si>
    <t>Hey Steve,
Are you able to join our regular meeting now? We can discuss our plan to
meet with the other teams about those 100 page discovery scans I just ran
last week for you.
https://observepoint.zoom.us/j/3628593272?pwd=OfxX2kwpsuA5labBaZXephHbiAXlz9.1&amp;omn=93637010296&amp;jst=2
&lt;https://us-3129.email-composer-webhooks.gong.io/email-tracking/clicked?email-info-token=eyJhbGciOiJIUzI1NiJ9.eyJjb21wYW55SWQiOiI4OTgyMjM2MTQxODc2Mjk3NzAiLCJkcmFmdElkIjoicjY5OTI2OTUwNzU4NTc1ODU0MzAiLCJsaW5rVXJsIjo</t>
  </si>
  <si>
    <t>19cb0884baf68ccc</t>
  </si>
  <si>
    <t>Hey John,
I checked out your solution and this works great!  I always forget how
reports can address what I'm trying to do in OP.
I'll create the audits and reports needed for my use case and let you know
if I encounter any troubles.
Thanks!
On Fri, Feb 27, 2026 at 5:00 AM John Davis &lt;john.davis@observepoint.com&gt;
wrote:
&gt; *USE CAUTION - EXTERNAL EMAIL*
&gt; ------------------------------
&gt; So it might be best to do this with an audit and a report.
&gt;
&gt; Here is an audit that I</t>
  </si>
  <si>
    <t>19cb08bc2fcd6201</t>
  </si>
  <si>
    <t>Maximilian Stefani &lt;maximilian.stefani@prudential.com&gt;, Rathna Chinnappa &lt;rathna.chinnappa@prudential.com&gt;, Prabhu Biradar &lt;prabhugouda.biradar@prudential.com&gt;, John Davis &lt;john.davis@observepoint.com&gt;, Baijnath Gupta &lt;baijnath.gupta@prudential.com&gt;, GT Analytics Tagging &lt;gt.analytics.tagging@prudential.com&gt;</t>
  </si>
  <si>
    <t>Can we review latest ObservePoint Opt out and GPC (global privacy control) audits?  Thanks.
________________________________________________________________________________
Microsoft Teams meeting
Join: https://teams.microsoft.com/meet/27013325259281?p=s80rvga7yVurHCqomu
Meeting ID: 270 133 252 592 81
Passcode: X6zJ2JP6
________________________________
Need help?&lt;https://aka.ms/JoinTeamsMeeting?omkt=en-US&gt; | System reference&lt;https://teams.microsoft.com/l/meetup-join/19%3ameeting_NGYwY2N</t>
  </si>
  <si>
    <t>19cb08f345c7591e</t>
  </si>
  <si>
    <t>Here are some updated time slots:
Meeting length: 30 Minutes
Time Zone: (GMT-5) EST/New_York
Tue Mar 3 Wed Mar 4 Thu Mar 5 Fri Mar 6 Mon Mar 9 Tue Mar 10 Wed Mar 11 Thu Mar
12 Fri Mar 13
 11:00  AM
&lt;https://us-3129.email-composer-webhooks.gong.io/email-tracking/clicked?email-info-token=eyJhbGciOiJIUzI1NiJ9.eyJjb21wYW55SWQiOiI4OTgyMjM2MTQxODc2Mjk3NzAiLCJkcmFmdElkIjoici02NzE3MTAwOTEzNjY3MzU3OTUyIiwibGlua1VybCI6Imh0dHBzOi8vb2JzZXJ2ZXBvaW50LmNoaWxpcGlwZXIuY29tL3N1Z2dlc3RlZC10aW1lcy84MzhlZjc1</t>
  </si>
  <si>
    <t>19cb0a0de4b62271</t>
  </si>
  <si>
    <t>Awesome, good to hear!
Are we still good to meet tomorrow for our regular monthly sync?
*Regards, *
John Davis *   |    * *Customer Success Manager*
Cell: 801.633.6013
john.davis@observepoint.com
www.observepoint.com 
&lt;https://groove.grvlnk4.com/url/typa6byifukvbtijwod94/aHR0cDovL3d3dy5vYnNlcnZlcG9pbnQuY29tLyNncm9vdmVzdW06LTc2MTEwNTM3MA%3D%3D&gt;
On Mon, Mar 2, 2026 at 2:50 PM Stanton Richard WA-SEATTLE &lt;
stanton.richard@commonspirit.org&gt; wrote:
&gt; Hey John,
&gt;
&gt; I checked</t>
  </si>
  <si>
    <t>19cb0a0e95169046</t>
  </si>
  <si>
    <t>Awesome, good to hear!
Are we still good to meet tomorrow for our regular monthly sync?
*Regards, *
John Davis *   |    * *Customer Success Manager*
Cell: 801.633.6013
john.davis@observepoint.com
www.observepoint.com
&lt;https://us-3129.email-composer-webhooks.gong.io/email-tracking/clicked?email-info-token=eyJhbGciOiJIUzI1NiJ9.eyJjb21wYW55SWQiOiI4OTgyMjM2MTQxODc2Mjk3NzAiLCJkcmFmdElkIjoicjE1ODg2NTI2MzMzMTE2ODI2OTgiLCJsaW5rVXJsIjoiaHR0cHM6Ly9ncm9vdmUuZ3J2bG5rNC5jb20vdXJsL3R5cGE2YnlpZn</t>
  </si>
  <si>
    <t>19cb0b7b4ae2ba87</t>
  </si>
  <si>
    <t>dylan.sellers@observepoint.com, dallin.madsen@observepoint.com</t>
  </si>
  <si>
    <t>Hey Steve,
Here is the final report of the incident from last week, attached. 
Also, here is the list of all the email addresses that we sent the original 
email to about the incident, it was many more than I was thinking so go 
ahead and forward this report to the folks that you think should get it:
Let me know if you have any questions, thanks!
*Regards, *
John Davis *   |    * *Customer Success Manager*
Cell: 801.633.6013
john.davis@observepoint.com
www.observepoint.</t>
  </si>
  <si>
    <t>19cb0df2c86a70fe</t>
  </si>
  <si>
    <t>Hey Grant,
Did this get sent to Jared today? I've got him on standby...
Keep me posted
Clarke Anderson *   |    * *Account Executive*
m: (818) 421-3713
clarke.anderson@observepoint.com
On Fri, Feb 27, 2026 at 5:07 PM Grant Menefee &lt;Grant.Menefee@worldmarket.com&gt;
wrote:
&gt; This looks great Clarke, thanks for the quick turn. I’ll get this routed
&gt; for signatures next week.
&gt;
&gt; Grant
&gt;
&gt; ------------------------------
&gt; *From:* Clarke Anderson &lt;clarke.anderson@obs</t>
  </si>
  <si>
    <t>19cb0db47fc1eadb</t>
  </si>
  <si>
    <t>Hey Steve,
Here is the final report of the incident from last week, attached.
Also, here is the list of all the email addresses that we sent the original
email to about the incident, it was many more than I was thinking so go
ahead and forward this report to the folks that you think should get it:
https://docs.google.com/spreadsheets/d/1XY6iJViiJc7DGBR4Veq16dZ-a5fTAxYGCV_YfW0U92s/edit?usp=sharing
&lt;https://us-3129.email-composer-webhooks.gong.io/email-tracking/clicked?email-info-token</t>
  </si>
  <si>
    <t>19cb0e6c118d2b31</t>
  </si>
  <si>
    <t>Dave Smith &lt;dave.smith@observepoint.com&gt;</t>
  </si>
  <si>
    <t>beshoy.iskander@ros.com, fe.valencia@ros.com, iqbal.ahmed@ros.com, John Davis &lt;john.davis@observepoint.com&gt;, keshri.sekhon@ros.com, said.mirzada@ros.com, tamara.saban@ros.com, Dave Smith &lt;dave.smith@observepoint.com&gt;</t>
  </si>
  <si>
    <t>Before our meeting tomorrow, I want to share the security incident report  
we published today. This report may answer many of your questions, and  
would be useful to reference during tomorrow's meeting. Report below:  
https://www.observepoint.com/security/2026-02-24-observepoint-security-incident-report.pdf  
Thanks!
ObservePoint / Ross cybersecurity touchbase
Tuesday Mar 3, 2026 ⋅ 11:30am – 12pm
Mountain Time - Denver
Location
Microsoft Teams Meeting; CR DBLN C3209 Yuma, CR DBLN</t>
  </si>
  <si>
    <t>19cb358a65bef87b</t>
  </si>
  <si>
    <t>arthur.engelhard@mongodb.com, daniel.ayub@mongodb.com</t>
  </si>
  <si>
    <t xml:space="preserve"> 
#79412487: Re: FYI - Integrations 
Resolved 
We've completed your ticket 
Hey Arthur, I am actually OOO this week but I forgot to set my vacation 
responder. I got the other email with the checklist of questions your team 
needs responses to. I will work on that soon. Did you get the other email 
about some unauthorized access to one of our systems from our support team? 
It was not to your account or to Mongo specifically. If I remember 
correctly, Mongo is SSO so you shouldn't need to do an</t>
  </si>
  <si>
    <t>19cb408f8bb326a3</t>
  </si>
  <si>
    <t>Hey Arthur and Daniel,
Just in case you didn't receive the dfullk report from support, here it is:
https://www.observepoint.com/security/2026-02-24-observepoint-security-incident-report.pdf
Let me know if you have any more questions.
*Regards, *
John Davis *   |    * *Customer Success Manager*
Cell: 801.633.6013
john.davis@observepoint.com
www.observepoint.com
&lt;https://groove.grvlnk4.com/url/typa6byifukvbtijwod94/aHR0cDovL3d3dy5vYnNlcnZlcG9pbnQuY29tLyNncm9vdmVzdW06LTc2MTEwNT</t>
  </si>
  <si>
    <t>19cb411539bb4bed</t>
  </si>
  <si>
    <t>Yup! see you then at 1 pm PST
On Mon, Mar 2, 2026 at 2:17 PM John Davis &lt;john.davis@observepoint.com&gt;
wrote:
&gt; *USE CAUTION - EXTERNAL EMAIL*
&gt; ------------------------------
&gt; Awesome, good to hear!
&gt;
&gt; Are we still good to meet tomorrow for our regular monthly sync?
&gt;
&gt; *Regards, *
&gt;
&gt; John Davis *   |    * *Customer Success Manager*
&gt;
&gt; Cell: 801.633.6013
&gt; john.davis@observepoint.com
&gt; www.observepoint.com
&gt; &lt;https://urldefense.proofpoint.com/v2/url?u=https-3A__us-2D3129.</t>
  </si>
  <si>
    <t>19cb43859f2e95e6</t>
  </si>
  <si>
    <t>John, I'm out sick today.  But I want to continue making progress this week.  Do you have availability on thurs or fri to reschedule?
-----Original Appointment-----
From: John Davis &lt;john.davis@observepoint.com&gt;
Sent: Thursday, February 12, 2026 1:06 AM
To: John Davis; Hagerty, Philip
Cc: Andy Compas
Subject: ObservePoint | RWJF - Sync
When: Tuesday, March 3, 2026 12:00 PM-12:30 PM America/Denver.
Where:
ObservePoint | RWJF - Sync
This email keeps the event up to date in your c</t>
  </si>
  <si>
    <t>19cb46b27a850ba5</t>
  </si>
  <si>
    <t xml:space="preserve"> 
#79267122: Received email to reset PW 
Resolved 
We've completed your ticket 
Hi, We just started receiving this email, can you let me know how we should 
proceed and why we are receiving it? *Thank you,* *Francesco S Ialongo | *Lead 
Adobe Analytics Administrator Amica Mutual Insurance Company | Marketing, 
Communications &amp; Growth 50 Amica Way | Lincoln, RI | 02865-1155 Voice: 
800-652-6422 ext. 22312 | Fax: 401-333-5349 | Amica.com 
&lt;http://www.amica.com/&gt; This email and any files transmitt</t>
  </si>
  <si>
    <t>19cb47eeee34c498</t>
  </si>
  <si>
    <t>Hi Clarke, the contract just got sent out for signatures.  Thanks for your patience!
________________________________
From: Clarke Anderson &lt;clarke.anderson@observepoint.com&gt;
Sent: Monday, March 2, 2026 5:25 PM
To: Grant Menefee &lt;Grant.Menefee@worldmarket.com&gt;
Cc: John Davis &lt;john.davis@observepoint.com&gt;; Erin Hayes &lt;Erin.Hayes@worldmarket.com&gt;
Subject: Re: Contract Renewal
CAUTION: This email originated from outside your organization. Exercise caution when opening attachments or clicki</t>
  </si>
  <si>
    <t>19cb46b07ce08655</t>
  </si>
  <si>
    <t xml:space="preserve"> 
#79268817: Re: Fw: [EXTERNAL] Security Update Regarding Your ObservePoint 
Account 
Resolved 
We've completed your ticket 
Hey Maria, I have looped in our head of support, he will be able to give 
you an update on this event soon. I appreciate your patience. *Regards, * 
John Davis* | * *Customer Success Manager* Cell: 801.633.6013 
john.davis@observepoint.com 
*Bogdan*
ObservePoint
[image: intercom] </t>
  </si>
  <si>
    <t>19cb441163f2d5b4</t>
  </si>
  <si>
    <t>Skyler Johns &lt;SJohns@darden.com&gt;</t>
  </si>
  <si>
    <t>Porshia Jones &lt;PJones@darden.com&gt;</t>
  </si>
  <si>
    <t>RE: [EXTERNAL] ObservePoint Security Incident Report - 2026-02-24</t>
  </si>
  <si>
    <t>John,
I’m adding you in on this thread because I received your notice about a security incident but Porshia, legal, has further questions.
From: Porshia Jones &lt;PJones@darden.com&gt;
Sent: Tuesday, March 3, 2026 10:02 AM
To: Skyler Johns &lt;SJohns@darden.com&gt;
Subject: RE: [EXTERNAL] ObservePoint Security Incident Report - 2026-02-24
Hi Skyler,
Thanks for sharing. I wanted to ask if we have any clarity on what specific Darden information may have been compromised due to this incident. Is</t>
  </si>
  <si>
    <t>19cb47101ba73b9e</t>
  </si>
  <si>
    <t>ale.dimitriu@mongodb.com, curt.sundell@observepoint.com</t>
  </si>
  <si>
    <t xml:space="preserve"> 
#79567133: Re: Support on MongoDB Applying Security Baseline Configuration 
In progress 
We're working on your ticket 
Hey Ale, I am looping in my support team to help answer your questions. *Regards, 
* John Davis* | * *Customer Success Manager* Cell: 801.633.6013 
john.davis@observepoint.com 
*Adrian*
ObservePoint
[image: intercom] </t>
  </si>
  <si>
    <t>19cb4a70c81e0312</t>
  </si>
  <si>
    <t>Re: Declined: ObservePoint | CDW Sync</t>
  </si>
  <si>
    <t>No worries, I will cancel that sync today. Here are some time slots that 
are available this week and next or we cn just wait 2 weeks for our next 
regular sync
*Regards, *
John Davis *   |    * *Customer Success Manager*
Cell: 801.633.6013
john.davis@observepoint.com
www.observepoint.com 
&lt;https://groove.grvlnk4.com/url/typa6byifukvbtijwod94/aHR0cDovL3d3dy5vYnNlcnZlcG9pbnQuY29tLyNncm9vdmVzdW06LTc2MTEwNTM3MA%3D%3D&gt;
On Tue, Mar 3, 2026 at 8:41 AM Tatyana Zachary &lt;tatyana.zach</t>
  </si>
  <si>
    <t>19cb45c7ad87f005</t>
  </si>
  <si>
    <t>19cb4ac926cb4f50</t>
  </si>
  <si>
    <t>jordan.robinson@accentgr.com.au, stuart.heggie@accentgr.com.au, John Davis &lt;john.davis@observepoint.com&gt;</t>
  </si>
  <si>
    <t>One of my apps had two of these meetings scheduled in the same slot. So I  
just cancelled the wrong one and you might get a cancellation email for it,  
but this meeting is still happening, see you then!
ObservePoint | Accent Group Monthly Sync
Tuesday Mar 3, 2026 ⋅ 3:30pm – 4pm
Mountain Time - Denver
Join Zoom Meeting
https://observepoint.zoom.us/j/3628593272?pwd=OfxX2kwpsuA5labBaZXephHbiAXlz9.1&amp;omn=99957067908&amp;jst=2
Join by phone
(US) +1 877-853-5247
passcode: 183089
Jo</t>
  </si>
  <si>
    <t>19cb4a8d766fa70b</t>
  </si>
  <si>
    <t>No worries, I will cancel that sync today. Here are some time slots in
*Mountain
Time* that are available this week and next or we can just wait 2 weeks for
our next regular sync:
Meeting length: 30 Minutes
Time Zone: (GMT-7) MST/Denver
Tue Mar 3 Wed Mar 4 Thu Mar 5 Fri Mar 6 Mon Mar 9 Tue Mar 10 Wed Mar 11 Thu Mar
12 Fri Mar 13
 2:30  PM
&lt;https://observepoint.chilipiper.com/suggested-times/39aca83a-3c96-4571-8a18-6959ba5d5f8e?slotStartsAt=2026-03-03T21:30:00.000Z&gt;
 11:30  AM
&lt;https</t>
  </si>
  <si>
    <t>19cb4b218c94ae29</t>
  </si>
  <si>
    <t xml:space="preserve"> 
#79268008: FW: Security Update Regarding Your ObservePoint Account 
Resolved 
We've completed your ticket 
Hello, We have received the message below. Can you please provide more 
info? Are we okay to access our account? Thanks, Tamara *Tamara Saban* 
Marketing Operations Manager | Ross Stores, Inc. 
*Adrian*
ObservePoint
[image: intercom] </t>
  </si>
  <si>
    <t>19cb4a9ee7971535</t>
  </si>
  <si>
    <t>Sure I will cancel today, here are some slots that work for me in *Eastern
Time* on Thur and Fri:
Meeting length: 30 Minutes
Time Zone: (GMT-5) EST/New_York
Thu Mar 5 Fri Mar 6
 12:00  PM
&lt;https://observepoint.chilipiper.com/suggested-times/f91c56b4-f568-47c1-9aa3-8ef71b563c9b?slotStartsAt=2026-03-05T17:00:00.000Z&gt;
 1:00  PM
&lt;https://observepoint.chilipiper.com/suggested-times/f91c56b4-f568-47c1-9aa3-8ef71b563c9b?slotStartsAt=2026-03-06T18:00:00.000Z&gt;
 12:30  PM
&lt;https://observepoint</t>
  </si>
  <si>
    <t>19cb4b9c41772615</t>
  </si>
  <si>
    <t xml:space="preserve"> 
#80026446: RE: Security Update Regarding Your ObservePoint Account 
Resolved 
We've completed your ticket 
Hi John, Any update on below? Others from Prudential received the same 
message and are asking what this is about. Thanks, Steve 
*Adrian*
ObservePoint
[image: intercom] </t>
  </si>
  <si>
    <t>19cb4bb1e559330f</t>
  </si>
  <si>
    <t>Dylan Sellers &lt;dylan.sellers@observepoint.com&gt;, steve.choi@prudential.com, John Davis &lt;john.davis@observepoint.com&gt;</t>
  </si>
  <si>
    <t>Hello! 
 You should have received the report by now, but I am happy to share it again just in case: https://www.observepoint.com/security/2026-02-24-observepoint-security-incident-report.pdf 
 Please feel free to reach out if you have any questions. 
 Best regards, 
 Adrian</t>
  </si>
  <si>
    <t>19cb4dc08b62f40b</t>
  </si>
  <si>
    <t>"john.davis@observepoint.com" &lt;john.davis@observepoint.com&gt;, Bogdan from ObservePoint &lt;support@observepoint.com&gt;</t>
  </si>
  <si>
    <t>"Rondinelli, Amy" &lt;Amy.Rondinelli@cvshealth.com&gt;, "Dacosta, Carla T." &lt;Carla.Dacosta@cvshealth.com&gt;, "Dedrick, Rebecca" &lt;DedrickR@aetna.com&gt;</t>
  </si>
  <si>
    <t>Hi Bogdan,
Thank you for the update. Can you define "soon" with regards to the update on the possible exposure of CVS data?
Regards,
M
________________________________
From: Bogdan from ObservePoint &lt;support@observepoint.com&gt;
Sent: Tuesday, March 3, 2026 10:57 AM
To: john.davis@observepoint.com &lt;john.davis@observepoint.com&gt;
Cc: DaPonte, Maria E &lt;Maria.DaPonte@CVSHealth.com&gt;; Rondinelli, Amy &lt;Amy.Rondinelli@CVSHealth.com&gt;
Subject: Re: Re: Fw: [EXTERNAL] Security Update Regarding Yo</t>
  </si>
  <si>
    <t>19cb4debb68ab470</t>
  </si>
  <si>
    <t>Bogdan from ObservePoint &lt;support@observepoint.com&gt;, "Rondinelli, Amy" &lt;Amy.Rondinelli@cvshealth.com&gt;, "Dacosta, Carla T." &lt;Carla.Dacosta@cvshealth.com&gt;, "Dedrick, Rebecca" &lt;DedrickR@aetna.com&gt;</t>
  </si>
  <si>
    <t>Hey Maria,
You should have received the report by now in a separate email, but I am
happy to share it again just in case:
https://www.observepoint.com/security/2026-02-24-observepoint-security-incident-report.pdf
Please feel free to reach out if you have any questions.
*Regards, *
John Davis *   |    * *Customer Success Manager*
Cell: 801.633.6013
john.davis@observepoint.com
www.observepoint.com
&lt;https://groove.grvlnk4.com/url/typa6byifukvbtijwod94/aHR0cDovL3d3dy5vYnNlcnZlc</t>
  </si>
  <si>
    <t>19cb5223e5688bec</t>
  </si>
  <si>
    <t>Re: [EXTERNAL] ObservePoint Security Incident Report - 2026-02-24</t>
  </si>
  <si>
    <t>Hey Porshia and Skyler,
That full report does list out all the types of data that was exposed and 
*Regards, *
John Davis *   |    * *Customer Success Manager*
Cell: 801.633.6013
john.davis@observepoint.com
www.observepoint.com 
&lt;https://groove.grvlnk4.com/url/typa6byifukvbtijwod94/aHR0cDovL3d3dy5vYnNlcnZlcG9pbnQuY29tLyNncm9vdmVzdW06LTc2MTEwNTM3MA%3D%3D&gt;
On Tue, Mar 3, 2026 at 8:11 AM Skyler Johns &lt;SJohns@darden.com&gt; wrote:
&gt; John,
&gt;
&gt;  
&gt;
&gt; I’m adding you in on this</t>
  </si>
  <si>
    <t>19cb5263892596ca</t>
  </si>
  <si>
    <t>Hey Porshia and Skyler,
That full report does list out all the types of data that were accessed and
which types were not accessed on pages 2 and 3.
Let me know if you have any specific questions on any of those listed and I
can get deeper answers for you as we strive to be as transparent as
possible.
*Regards, *
John Davis *   |    * *Customer Success Manager*
Cell: 801.633.6013
john.davis@observepoint.com
www.observepoint.com
&lt;https://us-3129.email-composer-webhooks.gong.io</t>
  </si>
  <si>
    <t>19cb52be903d8de4</t>
  </si>
  <si>
    <t>John Davis &lt;john.davis@observepoint.com&gt;, Skyler Johns &lt;SJohns@darden.com&gt;</t>
  </si>
  <si>
    <t>Hi John,
Thank you for getting back to us so promptly. Would you mind sending me a copy of the full report? That would be really helpful as we review the details and address any follow-up questions.
Thanks again!
Porshia
From: John Davis &lt;john.davis@observepoint.com&gt;
Sent: Tuesday, March 3, 2026 2:22 PM
To: Skyler Johns &lt;SJohns@darden.com&gt;
Cc: Porshia Jones &lt;PJones@darden.com&gt;
Subject: Re: [EXTERNAL] ObservePoint Security Incident Report - 2026-02-24
Hey Porshia and Skyler, That</t>
  </si>
  <si>
    <t>19cb52d6f0ff652e</t>
  </si>
  <si>
    <t>This is the link to it which was included in the original email that we
sent out. Let me know if you have anymore questions, thanks!
https://www.observepoint.com/security/2026-02-24-observepoint-security-incident-report.pdf
&lt;https://us-3129.email-composer-webhooks.gong.io/email-tracking/clicked?email-info-token=eyJhbGciOiJIUzI1NiJ9.eyJjb21wYW55SWQiOiI4OTgyMjM2MTQxODc2Mjk3NzAiLCJkcmFmdElkIjoicjQ1ODA0MTkwOTEzMDg1NzQzNDMiLCJsaW5rVXJsIjoiaHR0cHM6Ly93d3cub2JzZXJ2ZXBvaW50LmNvbS9zZWN1cml0eS8yMDI2L</t>
  </si>
  <si>
    <t>19cb552be6fa672f</t>
  </si>
  <si>
    <t>OP Cookie Duration Custom Tag</t>
  </si>
  <si>
    <t xml:space="preserve">// cookie values;
function runOP() {
    function opReqGetAsync(t, e, n) {
        var o = "https://opreq.observepoint.com/?acct=" + e,
            s = new XMLHttpRequest;
        s.onreadystatechange = function() {
            4 == s.readyState &amp;&amp; 200 == s.status &amp;&amp; n &amp;&amp; n(s.responseText)
        }, s.open("POST", o, !0), s.send(JSON.stringify(t))
    }
    function sanitize(str) {
        return String(str).replace(/ /g, "_").replace(/['"{}]+/g,
"").replace(/,/g, "|");
    }
 </t>
  </si>
  <si>
    <t>19cb552502baa84a</t>
  </si>
  <si>
    <t>19cb5746c27a5cd1</t>
  </si>
  <si>
    <t>We might only need a few mins
________________________________________________________________________________
Microsoft Teams meeting
Join: https://teams.microsoft.com/meet/21545807744648?p=s9JtlB8ItwAXhfzmKm
Meeting ID: 215 458 077 446 48
Passcode: my2RF2iN
________________________________
Need help?&lt;https://aka.ms/JoinTeamsMeeting?omkt=en-US&gt; | System reference&lt;https://teams.microsoft.com/l/meetup-join/19%3ameeting_YmI5YWM2ZDMtNmI4Zi00NDM4LWFhMTUtY2JmMjQyOTZhZmI5%40thread.v2/0?context=</t>
  </si>
  <si>
    <t>19cb573843d00b71</t>
  </si>
  <si>
    <t>Quick Call?</t>
  </si>
  <si>
    <t>Hi,
Would you have time for a quick call?
I have an OP meeting at 430pm est today and was hoping to ask a couple quick questions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t>
  </si>
  <si>
    <t>19cb57fa0a3304c1</t>
  </si>
  <si>
    <t>RE: Quik Call</t>
  </si>
  <si>
    <t xml:space="preserve">
Will be right there in 2 mins
Francesco S Ialongo | Lead Adobe Analytics Administrator
Amica Mutual Insurance Company | Marketing, Communications &amp; Growth
50 Amica Way | Lincoln, RI | 02865-1155
Voice: 800-652-6422 ext. 22312 | Fax: 401-333-5349
fialongo@amica.com&lt;mailto:%20fialongo@amica.com&gt; | Amica.com&lt;http://www.amica.com/&gt;
-----Original Appointment-----
From: IALONGO, FRANCESCO S.
Sent: Tuesday, March 3, 2026 3:47 PM
To: Dallin Madsen; John Davis
Subject: Quik Call
When</t>
  </si>
  <si>
    <t>19cb58d5cf67d321</t>
  </si>
  <si>
    <t>Re: Quick Call?</t>
  </si>
  <si>
    <t>New, revised contract for 2026!
Best,
Dallin Madsen *   |    * *Enterprise Account Executive*
801.850.3709
dallin.madsen@observepoint.com
Schedule a Meeting With Me!
&lt;https://us-3129.email-composer-webhooks.gong.io/email-tracking/clicked?email-info-token=eyJhbGciOiJIUzI1NiJ9.eyJjb21wYW55SWQiOiI4OTgyMjM2MTQxODc2Mjk3NzAiLCJkcmFmdElkIjoicjg2ODcxMTE3MjEyODE5MDE2NzQiLCJsaW5rVXJsIjoiaHR0cHM6Ly9vYnNlcnZlcG9pbnQuY2hpbGlwaXBlci5jb20vbWUvZGFsbGluLW1hZHNlbi9tZWV0aW5nLXdpdGgtZGFsbGluLW1hZHNlbi</t>
  </si>
  <si>
    <t>19cb57ff0b286076</t>
  </si>
  <si>
    <t>Macey Bell &lt;macey.bell@observepoint.com&gt;, "Tysse, Charlie" &lt;ctysse@verisign.com&gt;</t>
  </si>
  <si>
    <t>WebHook - data compromised?</t>
  </si>
  <si>
    <t xml:space="preserve">John,
Happy Tuesday.  Should we be concerned about the data breach?
[cid:image001.png@01DCAB26.BEA20B70]
Best,
Enrique
</t>
  </si>
  <si>
    <t>19cb5ab139806819</t>
  </si>
  <si>
    <t>RE: [EXTERNAL] Re: Quick Call?</t>
  </si>
  <si>
    <t>Thank you So much Dallin!
Kate was really happy with this and superexcited about the alerts and monitoring we will be setting up around our KPIs and relates CTAs
I do have 2 things I noticed:
  1.  Might need you to resend adding my name instead of Cathy, this version has Cathy’s name
  2.  I need to make sure we have backed up certain Audits and Journeys have a last know good configuration snapshot in time of the results, that way we can compare in the future
     *   I believe dow</t>
  </si>
  <si>
    <t>19cb5a6d9a8ffce1</t>
  </si>
  <si>
    <t>Macey Bell &lt;macey.bell@observepoint.com&gt;, "Tysse, Charlie" &lt;ctysse@verisign.com&gt;, ObservePoint AI from ObservePoint &lt;support@observepoint.com&gt;</t>
  </si>
  <si>
    <t>Re: WebHook - data compromised?</t>
  </si>
  <si>
    <t>Hey Enrique,
I have looped in my support team that should be able to help with this. I
am not sure if this is needed with the custom script that we have with
Verisign or not, here is the link to it:
https://docs.google.com/spreadsheets/d/1gmJFDT0QvB4_BMlb5lKefECbYPcF-UYckXsYvMzFKDE/edit?gid=129227418
&lt;https://us-3129.email-composer-webhooks.gong.io/email-tracking/clicked?email-info-token=eyJhbGciOiJIUzI1NiJ9.eyJjb21wYW55SWQiOiI4OTgyMjM2MTQxODc2Mjk3NzAiLCJkcmFmdElkIjoicjg0NzYzOTA2NzY0Njg</t>
  </si>
  <si>
    <t>19cb5a77a4c9865b</t>
  </si>
  <si>
    <t>egonzales@verisign.com, macey.bell@observepoint.com, ctysse@verisign.com</t>
  </si>
  <si>
    <t>verisign.com, observepoint.com</t>
  </si>
  <si>
    <t>Re: Re: WebHook - data compromised?</t>
  </si>
  <si>
    <t xml:space="preserve"> 
#80452649: Re: WebHook - data compromised? 
Submitted 
We'll pick up your ticket soon 
Hey Enrique, I have looped in my support team that should be able to help 
with this. I am not sure if this is needed with the custom script that we 
have with Verisign or not, here is the link to it:
https://docs.google.com/spreadsheets/d/1gmJFDT0QvB4_BMlb5lKefECbYPcF-UYckXsYvMzFKDE/edit?gid=129227418 
&lt;https://us-3129.email-composer-webhooks.gong.io/email-tracking/clicked?email-info-token=eyJhbGciOiJIUzI1</t>
  </si>
  <si>
    <t>19cb5a8ddd6afe6c</t>
  </si>
  <si>
    <t>RE:  Re: WebHook - data compromised?</t>
  </si>
  <si>
    <t xml:space="preserve">Thanks.  What’s the SLA on turnaround?
Best,
Enrique
From: John Davis &lt;john.davis@observepoint.com&gt;
Sent: Tuesday, March 3, 2026 4:42 PM
To: Gonzales, Enrique &lt;egonzales@verisign.com&gt;
Cc: Macey Bell &lt;macey.bell@observepoint.com&gt;; Tysse, Charlie &lt;ctysse@verisign.com&gt;; ObservePoint AI from ObservePoint &lt;support@observepoint.com&gt;
Subject: [EXTERNAL] Re: WebHook - data compromised?
Caution: This email originated from outside the organization. Do not click links or open attachments </t>
  </si>
  <si>
    <t>19cb5ac1c6b9153e</t>
  </si>
  <si>
    <t>I would be surprised if they didn't get back to you about this within 24
hours.
*Regards, *
John Davis *   |    * *Customer Success Manager*
Cell: 801.633.6013
john.davis@observepoint.com
www.observepoint.com
&lt;https://us-3129.email-composer-webhooks.gong.io/email-tracking/clicked?email-info-token=eyJhbGciOiJIUzI1NiJ9.eyJjb21wYW55SWQiOiI4OTgyMjM2MTQxODc2Mjk3NzAiLCJkcmFmdElkIjoicjQxMDUzODE4NTIzMjkyNjI1MTAiLCJsaW5rVXJsIjoiaHR0cHM6Ly9ncm9vdmUuZ3J2bG5rNC5jb20vdXJsL3R5cGE2YnlpZnVrdmJ0aWp3</t>
  </si>
  <si>
    <t>19cb5ad0ed42aee1</t>
  </si>
  <si>
    <t>RE:  Re: Re: WebHook - data compromised?</t>
  </si>
  <si>
    <t xml:space="preserve">Thanks,
Enrique
From: John Davis &lt;john.davis@observepoint.com&gt;
Sent: Tuesday, March 3, 2026 4:48 PM
To: Gonzales, Enrique &lt;egonzales@verisign.com&gt;
Cc: Macey Bell &lt;macey.bell@observepoint.com&gt;; Tysse, Charlie &lt;ctysse@verisign.com&gt;; ObservePoint AI from ObservePoint &lt;support@observepoint.com&gt;
Subject: [EXTERNAL] Re: Re: WebHook - data compromised?
Caution: This email originated from outside the organization. Do not click links or open attachments unless you recognize the sender and </t>
  </si>
  <si>
    <t>19cb5baa3dfbb757</t>
  </si>
  <si>
    <t>Re: [EXTERNAL] Re: Quick Call?</t>
  </si>
  <si>
    <t>Hi Franc!
Attaching the corrected service order here with you as the billing contact.
*As far as data retention, here is the pricing Table:*
1 Year + 1 Month = Included
3 Years + 1 Month = 10% of annual contract value
5 years + 1 Month = 15% of annual contract value
7 Years + 1 Month = 20% of annual contract value
Best!
Dallin Madsen *   |    * *Enterprise Account Executive*
801.850.3709
dallin.madsen@observepoint.com
Schedule a Meeting With Me!
&lt;https://us-3129.email-com</t>
  </si>
  <si>
    <t>19cb5d16a53438ef</t>
  </si>
  <si>
    <t>egonzales@verisign.com</t>
  </si>
  <si>
    <t>macey.bell@observepoint.com, "[not provided]" &lt;ctysse@verisign.com&gt;, John Davis &lt;john.davis@observepoint.com&gt;</t>
  </si>
  <si>
    <t>Hello! 
 The webhooks created by us for you shouldn't be affected at all, but as a security measure we can refresh those api keys with new ones. 
 This will be done by tomorrow.</t>
  </si>
  <si>
    <t>19cb5d277554a064</t>
  </si>
  <si>
    <t>"macey.bell@observepoint.com" &lt;macey.bell@observepoint.com&gt;, "Tysse, Charlie" &lt;ctysse@verisign.com&gt;, John Davis &lt;john.davis@observepoint.com&gt;</t>
  </si>
  <si>
    <t>Thank you,
Best,
Enrique
From: Adrian from ObservePoint &lt;support@observepoint.com&gt;
Sent: Tuesday, March 3, 2026 5:29 PM
To: Gonzales, Enrique &lt;egonzales@verisign.com&gt;
Cc: macey.bell@observepoint.com; Tysse, Charlie &lt;ctysse@verisign.com&gt;; John Davis &lt;john.davis@observepoint.com&gt;
Subject: [EXTERNAL] Re: Re: WebHook - data compromised?
Caution: This email originated from outside the organization. Do not click links or open attachments unless you recognize the sender and know the c</t>
  </si>
  <si>
    <t>19cb5e2be78d884c</t>
  </si>
  <si>
    <t>curt.sundell@observepoint.com, Ale Dimitriu &lt;ale.dimitriu@mongodb.com&gt;</t>
  </si>
  <si>
    <t>Hello! 
 After consulting with Curt, here are the answers: 
 1. SAML SSO can be configured by the customer 
2. Available roles are: admin, standard, read-only, guest. Beneath these, folder permissions allow for access control beyond just roles. 
3. Session timeout is not configurable, but is less than 24 hours (10 hours). Inactivity timeouts are not supported. 
4. The listed integrations are not applicable in ObservePoint. There is API and UI functionality to manage and view API keys, we</t>
  </si>
  <si>
    <t>19cb60b7c277b6b9</t>
  </si>
  <si>
    <t>Thanks Dallin,
We can talk on Friday Franc about data snapshots, etc and your use cases,
see you then!
*Regards, *
John Davis *   |    * *Customer Success Manager*
Cell: 801.633.6013
john.davis@observepoint.com
www.observepoint.com
&lt;https://us-3129.email-composer-webhooks.gong.io/email-tracking/clicked?email-info-token=eyJhbGciOiJIUzI1NiJ9.eyJjb21wYW55SWQiOiI4OTgyMjM2MTQxODc2Mjk3NzAiLCJkcmFmdElkIjoicjMzMjU5MTQ4OTAzODk1NDQ4OTYiLCJsaW5rVXJsIjoiaHR0cHM6Ly9ncm9vdmUuZ3J2bG5rNC5jb20vdX</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</si>
</sst>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0.00"/>
    <numFmt numFmtId="166" formatCode="m/d/yyyy h:mm:ss"/>
    <numFmt numFmtId="167" formatCode="yyyy-mm-dd hh:mm:ss"/>
    <numFmt numFmtId="168" formatCode="0&quot;%&quot;"/>
    <numFmt numFmtId="169" formatCode="yyyy-mm-dd hh:mm"/>
  </numFmts>
  <fonts count="6">
    <font>
      <sz val="10.0"/>
      <color rgb="FF000000"/>
      <name val="Arial"/>
      <scheme val="minor"/>
    </font>
    <font>
      <b/>
      <color rgb="FFFFFFFF"/>
      <name val="Arial"/>
      <scheme val="minor"/>
    </font>
    <font>
      <color theme="1"/>
      <name val="Arial"/>
      <scheme val="minor"/>
    </font>
    <font>
      <u/>
      <color rgb="FF0000FF"/>
    </font>
    <font>
      <b/>
      <color rgb="FF000000"/>
      <name val="Arial"/>
      <scheme val="minor"/>
    </font>
    <font>
      <u/>
      <color rgb="FF0000FF"/>
    </font>
  </fonts>
  <fills count="14">
    <fill>
      <patternFill patternType="none"/>
    </fill>
    <fill>
      <patternFill patternType="lightGray"/>
    </fill>
    <fill>
      <patternFill patternType="solid">
        <fgColor rgb="FF4285F4"/>
        <bgColor rgb="FF4285F4"/>
      </patternFill>
    </fill>
    <fill>
      <patternFill patternType="solid">
        <fgColor rgb="FF0D9488"/>
        <bgColor rgb="FF0D9488"/>
      </patternFill>
    </fill>
    <fill>
      <patternFill patternType="solid">
        <fgColor rgb="FFEA4335"/>
        <bgColor rgb="FFEA4335"/>
      </patternFill>
    </fill>
    <fill>
      <patternFill patternType="solid">
        <fgColor rgb="FF1A1A2E"/>
        <bgColor rgb="FF1A1A2E"/>
      </patternFill>
    </fill>
    <fill>
      <patternFill patternType="solid">
        <fgColor rgb="FF9900FF"/>
        <bgColor rgb="FF9900FF"/>
      </patternFill>
    </fill>
    <fill>
      <patternFill patternType="solid">
        <fgColor rgb="FFF4C7C3"/>
        <bgColor rgb="FFF4C7C3"/>
      </patternFill>
    </fill>
    <fill>
      <patternFill patternType="solid">
        <fgColor rgb="FFFCE8B2"/>
        <bgColor rgb="FFFCE8B2"/>
      </patternFill>
    </fill>
    <fill>
      <patternFill patternType="solid">
        <fgColor rgb="FFF4B400"/>
        <bgColor rgb="FFF4B400"/>
      </patternFill>
    </fill>
    <fill>
      <patternFill patternType="solid">
        <fgColor rgb="FF34A853"/>
        <bgColor rgb="FF34A853"/>
      </patternFill>
    </fill>
    <fill>
      <patternFill patternType="solid">
        <fgColor rgb="FF1A73E8"/>
        <bgColor rgb="FF1A73E8"/>
      </patternFill>
    </fill>
    <fill>
      <patternFill patternType="solid">
        <fgColor rgb="FFFBBC04"/>
        <bgColor rgb="FFFBBC04"/>
      </patternFill>
    </fill>
    <fill>
      <patternFill patternType="solid">
        <fgColor rgb="FF4078C0"/>
        <bgColor rgb="FF4078C0"/>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0" fontId="2" numFmtId="0" xfId="0" applyAlignment="1" applyFont="1">
      <alignment readingOrder="0"/>
    </xf>
    <xf borderId="0" fillId="0" fontId="2" numFmtId="14" xfId="0" applyAlignment="1" applyFont="1" applyNumberForma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0" xfId="0" applyAlignment="1" applyFont="1" applyNumberFormat="1">
      <alignment readingOrder="0"/>
    </xf>
    <xf quotePrefix="1" borderId="0" fillId="0" fontId="2" numFmtId="0" xfId="0" applyAlignment="1" applyFont="1">
      <alignment readingOrder="0"/>
    </xf>
    <xf borderId="0" fillId="0" fontId="2" numFmtId="10" xfId="0" applyFont="1" applyNumberFormat="1"/>
    <xf borderId="0" fillId="0" fontId="2" numFmtId="165" xfId="0" applyFont="1" applyNumberFormat="1"/>
    <xf borderId="0" fillId="3" fontId="1" numFmtId="0" xfId="0" applyAlignment="1" applyFill="1" applyFon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0" xfId="0" applyAlignment="1" applyFont="1">
      <alignment shrinkToFit="0" wrapText="1"/>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0" fontId="2" numFmtId="14" xfId="0" applyFont="1" applyNumberFormat="1"/>
    <xf borderId="0" fillId="0" fontId="2" numFmtId="0" xfId="0" applyAlignment="1" applyFont="1">
      <alignment readingOrder="0"/>
    </xf>
    <xf borderId="0" fillId="0" fontId="2" numFmtId="1" xfId="0" applyAlignment="1" applyFont="1" applyNumberFormat="1">
      <alignment readingOrder="0"/>
    </xf>
    <xf borderId="0" fillId="7" fontId="2" numFmtId="1" xfId="0" applyAlignment="1" applyFill="1" applyFont="1" applyNumberFormat="1">
      <alignment readingOrder="0"/>
    </xf>
    <xf borderId="0" fillId="0" fontId="2" numFmtId="168" xfId="0" applyFont="1" applyNumberFormat="1"/>
    <xf borderId="0" fillId="0" fontId="2" numFmtId="164" xfId="0" applyAlignment="1" applyFont="1" applyNumberFormat="1">
      <alignment readingOrder="0"/>
    </xf>
    <xf borderId="0" fillId="0" fontId="2" numFmtId="164" xfId="0" applyFont="1" applyNumberFormat="1"/>
    <xf borderId="0" fillId="0" fontId="2" numFmtId="168" xfId="0" applyAlignment="1" applyFont="1" applyNumberFormat="1">
      <alignment readingOrder="0"/>
    </xf>
    <xf borderId="0" fillId="8" fontId="2" numFmtId="1" xfId="0" applyAlignment="1" applyFill="1" applyFont="1" applyNumberFormat="1">
      <alignment readingOrder="0"/>
    </xf>
    <xf borderId="0" fillId="9" fontId="1" numFmtId="0" xfId="0" applyAlignment="1" applyFill="1" applyFont="1">
      <alignment readingOrder="0"/>
    </xf>
    <xf borderId="0" fillId="0" fontId="2" numFmtId="0" xfId="0" applyFont="1"/>
    <xf borderId="0" fillId="10" fontId="1" numFmtId="0" xfId="0" applyAlignment="1" applyFill="1" applyFont="1">
      <alignment readingOrder="0"/>
    </xf>
    <xf borderId="0" fillId="0" fontId="2" numFmtId="169" xfId="0" applyAlignment="1" applyFont="1" applyNumberFormat="1">
      <alignment readingOrder="0"/>
    </xf>
    <xf borderId="0" fillId="0" fontId="2" numFmtId="2" xfId="0" applyAlignment="1" applyFont="1" applyNumberFormat="1">
      <alignment readingOrder="0"/>
    </xf>
    <xf borderId="0" fillId="0" fontId="2" numFmtId="169" xfId="0" applyFont="1" applyNumberFormat="1"/>
    <xf borderId="0" fillId="0" fontId="2" numFmtId="2" xfId="0" applyFont="1" applyNumberFormat="1"/>
    <xf borderId="0" fillId="11" fontId="1" numFmtId="0" xfId="0" applyAlignment="1" applyFill="1" applyFont="1">
      <alignment readingOrder="0"/>
    </xf>
    <xf borderId="0" fillId="0" fontId="2" numFmtId="0" xfId="0" applyAlignment="1" applyFont="1">
      <alignment readingOrder="0" shrinkToFit="0" wrapText="1"/>
    </xf>
    <xf borderId="0" fillId="12" fontId="4" numFmtId="0" xfId="0" applyAlignment="1" applyFill="1" applyFont="1">
      <alignment readingOrder="0"/>
    </xf>
    <xf borderId="0" fillId="13" fontId="1" numFmtId="0" xfId="0" applyAlignment="1" applyFill="1" applyFont="1">
      <alignment readingOrder="0"/>
    </xf>
    <xf borderId="0" fillId="4" fontId="1" numFmtId="0" xfId="0" applyAlignment="1" applyFont="1">
      <alignment readingOrder="0" shrinkToFit="0" wrapText="1"/>
    </xf>
    <xf borderId="0" fillId="0" fontId="2" numFmtId="167" xfId="0" applyAlignment="1" applyFont="1" applyNumberFormat="1">
      <alignment readingOrder="0" shrinkToFit="0" wrapText="1"/>
    </xf>
    <xf borderId="0" fillId="0" fontId="5" numFmtId="0" xfId="0" applyAlignment="1" applyFont="1">
      <alignment readingOrder="0" shrinkToFit="0" wrapText="1"/>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bservepoint.my.salesforce.com/006VH00000gFGh2YAG" TargetMode="External"/><Relationship Id="rId42" Type="http://schemas.openxmlformats.org/officeDocument/2006/relationships/hyperlink" Target="https://observepoint.my.salesforce.com/006VH00000gKc8zYAC" TargetMode="External"/><Relationship Id="rId41" Type="http://schemas.openxmlformats.org/officeDocument/2006/relationships/hyperlink" Target="https://observepoint.my.salesforce.com/006VH00000gEDYHYA4" TargetMode="External"/><Relationship Id="rId44" Type="http://schemas.openxmlformats.org/officeDocument/2006/relationships/hyperlink" Target="https://observepoint.my.salesforce.com/006VH00000hSNozYAG" TargetMode="External"/><Relationship Id="rId43" Type="http://schemas.openxmlformats.org/officeDocument/2006/relationships/hyperlink" Target="https://observepoint.my.salesforce.com/006VH00000fpCkLYAU" TargetMode="External"/><Relationship Id="rId46" Type="http://schemas.openxmlformats.org/officeDocument/2006/relationships/hyperlink" Target="https://observepoint.my.salesforce.com/006VH00000hYNZMYA4" TargetMode="External"/><Relationship Id="rId45" Type="http://schemas.openxmlformats.org/officeDocument/2006/relationships/hyperlink" Target="https://observepoint.my.salesforce.com/006VH00000hYRmdYAG" TargetMode="External"/><Relationship Id="rId1" Type="http://schemas.openxmlformats.org/officeDocument/2006/relationships/hyperlink" Target="https://observepoint.my.salesforce.com/006VH00000UvWQ5YAN" TargetMode="External"/><Relationship Id="rId2" Type="http://schemas.openxmlformats.org/officeDocument/2006/relationships/hyperlink" Target="https://observepoint.my.salesforce.com/006VH00000T9GmRYAV" TargetMode="External"/><Relationship Id="rId3" Type="http://schemas.openxmlformats.org/officeDocument/2006/relationships/hyperlink" Target="https://observepoint.my.salesforce.com/006VH00000UMli9YAD" TargetMode="External"/><Relationship Id="rId4" Type="http://schemas.openxmlformats.org/officeDocument/2006/relationships/hyperlink" Target="https://observepoint.my.salesforce.com/006VH00000T9aunYAB" TargetMode="External"/><Relationship Id="rId9" Type="http://schemas.openxmlformats.org/officeDocument/2006/relationships/hyperlink" Target="https://observepoint.my.salesforce.com/006VH00000WteYfYAJ" TargetMode="External"/><Relationship Id="rId48" Type="http://schemas.openxmlformats.org/officeDocument/2006/relationships/hyperlink" Target="https://observepoint.my.salesforce.com/006VH00000hYZIjYAO" TargetMode="External"/><Relationship Id="rId47" Type="http://schemas.openxmlformats.org/officeDocument/2006/relationships/hyperlink" Target="https://observepoint.my.salesforce.com/006VH00000hYYPtYAO" TargetMode="External"/><Relationship Id="rId49" Type="http://schemas.openxmlformats.org/officeDocument/2006/relationships/hyperlink" Target="https://observepoint.my.salesforce.com/006VH00000gYVQzYAO" TargetMode="External"/><Relationship Id="rId5" Type="http://schemas.openxmlformats.org/officeDocument/2006/relationships/hyperlink" Target="https://observepoint.my.salesforce.com/006VH00000TpppOYAR" TargetMode="External"/><Relationship Id="rId6" Type="http://schemas.openxmlformats.org/officeDocument/2006/relationships/hyperlink" Target="https://observepoint.my.salesforce.com/006VH00000TnDZhYAN" TargetMode="External"/><Relationship Id="rId7" Type="http://schemas.openxmlformats.org/officeDocument/2006/relationships/hyperlink" Target="https://observepoint.my.salesforce.com/006VH00000VugCPYAZ" TargetMode="External"/><Relationship Id="rId8" Type="http://schemas.openxmlformats.org/officeDocument/2006/relationships/hyperlink" Target="https://observepoint.my.salesforce.com/006VH00000VufGLYAZ" TargetMode="External"/><Relationship Id="rId31" Type="http://schemas.openxmlformats.org/officeDocument/2006/relationships/hyperlink" Target="https://observepoint.my.salesforce.com/006VH00000d4Bb9YAE" TargetMode="External"/><Relationship Id="rId30" Type="http://schemas.openxmlformats.org/officeDocument/2006/relationships/hyperlink" Target="https://observepoint.my.salesforce.com/006VH00000dNjUGYA0" TargetMode="External"/><Relationship Id="rId33" Type="http://schemas.openxmlformats.org/officeDocument/2006/relationships/hyperlink" Target="https://observepoint.my.salesforce.com/006VH00000e8w6EYAQ" TargetMode="External"/><Relationship Id="rId32" Type="http://schemas.openxmlformats.org/officeDocument/2006/relationships/hyperlink" Target="https://observepoint.my.salesforce.com/006VH00000QAzxhYAD" TargetMode="External"/><Relationship Id="rId35" Type="http://schemas.openxmlformats.org/officeDocument/2006/relationships/hyperlink" Target="https://observepoint.my.salesforce.com/006VH00000ei9dFYAQ" TargetMode="External"/><Relationship Id="rId34" Type="http://schemas.openxmlformats.org/officeDocument/2006/relationships/hyperlink" Target="https://observepoint.my.salesforce.com/006VH00000eaxP7YAI" TargetMode="External"/><Relationship Id="rId37" Type="http://schemas.openxmlformats.org/officeDocument/2006/relationships/hyperlink" Target="https://observepoint.my.salesforce.com/006VH00000fhHArYAM" TargetMode="External"/><Relationship Id="rId36" Type="http://schemas.openxmlformats.org/officeDocument/2006/relationships/hyperlink" Target="https://observepoint.my.salesforce.com/006VH00000eXhS9YAK" TargetMode="External"/><Relationship Id="rId39" Type="http://schemas.openxmlformats.org/officeDocument/2006/relationships/hyperlink" Target="https://observepoint.my.salesforce.com/006VH00000fvTSKYA2" TargetMode="External"/><Relationship Id="rId38" Type="http://schemas.openxmlformats.org/officeDocument/2006/relationships/hyperlink" Target="https://observepoint.my.salesforce.com/006VH00000g1qh7YAA" TargetMode="External"/><Relationship Id="rId20" Type="http://schemas.openxmlformats.org/officeDocument/2006/relationships/hyperlink" Target="https://observepoint.my.salesforce.com/006VH00000ZSb8aYAD" TargetMode="External"/><Relationship Id="rId22" Type="http://schemas.openxmlformats.org/officeDocument/2006/relationships/hyperlink" Target="https://observepoint.my.salesforce.com/006VH00000Zjfm3YAB" TargetMode="External"/><Relationship Id="rId21" Type="http://schemas.openxmlformats.org/officeDocument/2006/relationships/hyperlink" Target="https://observepoint.my.salesforce.com/006VH00000ZIUy0YAH" TargetMode="External"/><Relationship Id="rId24" Type="http://schemas.openxmlformats.org/officeDocument/2006/relationships/hyperlink" Target="https://observepoint.my.salesforce.com/006VH00000auem1YAA" TargetMode="External"/><Relationship Id="rId23" Type="http://schemas.openxmlformats.org/officeDocument/2006/relationships/hyperlink" Target="https://observepoint.my.salesforce.com/006VH00000aMoUTYA0" TargetMode="External"/><Relationship Id="rId26" Type="http://schemas.openxmlformats.org/officeDocument/2006/relationships/hyperlink" Target="https://observepoint.my.salesforce.com/006VH00000aKd3hYAC" TargetMode="External"/><Relationship Id="rId25" Type="http://schemas.openxmlformats.org/officeDocument/2006/relationships/hyperlink" Target="https://observepoint.my.salesforce.com/006VH00000ajQWHYA2" TargetMode="External"/><Relationship Id="rId28" Type="http://schemas.openxmlformats.org/officeDocument/2006/relationships/hyperlink" Target="https://observepoint.my.salesforce.com/006VH00000aMlQ9YAK" TargetMode="External"/><Relationship Id="rId27" Type="http://schemas.openxmlformats.org/officeDocument/2006/relationships/hyperlink" Target="https://observepoint.my.salesforce.com/006VH00000afYYsYAM" TargetMode="External"/><Relationship Id="rId29" Type="http://schemas.openxmlformats.org/officeDocument/2006/relationships/hyperlink" Target="https://observepoint.my.salesforce.com/006VH00000dNgg2YAC" TargetMode="External"/><Relationship Id="rId51" Type="http://schemas.openxmlformats.org/officeDocument/2006/relationships/hyperlink" Target="https://observepoint.my.salesforce.com/006VH000004sghaYAA" TargetMode="External"/><Relationship Id="rId50" Type="http://schemas.openxmlformats.org/officeDocument/2006/relationships/hyperlink" Target="https://observepoint.my.salesforce.com/006VH00000iRqIvYAK" TargetMode="External"/><Relationship Id="rId53" Type="http://schemas.openxmlformats.org/officeDocument/2006/relationships/hyperlink" Target="https://observepoint.my.salesforce.com/006VH00000jvnYKYAY" TargetMode="External"/><Relationship Id="rId52" Type="http://schemas.openxmlformats.org/officeDocument/2006/relationships/hyperlink" Target="https://observepoint.my.salesforce.com/006VH00000hphgTYAQ" TargetMode="External"/><Relationship Id="rId11" Type="http://schemas.openxmlformats.org/officeDocument/2006/relationships/hyperlink" Target="https://observepoint.my.salesforce.com/006VH00000ApjTZYAZ" TargetMode="External"/><Relationship Id="rId55" Type="http://schemas.openxmlformats.org/officeDocument/2006/relationships/hyperlink" Target="https://observepoint.my.salesforce.com/006VH00000ajztpYAA" TargetMode="External"/><Relationship Id="rId10" Type="http://schemas.openxmlformats.org/officeDocument/2006/relationships/hyperlink" Target="https://observepoint.my.salesforce.com/006VH00000WKt9EYAT" TargetMode="External"/><Relationship Id="rId54" Type="http://schemas.openxmlformats.org/officeDocument/2006/relationships/hyperlink" Target="https://observepoint.my.salesforce.com/006VH00000iVUjfYAG" TargetMode="External"/><Relationship Id="rId13" Type="http://schemas.openxmlformats.org/officeDocument/2006/relationships/hyperlink" Target="https://observepoint.my.salesforce.com/006VH00000WhZRVYA3" TargetMode="External"/><Relationship Id="rId57" Type="http://schemas.openxmlformats.org/officeDocument/2006/relationships/hyperlink" Target="https://observepoint.my.salesforce.com/006VH00000e3aEPYAY" TargetMode="External"/><Relationship Id="rId12" Type="http://schemas.openxmlformats.org/officeDocument/2006/relationships/hyperlink" Target="https://observepoint.my.salesforce.com/006VH00000WKzrLYAT" TargetMode="External"/><Relationship Id="rId56" Type="http://schemas.openxmlformats.org/officeDocument/2006/relationships/hyperlink" Target="https://observepoint.my.salesforce.com/006VH00000aichcYAA" TargetMode="External"/><Relationship Id="rId15" Type="http://schemas.openxmlformats.org/officeDocument/2006/relationships/hyperlink" Target="https://observepoint.my.salesforce.com/006VH00000XQMBbYAP" TargetMode="External"/><Relationship Id="rId14" Type="http://schemas.openxmlformats.org/officeDocument/2006/relationships/hyperlink" Target="https://observepoint.my.salesforce.com/006VH00000WwRTeYAN" TargetMode="External"/><Relationship Id="rId58" Type="http://schemas.openxmlformats.org/officeDocument/2006/relationships/drawing" Target="../drawings/drawing1.xml"/><Relationship Id="rId17" Type="http://schemas.openxmlformats.org/officeDocument/2006/relationships/hyperlink" Target="https://observepoint.my.salesforce.com/006VH00000YoIPZYA3" TargetMode="External"/><Relationship Id="rId16" Type="http://schemas.openxmlformats.org/officeDocument/2006/relationships/hyperlink" Target="https://observepoint.my.salesforce.com/006VH00000Xq0FbYAJ" TargetMode="External"/><Relationship Id="rId19" Type="http://schemas.openxmlformats.org/officeDocument/2006/relationships/hyperlink" Target="https://observepoint.my.salesforce.com/006VH00000ZbQ93YAF" TargetMode="External"/><Relationship Id="rId18" Type="http://schemas.openxmlformats.org/officeDocument/2006/relationships/hyperlink" Target="https://observepoint.my.salesforce.com/006VH00000Ysz9OYA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steve-choi-33b424" TargetMode="External"/><Relationship Id="rId2" Type="http://schemas.openxmlformats.org/officeDocument/2006/relationships/hyperlink" Target="https://www.linkedin.com/in/pamfrei" TargetMode="External"/><Relationship Id="rId3" Type="http://schemas.openxmlformats.org/officeDocument/2006/relationships/hyperlink" Target="https://www.linkedin.com/in/francesco-i-43675742" TargetMode="External"/><Relationship Id="rId4" Type="http://schemas.openxmlformats.org/officeDocument/2006/relationships/hyperlink" Target="https://www.linkedin.com/in/debra-veik-41531519" TargetMode="External"/><Relationship Id="rId9" Type="http://schemas.openxmlformats.org/officeDocument/2006/relationships/hyperlink" Target="https://www.linkedin.com/in/jordanrobo" TargetMode="External"/><Relationship Id="rId5" Type="http://schemas.openxmlformats.org/officeDocument/2006/relationships/hyperlink" Target="https://www.linkedin.com/in/ACwAAABcqw8BsP1D-AxdE7bSOlm7K9rzvP5IJrc" TargetMode="External"/><Relationship Id="rId6" Type="http://schemas.openxmlformats.org/officeDocument/2006/relationships/hyperlink" Target="https://www.linkedin.com/in/renee-hook-a881566b" TargetMode="External"/><Relationship Id="rId7" Type="http://schemas.openxmlformats.org/officeDocument/2006/relationships/hyperlink" Target="https://www.linkedin.com/in/ashjchan" TargetMode="External"/><Relationship Id="rId8" Type="http://schemas.openxmlformats.org/officeDocument/2006/relationships/hyperlink" Target="https://www.linkedin.com/in/hayley-chamberlain" TargetMode="External"/><Relationship Id="rId11" Type="http://schemas.openxmlformats.org/officeDocument/2006/relationships/hyperlink" Target="https://www.linkedin.com/in/charlotte-c-b6a40711" TargetMode="External"/><Relationship Id="rId10" Type="http://schemas.openxmlformats.org/officeDocument/2006/relationships/hyperlink" Target="https://www.linkedin.com/in/stuartheggie" TargetMode="External"/><Relationship Id="rId13" Type="http://schemas.openxmlformats.org/officeDocument/2006/relationships/hyperlink" Target="https://www.linkedin.com/in/carynamy" TargetMode="External"/><Relationship Id="rId12" Type="http://schemas.openxmlformats.org/officeDocument/2006/relationships/hyperlink" Target="https://www.linkedin.com/in/arthur-engelhard-408b769" TargetMode="External"/><Relationship Id="rId15" Type="http://schemas.openxmlformats.org/officeDocument/2006/relationships/drawing" Target="../drawings/drawing2.xml"/><Relationship Id="rId14" Type="http://schemas.openxmlformats.org/officeDocument/2006/relationships/hyperlink" Target="https://www.linkedin.com/in/mayank-kumar-arora-48847225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observepoint.my.salesforce.com/006VH00000WwRTeYAN" TargetMode="External"/><Relationship Id="rId42" Type="http://schemas.openxmlformats.org/officeDocument/2006/relationships/hyperlink" Target="https://observepoint.my.salesforce.com/001d000001iAhtlAAC" TargetMode="External"/><Relationship Id="rId41" Type="http://schemas.openxmlformats.org/officeDocument/2006/relationships/hyperlink" Target="https://observepoint.my.salesforce.com/006VH00000WwRTeYAN" TargetMode="External"/><Relationship Id="rId44" Type="http://schemas.openxmlformats.org/officeDocument/2006/relationships/hyperlink" Target="https://observepoint.my.salesforce.com/006VH00000XQMBbYAP" TargetMode="External"/><Relationship Id="rId43" Type="http://schemas.openxmlformats.org/officeDocument/2006/relationships/hyperlink" Target="https://observepoint.my.salesforce.com/006VH00000XQMBbYAP" TargetMode="External"/><Relationship Id="rId46" Type="http://schemas.openxmlformats.org/officeDocument/2006/relationships/hyperlink" Target="https://observepoint.my.salesforce.com/006VH00000Xq0FbYAJ" TargetMode="External"/><Relationship Id="rId45" Type="http://schemas.openxmlformats.org/officeDocument/2006/relationships/hyperlink" Target="https://observepoint.my.salesforce.com/0010W00002dxRviQAE" TargetMode="External"/><Relationship Id="rId107" Type="http://schemas.openxmlformats.org/officeDocument/2006/relationships/hyperlink" Target="https://observepoint.my.salesforce.com/006VH00000ei9dFYAQ" TargetMode="External"/><Relationship Id="rId106" Type="http://schemas.openxmlformats.org/officeDocument/2006/relationships/hyperlink" Target="https://observepoint.my.salesforce.com/006VH00000ei9dFYAQ" TargetMode="External"/><Relationship Id="rId105" Type="http://schemas.openxmlformats.org/officeDocument/2006/relationships/hyperlink" Target="https://observepoint.my.salesforce.com/001d000001qtIN6AAM" TargetMode="External"/><Relationship Id="rId104" Type="http://schemas.openxmlformats.org/officeDocument/2006/relationships/hyperlink" Target="https://observepoint.my.salesforce.com/006VH00000eXhS9YAK" TargetMode="External"/><Relationship Id="rId109" Type="http://schemas.openxmlformats.org/officeDocument/2006/relationships/hyperlink" Target="https://observepoint.my.salesforce.com/006VH00000fhHArYAM" TargetMode="External"/><Relationship Id="rId108" Type="http://schemas.openxmlformats.org/officeDocument/2006/relationships/hyperlink" Target="https://observepoint.my.salesforce.com/001d00000234XY8AAM" TargetMode="External"/><Relationship Id="rId48" Type="http://schemas.openxmlformats.org/officeDocument/2006/relationships/hyperlink" Target="https://observepoint.my.salesforce.com/0016T00002lvc6GQAQ" TargetMode="External"/><Relationship Id="rId47" Type="http://schemas.openxmlformats.org/officeDocument/2006/relationships/hyperlink" Target="https://observepoint.my.salesforce.com/006VH00000Xq0FbYAJ" TargetMode="External"/><Relationship Id="rId49" Type="http://schemas.openxmlformats.org/officeDocument/2006/relationships/hyperlink" Target="https://observepoint.my.salesforce.com/006VH00000YoIPZYA3" TargetMode="External"/><Relationship Id="rId103" Type="http://schemas.openxmlformats.org/officeDocument/2006/relationships/hyperlink" Target="https://observepoint.my.salesforce.com/006VH00000eXhS9YAK" TargetMode="External"/><Relationship Id="rId102" Type="http://schemas.openxmlformats.org/officeDocument/2006/relationships/hyperlink" Target="https://observepoint.my.salesforce.com/001d000001MElmOAAT" TargetMode="External"/><Relationship Id="rId101" Type="http://schemas.openxmlformats.org/officeDocument/2006/relationships/hyperlink" Target="https://observepoint.my.salesforce.com/006VH00000eaxP7YAI" TargetMode="External"/><Relationship Id="rId100" Type="http://schemas.openxmlformats.org/officeDocument/2006/relationships/hyperlink" Target="https://observepoint.my.salesforce.com/006VH00000eaxP7YAI" TargetMode="External"/><Relationship Id="rId31" Type="http://schemas.openxmlformats.org/officeDocument/2006/relationships/hyperlink" Target="https://observepoint.my.salesforce.com/006VH00000WKzrLYAT" TargetMode="External"/><Relationship Id="rId30" Type="http://schemas.openxmlformats.org/officeDocument/2006/relationships/hyperlink" Target="https://observepoint.my.salesforce.com/001d000001qtIN9AAM" TargetMode="External"/><Relationship Id="rId33" Type="http://schemas.openxmlformats.org/officeDocument/2006/relationships/hyperlink" Target="https://observepoint.my.salesforce.com/0016T000030nJr7QAE" TargetMode="External"/><Relationship Id="rId32" Type="http://schemas.openxmlformats.org/officeDocument/2006/relationships/hyperlink" Target="https://observepoint.my.salesforce.com/006VH00000WKzrLYAT" TargetMode="External"/><Relationship Id="rId35" Type="http://schemas.openxmlformats.org/officeDocument/2006/relationships/hyperlink" Target="https://observepoint.my.salesforce.com/006VH00000WhZRVYA3" TargetMode="External"/><Relationship Id="rId34" Type="http://schemas.openxmlformats.org/officeDocument/2006/relationships/hyperlink" Target="https://observepoint.my.salesforce.com/006VH00000WhZRVYA3" TargetMode="External"/><Relationship Id="rId37" Type="http://schemas.openxmlformats.org/officeDocument/2006/relationships/hyperlink" Target="https://observepoint.my.salesforce.com/006VH00000ApjTZYAZ" TargetMode="External"/><Relationship Id="rId36" Type="http://schemas.openxmlformats.org/officeDocument/2006/relationships/hyperlink" Target="https://observepoint.my.salesforce.com/001d000001qslNWAAY" TargetMode="External"/><Relationship Id="rId39" Type="http://schemas.openxmlformats.org/officeDocument/2006/relationships/hyperlink" Target="https://observepoint.my.salesforce.com/001d000001X9SNEAA3" TargetMode="External"/><Relationship Id="rId38" Type="http://schemas.openxmlformats.org/officeDocument/2006/relationships/hyperlink" Target="https://observepoint.my.salesforce.com/006VH00000ApjTZYAZ" TargetMode="External"/><Relationship Id="rId20" Type="http://schemas.openxmlformats.org/officeDocument/2006/relationships/hyperlink" Target="https://observepoint.my.salesforce.com/006VH00000VugCPYAZ" TargetMode="External"/><Relationship Id="rId22" Type="http://schemas.openxmlformats.org/officeDocument/2006/relationships/hyperlink" Target="https://observepoint.my.salesforce.com/006VH00000VufGLYAZ" TargetMode="External"/><Relationship Id="rId21" Type="http://schemas.openxmlformats.org/officeDocument/2006/relationships/hyperlink" Target="https://observepoint.my.salesforce.com/0010W00002VpN2bQAF" TargetMode="External"/><Relationship Id="rId24" Type="http://schemas.openxmlformats.org/officeDocument/2006/relationships/hyperlink" Target="https://observepoint.my.salesforce.com/001d000001fj9BuAAI" TargetMode="External"/><Relationship Id="rId23" Type="http://schemas.openxmlformats.org/officeDocument/2006/relationships/hyperlink" Target="https://observepoint.my.salesforce.com/006VH00000VufGLYAZ" TargetMode="External"/><Relationship Id="rId129" Type="http://schemas.openxmlformats.org/officeDocument/2006/relationships/hyperlink" Target="https://observepoint.my.salesforce.com/001d000001X6fERAAZ" TargetMode="External"/><Relationship Id="rId128" Type="http://schemas.openxmlformats.org/officeDocument/2006/relationships/hyperlink" Target="https://observepoint.my.salesforce.com/006VH00000fpCkLYAU" TargetMode="External"/><Relationship Id="rId127" Type="http://schemas.openxmlformats.org/officeDocument/2006/relationships/hyperlink" Target="https://observepoint.my.salesforce.com/006VH00000fpCkLYAU" TargetMode="External"/><Relationship Id="rId126" Type="http://schemas.openxmlformats.org/officeDocument/2006/relationships/hyperlink" Target="https://observepoint.my.salesforce.com/001d000001buDIzAAM" TargetMode="External"/><Relationship Id="rId26" Type="http://schemas.openxmlformats.org/officeDocument/2006/relationships/hyperlink" Target="https://observepoint.my.salesforce.com/006VH00000WteYfYAJ" TargetMode="External"/><Relationship Id="rId121" Type="http://schemas.openxmlformats.org/officeDocument/2006/relationships/hyperlink" Target="https://observepoint.my.salesforce.com/006VH00000gEDYHYA4" TargetMode="External"/><Relationship Id="rId25" Type="http://schemas.openxmlformats.org/officeDocument/2006/relationships/hyperlink" Target="https://observepoint.my.salesforce.com/006VH00000WteYfYAJ" TargetMode="External"/><Relationship Id="rId120" Type="http://schemas.openxmlformats.org/officeDocument/2006/relationships/hyperlink" Target="https://observepoint.my.salesforce.com/001d000001qtPDNAA2" TargetMode="External"/><Relationship Id="rId28" Type="http://schemas.openxmlformats.org/officeDocument/2006/relationships/hyperlink" Target="https://observepoint.my.salesforce.com/006VH00000WKt9EYAT" TargetMode="External"/><Relationship Id="rId27" Type="http://schemas.openxmlformats.org/officeDocument/2006/relationships/hyperlink" Target="https://observepoint.my.salesforce.com/0016T00002tpKTxQAM" TargetMode="External"/><Relationship Id="rId125" Type="http://schemas.openxmlformats.org/officeDocument/2006/relationships/hyperlink" Target="https://observepoint.my.salesforce.com/006VH00000gKc8zYAC" TargetMode="External"/><Relationship Id="rId29" Type="http://schemas.openxmlformats.org/officeDocument/2006/relationships/hyperlink" Target="https://observepoint.my.salesforce.com/006VH00000WKt9EYAT" TargetMode="External"/><Relationship Id="rId124" Type="http://schemas.openxmlformats.org/officeDocument/2006/relationships/hyperlink" Target="https://observepoint.my.salesforce.com/006VH00000gKc8zYAC" TargetMode="External"/><Relationship Id="rId123" Type="http://schemas.openxmlformats.org/officeDocument/2006/relationships/hyperlink" Target="https://observepoint.my.salesforce.com/0016T000038DSg6QAG" TargetMode="External"/><Relationship Id="rId122" Type="http://schemas.openxmlformats.org/officeDocument/2006/relationships/hyperlink" Target="https://observepoint.my.salesforce.com/006VH00000gEDYHYA4" TargetMode="External"/><Relationship Id="rId95" Type="http://schemas.openxmlformats.org/officeDocument/2006/relationships/hyperlink" Target="https://observepoint.my.salesforce.com/006VH00000QAzxhYAD" TargetMode="External"/><Relationship Id="rId94" Type="http://schemas.openxmlformats.org/officeDocument/2006/relationships/hyperlink" Target="https://observepoint.my.salesforce.com/006VH00000QAzxhYAD" TargetMode="External"/><Relationship Id="rId97" Type="http://schemas.openxmlformats.org/officeDocument/2006/relationships/hyperlink" Target="https://observepoint.my.salesforce.com/006VH00000e8w6EYAQ" TargetMode="External"/><Relationship Id="rId96" Type="http://schemas.openxmlformats.org/officeDocument/2006/relationships/hyperlink" Target="https://observepoint.my.salesforce.com/001d000001XWAxOAAX" TargetMode="External"/><Relationship Id="rId11" Type="http://schemas.openxmlformats.org/officeDocument/2006/relationships/hyperlink" Target="https://observepoint.my.salesforce.com/006VH00000T9aunYAB" TargetMode="External"/><Relationship Id="rId99" Type="http://schemas.openxmlformats.org/officeDocument/2006/relationships/hyperlink" Target="https://observepoint.my.salesforce.com/001VH00000jcCUXYA2" TargetMode="External"/><Relationship Id="rId10" Type="http://schemas.openxmlformats.org/officeDocument/2006/relationships/hyperlink" Target="https://observepoint.my.salesforce.com/006VH00000T9aunYAB" TargetMode="External"/><Relationship Id="rId98" Type="http://schemas.openxmlformats.org/officeDocument/2006/relationships/hyperlink" Target="https://observepoint.my.salesforce.com/006VH00000e8w6EYAQ" TargetMode="External"/><Relationship Id="rId13" Type="http://schemas.openxmlformats.org/officeDocument/2006/relationships/hyperlink" Target="https://observepoint.my.salesforce.com/006VH00000TpppOYAR" TargetMode="External"/><Relationship Id="rId12" Type="http://schemas.openxmlformats.org/officeDocument/2006/relationships/hyperlink" Target="https://observepoint.my.salesforce.com/001d000001hUe4KAAS" TargetMode="External"/><Relationship Id="rId91" Type="http://schemas.openxmlformats.org/officeDocument/2006/relationships/hyperlink" Target="https://observepoint.my.salesforce.com/006VH00000dNjUGYA0" TargetMode="External"/><Relationship Id="rId90" Type="http://schemas.openxmlformats.org/officeDocument/2006/relationships/hyperlink" Target="https://observepoint.my.salesforce.com/0010W00002ZqiEdQAJ" TargetMode="External"/><Relationship Id="rId93" Type="http://schemas.openxmlformats.org/officeDocument/2006/relationships/hyperlink" Target="https://observepoint.my.salesforce.com/001d000001VcbkzAAB" TargetMode="External"/><Relationship Id="rId92" Type="http://schemas.openxmlformats.org/officeDocument/2006/relationships/hyperlink" Target="https://observepoint.my.salesforce.com/006VH00000dNjUGYA0" TargetMode="External"/><Relationship Id="rId118" Type="http://schemas.openxmlformats.org/officeDocument/2006/relationships/hyperlink" Target="https://observepoint.my.salesforce.com/006VH00000gFGh2YAG" TargetMode="External"/><Relationship Id="rId117" Type="http://schemas.openxmlformats.org/officeDocument/2006/relationships/hyperlink" Target="https://observepoint.my.salesforce.com/001VH00000lmbi9YAA" TargetMode="External"/><Relationship Id="rId116" Type="http://schemas.openxmlformats.org/officeDocument/2006/relationships/hyperlink" Target="https://observepoint.my.salesforce.com/006VH00000fvTSKYA2" TargetMode="External"/><Relationship Id="rId115" Type="http://schemas.openxmlformats.org/officeDocument/2006/relationships/hyperlink" Target="https://observepoint.my.salesforce.com/006VH00000fvTSKYA2" TargetMode="External"/><Relationship Id="rId119" Type="http://schemas.openxmlformats.org/officeDocument/2006/relationships/hyperlink" Target="https://observepoint.my.salesforce.com/006VH00000gFGh2YAG" TargetMode="External"/><Relationship Id="rId15" Type="http://schemas.openxmlformats.org/officeDocument/2006/relationships/hyperlink" Target="https://observepoint.my.salesforce.com/001d0000020UAv5AAG" TargetMode="External"/><Relationship Id="rId110" Type="http://schemas.openxmlformats.org/officeDocument/2006/relationships/hyperlink" Target="https://observepoint.my.salesforce.com/006VH00000fhHArYAM" TargetMode="External"/><Relationship Id="rId14" Type="http://schemas.openxmlformats.org/officeDocument/2006/relationships/hyperlink" Target="https://observepoint.my.salesforce.com/006VH00000TpppOYAR" TargetMode="External"/><Relationship Id="rId17" Type="http://schemas.openxmlformats.org/officeDocument/2006/relationships/hyperlink" Target="https://observepoint.my.salesforce.com/006VH00000TnDZhYAN" TargetMode="External"/><Relationship Id="rId16" Type="http://schemas.openxmlformats.org/officeDocument/2006/relationships/hyperlink" Target="https://observepoint.my.salesforce.com/006VH00000TnDZhYAN" TargetMode="External"/><Relationship Id="rId19" Type="http://schemas.openxmlformats.org/officeDocument/2006/relationships/hyperlink" Target="https://observepoint.my.salesforce.com/006VH00000VugCPYAZ" TargetMode="External"/><Relationship Id="rId114" Type="http://schemas.openxmlformats.org/officeDocument/2006/relationships/hyperlink" Target="https://observepoint.my.salesforce.com/001VH00000kcYqzYAE" TargetMode="External"/><Relationship Id="rId18" Type="http://schemas.openxmlformats.org/officeDocument/2006/relationships/hyperlink" Target="https://observepoint.my.salesforce.com/001d000001gOaJoAAK" TargetMode="External"/><Relationship Id="rId113" Type="http://schemas.openxmlformats.org/officeDocument/2006/relationships/hyperlink" Target="https://observepoint.my.salesforce.com/006VH00000g1qh7YAA" TargetMode="External"/><Relationship Id="rId112" Type="http://schemas.openxmlformats.org/officeDocument/2006/relationships/hyperlink" Target="https://observepoint.my.salesforce.com/006VH00000g1qh7YAA" TargetMode="External"/><Relationship Id="rId111" Type="http://schemas.openxmlformats.org/officeDocument/2006/relationships/hyperlink" Target="https://observepoint.my.salesforce.com/001d000001yKegKAAS" TargetMode="External"/><Relationship Id="rId84" Type="http://schemas.openxmlformats.org/officeDocument/2006/relationships/hyperlink" Target="https://observepoint.my.salesforce.com/001d000001hT2YNAA0" TargetMode="External"/><Relationship Id="rId83" Type="http://schemas.openxmlformats.org/officeDocument/2006/relationships/hyperlink" Target="https://observepoint.my.salesforce.com/006VH00000aMlQ9YAK" TargetMode="External"/><Relationship Id="rId86" Type="http://schemas.openxmlformats.org/officeDocument/2006/relationships/hyperlink" Target="https://observepoint.my.salesforce.com/006VH00000dNgg2YAC" TargetMode="External"/><Relationship Id="rId85" Type="http://schemas.openxmlformats.org/officeDocument/2006/relationships/hyperlink" Target="https://observepoint.my.salesforce.com/006VH00000dNgg2YAC" TargetMode="External"/><Relationship Id="rId88" Type="http://schemas.openxmlformats.org/officeDocument/2006/relationships/hyperlink" Target="https://observepoint.my.salesforce.com/006VH00000d4Bb9YAE" TargetMode="External"/><Relationship Id="rId150" Type="http://schemas.openxmlformats.org/officeDocument/2006/relationships/hyperlink" Target="https://observepoint.my.salesforce.com/0010W00002dxTO4QAM" TargetMode="External"/><Relationship Id="rId87" Type="http://schemas.openxmlformats.org/officeDocument/2006/relationships/hyperlink" Target="https://observepoint.my.salesforce.com/001d000001XWB0NAAX" TargetMode="External"/><Relationship Id="rId89" Type="http://schemas.openxmlformats.org/officeDocument/2006/relationships/hyperlink" Target="https://observepoint.my.salesforce.com/006VH00000d4Bb9YAE" TargetMode="External"/><Relationship Id="rId80" Type="http://schemas.openxmlformats.org/officeDocument/2006/relationships/hyperlink" Target="https://observepoint.my.salesforce.com/006VH00000afYYsYAM" TargetMode="External"/><Relationship Id="rId82" Type="http://schemas.openxmlformats.org/officeDocument/2006/relationships/hyperlink" Target="https://observepoint.my.salesforce.com/006VH00000aMlQ9YAK" TargetMode="External"/><Relationship Id="rId81" Type="http://schemas.openxmlformats.org/officeDocument/2006/relationships/hyperlink" Target="https://observepoint.my.salesforce.com/001d000001i8bNKAAY" TargetMode="External"/><Relationship Id="rId1" Type="http://schemas.openxmlformats.org/officeDocument/2006/relationships/hyperlink" Target="https://observepoint.my.salesforce.com/006VH00000UvWQ5YAN" TargetMode="External"/><Relationship Id="rId2" Type="http://schemas.openxmlformats.org/officeDocument/2006/relationships/hyperlink" Target="https://observepoint.my.salesforce.com/006VH00000UvWQ5YAN" TargetMode="External"/><Relationship Id="rId3" Type="http://schemas.openxmlformats.org/officeDocument/2006/relationships/hyperlink" Target="https://observepoint.my.salesforce.com/0016T00002n1FuOQAU" TargetMode="External"/><Relationship Id="rId149" Type="http://schemas.openxmlformats.org/officeDocument/2006/relationships/hyperlink" Target="https://observepoint.my.salesforce.com/006VH00000iRqIvYAK" TargetMode="External"/><Relationship Id="rId4" Type="http://schemas.openxmlformats.org/officeDocument/2006/relationships/hyperlink" Target="https://observepoint.my.salesforce.com/006VH00000T9GmRYAV" TargetMode="External"/><Relationship Id="rId148" Type="http://schemas.openxmlformats.org/officeDocument/2006/relationships/hyperlink" Target="https://observepoint.my.salesforce.com/006VH00000iRqIvYAK" TargetMode="External"/><Relationship Id="rId9" Type="http://schemas.openxmlformats.org/officeDocument/2006/relationships/hyperlink" Target="https://observepoint.my.salesforce.com/0010W00002dxPBNQA2" TargetMode="External"/><Relationship Id="rId143" Type="http://schemas.openxmlformats.org/officeDocument/2006/relationships/hyperlink" Target="https://observepoint.my.salesforce.com/006VH00000hYYPtYAO" TargetMode="External"/><Relationship Id="rId142" Type="http://schemas.openxmlformats.org/officeDocument/2006/relationships/hyperlink" Target="https://observepoint.my.salesforce.com/006VH00000hYYPtYAO" TargetMode="External"/><Relationship Id="rId141" Type="http://schemas.openxmlformats.org/officeDocument/2006/relationships/hyperlink" Target="https://observepoint.my.salesforce.com/0016T000037UTrpQAG" TargetMode="External"/><Relationship Id="rId140" Type="http://schemas.openxmlformats.org/officeDocument/2006/relationships/hyperlink" Target="https://observepoint.my.salesforce.com/006VH00000hYZIjYAO" TargetMode="External"/><Relationship Id="rId5" Type="http://schemas.openxmlformats.org/officeDocument/2006/relationships/hyperlink" Target="https://observepoint.my.salesforce.com/006VH00000T9GmRYAV" TargetMode="External"/><Relationship Id="rId147" Type="http://schemas.openxmlformats.org/officeDocument/2006/relationships/hyperlink" Target="https://observepoint.my.salesforce.com/001d0000026TT5sAAG" TargetMode="External"/><Relationship Id="rId6" Type="http://schemas.openxmlformats.org/officeDocument/2006/relationships/hyperlink" Target="https://observepoint.my.salesforce.com/0010W00002HyT70QAF" TargetMode="External"/><Relationship Id="rId146" Type="http://schemas.openxmlformats.org/officeDocument/2006/relationships/hyperlink" Target="https://observepoint.my.salesforce.com/006VH00000hSNozYAG" TargetMode="External"/><Relationship Id="rId7" Type="http://schemas.openxmlformats.org/officeDocument/2006/relationships/hyperlink" Target="https://observepoint.my.salesforce.com/006VH00000UMli9YAD" TargetMode="External"/><Relationship Id="rId145" Type="http://schemas.openxmlformats.org/officeDocument/2006/relationships/hyperlink" Target="https://observepoint.my.salesforce.com/006VH00000hSNozYAG" TargetMode="External"/><Relationship Id="rId8" Type="http://schemas.openxmlformats.org/officeDocument/2006/relationships/hyperlink" Target="https://observepoint.my.salesforce.com/006VH00000UMli9YAD" TargetMode="External"/><Relationship Id="rId144" Type="http://schemas.openxmlformats.org/officeDocument/2006/relationships/hyperlink" Target="https://observepoint.my.salesforce.com/001d000001hUh0qAAC" TargetMode="External"/><Relationship Id="rId73" Type="http://schemas.openxmlformats.org/officeDocument/2006/relationships/hyperlink" Target="https://observepoint.my.salesforce.com/006VH00000aKd3hYAC" TargetMode="External"/><Relationship Id="rId72" Type="http://schemas.openxmlformats.org/officeDocument/2006/relationships/hyperlink" Target="https://observepoint.my.salesforce.com/001VH00000b2I6nYAE" TargetMode="External"/><Relationship Id="rId75" Type="http://schemas.openxmlformats.org/officeDocument/2006/relationships/hyperlink" Target="https://observepoint.my.salesforce.com/0010W00002dxTipQAE" TargetMode="External"/><Relationship Id="rId74" Type="http://schemas.openxmlformats.org/officeDocument/2006/relationships/hyperlink" Target="https://observepoint.my.salesforce.com/006VH00000aKd3hYAC" TargetMode="External"/><Relationship Id="rId77" Type="http://schemas.openxmlformats.org/officeDocument/2006/relationships/hyperlink" Target="https://observepoint.my.salesforce.com/006VH00000ajQWHYA2" TargetMode="External"/><Relationship Id="rId76" Type="http://schemas.openxmlformats.org/officeDocument/2006/relationships/hyperlink" Target="https://observepoint.my.salesforce.com/006VH00000ajQWHYA2" TargetMode="External"/><Relationship Id="rId79" Type="http://schemas.openxmlformats.org/officeDocument/2006/relationships/hyperlink" Target="https://observepoint.my.salesforce.com/006VH00000afYYsYAM" TargetMode="External"/><Relationship Id="rId78" Type="http://schemas.openxmlformats.org/officeDocument/2006/relationships/hyperlink" Target="https://observepoint.my.salesforce.com/001d000001gQQ9cAAG" TargetMode="External"/><Relationship Id="rId71" Type="http://schemas.openxmlformats.org/officeDocument/2006/relationships/hyperlink" Target="https://observepoint.my.salesforce.com/006VH00000auem1YAA" TargetMode="External"/><Relationship Id="rId70" Type="http://schemas.openxmlformats.org/officeDocument/2006/relationships/hyperlink" Target="https://observepoint.my.salesforce.com/006VH00000auem1YAA" TargetMode="External"/><Relationship Id="rId139" Type="http://schemas.openxmlformats.org/officeDocument/2006/relationships/hyperlink" Target="https://observepoint.my.salesforce.com/006VH00000hYZIjYAO" TargetMode="External"/><Relationship Id="rId138" Type="http://schemas.openxmlformats.org/officeDocument/2006/relationships/hyperlink" Target="https://observepoint.my.salesforce.com/0010W00002UrzeyQAB" TargetMode="External"/><Relationship Id="rId137" Type="http://schemas.openxmlformats.org/officeDocument/2006/relationships/hyperlink" Target="https://observepoint.my.salesforce.com/006VH00000gYVQzYAO" TargetMode="External"/><Relationship Id="rId132" Type="http://schemas.openxmlformats.org/officeDocument/2006/relationships/hyperlink" Target="https://observepoint.my.salesforce.com/0010W00002diNNfQAM" TargetMode="External"/><Relationship Id="rId131" Type="http://schemas.openxmlformats.org/officeDocument/2006/relationships/hyperlink" Target="https://observepoint.my.salesforce.com/006VH00000hYRmdYAG" TargetMode="External"/><Relationship Id="rId130" Type="http://schemas.openxmlformats.org/officeDocument/2006/relationships/hyperlink" Target="https://observepoint.my.salesforce.com/006VH00000hYRmdYAG" TargetMode="External"/><Relationship Id="rId136" Type="http://schemas.openxmlformats.org/officeDocument/2006/relationships/hyperlink" Target="https://observepoint.my.salesforce.com/006VH00000gYVQzYAO" TargetMode="External"/><Relationship Id="rId135" Type="http://schemas.openxmlformats.org/officeDocument/2006/relationships/hyperlink" Target="https://observepoint.my.salesforce.com/0010W00002RhS2nQAF" TargetMode="External"/><Relationship Id="rId134" Type="http://schemas.openxmlformats.org/officeDocument/2006/relationships/hyperlink" Target="https://observepoint.my.salesforce.com/006VH00000hYNZMYA4" TargetMode="External"/><Relationship Id="rId133" Type="http://schemas.openxmlformats.org/officeDocument/2006/relationships/hyperlink" Target="https://observepoint.my.salesforce.com/006VH00000hYNZMYA4" TargetMode="External"/><Relationship Id="rId62" Type="http://schemas.openxmlformats.org/officeDocument/2006/relationships/hyperlink" Target="https://observepoint.my.salesforce.com/006VH00000ZIUy0YAH" TargetMode="External"/><Relationship Id="rId61" Type="http://schemas.openxmlformats.org/officeDocument/2006/relationships/hyperlink" Target="https://observepoint.my.salesforce.com/006VH00000ZIUy0YAH" TargetMode="External"/><Relationship Id="rId64" Type="http://schemas.openxmlformats.org/officeDocument/2006/relationships/hyperlink" Target="https://observepoint.my.salesforce.com/006VH00000Zjfm3YAB" TargetMode="External"/><Relationship Id="rId63" Type="http://schemas.openxmlformats.org/officeDocument/2006/relationships/hyperlink" Target="https://observepoint.my.salesforce.com/001d000001h2KniAAE" TargetMode="External"/><Relationship Id="rId66" Type="http://schemas.openxmlformats.org/officeDocument/2006/relationships/hyperlink" Target="https://observepoint.my.salesforce.com/001d000001hSqCBAA0" TargetMode="External"/><Relationship Id="rId172" Type="http://schemas.openxmlformats.org/officeDocument/2006/relationships/drawing" Target="../drawings/drawing6.xml"/><Relationship Id="rId65" Type="http://schemas.openxmlformats.org/officeDocument/2006/relationships/hyperlink" Target="https://observepoint.my.salesforce.com/006VH00000Zjfm3YAB" TargetMode="External"/><Relationship Id="rId171" Type="http://schemas.openxmlformats.org/officeDocument/2006/relationships/hyperlink" Target="https://observepoint.my.salesforce.com/001d000001qtMymAAE" TargetMode="External"/><Relationship Id="rId68" Type="http://schemas.openxmlformats.org/officeDocument/2006/relationships/hyperlink" Target="https://observepoint.my.salesforce.com/006VH00000aMoUTYA0" TargetMode="External"/><Relationship Id="rId170" Type="http://schemas.openxmlformats.org/officeDocument/2006/relationships/hyperlink" Target="https://observepoint.my.salesforce.com/006VH00000e3aEPYAY" TargetMode="External"/><Relationship Id="rId67" Type="http://schemas.openxmlformats.org/officeDocument/2006/relationships/hyperlink" Target="https://observepoint.my.salesforce.com/006VH00000aMoUTYA0" TargetMode="External"/><Relationship Id="rId60" Type="http://schemas.openxmlformats.org/officeDocument/2006/relationships/hyperlink" Target="https://observepoint.my.salesforce.com/001d000001TPxniAAD" TargetMode="External"/><Relationship Id="rId165" Type="http://schemas.openxmlformats.org/officeDocument/2006/relationships/hyperlink" Target="https://observepoint.my.salesforce.com/001d000001hW3i9AAC" TargetMode="External"/><Relationship Id="rId69" Type="http://schemas.openxmlformats.org/officeDocument/2006/relationships/hyperlink" Target="https://observepoint.my.salesforce.com/001d000001HbzQ2AAJ" TargetMode="External"/><Relationship Id="rId164" Type="http://schemas.openxmlformats.org/officeDocument/2006/relationships/hyperlink" Target="https://observepoint.my.salesforce.com/006VH00000ajztpYAA" TargetMode="External"/><Relationship Id="rId163" Type="http://schemas.openxmlformats.org/officeDocument/2006/relationships/hyperlink" Target="https://observepoint.my.salesforce.com/006VH00000ajztpYAA" TargetMode="External"/><Relationship Id="rId162" Type="http://schemas.openxmlformats.org/officeDocument/2006/relationships/hyperlink" Target="https://observepoint.my.salesforce.com/001d000001RcsVKAAZ" TargetMode="External"/><Relationship Id="rId169" Type="http://schemas.openxmlformats.org/officeDocument/2006/relationships/hyperlink" Target="https://observepoint.my.salesforce.com/006VH00000e3aEPYAY" TargetMode="External"/><Relationship Id="rId168" Type="http://schemas.openxmlformats.org/officeDocument/2006/relationships/hyperlink" Target="https://observepoint.my.salesforce.com/001d000001qtN9GAAU" TargetMode="External"/><Relationship Id="rId167" Type="http://schemas.openxmlformats.org/officeDocument/2006/relationships/hyperlink" Target="https://observepoint.my.salesforce.com/006VH00000aichcYAA" TargetMode="External"/><Relationship Id="rId166" Type="http://schemas.openxmlformats.org/officeDocument/2006/relationships/hyperlink" Target="https://observepoint.my.salesforce.com/006VH00000aichcYAA" TargetMode="External"/><Relationship Id="rId51" Type="http://schemas.openxmlformats.org/officeDocument/2006/relationships/hyperlink" Target="https://observepoint.my.salesforce.com/0010W00002dxSMWQA2" TargetMode="External"/><Relationship Id="rId50" Type="http://schemas.openxmlformats.org/officeDocument/2006/relationships/hyperlink" Target="https://observepoint.my.salesforce.com/006VH00000YoIPZYA3" TargetMode="External"/><Relationship Id="rId53" Type="http://schemas.openxmlformats.org/officeDocument/2006/relationships/hyperlink" Target="https://observepoint.my.salesforce.com/006VH00000Ysz9OYAR" TargetMode="External"/><Relationship Id="rId52" Type="http://schemas.openxmlformats.org/officeDocument/2006/relationships/hyperlink" Target="https://observepoint.my.salesforce.com/006VH00000Ysz9OYAR" TargetMode="External"/><Relationship Id="rId55" Type="http://schemas.openxmlformats.org/officeDocument/2006/relationships/hyperlink" Target="https://observepoint.my.salesforce.com/006VH00000ZbQ93YAF" TargetMode="External"/><Relationship Id="rId161" Type="http://schemas.openxmlformats.org/officeDocument/2006/relationships/hyperlink" Target="https://observepoint.my.salesforce.com/006VH00000iVUjfYAG" TargetMode="External"/><Relationship Id="rId54" Type="http://schemas.openxmlformats.org/officeDocument/2006/relationships/hyperlink" Target="https://observepoint.my.salesforce.com/001d000001gytRtAAI" TargetMode="External"/><Relationship Id="rId160" Type="http://schemas.openxmlformats.org/officeDocument/2006/relationships/hyperlink" Target="https://observepoint.my.salesforce.com/006VH00000iVUjfYAG" TargetMode="External"/><Relationship Id="rId57" Type="http://schemas.openxmlformats.org/officeDocument/2006/relationships/hyperlink" Target="https://observepoint.my.salesforce.com/001d000001npvMlAAI" TargetMode="External"/><Relationship Id="rId56" Type="http://schemas.openxmlformats.org/officeDocument/2006/relationships/hyperlink" Target="https://observepoint.my.salesforce.com/006VH00000ZbQ93YAF" TargetMode="External"/><Relationship Id="rId159" Type="http://schemas.openxmlformats.org/officeDocument/2006/relationships/hyperlink" Target="https://observepoint.my.salesforce.com/001d000001hVcViAAK" TargetMode="External"/><Relationship Id="rId59" Type="http://schemas.openxmlformats.org/officeDocument/2006/relationships/hyperlink" Target="https://observepoint.my.salesforce.com/006VH00000ZSb8aYAD" TargetMode="External"/><Relationship Id="rId154" Type="http://schemas.openxmlformats.org/officeDocument/2006/relationships/hyperlink" Target="https://observepoint.my.salesforce.com/006VH000004sghaYAA" TargetMode="External"/><Relationship Id="rId58" Type="http://schemas.openxmlformats.org/officeDocument/2006/relationships/hyperlink" Target="https://observepoint.my.salesforce.com/006VH00000ZSb8aYAD" TargetMode="External"/><Relationship Id="rId153" Type="http://schemas.openxmlformats.org/officeDocument/2006/relationships/hyperlink" Target="https://observepoint.my.salesforce.com/0016T00002mODVyQAO" TargetMode="External"/><Relationship Id="rId152" Type="http://schemas.openxmlformats.org/officeDocument/2006/relationships/hyperlink" Target="https://observepoint.my.salesforce.com/006VH00000hphgTYAQ" TargetMode="External"/><Relationship Id="rId151" Type="http://schemas.openxmlformats.org/officeDocument/2006/relationships/hyperlink" Target="https://observepoint.my.salesforce.com/006VH00000hphgTYAQ" TargetMode="External"/><Relationship Id="rId158" Type="http://schemas.openxmlformats.org/officeDocument/2006/relationships/hyperlink" Target="https://observepoint.my.salesforce.com/006VH00000jvnYKYAY" TargetMode="External"/><Relationship Id="rId157" Type="http://schemas.openxmlformats.org/officeDocument/2006/relationships/hyperlink" Target="https://observepoint.my.salesforce.com/006VH00000jvnYKYAY" TargetMode="External"/><Relationship Id="rId156" Type="http://schemas.openxmlformats.org/officeDocument/2006/relationships/hyperlink" Target="https://observepoint.my.salesforce.com/001d000001qtP8fAAE" TargetMode="External"/><Relationship Id="rId155" Type="http://schemas.openxmlformats.org/officeDocument/2006/relationships/hyperlink" Target="https://observepoint.my.salesforce.com/006VH000004sghaYAA" TargetMode="External"/></Relationships>
</file>

<file path=xl/worksheets/_rels/sheet7.xml.rels><?xml version="1.0" encoding="UTF-8" standalone="yes"?><Relationships xmlns="http://schemas.openxmlformats.org/package/2006/relationships"><Relationship Id="rId5251" Type="http://schemas.openxmlformats.org/officeDocument/2006/relationships/hyperlink" Target="https://observepoint.my.salesforce.com/001d000001l9P6UAAU" TargetMode="External"/><Relationship Id="rId5252" Type="http://schemas.openxmlformats.org/officeDocument/2006/relationships/hyperlink" Target="https://observepoint.my.salesforce.com/006VH00000TCpneYAD" TargetMode="External"/><Relationship Id="rId5250" Type="http://schemas.openxmlformats.org/officeDocument/2006/relationships/hyperlink" Target="https://observepoint.my.salesforce.com/006VH000000XarEYAS" TargetMode="External"/><Relationship Id="rId5255" Type="http://schemas.openxmlformats.org/officeDocument/2006/relationships/hyperlink" Target="https://observepoint.my.salesforce.com/001d000001l9P6UAAU" TargetMode="External"/><Relationship Id="rId5256" Type="http://schemas.openxmlformats.org/officeDocument/2006/relationships/hyperlink" Target="https://observepoint.my.salesforce.com/006VH00000hYZIjYAO" TargetMode="External"/><Relationship Id="rId5253" Type="http://schemas.openxmlformats.org/officeDocument/2006/relationships/hyperlink" Target="https://observepoint.my.salesforce.com/001d000001l9P6UAAU" TargetMode="External"/><Relationship Id="rId5254" Type="http://schemas.openxmlformats.org/officeDocument/2006/relationships/hyperlink" Target="https://observepoint.my.salesforce.com/006VH00000fiDWeYAM" TargetMode="External"/><Relationship Id="rId5259" Type="http://schemas.openxmlformats.org/officeDocument/2006/relationships/hyperlink" Target="https://observepoint.my.salesforce.com/0016T000037UTrpQAG" TargetMode="External"/><Relationship Id="rId5257" Type="http://schemas.openxmlformats.org/officeDocument/2006/relationships/hyperlink" Target="https://observepoint.my.salesforce.com/0016T000037UTrpQAG" TargetMode="External"/><Relationship Id="rId5258" Type="http://schemas.openxmlformats.org/officeDocument/2006/relationships/hyperlink" Target="https://observepoint.my.salesforce.com/006VH00000SufA2YAJ" TargetMode="External"/><Relationship Id="rId5240" Type="http://schemas.openxmlformats.org/officeDocument/2006/relationships/hyperlink" Target="https://observepoint.my.salesforce.com/006VH00000dpA0UYAU" TargetMode="External"/><Relationship Id="rId5241" Type="http://schemas.openxmlformats.org/officeDocument/2006/relationships/hyperlink" Target="https://observepoint.my.salesforce.com/001d000001RdTV8AAN" TargetMode="External"/><Relationship Id="rId5244" Type="http://schemas.openxmlformats.org/officeDocument/2006/relationships/hyperlink" Target="https://observepoint.my.salesforce.com/006VH00000SaHtRYAV" TargetMode="External"/><Relationship Id="rId5245" Type="http://schemas.openxmlformats.org/officeDocument/2006/relationships/hyperlink" Target="https://observepoint.my.salesforce.com/001d000000W5avlAAB" TargetMode="External"/><Relationship Id="rId5242" Type="http://schemas.openxmlformats.org/officeDocument/2006/relationships/hyperlink" Target="https://observepoint.my.salesforce.com/0066T00001Cz3GzQAJ" TargetMode="External"/><Relationship Id="rId5243" Type="http://schemas.openxmlformats.org/officeDocument/2006/relationships/hyperlink" Target="https://observepoint.my.salesforce.com/001d000001RdTV8AAN" TargetMode="External"/><Relationship Id="rId5248" Type="http://schemas.openxmlformats.org/officeDocument/2006/relationships/hyperlink" Target="https://observepoint.my.salesforce.com/006VH00000TTtoPYAT" TargetMode="External"/><Relationship Id="rId5249" Type="http://schemas.openxmlformats.org/officeDocument/2006/relationships/hyperlink" Target="https://observepoint.my.salesforce.com/001d000001rhMlyAAE" TargetMode="External"/><Relationship Id="rId5246" Type="http://schemas.openxmlformats.org/officeDocument/2006/relationships/hyperlink" Target="https://observepoint.my.salesforce.com/006VH00000efkO6YAI" TargetMode="External"/><Relationship Id="rId5247" Type="http://schemas.openxmlformats.org/officeDocument/2006/relationships/hyperlink" Target="https://observepoint.my.salesforce.com/001d000000W5avlAAB" TargetMode="External"/><Relationship Id="rId5270" Type="http://schemas.openxmlformats.org/officeDocument/2006/relationships/hyperlink" Target="https://observepoint.my.salesforce.com/006VH000007EuO8YAK" TargetMode="External"/><Relationship Id="rId5273" Type="http://schemas.openxmlformats.org/officeDocument/2006/relationships/hyperlink" Target="https://observepoint.my.salesforce.com/001d000001ikzE3AAI" TargetMode="External"/><Relationship Id="rId5274" Type="http://schemas.openxmlformats.org/officeDocument/2006/relationships/hyperlink" Target="https://observepoint.my.salesforce.com/006VH00000iIQdpYAG" TargetMode="External"/><Relationship Id="rId5271" Type="http://schemas.openxmlformats.org/officeDocument/2006/relationships/hyperlink" Target="https://observepoint.my.salesforce.com/0016T000030jh3rQAA" TargetMode="External"/><Relationship Id="rId5272" Type="http://schemas.openxmlformats.org/officeDocument/2006/relationships/hyperlink" Target="https://observepoint.my.salesforce.com/006VH00000Tt7kvYAB" TargetMode="External"/><Relationship Id="rId5277" Type="http://schemas.openxmlformats.org/officeDocument/2006/relationships/hyperlink" Target="https://observepoint.my.salesforce.com/001VH000001zLAOYA2" TargetMode="External"/><Relationship Id="rId5278" Type="http://schemas.openxmlformats.org/officeDocument/2006/relationships/hyperlink" Target="https://observepoint.my.salesforce.com/006VH00000SukUhYAJ" TargetMode="External"/><Relationship Id="rId5275" Type="http://schemas.openxmlformats.org/officeDocument/2006/relationships/hyperlink" Target="https://observepoint.my.salesforce.com/001d000001ikzE3AAI" TargetMode="External"/><Relationship Id="rId5276" Type="http://schemas.openxmlformats.org/officeDocument/2006/relationships/hyperlink" Target="https://observepoint.my.salesforce.com/006VH000004IQ6gYAG" TargetMode="External"/><Relationship Id="rId5279" Type="http://schemas.openxmlformats.org/officeDocument/2006/relationships/hyperlink" Target="https://observepoint.my.salesforce.com/001VH000001zLAOYA2" TargetMode="External"/><Relationship Id="rId5262" Type="http://schemas.openxmlformats.org/officeDocument/2006/relationships/hyperlink" Target="https://observepoint.my.salesforce.com/006VH00000GQG4jYAH" TargetMode="External"/><Relationship Id="rId5263" Type="http://schemas.openxmlformats.org/officeDocument/2006/relationships/hyperlink" Target="https://observepoint.my.salesforce.com/001d000001gytRtAAI" TargetMode="External"/><Relationship Id="rId5260" Type="http://schemas.openxmlformats.org/officeDocument/2006/relationships/hyperlink" Target="https://observepoint.my.salesforce.com/006VH0000035lG0YAI" TargetMode="External"/><Relationship Id="rId5261" Type="http://schemas.openxmlformats.org/officeDocument/2006/relationships/hyperlink" Target="https://observepoint.my.salesforce.com/001d000001RdT1hAAF" TargetMode="External"/><Relationship Id="rId5266" Type="http://schemas.openxmlformats.org/officeDocument/2006/relationships/hyperlink" Target="https://observepoint.my.salesforce.com/006VH00000Ahfi6YAB" TargetMode="External"/><Relationship Id="rId5267" Type="http://schemas.openxmlformats.org/officeDocument/2006/relationships/hyperlink" Target="https://observepoint.my.salesforce.com/001d000001hVYsPAAW" TargetMode="External"/><Relationship Id="rId5264" Type="http://schemas.openxmlformats.org/officeDocument/2006/relationships/hyperlink" Target="https://observepoint.my.salesforce.com/006VH00000Ysz9OYAR" TargetMode="External"/><Relationship Id="rId5265" Type="http://schemas.openxmlformats.org/officeDocument/2006/relationships/hyperlink" Target="https://observepoint.my.salesforce.com/001d000001gytRtAAI" TargetMode="External"/><Relationship Id="rId5268" Type="http://schemas.openxmlformats.org/officeDocument/2006/relationships/hyperlink" Target="https://observepoint.my.salesforce.com/006VH00000JzANoYAN" TargetMode="External"/><Relationship Id="rId5269" Type="http://schemas.openxmlformats.org/officeDocument/2006/relationships/hyperlink" Target="https://observepoint.my.salesforce.com/001d000001fioeBAAQ" TargetMode="External"/><Relationship Id="rId5219" Type="http://schemas.openxmlformats.org/officeDocument/2006/relationships/hyperlink" Target="https://observepoint.my.salesforce.com/0016T000038DSg6QAG" TargetMode="External"/><Relationship Id="rId5217" Type="http://schemas.openxmlformats.org/officeDocument/2006/relationships/hyperlink" Target="https://observepoint.my.salesforce.com/001d000001ezRF3AAM" TargetMode="External"/><Relationship Id="rId5218" Type="http://schemas.openxmlformats.org/officeDocument/2006/relationships/hyperlink" Target="https://observepoint.my.salesforce.com/006VH00000Rex3RYAR" TargetMode="External"/><Relationship Id="rId392" Type="http://schemas.openxmlformats.org/officeDocument/2006/relationships/hyperlink" Target="https://observepoint.my.salesforce.com/001d000001qtPDNAA2" TargetMode="External"/><Relationship Id="rId391" Type="http://schemas.openxmlformats.org/officeDocument/2006/relationships/hyperlink" Target="https://observepoint.my.salesforce.com/006VH00000QoQA1YAN" TargetMode="External"/><Relationship Id="rId390" Type="http://schemas.openxmlformats.org/officeDocument/2006/relationships/hyperlink" Target="https://observepoint.my.salesforce.com/001d000001qtPDNAA2" TargetMode="External"/><Relationship Id="rId2180" Type="http://schemas.openxmlformats.org/officeDocument/2006/relationships/hyperlink" Target="https://observepoint.my.salesforce.com/0066T000017XfFZQA0" TargetMode="External"/><Relationship Id="rId2181" Type="http://schemas.openxmlformats.org/officeDocument/2006/relationships/hyperlink" Target="https://observepoint.my.salesforce.com/001d000001hSaV6AAK" TargetMode="External"/><Relationship Id="rId2182" Type="http://schemas.openxmlformats.org/officeDocument/2006/relationships/hyperlink" Target="https://observepoint.my.salesforce.com/0066T000017Xn2PQAS" TargetMode="External"/><Relationship Id="rId2183" Type="http://schemas.openxmlformats.org/officeDocument/2006/relationships/hyperlink" Target="https://observepoint.my.salesforce.com/001d000001SO2DbAAL" TargetMode="External"/><Relationship Id="rId385" Type="http://schemas.openxmlformats.org/officeDocument/2006/relationships/hyperlink" Target="https://observepoint.my.salesforce.com/0060W000014anNYQAY" TargetMode="External"/><Relationship Id="rId2184" Type="http://schemas.openxmlformats.org/officeDocument/2006/relationships/hyperlink" Target="https://observepoint.my.salesforce.com/0066T00001ACdPMQA1" TargetMode="External"/><Relationship Id="rId5211" Type="http://schemas.openxmlformats.org/officeDocument/2006/relationships/hyperlink" Target="https://observepoint.my.salesforce.com/001d000001rhMlyAAE" TargetMode="External"/><Relationship Id="rId384" Type="http://schemas.openxmlformats.org/officeDocument/2006/relationships/hyperlink" Target="https://observepoint.my.salesforce.com/001d000001l9Pl6AAE" TargetMode="External"/><Relationship Id="rId2185" Type="http://schemas.openxmlformats.org/officeDocument/2006/relationships/hyperlink" Target="https://observepoint.my.salesforce.com/0016T00002n3FL8QAM" TargetMode="External"/><Relationship Id="rId5212" Type="http://schemas.openxmlformats.org/officeDocument/2006/relationships/hyperlink" Target="https://observepoint.my.salesforce.com/006VH00000WsJeMYAV" TargetMode="External"/><Relationship Id="rId383" Type="http://schemas.openxmlformats.org/officeDocument/2006/relationships/hyperlink" Target="https://observepoint.my.salesforce.com/0060W0000122GDTQA2" TargetMode="External"/><Relationship Id="rId2186" Type="http://schemas.openxmlformats.org/officeDocument/2006/relationships/hyperlink" Target="https://observepoint.my.salesforce.com/0066T000017UNyLQAW" TargetMode="External"/><Relationship Id="rId382" Type="http://schemas.openxmlformats.org/officeDocument/2006/relationships/hyperlink" Target="https://observepoint.my.salesforce.com/001d000001qtNYqAAM" TargetMode="External"/><Relationship Id="rId2187" Type="http://schemas.openxmlformats.org/officeDocument/2006/relationships/hyperlink" Target="https://observepoint.my.salesforce.com/001d000001VeizmAAB" TargetMode="External"/><Relationship Id="rId5210" Type="http://schemas.openxmlformats.org/officeDocument/2006/relationships/hyperlink" Target="https://observepoint.my.salesforce.com/0066T000016mjiIQAQ" TargetMode="External"/><Relationship Id="rId389" Type="http://schemas.openxmlformats.org/officeDocument/2006/relationships/hyperlink" Target="https://observepoint.my.salesforce.com/0066T000016lTdAQAU" TargetMode="External"/><Relationship Id="rId2188" Type="http://schemas.openxmlformats.org/officeDocument/2006/relationships/hyperlink" Target="https://observepoint.my.salesforce.com/0066T00001AE4GoQAL" TargetMode="External"/><Relationship Id="rId5215" Type="http://schemas.openxmlformats.org/officeDocument/2006/relationships/hyperlink" Target="https://observepoint.my.salesforce.com/001d00000236In7AAE" TargetMode="External"/><Relationship Id="rId388" Type="http://schemas.openxmlformats.org/officeDocument/2006/relationships/hyperlink" Target="https://observepoint.my.salesforce.com/001d000001gQEduAAG" TargetMode="External"/><Relationship Id="rId2189" Type="http://schemas.openxmlformats.org/officeDocument/2006/relationships/hyperlink" Target="https://observepoint.my.salesforce.com/001d000001VeizmAAB" TargetMode="External"/><Relationship Id="rId5216" Type="http://schemas.openxmlformats.org/officeDocument/2006/relationships/hyperlink" Target="https://observepoint.my.salesforce.com/006VH00000RvVtyYAF" TargetMode="External"/><Relationship Id="rId387" Type="http://schemas.openxmlformats.org/officeDocument/2006/relationships/hyperlink" Target="https://observepoint.my.salesforce.com/006VH00000BmWFNYA3" TargetMode="External"/><Relationship Id="rId5213" Type="http://schemas.openxmlformats.org/officeDocument/2006/relationships/hyperlink" Target="https://observepoint.my.salesforce.com/001d000001Yq4yIAAR" TargetMode="External"/><Relationship Id="rId386" Type="http://schemas.openxmlformats.org/officeDocument/2006/relationships/hyperlink" Target="https://observepoint.my.salesforce.com/001d000001l9Pl6AAE" TargetMode="External"/><Relationship Id="rId5214" Type="http://schemas.openxmlformats.org/officeDocument/2006/relationships/hyperlink" Target="https://observepoint.my.salesforce.com/006VH00000cREYrYAO" TargetMode="External"/><Relationship Id="rId5208" Type="http://schemas.openxmlformats.org/officeDocument/2006/relationships/hyperlink" Target="https://observepoint.my.salesforce.com/006VH00000DeTOoYAN" TargetMode="External"/><Relationship Id="rId5209" Type="http://schemas.openxmlformats.org/officeDocument/2006/relationships/hyperlink" Target="https://observepoint.my.salesforce.com/0016T00002lvc6GQAQ" TargetMode="External"/><Relationship Id="rId5206" Type="http://schemas.openxmlformats.org/officeDocument/2006/relationships/hyperlink" Target="https://observepoint.my.salesforce.com/006VH00000LQ8E1YAL" TargetMode="External"/><Relationship Id="rId5207" Type="http://schemas.openxmlformats.org/officeDocument/2006/relationships/hyperlink" Target="https://observepoint.my.salesforce.com/0010W00002dxShlQAE" TargetMode="External"/><Relationship Id="rId381" Type="http://schemas.openxmlformats.org/officeDocument/2006/relationships/hyperlink" Target="https://observepoint.my.salesforce.com/0066T000016mqw3QAA" TargetMode="External"/><Relationship Id="rId380" Type="http://schemas.openxmlformats.org/officeDocument/2006/relationships/hyperlink" Target="https://observepoint.my.salesforce.com/0010W00002MypIbQAJ" TargetMode="External"/><Relationship Id="rId379" Type="http://schemas.openxmlformats.org/officeDocument/2006/relationships/hyperlink" Target="https://observepoint.my.salesforce.com/006VH00000XuXntYAF" TargetMode="External"/><Relationship Id="rId2170" Type="http://schemas.openxmlformats.org/officeDocument/2006/relationships/hyperlink" Target="https://observepoint.my.salesforce.com/006VH00000JsxpoYAB" TargetMode="External"/><Relationship Id="rId2171" Type="http://schemas.openxmlformats.org/officeDocument/2006/relationships/hyperlink" Target="https://observepoint.my.salesforce.com/0010W00002OzRcnQAF" TargetMode="External"/><Relationship Id="rId2172" Type="http://schemas.openxmlformats.org/officeDocument/2006/relationships/hyperlink" Target="https://observepoint.my.salesforce.com/006VH00000Zhb3NYAR" TargetMode="External"/><Relationship Id="rId374" Type="http://schemas.openxmlformats.org/officeDocument/2006/relationships/hyperlink" Target="https://observepoint.my.salesforce.com/0010W00002OJ30cQAD" TargetMode="External"/><Relationship Id="rId2173" Type="http://schemas.openxmlformats.org/officeDocument/2006/relationships/hyperlink" Target="https://observepoint.my.salesforce.com/0010W00002OzRcnQAF" TargetMode="External"/><Relationship Id="rId5200" Type="http://schemas.openxmlformats.org/officeDocument/2006/relationships/hyperlink" Target="https://observepoint.my.salesforce.com/006VH00000gU19lYAC" TargetMode="External"/><Relationship Id="rId373" Type="http://schemas.openxmlformats.org/officeDocument/2006/relationships/hyperlink" Target="https://observepoint.my.salesforce.com/0060W00000zOxBcQAK" TargetMode="External"/><Relationship Id="rId2174" Type="http://schemas.openxmlformats.org/officeDocument/2006/relationships/hyperlink" Target="https://observepoint.my.salesforce.com/0066T00001AEWgmQAH" TargetMode="External"/><Relationship Id="rId5201" Type="http://schemas.openxmlformats.org/officeDocument/2006/relationships/hyperlink" Target="https://observepoint.my.salesforce.com/001d000001gOUjTAAW" TargetMode="External"/><Relationship Id="rId372" Type="http://schemas.openxmlformats.org/officeDocument/2006/relationships/hyperlink" Target="https://observepoint.my.salesforce.com/001d00000236HlOAAU" TargetMode="External"/><Relationship Id="rId2175" Type="http://schemas.openxmlformats.org/officeDocument/2006/relationships/hyperlink" Target="https://observepoint.my.salesforce.com/001d000001hUc1BAAS" TargetMode="External"/><Relationship Id="rId371" Type="http://schemas.openxmlformats.org/officeDocument/2006/relationships/hyperlink" Target="https://observepoint.my.salesforce.com/0060W000012seBGQAY" TargetMode="External"/><Relationship Id="rId2176" Type="http://schemas.openxmlformats.org/officeDocument/2006/relationships/hyperlink" Target="https://observepoint.my.salesforce.com/006VH00000BA6diYAD" TargetMode="External"/><Relationship Id="rId378" Type="http://schemas.openxmlformats.org/officeDocument/2006/relationships/hyperlink" Target="https://observepoint.my.salesforce.com/0010W00002OJ30cQAD" TargetMode="External"/><Relationship Id="rId2177" Type="http://schemas.openxmlformats.org/officeDocument/2006/relationships/hyperlink" Target="https://observepoint.my.salesforce.com/001d000001RemRSAAZ" TargetMode="External"/><Relationship Id="rId5204" Type="http://schemas.openxmlformats.org/officeDocument/2006/relationships/hyperlink" Target="https://observepoint.my.salesforce.com/0066T00001DO7R4QAL" TargetMode="External"/><Relationship Id="rId377" Type="http://schemas.openxmlformats.org/officeDocument/2006/relationships/hyperlink" Target="https://observepoint.my.salesforce.com/0060W000012YFoCQAW" TargetMode="External"/><Relationship Id="rId2178" Type="http://schemas.openxmlformats.org/officeDocument/2006/relationships/hyperlink" Target="https://observepoint.my.salesforce.com/006VH00000WiJsaYAF" TargetMode="External"/><Relationship Id="rId5205" Type="http://schemas.openxmlformats.org/officeDocument/2006/relationships/hyperlink" Target="https://observepoint.my.salesforce.com/0010W00002dxShlQAE" TargetMode="External"/><Relationship Id="rId376" Type="http://schemas.openxmlformats.org/officeDocument/2006/relationships/hyperlink" Target="https://observepoint.my.salesforce.com/0010W00002OJ30cQAD" TargetMode="External"/><Relationship Id="rId2179" Type="http://schemas.openxmlformats.org/officeDocument/2006/relationships/hyperlink" Target="https://observepoint.my.salesforce.com/001d000001RemRSAAZ" TargetMode="External"/><Relationship Id="rId5202" Type="http://schemas.openxmlformats.org/officeDocument/2006/relationships/hyperlink" Target="https://observepoint.my.salesforce.com/0066T00001CMAN0QAP" TargetMode="External"/><Relationship Id="rId375" Type="http://schemas.openxmlformats.org/officeDocument/2006/relationships/hyperlink" Target="https://observepoint.my.salesforce.com/006VH00000IDloLYAT" TargetMode="External"/><Relationship Id="rId5203" Type="http://schemas.openxmlformats.org/officeDocument/2006/relationships/hyperlink" Target="https://observepoint.my.salesforce.com/0010W00002Mx4NUQAZ" TargetMode="External"/><Relationship Id="rId5239" Type="http://schemas.openxmlformats.org/officeDocument/2006/relationships/hyperlink" Target="https://observepoint.my.salesforce.com/001d000001RdTV8AAN" TargetMode="External"/><Relationship Id="rId5230" Type="http://schemas.openxmlformats.org/officeDocument/2006/relationships/hyperlink" Target="https://observepoint.my.salesforce.com/006VH00000TQ8u5YAD" TargetMode="External"/><Relationship Id="rId5233" Type="http://schemas.openxmlformats.org/officeDocument/2006/relationships/hyperlink" Target="https://observepoint.my.salesforce.com/001d000001h1j1fAAA" TargetMode="External"/><Relationship Id="rId5234" Type="http://schemas.openxmlformats.org/officeDocument/2006/relationships/hyperlink" Target="https://observepoint.my.salesforce.com/006VH00000OABUDYA5" TargetMode="External"/><Relationship Id="rId5231" Type="http://schemas.openxmlformats.org/officeDocument/2006/relationships/hyperlink" Target="https://observepoint.my.salesforce.com/0016T000030mDHZQA2" TargetMode="External"/><Relationship Id="rId5232" Type="http://schemas.openxmlformats.org/officeDocument/2006/relationships/hyperlink" Target="https://observepoint.my.salesforce.com/006VH00000bgdfZYAQ" TargetMode="External"/><Relationship Id="rId5237" Type="http://schemas.openxmlformats.org/officeDocument/2006/relationships/hyperlink" Target="https://observepoint.my.salesforce.com/001d000001RdTV8AAN" TargetMode="External"/><Relationship Id="rId5238" Type="http://schemas.openxmlformats.org/officeDocument/2006/relationships/hyperlink" Target="https://observepoint.my.salesforce.com/006VH00000PpkooYAB" TargetMode="External"/><Relationship Id="rId5235" Type="http://schemas.openxmlformats.org/officeDocument/2006/relationships/hyperlink" Target="https://observepoint.my.salesforce.com/001d000001h1j1fAAA" TargetMode="External"/><Relationship Id="rId5236" Type="http://schemas.openxmlformats.org/officeDocument/2006/relationships/hyperlink" Target="https://observepoint.my.salesforce.com/0066T000017wWhNQAU" TargetMode="External"/><Relationship Id="rId5228" Type="http://schemas.openxmlformats.org/officeDocument/2006/relationships/hyperlink" Target="https://observepoint.my.salesforce.com/0060W000014aLLRQA2" TargetMode="External"/><Relationship Id="rId5229" Type="http://schemas.openxmlformats.org/officeDocument/2006/relationships/hyperlink" Target="https://observepoint.my.salesforce.com/001d000001RdT1hAAF" TargetMode="External"/><Relationship Id="rId2190" Type="http://schemas.openxmlformats.org/officeDocument/2006/relationships/hyperlink" Target="https://observepoint.my.salesforce.com/0060W000014oOONQA2" TargetMode="External"/><Relationship Id="rId2191" Type="http://schemas.openxmlformats.org/officeDocument/2006/relationships/hyperlink" Target="https://observepoint.my.salesforce.com/0010W00002HyT70QAF" TargetMode="External"/><Relationship Id="rId2192" Type="http://schemas.openxmlformats.org/officeDocument/2006/relationships/hyperlink" Target="https://observepoint.my.salesforce.com/006VH000003rewsYAA" TargetMode="External"/><Relationship Id="rId2193" Type="http://schemas.openxmlformats.org/officeDocument/2006/relationships/hyperlink" Target="https://observepoint.my.salesforce.com/0010W00002HyT70QAF" TargetMode="External"/><Relationship Id="rId2194" Type="http://schemas.openxmlformats.org/officeDocument/2006/relationships/hyperlink" Target="https://observepoint.my.salesforce.com/0066T00001ACGJEQA5" TargetMode="External"/><Relationship Id="rId396" Type="http://schemas.openxmlformats.org/officeDocument/2006/relationships/hyperlink" Target="https://observepoint.my.salesforce.com/001d000001qtPDNAA2" TargetMode="External"/><Relationship Id="rId2195" Type="http://schemas.openxmlformats.org/officeDocument/2006/relationships/hyperlink" Target="https://observepoint.my.salesforce.com/0010W00002HyT70QAF" TargetMode="External"/><Relationship Id="rId5222" Type="http://schemas.openxmlformats.org/officeDocument/2006/relationships/hyperlink" Target="https://observepoint.my.salesforce.com/0066T00001BBS6NQAX" TargetMode="External"/><Relationship Id="rId395" Type="http://schemas.openxmlformats.org/officeDocument/2006/relationships/hyperlink" Target="https://observepoint.my.salesforce.com/0066T000017wWiuQAE" TargetMode="External"/><Relationship Id="rId2196" Type="http://schemas.openxmlformats.org/officeDocument/2006/relationships/hyperlink" Target="https://observepoint.my.salesforce.com/0066T00001BB1C2QAL" TargetMode="External"/><Relationship Id="rId5223" Type="http://schemas.openxmlformats.org/officeDocument/2006/relationships/hyperlink" Target="https://observepoint.my.salesforce.com/001d000001qtO8LAAU" TargetMode="External"/><Relationship Id="rId394" Type="http://schemas.openxmlformats.org/officeDocument/2006/relationships/hyperlink" Target="https://observepoint.my.salesforce.com/001d000001qtPDNAA2" TargetMode="External"/><Relationship Id="rId2197" Type="http://schemas.openxmlformats.org/officeDocument/2006/relationships/hyperlink" Target="https://observepoint.my.salesforce.com/001d000001noLxfAAE" TargetMode="External"/><Relationship Id="rId5220" Type="http://schemas.openxmlformats.org/officeDocument/2006/relationships/hyperlink" Target="https://observepoint.my.salesforce.com/006VH000003su57YAA" TargetMode="External"/><Relationship Id="rId393" Type="http://schemas.openxmlformats.org/officeDocument/2006/relationships/hyperlink" Target="https://observepoint.my.salesforce.com/006VH00000gFGh2YAG" TargetMode="External"/><Relationship Id="rId2198" Type="http://schemas.openxmlformats.org/officeDocument/2006/relationships/hyperlink" Target="https://observepoint.my.salesforce.com/006VH00000VaVMnYAN" TargetMode="External"/><Relationship Id="rId5221" Type="http://schemas.openxmlformats.org/officeDocument/2006/relationships/hyperlink" Target="https://observepoint.my.salesforce.com/0010W00002ZMgmOQAT" TargetMode="External"/><Relationship Id="rId2199" Type="http://schemas.openxmlformats.org/officeDocument/2006/relationships/hyperlink" Target="https://observepoint.my.salesforce.com/001d000001noLxfAAE" TargetMode="External"/><Relationship Id="rId5226" Type="http://schemas.openxmlformats.org/officeDocument/2006/relationships/hyperlink" Target="https://observepoint.my.salesforce.com/006VH000002v1ENYAY" TargetMode="External"/><Relationship Id="rId399" Type="http://schemas.openxmlformats.org/officeDocument/2006/relationships/hyperlink" Target="https://observepoint.my.salesforce.com/0066T000018GzkFQAS" TargetMode="External"/><Relationship Id="rId5227" Type="http://schemas.openxmlformats.org/officeDocument/2006/relationships/hyperlink" Target="https://observepoint.my.salesforce.com/001VH000002Ido9YAC" TargetMode="External"/><Relationship Id="rId398" Type="http://schemas.openxmlformats.org/officeDocument/2006/relationships/hyperlink" Target="https://observepoint.my.salesforce.com/0010W00002OzRdlQAF" TargetMode="External"/><Relationship Id="rId5224" Type="http://schemas.openxmlformats.org/officeDocument/2006/relationships/hyperlink" Target="https://observepoint.my.salesforce.com/006VH00000aichcYAA" TargetMode="External"/><Relationship Id="rId397" Type="http://schemas.openxmlformats.org/officeDocument/2006/relationships/hyperlink" Target="https://observepoint.my.salesforce.com/0060W000012XwJKQA0" TargetMode="External"/><Relationship Id="rId5225" Type="http://schemas.openxmlformats.org/officeDocument/2006/relationships/hyperlink" Target="https://observepoint.my.salesforce.com/001d000001qtN9GAAU" TargetMode="External"/><Relationship Id="rId1730" Type="http://schemas.openxmlformats.org/officeDocument/2006/relationships/hyperlink" Target="https://observepoint.my.salesforce.com/0060W000010RU39QAG" TargetMode="External"/><Relationship Id="rId1731" Type="http://schemas.openxmlformats.org/officeDocument/2006/relationships/hyperlink" Target="https://observepoint.my.salesforce.com/001d000001iAdgxAAC" TargetMode="External"/><Relationship Id="rId1732" Type="http://schemas.openxmlformats.org/officeDocument/2006/relationships/hyperlink" Target="https://observepoint.my.salesforce.com/0060W000012wfSZQAY" TargetMode="External"/><Relationship Id="rId1733" Type="http://schemas.openxmlformats.org/officeDocument/2006/relationships/hyperlink" Target="https://observepoint.my.salesforce.com/0010W00002L2F3mQAF" TargetMode="External"/><Relationship Id="rId1734" Type="http://schemas.openxmlformats.org/officeDocument/2006/relationships/hyperlink" Target="https://observepoint.my.salesforce.com/0060W00000zOx2QQAS" TargetMode="External"/><Relationship Id="rId1735" Type="http://schemas.openxmlformats.org/officeDocument/2006/relationships/hyperlink" Target="https://observepoint.my.salesforce.com/0010W00002L2F3mQAF" TargetMode="External"/><Relationship Id="rId1736" Type="http://schemas.openxmlformats.org/officeDocument/2006/relationships/hyperlink" Target="https://observepoint.my.salesforce.com/0060W00000y7ETIQA2" TargetMode="External"/><Relationship Id="rId1737" Type="http://schemas.openxmlformats.org/officeDocument/2006/relationships/hyperlink" Target="https://observepoint.my.salesforce.com/001d000001T6j30AAB" TargetMode="External"/><Relationship Id="rId1738" Type="http://schemas.openxmlformats.org/officeDocument/2006/relationships/hyperlink" Target="https://observepoint.my.salesforce.com/0060W00000y7uVzQAI" TargetMode="External"/><Relationship Id="rId1739" Type="http://schemas.openxmlformats.org/officeDocument/2006/relationships/hyperlink" Target="https://observepoint.my.salesforce.com/001d000001T6j30AAB" TargetMode="External"/><Relationship Id="rId1720" Type="http://schemas.openxmlformats.org/officeDocument/2006/relationships/hyperlink" Target="https://observepoint.my.salesforce.com/0060W000012YFpFQAW" TargetMode="External"/><Relationship Id="rId1721" Type="http://schemas.openxmlformats.org/officeDocument/2006/relationships/hyperlink" Target="https://observepoint.my.salesforce.com/001d000001hW3diAAC" TargetMode="External"/><Relationship Id="rId1722" Type="http://schemas.openxmlformats.org/officeDocument/2006/relationships/hyperlink" Target="https://observepoint.my.salesforce.com/0060W00000zOx8JQAS" TargetMode="External"/><Relationship Id="rId1723" Type="http://schemas.openxmlformats.org/officeDocument/2006/relationships/hyperlink" Target="https://observepoint.my.salesforce.com/001d000001hW3diAAC" TargetMode="External"/><Relationship Id="rId1724" Type="http://schemas.openxmlformats.org/officeDocument/2006/relationships/hyperlink" Target="https://observepoint.my.salesforce.com/0060W00000y7O0iQAE" TargetMode="External"/><Relationship Id="rId1725" Type="http://schemas.openxmlformats.org/officeDocument/2006/relationships/hyperlink" Target="https://observepoint.my.salesforce.com/001d000001vPYdOAAW" TargetMode="External"/><Relationship Id="rId1726" Type="http://schemas.openxmlformats.org/officeDocument/2006/relationships/hyperlink" Target="https://observepoint.my.salesforce.com/0066T00001EJktrQAD" TargetMode="External"/><Relationship Id="rId1727" Type="http://schemas.openxmlformats.org/officeDocument/2006/relationships/hyperlink" Target="https://observepoint.my.salesforce.com/001d000001qtP2UAAU" TargetMode="External"/><Relationship Id="rId1728" Type="http://schemas.openxmlformats.org/officeDocument/2006/relationships/hyperlink" Target="https://observepoint.my.salesforce.com/0066T0000190nZjQAI" TargetMode="External"/><Relationship Id="rId1729" Type="http://schemas.openxmlformats.org/officeDocument/2006/relationships/hyperlink" Target="https://observepoint.my.salesforce.com/001d000001qtP2UAAU" TargetMode="External"/><Relationship Id="rId1752" Type="http://schemas.openxmlformats.org/officeDocument/2006/relationships/hyperlink" Target="https://observepoint.my.salesforce.com/0060W00000y7qCnQAI" TargetMode="External"/><Relationship Id="rId1753" Type="http://schemas.openxmlformats.org/officeDocument/2006/relationships/hyperlink" Target="https://observepoint.my.salesforce.com/001d000001SNyZBAA1" TargetMode="External"/><Relationship Id="rId1754" Type="http://schemas.openxmlformats.org/officeDocument/2006/relationships/hyperlink" Target="https://observepoint.my.salesforce.com/0060W000012KkzZQAS" TargetMode="External"/><Relationship Id="rId1755" Type="http://schemas.openxmlformats.org/officeDocument/2006/relationships/hyperlink" Target="https://observepoint.my.salesforce.com/001d000001gytRtAAI" TargetMode="External"/><Relationship Id="rId1756" Type="http://schemas.openxmlformats.org/officeDocument/2006/relationships/hyperlink" Target="https://observepoint.my.salesforce.com/0066T0000168dddQAA" TargetMode="External"/><Relationship Id="rId1757" Type="http://schemas.openxmlformats.org/officeDocument/2006/relationships/hyperlink" Target="https://observepoint.my.salesforce.com/001d000001gytRtAAI" TargetMode="External"/><Relationship Id="rId1758" Type="http://schemas.openxmlformats.org/officeDocument/2006/relationships/hyperlink" Target="https://observepoint.my.salesforce.com/006VH00000SaN2pYAF" TargetMode="External"/><Relationship Id="rId1759" Type="http://schemas.openxmlformats.org/officeDocument/2006/relationships/hyperlink" Target="https://observepoint.my.salesforce.com/0010W00002dxSf7QAE" TargetMode="External"/><Relationship Id="rId1750" Type="http://schemas.openxmlformats.org/officeDocument/2006/relationships/hyperlink" Target="https://observepoint.my.salesforce.com/0060W00000y8oEkQAI" TargetMode="External"/><Relationship Id="rId1751" Type="http://schemas.openxmlformats.org/officeDocument/2006/relationships/hyperlink" Target="https://observepoint.my.salesforce.com/0010W00002L1t2lQAB" TargetMode="External"/><Relationship Id="rId1741" Type="http://schemas.openxmlformats.org/officeDocument/2006/relationships/hyperlink" Target="https://observepoint.my.salesforce.com/001d000001l9Pl6AAE" TargetMode="External"/><Relationship Id="rId1742" Type="http://schemas.openxmlformats.org/officeDocument/2006/relationships/hyperlink" Target="https://observepoint.my.salesforce.com/0066T000016GbzHQAS" TargetMode="External"/><Relationship Id="rId1743" Type="http://schemas.openxmlformats.org/officeDocument/2006/relationships/hyperlink" Target="https://observepoint.my.salesforce.com/001d000001qtMLcAAM" TargetMode="External"/><Relationship Id="rId1744" Type="http://schemas.openxmlformats.org/officeDocument/2006/relationships/hyperlink" Target="https://observepoint.my.salesforce.com/0060W00000y88ofQAA" TargetMode="External"/><Relationship Id="rId1745" Type="http://schemas.openxmlformats.org/officeDocument/2006/relationships/hyperlink" Target="https://observepoint.my.salesforce.com/001d000001qtMLcAAM" TargetMode="External"/><Relationship Id="rId1746" Type="http://schemas.openxmlformats.org/officeDocument/2006/relationships/hyperlink" Target="https://observepoint.my.salesforce.com/0060W00000y8o5dQAA" TargetMode="External"/><Relationship Id="rId1747" Type="http://schemas.openxmlformats.org/officeDocument/2006/relationships/hyperlink" Target="https://observepoint.my.salesforce.com/0010W00002LrIGwQAN" TargetMode="External"/><Relationship Id="rId1748" Type="http://schemas.openxmlformats.org/officeDocument/2006/relationships/hyperlink" Target="https://observepoint.my.salesforce.com/0060W000011otbxQAA" TargetMode="External"/><Relationship Id="rId1749" Type="http://schemas.openxmlformats.org/officeDocument/2006/relationships/hyperlink" Target="https://observepoint.my.salesforce.com/0010W00002L1t2lQAB" TargetMode="External"/><Relationship Id="rId1740" Type="http://schemas.openxmlformats.org/officeDocument/2006/relationships/hyperlink" Target="https://observepoint.my.salesforce.com/0060W00000zNqaoQAC" TargetMode="External"/><Relationship Id="rId5291" Type="http://schemas.openxmlformats.org/officeDocument/2006/relationships/hyperlink" Target="https://observepoint.my.salesforce.com/0016T00002sln5PQAQ" TargetMode="External"/><Relationship Id="rId5292" Type="http://schemas.openxmlformats.org/officeDocument/2006/relationships/hyperlink" Target="https://observepoint.my.salesforce.com/006VH00000WT9ohYAD" TargetMode="External"/><Relationship Id="rId5290" Type="http://schemas.openxmlformats.org/officeDocument/2006/relationships/hyperlink" Target="https://observepoint.my.salesforce.com/006VH00000UfM6tYAF" TargetMode="External"/><Relationship Id="rId5295" Type="http://schemas.openxmlformats.org/officeDocument/2006/relationships/hyperlink" Target="https://observepoint.my.salesforce.com/001d000001SO2DbAAL" TargetMode="External"/><Relationship Id="rId5296" Type="http://schemas.openxmlformats.org/officeDocument/2006/relationships/hyperlink" Target="https://observepoint.my.salesforce.com/0066T00001B8YywQAF" TargetMode="External"/><Relationship Id="rId5293" Type="http://schemas.openxmlformats.org/officeDocument/2006/relationships/hyperlink" Target="https://observepoint.my.salesforce.com/001d000001qtNh9AAE" TargetMode="External"/><Relationship Id="rId5294" Type="http://schemas.openxmlformats.org/officeDocument/2006/relationships/hyperlink" Target="https://observepoint.my.salesforce.com/006VH00000FBaXNYA1" TargetMode="External"/><Relationship Id="rId5299" Type="http://schemas.openxmlformats.org/officeDocument/2006/relationships/hyperlink" Target="https://observepoint.my.salesforce.com/0010W00002dxScUQAU" TargetMode="External"/><Relationship Id="rId5297" Type="http://schemas.openxmlformats.org/officeDocument/2006/relationships/hyperlink" Target="https://observepoint.my.salesforce.com/001d000001ezqfhAAA" TargetMode="External"/><Relationship Id="rId5298" Type="http://schemas.openxmlformats.org/officeDocument/2006/relationships/hyperlink" Target="https://observepoint.my.salesforce.com/006VH00000SaKo6YAF" TargetMode="External"/><Relationship Id="rId5280" Type="http://schemas.openxmlformats.org/officeDocument/2006/relationships/hyperlink" Target="https://observepoint.my.salesforce.com/0066T00001DO8zRQAT" TargetMode="External"/><Relationship Id="rId5281" Type="http://schemas.openxmlformats.org/officeDocument/2006/relationships/hyperlink" Target="https://observepoint.my.salesforce.com/0016T000034EAQOQA4" TargetMode="External"/><Relationship Id="rId5284" Type="http://schemas.openxmlformats.org/officeDocument/2006/relationships/hyperlink" Target="https://observepoint.my.salesforce.com/006VH00000ds8mvYAA" TargetMode="External"/><Relationship Id="rId5285" Type="http://schemas.openxmlformats.org/officeDocument/2006/relationships/hyperlink" Target="https://observepoint.my.salesforce.com/001d000001gQZo2AAG" TargetMode="External"/><Relationship Id="rId5282" Type="http://schemas.openxmlformats.org/officeDocument/2006/relationships/hyperlink" Target="https://observepoint.my.salesforce.com/006VH00000BemPPYAZ" TargetMode="External"/><Relationship Id="rId5283" Type="http://schemas.openxmlformats.org/officeDocument/2006/relationships/hyperlink" Target="https://observepoint.my.salesforce.com/0010W00002dxQWdQAM" TargetMode="External"/><Relationship Id="rId5288" Type="http://schemas.openxmlformats.org/officeDocument/2006/relationships/hyperlink" Target="https://observepoint.my.salesforce.com/006VH000003tF6LYAU" TargetMode="External"/><Relationship Id="rId5289" Type="http://schemas.openxmlformats.org/officeDocument/2006/relationships/hyperlink" Target="https://observepoint.my.salesforce.com/001d000001gOaJoAAK" TargetMode="External"/><Relationship Id="rId5286" Type="http://schemas.openxmlformats.org/officeDocument/2006/relationships/hyperlink" Target="https://observepoint.my.salesforce.com/006VH00000SueFaYAJ" TargetMode="External"/><Relationship Id="rId5287" Type="http://schemas.openxmlformats.org/officeDocument/2006/relationships/hyperlink" Target="https://observepoint.my.salesforce.com/0010W00002ZMgmOQAT" TargetMode="External"/><Relationship Id="rId1710" Type="http://schemas.openxmlformats.org/officeDocument/2006/relationships/hyperlink" Target="https://observepoint.my.salesforce.com/0066T000015qQ3uQAE" TargetMode="External"/><Relationship Id="rId1711" Type="http://schemas.openxmlformats.org/officeDocument/2006/relationships/hyperlink" Target="https://observepoint.my.salesforce.com/001d000001fjMD9AAM" TargetMode="External"/><Relationship Id="rId1712" Type="http://schemas.openxmlformats.org/officeDocument/2006/relationships/hyperlink" Target="https://observepoint.my.salesforce.com/0060W000013sE9nQAE" TargetMode="External"/><Relationship Id="rId1713" Type="http://schemas.openxmlformats.org/officeDocument/2006/relationships/hyperlink" Target="https://observepoint.my.salesforce.com/001d000001fjMD9AAM" TargetMode="External"/><Relationship Id="rId1714" Type="http://schemas.openxmlformats.org/officeDocument/2006/relationships/hyperlink" Target="https://observepoint.my.salesforce.com/0060W0000120KyOQAU" TargetMode="External"/><Relationship Id="rId1715" Type="http://schemas.openxmlformats.org/officeDocument/2006/relationships/hyperlink" Target="https://observepoint.my.salesforce.com/001d000001fjMD9AAM" TargetMode="External"/><Relationship Id="rId1716" Type="http://schemas.openxmlformats.org/officeDocument/2006/relationships/hyperlink" Target="https://observepoint.my.salesforce.com/0066T000016mn5oQAA" TargetMode="External"/><Relationship Id="rId1717" Type="http://schemas.openxmlformats.org/officeDocument/2006/relationships/hyperlink" Target="https://observepoint.my.salesforce.com/001d000001hW3diAAC" TargetMode="External"/><Relationship Id="rId1718" Type="http://schemas.openxmlformats.org/officeDocument/2006/relationships/hyperlink" Target="https://observepoint.my.salesforce.com/0060W000014oEnYQAU" TargetMode="External"/><Relationship Id="rId1719" Type="http://schemas.openxmlformats.org/officeDocument/2006/relationships/hyperlink" Target="https://observepoint.my.salesforce.com/001d000001hW3diAAC" TargetMode="External"/><Relationship Id="rId1700" Type="http://schemas.openxmlformats.org/officeDocument/2006/relationships/hyperlink" Target="https://observepoint.my.salesforce.com/0066T000016mGfAQAU" TargetMode="External"/><Relationship Id="rId1701" Type="http://schemas.openxmlformats.org/officeDocument/2006/relationships/hyperlink" Target="https://observepoint.my.salesforce.com/001d000001uofWIAAY" TargetMode="External"/><Relationship Id="rId1702" Type="http://schemas.openxmlformats.org/officeDocument/2006/relationships/hyperlink" Target="https://observepoint.my.salesforce.com/0060W00000y5EsKQAU" TargetMode="External"/><Relationship Id="rId1703" Type="http://schemas.openxmlformats.org/officeDocument/2006/relationships/hyperlink" Target="https://observepoint.my.salesforce.com/001d000001gOZeOAAW" TargetMode="External"/><Relationship Id="rId1704" Type="http://schemas.openxmlformats.org/officeDocument/2006/relationships/hyperlink" Target="https://observepoint.my.salesforce.com/006d000000vFBfFAAW" TargetMode="External"/><Relationship Id="rId1705" Type="http://schemas.openxmlformats.org/officeDocument/2006/relationships/hyperlink" Target="https://observepoint.my.salesforce.com/001d000001gOZeOAAW" TargetMode="External"/><Relationship Id="rId1706" Type="http://schemas.openxmlformats.org/officeDocument/2006/relationships/hyperlink" Target="https://observepoint.my.salesforce.com/0060W000010O65rQAC" TargetMode="External"/><Relationship Id="rId1707" Type="http://schemas.openxmlformats.org/officeDocument/2006/relationships/hyperlink" Target="https://observepoint.my.salesforce.com/001d000001gOZeOAAW" TargetMode="External"/><Relationship Id="rId1708" Type="http://schemas.openxmlformats.org/officeDocument/2006/relationships/hyperlink" Target="https://observepoint.my.salesforce.com/0060W00000vXh6CQAS" TargetMode="External"/><Relationship Id="rId1709" Type="http://schemas.openxmlformats.org/officeDocument/2006/relationships/hyperlink" Target="https://observepoint.my.salesforce.com/001d000001fjMD9AAM" TargetMode="External"/><Relationship Id="rId40" Type="http://schemas.openxmlformats.org/officeDocument/2006/relationships/hyperlink" Target="https://observepoint.my.salesforce.com/001d000001fioeBAAQ" TargetMode="External"/><Relationship Id="rId3513" Type="http://schemas.openxmlformats.org/officeDocument/2006/relationships/hyperlink" Target="https://observepoint.my.salesforce.com/0060W00000zPClKQAW" TargetMode="External"/><Relationship Id="rId4844" Type="http://schemas.openxmlformats.org/officeDocument/2006/relationships/hyperlink" Target="https://observepoint.my.salesforce.com/001d0000029p9ZPAAY" TargetMode="External"/><Relationship Id="rId3512" Type="http://schemas.openxmlformats.org/officeDocument/2006/relationships/hyperlink" Target="https://observepoint.my.salesforce.com/001d000001fjEMUAA2" TargetMode="External"/><Relationship Id="rId4843" Type="http://schemas.openxmlformats.org/officeDocument/2006/relationships/hyperlink" Target="https://observepoint.my.salesforce.com/006d000000uHXO8AAO" TargetMode="External"/><Relationship Id="rId42" Type="http://schemas.openxmlformats.org/officeDocument/2006/relationships/hyperlink" Target="https://observepoint.my.salesforce.com/001d000001gytRtAAI" TargetMode="External"/><Relationship Id="rId3515" Type="http://schemas.openxmlformats.org/officeDocument/2006/relationships/hyperlink" Target="https://observepoint.my.salesforce.com/0060W00000xoDdJQAU" TargetMode="External"/><Relationship Id="rId4846" Type="http://schemas.openxmlformats.org/officeDocument/2006/relationships/hyperlink" Target="https://observepoint.my.salesforce.com/001d0000025Q3YVAA0" TargetMode="External"/><Relationship Id="rId41" Type="http://schemas.openxmlformats.org/officeDocument/2006/relationships/hyperlink" Target="https://observepoint.my.salesforce.com/0066T000018F2NwQAK" TargetMode="External"/><Relationship Id="rId3514" Type="http://schemas.openxmlformats.org/officeDocument/2006/relationships/hyperlink" Target="https://observepoint.my.salesforce.com/001d000001gQDioAAG" TargetMode="External"/><Relationship Id="rId4845" Type="http://schemas.openxmlformats.org/officeDocument/2006/relationships/hyperlink" Target="https://observepoint.my.salesforce.com/006d000000ttiuvAAA" TargetMode="External"/><Relationship Id="rId44" Type="http://schemas.openxmlformats.org/officeDocument/2006/relationships/hyperlink" Target="https://observepoint.my.salesforce.com/001d000001rhR3EAAU" TargetMode="External"/><Relationship Id="rId3517" Type="http://schemas.openxmlformats.org/officeDocument/2006/relationships/hyperlink" Target="https://observepoint.my.salesforce.com/0060W00000vvGZTQA2" TargetMode="External"/><Relationship Id="rId4848" Type="http://schemas.openxmlformats.org/officeDocument/2006/relationships/hyperlink" Target="https://observepoint.my.salesforce.com/001d000001ltBeMAAU" TargetMode="External"/><Relationship Id="rId43" Type="http://schemas.openxmlformats.org/officeDocument/2006/relationships/hyperlink" Target="https://observepoint.my.salesforce.com/0066T000018yb79QAA" TargetMode="External"/><Relationship Id="rId3516" Type="http://schemas.openxmlformats.org/officeDocument/2006/relationships/hyperlink" Target="https://observepoint.my.salesforce.com/001d000001gQDioAAG" TargetMode="External"/><Relationship Id="rId4847" Type="http://schemas.openxmlformats.org/officeDocument/2006/relationships/hyperlink" Target="https://observepoint.my.salesforce.com/006d000000tw2lhAAA" TargetMode="External"/><Relationship Id="rId46" Type="http://schemas.openxmlformats.org/officeDocument/2006/relationships/hyperlink" Target="https://observepoint.my.salesforce.com/001d000001gyekiAAA" TargetMode="External"/><Relationship Id="rId3519" Type="http://schemas.openxmlformats.org/officeDocument/2006/relationships/hyperlink" Target="https://observepoint.my.salesforce.com/006d000000uoOTuAAM" TargetMode="External"/><Relationship Id="rId45" Type="http://schemas.openxmlformats.org/officeDocument/2006/relationships/hyperlink" Target="https://observepoint.my.salesforce.com/0066T00001ACuiDQAT" TargetMode="External"/><Relationship Id="rId3518" Type="http://schemas.openxmlformats.org/officeDocument/2006/relationships/hyperlink" Target="https://observepoint.my.salesforce.com/001d000001SPKEkAAP" TargetMode="External"/><Relationship Id="rId4849" Type="http://schemas.openxmlformats.org/officeDocument/2006/relationships/hyperlink" Target="https://observepoint.my.salesforce.com/0060W00000zNKwUQAW" TargetMode="External"/><Relationship Id="rId48" Type="http://schemas.openxmlformats.org/officeDocument/2006/relationships/hyperlink" Target="https://observepoint.my.salesforce.com/001d000001pPRk5AAG" TargetMode="External"/><Relationship Id="rId47" Type="http://schemas.openxmlformats.org/officeDocument/2006/relationships/hyperlink" Target="https://observepoint.my.salesforce.com/0066T00001DZI5JQAX" TargetMode="External"/><Relationship Id="rId49" Type="http://schemas.openxmlformats.org/officeDocument/2006/relationships/hyperlink" Target="https://observepoint.my.salesforce.com/006d000000b3dgsAAA" TargetMode="External"/><Relationship Id="rId4840" Type="http://schemas.openxmlformats.org/officeDocument/2006/relationships/hyperlink" Target="https://observepoint.my.salesforce.com/0010W00002TgpdrQAB" TargetMode="External"/><Relationship Id="rId3511" Type="http://schemas.openxmlformats.org/officeDocument/2006/relationships/hyperlink" Target="https://observepoint.my.salesforce.com/006d000000kRnY4AAK" TargetMode="External"/><Relationship Id="rId4842" Type="http://schemas.openxmlformats.org/officeDocument/2006/relationships/hyperlink" Target="https://observepoint.my.salesforce.com/0010W00002TgpdrQAB" TargetMode="External"/><Relationship Id="rId3510" Type="http://schemas.openxmlformats.org/officeDocument/2006/relationships/hyperlink" Target="https://observepoint.my.salesforce.com/001d000001RemPSAAZ" TargetMode="External"/><Relationship Id="rId4841" Type="http://schemas.openxmlformats.org/officeDocument/2006/relationships/hyperlink" Target="https://observepoint.my.salesforce.com/006VH00000aidlhYAA" TargetMode="External"/><Relationship Id="rId3502" Type="http://schemas.openxmlformats.org/officeDocument/2006/relationships/hyperlink" Target="https://observepoint.my.salesforce.com/001d000001gQ9VZAA0" TargetMode="External"/><Relationship Id="rId4833" Type="http://schemas.openxmlformats.org/officeDocument/2006/relationships/hyperlink" Target="https://observepoint.my.salesforce.com/006d000000twhqmAAA" TargetMode="External"/><Relationship Id="rId3501" Type="http://schemas.openxmlformats.org/officeDocument/2006/relationships/hyperlink" Target="https://observepoint.my.salesforce.com/006d000000oBqwdAAC" TargetMode="External"/><Relationship Id="rId4832" Type="http://schemas.openxmlformats.org/officeDocument/2006/relationships/hyperlink" Target="https://observepoint.my.salesforce.com/001d000001gPAKzAAO" TargetMode="External"/><Relationship Id="rId31" Type="http://schemas.openxmlformats.org/officeDocument/2006/relationships/hyperlink" Target="https://observepoint.my.salesforce.com/0066T00001698jUQAQ" TargetMode="External"/><Relationship Id="rId3504" Type="http://schemas.openxmlformats.org/officeDocument/2006/relationships/hyperlink" Target="https://observepoint.my.salesforce.com/001d000001gQ9VZAA0" TargetMode="External"/><Relationship Id="rId4835" Type="http://schemas.openxmlformats.org/officeDocument/2006/relationships/hyperlink" Target="https://observepoint.my.salesforce.com/0066T000017XeyxQAC" TargetMode="External"/><Relationship Id="rId30" Type="http://schemas.openxmlformats.org/officeDocument/2006/relationships/hyperlink" Target="https://observepoint.my.salesforce.com/001d000001RdTV8AAN" TargetMode="External"/><Relationship Id="rId3503" Type="http://schemas.openxmlformats.org/officeDocument/2006/relationships/hyperlink" Target="https://observepoint.my.salesforce.com/0060W00000y76zwQAA" TargetMode="External"/><Relationship Id="rId4834" Type="http://schemas.openxmlformats.org/officeDocument/2006/relationships/hyperlink" Target="https://observepoint.my.salesforce.com/001d000001hTYMQAA4" TargetMode="External"/><Relationship Id="rId33" Type="http://schemas.openxmlformats.org/officeDocument/2006/relationships/hyperlink" Target="https://observepoint.my.salesforce.com/0066T000016lAc4QAE" TargetMode="External"/><Relationship Id="rId3506" Type="http://schemas.openxmlformats.org/officeDocument/2006/relationships/hyperlink" Target="https://observepoint.my.salesforce.com/001d000001gQ9VZAA0" TargetMode="External"/><Relationship Id="rId4837" Type="http://schemas.openxmlformats.org/officeDocument/2006/relationships/hyperlink" Target="https://observepoint.my.salesforce.com/0066T00001BC34SQAT" TargetMode="External"/><Relationship Id="rId32" Type="http://schemas.openxmlformats.org/officeDocument/2006/relationships/hyperlink" Target="https://observepoint.my.salesforce.com/001d000001fioeBAAQ" TargetMode="External"/><Relationship Id="rId3505" Type="http://schemas.openxmlformats.org/officeDocument/2006/relationships/hyperlink" Target="https://observepoint.my.salesforce.com/0060W00000vXEmxQAG" TargetMode="External"/><Relationship Id="rId4836" Type="http://schemas.openxmlformats.org/officeDocument/2006/relationships/hyperlink" Target="https://observepoint.my.salesforce.com/0010W00002QIfUXQA1" TargetMode="External"/><Relationship Id="rId35" Type="http://schemas.openxmlformats.org/officeDocument/2006/relationships/hyperlink" Target="https://observepoint.my.salesforce.com/0066T000016lLtRQAU" TargetMode="External"/><Relationship Id="rId3508" Type="http://schemas.openxmlformats.org/officeDocument/2006/relationships/hyperlink" Target="https://observepoint.my.salesforce.com/001d000001RemPSAAZ" TargetMode="External"/><Relationship Id="rId4839" Type="http://schemas.openxmlformats.org/officeDocument/2006/relationships/hyperlink" Target="https://observepoint.my.salesforce.com/0066T00001CN7GzQAL" TargetMode="External"/><Relationship Id="rId34" Type="http://schemas.openxmlformats.org/officeDocument/2006/relationships/hyperlink" Target="https://observepoint.my.salesforce.com/001d000001RdTV8AAN" TargetMode="External"/><Relationship Id="rId3507" Type="http://schemas.openxmlformats.org/officeDocument/2006/relationships/hyperlink" Target="https://observepoint.my.salesforce.com/0060W00000wxZ4pQAE" TargetMode="External"/><Relationship Id="rId4838" Type="http://schemas.openxmlformats.org/officeDocument/2006/relationships/hyperlink" Target="https://observepoint.my.salesforce.com/0010W00002QIfUXQA1" TargetMode="External"/><Relationship Id="rId3509" Type="http://schemas.openxmlformats.org/officeDocument/2006/relationships/hyperlink" Target="https://observepoint.my.salesforce.com/0060W00000zOxFKQA0" TargetMode="External"/><Relationship Id="rId37" Type="http://schemas.openxmlformats.org/officeDocument/2006/relationships/hyperlink" Target="https://observepoint.my.salesforce.com/0066T000017wWfsQAE" TargetMode="External"/><Relationship Id="rId36" Type="http://schemas.openxmlformats.org/officeDocument/2006/relationships/hyperlink" Target="https://observepoint.my.salesforce.com/001d000001eAQacAAG" TargetMode="External"/><Relationship Id="rId39" Type="http://schemas.openxmlformats.org/officeDocument/2006/relationships/hyperlink" Target="https://observepoint.my.salesforce.com/0066T000017WXADQA4" TargetMode="External"/><Relationship Id="rId38" Type="http://schemas.openxmlformats.org/officeDocument/2006/relationships/hyperlink" Target="https://observepoint.my.salesforce.com/0010W00002QJ4VYQA1" TargetMode="External"/><Relationship Id="rId3500" Type="http://schemas.openxmlformats.org/officeDocument/2006/relationships/hyperlink" Target="https://observepoint.my.salesforce.com/001d000001gQ9VZAA0" TargetMode="External"/><Relationship Id="rId4831" Type="http://schemas.openxmlformats.org/officeDocument/2006/relationships/hyperlink" Target="https://observepoint.my.salesforce.com/0060W00000y5GAMQA2" TargetMode="External"/><Relationship Id="rId4830" Type="http://schemas.openxmlformats.org/officeDocument/2006/relationships/hyperlink" Target="https://observepoint.my.salesforce.com/001d000001gPAKzAAO" TargetMode="External"/><Relationship Id="rId2203" Type="http://schemas.openxmlformats.org/officeDocument/2006/relationships/hyperlink" Target="https://observepoint.my.salesforce.com/001d000001qtIFcAAM" TargetMode="External"/><Relationship Id="rId3535" Type="http://schemas.openxmlformats.org/officeDocument/2006/relationships/hyperlink" Target="https://observepoint.my.salesforce.com/0066T000016ndFfQAI" TargetMode="External"/><Relationship Id="rId4866" Type="http://schemas.openxmlformats.org/officeDocument/2006/relationships/hyperlink" Target="https://observepoint.my.salesforce.com/0060W00000zNpVcQAK" TargetMode="External"/><Relationship Id="rId2204" Type="http://schemas.openxmlformats.org/officeDocument/2006/relationships/hyperlink" Target="https://observepoint.my.salesforce.com/0066T000018GeWAQA0" TargetMode="External"/><Relationship Id="rId3534" Type="http://schemas.openxmlformats.org/officeDocument/2006/relationships/hyperlink" Target="https://observepoint.my.salesforce.com/001d000001RdPBTAA3" TargetMode="External"/><Relationship Id="rId4865" Type="http://schemas.openxmlformats.org/officeDocument/2006/relationships/hyperlink" Target="https://observepoint.my.salesforce.com/001d00000254iA3AAI" TargetMode="External"/><Relationship Id="rId20" Type="http://schemas.openxmlformats.org/officeDocument/2006/relationships/hyperlink" Target="https://observepoint.my.salesforce.com/001d000001rgTbzAAE" TargetMode="External"/><Relationship Id="rId2205" Type="http://schemas.openxmlformats.org/officeDocument/2006/relationships/hyperlink" Target="https://observepoint.my.salesforce.com/0010W00002OJ30cQAD" TargetMode="External"/><Relationship Id="rId3537" Type="http://schemas.openxmlformats.org/officeDocument/2006/relationships/hyperlink" Target="https://observepoint.my.salesforce.com/0060W000014oOlRQAU" TargetMode="External"/><Relationship Id="rId4868" Type="http://schemas.openxmlformats.org/officeDocument/2006/relationships/hyperlink" Target="https://observepoint.my.salesforce.com/0060W00000vX8vzQAC" TargetMode="External"/><Relationship Id="rId2206" Type="http://schemas.openxmlformats.org/officeDocument/2006/relationships/hyperlink" Target="https://observepoint.my.salesforce.com/0066T000018HHVSQA4" TargetMode="External"/><Relationship Id="rId3536" Type="http://schemas.openxmlformats.org/officeDocument/2006/relationships/hyperlink" Target="https://observepoint.my.salesforce.com/001d000001VcaBmAAJ" TargetMode="External"/><Relationship Id="rId4867" Type="http://schemas.openxmlformats.org/officeDocument/2006/relationships/hyperlink" Target="https://observepoint.my.salesforce.com/001d00000254iA3AAI" TargetMode="External"/><Relationship Id="rId22" Type="http://schemas.openxmlformats.org/officeDocument/2006/relationships/hyperlink" Target="https://observepoint.my.salesforce.com/001d000001fioeBAAQ" TargetMode="External"/><Relationship Id="rId2207" Type="http://schemas.openxmlformats.org/officeDocument/2006/relationships/hyperlink" Target="https://observepoint.my.salesforce.com/001d000001imS9ZAAU" TargetMode="External"/><Relationship Id="rId3539" Type="http://schemas.openxmlformats.org/officeDocument/2006/relationships/hyperlink" Target="https://observepoint.my.salesforce.com/0060W000012ZGjDQAW" TargetMode="External"/><Relationship Id="rId21" Type="http://schemas.openxmlformats.org/officeDocument/2006/relationships/hyperlink" Target="https://observepoint.my.salesforce.com/0060W000012L1XwQAK" TargetMode="External"/><Relationship Id="rId2208" Type="http://schemas.openxmlformats.org/officeDocument/2006/relationships/hyperlink" Target="https://observepoint.my.salesforce.com/006VH00000Be74UYAR" TargetMode="External"/><Relationship Id="rId3538" Type="http://schemas.openxmlformats.org/officeDocument/2006/relationships/hyperlink" Target="https://observepoint.my.salesforce.com/001d000001VcaBmAAJ" TargetMode="External"/><Relationship Id="rId4869" Type="http://schemas.openxmlformats.org/officeDocument/2006/relationships/hyperlink" Target="https://observepoint.my.salesforce.com/0010W00002CCu1uQAD" TargetMode="External"/><Relationship Id="rId24" Type="http://schemas.openxmlformats.org/officeDocument/2006/relationships/hyperlink" Target="https://observepoint.my.salesforce.com/0010W00002YBfBJQA1" TargetMode="External"/><Relationship Id="rId2209" Type="http://schemas.openxmlformats.org/officeDocument/2006/relationships/hyperlink" Target="https://observepoint.my.salesforce.com/001d000001noLxfAAE" TargetMode="External"/><Relationship Id="rId23" Type="http://schemas.openxmlformats.org/officeDocument/2006/relationships/hyperlink" Target="https://observepoint.my.salesforce.com/0060W000012tGTrQAM" TargetMode="External"/><Relationship Id="rId26" Type="http://schemas.openxmlformats.org/officeDocument/2006/relationships/hyperlink" Target="https://observepoint.my.salesforce.com/001d000001quzr6AAA" TargetMode="External"/><Relationship Id="rId25" Type="http://schemas.openxmlformats.org/officeDocument/2006/relationships/hyperlink" Target="https://observepoint.my.salesforce.com/0060W00001371hDQAQ" TargetMode="External"/><Relationship Id="rId28" Type="http://schemas.openxmlformats.org/officeDocument/2006/relationships/hyperlink" Target="https://observepoint.my.salesforce.com/001d000001eAQacAAG" TargetMode="External"/><Relationship Id="rId4860" Type="http://schemas.openxmlformats.org/officeDocument/2006/relationships/hyperlink" Target="https://observepoint.my.salesforce.com/0060W00000y5hBqQAI" TargetMode="External"/><Relationship Id="rId27" Type="http://schemas.openxmlformats.org/officeDocument/2006/relationships/hyperlink" Target="https://observepoint.my.salesforce.com/0060W000014cr2CQAQ" TargetMode="External"/><Relationship Id="rId3531" Type="http://schemas.openxmlformats.org/officeDocument/2006/relationships/hyperlink" Target="https://observepoint.my.salesforce.com/006d000000r3ZLZAA2" TargetMode="External"/><Relationship Id="rId4862" Type="http://schemas.openxmlformats.org/officeDocument/2006/relationships/hyperlink" Target="https://observepoint.my.salesforce.com/0060W00000wwUx6QAE" TargetMode="External"/><Relationship Id="rId29" Type="http://schemas.openxmlformats.org/officeDocument/2006/relationships/hyperlink" Target="https://observepoint.my.salesforce.com/0060W000015ObrYQAS" TargetMode="External"/><Relationship Id="rId2200" Type="http://schemas.openxmlformats.org/officeDocument/2006/relationships/hyperlink" Target="https://observepoint.my.salesforce.com/0066T00001CMnCAQA1" TargetMode="External"/><Relationship Id="rId3530" Type="http://schemas.openxmlformats.org/officeDocument/2006/relationships/hyperlink" Target="https://observepoint.my.salesforce.com/001d000001RdPBTAA3" TargetMode="External"/><Relationship Id="rId4861" Type="http://schemas.openxmlformats.org/officeDocument/2006/relationships/hyperlink" Target="https://observepoint.my.salesforce.com/001d000001ezdsxAAA" TargetMode="External"/><Relationship Id="rId2201" Type="http://schemas.openxmlformats.org/officeDocument/2006/relationships/hyperlink" Target="https://observepoint.my.salesforce.com/0010W00002gEqN1QAK" TargetMode="External"/><Relationship Id="rId3533" Type="http://schemas.openxmlformats.org/officeDocument/2006/relationships/hyperlink" Target="https://observepoint.my.salesforce.com/006d000000i1biIAAQ" TargetMode="External"/><Relationship Id="rId4864" Type="http://schemas.openxmlformats.org/officeDocument/2006/relationships/hyperlink" Target="https://observepoint.my.salesforce.com/006d000000uF4MgAAK" TargetMode="External"/><Relationship Id="rId2202" Type="http://schemas.openxmlformats.org/officeDocument/2006/relationships/hyperlink" Target="https://observepoint.my.salesforce.com/0066T000018HnFSQA0" TargetMode="External"/><Relationship Id="rId3532" Type="http://schemas.openxmlformats.org/officeDocument/2006/relationships/hyperlink" Target="https://observepoint.my.salesforce.com/001d000001RdPBTAA3" TargetMode="External"/><Relationship Id="rId4863" Type="http://schemas.openxmlformats.org/officeDocument/2006/relationships/hyperlink" Target="https://observepoint.my.salesforce.com/001d00000254iA3AAI" TargetMode="External"/><Relationship Id="rId3524" Type="http://schemas.openxmlformats.org/officeDocument/2006/relationships/hyperlink" Target="https://observepoint.my.salesforce.com/001d000000VOihTAAT" TargetMode="External"/><Relationship Id="rId4855" Type="http://schemas.openxmlformats.org/officeDocument/2006/relationships/hyperlink" Target="https://observepoint.my.salesforce.com/001d000001rhM5pAAE" TargetMode="External"/><Relationship Id="rId3523" Type="http://schemas.openxmlformats.org/officeDocument/2006/relationships/hyperlink" Target="https://observepoint.my.salesforce.com/006d000000uEhIXAA0" TargetMode="External"/><Relationship Id="rId4854" Type="http://schemas.openxmlformats.org/officeDocument/2006/relationships/hyperlink" Target="https://observepoint.my.salesforce.com/0060W0000122uZhQAI" TargetMode="External"/><Relationship Id="rId3526" Type="http://schemas.openxmlformats.org/officeDocument/2006/relationships/hyperlink" Target="https://observepoint.my.salesforce.com/001d000000VOihTAAT" TargetMode="External"/><Relationship Id="rId4857" Type="http://schemas.openxmlformats.org/officeDocument/2006/relationships/hyperlink" Target="https://observepoint.my.salesforce.com/001d000001h2JsUAAU" TargetMode="External"/><Relationship Id="rId3525" Type="http://schemas.openxmlformats.org/officeDocument/2006/relationships/hyperlink" Target="https://observepoint.my.salesforce.com/006d000000hzTXnAAM" TargetMode="External"/><Relationship Id="rId4856" Type="http://schemas.openxmlformats.org/officeDocument/2006/relationships/hyperlink" Target="https://observepoint.my.salesforce.com/0066T00001CN7FXQA1" TargetMode="External"/><Relationship Id="rId11" Type="http://schemas.openxmlformats.org/officeDocument/2006/relationships/hyperlink" Target="https://observepoint.my.salesforce.com/0060W00000zOxHaQAK" TargetMode="External"/><Relationship Id="rId3528" Type="http://schemas.openxmlformats.org/officeDocument/2006/relationships/hyperlink" Target="https://observepoint.my.salesforce.com/001d000000VOihTAAT" TargetMode="External"/><Relationship Id="rId4859" Type="http://schemas.openxmlformats.org/officeDocument/2006/relationships/hyperlink" Target="https://observepoint.my.salesforce.com/001d000001ezdsxAAA" TargetMode="External"/><Relationship Id="rId10" Type="http://schemas.openxmlformats.org/officeDocument/2006/relationships/hyperlink" Target="https://observepoint.my.salesforce.com/001d000001qroSHAAY" TargetMode="External"/><Relationship Id="rId3527" Type="http://schemas.openxmlformats.org/officeDocument/2006/relationships/hyperlink" Target="https://observepoint.my.salesforce.com/006d000000buuZwAAI" TargetMode="External"/><Relationship Id="rId4858" Type="http://schemas.openxmlformats.org/officeDocument/2006/relationships/hyperlink" Target="https://observepoint.my.salesforce.com/0060W00000vISAtQAO" TargetMode="External"/><Relationship Id="rId13" Type="http://schemas.openxmlformats.org/officeDocument/2006/relationships/hyperlink" Target="https://observepoint.my.salesforce.com/0060W000010qCcdQAE" TargetMode="External"/><Relationship Id="rId12" Type="http://schemas.openxmlformats.org/officeDocument/2006/relationships/hyperlink" Target="https://observepoint.my.salesforce.com/001d000001eAQacAAG" TargetMode="External"/><Relationship Id="rId3529" Type="http://schemas.openxmlformats.org/officeDocument/2006/relationships/hyperlink" Target="https://observepoint.my.salesforce.com/0060W00000wytMsQAI" TargetMode="External"/><Relationship Id="rId15" Type="http://schemas.openxmlformats.org/officeDocument/2006/relationships/hyperlink" Target="https://observepoint.my.salesforce.com/0060W0000121iiKQAQ" TargetMode="External"/><Relationship Id="rId14" Type="http://schemas.openxmlformats.org/officeDocument/2006/relationships/hyperlink" Target="https://observepoint.my.salesforce.com/001d000001fioeBAAQ" TargetMode="External"/><Relationship Id="rId17" Type="http://schemas.openxmlformats.org/officeDocument/2006/relationships/hyperlink" Target="https://observepoint.my.salesforce.com/0060W0000121JtZQAU" TargetMode="External"/><Relationship Id="rId16" Type="http://schemas.openxmlformats.org/officeDocument/2006/relationships/hyperlink" Target="https://observepoint.my.salesforce.com/001d000001eAQacAAG" TargetMode="External"/><Relationship Id="rId19" Type="http://schemas.openxmlformats.org/officeDocument/2006/relationships/hyperlink" Target="https://observepoint.my.salesforce.com/0060W000012KhuoQAC" TargetMode="External"/><Relationship Id="rId3520" Type="http://schemas.openxmlformats.org/officeDocument/2006/relationships/hyperlink" Target="https://observepoint.my.salesforce.com/001d000001dLkNsAAK" TargetMode="External"/><Relationship Id="rId4851" Type="http://schemas.openxmlformats.org/officeDocument/2006/relationships/hyperlink" Target="https://observepoint.my.salesforce.com/006d000000tvFzxAAE" TargetMode="External"/><Relationship Id="rId18" Type="http://schemas.openxmlformats.org/officeDocument/2006/relationships/hyperlink" Target="https://observepoint.my.salesforce.com/001d000001qroSHAAY" TargetMode="External"/><Relationship Id="rId4850" Type="http://schemas.openxmlformats.org/officeDocument/2006/relationships/hyperlink" Target="https://observepoint.my.salesforce.com/001d000001rhM5pAAE" TargetMode="External"/><Relationship Id="rId3522" Type="http://schemas.openxmlformats.org/officeDocument/2006/relationships/hyperlink" Target="https://observepoint.my.salesforce.com/001d000000VOihTAAT" TargetMode="External"/><Relationship Id="rId4853" Type="http://schemas.openxmlformats.org/officeDocument/2006/relationships/hyperlink" Target="http://2020-ren-moo.com" TargetMode="External"/><Relationship Id="rId3521" Type="http://schemas.openxmlformats.org/officeDocument/2006/relationships/hyperlink" Target="https://observepoint.my.salesforce.com/006d000000ZkWu2AAF" TargetMode="External"/><Relationship Id="rId4852" Type="http://schemas.openxmlformats.org/officeDocument/2006/relationships/hyperlink" Target="https://observepoint.my.salesforce.com/001d000001rhM5pAAE" TargetMode="External"/><Relationship Id="rId84" Type="http://schemas.openxmlformats.org/officeDocument/2006/relationships/hyperlink" Target="https://observepoint.my.salesforce.com/001d0000021ptaHAAQ" TargetMode="External"/><Relationship Id="rId1774" Type="http://schemas.openxmlformats.org/officeDocument/2006/relationships/hyperlink" Target="https://observepoint.my.salesforce.com/006VH000001aOxmYAE" TargetMode="External"/><Relationship Id="rId4800" Type="http://schemas.openxmlformats.org/officeDocument/2006/relationships/hyperlink" Target="https://observepoint.my.salesforce.com/001d000001RdTV8AAN" TargetMode="External"/><Relationship Id="rId83" Type="http://schemas.openxmlformats.org/officeDocument/2006/relationships/hyperlink" Target="https://observepoint.my.salesforce.com/006d000000ph76iAAA" TargetMode="External"/><Relationship Id="rId1775" Type="http://schemas.openxmlformats.org/officeDocument/2006/relationships/hyperlink" Target="https://observepoint.my.salesforce.com/0010W00002VytlpQAB" TargetMode="External"/><Relationship Id="rId86" Type="http://schemas.openxmlformats.org/officeDocument/2006/relationships/hyperlink" Target="https://observepoint.my.salesforce.com/001d000001XVZtcAAH" TargetMode="External"/><Relationship Id="rId1776" Type="http://schemas.openxmlformats.org/officeDocument/2006/relationships/hyperlink" Target="https://observepoint.my.salesforce.com/0066T00001ABvLxQAL" TargetMode="External"/><Relationship Id="rId4802" Type="http://schemas.openxmlformats.org/officeDocument/2006/relationships/hyperlink" Target="https://observepoint.my.salesforce.com/001d000001RdTV8AAN" TargetMode="External"/><Relationship Id="rId85" Type="http://schemas.openxmlformats.org/officeDocument/2006/relationships/hyperlink" Target="https://observepoint.my.salesforce.com/006d000000Sra8aAAB" TargetMode="External"/><Relationship Id="rId1777" Type="http://schemas.openxmlformats.org/officeDocument/2006/relationships/hyperlink" Target="https://observepoint.my.salesforce.com/0010W00002VytlpQAB" TargetMode="External"/><Relationship Id="rId4801" Type="http://schemas.openxmlformats.org/officeDocument/2006/relationships/hyperlink" Target="https://observepoint.my.salesforce.com/0060W00000y5Z9tQAE" TargetMode="External"/><Relationship Id="rId88" Type="http://schemas.openxmlformats.org/officeDocument/2006/relationships/hyperlink" Target="https://observepoint.my.salesforce.com/001d000001QaaI5AAJ" TargetMode="External"/><Relationship Id="rId1778" Type="http://schemas.openxmlformats.org/officeDocument/2006/relationships/hyperlink" Target="https://observepoint.my.salesforce.com/0060W00000zOCcOQAW" TargetMode="External"/><Relationship Id="rId4804" Type="http://schemas.openxmlformats.org/officeDocument/2006/relationships/hyperlink" Target="https://observepoint.my.salesforce.com/001d000000VOLPVAA5" TargetMode="External"/><Relationship Id="rId87" Type="http://schemas.openxmlformats.org/officeDocument/2006/relationships/hyperlink" Target="https://observepoint.my.salesforce.com/006d000000Sra8PAAR" TargetMode="External"/><Relationship Id="rId1779" Type="http://schemas.openxmlformats.org/officeDocument/2006/relationships/hyperlink" Target="https://observepoint.my.salesforce.com/001d000001iAabUAAS" TargetMode="External"/><Relationship Id="rId4803" Type="http://schemas.openxmlformats.org/officeDocument/2006/relationships/hyperlink" Target="https://observepoint.my.salesforce.com/0066T00001ACNqFQAX" TargetMode="External"/><Relationship Id="rId4806" Type="http://schemas.openxmlformats.org/officeDocument/2006/relationships/hyperlink" Target="https://observepoint.my.salesforce.com/001d000000VOLPVAA5" TargetMode="External"/><Relationship Id="rId89" Type="http://schemas.openxmlformats.org/officeDocument/2006/relationships/hyperlink" Target="https://observepoint.my.salesforce.com/006d000000VQaTKAA1" TargetMode="External"/><Relationship Id="rId4805" Type="http://schemas.openxmlformats.org/officeDocument/2006/relationships/hyperlink" Target="https://observepoint.my.salesforce.com/0066T000016livPQAQ" TargetMode="External"/><Relationship Id="rId4808" Type="http://schemas.openxmlformats.org/officeDocument/2006/relationships/hyperlink" Target="https://observepoint.my.salesforce.com/001d000000VOLPVAA5" TargetMode="External"/><Relationship Id="rId4807" Type="http://schemas.openxmlformats.org/officeDocument/2006/relationships/hyperlink" Target="https://observepoint.my.salesforce.com/0060W000014nMWlQAM" TargetMode="External"/><Relationship Id="rId4809" Type="http://schemas.openxmlformats.org/officeDocument/2006/relationships/hyperlink" Target="https://observepoint.my.salesforce.com/0060W0000122L0PQAU" TargetMode="External"/><Relationship Id="rId80" Type="http://schemas.openxmlformats.org/officeDocument/2006/relationships/hyperlink" Target="https://observepoint.my.salesforce.com/001d000001sa50vAAA" TargetMode="External"/><Relationship Id="rId82" Type="http://schemas.openxmlformats.org/officeDocument/2006/relationships/hyperlink" Target="https://observepoint.my.salesforce.com/001d000000VOc86AAD" TargetMode="External"/><Relationship Id="rId81" Type="http://schemas.openxmlformats.org/officeDocument/2006/relationships/hyperlink" Target="https://observepoint.my.salesforce.com/006d000000pdlepAAA" TargetMode="External"/><Relationship Id="rId1770" Type="http://schemas.openxmlformats.org/officeDocument/2006/relationships/hyperlink" Target="https://observepoint.my.salesforce.com/006VH00000SaHlOYAV" TargetMode="External"/><Relationship Id="rId1771" Type="http://schemas.openxmlformats.org/officeDocument/2006/relationships/hyperlink" Target="https://observepoint.my.salesforce.com/0010W00002VytlpQAB" TargetMode="External"/><Relationship Id="rId1772" Type="http://schemas.openxmlformats.org/officeDocument/2006/relationships/hyperlink" Target="https://observepoint.my.salesforce.com/006VH00000hjEndYAE" TargetMode="External"/><Relationship Id="rId1773" Type="http://schemas.openxmlformats.org/officeDocument/2006/relationships/hyperlink" Target="https://observepoint.my.salesforce.com/0010W00002VytlpQAB" TargetMode="External"/><Relationship Id="rId73" Type="http://schemas.openxmlformats.org/officeDocument/2006/relationships/hyperlink" Target="https://observepoint.my.salesforce.com/006d000000ltUOkAAM" TargetMode="External"/><Relationship Id="rId1763" Type="http://schemas.openxmlformats.org/officeDocument/2006/relationships/hyperlink" Target="https://observepoint.my.salesforce.com/001d000001gyl8VAAQ" TargetMode="External"/><Relationship Id="rId72" Type="http://schemas.openxmlformats.org/officeDocument/2006/relationships/hyperlink" Target="https://observepoint.my.salesforce.com/001d000001Ev4zwAAB" TargetMode="External"/><Relationship Id="rId1764" Type="http://schemas.openxmlformats.org/officeDocument/2006/relationships/hyperlink" Target="https://observepoint.my.salesforce.com/0060W000012uPxCQAU" TargetMode="External"/><Relationship Id="rId75" Type="http://schemas.openxmlformats.org/officeDocument/2006/relationships/hyperlink" Target="https://observepoint.my.salesforce.com/006d000000mhMstAAE" TargetMode="External"/><Relationship Id="rId1765" Type="http://schemas.openxmlformats.org/officeDocument/2006/relationships/hyperlink" Target="https://observepoint.my.salesforce.com/001d000001tP3UxAAK" TargetMode="External"/><Relationship Id="rId74" Type="http://schemas.openxmlformats.org/officeDocument/2006/relationships/hyperlink" Target="https://observepoint.my.salesforce.com/001d000001MFfT7AAL" TargetMode="External"/><Relationship Id="rId1766" Type="http://schemas.openxmlformats.org/officeDocument/2006/relationships/hyperlink" Target="https://observepoint.my.salesforce.com/0060W000015PJaoQAG" TargetMode="External"/><Relationship Id="rId77" Type="http://schemas.openxmlformats.org/officeDocument/2006/relationships/hyperlink" Target="https://observepoint.my.salesforce.com/006d000000moiwxAAA" TargetMode="External"/><Relationship Id="rId1767" Type="http://schemas.openxmlformats.org/officeDocument/2006/relationships/hyperlink" Target="https://observepoint.my.salesforce.com/001d000001tP3UxAAK" TargetMode="External"/><Relationship Id="rId76" Type="http://schemas.openxmlformats.org/officeDocument/2006/relationships/hyperlink" Target="https://observepoint.my.salesforce.com/001d000001gQJnxAAG" TargetMode="External"/><Relationship Id="rId1768" Type="http://schemas.openxmlformats.org/officeDocument/2006/relationships/hyperlink" Target="https://observepoint.my.salesforce.com/0066T00001DOBsKQAX" TargetMode="External"/><Relationship Id="rId79" Type="http://schemas.openxmlformats.org/officeDocument/2006/relationships/hyperlink" Target="https://observepoint.my.salesforce.com/006d000000oEQ8UAAW" TargetMode="External"/><Relationship Id="rId1769" Type="http://schemas.openxmlformats.org/officeDocument/2006/relationships/hyperlink" Target="https://observepoint.my.salesforce.com/001d000001h1j1fAAA" TargetMode="External"/><Relationship Id="rId78" Type="http://schemas.openxmlformats.org/officeDocument/2006/relationships/hyperlink" Target="https://observepoint.my.salesforce.com/001d000001XVZtcAAH" TargetMode="External"/><Relationship Id="rId71" Type="http://schemas.openxmlformats.org/officeDocument/2006/relationships/hyperlink" Target="https://observepoint.my.salesforce.com/006d000000hzTvPAAU" TargetMode="External"/><Relationship Id="rId70" Type="http://schemas.openxmlformats.org/officeDocument/2006/relationships/hyperlink" Target="https://observepoint.my.salesforce.com/001d000000VOihmAAD" TargetMode="External"/><Relationship Id="rId1760" Type="http://schemas.openxmlformats.org/officeDocument/2006/relationships/hyperlink" Target="https://observepoint.my.salesforce.com/0060W000015P7nYQAS" TargetMode="External"/><Relationship Id="rId1761" Type="http://schemas.openxmlformats.org/officeDocument/2006/relationships/hyperlink" Target="https://observepoint.my.salesforce.com/001d000001gyl8VAAQ" TargetMode="External"/><Relationship Id="rId1762" Type="http://schemas.openxmlformats.org/officeDocument/2006/relationships/hyperlink" Target="https://observepoint.my.salesforce.com/006VH000000gvrVYAQ" TargetMode="External"/><Relationship Id="rId62" Type="http://schemas.openxmlformats.org/officeDocument/2006/relationships/hyperlink" Target="https://observepoint.my.salesforce.com/001d000001gQJnxAAG" TargetMode="External"/><Relationship Id="rId1796" Type="http://schemas.openxmlformats.org/officeDocument/2006/relationships/hyperlink" Target="https://observepoint.my.salesforce.com/0066T000015o7aoQAA" TargetMode="External"/><Relationship Id="rId4822" Type="http://schemas.openxmlformats.org/officeDocument/2006/relationships/hyperlink" Target="https://observepoint.my.salesforce.com/001d000001ReuAnAAJ" TargetMode="External"/><Relationship Id="rId61" Type="http://schemas.openxmlformats.org/officeDocument/2006/relationships/hyperlink" Target="https://observepoint.my.salesforce.com/006d000000hpAs3AAE" TargetMode="External"/><Relationship Id="rId1797" Type="http://schemas.openxmlformats.org/officeDocument/2006/relationships/hyperlink" Target="https://observepoint.my.salesforce.com/001d000001ezcwzAAA" TargetMode="External"/><Relationship Id="rId4821" Type="http://schemas.openxmlformats.org/officeDocument/2006/relationships/hyperlink" Target="https://observepoint.my.salesforce.com/0060W00000wvwySQAQ" TargetMode="External"/><Relationship Id="rId64" Type="http://schemas.openxmlformats.org/officeDocument/2006/relationships/hyperlink" Target="https://observepoint.my.salesforce.com/001d000000VOc86AAD" TargetMode="External"/><Relationship Id="rId1798" Type="http://schemas.openxmlformats.org/officeDocument/2006/relationships/hyperlink" Target="https://observepoint.my.salesforce.com/0060W00000zPEW1QAO" TargetMode="External"/><Relationship Id="rId4824" Type="http://schemas.openxmlformats.org/officeDocument/2006/relationships/hyperlink" Target="https://observepoint.my.salesforce.com/001d000001u4DckAAE" TargetMode="External"/><Relationship Id="rId63" Type="http://schemas.openxmlformats.org/officeDocument/2006/relationships/hyperlink" Target="https://observepoint.my.salesforce.com/006d000000hpcTKAAY" TargetMode="External"/><Relationship Id="rId1799" Type="http://schemas.openxmlformats.org/officeDocument/2006/relationships/hyperlink" Target="https://observepoint.my.salesforce.com/0010W00002PjBxFQAV" TargetMode="External"/><Relationship Id="rId4823" Type="http://schemas.openxmlformats.org/officeDocument/2006/relationships/hyperlink" Target="https://observepoint.my.salesforce.com/0060W00000wwHQoQAM" TargetMode="External"/><Relationship Id="rId66" Type="http://schemas.openxmlformats.org/officeDocument/2006/relationships/hyperlink" Target="https://observepoint.my.salesforce.com/001d000001XVZtcAAH" TargetMode="External"/><Relationship Id="rId4826" Type="http://schemas.openxmlformats.org/officeDocument/2006/relationships/hyperlink" Target="https://observepoint.my.salesforce.com/001d000001u4DckAAE" TargetMode="External"/><Relationship Id="rId65" Type="http://schemas.openxmlformats.org/officeDocument/2006/relationships/hyperlink" Target="https://observepoint.my.salesforce.com/006d000000hpDm3AAE" TargetMode="External"/><Relationship Id="rId4825" Type="http://schemas.openxmlformats.org/officeDocument/2006/relationships/hyperlink" Target="https://observepoint.my.salesforce.com/006d000000rbgPeAAI" TargetMode="External"/><Relationship Id="rId68" Type="http://schemas.openxmlformats.org/officeDocument/2006/relationships/hyperlink" Target="https://observepoint.my.salesforce.com/001d000001Ub6gbAAB" TargetMode="External"/><Relationship Id="rId4828" Type="http://schemas.openxmlformats.org/officeDocument/2006/relationships/hyperlink" Target="https://observepoint.my.salesforce.com/001d000001gPAKzAAO" TargetMode="External"/><Relationship Id="rId67" Type="http://schemas.openxmlformats.org/officeDocument/2006/relationships/hyperlink" Target="https://observepoint.my.salesforce.com/006d000000hsb4eAAA" TargetMode="External"/><Relationship Id="rId4827" Type="http://schemas.openxmlformats.org/officeDocument/2006/relationships/hyperlink" Target="https://observepoint.my.salesforce.com/0060W000012t6iXQAQ" TargetMode="External"/><Relationship Id="rId4829" Type="http://schemas.openxmlformats.org/officeDocument/2006/relationships/hyperlink" Target="https://observepoint.my.salesforce.com/0060W000010QTZkQAO" TargetMode="External"/><Relationship Id="rId60" Type="http://schemas.openxmlformats.org/officeDocument/2006/relationships/hyperlink" Target="https://observepoint.my.salesforce.com/001d000001QaaI5AAJ" TargetMode="External"/><Relationship Id="rId69" Type="http://schemas.openxmlformats.org/officeDocument/2006/relationships/hyperlink" Target="https://observepoint.my.salesforce.com/006d000000hylQ8AAI" TargetMode="External"/><Relationship Id="rId1790" Type="http://schemas.openxmlformats.org/officeDocument/2006/relationships/hyperlink" Target="https://observepoint.my.salesforce.com/0060W000015PVUaQAO" TargetMode="External"/><Relationship Id="rId1791" Type="http://schemas.openxmlformats.org/officeDocument/2006/relationships/hyperlink" Target="https://observepoint.my.salesforce.com/0010W00002XFT24QAH" TargetMode="External"/><Relationship Id="rId1792" Type="http://schemas.openxmlformats.org/officeDocument/2006/relationships/hyperlink" Target="https://observepoint.my.salesforce.com/0066T000016js4CQAQ" TargetMode="External"/><Relationship Id="rId1793" Type="http://schemas.openxmlformats.org/officeDocument/2006/relationships/hyperlink" Target="https://observepoint.my.salesforce.com/0016T00002n3FL8QAM" TargetMode="External"/><Relationship Id="rId1794" Type="http://schemas.openxmlformats.org/officeDocument/2006/relationships/hyperlink" Target="https://observepoint.my.salesforce.com/0066T00001DNmUgQAL" TargetMode="External"/><Relationship Id="rId4820" Type="http://schemas.openxmlformats.org/officeDocument/2006/relationships/hyperlink" Target="https://observepoint.my.salesforce.com/001d000001SNLWGAA5" TargetMode="External"/><Relationship Id="rId1795" Type="http://schemas.openxmlformats.org/officeDocument/2006/relationships/hyperlink" Target="https://observepoint.my.salesforce.com/001d000001ezcwzAAA" TargetMode="External"/><Relationship Id="rId51" Type="http://schemas.openxmlformats.org/officeDocument/2006/relationships/hyperlink" Target="https://observepoint.my.salesforce.com/006d000000dwLyeAAE" TargetMode="External"/><Relationship Id="rId1785" Type="http://schemas.openxmlformats.org/officeDocument/2006/relationships/hyperlink" Target="https://observepoint.my.salesforce.com/001d000001ReoYNAAZ" TargetMode="External"/><Relationship Id="rId4811" Type="http://schemas.openxmlformats.org/officeDocument/2006/relationships/hyperlink" Target="https://observepoint.my.salesforce.com/0060W00000zP7MVQA0" TargetMode="External"/><Relationship Id="rId50" Type="http://schemas.openxmlformats.org/officeDocument/2006/relationships/hyperlink" Target="https://observepoint.my.salesforce.com/001d000001Ev4zwAAB" TargetMode="External"/><Relationship Id="rId1786" Type="http://schemas.openxmlformats.org/officeDocument/2006/relationships/hyperlink" Target="https://observepoint.my.salesforce.com/0060W000010NiViQAK" TargetMode="External"/><Relationship Id="rId4810" Type="http://schemas.openxmlformats.org/officeDocument/2006/relationships/hyperlink" Target="https://observepoint.my.salesforce.com/001d000000VOLPVAA5" TargetMode="External"/><Relationship Id="rId53" Type="http://schemas.openxmlformats.org/officeDocument/2006/relationships/hyperlink" Target="https://observepoint.my.salesforce.com/006d000000e5DpPAAU" TargetMode="External"/><Relationship Id="rId1787" Type="http://schemas.openxmlformats.org/officeDocument/2006/relationships/hyperlink" Target="https://observepoint.my.salesforce.com/0010W00002MwxOVQAZ" TargetMode="External"/><Relationship Id="rId4813" Type="http://schemas.openxmlformats.org/officeDocument/2006/relationships/hyperlink" Target="https://observepoint.my.salesforce.com/0060W00000wxskEQAQ" TargetMode="External"/><Relationship Id="rId52" Type="http://schemas.openxmlformats.org/officeDocument/2006/relationships/hyperlink" Target="https://observepoint.my.salesforce.com/001d000001Ev4zwAAB" TargetMode="External"/><Relationship Id="rId1788" Type="http://schemas.openxmlformats.org/officeDocument/2006/relationships/hyperlink" Target="https://observepoint.my.salesforce.com/0060W00000zNcRGQA0" TargetMode="External"/><Relationship Id="rId4812" Type="http://schemas.openxmlformats.org/officeDocument/2006/relationships/hyperlink" Target="https://observepoint.my.salesforce.com/001d000000VOLPVAA5" TargetMode="External"/><Relationship Id="rId55" Type="http://schemas.openxmlformats.org/officeDocument/2006/relationships/hyperlink" Target="https://observepoint.my.salesforce.com/006d000000e5YgmAAE" TargetMode="External"/><Relationship Id="rId1789" Type="http://schemas.openxmlformats.org/officeDocument/2006/relationships/hyperlink" Target="https://observepoint.my.salesforce.com/0010W00002MwwyBQAR" TargetMode="External"/><Relationship Id="rId4815" Type="http://schemas.openxmlformats.org/officeDocument/2006/relationships/hyperlink" Target="https://observepoint.my.salesforce.com/0060W00000y8BIOQA2" TargetMode="External"/><Relationship Id="rId54" Type="http://schemas.openxmlformats.org/officeDocument/2006/relationships/hyperlink" Target="https://observepoint.my.salesforce.com/001d000000VOLPHAA5" TargetMode="External"/><Relationship Id="rId4814" Type="http://schemas.openxmlformats.org/officeDocument/2006/relationships/hyperlink" Target="https://observepoint.my.salesforce.com/001d000000VOLPVAA5" TargetMode="External"/><Relationship Id="rId57" Type="http://schemas.openxmlformats.org/officeDocument/2006/relationships/hyperlink" Target="https://observepoint.my.salesforce.com/006d000000howHqAAI" TargetMode="External"/><Relationship Id="rId4817" Type="http://schemas.openxmlformats.org/officeDocument/2006/relationships/hyperlink" Target="https://observepoint.my.salesforce.com/0066T000015ojkkQAA" TargetMode="External"/><Relationship Id="rId56" Type="http://schemas.openxmlformats.org/officeDocument/2006/relationships/hyperlink" Target="https://observepoint.my.salesforce.com/001d000001fjEVMAA2" TargetMode="External"/><Relationship Id="rId4816" Type="http://schemas.openxmlformats.org/officeDocument/2006/relationships/hyperlink" Target="https://observepoint.my.salesforce.com/001d000001SNLWGAA5" TargetMode="External"/><Relationship Id="rId4819" Type="http://schemas.openxmlformats.org/officeDocument/2006/relationships/hyperlink" Target="https://observepoint.my.salesforce.com/0060W000014crHfQAI" TargetMode="External"/><Relationship Id="rId4818" Type="http://schemas.openxmlformats.org/officeDocument/2006/relationships/hyperlink" Target="https://observepoint.my.salesforce.com/001d000001SNLWGAA5" TargetMode="External"/><Relationship Id="rId59" Type="http://schemas.openxmlformats.org/officeDocument/2006/relationships/hyperlink" Target="https://observepoint.my.salesforce.com/006d000000hp0taAAA" TargetMode="External"/><Relationship Id="rId58" Type="http://schemas.openxmlformats.org/officeDocument/2006/relationships/hyperlink" Target="https://observepoint.my.salesforce.com/001d000001MFfT7AAL" TargetMode="External"/><Relationship Id="rId1780" Type="http://schemas.openxmlformats.org/officeDocument/2006/relationships/hyperlink" Target="https://observepoint.my.salesforce.com/0060W0000122L5KQAU" TargetMode="External"/><Relationship Id="rId1781" Type="http://schemas.openxmlformats.org/officeDocument/2006/relationships/hyperlink" Target="https://observepoint.my.salesforce.com/0010W00002MVXYiQAP" TargetMode="External"/><Relationship Id="rId1782" Type="http://schemas.openxmlformats.org/officeDocument/2006/relationships/hyperlink" Target="https://observepoint.my.salesforce.com/0060W00000zP6nLQAS" TargetMode="External"/><Relationship Id="rId1783" Type="http://schemas.openxmlformats.org/officeDocument/2006/relationships/hyperlink" Target="https://observepoint.my.salesforce.com/0010W00002MVXYiQAP" TargetMode="External"/><Relationship Id="rId1784" Type="http://schemas.openxmlformats.org/officeDocument/2006/relationships/hyperlink" Target="https://observepoint.my.salesforce.com/0060W00000ztL9aQAE" TargetMode="External"/><Relationship Id="rId2269" Type="http://schemas.openxmlformats.org/officeDocument/2006/relationships/hyperlink" Target="https://observepoint.my.salesforce.com/001d000001qtOx0AAE" TargetMode="External"/><Relationship Id="rId349" Type="http://schemas.openxmlformats.org/officeDocument/2006/relationships/hyperlink" Target="https://observepoint.my.salesforce.com/0060W0000122YoyQAE" TargetMode="External"/><Relationship Id="rId348" Type="http://schemas.openxmlformats.org/officeDocument/2006/relationships/hyperlink" Target="https://observepoint.my.salesforce.com/001d000001ezRF3AAM" TargetMode="External"/><Relationship Id="rId347" Type="http://schemas.openxmlformats.org/officeDocument/2006/relationships/hyperlink" Target="https://observepoint.my.salesforce.com/0060W0000120lSfQAI" TargetMode="External"/><Relationship Id="rId346" Type="http://schemas.openxmlformats.org/officeDocument/2006/relationships/hyperlink" Target="https://observepoint.my.salesforce.com/001d000001ezRF3AAM" TargetMode="External"/><Relationship Id="rId3591" Type="http://schemas.openxmlformats.org/officeDocument/2006/relationships/hyperlink" Target="https://observepoint.my.salesforce.com/0060W000010wu3QQAQ" TargetMode="External"/><Relationship Id="rId2260" Type="http://schemas.openxmlformats.org/officeDocument/2006/relationships/hyperlink" Target="https://observepoint.my.salesforce.com/006VH00000eKXiLYAW" TargetMode="External"/><Relationship Id="rId3590" Type="http://schemas.openxmlformats.org/officeDocument/2006/relationships/hyperlink" Target="https://observepoint.my.salesforce.com/001d000001eziOSAAY" TargetMode="External"/><Relationship Id="rId341" Type="http://schemas.openxmlformats.org/officeDocument/2006/relationships/hyperlink" Target="https://observepoint.my.salesforce.com/0060W000011WIKCQA4" TargetMode="External"/><Relationship Id="rId2261" Type="http://schemas.openxmlformats.org/officeDocument/2006/relationships/hyperlink" Target="https://observepoint.my.salesforce.com/001d000001qtIQjAAM" TargetMode="External"/><Relationship Id="rId3593" Type="http://schemas.openxmlformats.org/officeDocument/2006/relationships/hyperlink" Target="https://observepoint.my.salesforce.com/0060W00000vwC9sQAE" TargetMode="External"/><Relationship Id="rId340" Type="http://schemas.openxmlformats.org/officeDocument/2006/relationships/hyperlink" Target="https://observepoint.my.salesforce.com/001d000001ezgB4AAI" TargetMode="External"/><Relationship Id="rId2262" Type="http://schemas.openxmlformats.org/officeDocument/2006/relationships/hyperlink" Target="https://observepoint.my.salesforce.com/006VH00000TtLmHYAV" TargetMode="External"/><Relationship Id="rId3592" Type="http://schemas.openxmlformats.org/officeDocument/2006/relationships/hyperlink" Target="https://observepoint.my.salesforce.com/001d000001eziOSAAY" TargetMode="External"/><Relationship Id="rId2263" Type="http://schemas.openxmlformats.org/officeDocument/2006/relationships/hyperlink" Target="https://observepoint.my.salesforce.com/001d000001fjMD9AAM" TargetMode="External"/><Relationship Id="rId3595" Type="http://schemas.openxmlformats.org/officeDocument/2006/relationships/hyperlink" Target="https://observepoint.my.salesforce.com/0066T00001CMC9SQAX" TargetMode="External"/><Relationship Id="rId2264" Type="http://schemas.openxmlformats.org/officeDocument/2006/relationships/hyperlink" Target="https://observepoint.my.salesforce.com/006VH00000ioeAbYAI" TargetMode="External"/><Relationship Id="rId3594" Type="http://schemas.openxmlformats.org/officeDocument/2006/relationships/hyperlink" Target="https://observepoint.my.salesforce.com/001d000001eziOSAAY" TargetMode="External"/><Relationship Id="rId345" Type="http://schemas.openxmlformats.org/officeDocument/2006/relationships/hyperlink" Target="https://observepoint.my.salesforce.com/0066T000016lg47QAA" TargetMode="External"/><Relationship Id="rId2265" Type="http://schemas.openxmlformats.org/officeDocument/2006/relationships/hyperlink" Target="https://observepoint.my.salesforce.com/001d000001fjMD9AAM" TargetMode="External"/><Relationship Id="rId3597" Type="http://schemas.openxmlformats.org/officeDocument/2006/relationships/hyperlink" Target="https://observepoint.my.salesforce.com/006d000000uDZeEAAW" TargetMode="External"/><Relationship Id="rId344" Type="http://schemas.openxmlformats.org/officeDocument/2006/relationships/hyperlink" Target="https://observepoint.my.salesforce.com/001d000001qtMymAAE" TargetMode="External"/><Relationship Id="rId2266" Type="http://schemas.openxmlformats.org/officeDocument/2006/relationships/hyperlink" Target="https://observepoint.my.salesforce.com/0066T000018zD3pQAE" TargetMode="External"/><Relationship Id="rId3596" Type="http://schemas.openxmlformats.org/officeDocument/2006/relationships/hyperlink" Target="https://observepoint.my.salesforce.com/001d000001Yq4yIAAR" TargetMode="External"/><Relationship Id="rId343" Type="http://schemas.openxmlformats.org/officeDocument/2006/relationships/hyperlink" Target="https://observepoint.my.salesforce.com/0060W0000121Fb7QAE" TargetMode="External"/><Relationship Id="rId2267" Type="http://schemas.openxmlformats.org/officeDocument/2006/relationships/hyperlink" Target="https://observepoint.my.salesforce.com/001d000001qtN8uAAE" TargetMode="External"/><Relationship Id="rId3599" Type="http://schemas.openxmlformats.org/officeDocument/2006/relationships/hyperlink" Target="https://observepoint.my.salesforce.com/0060W0000122eXTQAY" TargetMode="External"/><Relationship Id="rId342" Type="http://schemas.openxmlformats.org/officeDocument/2006/relationships/hyperlink" Target="https://observepoint.my.salesforce.com/001d000001ezgB4AAI" TargetMode="External"/><Relationship Id="rId2268" Type="http://schemas.openxmlformats.org/officeDocument/2006/relationships/hyperlink" Target="https://observepoint.my.salesforce.com/006VH00000c6dNNYAY" TargetMode="External"/><Relationship Id="rId3598" Type="http://schemas.openxmlformats.org/officeDocument/2006/relationships/hyperlink" Target="https://observepoint.my.salesforce.com/001d000001fj9fGAAQ" TargetMode="External"/><Relationship Id="rId2258" Type="http://schemas.openxmlformats.org/officeDocument/2006/relationships/hyperlink" Target="https://observepoint.my.salesforce.com/0066T000017vqP4QAI" TargetMode="External"/><Relationship Id="rId2259" Type="http://schemas.openxmlformats.org/officeDocument/2006/relationships/hyperlink" Target="https://observepoint.my.salesforce.com/001d000001XWB0NAAX" TargetMode="External"/><Relationship Id="rId3589" Type="http://schemas.openxmlformats.org/officeDocument/2006/relationships/hyperlink" Target="https://observepoint.my.salesforce.com/0060W0000121qKuQAI" TargetMode="External"/><Relationship Id="rId338" Type="http://schemas.openxmlformats.org/officeDocument/2006/relationships/hyperlink" Target="https://observepoint.my.salesforce.com/001d000001ezgB4AAI" TargetMode="External"/><Relationship Id="rId337" Type="http://schemas.openxmlformats.org/officeDocument/2006/relationships/hyperlink" Target="https://observepoint.my.salesforce.com/0060W00000zOCgVQAW" TargetMode="External"/><Relationship Id="rId336" Type="http://schemas.openxmlformats.org/officeDocument/2006/relationships/hyperlink" Target="https://observepoint.my.salesforce.com/001d000001QaUJoAAN" TargetMode="External"/><Relationship Id="rId335" Type="http://schemas.openxmlformats.org/officeDocument/2006/relationships/hyperlink" Target="https://observepoint.my.salesforce.com/0060W000011Sd99QAC" TargetMode="External"/><Relationship Id="rId3580" Type="http://schemas.openxmlformats.org/officeDocument/2006/relationships/hyperlink" Target="https://observepoint.my.salesforce.com/001d000001Yq4yIAAR" TargetMode="External"/><Relationship Id="rId339" Type="http://schemas.openxmlformats.org/officeDocument/2006/relationships/hyperlink" Target="https://observepoint.my.salesforce.com/0060W000014avSHQAY" TargetMode="External"/><Relationship Id="rId330" Type="http://schemas.openxmlformats.org/officeDocument/2006/relationships/hyperlink" Target="https://observepoint.my.salesforce.com/0010W00002TgpdrQAB" TargetMode="External"/><Relationship Id="rId2250" Type="http://schemas.openxmlformats.org/officeDocument/2006/relationships/hyperlink" Target="https://observepoint.my.salesforce.com/0066T000017URU2QAO" TargetMode="External"/><Relationship Id="rId3582" Type="http://schemas.openxmlformats.org/officeDocument/2006/relationships/hyperlink" Target="https://observepoint.my.salesforce.com/001d000001Yq4yIAAR" TargetMode="External"/><Relationship Id="rId2251" Type="http://schemas.openxmlformats.org/officeDocument/2006/relationships/hyperlink" Target="https://observepoint.my.salesforce.com/001VH000001edtRYAQ" TargetMode="External"/><Relationship Id="rId3581" Type="http://schemas.openxmlformats.org/officeDocument/2006/relationships/hyperlink" Target="https://observepoint.my.salesforce.com/0060W000013lcTgQAI" TargetMode="External"/><Relationship Id="rId2252" Type="http://schemas.openxmlformats.org/officeDocument/2006/relationships/hyperlink" Target="https://observepoint.my.salesforce.com/0060W000014oOJ8QAM" TargetMode="External"/><Relationship Id="rId3584" Type="http://schemas.openxmlformats.org/officeDocument/2006/relationships/hyperlink" Target="https://observepoint.my.salesforce.com/001d000001Yq4yIAAR" TargetMode="External"/><Relationship Id="rId2253" Type="http://schemas.openxmlformats.org/officeDocument/2006/relationships/hyperlink" Target="https://observepoint.my.salesforce.com/001VH000001edtRYAQ" TargetMode="External"/><Relationship Id="rId3583" Type="http://schemas.openxmlformats.org/officeDocument/2006/relationships/hyperlink" Target="https://observepoint.my.salesforce.com/0060W000010x7UEQAY" TargetMode="External"/><Relationship Id="rId334" Type="http://schemas.openxmlformats.org/officeDocument/2006/relationships/hyperlink" Target="https://observepoint.my.salesforce.com/001d000001QaUJoAAN" TargetMode="External"/><Relationship Id="rId2254" Type="http://schemas.openxmlformats.org/officeDocument/2006/relationships/hyperlink" Target="https://observepoint.my.salesforce.com/0066T00001AEaEtQAL" TargetMode="External"/><Relationship Id="rId3586" Type="http://schemas.openxmlformats.org/officeDocument/2006/relationships/hyperlink" Target="https://observepoint.my.salesforce.com/001d000001Yq4yIAAR" TargetMode="External"/><Relationship Id="rId333" Type="http://schemas.openxmlformats.org/officeDocument/2006/relationships/hyperlink" Target="https://observepoint.my.salesforce.com/0060W000013K2o6QAC" TargetMode="External"/><Relationship Id="rId2255" Type="http://schemas.openxmlformats.org/officeDocument/2006/relationships/hyperlink" Target="https://observepoint.my.salesforce.com/0016T00002tsAG2QAM" TargetMode="External"/><Relationship Id="rId3585" Type="http://schemas.openxmlformats.org/officeDocument/2006/relationships/hyperlink" Target="https://observepoint.my.salesforce.com/0060W00000y7RBSQA2" TargetMode="External"/><Relationship Id="rId332" Type="http://schemas.openxmlformats.org/officeDocument/2006/relationships/hyperlink" Target="https://observepoint.my.salesforce.com/001d000001QaUJoAAN" TargetMode="External"/><Relationship Id="rId2256" Type="http://schemas.openxmlformats.org/officeDocument/2006/relationships/hyperlink" Target="https://observepoint.my.salesforce.com/0066T000015qaG7QAI" TargetMode="External"/><Relationship Id="rId3588" Type="http://schemas.openxmlformats.org/officeDocument/2006/relationships/hyperlink" Target="https://observepoint.my.salesforce.com/001d000001h2KniAAE" TargetMode="External"/><Relationship Id="rId331" Type="http://schemas.openxmlformats.org/officeDocument/2006/relationships/hyperlink" Target="https://observepoint.my.salesforce.com/0060W00000vvCCeQAM" TargetMode="External"/><Relationship Id="rId2257" Type="http://schemas.openxmlformats.org/officeDocument/2006/relationships/hyperlink" Target="https://observepoint.my.salesforce.com/001d00000234XY8AAM" TargetMode="External"/><Relationship Id="rId3587" Type="http://schemas.openxmlformats.org/officeDocument/2006/relationships/hyperlink" Target="https://observepoint.my.salesforce.com/006VH00000ZIUy0YAH" TargetMode="External"/><Relationship Id="rId5318" Type="http://schemas.openxmlformats.org/officeDocument/2006/relationships/hyperlink" Target="https://observepoint.my.salesforce.com/0066T00001CMnM0QAL" TargetMode="External"/><Relationship Id="rId5319" Type="http://schemas.openxmlformats.org/officeDocument/2006/relationships/hyperlink" Target="https://observepoint.my.salesforce.com/001d000001gytRtAAI" TargetMode="External"/><Relationship Id="rId5316" Type="http://schemas.openxmlformats.org/officeDocument/2006/relationships/hyperlink" Target="https://observepoint.my.salesforce.com/006VH00000WL1oHYAT" TargetMode="External"/><Relationship Id="rId5317" Type="http://schemas.openxmlformats.org/officeDocument/2006/relationships/hyperlink" Target="https://observepoint.my.salesforce.com/0016T000035ZtXyQAK" TargetMode="External"/><Relationship Id="rId370" Type="http://schemas.openxmlformats.org/officeDocument/2006/relationships/hyperlink" Target="https://observepoint.my.salesforce.com/001d000001yJpArAAK" TargetMode="External"/><Relationship Id="rId369" Type="http://schemas.openxmlformats.org/officeDocument/2006/relationships/hyperlink" Target="https://observepoint.my.salesforce.com/0066T00001AES2sQAH" TargetMode="External"/><Relationship Id="rId368" Type="http://schemas.openxmlformats.org/officeDocument/2006/relationships/hyperlink" Target="https://observepoint.my.salesforce.com/001d000001je1H1AAI" TargetMode="External"/><Relationship Id="rId2280" Type="http://schemas.openxmlformats.org/officeDocument/2006/relationships/hyperlink" Target="https://observepoint.my.salesforce.com/0066T00001ACEM2QAP" TargetMode="External"/><Relationship Id="rId2281" Type="http://schemas.openxmlformats.org/officeDocument/2006/relationships/hyperlink" Target="https://observepoint.my.salesforce.com/001d00000105PplAAE" TargetMode="External"/><Relationship Id="rId2282" Type="http://schemas.openxmlformats.org/officeDocument/2006/relationships/hyperlink" Target="https://observepoint.my.salesforce.com/006VH00000iVBVhYAO" TargetMode="External"/><Relationship Id="rId363" Type="http://schemas.openxmlformats.org/officeDocument/2006/relationships/hyperlink" Target="https://observepoint.my.salesforce.com/0060W000014dNGIQA2" TargetMode="External"/><Relationship Id="rId2283" Type="http://schemas.openxmlformats.org/officeDocument/2006/relationships/hyperlink" Target="https://observepoint.my.salesforce.com/001d00000105PplAAE" TargetMode="External"/><Relationship Id="rId5310" Type="http://schemas.openxmlformats.org/officeDocument/2006/relationships/hyperlink" Target="https://observepoint.my.salesforce.com/006VH00000Q3iK9YAJ" TargetMode="External"/><Relationship Id="rId362" Type="http://schemas.openxmlformats.org/officeDocument/2006/relationships/hyperlink" Target="https://observepoint.my.salesforce.com/001d000001gywGSAAY" TargetMode="External"/><Relationship Id="rId2284" Type="http://schemas.openxmlformats.org/officeDocument/2006/relationships/hyperlink" Target="https://observepoint.my.salesforce.com/006VH000001jwX7YAI" TargetMode="External"/><Relationship Id="rId5311" Type="http://schemas.openxmlformats.org/officeDocument/2006/relationships/hyperlink" Target="https://observepoint.my.salesforce.com/001d000001yKer2AAC" TargetMode="External"/><Relationship Id="rId361" Type="http://schemas.openxmlformats.org/officeDocument/2006/relationships/hyperlink" Target="https://observepoint.my.salesforce.com/006VH00000grCu5YAE" TargetMode="External"/><Relationship Id="rId2285" Type="http://schemas.openxmlformats.org/officeDocument/2006/relationships/hyperlink" Target="https://observepoint.my.salesforce.com/001d00000105PplAAE" TargetMode="External"/><Relationship Id="rId360" Type="http://schemas.openxmlformats.org/officeDocument/2006/relationships/hyperlink" Target="https://observepoint.my.salesforce.com/001d000001gywGSAAY" TargetMode="External"/><Relationship Id="rId2286" Type="http://schemas.openxmlformats.org/officeDocument/2006/relationships/hyperlink" Target="https://observepoint.my.salesforce.com/006VH00000YM1Y9YAL" TargetMode="External"/><Relationship Id="rId367" Type="http://schemas.openxmlformats.org/officeDocument/2006/relationships/hyperlink" Target="https://observepoint.my.salesforce.com/006VH000002x3YbYAI" TargetMode="External"/><Relationship Id="rId2287" Type="http://schemas.openxmlformats.org/officeDocument/2006/relationships/hyperlink" Target="https://observepoint.my.salesforce.com/001d000001sZVHYAA4" TargetMode="External"/><Relationship Id="rId5314" Type="http://schemas.openxmlformats.org/officeDocument/2006/relationships/hyperlink" Target="https://observepoint.my.salesforce.com/006VH00000UfTmMYAV" TargetMode="External"/><Relationship Id="rId366" Type="http://schemas.openxmlformats.org/officeDocument/2006/relationships/hyperlink" Target="https://observepoint.my.salesforce.com/001d000001lsGJiAAM" TargetMode="External"/><Relationship Id="rId2288" Type="http://schemas.openxmlformats.org/officeDocument/2006/relationships/hyperlink" Target="https://observepoint.my.salesforce.com/0066T000016lTDqQAM" TargetMode="External"/><Relationship Id="rId5315" Type="http://schemas.openxmlformats.org/officeDocument/2006/relationships/hyperlink" Target="https://observepoint.my.salesforce.com/0010W00002dxTO4QAM" TargetMode="External"/><Relationship Id="rId365" Type="http://schemas.openxmlformats.org/officeDocument/2006/relationships/hyperlink" Target="https://observepoint.my.salesforce.com/0060W0000120FHuQAM" TargetMode="External"/><Relationship Id="rId2289" Type="http://schemas.openxmlformats.org/officeDocument/2006/relationships/hyperlink" Target="https://observepoint.my.salesforce.com/001d000001gyYBjAAM" TargetMode="External"/><Relationship Id="rId5312" Type="http://schemas.openxmlformats.org/officeDocument/2006/relationships/hyperlink" Target="https://observepoint.my.salesforce.com/006VH00000iRqIvYAK" TargetMode="External"/><Relationship Id="rId364" Type="http://schemas.openxmlformats.org/officeDocument/2006/relationships/hyperlink" Target="https://observepoint.my.salesforce.com/001d000001lsGJiAAM" TargetMode="External"/><Relationship Id="rId5313" Type="http://schemas.openxmlformats.org/officeDocument/2006/relationships/hyperlink" Target="https://observepoint.my.salesforce.com/0010W00002dxTO4QAM" TargetMode="External"/><Relationship Id="rId95" Type="http://schemas.openxmlformats.org/officeDocument/2006/relationships/hyperlink" Target="https://observepoint.my.salesforce.com/006d000000Yd5mnAAB" TargetMode="External"/><Relationship Id="rId5307" Type="http://schemas.openxmlformats.org/officeDocument/2006/relationships/hyperlink" Target="https://observepoint.my.salesforce.com/001d000001RemTNAAZ" TargetMode="External"/><Relationship Id="rId94" Type="http://schemas.openxmlformats.org/officeDocument/2006/relationships/hyperlink" Target="https://observepoint.my.salesforce.com/001d000001ReWjLAAV" TargetMode="External"/><Relationship Id="rId5308" Type="http://schemas.openxmlformats.org/officeDocument/2006/relationships/hyperlink" Target="https://observepoint.my.salesforce.com/006VH00000GBzi5YAD" TargetMode="External"/><Relationship Id="rId97" Type="http://schemas.openxmlformats.org/officeDocument/2006/relationships/hyperlink" Target="https://observepoint.my.salesforce.com/006d000000ZOI93AAH" TargetMode="External"/><Relationship Id="rId5305" Type="http://schemas.openxmlformats.org/officeDocument/2006/relationships/hyperlink" Target="https://observepoint.my.salesforce.com/001d000001pPYPsAAO" TargetMode="External"/><Relationship Id="rId96" Type="http://schemas.openxmlformats.org/officeDocument/2006/relationships/hyperlink" Target="https://observepoint.my.salesforce.com/001d000000VOihmAAD" TargetMode="External"/><Relationship Id="rId5306" Type="http://schemas.openxmlformats.org/officeDocument/2006/relationships/hyperlink" Target="https://observepoint.my.salesforce.com/006VH00000a4H5ZYAU" TargetMode="External"/><Relationship Id="rId99" Type="http://schemas.openxmlformats.org/officeDocument/2006/relationships/hyperlink" Target="https://observepoint.my.salesforce.com/006d000000ZWbScAAL" TargetMode="External"/><Relationship Id="rId98" Type="http://schemas.openxmlformats.org/officeDocument/2006/relationships/hyperlink" Target="https://observepoint.my.salesforce.com/001d000001Ub6gbAAB" TargetMode="External"/><Relationship Id="rId5309" Type="http://schemas.openxmlformats.org/officeDocument/2006/relationships/hyperlink" Target="https://observepoint.my.salesforce.com/001d000001RemTNAAZ" TargetMode="External"/><Relationship Id="rId91" Type="http://schemas.openxmlformats.org/officeDocument/2006/relationships/hyperlink" Target="https://observepoint.my.salesforce.com/006d000000YAUfLAAX" TargetMode="External"/><Relationship Id="rId90" Type="http://schemas.openxmlformats.org/officeDocument/2006/relationships/hyperlink" Target="https://observepoint.my.salesforce.com/001d000000VOihmAAD" TargetMode="External"/><Relationship Id="rId93" Type="http://schemas.openxmlformats.org/officeDocument/2006/relationships/hyperlink" Target="https://observepoint.my.salesforce.com/006d000000YB39DAAT" TargetMode="External"/><Relationship Id="rId92" Type="http://schemas.openxmlformats.org/officeDocument/2006/relationships/hyperlink" Target="https://observepoint.my.salesforce.com/001d000001Jt0JDAAZ" TargetMode="External"/><Relationship Id="rId359" Type="http://schemas.openxmlformats.org/officeDocument/2006/relationships/hyperlink" Target="https://observepoint.my.salesforce.com/006VH00000TJiO1YAL" TargetMode="External"/><Relationship Id="rId358" Type="http://schemas.openxmlformats.org/officeDocument/2006/relationships/hyperlink" Target="https://observepoint.my.salesforce.com/001d000001gywGSAAY" TargetMode="External"/><Relationship Id="rId357" Type="http://schemas.openxmlformats.org/officeDocument/2006/relationships/hyperlink" Target="https://observepoint.my.salesforce.com/0066T00001ACFFDQA5" TargetMode="External"/><Relationship Id="rId2270" Type="http://schemas.openxmlformats.org/officeDocument/2006/relationships/hyperlink" Target="https://observepoint.my.salesforce.com/006VH000004zOnuYAE" TargetMode="External"/><Relationship Id="rId2271" Type="http://schemas.openxmlformats.org/officeDocument/2006/relationships/hyperlink" Target="https://observepoint.my.salesforce.com/0010W00002dxPBNQA2" TargetMode="External"/><Relationship Id="rId352" Type="http://schemas.openxmlformats.org/officeDocument/2006/relationships/hyperlink" Target="https://observepoint.my.salesforce.com/001d000001h2JsUAAU" TargetMode="External"/><Relationship Id="rId2272" Type="http://schemas.openxmlformats.org/officeDocument/2006/relationships/hyperlink" Target="https://observepoint.my.salesforce.com/006VH00000UMli9YAD" TargetMode="External"/><Relationship Id="rId351" Type="http://schemas.openxmlformats.org/officeDocument/2006/relationships/hyperlink" Target="https://observepoint.my.salesforce.com/0060W00000vuZ2KQAU" TargetMode="External"/><Relationship Id="rId2273" Type="http://schemas.openxmlformats.org/officeDocument/2006/relationships/hyperlink" Target="https://observepoint.my.salesforce.com/0010W00002dxPBNQA2" TargetMode="External"/><Relationship Id="rId5300" Type="http://schemas.openxmlformats.org/officeDocument/2006/relationships/hyperlink" Target="https://observepoint.my.salesforce.com/006VH00000A5LiwYAF" TargetMode="External"/><Relationship Id="rId350" Type="http://schemas.openxmlformats.org/officeDocument/2006/relationships/hyperlink" Target="https://observepoint.my.salesforce.com/001d000001z6yGiAAI" TargetMode="External"/><Relationship Id="rId2274" Type="http://schemas.openxmlformats.org/officeDocument/2006/relationships/hyperlink" Target="https://observepoint.my.salesforce.com/0066T000018HnXkQAK" TargetMode="External"/><Relationship Id="rId2275" Type="http://schemas.openxmlformats.org/officeDocument/2006/relationships/hyperlink" Target="https://observepoint.my.salesforce.com/001d000001ezcwzAAA" TargetMode="External"/><Relationship Id="rId356" Type="http://schemas.openxmlformats.org/officeDocument/2006/relationships/hyperlink" Target="https://observepoint.my.salesforce.com/001d000001h2JsUAAU" TargetMode="External"/><Relationship Id="rId2276" Type="http://schemas.openxmlformats.org/officeDocument/2006/relationships/hyperlink" Target="https://observepoint.my.salesforce.com/006VH00000LQ8ibYAD" TargetMode="External"/><Relationship Id="rId5303" Type="http://schemas.openxmlformats.org/officeDocument/2006/relationships/hyperlink" Target="https://observepoint.my.salesforce.com/001d000001sZVHYAA4" TargetMode="External"/><Relationship Id="rId355" Type="http://schemas.openxmlformats.org/officeDocument/2006/relationships/hyperlink" Target="https://observepoint.my.salesforce.com/0060W000011TbxXQAS" TargetMode="External"/><Relationship Id="rId2277" Type="http://schemas.openxmlformats.org/officeDocument/2006/relationships/hyperlink" Target="https://observepoint.my.salesforce.com/001d000001ezcwzAAA" TargetMode="External"/><Relationship Id="rId5304" Type="http://schemas.openxmlformats.org/officeDocument/2006/relationships/hyperlink" Target="https://observepoint.my.salesforce.com/006VH00000Dk4E7YAJ" TargetMode="External"/><Relationship Id="rId354" Type="http://schemas.openxmlformats.org/officeDocument/2006/relationships/hyperlink" Target="https://observepoint.my.salesforce.com/001d000001h2JsUAAU" TargetMode="External"/><Relationship Id="rId2278" Type="http://schemas.openxmlformats.org/officeDocument/2006/relationships/hyperlink" Target="https://observepoint.my.salesforce.com/0066T000016lOAxQAM" TargetMode="External"/><Relationship Id="rId5301" Type="http://schemas.openxmlformats.org/officeDocument/2006/relationships/hyperlink" Target="https://observepoint.my.salesforce.com/001d000000VO7iMAAT" TargetMode="External"/><Relationship Id="rId353" Type="http://schemas.openxmlformats.org/officeDocument/2006/relationships/hyperlink" Target="https://observepoint.my.salesforce.com/0066T0000168KrGQAU" TargetMode="External"/><Relationship Id="rId2279" Type="http://schemas.openxmlformats.org/officeDocument/2006/relationships/hyperlink" Target="https://observepoint.my.salesforce.com/0010W00002OzReyQAF" TargetMode="External"/><Relationship Id="rId5302" Type="http://schemas.openxmlformats.org/officeDocument/2006/relationships/hyperlink" Target="https://observepoint.my.salesforce.com/0066T00001BBd08QAD" TargetMode="External"/><Relationship Id="rId2225" Type="http://schemas.openxmlformats.org/officeDocument/2006/relationships/hyperlink" Target="https://observepoint.my.salesforce.com/001d000001qtP8jAAE" TargetMode="External"/><Relationship Id="rId3557" Type="http://schemas.openxmlformats.org/officeDocument/2006/relationships/hyperlink" Target="https://observepoint.my.salesforce.com/0060W000013pnVqQAI" TargetMode="External"/><Relationship Id="rId4888" Type="http://schemas.openxmlformats.org/officeDocument/2006/relationships/hyperlink" Target="https://observepoint.my.salesforce.com/0060W0000137BxFQAU" TargetMode="External"/><Relationship Id="rId2226" Type="http://schemas.openxmlformats.org/officeDocument/2006/relationships/hyperlink" Target="https://observepoint.my.salesforce.com/006VH00000PZlthYAD" TargetMode="External"/><Relationship Id="rId3556" Type="http://schemas.openxmlformats.org/officeDocument/2006/relationships/hyperlink" Target="https://observepoint.my.salesforce.com/001d000001gzYmpAAE" TargetMode="External"/><Relationship Id="rId4887" Type="http://schemas.openxmlformats.org/officeDocument/2006/relationships/hyperlink" Target="https://observepoint.my.salesforce.com/001d0000027uUSiAAM" TargetMode="External"/><Relationship Id="rId2227" Type="http://schemas.openxmlformats.org/officeDocument/2006/relationships/hyperlink" Target="https://observepoint.my.salesforce.com/001d000001ikpedAAA" TargetMode="External"/><Relationship Id="rId3559" Type="http://schemas.openxmlformats.org/officeDocument/2006/relationships/hyperlink" Target="https://observepoint.my.salesforce.com/0060W000011SfTyQAK" TargetMode="External"/><Relationship Id="rId2228" Type="http://schemas.openxmlformats.org/officeDocument/2006/relationships/hyperlink" Target="https://observepoint.my.salesforce.com/006VH00000hYRmdYAG" TargetMode="External"/><Relationship Id="rId3558" Type="http://schemas.openxmlformats.org/officeDocument/2006/relationships/hyperlink" Target="https://observepoint.my.salesforce.com/001d000001gzYmpAAE" TargetMode="External"/><Relationship Id="rId4889" Type="http://schemas.openxmlformats.org/officeDocument/2006/relationships/hyperlink" Target="https://observepoint.my.salesforce.com/001d0000027uUSiAAM" TargetMode="External"/><Relationship Id="rId2229" Type="http://schemas.openxmlformats.org/officeDocument/2006/relationships/hyperlink" Target="https://observepoint.my.salesforce.com/0010W00002diNNfQAM" TargetMode="External"/><Relationship Id="rId305" Type="http://schemas.openxmlformats.org/officeDocument/2006/relationships/hyperlink" Target="https://observepoint.my.salesforce.com/0066T00001AEtpzQAD" TargetMode="External"/><Relationship Id="rId304" Type="http://schemas.openxmlformats.org/officeDocument/2006/relationships/hyperlink" Target="https://observepoint.my.salesforce.com/001d000001hVFfdAAG" TargetMode="External"/><Relationship Id="rId303" Type="http://schemas.openxmlformats.org/officeDocument/2006/relationships/hyperlink" Target="https://observepoint.my.salesforce.com/0066T00001BB9GSQA1" TargetMode="External"/><Relationship Id="rId302" Type="http://schemas.openxmlformats.org/officeDocument/2006/relationships/hyperlink" Target="https://observepoint.my.salesforce.com/001d000001hVFfdAAG" TargetMode="External"/><Relationship Id="rId309" Type="http://schemas.openxmlformats.org/officeDocument/2006/relationships/hyperlink" Target="https://observepoint.my.salesforce.com/0066T000016mBz8QAE" TargetMode="External"/><Relationship Id="rId308" Type="http://schemas.openxmlformats.org/officeDocument/2006/relationships/hyperlink" Target="https://observepoint.my.salesforce.com/001d000001gyrjcAAA" TargetMode="External"/><Relationship Id="rId307" Type="http://schemas.openxmlformats.org/officeDocument/2006/relationships/hyperlink" Target="https://observepoint.my.salesforce.com/0060W000012Yi4QQAS" TargetMode="External"/><Relationship Id="rId306" Type="http://schemas.openxmlformats.org/officeDocument/2006/relationships/hyperlink" Target="https://observepoint.my.salesforce.com/001d000001gyrjcAAA" TargetMode="External"/><Relationship Id="rId4880" Type="http://schemas.openxmlformats.org/officeDocument/2006/relationships/hyperlink" Target="https://observepoint.my.salesforce.com/0060W0000120LBKQA2" TargetMode="External"/><Relationship Id="rId3551" Type="http://schemas.openxmlformats.org/officeDocument/2006/relationships/hyperlink" Target="https://observepoint.my.salesforce.com/0066T00001C8xxlQAB" TargetMode="External"/><Relationship Id="rId4882" Type="http://schemas.openxmlformats.org/officeDocument/2006/relationships/hyperlink" Target="https://observepoint.my.salesforce.com/0060W00000zNpVIQA0" TargetMode="External"/><Relationship Id="rId2220" Type="http://schemas.openxmlformats.org/officeDocument/2006/relationships/hyperlink" Target="https://observepoint.my.salesforce.com/0066T000016GVceQAG" TargetMode="External"/><Relationship Id="rId3550" Type="http://schemas.openxmlformats.org/officeDocument/2006/relationships/hyperlink" Target="https://observepoint.my.salesforce.com/001d000001gzYmpAAE" TargetMode="External"/><Relationship Id="rId4881" Type="http://schemas.openxmlformats.org/officeDocument/2006/relationships/hyperlink" Target="https://observepoint.my.salesforce.com/001d000001kABSAAA4" TargetMode="External"/><Relationship Id="rId301" Type="http://schemas.openxmlformats.org/officeDocument/2006/relationships/hyperlink" Target="https://observepoint.my.salesforce.com/0066T000017WWrfQAG" TargetMode="External"/><Relationship Id="rId2221" Type="http://schemas.openxmlformats.org/officeDocument/2006/relationships/hyperlink" Target="https://observepoint.my.salesforce.com/001d000001ezkUkAAI" TargetMode="External"/><Relationship Id="rId3553" Type="http://schemas.openxmlformats.org/officeDocument/2006/relationships/hyperlink" Target="https://observepoint.my.salesforce.com/0066T00001AESjNQAX" TargetMode="External"/><Relationship Id="rId4884" Type="http://schemas.openxmlformats.org/officeDocument/2006/relationships/hyperlink" Target="https://observepoint.my.salesforce.com/006d000000qprgOAAQ" TargetMode="External"/><Relationship Id="rId300" Type="http://schemas.openxmlformats.org/officeDocument/2006/relationships/hyperlink" Target="https://observepoint.my.salesforce.com/001d000001qtPDNAA2" TargetMode="External"/><Relationship Id="rId2222" Type="http://schemas.openxmlformats.org/officeDocument/2006/relationships/hyperlink" Target="https://observepoint.my.salesforce.com/0066T000018H3K2QAK" TargetMode="External"/><Relationship Id="rId3552" Type="http://schemas.openxmlformats.org/officeDocument/2006/relationships/hyperlink" Target="https://observepoint.my.salesforce.com/001d000001gzYmpAAE" TargetMode="External"/><Relationship Id="rId4883" Type="http://schemas.openxmlformats.org/officeDocument/2006/relationships/hyperlink" Target="https://observepoint.my.salesforce.com/001d000001kABSAAA4" TargetMode="External"/><Relationship Id="rId2223" Type="http://schemas.openxmlformats.org/officeDocument/2006/relationships/hyperlink" Target="https://observepoint.my.salesforce.com/001d000001jeWysAAE" TargetMode="External"/><Relationship Id="rId3555" Type="http://schemas.openxmlformats.org/officeDocument/2006/relationships/hyperlink" Target="https://observepoint.my.salesforce.com/0066T000016HCu4QAG" TargetMode="External"/><Relationship Id="rId4886" Type="http://schemas.openxmlformats.org/officeDocument/2006/relationships/hyperlink" Target="https://observepoint.my.salesforce.com/0060W00000y4qu0QAA" TargetMode="External"/><Relationship Id="rId2224" Type="http://schemas.openxmlformats.org/officeDocument/2006/relationships/hyperlink" Target="https://observepoint.my.salesforce.com/0066T00001ACyUQQA1" TargetMode="External"/><Relationship Id="rId3554" Type="http://schemas.openxmlformats.org/officeDocument/2006/relationships/hyperlink" Target="https://observepoint.my.salesforce.com/001d000001gzYmpAAE" TargetMode="External"/><Relationship Id="rId4885" Type="http://schemas.openxmlformats.org/officeDocument/2006/relationships/hyperlink" Target="https://observepoint.my.salesforce.com/001d000001gQZo2AAG" TargetMode="External"/><Relationship Id="rId2214" Type="http://schemas.openxmlformats.org/officeDocument/2006/relationships/hyperlink" Target="https://observepoint.my.salesforce.com/006VH000001IymjYAC" TargetMode="External"/><Relationship Id="rId3546" Type="http://schemas.openxmlformats.org/officeDocument/2006/relationships/hyperlink" Target="https://observepoint.my.salesforce.com/001d000001gyrFMAAY" TargetMode="External"/><Relationship Id="rId4877" Type="http://schemas.openxmlformats.org/officeDocument/2006/relationships/hyperlink" Target="https://observepoint.my.salesforce.com/001d000001kABSAAA4" TargetMode="External"/><Relationship Id="rId2215" Type="http://schemas.openxmlformats.org/officeDocument/2006/relationships/hyperlink" Target="https://observepoint.my.salesforce.com/001d000001gQ0DSAA0" TargetMode="External"/><Relationship Id="rId3545" Type="http://schemas.openxmlformats.org/officeDocument/2006/relationships/hyperlink" Target="https://observepoint.my.salesforce.com/006d000000bmW4mAAE" TargetMode="External"/><Relationship Id="rId4876" Type="http://schemas.openxmlformats.org/officeDocument/2006/relationships/hyperlink" Target="https://observepoint.my.salesforce.com/0060W00000wx9F5QAI" TargetMode="External"/><Relationship Id="rId2216" Type="http://schemas.openxmlformats.org/officeDocument/2006/relationships/hyperlink" Target="https://observepoint.my.salesforce.com/006VH00000RezV4YAJ" TargetMode="External"/><Relationship Id="rId3548" Type="http://schemas.openxmlformats.org/officeDocument/2006/relationships/hyperlink" Target="https://observepoint.my.salesforce.com/001d000001gyrFMAAY" TargetMode="External"/><Relationship Id="rId4879" Type="http://schemas.openxmlformats.org/officeDocument/2006/relationships/hyperlink" Target="https://observepoint.my.salesforce.com/001d000001kABSAAA4" TargetMode="External"/><Relationship Id="rId2217" Type="http://schemas.openxmlformats.org/officeDocument/2006/relationships/hyperlink" Target="https://observepoint.my.salesforce.com/001d000001gQ0DSAA0" TargetMode="External"/><Relationship Id="rId3547" Type="http://schemas.openxmlformats.org/officeDocument/2006/relationships/hyperlink" Target="https://observepoint.my.salesforce.com/006d000000oqauhAAA" TargetMode="External"/><Relationship Id="rId4878" Type="http://schemas.openxmlformats.org/officeDocument/2006/relationships/hyperlink" Target="https://observepoint.my.salesforce.com/006d000000uEldvAAC" TargetMode="External"/><Relationship Id="rId2218" Type="http://schemas.openxmlformats.org/officeDocument/2006/relationships/hyperlink" Target="https://observepoint.my.salesforce.com/006VH00000gFR7lYAG" TargetMode="External"/><Relationship Id="rId2219" Type="http://schemas.openxmlformats.org/officeDocument/2006/relationships/hyperlink" Target="https://observepoint.my.salesforce.com/001d000001gQ0DSAA0" TargetMode="External"/><Relationship Id="rId3549" Type="http://schemas.openxmlformats.org/officeDocument/2006/relationships/hyperlink" Target="https://observepoint.my.salesforce.com/0066T000016lrWJQAY" TargetMode="External"/><Relationship Id="rId3540" Type="http://schemas.openxmlformats.org/officeDocument/2006/relationships/hyperlink" Target="https://observepoint.my.salesforce.com/001d000001VcaBmAAJ" TargetMode="External"/><Relationship Id="rId4871" Type="http://schemas.openxmlformats.org/officeDocument/2006/relationships/hyperlink" Target="https://observepoint.my.salesforce.com/001d0000025lcHnAAI" TargetMode="External"/><Relationship Id="rId4870" Type="http://schemas.openxmlformats.org/officeDocument/2006/relationships/hyperlink" Target="https://observepoint.my.salesforce.com/0060W00000wxPmVQAU" TargetMode="External"/><Relationship Id="rId2210" Type="http://schemas.openxmlformats.org/officeDocument/2006/relationships/hyperlink" Target="https://observepoint.my.salesforce.com/0066T000017vy1WQAQ" TargetMode="External"/><Relationship Id="rId3542" Type="http://schemas.openxmlformats.org/officeDocument/2006/relationships/hyperlink" Target="https://observepoint.my.salesforce.com/001d000001VcaBmAAJ" TargetMode="External"/><Relationship Id="rId4873" Type="http://schemas.openxmlformats.org/officeDocument/2006/relationships/hyperlink" Target="https://observepoint.my.salesforce.com/001d0000025lcHnAAI" TargetMode="External"/><Relationship Id="rId2211" Type="http://schemas.openxmlformats.org/officeDocument/2006/relationships/hyperlink" Target="https://observepoint.my.salesforce.com/0016T00002raeq8QAA" TargetMode="External"/><Relationship Id="rId3541" Type="http://schemas.openxmlformats.org/officeDocument/2006/relationships/hyperlink" Target="https://observepoint.my.salesforce.com/0060W00000zPmkDQAS" TargetMode="External"/><Relationship Id="rId4872" Type="http://schemas.openxmlformats.org/officeDocument/2006/relationships/hyperlink" Target="https://observepoint.my.salesforce.com/006d000000tvV5oAAE" TargetMode="External"/><Relationship Id="rId2212" Type="http://schemas.openxmlformats.org/officeDocument/2006/relationships/hyperlink" Target="https://observepoint.my.salesforce.com/0066T00001EK7fyQAD" TargetMode="External"/><Relationship Id="rId3544" Type="http://schemas.openxmlformats.org/officeDocument/2006/relationships/hyperlink" Target="https://observepoint.my.salesforce.com/001d000001VcaBmAAJ" TargetMode="External"/><Relationship Id="rId4875" Type="http://schemas.openxmlformats.org/officeDocument/2006/relationships/hyperlink" Target="https://observepoint.my.salesforce.com/001d0000025lcHnAAI" TargetMode="External"/><Relationship Id="rId2213" Type="http://schemas.openxmlformats.org/officeDocument/2006/relationships/hyperlink" Target="https://observepoint.my.salesforce.com/0016T00002raeq8QAA" TargetMode="External"/><Relationship Id="rId3543" Type="http://schemas.openxmlformats.org/officeDocument/2006/relationships/hyperlink" Target="https://observepoint.my.salesforce.com/0060W00000wz9rVQAQ" TargetMode="External"/><Relationship Id="rId4874" Type="http://schemas.openxmlformats.org/officeDocument/2006/relationships/hyperlink" Target="https://observepoint.my.salesforce.com/0060W00000zN7xsQAC" TargetMode="External"/><Relationship Id="rId2247" Type="http://schemas.openxmlformats.org/officeDocument/2006/relationships/hyperlink" Target="https://observepoint.my.salesforce.com/001VH000001edtRYAQ" TargetMode="External"/><Relationship Id="rId3579" Type="http://schemas.openxmlformats.org/officeDocument/2006/relationships/hyperlink" Target="https://observepoint.my.salesforce.com/006d000000hpGJuAAM" TargetMode="External"/><Relationship Id="rId2248" Type="http://schemas.openxmlformats.org/officeDocument/2006/relationships/hyperlink" Target="https://observepoint.my.salesforce.com/0066T00001B8ZY3QAN" TargetMode="External"/><Relationship Id="rId3578" Type="http://schemas.openxmlformats.org/officeDocument/2006/relationships/hyperlink" Target="https://observepoint.my.salesforce.com/001d000001Yq4yIAAR" TargetMode="External"/><Relationship Id="rId2249" Type="http://schemas.openxmlformats.org/officeDocument/2006/relationships/hyperlink" Target="https://observepoint.my.salesforce.com/001VH000001edtRYAQ" TargetMode="External"/><Relationship Id="rId327" Type="http://schemas.openxmlformats.org/officeDocument/2006/relationships/hyperlink" Target="https://observepoint.my.salesforce.com/0066T000015Rz56QAC" TargetMode="External"/><Relationship Id="rId326" Type="http://schemas.openxmlformats.org/officeDocument/2006/relationships/hyperlink" Target="https://observepoint.my.salesforce.com/001d000001gQZo2AAG" TargetMode="External"/><Relationship Id="rId325" Type="http://schemas.openxmlformats.org/officeDocument/2006/relationships/hyperlink" Target="https://observepoint.my.salesforce.com/0060W0000123M3AQAU" TargetMode="External"/><Relationship Id="rId324" Type="http://schemas.openxmlformats.org/officeDocument/2006/relationships/hyperlink" Target="https://observepoint.my.salesforce.com/001d000001gQZo2AAG" TargetMode="External"/><Relationship Id="rId329" Type="http://schemas.openxmlformats.org/officeDocument/2006/relationships/hyperlink" Target="https://observepoint.my.salesforce.com/0060W000011UcoaQAC" TargetMode="External"/><Relationship Id="rId328" Type="http://schemas.openxmlformats.org/officeDocument/2006/relationships/hyperlink" Target="https://observepoint.my.salesforce.com/0010W00002TgpdrQAB" TargetMode="External"/><Relationship Id="rId3571" Type="http://schemas.openxmlformats.org/officeDocument/2006/relationships/hyperlink" Target="https://observepoint.my.salesforce.com/0060W00000zNY9WQAW" TargetMode="External"/><Relationship Id="rId2240" Type="http://schemas.openxmlformats.org/officeDocument/2006/relationships/hyperlink" Target="https://observepoint.my.salesforce.com/006VH00000ROOzKYAX" TargetMode="External"/><Relationship Id="rId3570" Type="http://schemas.openxmlformats.org/officeDocument/2006/relationships/hyperlink" Target="https://observepoint.my.salesforce.com/001d000001SQGHeAAP" TargetMode="External"/><Relationship Id="rId2241" Type="http://schemas.openxmlformats.org/officeDocument/2006/relationships/hyperlink" Target="https://observepoint.my.salesforce.com/001d000000VOLPfAAP" TargetMode="External"/><Relationship Id="rId3573" Type="http://schemas.openxmlformats.org/officeDocument/2006/relationships/hyperlink" Target="https://observepoint.my.salesforce.com/0060W00000vXQ2WQAW" TargetMode="External"/><Relationship Id="rId2242" Type="http://schemas.openxmlformats.org/officeDocument/2006/relationships/hyperlink" Target="https://observepoint.my.salesforce.com/006VH00000h44kDYAQ" TargetMode="External"/><Relationship Id="rId3572" Type="http://schemas.openxmlformats.org/officeDocument/2006/relationships/hyperlink" Target="https://observepoint.my.salesforce.com/001d000001SNNahAAH" TargetMode="External"/><Relationship Id="rId323" Type="http://schemas.openxmlformats.org/officeDocument/2006/relationships/hyperlink" Target="https://observepoint.my.salesforce.com/0060W00000y71N7QAI" TargetMode="External"/><Relationship Id="rId2243" Type="http://schemas.openxmlformats.org/officeDocument/2006/relationships/hyperlink" Target="https://observepoint.my.salesforce.com/001d000000VOLPfAAP" TargetMode="External"/><Relationship Id="rId3575" Type="http://schemas.openxmlformats.org/officeDocument/2006/relationships/hyperlink" Target="https://observepoint.my.salesforce.com/006d000000lVY4GAAW" TargetMode="External"/><Relationship Id="rId322" Type="http://schemas.openxmlformats.org/officeDocument/2006/relationships/hyperlink" Target="https://observepoint.my.salesforce.com/001d000001wO8fjAAC" TargetMode="External"/><Relationship Id="rId2244" Type="http://schemas.openxmlformats.org/officeDocument/2006/relationships/hyperlink" Target="https://observepoint.my.salesforce.com/006VH00000jizc9YAA" TargetMode="External"/><Relationship Id="rId3574" Type="http://schemas.openxmlformats.org/officeDocument/2006/relationships/hyperlink" Target="https://observepoint.my.salesforce.com/001d000001Yq4yIAAR" TargetMode="External"/><Relationship Id="rId321" Type="http://schemas.openxmlformats.org/officeDocument/2006/relationships/hyperlink" Target="https://observepoint.my.salesforce.com/0060W000011VNNWQA4" TargetMode="External"/><Relationship Id="rId2245" Type="http://schemas.openxmlformats.org/officeDocument/2006/relationships/hyperlink" Target="https://observepoint.my.salesforce.com/001VH000001edtRYAQ" TargetMode="External"/><Relationship Id="rId3577" Type="http://schemas.openxmlformats.org/officeDocument/2006/relationships/hyperlink" Target="https://observepoint.my.salesforce.com/006d000000lS1ZaAAK" TargetMode="External"/><Relationship Id="rId320" Type="http://schemas.openxmlformats.org/officeDocument/2006/relationships/hyperlink" Target="https://observepoint.my.salesforce.com/001d000001wO8fjAAC" TargetMode="External"/><Relationship Id="rId2246" Type="http://schemas.openxmlformats.org/officeDocument/2006/relationships/hyperlink" Target="https://observepoint.my.salesforce.com/006VH000005KA8PYAW" TargetMode="External"/><Relationship Id="rId3576" Type="http://schemas.openxmlformats.org/officeDocument/2006/relationships/hyperlink" Target="https://observepoint.my.salesforce.com/001d000001Yq4yIAAR" TargetMode="External"/><Relationship Id="rId2236" Type="http://schemas.openxmlformats.org/officeDocument/2006/relationships/hyperlink" Target="https://observepoint.my.salesforce.com/006VH000002eWknYAE" TargetMode="External"/><Relationship Id="rId3568" Type="http://schemas.openxmlformats.org/officeDocument/2006/relationships/hyperlink" Target="https://observepoint.my.salesforce.com/001d000001SQGHeAAP" TargetMode="External"/><Relationship Id="rId4899" Type="http://schemas.openxmlformats.org/officeDocument/2006/relationships/hyperlink" Target="https://observepoint.my.salesforce.com/001d000001iAHXzAAO" TargetMode="External"/><Relationship Id="rId2237" Type="http://schemas.openxmlformats.org/officeDocument/2006/relationships/hyperlink" Target="https://observepoint.my.salesforce.com/001d000001QaaUXAAZ" TargetMode="External"/><Relationship Id="rId3567" Type="http://schemas.openxmlformats.org/officeDocument/2006/relationships/hyperlink" Target="https://observepoint.my.salesforce.com/0060W00000vIMRnQAO" TargetMode="External"/><Relationship Id="rId4898" Type="http://schemas.openxmlformats.org/officeDocument/2006/relationships/hyperlink" Target="https://observepoint.my.salesforce.com/006d000000tq93HAAQ" TargetMode="External"/><Relationship Id="rId2238" Type="http://schemas.openxmlformats.org/officeDocument/2006/relationships/hyperlink" Target="https://observepoint.my.salesforce.com/0066T000016lrgJQAQ" TargetMode="External"/><Relationship Id="rId2239" Type="http://schemas.openxmlformats.org/officeDocument/2006/relationships/hyperlink" Target="https://observepoint.my.salesforce.com/001d000000VOLPfAAP" TargetMode="External"/><Relationship Id="rId3569" Type="http://schemas.openxmlformats.org/officeDocument/2006/relationships/hyperlink" Target="https://observepoint.my.salesforce.com/0060W00000vXPbXQAW" TargetMode="External"/><Relationship Id="rId316" Type="http://schemas.openxmlformats.org/officeDocument/2006/relationships/hyperlink" Target="https://observepoint.my.salesforce.com/001d000001hVdPVAA0" TargetMode="External"/><Relationship Id="rId315" Type="http://schemas.openxmlformats.org/officeDocument/2006/relationships/hyperlink" Target="https://observepoint.my.salesforce.com/0066T0000169EflQAE" TargetMode="External"/><Relationship Id="rId314" Type="http://schemas.openxmlformats.org/officeDocument/2006/relationships/hyperlink" Target="https://observepoint.my.salesforce.com/001d000001SO2igAAD" TargetMode="External"/><Relationship Id="rId313" Type="http://schemas.openxmlformats.org/officeDocument/2006/relationships/hyperlink" Target="https://observepoint.my.salesforce.com/0060W0000121qGTQAY" TargetMode="External"/><Relationship Id="rId319" Type="http://schemas.openxmlformats.org/officeDocument/2006/relationships/hyperlink" Target="https://observepoint.my.salesforce.com/0066T000015r3pVQAQ" TargetMode="External"/><Relationship Id="rId318" Type="http://schemas.openxmlformats.org/officeDocument/2006/relationships/hyperlink" Target="https://observepoint.my.salesforce.com/001d000001hVdPVAA0" TargetMode="External"/><Relationship Id="rId317" Type="http://schemas.openxmlformats.org/officeDocument/2006/relationships/hyperlink" Target="https://observepoint.my.salesforce.com/0060W000012KkJ4QAK" TargetMode="External"/><Relationship Id="rId3560" Type="http://schemas.openxmlformats.org/officeDocument/2006/relationships/hyperlink" Target="https://observepoint.my.salesforce.com/001d000001gzYmpAAE" TargetMode="External"/><Relationship Id="rId4891" Type="http://schemas.openxmlformats.org/officeDocument/2006/relationships/hyperlink" Target="https://observepoint.my.salesforce.com/001d0000027uUSiAAM" TargetMode="External"/><Relationship Id="rId4890" Type="http://schemas.openxmlformats.org/officeDocument/2006/relationships/hyperlink" Target="https://observepoint.my.salesforce.com/0060W000010QXiYQAW" TargetMode="External"/><Relationship Id="rId2230" Type="http://schemas.openxmlformats.org/officeDocument/2006/relationships/hyperlink" Target="https://observepoint.my.salesforce.com/006VH000003U8xkYAC" TargetMode="External"/><Relationship Id="rId3562" Type="http://schemas.openxmlformats.org/officeDocument/2006/relationships/hyperlink" Target="https://observepoint.my.salesforce.com/001d000001gzYmpAAE" TargetMode="External"/><Relationship Id="rId4893" Type="http://schemas.openxmlformats.org/officeDocument/2006/relationships/hyperlink" Target="https://observepoint.my.salesforce.com/001d0000027uUSiAAM" TargetMode="External"/><Relationship Id="rId2231" Type="http://schemas.openxmlformats.org/officeDocument/2006/relationships/hyperlink" Target="https://observepoint.my.salesforce.com/0010W00002diNNfQAM" TargetMode="External"/><Relationship Id="rId3561" Type="http://schemas.openxmlformats.org/officeDocument/2006/relationships/hyperlink" Target="https://observepoint.my.salesforce.com/0060W00000y7REvQAM" TargetMode="External"/><Relationship Id="rId4892" Type="http://schemas.openxmlformats.org/officeDocument/2006/relationships/hyperlink" Target="https://observepoint.my.salesforce.com/0060W00000y686gQAA" TargetMode="External"/><Relationship Id="rId312" Type="http://schemas.openxmlformats.org/officeDocument/2006/relationships/hyperlink" Target="https://observepoint.my.salesforce.com/001d000001SO2igAAD" TargetMode="External"/><Relationship Id="rId2232" Type="http://schemas.openxmlformats.org/officeDocument/2006/relationships/hyperlink" Target="https://observepoint.my.salesforce.com/0066T00001Do7x6QAB" TargetMode="External"/><Relationship Id="rId3564" Type="http://schemas.openxmlformats.org/officeDocument/2006/relationships/hyperlink" Target="https://observepoint.my.salesforce.com/001d000001gzYmpAAE" TargetMode="External"/><Relationship Id="rId4895" Type="http://schemas.openxmlformats.org/officeDocument/2006/relationships/hyperlink" Target="https://observepoint.my.salesforce.com/001d000001ezZ4oAAE" TargetMode="External"/><Relationship Id="rId311" Type="http://schemas.openxmlformats.org/officeDocument/2006/relationships/hyperlink" Target="https://observepoint.my.salesforce.com/0060W000015O994QAC" TargetMode="External"/><Relationship Id="rId2233" Type="http://schemas.openxmlformats.org/officeDocument/2006/relationships/hyperlink" Target="https://observepoint.my.salesforce.com/0016T000034gmmAQAQ" TargetMode="External"/><Relationship Id="rId3563" Type="http://schemas.openxmlformats.org/officeDocument/2006/relationships/hyperlink" Target="https://observepoint.my.salesforce.com/0060W00000wyKE5QAM" TargetMode="External"/><Relationship Id="rId4894" Type="http://schemas.openxmlformats.org/officeDocument/2006/relationships/hyperlink" Target="https://observepoint.my.salesforce.com/006d000000twXVKAA2" TargetMode="External"/><Relationship Id="rId310" Type="http://schemas.openxmlformats.org/officeDocument/2006/relationships/hyperlink" Target="https://observepoint.my.salesforce.com/001d000001SO2igAAD" TargetMode="External"/><Relationship Id="rId2234" Type="http://schemas.openxmlformats.org/officeDocument/2006/relationships/hyperlink" Target="https://observepoint.my.salesforce.com/0066T00001AFpllQAD" TargetMode="External"/><Relationship Id="rId3566" Type="http://schemas.openxmlformats.org/officeDocument/2006/relationships/hyperlink" Target="https://observepoint.my.salesforce.com/001d000001gzYmpAAE" TargetMode="External"/><Relationship Id="rId4897" Type="http://schemas.openxmlformats.org/officeDocument/2006/relationships/hyperlink" Target="https://observepoint.my.salesforce.com/001d000001iAHXzAAO" TargetMode="External"/><Relationship Id="rId2235" Type="http://schemas.openxmlformats.org/officeDocument/2006/relationships/hyperlink" Target="https://observepoint.my.salesforce.com/0010W00002diNNfQAM" TargetMode="External"/><Relationship Id="rId3565" Type="http://schemas.openxmlformats.org/officeDocument/2006/relationships/hyperlink" Target="https://observepoint.my.salesforce.com/0060W00000vwza7QAA" TargetMode="External"/><Relationship Id="rId4896" Type="http://schemas.openxmlformats.org/officeDocument/2006/relationships/hyperlink" Target="https://observepoint.my.salesforce.com/006VH000000XdFVYA0" TargetMode="External"/><Relationship Id="rId4040" Type="http://schemas.openxmlformats.org/officeDocument/2006/relationships/hyperlink" Target="https://observepoint.my.salesforce.com/001d000001NW90sAAD" TargetMode="External"/><Relationship Id="rId5372" Type="http://schemas.openxmlformats.org/officeDocument/2006/relationships/hyperlink" Target="https://observepoint.my.salesforce.com/006VH00000Xpy5cYAB" TargetMode="External"/><Relationship Id="rId5373" Type="http://schemas.openxmlformats.org/officeDocument/2006/relationships/hyperlink" Target="https://observepoint.my.salesforce.com/0016T00002quWSsQAM" TargetMode="External"/><Relationship Id="rId4042" Type="http://schemas.openxmlformats.org/officeDocument/2006/relationships/hyperlink" Target="https://observepoint.my.salesforce.com/001d000001fjBe5AAE" TargetMode="External"/><Relationship Id="rId5370" Type="http://schemas.openxmlformats.org/officeDocument/2006/relationships/hyperlink" Target="https://observepoint.my.salesforce.com/006VH00000PxbYDYAZ" TargetMode="External"/><Relationship Id="rId4041" Type="http://schemas.openxmlformats.org/officeDocument/2006/relationships/hyperlink" Target="https://observepoint.my.salesforce.com/006d000000umpSPAAY" TargetMode="External"/><Relationship Id="rId5371" Type="http://schemas.openxmlformats.org/officeDocument/2006/relationships/hyperlink" Target="https://observepoint.my.salesforce.com/001VH000001Dn5aYAC" TargetMode="External"/><Relationship Id="rId4044" Type="http://schemas.openxmlformats.org/officeDocument/2006/relationships/hyperlink" Target="https://observepoint.my.salesforce.com/001d000001fjBe5AAE" TargetMode="External"/><Relationship Id="rId5376" Type="http://schemas.openxmlformats.org/officeDocument/2006/relationships/hyperlink" Target="https://observepoint.my.salesforce.com/006VH00000EU6BBYA1" TargetMode="External"/><Relationship Id="rId4043" Type="http://schemas.openxmlformats.org/officeDocument/2006/relationships/hyperlink" Target="https://observepoint.my.salesforce.com/006d000000i0BPDAA2" TargetMode="External"/><Relationship Id="rId5377" Type="http://schemas.openxmlformats.org/officeDocument/2006/relationships/hyperlink" Target="https://observepoint.my.salesforce.com/0016T00002mPXyiQAG" TargetMode="External"/><Relationship Id="rId4046" Type="http://schemas.openxmlformats.org/officeDocument/2006/relationships/hyperlink" Target="https://observepoint.my.salesforce.com/001d000001VfKncAAF" TargetMode="External"/><Relationship Id="rId5374" Type="http://schemas.openxmlformats.org/officeDocument/2006/relationships/hyperlink" Target="https://observepoint.my.salesforce.com/006VH00000WteYfYAJ" TargetMode="External"/><Relationship Id="rId4045" Type="http://schemas.openxmlformats.org/officeDocument/2006/relationships/hyperlink" Target="https://observepoint.my.salesforce.com/006VH00000XOatlYAD" TargetMode="External"/><Relationship Id="rId5375" Type="http://schemas.openxmlformats.org/officeDocument/2006/relationships/hyperlink" Target="https://observepoint.my.salesforce.com/0016T00002tpKTxQAM" TargetMode="External"/><Relationship Id="rId4048" Type="http://schemas.openxmlformats.org/officeDocument/2006/relationships/hyperlink" Target="https://observepoint.my.salesforce.com/001d000001VfKncAAF" TargetMode="External"/><Relationship Id="rId4047" Type="http://schemas.openxmlformats.org/officeDocument/2006/relationships/hyperlink" Target="https://observepoint.my.salesforce.com/0066T00001CMAYrQAP" TargetMode="External"/><Relationship Id="rId5378" Type="http://schemas.openxmlformats.org/officeDocument/2006/relationships/hyperlink" Target="https://observepoint.my.salesforce.com/006VH000000xBKVYA2" TargetMode="External"/><Relationship Id="rId4049" Type="http://schemas.openxmlformats.org/officeDocument/2006/relationships/hyperlink" Target="https://observepoint.my.salesforce.com/0066T000018GVV9QAO" TargetMode="External"/><Relationship Id="rId5379" Type="http://schemas.openxmlformats.org/officeDocument/2006/relationships/hyperlink" Target="https://observepoint.my.salesforce.com/001d000001X6fERAAZ" TargetMode="External"/><Relationship Id="rId5361" Type="http://schemas.openxmlformats.org/officeDocument/2006/relationships/hyperlink" Target="https://observepoint.my.salesforce.com/001VH00000BuwWBYAZ" TargetMode="External"/><Relationship Id="rId5362" Type="http://schemas.openxmlformats.org/officeDocument/2006/relationships/hyperlink" Target="https://observepoint.my.salesforce.com/006VH00000OVeubYAD" TargetMode="External"/><Relationship Id="rId4031" Type="http://schemas.openxmlformats.org/officeDocument/2006/relationships/hyperlink" Target="https://observepoint.my.salesforce.com/0066T00001CMyOTQA1" TargetMode="External"/><Relationship Id="rId4030" Type="http://schemas.openxmlformats.org/officeDocument/2006/relationships/hyperlink" Target="https://observepoint.my.salesforce.com/001d000001kBTbiAAG" TargetMode="External"/><Relationship Id="rId5360" Type="http://schemas.openxmlformats.org/officeDocument/2006/relationships/hyperlink" Target="https://observepoint.my.salesforce.com/006VH00000SHFXBYA5" TargetMode="External"/><Relationship Id="rId297" Type="http://schemas.openxmlformats.org/officeDocument/2006/relationships/hyperlink" Target="https://observepoint.my.salesforce.com/0060W0000121paPQAQ" TargetMode="External"/><Relationship Id="rId4033" Type="http://schemas.openxmlformats.org/officeDocument/2006/relationships/hyperlink" Target="https://observepoint.my.salesforce.com/0066T0000168YjCQAU" TargetMode="External"/><Relationship Id="rId5365" Type="http://schemas.openxmlformats.org/officeDocument/2006/relationships/hyperlink" Target="https://observepoint.my.salesforce.com/001VH00000BME69YAH" TargetMode="External"/><Relationship Id="rId296" Type="http://schemas.openxmlformats.org/officeDocument/2006/relationships/hyperlink" Target="https://observepoint.my.salesforce.com/001d000001ilSSyAAM" TargetMode="External"/><Relationship Id="rId4032" Type="http://schemas.openxmlformats.org/officeDocument/2006/relationships/hyperlink" Target="https://observepoint.my.salesforce.com/001d000001kBTbiAAG" TargetMode="External"/><Relationship Id="rId5366" Type="http://schemas.openxmlformats.org/officeDocument/2006/relationships/hyperlink" Target="https://observepoint.my.salesforce.com/006VH00000Xq0FbYAJ" TargetMode="External"/><Relationship Id="rId295" Type="http://schemas.openxmlformats.org/officeDocument/2006/relationships/hyperlink" Target="https://observepoint.my.salesforce.com/0060W000013su7NQAQ" TargetMode="External"/><Relationship Id="rId4035" Type="http://schemas.openxmlformats.org/officeDocument/2006/relationships/hyperlink" Target="https://observepoint.my.salesforce.com/0060W000010q4XBQAY" TargetMode="External"/><Relationship Id="rId5363" Type="http://schemas.openxmlformats.org/officeDocument/2006/relationships/hyperlink" Target="https://observepoint.my.salesforce.com/001d000000VOLPmAAP" TargetMode="External"/><Relationship Id="rId294" Type="http://schemas.openxmlformats.org/officeDocument/2006/relationships/hyperlink" Target="https://observepoint.my.salesforce.com/001d000001ilSSyAAM" TargetMode="External"/><Relationship Id="rId4034" Type="http://schemas.openxmlformats.org/officeDocument/2006/relationships/hyperlink" Target="https://observepoint.my.salesforce.com/001d000001kBTbiAAG" TargetMode="External"/><Relationship Id="rId5364" Type="http://schemas.openxmlformats.org/officeDocument/2006/relationships/hyperlink" Target="https://observepoint.my.salesforce.com/006VH00000EEQqcYAH" TargetMode="External"/><Relationship Id="rId4037" Type="http://schemas.openxmlformats.org/officeDocument/2006/relationships/hyperlink" Target="https://observepoint.my.salesforce.com/0060W00000wxEAuQAM" TargetMode="External"/><Relationship Id="rId5369" Type="http://schemas.openxmlformats.org/officeDocument/2006/relationships/hyperlink" Target="https://observepoint.my.salesforce.com/0010W00002ZJLgdQAH" TargetMode="External"/><Relationship Id="rId4036" Type="http://schemas.openxmlformats.org/officeDocument/2006/relationships/hyperlink" Target="https://observepoint.my.salesforce.com/001d000001kBTbiAAG" TargetMode="External"/><Relationship Id="rId299" Type="http://schemas.openxmlformats.org/officeDocument/2006/relationships/hyperlink" Target="https://observepoint.my.salesforce.com/006VH000001Is1QYAS" TargetMode="External"/><Relationship Id="rId4039" Type="http://schemas.openxmlformats.org/officeDocument/2006/relationships/hyperlink" Target="https://observepoint.my.salesforce.com/006d000000hrjVmAAI" TargetMode="External"/><Relationship Id="rId5367" Type="http://schemas.openxmlformats.org/officeDocument/2006/relationships/hyperlink" Target="https://observepoint.my.salesforce.com/0016T00002lvc6GQAQ" TargetMode="External"/><Relationship Id="rId298" Type="http://schemas.openxmlformats.org/officeDocument/2006/relationships/hyperlink" Target="https://observepoint.my.salesforce.com/001d000001ilSSyAAM" TargetMode="External"/><Relationship Id="rId4038" Type="http://schemas.openxmlformats.org/officeDocument/2006/relationships/hyperlink" Target="https://observepoint.my.salesforce.com/001d000001kBTbiAAG" TargetMode="External"/><Relationship Id="rId5368" Type="http://schemas.openxmlformats.org/officeDocument/2006/relationships/hyperlink" Target="https://observepoint.my.salesforce.com/006VH00000agtBSYAY" TargetMode="External"/><Relationship Id="rId5390" Type="http://schemas.openxmlformats.org/officeDocument/2006/relationships/hyperlink" Target="https://observepoint.my.salesforce.com/0066T00001DnsuVQAR" TargetMode="External"/><Relationship Id="rId5391" Type="http://schemas.openxmlformats.org/officeDocument/2006/relationships/hyperlink" Target="https://observepoint.my.salesforce.com/001d000001u4dBqAAI" TargetMode="External"/><Relationship Id="rId4060" Type="http://schemas.openxmlformats.org/officeDocument/2006/relationships/hyperlink" Target="https://observepoint.my.salesforce.com/001d000001qtIMYAA2" TargetMode="External"/><Relationship Id="rId4062" Type="http://schemas.openxmlformats.org/officeDocument/2006/relationships/hyperlink" Target="https://observepoint.my.salesforce.com/001d000001h1j1fAAA" TargetMode="External"/><Relationship Id="rId5394" Type="http://schemas.openxmlformats.org/officeDocument/2006/relationships/hyperlink" Target="https://observepoint.my.salesforce.com/006VH00000WzX33YAF" TargetMode="External"/><Relationship Id="rId4061" Type="http://schemas.openxmlformats.org/officeDocument/2006/relationships/hyperlink" Target="https://observepoint.my.salesforce.com/0060W00000vw370QAA" TargetMode="External"/><Relationship Id="rId5395" Type="http://schemas.openxmlformats.org/officeDocument/2006/relationships/hyperlink" Target="https://observepoint.my.salesforce.com/0010W00002OzRsvQAF" TargetMode="External"/><Relationship Id="rId4064" Type="http://schemas.openxmlformats.org/officeDocument/2006/relationships/hyperlink" Target="https://observepoint.my.salesforce.com/001d000001h1j1fAAA" TargetMode="External"/><Relationship Id="rId5392" Type="http://schemas.openxmlformats.org/officeDocument/2006/relationships/hyperlink" Target="https://observepoint.my.salesforce.com/006VH00000hpLJNYA2" TargetMode="External"/><Relationship Id="rId4063" Type="http://schemas.openxmlformats.org/officeDocument/2006/relationships/hyperlink" Target="https://observepoint.my.salesforce.com/0066T000015pmMFQAY" TargetMode="External"/><Relationship Id="rId5393" Type="http://schemas.openxmlformats.org/officeDocument/2006/relationships/hyperlink" Target="https://observepoint.my.salesforce.com/001d000001qtahTAAQ" TargetMode="External"/><Relationship Id="rId4066" Type="http://schemas.openxmlformats.org/officeDocument/2006/relationships/hyperlink" Target="https://observepoint.my.salesforce.com/001d000001h1j1fAAA" TargetMode="External"/><Relationship Id="rId5398" Type="http://schemas.openxmlformats.org/officeDocument/2006/relationships/hyperlink" Target="https://observepoint.my.salesforce.com/006VH0000076fu8YAA" TargetMode="External"/><Relationship Id="rId4065" Type="http://schemas.openxmlformats.org/officeDocument/2006/relationships/hyperlink" Target="https://observepoint.my.salesforce.com/0060W000011WDnRQAW" TargetMode="External"/><Relationship Id="rId5399" Type="http://schemas.openxmlformats.org/officeDocument/2006/relationships/hyperlink" Target="https://observepoint.my.salesforce.com/001d000001mk4jKAAQ" TargetMode="External"/><Relationship Id="rId4068" Type="http://schemas.openxmlformats.org/officeDocument/2006/relationships/hyperlink" Target="https://observepoint.my.salesforce.com/001d000001h1j1fAAA" TargetMode="External"/><Relationship Id="rId5396" Type="http://schemas.openxmlformats.org/officeDocument/2006/relationships/hyperlink" Target="https://observepoint.my.salesforce.com/006VH00000eh3EwYAI" TargetMode="External"/><Relationship Id="rId4067" Type="http://schemas.openxmlformats.org/officeDocument/2006/relationships/hyperlink" Target="https://observepoint.my.salesforce.com/0060W00000y8Q1PQAU" TargetMode="External"/><Relationship Id="rId5397" Type="http://schemas.openxmlformats.org/officeDocument/2006/relationships/hyperlink" Target="https://observepoint.my.salesforce.com/001d000001gz7TGAAY" TargetMode="External"/><Relationship Id="rId4069" Type="http://schemas.openxmlformats.org/officeDocument/2006/relationships/hyperlink" Target="https://observepoint.my.salesforce.com/0060W00000vwdYiQAI" TargetMode="External"/><Relationship Id="rId5380" Type="http://schemas.openxmlformats.org/officeDocument/2006/relationships/hyperlink" Target="https://observepoint.my.salesforce.com/0066T00001Cyd07QAB" TargetMode="External"/><Relationship Id="rId4051" Type="http://schemas.openxmlformats.org/officeDocument/2006/relationships/hyperlink" Target="https://observepoint.my.salesforce.com/0066T0000168Yo2QAE" TargetMode="External"/><Relationship Id="rId5383" Type="http://schemas.openxmlformats.org/officeDocument/2006/relationships/hyperlink" Target="https://observepoint.my.salesforce.com/001d000001hVEw9AAG" TargetMode="External"/><Relationship Id="rId4050" Type="http://schemas.openxmlformats.org/officeDocument/2006/relationships/hyperlink" Target="https://observepoint.my.salesforce.com/001d000001VfKncAAF" TargetMode="External"/><Relationship Id="rId5384" Type="http://schemas.openxmlformats.org/officeDocument/2006/relationships/hyperlink" Target="https://observepoint.my.salesforce.com/006VH00000fzPrbYAE" TargetMode="External"/><Relationship Id="rId4053" Type="http://schemas.openxmlformats.org/officeDocument/2006/relationships/hyperlink" Target="https://observepoint.my.salesforce.com/0060W000012KiDlQAK" TargetMode="External"/><Relationship Id="rId5381" Type="http://schemas.openxmlformats.org/officeDocument/2006/relationships/hyperlink" Target="https://observepoint.my.salesforce.com/0016T000034Sln2QAC" TargetMode="External"/><Relationship Id="rId4052" Type="http://schemas.openxmlformats.org/officeDocument/2006/relationships/hyperlink" Target="https://observepoint.my.salesforce.com/001d000001VfKncAAF" TargetMode="External"/><Relationship Id="rId5382" Type="http://schemas.openxmlformats.org/officeDocument/2006/relationships/hyperlink" Target="https://observepoint.my.salesforce.com/006VH00000hlvriYAA" TargetMode="External"/><Relationship Id="rId4055" Type="http://schemas.openxmlformats.org/officeDocument/2006/relationships/hyperlink" Target="https://observepoint.my.salesforce.com/006d000000hzTc0AAE" TargetMode="External"/><Relationship Id="rId5387" Type="http://schemas.openxmlformats.org/officeDocument/2006/relationships/hyperlink" Target="https://observepoint.my.salesforce.com/001VH00000btL8MYAU" TargetMode="External"/><Relationship Id="rId4054" Type="http://schemas.openxmlformats.org/officeDocument/2006/relationships/hyperlink" Target="https://observepoint.my.salesforce.com/001d000001VfKncAAF" TargetMode="External"/><Relationship Id="rId5388" Type="http://schemas.openxmlformats.org/officeDocument/2006/relationships/hyperlink" Target="https://observepoint.my.salesforce.com/006VH00000RmW4TYAV" TargetMode="External"/><Relationship Id="rId4057" Type="http://schemas.openxmlformats.org/officeDocument/2006/relationships/hyperlink" Target="https://observepoint.my.salesforce.com/006d000000i0BX2AAM" TargetMode="External"/><Relationship Id="rId5385" Type="http://schemas.openxmlformats.org/officeDocument/2006/relationships/hyperlink" Target="https://observepoint.my.salesforce.com/0010W00002dxQUdQAM" TargetMode="External"/><Relationship Id="rId4056" Type="http://schemas.openxmlformats.org/officeDocument/2006/relationships/hyperlink" Target="https://observepoint.my.salesforce.com/001d000001vPaXHAA0" TargetMode="External"/><Relationship Id="rId5386" Type="http://schemas.openxmlformats.org/officeDocument/2006/relationships/hyperlink" Target="https://observepoint.my.salesforce.com/006VH00000c6aVxYAI" TargetMode="External"/><Relationship Id="rId4059" Type="http://schemas.openxmlformats.org/officeDocument/2006/relationships/hyperlink" Target="https://observepoint.my.salesforce.com/006d000000i0BRDAA2" TargetMode="External"/><Relationship Id="rId4058" Type="http://schemas.openxmlformats.org/officeDocument/2006/relationships/hyperlink" Target="https://observepoint.my.salesforce.com/001d000001hVnObAAK" TargetMode="External"/><Relationship Id="rId5389" Type="http://schemas.openxmlformats.org/officeDocument/2006/relationships/hyperlink" Target="https://observepoint.my.salesforce.com/001d000001hV12yAAC" TargetMode="External"/><Relationship Id="rId4008" Type="http://schemas.openxmlformats.org/officeDocument/2006/relationships/hyperlink" Target="https://observepoint.my.salesforce.com/001d000000W6ISjAAN" TargetMode="External"/><Relationship Id="rId4007" Type="http://schemas.openxmlformats.org/officeDocument/2006/relationships/hyperlink" Target="https://observepoint.my.salesforce.com/0066T000017U0lLQAS" TargetMode="External"/><Relationship Id="rId5338" Type="http://schemas.openxmlformats.org/officeDocument/2006/relationships/hyperlink" Target="https://observepoint.my.salesforce.com/006VH00000Z0dWgYAJ" TargetMode="External"/><Relationship Id="rId4009" Type="http://schemas.openxmlformats.org/officeDocument/2006/relationships/hyperlink" Target="https://observepoint.my.salesforce.com/0060W000014mlDSQAY" TargetMode="External"/><Relationship Id="rId5339" Type="http://schemas.openxmlformats.org/officeDocument/2006/relationships/hyperlink" Target="https://observepoint.my.salesforce.com/001d000001ezRkOAAU" TargetMode="External"/><Relationship Id="rId271" Type="http://schemas.openxmlformats.org/officeDocument/2006/relationships/hyperlink" Target="https://observepoint.my.salesforce.com/0066T000018E7KAQA0" TargetMode="External"/><Relationship Id="rId270" Type="http://schemas.openxmlformats.org/officeDocument/2006/relationships/hyperlink" Target="https://observepoint.my.salesforce.com/001d000001hU6YsAAK" TargetMode="External"/><Relationship Id="rId269" Type="http://schemas.openxmlformats.org/officeDocument/2006/relationships/hyperlink" Target="https://observepoint.my.salesforce.com/0066T00001CM73BQAT" TargetMode="External"/><Relationship Id="rId264" Type="http://schemas.openxmlformats.org/officeDocument/2006/relationships/hyperlink" Target="https://observepoint.my.salesforce.com/001d000001X9SNEAA3" TargetMode="External"/><Relationship Id="rId4000" Type="http://schemas.openxmlformats.org/officeDocument/2006/relationships/hyperlink" Target="https://observepoint.my.salesforce.com/001d000001jeWysAAE" TargetMode="External"/><Relationship Id="rId5332" Type="http://schemas.openxmlformats.org/officeDocument/2006/relationships/hyperlink" Target="https://observepoint.my.salesforce.com/006VH00000S8QbVYAV" TargetMode="External"/><Relationship Id="rId263" Type="http://schemas.openxmlformats.org/officeDocument/2006/relationships/hyperlink" Target="https://observepoint.my.salesforce.com/0060W000010wrncQAA" TargetMode="External"/><Relationship Id="rId5333" Type="http://schemas.openxmlformats.org/officeDocument/2006/relationships/hyperlink" Target="https://observepoint.my.salesforce.com/001d000001gOUjTAAW" TargetMode="External"/><Relationship Id="rId262" Type="http://schemas.openxmlformats.org/officeDocument/2006/relationships/hyperlink" Target="https://observepoint.my.salesforce.com/001d000001qtIQhAAM" TargetMode="External"/><Relationship Id="rId4002" Type="http://schemas.openxmlformats.org/officeDocument/2006/relationships/hyperlink" Target="https://observepoint.my.salesforce.com/001d000001jeWysAAE" TargetMode="External"/><Relationship Id="rId5330" Type="http://schemas.openxmlformats.org/officeDocument/2006/relationships/hyperlink" Target="https://observepoint.my.salesforce.com/006VH00000WL0k9YAD" TargetMode="External"/><Relationship Id="rId261" Type="http://schemas.openxmlformats.org/officeDocument/2006/relationships/hyperlink" Target="https://observepoint.my.salesforce.com/0060W000010yBOVQA2" TargetMode="External"/><Relationship Id="rId4001" Type="http://schemas.openxmlformats.org/officeDocument/2006/relationships/hyperlink" Target="https://observepoint.my.salesforce.com/0060W00000y7r2bQAA" TargetMode="External"/><Relationship Id="rId5331" Type="http://schemas.openxmlformats.org/officeDocument/2006/relationships/hyperlink" Target="https://observepoint.my.salesforce.com/0016T000037Fr6TQAS" TargetMode="External"/><Relationship Id="rId268" Type="http://schemas.openxmlformats.org/officeDocument/2006/relationships/hyperlink" Target="https://observepoint.my.salesforce.com/001d000001RdU9OAAV" TargetMode="External"/><Relationship Id="rId4004" Type="http://schemas.openxmlformats.org/officeDocument/2006/relationships/hyperlink" Target="https://observepoint.my.salesforce.com/001d000001ezPbxAAE" TargetMode="External"/><Relationship Id="rId5336" Type="http://schemas.openxmlformats.org/officeDocument/2006/relationships/hyperlink" Target="https://observepoint.my.salesforce.com/006VH00000QIi3hYAD" TargetMode="External"/><Relationship Id="rId267" Type="http://schemas.openxmlformats.org/officeDocument/2006/relationships/hyperlink" Target="https://observepoint.my.salesforce.com/0060W000013lL0sQAE" TargetMode="External"/><Relationship Id="rId4003" Type="http://schemas.openxmlformats.org/officeDocument/2006/relationships/hyperlink" Target="https://observepoint.my.salesforce.com/006d000000kRnLzAAK" TargetMode="External"/><Relationship Id="rId5337" Type="http://schemas.openxmlformats.org/officeDocument/2006/relationships/hyperlink" Target="https://observepoint.my.salesforce.com/001d0000027WiOlAAK" TargetMode="External"/><Relationship Id="rId266" Type="http://schemas.openxmlformats.org/officeDocument/2006/relationships/hyperlink" Target="https://observepoint.my.salesforce.com/001d000001RdU9OAAV" TargetMode="External"/><Relationship Id="rId4006" Type="http://schemas.openxmlformats.org/officeDocument/2006/relationships/hyperlink" Target="https://observepoint.my.salesforce.com/001d000001qtIP2AAM" TargetMode="External"/><Relationship Id="rId5334" Type="http://schemas.openxmlformats.org/officeDocument/2006/relationships/hyperlink" Target="https://observepoint.my.salesforce.com/0066T00001ACdfYQAT" TargetMode="External"/><Relationship Id="rId265" Type="http://schemas.openxmlformats.org/officeDocument/2006/relationships/hyperlink" Target="https://observepoint.my.salesforce.com/0060W000010pofqQAA" TargetMode="External"/><Relationship Id="rId4005" Type="http://schemas.openxmlformats.org/officeDocument/2006/relationships/hyperlink" Target="https://observepoint.my.salesforce.com/0060W00000y88mRQAQ" TargetMode="External"/><Relationship Id="rId5335" Type="http://schemas.openxmlformats.org/officeDocument/2006/relationships/hyperlink" Target="https://observepoint.my.salesforce.com/001d0000027WiOlAAK" TargetMode="External"/><Relationship Id="rId5329" Type="http://schemas.openxmlformats.org/officeDocument/2006/relationships/hyperlink" Target="https://observepoint.my.salesforce.com/0016T000037Fr6TQAS" TargetMode="External"/><Relationship Id="rId5327" Type="http://schemas.openxmlformats.org/officeDocument/2006/relationships/hyperlink" Target="https://observepoint.my.salesforce.com/0010W00002dxPkqQAE" TargetMode="External"/><Relationship Id="rId5328" Type="http://schemas.openxmlformats.org/officeDocument/2006/relationships/hyperlink" Target="https://observepoint.my.salesforce.com/006VH00000BesUrYAJ" TargetMode="External"/><Relationship Id="rId260" Type="http://schemas.openxmlformats.org/officeDocument/2006/relationships/hyperlink" Target="https://observepoint.my.salesforce.com/001d000001h2JsUAAU" TargetMode="External"/><Relationship Id="rId259" Type="http://schemas.openxmlformats.org/officeDocument/2006/relationships/hyperlink" Target="https://observepoint.my.salesforce.com/006VH00000X6lpFYAR" TargetMode="External"/><Relationship Id="rId258" Type="http://schemas.openxmlformats.org/officeDocument/2006/relationships/hyperlink" Target="https://observepoint.my.salesforce.com/001d000001rgTbzAAE" TargetMode="External"/><Relationship Id="rId2290" Type="http://schemas.openxmlformats.org/officeDocument/2006/relationships/hyperlink" Target="https://observepoint.my.salesforce.com/0066T00001BC0l2QAD" TargetMode="External"/><Relationship Id="rId2291" Type="http://schemas.openxmlformats.org/officeDocument/2006/relationships/hyperlink" Target="https://observepoint.my.salesforce.com/001d000001iBrRSAA0" TargetMode="External"/><Relationship Id="rId2292" Type="http://schemas.openxmlformats.org/officeDocument/2006/relationships/hyperlink" Target="https://observepoint.my.salesforce.com/0066T00001B8wa5QAB" TargetMode="External"/><Relationship Id="rId2293" Type="http://schemas.openxmlformats.org/officeDocument/2006/relationships/hyperlink" Target="https://observepoint.my.salesforce.com/0010W00002XFT24QAH" TargetMode="External"/><Relationship Id="rId253" Type="http://schemas.openxmlformats.org/officeDocument/2006/relationships/hyperlink" Target="https://observepoint.my.salesforce.com/0066T000015o7d9QAA" TargetMode="External"/><Relationship Id="rId2294" Type="http://schemas.openxmlformats.org/officeDocument/2006/relationships/hyperlink" Target="https://observepoint.my.salesforce.com/0066T000017Y2TzQAK" TargetMode="External"/><Relationship Id="rId5321" Type="http://schemas.openxmlformats.org/officeDocument/2006/relationships/hyperlink" Target="https://observepoint.my.salesforce.com/0010W00002OzSBiQAN" TargetMode="External"/><Relationship Id="rId252" Type="http://schemas.openxmlformats.org/officeDocument/2006/relationships/hyperlink" Target="https://observepoint.my.salesforce.com/001d000001gQQ1xAAG" TargetMode="External"/><Relationship Id="rId2295" Type="http://schemas.openxmlformats.org/officeDocument/2006/relationships/hyperlink" Target="https://observepoint.my.salesforce.com/001d000001e91Q2AAI" TargetMode="External"/><Relationship Id="rId5322" Type="http://schemas.openxmlformats.org/officeDocument/2006/relationships/hyperlink" Target="https://observepoint.my.salesforce.com/006VH00000jBMkrYAG" TargetMode="External"/><Relationship Id="rId251" Type="http://schemas.openxmlformats.org/officeDocument/2006/relationships/hyperlink" Target="https://observepoint.my.salesforce.com/0066T00001C9MIwQAN" TargetMode="External"/><Relationship Id="rId2296" Type="http://schemas.openxmlformats.org/officeDocument/2006/relationships/hyperlink" Target="https://observepoint.my.salesforce.com/006VH0000096LcUYAU" TargetMode="External"/><Relationship Id="rId250" Type="http://schemas.openxmlformats.org/officeDocument/2006/relationships/hyperlink" Target="https://observepoint.my.salesforce.com/001d000001gylCDAAY" TargetMode="External"/><Relationship Id="rId2297" Type="http://schemas.openxmlformats.org/officeDocument/2006/relationships/hyperlink" Target="https://observepoint.my.salesforce.com/001d000001e91Q2AAI" TargetMode="External"/><Relationship Id="rId5320" Type="http://schemas.openxmlformats.org/officeDocument/2006/relationships/hyperlink" Target="https://observepoint.my.salesforce.com/006VH00000ajT9BYAU" TargetMode="External"/><Relationship Id="rId257" Type="http://schemas.openxmlformats.org/officeDocument/2006/relationships/hyperlink" Target="https://observepoint.my.salesforce.com/0060W000010yU22QAE" TargetMode="External"/><Relationship Id="rId2298" Type="http://schemas.openxmlformats.org/officeDocument/2006/relationships/hyperlink" Target="https://observepoint.my.salesforce.com/0060W00000vWnouQAC" TargetMode="External"/><Relationship Id="rId5325" Type="http://schemas.openxmlformats.org/officeDocument/2006/relationships/hyperlink" Target="https://observepoint.my.salesforce.com/001VH00000UGWNeYAP" TargetMode="External"/><Relationship Id="rId256" Type="http://schemas.openxmlformats.org/officeDocument/2006/relationships/hyperlink" Target="https://observepoint.my.salesforce.com/001d000001T6ukuAAB" TargetMode="External"/><Relationship Id="rId2299" Type="http://schemas.openxmlformats.org/officeDocument/2006/relationships/hyperlink" Target="https://observepoint.my.salesforce.com/001d000000VOLKXAA5" TargetMode="External"/><Relationship Id="rId5326" Type="http://schemas.openxmlformats.org/officeDocument/2006/relationships/hyperlink" Target="https://observepoint.my.salesforce.com/006VH00000UvY5JYAV" TargetMode="External"/><Relationship Id="rId255" Type="http://schemas.openxmlformats.org/officeDocument/2006/relationships/hyperlink" Target="https://observepoint.my.salesforce.com/0060W000011UOjnQAG" TargetMode="External"/><Relationship Id="rId5323" Type="http://schemas.openxmlformats.org/officeDocument/2006/relationships/hyperlink" Target="https://observepoint.my.salesforce.com/0016T0000370hJ1QAI" TargetMode="External"/><Relationship Id="rId254" Type="http://schemas.openxmlformats.org/officeDocument/2006/relationships/hyperlink" Target="https://observepoint.my.salesforce.com/001d000001T6ukuAAB" TargetMode="External"/><Relationship Id="rId5324" Type="http://schemas.openxmlformats.org/officeDocument/2006/relationships/hyperlink" Target="https://observepoint.my.salesforce.com/006VH00000ajElGYAU" TargetMode="External"/><Relationship Id="rId4029" Type="http://schemas.openxmlformats.org/officeDocument/2006/relationships/hyperlink" Target="https://observepoint.my.salesforce.com/006d000000hpcPFAAY" TargetMode="External"/><Relationship Id="rId293" Type="http://schemas.openxmlformats.org/officeDocument/2006/relationships/hyperlink" Target="https://observepoint.my.salesforce.com/0066T000016jsCQQAY" TargetMode="External"/><Relationship Id="rId292" Type="http://schemas.openxmlformats.org/officeDocument/2006/relationships/hyperlink" Target="https://observepoint.my.salesforce.com/0010W00002SwE7WQAV" TargetMode="External"/><Relationship Id="rId291" Type="http://schemas.openxmlformats.org/officeDocument/2006/relationships/hyperlink" Target="https://observepoint.my.salesforce.com/0060W0000123PurQAE" TargetMode="External"/><Relationship Id="rId290" Type="http://schemas.openxmlformats.org/officeDocument/2006/relationships/hyperlink" Target="https://observepoint.my.salesforce.com/001d000001ezPbxAAE" TargetMode="External"/><Relationship Id="rId5350" Type="http://schemas.openxmlformats.org/officeDocument/2006/relationships/hyperlink" Target="https://observepoint.my.salesforce.com/006VH00000A5GL0YAN" TargetMode="External"/><Relationship Id="rId5351" Type="http://schemas.openxmlformats.org/officeDocument/2006/relationships/hyperlink" Target="https://observepoint.my.salesforce.com/001d000001fj7YtAAI" TargetMode="External"/><Relationship Id="rId4020" Type="http://schemas.openxmlformats.org/officeDocument/2006/relationships/hyperlink" Target="https://observepoint.my.salesforce.com/001d000001qtO8LAAU" TargetMode="External"/><Relationship Id="rId286" Type="http://schemas.openxmlformats.org/officeDocument/2006/relationships/hyperlink" Target="https://observepoint.my.salesforce.com/0010W00002SvfAfQAJ" TargetMode="External"/><Relationship Id="rId4022" Type="http://schemas.openxmlformats.org/officeDocument/2006/relationships/hyperlink" Target="https://observepoint.my.salesforce.com/001d000001gQYywAAG" TargetMode="External"/><Relationship Id="rId5354" Type="http://schemas.openxmlformats.org/officeDocument/2006/relationships/hyperlink" Target="https://observepoint.my.salesforce.com/006VH00000WzWOkYAN" TargetMode="External"/><Relationship Id="rId285" Type="http://schemas.openxmlformats.org/officeDocument/2006/relationships/hyperlink" Target="https://observepoint.my.salesforce.com/0060W000010q9mkQAA" TargetMode="External"/><Relationship Id="rId4021" Type="http://schemas.openxmlformats.org/officeDocument/2006/relationships/hyperlink" Target="https://observepoint.my.salesforce.com/006d000000i0IqHAAU" TargetMode="External"/><Relationship Id="rId5355" Type="http://schemas.openxmlformats.org/officeDocument/2006/relationships/hyperlink" Target="https://observepoint.my.salesforce.com/001VH00000BbsMeYAJ" TargetMode="External"/><Relationship Id="rId284" Type="http://schemas.openxmlformats.org/officeDocument/2006/relationships/hyperlink" Target="https://observepoint.my.salesforce.com/001d000001qtaiLAAQ" TargetMode="External"/><Relationship Id="rId4024" Type="http://schemas.openxmlformats.org/officeDocument/2006/relationships/hyperlink" Target="https://observepoint.my.salesforce.com/001d000001qtNkaAAE" TargetMode="External"/><Relationship Id="rId5352" Type="http://schemas.openxmlformats.org/officeDocument/2006/relationships/hyperlink" Target="https://observepoint.my.salesforce.com/006VH00000DJQydYAH" TargetMode="External"/><Relationship Id="rId283" Type="http://schemas.openxmlformats.org/officeDocument/2006/relationships/hyperlink" Target="https://observepoint.my.salesforce.com/0066T000018zmqTQAQ" TargetMode="External"/><Relationship Id="rId4023" Type="http://schemas.openxmlformats.org/officeDocument/2006/relationships/hyperlink" Target="https://observepoint.my.salesforce.com/006d000000tuXx0AAE" TargetMode="External"/><Relationship Id="rId5353" Type="http://schemas.openxmlformats.org/officeDocument/2006/relationships/hyperlink" Target="https://observepoint.my.salesforce.com/001VH00000BbsMeYAJ" TargetMode="External"/><Relationship Id="rId4026" Type="http://schemas.openxmlformats.org/officeDocument/2006/relationships/hyperlink" Target="https://observepoint.my.salesforce.com/001d000001qtNkaAAE" TargetMode="External"/><Relationship Id="rId5358" Type="http://schemas.openxmlformats.org/officeDocument/2006/relationships/hyperlink" Target="https://observepoint.my.salesforce.com/006VH00000gFMhaYAG" TargetMode="External"/><Relationship Id="rId289" Type="http://schemas.openxmlformats.org/officeDocument/2006/relationships/hyperlink" Target="https://observepoint.my.salesforce.com/0060W000013IU9eQAG" TargetMode="External"/><Relationship Id="rId4025" Type="http://schemas.openxmlformats.org/officeDocument/2006/relationships/hyperlink" Target="https://observepoint.my.salesforce.com/006d000000tuXz1AAE" TargetMode="External"/><Relationship Id="rId5359" Type="http://schemas.openxmlformats.org/officeDocument/2006/relationships/hyperlink" Target="https://observepoint.my.salesforce.com/001VH00000BuwWBYAZ" TargetMode="External"/><Relationship Id="rId288" Type="http://schemas.openxmlformats.org/officeDocument/2006/relationships/hyperlink" Target="https://observepoint.my.salesforce.com/001d000001ezPbxAAE" TargetMode="External"/><Relationship Id="rId4028" Type="http://schemas.openxmlformats.org/officeDocument/2006/relationships/hyperlink" Target="https://observepoint.my.salesforce.com/001d000001kBTbiAAG" TargetMode="External"/><Relationship Id="rId5356" Type="http://schemas.openxmlformats.org/officeDocument/2006/relationships/hyperlink" Target="https://observepoint.my.salesforce.com/006VH00000RvO4VYAV" TargetMode="External"/><Relationship Id="rId287" Type="http://schemas.openxmlformats.org/officeDocument/2006/relationships/hyperlink" Target="https://observepoint.my.salesforce.com/0066T000015QZFWQA4" TargetMode="External"/><Relationship Id="rId4027" Type="http://schemas.openxmlformats.org/officeDocument/2006/relationships/hyperlink" Target="https://observepoint.my.salesforce.com/0060W00000vwLroQAE" TargetMode="External"/><Relationship Id="rId5357" Type="http://schemas.openxmlformats.org/officeDocument/2006/relationships/hyperlink" Target="https://observepoint.my.salesforce.com/0010W00002VzNumQAF" TargetMode="External"/><Relationship Id="rId4019" Type="http://schemas.openxmlformats.org/officeDocument/2006/relationships/hyperlink" Target="https://observepoint.my.salesforce.com/0060W0000137BqJQAU" TargetMode="External"/><Relationship Id="rId4018" Type="http://schemas.openxmlformats.org/officeDocument/2006/relationships/hyperlink" Target="https://observepoint.my.salesforce.com/001d000001qtO8LAAU" TargetMode="External"/><Relationship Id="rId5349" Type="http://schemas.openxmlformats.org/officeDocument/2006/relationships/hyperlink" Target="https://observepoint.my.salesforce.com/001d000001jeVvNAAU" TargetMode="External"/><Relationship Id="rId282" Type="http://schemas.openxmlformats.org/officeDocument/2006/relationships/hyperlink" Target="https://observepoint.my.salesforce.com/001d000001gQTK7AAO" TargetMode="External"/><Relationship Id="rId281" Type="http://schemas.openxmlformats.org/officeDocument/2006/relationships/hyperlink" Target="https://observepoint.my.salesforce.com/0060W000010voctQAA" TargetMode="External"/><Relationship Id="rId280" Type="http://schemas.openxmlformats.org/officeDocument/2006/relationships/hyperlink" Target="https://observepoint.my.salesforce.com/001d000001gQTK7AAO" TargetMode="External"/><Relationship Id="rId5340" Type="http://schemas.openxmlformats.org/officeDocument/2006/relationships/hyperlink" Target="https://observepoint.my.salesforce.com/006VH00000YP1YQYA1" TargetMode="External"/><Relationship Id="rId275" Type="http://schemas.openxmlformats.org/officeDocument/2006/relationships/hyperlink" Target="https://observepoint.my.salesforce.com/0060W000012YFyCQAW" TargetMode="External"/><Relationship Id="rId4011" Type="http://schemas.openxmlformats.org/officeDocument/2006/relationships/hyperlink" Target="https://observepoint.my.salesforce.com/0060W00000zP755QAC" TargetMode="External"/><Relationship Id="rId5343" Type="http://schemas.openxmlformats.org/officeDocument/2006/relationships/hyperlink" Target="https://observepoint.my.salesforce.com/001d000001qtIFcAAM" TargetMode="External"/><Relationship Id="rId274" Type="http://schemas.openxmlformats.org/officeDocument/2006/relationships/hyperlink" Target="https://observepoint.my.salesforce.com/001d000001hU6YsAAK" TargetMode="External"/><Relationship Id="rId4010" Type="http://schemas.openxmlformats.org/officeDocument/2006/relationships/hyperlink" Target="https://observepoint.my.salesforce.com/001d000000W6ISjAAN" TargetMode="External"/><Relationship Id="rId5344" Type="http://schemas.openxmlformats.org/officeDocument/2006/relationships/hyperlink" Target="https://observepoint.my.salesforce.com/006VH00000ZggA1YAJ" TargetMode="External"/><Relationship Id="rId273" Type="http://schemas.openxmlformats.org/officeDocument/2006/relationships/hyperlink" Target="https://observepoint.my.salesforce.com/0066T000016GrY8QAK" TargetMode="External"/><Relationship Id="rId4013" Type="http://schemas.openxmlformats.org/officeDocument/2006/relationships/hyperlink" Target="https://observepoint.my.salesforce.com/0060W00000wyJybQAE" TargetMode="External"/><Relationship Id="rId5341" Type="http://schemas.openxmlformats.org/officeDocument/2006/relationships/hyperlink" Target="https://observepoint.my.salesforce.com/0016T00002jkwx0QAA" TargetMode="External"/><Relationship Id="rId272" Type="http://schemas.openxmlformats.org/officeDocument/2006/relationships/hyperlink" Target="https://observepoint.my.salesforce.com/001d000001hU6YsAAK" TargetMode="External"/><Relationship Id="rId4012" Type="http://schemas.openxmlformats.org/officeDocument/2006/relationships/hyperlink" Target="https://observepoint.my.salesforce.com/001d000001qtNujAAE" TargetMode="External"/><Relationship Id="rId5342" Type="http://schemas.openxmlformats.org/officeDocument/2006/relationships/hyperlink" Target="https://observepoint.my.salesforce.com/0066T00001B9ssCQAR" TargetMode="External"/><Relationship Id="rId279" Type="http://schemas.openxmlformats.org/officeDocument/2006/relationships/hyperlink" Target="https://observepoint.my.salesforce.com/0060W000012T0cqQAC" TargetMode="External"/><Relationship Id="rId4015" Type="http://schemas.openxmlformats.org/officeDocument/2006/relationships/hyperlink" Target="https://observepoint.my.salesforce.com/0060W000010P45IQAS" TargetMode="External"/><Relationship Id="rId5347" Type="http://schemas.openxmlformats.org/officeDocument/2006/relationships/hyperlink" Target="https://observepoint.my.salesforce.com/001d000001qtIFcAAM" TargetMode="External"/><Relationship Id="rId278" Type="http://schemas.openxmlformats.org/officeDocument/2006/relationships/hyperlink" Target="https://observepoint.my.salesforce.com/001d000001hU6YsAAK" TargetMode="External"/><Relationship Id="rId4014" Type="http://schemas.openxmlformats.org/officeDocument/2006/relationships/hyperlink" Target="https://observepoint.my.salesforce.com/001d000001qtNujAAE" TargetMode="External"/><Relationship Id="rId5348" Type="http://schemas.openxmlformats.org/officeDocument/2006/relationships/hyperlink" Target="https://observepoint.my.salesforce.com/006VH00000JsH49YAF" TargetMode="External"/><Relationship Id="rId277" Type="http://schemas.openxmlformats.org/officeDocument/2006/relationships/hyperlink" Target="https://observepoint.my.salesforce.com/0060W000010yBSrQAM" TargetMode="External"/><Relationship Id="rId4017" Type="http://schemas.openxmlformats.org/officeDocument/2006/relationships/hyperlink" Target="https://observepoint.my.salesforce.com/0060W000015PjLjQAK" TargetMode="External"/><Relationship Id="rId5345" Type="http://schemas.openxmlformats.org/officeDocument/2006/relationships/hyperlink" Target="https://observepoint.my.salesforce.com/001d000001qtIFcAAM" TargetMode="External"/><Relationship Id="rId276" Type="http://schemas.openxmlformats.org/officeDocument/2006/relationships/hyperlink" Target="https://observepoint.my.salesforce.com/001d000001hU6YsAAK" TargetMode="External"/><Relationship Id="rId4016" Type="http://schemas.openxmlformats.org/officeDocument/2006/relationships/hyperlink" Target="https://observepoint.my.salesforce.com/001d000001qtO8LAAU" TargetMode="External"/><Relationship Id="rId5346" Type="http://schemas.openxmlformats.org/officeDocument/2006/relationships/hyperlink" Target="https://observepoint.my.salesforce.com/006VH00000I0NX6YAN" TargetMode="External"/><Relationship Id="rId1851" Type="http://schemas.openxmlformats.org/officeDocument/2006/relationships/hyperlink" Target="https://observepoint.my.salesforce.com/001d000001kDbmsAAC" TargetMode="External"/><Relationship Id="rId1852" Type="http://schemas.openxmlformats.org/officeDocument/2006/relationships/hyperlink" Target="https://observepoint.my.salesforce.com/0066T000015qQ7SQAU" TargetMode="External"/><Relationship Id="rId1853" Type="http://schemas.openxmlformats.org/officeDocument/2006/relationships/hyperlink" Target="https://observepoint.my.salesforce.com/001d000001NW90sAAD" TargetMode="External"/><Relationship Id="rId1854" Type="http://schemas.openxmlformats.org/officeDocument/2006/relationships/hyperlink" Target="https://observepoint.my.salesforce.com/0060W000013r66YQAQ" TargetMode="External"/><Relationship Id="rId1855" Type="http://schemas.openxmlformats.org/officeDocument/2006/relationships/hyperlink" Target="https://observepoint.my.salesforce.com/001d000001NW90sAAD" TargetMode="External"/><Relationship Id="rId1856" Type="http://schemas.openxmlformats.org/officeDocument/2006/relationships/hyperlink" Target="https://observepoint.my.salesforce.com/0060W00000zMzIKQA0" TargetMode="External"/><Relationship Id="rId1857" Type="http://schemas.openxmlformats.org/officeDocument/2006/relationships/hyperlink" Target="https://observepoint.my.salesforce.com/001d000001NW90sAAD" TargetMode="External"/><Relationship Id="rId1858" Type="http://schemas.openxmlformats.org/officeDocument/2006/relationships/hyperlink" Target="https://observepoint.my.salesforce.com/0060W0000133uAWQAY" TargetMode="External"/><Relationship Id="rId1859" Type="http://schemas.openxmlformats.org/officeDocument/2006/relationships/hyperlink" Target="https://observepoint.my.salesforce.com/001d000001qtNaVAAU" TargetMode="External"/><Relationship Id="rId1850" Type="http://schemas.openxmlformats.org/officeDocument/2006/relationships/hyperlink" Target="https://observepoint.my.salesforce.com/0060W00000zHAXXQA4" TargetMode="External"/><Relationship Id="rId1840" Type="http://schemas.openxmlformats.org/officeDocument/2006/relationships/hyperlink" Target="https://observepoint.my.salesforce.com/006d000000uEhzlAAC" TargetMode="External"/><Relationship Id="rId1841" Type="http://schemas.openxmlformats.org/officeDocument/2006/relationships/hyperlink" Target="https://observepoint.my.salesforce.com/001d000001mmtWgAAI" TargetMode="External"/><Relationship Id="rId1842" Type="http://schemas.openxmlformats.org/officeDocument/2006/relationships/hyperlink" Target="https://observepoint.my.salesforce.com/006d000000uDZR5AAO" TargetMode="External"/><Relationship Id="rId1843" Type="http://schemas.openxmlformats.org/officeDocument/2006/relationships/hyperlink" Target="https://observepoint.my.salesforce.com/001d000001mmtWgAAI" TargetMode="External"/><Relationship Id="rId1844" Type="http://schemas.openxmlformats.org/officeDocument/2006/relationships/hyperlink" Target="https://observepoint.my.salesforce.com/0060W00000wwiOBQAY" TargetMode="External"/><Relationship Id="rId1845" Type="http://schemas.openxmlformats.org/officeDocument/2006/relationships/hyperlink" Target="https://observepoint.my.salesforce.com/001d000001mmtWgAAI" TargetMode="External"/><Relationship Id="rId1846" Type="http://schemas.openxmlformats.org/officeDocument/2006/relationships/hyperlink" Target="https://observepoint.my.salesforce.com/0060W000012T07HQAS" TargetMode="External"/><Relationship Id="rId1847" Type="http://schemas.openxmlformats.org/officeDocument/2006/relationships/hyperlink" Target="https://observepoint.my.salesforce.com/0010W00002Mzh0IQAR" TargetMode="External"/><Relationship Id="rId1848" Type="http://schemas.openxmlformats.org/officeDocument/2006/relationships/hyperlink" Target="https://observepoint.my.salesforce.com/0060W000010PBIPQA4" TargetMode="External"/><Relationship Id="rId1849" Type="http://schemas.openxmlformats.org/officeDocument/2006/relationships/hyperlink" Target="https://observepoint.my.salesforce.com/0010W00002Mzh0IQAR" TargetMode="External"/><Relationship Id="rId1873" Type="http://schemas.openxmlformats.org/officeDocument/2006/relationships/hyperlink" Target="https://observepoint.my.salesforce.com/001d000001gQXQHAA4" TargetMode="External"/><Relationship Id="rId1874" Type="http://schemas.openxmlformats.org/officeDocument/2006/relationships/hyperlink" Target="https://observepoint.my.salesforce.com/0060W00000zNDZiQAO" TargetMode="External"/><Relationship Id="rId1875" Type="http://schemas.openxmlformats.org/officeDocument/2006/relationships/hyperlink" Target="https://observepoint.my.salesforce.com/001d000001gQXQHAA4" TargetMode="External"/><Relationship Id="rId4901" Type="http://schemas.openxmlformats.org/officeDocument/2006/relationships/hyperlink" Target="https://observepoint.my.salesforce.com/001d000001iAHXzAAO" TargetMode="External"/><Relationship Id="rId1876" Type="http://schemas.openxmlformats.org/officeDocument/2006/relationships/hyperlink" Target="https://observepoint.my.salesforce.com/0060W00000zNE9RQAW" TargetMode="External"/><Relationship Id="rId4900" Type="http://schemas.openxmlformats.org/officeDocument/2006/relationships/hyperlink" Target="https://observepoint.my.salesforce.com/0066T00001ABrCIQA1" TargetMode="External"/><Relationship Id="rId1877" Type="http://schemas.openxmlformats.org/officeDocument/2006/relationships/hyperlink" Target="https://observepoint.my.salesforce.com/001d000001RetGbAAJ" TargetMode="External"/><Relationship Id="rId4903" Type="http://schemas.openxmlformats.org/officeDocument/2006/relationships/hyperlink" Target="https://observepoint.my.salesforce.com/001d000001iAHXzAAO" TargetMode="External"/><Relationship Id="rId1878" Type="http://schemas.openxmlformats.org/officeDocument/2006/relationships/hyperlink" Target="https://observepoint.my.salesforce.com/006VH00000BIOQYYA5" TargetMode="External"/><Relationship Id="rId4902" Type="http://schemas.openxmlformats.org/officeDocument/2006/relationships/hyperlink" Target="https://observepoint.my.salesforce.com/0060W000014oF6LQAU" TargetMode="External"/><Relationship Id="rId1879" Type="http://schemas.openxmlformats.org/officeDocument/2006/relationships/hyperlink" Target="https://observepoint.my.salesforce.com/001d000001zb04GAAQ" TargetMode="External"/><Relationship Id="rId4905" Type="http://schemas.openxmlformats.org/officeDocument/2006/relationships/hyperlink" Target="https://observepoint.my.salesforce.com/001d000001iAHXzAAO" TargetMode="External"/><Relationship Id="rId4904" Type="http://schemas.openxmlformats.org/officeDocument/2006/relationships/hyperlink" Target="https://observepoint.my.salesforce.com/0060W00000zOCjjQAG" TargetMode="External"/><Relationship Id="rId4907" Type="http://schemas.openxmlformats.org/officeDocument/2006/relationships/hyperlink" Target="https://observepoint.my.salesforce.com/001d000001mmurnAAA" TargetMode="External"/><Relationship Id="rId4906" Type="http://schemas.openxmlformats.org/officeDocument/2006/relationships/hyperlink" Target="https://observepoint.my.salesforce.com/0060W00000y62q3QAA" TargetMode="External"/><Relationship Id="rId4909" Type="http://schemas.openxmlformats.org/officeDocument/2006/relationships/hyperlink" Target="https://observepoint.my.salesforce.com/001d000001mmurnAAA" TargetMode="External"/><Relationship Id="rId4908" Type="http://schemas.openxmlformats.org/officeDocument/2006/relationships/hyperlink" Target="https://observepoint.my.salesforce.com/006d000000ttiAjAAI" TargetMode="External"/><Relationship Id="rId1870" Type="http://schemas.openxmlformats.org/officeDocument/2006/relationships/hyperlink" Target="https://observepoint.my.salesforce.com/0060W000011SfVtQAK" TargetMode="External"/><Relationship Id="rId1871" Type="http://schemas.openxmlformats.org/officeDocument/2006/relationships/hyperlink" Target="https://observepoint.my.salesforce.com/001d000001mmtWRAAY" TargetMode="External"/><Relationship Id="rId1872" Type="http://schemas.openxmlformats.org/officeDocument/2006/relationships/hyperlink" Target="https://observepoint.my.salesforce.com/0060W000013tNAWQA2" TargetMode="External"/><Relationship Id="rId1862" Type="http://schemas.openxmlformats.org/officeDocument/2006/relationships/hyperlink" Target="https://observepoint.my.salesforce.com/006VH00000ZhZ4pYAF" TargetMode="External"/><Relationship Id="rId1863" Type="http://schemas.openxmlformats.org/officeDocument/2006/relationships/hyperlink" Target="https://observepoint.my.salesforce.com/001d000000VOLPJAA5" TargetMode="External"/><Relationship Id="rId1864" Type="http://schemas.openxmlformats.org/officeDocument/2006/relationships/hyperlink" Target="https://observepoint.my.salesforce.com/006VH00000LQGufYAH" TargetMode="External"/><Relationship Id="rId1865" Type="http://schemas.openxmlformats.org/officeDocument/2006/relationships/hyperlink" Target="https://observepoint.my.salesforce.com/001d000000VOLPJAA5" TargetMode="External"/><Relationship Id="rId1866" Type="http://schemas.openxmlformats.org/officeDocument/2006/relationships/hyperlink" Target="https://observepoint.my.salesforce.com/0066T000016HLlzQAG" TargetMode="External"/><Relationship Id="rId1867" Type="http://schemas.openxmlformats.org/officeDocument/2006/relationships/hyperlink" Target="https://observepoint.my.salesforce.com/001d000001mmtWRAAY" TargetMode="External"/><Relationship Id="rId1868" Type="http://schemas.openxmlformats.org/officeDocument/2006/relationships/hyperlink" Target="https://observepoint.my.salesforce.com/0060W000013rgPtQAI" TargetMode="External"/><Relationship Id="rId1869" Type="http://schemas.openxmlformats.org/officeDocument/2006/relationships/hyperlink" Target="https://observepoint.my.salesforce.com/001d000001mmtWRAAY" TargetMode="External"/><Relationship Id="rId1860" Type="http://schemas.openxmlformats.org/officeDocument/2006/relationships/hyperlink" Target="https://observepoint.my.salesforce.com/0060W000010Q7oJQAS" TargetMode="External"/><Relationship Id="rId1861" Type="http://schemas.openxmlformats.org/officeDocument/2006/relationships/hyperlink" Target="https://observepoint.my.salesforce.com/001d000001qtNaVAAU" TargetMode="External"/><Relationship Id="rId1810" Type="http://schemas.openxmlformats.org/officeDocument/2006/relationships/hyperlink" Target="https://observepoint.my.salesforce.com/0066T000018FcB2QAK" TargetMode="External"/><Relationship Id="rId1811" Type="http://schemas.openxmlformats.org/officeDocument/2006/relationships/hyperlink" Target="https://observepoint.my.salesforce.com/001d000001hVdPVAA0" TargetMode="External"/><Relationship Id="rId1812" Type="http://schemas.openxmlformats.org/officeDocument/2006/relationships/hyperlink" Target="https://observepoint.my.salesforce.com/0060W00000zNrscQAC" TargetMode="External"/><Relationship Id="rId1813" Type="http://schemas.openxmlformats.org/officeDocument/2006/relationships/hyperlink" Target="https://observepoint.my.salesforce.com/001d000001wNPZYAA4" TargetMode="External"/><Relationship Id="rId1814" Type="http://schemas.openxmlformats.org/officeDocument/2006/relationships/hyperlink" Target="https://observepoint.my.salesforce.com/006d000000qXHHoAAO" TargetMode="External"/><Relationship Id="rId1815" Type="http://schemas.openxmlformats.org/officeDocument/2006/relationships/hyperlink" Target="https://observepoint.my.salesforce.com/001d000001wNPZYAA4" TargetMode="External"/><Relationship Id="rId1816" Type="http://schemas.openxmlformats.org/officeDocument/2006/relationships/hyperlink" Target="https://observepoint.my.salesforce.com/0066T000016GtIDQA0" TargetMode="External"/><Relationship Id="rId1817" Type="http://schemas.openxmlformats.org/officeDocument/2006/relationships/hyperlink" Target="https://observepoint.my.salesforce.com/001d000001wNPZYAA4" TargetMode="External"/><Relationship Id="rId1818" Type="http://schemas.openxmlformats.org/officeDocument/2006/relationships/hyperlink" Target="https://observepoint.my.salesforce.com/0060W000013pbM3QAI" TargetMode="External"/><Relationship Id="rId1819" Type="http://schemas.openxmlformats.org/officeDocument/2006/relationships/hyperlink" Target="https://observepoint.my.salesforce.com/001d000001wNPZYAA4" TargetMode="External"/><Relationship Id="rId4080" Type="http://schemas.openxmlformats.org/officeDocument/2006/relationships/hyperlink" Target="https://observepoint.my.salesforce.com/001d000001gQXduAAG" TargetMode="External"/><Relationship Id="rId4082" Type="http://schemas.openxmlformats.org/officeDocument/2006/relationships/hyperlink" Target="https://observepoint.my.salesforce.com/001d000001gQXduAAG" TargetMode="External"/><Relationship Id="rId4081" Type="http://schemas.openxmlformats.org/officeDocument/2006/relationships/hyperlink" Target="https://observepoint.my.salesforce.com/006d000000oSS81AAG" TargetMode="External"/><Relationship Id="rId4084" Type="http://schemas.openxmlformats.org/officeDocument/2006/relationships/hyperlink" Target="https://observepoint.my.salesforce.com/001d000001gQXduAAG" TargetMode="External"/><Relationship Id="rId4083" Type="http://schemas.openxmlformats.org/officeDocument/2006/relationships/hyperlink" Target="https://observepoint.my.salesforce.com/006d000000hpcWvAAI" TargetMode="External"/><Relationship Id="rId4086" Type="http://schemas.openxmlformats.org/officeDocument/2006/relationships/hyperlink" Target="https://observepoint.my.salesforce.com/001d000001gQXduAAG" TargetMode="External"/><Relationship Id="rId4085" Type="http://schemas.openxmlformats.org/officeDocument/2006/relationships/hyperlink" Target="https://observepoint.my.salesforce.com/0060W000010xXaMQAU" TargetMode="External"/><Relationship Id="rId4088" Type="http://schemas.openxmlformats.org/officeDocument/2006/relationships/hyperlink" Target="https://observepoint.my.salesforce.com/001d000001gQXduAAG" TargetMode="External"/><Relationship Id="rId4087" Type="http://schemas.openxmlformats.org/officeDocument/2006/relationships/hyperlink" Target="https://observepoint.my.salesforce.com/0060W00000y7OJ6QAM" TargetMode="External"/><Relationship Id="rId4089" Type="http://schemas.openxmlformats.org/officeDocument/2006/relationships/hyperlink" Target="https://observepoint.my.salesforce.com/0060W0000121potQAA" TargetMode="External"/><Relationship Id="rId1800" Type="http://schemas.openxmlformats.org/officeDocument/2006/relationships/hyperlink" Target="https://observepoint.my.salesforce.com/0060W000015PnJiQAK" TargetMode="External"/><Relationship Id="rId1801" Type="http://schemas.openxmlformats.org/officeDocument/2006/relationships/hyperlink" Target="https://observepoint.my.salesforce.com/0010W00002PjBxFQAV" TargetMode="External"/><Relationship Id="rId1802" Type="http://schemas.openxmlformats.org/officeDocument/2006/relationships/hyperlink" Target="https://observepoint.my.salesforce.com/0066T000016mR8NQAU" TargetMode="External"/><Relationship Id="rId1803" Type="http://schemas.openxmlformats.org/officeDocument/2006/relationships/hyperlink" Target="https://observepoint.my.salesforce.com/001d000001ezJ3bAAE" TargetMode="External"/><Relationship Id="rId1804" Type="http://schemas.openxmlformats.org/officeDocument/2006/relationships/hyperlink" Target="https://observepoint.my.salesforce.com/006VH00000ZPUA5YAP" TargetMode="External"/><Relationship Id="rId1805" Type="http://schemas.openxmlformats.org/officeDocument/2006/relationships/hyperlink" Target="https://observepoint.my.salesforce.com/001d000001hVdPVAA0" TargetMode="External"/><Relationship Id="rId1806" Type="http://schemas.openxmlformats.org/officeDocument/2006/relationships/hyperlink" Target="https://observepoint.my.salesforce.com/006VH00000HHkz7YAD" TargetMode="External"/><Relationship Id="rId1807" Type="http://schemas.openxmlformats.org/officeDocument/2006/relationships/hyperlink" Target="https://observepoint.my.salesforce.com/001d000001hVdPVAA0" TargetMode="External"/><Relationship Id="rId1808" Type="http://schemas.openxmlformats.org/officeDocument/2006/relationships/hyperlink" Target="https://observepoint.my.salesforce.com/0066T00001C9MOuQAN" TargetMode="External"/><Relationship Id="rId1809" Type="http://schemas.openxmlformats.org/officeDocument/2006/relationships/hyperlink" Target="https://observepoint.my.salesforce.com/001d000001hVdPVAA0" TargetMode="External"/><Relationship Id="rId4071" Type="http://schemas.openxmlformats.org/officeDocument/2006/relationships/hyperlink" Target="https://observepoint.my.salesforce.com/0060W00000vxVEOQA2" TargetMode="External"/><Relationship Id="rId4070" Type="http://schemas.openxmlformats.org/officeDocument/2006/relationships/hyperlink" Target="https://observepoint.my.salesforce.com/001d000001h1j1fAAA" TargetMode="External"/><Relationship Id="rId4073" Type="http://schemas.openxmlformats.org/officeDocument/2006/relationships/hyperlink" Target="https://observepoint.my.salesforce.com/006d000000sAn7bAAC" TargetMode="External"/><Relationship Id="rId4072" Type="http://schemas.openxmlformats.org/officeDocument/2006/relationships/hyperlink" Target="https://observepoint.my.salesforce.com/001d000001SNLWGAA5" TargetMode="External"/><Relationship Id="rId4075" Type="http://schemas.openxmlformats.org/officeDocument/2006/relationships/hyperlink" Target="https://observepoint.my.salesforce.com/0060W000011WeewQAC" TargetMode="External"/><Relationship Id="rId4074" Type="http://schemas.openxmlformats.org/officeDocument/2006/relationships/hyperlink" Target="https://observepoint.my.salesforce.com/001d000001SNLWGAA5" TargetMode="External"/><Relationship Id="rId4077" Type="http://schemas.openxmlformats.org/officeDocument/2006/relationships/hyperlink" Target="https://observepoint.my.salesforce.com/0060W00000zMbJVQA0" TargetMode="External"/><Relationship Id="rId4076" Type="http://schemas.openxmlformats.org/officeDocument/2006/relationships/hyperlink" Target="https://observepoint.my.salesforce.com/001d000001kDmTSAA0" TargetMode="External"/><Relationship Id="rId4079" Type="http://schemas.openxmlformats.org/officeDocument/2006/relationships/hyperlink" Target="https://observepoint.my.salesforce.com/0060W00000vvjdHQAQ" TargetMode="External"/><Relationship Id="rId4078" Type="http://schemas.openxmlformats.org/officeDocument/2006/relationships/hyperlink" Target="https://observepoint.my.salesforce.com/001d000001kDmTSAA0" TargetMode="External"/><Relationship Id="rId1830" Type="http://schemas.openxmlformats.org/officeDocument/2006/relationships/hyperlink" Target="https://observepoint.my.salesforce.com/0066T000016lg1DQAQ" TargetMode="External"/><Relationship Id="rId1831" Type="http://schemas.openxmlformats.org/officeDocument/2006/relationships/hyperlink" Target="https://observepoint.my.salesforce.com/0010W00002MyvWcQAJ" TargetMode="External"/><Relationship Id="rId1832" Type="http://schemas.openxmlformats.org/officeDocument/2006/relationships/hyperlink" Target="https://observepoint.my.salesforce.com/0060W000014mZ7LQAU" TargetMode="External"/><Relationship Id="rId1833" Type="http://schemas.openxmlformats.org/officeDocument/2006/relationships/hyperlink" Target="https://observepoint.my.salesforce.com/0010W00002MyvWcQAJ" TargetMode="External"/><Relationship Id="rId1834" Type="http://schemas.openxmlformats.org/officeDocument/2006/relationships/hyperlink" Target="https://observepoint.my.salesforce.com/0060W0000120kJrQAI" TargetMode="External"/><Relationship Id="rId1835" Type="http://schemas.openxmlformats.org/officeDocument/2006/relationships/hyperlink" Target="https://observepoint.my.salesforce.com/0010W00002MyvWcQAJ" TargetMode="External"/><Relationship Id="rId1836" Type="http://schemas.openxmlformats.org/officeDocument/2006/relationships/hyperlink" Target="https://observepoint.my.salesforce.com/0060W00000zNDdfQAG" TargetMode="External"/><Relationship Id="rId1837" Type="http://schemas.openxmlformats.org/officeDocument/2006/relationships/hyperlink" Target="https://observepoint.my.salesforce.com/0010W00002MyvWcQAJ" TargetMode="External"/><Relationship Id="rId1838" Type="http://schemas.openxmlformats.org/officeDocument/2006/relationships/hyperlink" Target="https://observepoint.my.salesforce.com/0060W00000zPmcTQAS" TargetMode="External"/><Relationship Id="rId1839" Type="http://schemas.openxmlformats.org/officeDocument/2006/relationships/hyperlink" Target="https://observepoint.my.salesforce.com/001d000001gzcj4AAA" TargetMode="External"/><Relationship Id="rId1820" Type="http://schemas.openxmlformats.org/officeDocument/2006/relationships/hyperlink" Target="https://observepoint.my.salesforce.com/0060W000011TXWTQA4" TargetMode="External"/><Relationship Id="rId1821" Type="http://schemas.openxmlformats.org/officeDocument/2006/relationships/hyperlink" Target="https://observepoint.my.salesforce.com/001d000001wNPZYAA4" TargetMode="External"/><Relationship Id="rId1822" Type="http://schemas.openxmlformats.org/officeDocument/2006/relationships/hyperlink" Target="https://observepoint.my.salesforce.com/0060W000015PnNfQAK" TargetMode="External"/><Relationship Id="rId1823" Type="http://schemas.openxmlformats.org/officeDocument/2006/relationships/hyperlink" Target="https://observepoint.my.salesforce.com/0010W00002MypIbQAJ" TargetMode="External"/><Relationship Id="rId1824" Type="http://schemas.openxmlformats.org/officeDocument/2006/relationships/hyperlink" Target="https://observepoint.my.salesforce.com/0060W000012JcdqQAC" TargetMode="External"/><Relationship Id="rId1825" Type="http://schemas.openxmlformats.org/officeDocument/2006/relationships/hyperlink" Target="https://observepoint.my.salesforce.com/0010W00002MypIbQAJ" TargetMode="External"/><Relationship Id="rId1826" Type="http://schemas.openxmlformats.org/officeDocument/2006/relationships/hyperlink" Target="https://observepoint.my.salesforce.com/0060W000010QYRnQAO" TargetMode="External"/><Relationship Id="rId1827" Type="http://schemas.openxmlformats.org/officeDocument/2006/relationships/hyperlink" Target="https://observepoint.my.salesforce.com/0010W00002MypIbQAJ" TargetMode="External"/><Relationship Id="rId1828" Type="http://schemas.openxmlformats.org/officeDocument/2006/relationships/hyperlink" Target="https://observepoint.my.salesforce.com/0060W00000zPkffQAC" TargetMode="External"/><Relationship Id="rId1829" Type="http://schemas.openxmlformats.org/officeDocument/2006/relationships/hyperlink" Target="https://observepoint.my.salesforce.com/001d000001ezcOMAAY" TargetMode="External"/><Relationship Id="rId4091" Type="http://schemas.openxmlformats.org/officeDocument/2006/relationships/hyperlink" Target="https://observepoint.my.salesforce.com/0060W00000zNpMGQA0" TargetMode="External"/><Relationship Id="rId4090" Type="http://schemas.openxmlformats.org/officeDocument/2006/relationships/hyperlink" Target="https://observepoint.my.salesforce.com/001d000001fj7ZXAAY" TargetMode="External"/><Relationship Id="rId4093" Type="http://schemas.openxmlformats.org/officeDocument/2006/relationships/hyperlink" Target="https://observepoint.my.salesforce.com/006VH000003dCArYAM" TargetMode="External"/><Relationship Id="rId4092" Type="http://schemas.openxmlformats.org/officeDocument/2006/relationships/hyperlink" Target="https://observepoint.my.salesforce.com/001d000001fj7ZXAAY" TargetMode="External"/><Relationship Id="rId4095" Type="http://schemas.openxmlformats.org/officeDocument/2006/relationships/hyperlink" Target="https://observepoint.my.salesforce.com/0066T000015PzkCQAS" TargetMode="External"/><Relationship Id="rId4094" Type="http://schemas.openxmlformats.org/officeDocument/2006/relationships/hyperlink" Target="https://observepoint.my.salesforce.com/001d000001ReoYNAAZ" TargetMode="External"/><Relationship Id="rId4097" Type="http://schemas.openxmlformats.org/officeDocument/2006/relationships/hyperlink" Target="https://observepoint.my.salesforce.com/0060W0000133tkOQAQ" TargetMode="External"/><Relationship Id="rId4096" Type="http://schemas.openxmlformats.org/officeDocument/2006/relationships/hyperlink" Target="https://observepoint.my.salesforce.com/001d000001QZVqaAAH" TargetMode="External"/><Relationship Id="rId4099" Type="http://schemas.openxmlformats.org/officeDocument/2006/relationships/hyperlink" Target="https://observepoint.my.salesforce.com/0060W000010vKkmQAE" TargetMode="External"/><Relationship Id="rId4098" Type="http://schemas.openxmlformats.org/officeDocument/2006/relationships/hyperlink" Target="https://observepoint.my.salesforce.com/001d000001QZVqaAAH" TargetMode="External"/><Relationship Id="rId2302" Type="http://schemas.openxmlformats.org/officeDocument/2006/relationships/hyperlink" Target="https://observepoint.my.salesforce.com/006d000000hzTaxAAE" TargetMode="External"/><Relationship Id="rId3634" Type="http://schemas.openxmlformats.org/officeDocument/2006/relationships/hyperlink" Target="https://observepoint.my.salesforce.com/001d000001gysD8AAI" TargetMode="External"/><Relationship Id="rId4965" Type="http://schemas.openxmlformats.org/officeDocument/2006/relationships/hyperlink" Target="https://observepoint.my.salesforce.com/001d000001XWAxOAAX" TargetMode="External"/><Relationship Id="rId2303" Type="http://schemas.openxmlformats.org/officeDocument/2006/relationships/hyperlink" Target="https://observepoint.my.salesforce.com/001d000000VOLKXAA5" TargetMode="External"/><Relationship Id="rId3633" Type="http://schemas.openxmlformats.org/officeDocument/2006/relationships/hyperlink" Target="https://observepoint.my.salesforce.com/006d000000hsS1EAAU" TargetMode="External"/><Relationship Id="rId4964" Type="http://schemas.openxmlformats.org/officeDocument/2006/relationships/hyperlink" Target="https://observepoint.my.salesforce.com/0060W00000zMqGIQA0" TargetMode="External"/><Relationship Id="rId2304" Type="http://schemas.openxmlformats.org/officeDocument/2006/relationships/hyperlink" Target="https://observepoint.my.salesforce.com/0066T000017Ty6RQAS" TargetMode="External"/><Relationship Id="rId3636" Type="http://schemas.openxmlformats.org/officeDocument/2006/relationships/hyperlink" Target="https://observepoint.my.salesforce.com/001d000001gysD8AAI" TargetMode="External"/><Relationship Id="rId4967" Type="http://schemas.openxmlformats.org/officeDocument/2006/relationships/hyperlink" Target="https://observepoint.my.salesforce.com/0016T00002mODFlQAO" TargetMode="External"/><Relationship Id="rId2305" Type="http://schemas.openxmlformats.org/officeDocument/2006/relationships/hyperlink" Target="https://observepoint.my.salesforce.com/001d000000VOLKXAA5" TargetMode="External"/><Relationship Id="rId3635" Type="http://schemas.openxmlformats.org/officeDocument/2006/relationships/hyperlink" Target="https://observepoint.my.salesforce.com/0060W000011Uc6QQAS" TargetMode="External"/><Relationship Id="rId4966" Type="http://schemas.openxmlformats.org/officeDocument/2006/relationships/hyperlink" Target="https://observepoint.my.salesforce.com/006VH00000Qf4ogYAB" TargetMode="External"/><Relationship Id="rId2306" Type="http://schemas.openxmlformats.org/officeDocument/2006/relationships/hyperlink" Target="https://observepoint.my.salesforce.com/0060W000014UljhQAC" TargetMode="External"/><Relationship Id="rId3638" Type="http://schemas.openxmlformats.org/officeDocument/2006/relationships/hyperlink" Target="https://observepoint.my.salesforce.com/001d000001gysD8AAI" TargetMode="External"/><Relationship Id="rId4969" Type="http://schemas.openxmlformats.org/officeDocument/2006/relationships/hyperlink" Target="https://observepoint.my.salesforce.com/001d000000VOihmAAD" TargetMode="External"/><Relationship Id="rId2307" Type="http://schemas.openxmlformats.org/officeDocument/2006/relationships/hyperlink" Target="https://observepoint.my.salesforce.com/001d000000VOLKXAA5" TargetMode="External"/><Relationship Id="rId3637" Type="http://schemas.openxmlformats.org/officeDocument/2006/relationships/hyperlink" Target="https://observepoint.my.salesforce.com/0060W00000y8RlYQAU" TargetMode="External"/><Relationship Id="rId4968" Type="http://schemas.openxmlformats.org/officeDocument/2006/relationships/hyperlink" Target="https://observepoint.my.salesforce.com/006d000000twaM2AAI" TargetMode="External"/><Relationship Id="rId2308" Type="http://schemas.openxmlformats.org/officeDocument/2006/relationships/hyperlink" Target="https://observepoint.my.salesforce.com/0060W000012bBqdQAE" TargetMode="External"/><Relationship Id="rId2309" Type="http://schemas.openxmlformats.org/officeDocument/2006/relationships/hyperlink" Target="https://observepoint.my.salesforce.com/001d000000VOLKXAA5" TargetMode="External"/><Relationship Id="rId3639" Type="http://schemas.openxmlformats.org/officeDocument/2006/relationships/hyperlink" Target="https://observepoint.my.salesforce.com/0060W000011UmyJQAS" TargetMode="External"/><Relationship Id="rId3630" Type="http://schemas.openxmlformats.org/officeDocument/2006/relationships/hyperlink" Target="https://observepoint.my.salesforce.com/001d000001gysD8AAI" TargetMode="External"/><Relationship Id="rId4961" Type="http://schemas.openxmlformats.org/officeDocument/2006/relationships/hyperlink" Target="https://observepoint.my.salesforce.com/001d000001XWAxOAAX" TargetMode="External"/><Relationship Id="rId4960" Type="http://schemas.openxmlformats.org/officeDocument/2006/relationships/hyperlink" Target="https://observepoint.my.salesforce.com/0060W000014mx5iQAA" TargetMode="External"/><Relationship Id="rId2300" Type="http://schemas.openxmlformats.org/officeDocument/2006/relationships/hyperlink" Target="https://observepoint.my.salesforce.com/006d000000ZgE4UAAV" TargetMode="External"/><Relationship Id="rId3632" Type="http://schemas.openxmlformats.org/officeDocument/2006/relationships/hyperlink" Target="https://observepoint.my.salesforce.com/001d000001gysD8AAI" TargetMode="External"/><Relationship Id="rId4963" Type="http://schemas.openxmlformats.org/officeDocument/2006/relationships/hyperlink" Target="https://observepoint.my.salesforce.com/001d000001XWAxOAAX" TargetMode="External"/><Relationship Id="rId2301" Type="http://schemas.openxmlformats.org/officeDocument/2006/relationships/hyperlink" Target="https://observepoint.my.salesforce.com/001d000000VOLKXAA5" TargetMode="External"/><Relationship Id="rId3631" Type="http://schemas.openxmlformats.org/officeDocument/2006/relationships/hyperlink" Target="https://observepoint.my.salesforce.com/006d000000tILDRAA4" TargetMode="External"/><Relationship Id="rId4962" Type="http://schemas.openxmlformats.org/officeDocument/2006/relationships/hyperlink" Target="https://observepoint.my.salesforce.com/0060W0000121qKfQAI" TargetMode="External"/><Relationship Id="rId3623" Type="http://schemas.openxmlformats.org/officeDocument/2006/relationships/hyperlink" Target="https://observepoint.my.salesforce.com/0060W000012KnynQAC" TargetMode="External"/><Relationship Id="rId4954" Type="http://schemas.openxmlformats.org/officeDocument/2006/relationships/hyperlink" Target="https://observepoint.my.salesforce.com/0060W00000vxab4QAA" TargetMode="External"/><Relationship Id="rId3622" Type="http://schemas.openxmlformats.org/officeDocument/2006/relationships/hyperlink" Target="https://observepoint.my.salesforce.com/001d000001SO2DbAAL" TargetMode="External"/><Relationship Id="rId4953" Type="http://schemas.openxmlformats.org/officeDocument/2006/relationships/hyperlink" Target="https://observepoint.my.salesforce.com/001d0000029p9MTAAY" TargetMode="External"/><Relationship Id="rId3625" Type="http://schemas.openxmlformats.org/officeDocument/2006/relationships/hyperlink" Target="https://observepoint.my.salesforce.com/0060W000010wEn8QAE" TargetMode="External"/><Relationship Id="rId4956" Type="http://schemas.openxmlformats.org/officeDocument/2006/relationships/hyperlink" Target="https://observepoint.my.salesforce.com/006d000000tuCgWAAU" TargetMode="External"/><Relationship Id="rId3624" Type="http://schemas.openxmlformats.org/officeDocument/2006/relationships/hyperlink" Target="https://observepoint.my.salesforce.com/001d000001SO2DbAAL" TargetMode="External"/><Relationship Id="rId4955" Type="http://schemas.openxmlformats.org/officeDocument/2006/relationships/hyperlink" Target="https://observepoint.my.salesforce.com/001d000001XWAxOAAX" TargetMode="External"/><Relationship Id="rId3627" Type="http://schemas.openxmlformats.org/officeDocument/2006/relationships/hyperlink" Target="https://observepoint.my.salesforce.com/0060W00000y6bfUQAQ" TargetMode="External"/><Relationship Id="rId4958" Type="http://schemas.openxmlformats.org/officeDocument/2006/relationships/hyperlink" Target="https://observepoint.my.salesforce.com/0066T000016jwHdQAI" TargetMode="External"/><Relationship Id="rId3626" Type="http://schemas.openxmlformats.org/officeDocument/2006/relationships/hyperlink" Target="https://observepoint.my.salesforce.com/001d000001SO2DbAAL" TargetMode="External"/><Relationship Id="rId4957" Type="http://schemas.openxmlformats.org/officeDocument/2006/relationships/hyperlink" Target="https://observepoint.my.salesforce.com/001d000001XWAxOAAX" TargetMode="External"/><Relationship Id="rId3629" Type="http://schemas.openxmlformats.org/officeDocument/2006/relationships/hyperlink" Target="https://observepoint.my.salesforce.com/0060W00000vxaZ3QAI" TargetMode="External"/><Relationship Id="rId3628" Type="http://schemas.openxmlformats.org/officeDocument/2006/relationships/hyperlink" Target="https://observepoint.my.salesforce.com/001d000001SO2DbAAL" TargetMode="External"/><Relationship Id="rId4959" Type="http://schemas.openxmlformats.org/officeDocument/2006/relationships/hyperlink" Target="https://observepoint.my.salesforce.com/001d000001XWAxOAAX" TargetMode="External"/><Relationship Id="rId4950" Type="http://schemas.openxmlformats.org/officeDocument/2006/relationships/hyperlink" Target="https://observepoint.my.salesforce.com/0060W00000zOjt7QAC" TargetMode="External"/><Relationship Id="rId3621" Type="http://schemas.openxmlformats.org/officeDocument/2006/relationships/hyperlink" Target="https://observepoint.my.salesforce.com/0066T000015Rz0QQAS" TargetMode="External"/><Relationship Id="rId4952" Type="http://schemas.openxmlformats.org/officeDocument/2006/relationships/hyperlink" Target="https://observepoint.my.salesforce.com/006d000000unyIfAAI" TargetMode="External"/><Relationship Id="rId3620" Type="http://schemas.openxmlformats.org/officeDocument/2006/relationships/hyperlink" Target="https://observepoint.my.salesforce.com/001d000001SO2DbAAL" TargetMode="External"/><Relationship Id="rId4951" Type="http://schemas.openxmlformats.org/officeDocument/2006/relationships/hyperlink" Target="https://observepoint.my.salesforce.com/001d0000027X3NYAA0" TargetMode="External"/><Relationship Id="rId2324" Type="http://schemas.openxmlformats.org/officeDocument/2006/relationships/hyperlink" Target="https://observepoint.my.salesforce.com/0066T00001DI5HbQAL" TargetMode="External"/><Relationship Id="rId3656" Type="http://schemas.openxmlformats.org/officeDocument/2006/relationships/hyperlink" Target="https://observepoint.my.salesforce.com/0010W00002OKh7OQAT" TargetMode="External"/><Relationship Id="rId4987" Type="http://schemas.openxmlformats.org/officeDocument/2006/relationships/hyperlink" Target="https://observepoint.my.salesforce.com/001d000001qtNYqAAM" TargetMode="External"/><Relationship Id="rId2325" Type="http://schemas.openxmlformats.org/officeDocument/2006/relationships/hyperlink" Target="https://observepoint.my.salesforce.com/001d000001hTYW0AAO" TargetMode="External"/><Relationship Id="rId3655" Type="http://schemas.openxmlformats.org/officeDocument/2006/relationships/hyperlink" Target="https://observepoint.my.salesforce.com/0066T000015q1zIQAQ" TargetMode="External"/><Relationship Id="rId4986" Type="http://schemas.openxmlformats.org/officeDocument/2006/relationships/hyperlink" Target="https://observepoint.my.salesforce.com/0060W00000wxKHPQA2" TargetMode="External"/><Relationship Id="rId2326" Type="http://schemas.openxmlformats.org/officeDocument/2006/relationships/hyperlink" Target="https://observepoint.my.salesforce.com/006VH00000FZhcbYAD" TargetMode="External"/><Relationship Id="rId3658" Type="http://schemas.openxmlformats.org/officeDocument/2006/relationships/hyperlink" Target="https://observepoint.my.salesforce.com/0010W00002OKh7OQAT" TargetMode="External"/><Relationship Id="rId4989" Type="http://schemas.openxmlformats.org/officeDocument/2006/relationships/hyperlink" Target="https://observepoint.my.salesforce.com/001d000001h2cjxAAA" TargetMode="External"/><Relationship Id="rId2327" Type="http://schemas.openxmlformats.org/officeDocument/2006/relationships/hyperlink" Target="https://observepoint.my.salesforce.com/001d000001hTYW0AAO" TargetMode="External"/><Relationship Id="rId3657" Type="http://schemas.openxmlformats.org/officeDocument/2006/relationships/hyperlink" Target="https://observepoint.my.salesforce.com/0060W000014cqv0QAA" TargetMode="External"/><Relationship Id="rId4988" Type="http://schemas.openxmlformats.org/officeDocument/2006/relationships/hyperlink" Target="https://observepoint.my.salesforce.com/0060W000010voEHQAY" TargetMode="External"/><Relationship Id="rId2328" Type="http://schemas.openxmlformats.org/officeDocument/2006/relationships/hyperlink" Target="https://observepoint.my.salesforce.com/0060W000014nZp8QAE" TargetMode="External"/><Relationship Id="rId2329" Type="http://schemas.openxmlformats.org/officeDocument/2006/relationships/hyperlink" Target="https://observepoint.my.salesforce.com/001d000001hS8dSAAS" TargetMode="External"/><Relationship Id="rId3659" Type="http://schemas.openxmlformats.org/officeDocument/2006/relationships/hyperlink" Target="https://observepoint.my.salesforce.com/0060W000013K6pXQAS" TargetMode="External"/><Relationship Id="rId3650" Type="http://schemas.openxmlformats.org/officeDocument/2006/relationships/hyperlink" Target="https://observepoint.my.salesforce.com/001d000001X7I6YAAV" TargetMode="External"/><Relationship Id="rId4981" Type="http://schemas.openxmlformats.org/officeDocument/2006/relationships/hyperlink" Target="https://observepoint.my.salesforce.com/001d000001ik92IAAQ" TargetMode="External"/><Relationship Id="rId4980" Type="http://schemas.openxmlformats.org/officeDocument/2006/relationships/hyperlink" Target="https://observepoint.my.salesforce.com/0066T00001EJkrgQAD" TargetMode="External"/><Relationship Id="rId2320" Type="http://schemas.openxmlformats.org/officeDocument/2006/relationships/hyperlink" Target="https://observepoint.my.salesforce.com/006VH00000hj8YXYAY" TargetMode="External"/><Relationship Id="rId3652" Type="http://schemas.openxmlformats.org/officeDocument/2006/relationships/hyperlink" Target="https://observepoint.my.salesforce.com/001d000001X7I6YAAV" TargetMode="External"/><Relationship Id="rId4983" Type="http://schemas.openxmlformats.org/officeDocument/2006/relationships/hyperlink" Target="https://observepoint.my.salesforce.com/001d000001h0KUqAAM" TargetMode="External"/><Relationship Id="rId2321" Type="http://schemas.openxmlformats.org/officeDocument/2006/relationships/hyperlink" Target="https://observepoint.my.salesforce.com/001d000001qtN2tAAE" TargetMode="External"/><Relationship Id="rId3651" Type="http://schemas.openxmlformats.org/officeDocument/2006/relationships/hyperlink" Target="https://observepoint.my.salesforce.com/006d000000i1bRLAAY" TargetMode="External"/><Relationship Id="rId4982" Type="http://schemas.openxmlformats.org/officeDocument/2006/relationships/hyperlink" Target="https://observepoint.my.salesforce.com/0060W00000wzCGZQA2" TargetMode="External"/><Relationship Id="rId2322" Type="http://schemas.openxmlformats.org/officeDocument/2006/relationships/hyperlink" Target="https://observepoint.my.salesforce.com/006VH000002GapZYAS" TargetMode="External"/><Relationship Id="rId3654" Type="http://schemas.openxmlformats.org/officeDocument/2006/relationships/hyperlink" Target="https://observepoint.my.salesforce.com/001d000001X7I6YAAV" TargetMode="External"/><Relationship Id="rId4985" Type="http://schemas.openxmlformats.org/officeDocument/2006/relationships/hyperlink" Target="https://observepoint.my.salesforce.com/001d000001h0KUqAAM" TargetMode="External"/><Relationship Id="rId2323" Type="http://schemas.openxmlformats.org/officeDocument/2006/relationships/hyperlink" Target="https://observepoint.my.salesforce.com/001d000001qtN2tAAE" TargetMode="External"/><Relationship Id="rId3653" Type="http://schemas.openxmlformats.org/officeDocument/2006/relationships/hyperlink" Target="https://observepoint.my.salesforce.com/0060W00000zORjpQAG" TargetMode="External"/><Relationship Id="rId4984" Type="http://schemas.openxmlformats.org/officeDocument/2006/relationships/hyperlink" Target="https://observepoint.my.salesforce.com/006d000000vFMlBAAW" TargetMode="External"/><Relationship Id="rId2313" Type="http://schemas.openxmlformats.org/officeDocument/2006/relationships/hyperlink" Target="https://observepoint.my.salesforce.com/001d000000VOLKXAA5" TargetMode="External"/><Relationship Id="rId3645" Type="http://schemas.openxmlformats.org/officeDocument/2006/relationships/hyperlink" Target="https://observepoint.my.salesforce.com/006d000000ndsoeAAA" TargetMode="External"/><Relationship Id="rId4976" Type="http://schemas.openxmlformats.org/officeDocument/2006/relationships/hyperlink" Target="https://observepoint.my.salesforce.com/0066T0000168uiOQAQ" TargetMode="External"/><Relationship Id="rId2314" Type="http://schemas.openxmlformats.org/officeDocument/2006/relationships/hyperlink" Target="https://observepoint.my.salesforce.com/006VH00000E8FZhYAN" TargetMode="External"/><Relationship Id="rId3644" Type="http://schemas.openxmlformats.org/officeDocument/2006/relationships/hyperlink" Target="https://observepoint.my.salesforce.com/001d000001hUfi7AAC" TargetMode="External"/><Relationship Id="rId4975" Type="http://schemas.openxmlformats.org/officeDocument/2006/relationships/hyperlink" Target="https://observepoint.my.salesforce.com/001d000001qtMMdAAM" TargetMode="External"/><Relationship Id="rId2315" Type="http://schemas.openxmlformats.org/officeDocument/2006/relationships/hyperlink" Target="https://observepoint.my.salesforce.com/001d000001iBrRSAA0" TargetMode="External"/><Relationship Id="rId3647" Type="http://schemas.openxmlformats.org/officeDocument/2006/relationships/hyperlink" Target="https://observepoint.my.salesforce.com/0060W00000wxspsQAA" TargetMode="External"/><Relationship Id="rId4978" Type="http://schemas.openxmlformats.org/officeDocument/2006/relationships/hyperlink" Target="https://observepoint.my.salesforce.com/0060W000013lKxjQAE" TargetMode="External"/><Relationship Id="rId2316" Type="http://schemas.openxmlformats.org/officeDocument/2006/relationships/hyperlink" Target="https://observepoint.my.salesforce.com/0066T000016n7DdQAI" TargetMode="External"/><Relationship Id="rId3646" Type="http://schemas.openxmlformats.org/officeDocument/2006/relationships/hyperlink" Target="https://observepoint.my.salesforce.com/001d000001hUfi7AAC" TargetMode="External"/><Relationship Id="rId4977" Type="http://schemas.openxmlformats.org/officeDocument/2006/relationships/hyperlink" Target="https://observepoint.my.salesforce.com/001d000001qtMMdAAM" TargetMode="External"/><Relationship Id="rId2317" Type="http://schemas.openxmlformats.org/officeDocument/2006/relationships/hyperlink" Target="https://observepoint.my.salesforce.com/001d000001gPjD8AAK" TargetMode="External"/><Relationship Id="rId3649" Type="http://schemas.openxmlformats.org/officeDocument/2006/relationships/hyperlink" Target="https://observepoint.my.salesforce.com/006d000000uDZtfAAG" TargetMode="External"/><Relationship Id="rId2318" Type="http://schemas.openxmlformats.org/officeDocument/2006/relationships/hyperlink" Target="https://observepoint.my.salesforce.com/0066T00001AE8ACQA1" TargetMode="External"/><Relationship Id="rId3648" Type="http://schemas.openxmlformats.org/officeDocument/2006/relationships/hyperlink" Target="https://observepoint.my.salesforce.com/001d000001X7I6YAAV" TargetMode="External"/><Relationship Id="rId4979" Type="http://schemas.openxmlformats.org/officeDocument/2006/relationships/hyperlink" Target="https://observepoint.my.salesforce.com/001d000001qtMMdAAM" TargetMode="External"/><Relationship Id="rId2319" Type="http://schemas.openxmlformats.org/officeDocument/2006/relationships/hyperlink" Target="https://observepoint.my.salesforce.com/001d000001qtN2tAAE" TargetMode="External"/><Relationship Id="rId4970" Type="http://schemas.openxmlformats.org/officeDocument/2006/relationships/hyperlink" Target="https://observepoint.my.salesforce.com/0060W00000vwylnQAA" TargetMode="External"/><Relationship Id="rId3641" Type="http://schemas.openxmlformats.org/officeDocument/2006/relationships/hyperlink" Target="https://observepoint.my.salesforce.com/0060W00000zMz9OQAS" TargetMode="External"/><Relationship Id="rId4972" Type="http://schemas.openxmlformats.org/officeDocument/2006/relationships/hyperlink" Target="https://observepoint.my.salesforce.com/0060W000010yUAGQA2" TargetMode="External"/><Relationship Id="rId2310" Type="http://schemas.openxmlformats.org/officeDocument/2006/relationships/hyperlink" Target="https://observepoint.my.salesforce.com/0060W00000ztjk1QAA" TargetMode="External"/><Relationship Id="rId3640" Type="http://schemas.openxmlformats.org/officeDocument/2006/relationships/hyperlink" Target="https://observepoint.my.salesforce.com/001d000001hVEBdAAO" TargetMode="External"/><Relationship Id="rId4971" Type="http://schemas.openxmlformats.org/officeDocument/2006/relationships/hyperlink" Target="https://observepoint.my.salesforce.com/001d000001i8tXnAAI" TargetMode="External"/><Relationship Id="rId2311" Type="http://schemas.openxmlformats.org/officeDocument/2006/relationships/hyperlink" Target="https://observepoint.my.salesforce.com/001d000000VOLKXAA5" TargetMode="External"/><Relationship Id="rId3643" Type="http://schemas.openxmlformats.org/officeDocument/2006/relationships/hyperlink" Target="https://observepoint.my.salesforce.com/006d000000hpGHAAA2" TargetMode="External"/><Relationship Id="rId4974" Type="http://schemas.openxmlformats.org/officeDocument/2006/relationships/hyperlink" Target="https://observepoint.my.salesforce.com/0066T000016mh5TQAQ" TargetMode="External"/><Relationship Id="rId2312" Type="http://schemas.openxmlformats.org/officeDocument/2006/relationships/hyperlink" Target="https://observepoint.my.salesforce.com/0060W00000wz0E4QAI" TargetMode="External"/><Relationship Id="rId3642" Type="http://schemas.openxmlformats.org/officeDocument/2006/relationships/hyperlink" Target="https://observepoint.my.salesforce.com/001d000001hVEBdAAO" TargetMode="External"/><Relationship Id="rId4973" Type="http://schemas.openxmlformats.org/officeDocument/2006/relationships/hyperlink" Target="https://observepoint.my.salesforce.com/001d000001i8tXnAAI" TargetMode="External"/><Relationship Id="rId1895" Type="http://schemas.openxmlformats.org/officeDocument/2006/relationships/hyperlink" Target="https://observepoint.my.salesforce.com/001d000001hUc1BAAS" TargetMode="External"/><Relationship Id="rId4921" Type="http://schemas.openxmlformats.org/officeDocument/2006/relationships/hyperlink" Target="https://observepoint.my.salesforce.com/001d000001ezkUpAAI" TargetMode="External"/><Relationship Id="rId1896" Type="http://schemas.openxmlformats.org/officeDocument/2006/relationships/hyperlink" Target="https://observepoint.my.salesforce.com/0066T000016lsdzQAA" TargetMode="External"/><Relationship Id="rId4920" Type="http://schemas.openxmlformats.org/officeDocument/2006/relationships/hyperlink" Target="https://observepoint.my.salesforce.com/0066T000016l84mQAA" TargetMode="External"/><Relationship Id="rId1897" Type="http://schemas.openxmlformats.org/officeDocument/2006/relationships/hyperlink" Target="https://observepoint.my.salesforce.com/001d000001TsTmnAAF" TargetMode="External"/><Relationship Id="rId4923" Type="http://schemas.openxmlformats.org/officeDocument/2006/relationships/hyperlink" Target="https://observepoint.my.salesforce.com/001d000001ezkUpAAI" TargetMode="External"/><Relationship Id="rId1898" Type="http://schemas.openxmlformats.org/officeDocument/2006/relationships/hyperlink" Target="https://observepoint.my.salesforce.com/0060W000014md3OQAQ" TargetMode="External"/><Relationship Id="rId4922" Type="http://schemas.openxmlformats.org/officeDocument/2006/relationships/hyperlink" Target="https://observepoint.my.salesforce.com/0060W000014mx4QQAQ" TargetMode="External"/><Relationship Id="rId1899" Type="http://schemas.openxmlformats.org/officeDocument/2006/relationships/hyperlink" Target="https://observepoint.my.salesforce.com/001d000001TsTmnAAF" TargetMode="External"/><Relationship Id="rId4925" Type="http://schemas.openxmlformats.org/officeDocument/2006/relationships/hyperlink" Target="https://observepoint.my.salesforce.com/001d000001ezkUpAAI" TargetMode="External"/><Relationship Id="rId4924" Type="http://schemas.openxmlformats.org/officeDocument/2006/relationships/hyperlink" Target="https://observepoint.my.salesforce.com/0060W00000zOcYPQA0" TargetMode="External"/><Relationship Id="rId4927" Type="http://schemas.openxmlformats.org/officeDocument/2006/relationships/hyperlink" Target="https://observepoint.my.salesforce.com/001d000001VdOD4AAN" TargetMode="External"/><Relationship Id="rId4926" Type="http://schemas.openxmlformats.org/officeDocument/2006/relationships/hyperlink" Target="https://observepoint.my.salesforce.com/0066T00001698e5QAA" TargetMode="External"/><Relationship Id="rId4929" Type="http://schemas.openxmlformats.org/officeDocument/2006/relationships/hyperlink" Target="https://observepoint.my.salesforce.com/001d000001pQGaRAAW" TargetMode="External"/><Relationship Id="rId4928" Type="http://schemas.openxmlformats.org/officeDocument/2006/relationships/hyperlink" Target="https://observepoint.my.salesforce.com/0060W00000vIRoTQAW" TargetMode="External"/><Relationship Id="rId1890" Type="http://schemas.openxmlformats.org/officeDocument/2006/relationships/hyperlink" Target="https://observepoint.my.salesforce.com/0060W000014oOofQAE" TargetMode="External"/><Relationship Id="rId1891" Type="http://schemas.openxmlformats.org/officeDocument/2006/relationships/hyperlink" Target="https://observepoint.my.salesforce.com/001d000001hUc1BAAS" TargetMode="External"/><Relationship Id="rId1892" Type="http://schemas.openxmlformats.org/officeDocument/2006/relationships/hyperlink" Target="https://observepoint.my.salesforce.com/0060W00001243zWQAQ" TargetMode="External"/><Relationship Id="rId1893" Type="http://schemas.openxmlformats.org/officeDocument/2006/relationships/hyperlink" Target="https://observepoint.my.salesforce.com/001d000001hUc1BAAS" TargetMode="External"/><Relationship Id="rId1894" Type="http://schemas.openxmlformats.org/officeDocument/2006/relationships/hyperlink" Target="https://observepoint.my.salesforce.com/0060W00000zPceuQAC" TargetMode="External"/><Relationship Id="rId1884" Type="http://schemas.openxmlformats.org/officeDocument/2006/relationships/hyperlink" Target="https://observepoint.my.salesforce.com/0060W00000zONs0QAG" TargetMode="External"/><Relationship Id="rId4910" Type="http://schemas.openxmlformats.org/officeDocument/2006/relationships/hyperlink" Target="https://observepoint.my.salesforce.com/0060W000010R5cSQAS" TargetMode="External"/><Relationship Id="rId1885" Type="http://schemas.openxmlformats.org/officeDocument/2006/relationships/hyperlink" Target="https://observepoint.my.salesforce.com/001d000001qtO5TAAU" TargetMode="External"/><Relationship Id="rId1886" Type="http://schemas.openxmlformats.org/officeDocument/2006/relationships/hyperlink" Target="https://observepoint.my.salesforce.com/0066T000017VtvrQAC" TargetMode="External"/><Relationship Id="rId4912" Type="http://schemas.openxmlformats.org/officeDocument/2006/relationships/hyperlink" Target="https://observepoint.my.salesforce.com/0060W00000zP7MQQA0" TargetMode="External"/><Relationship Id="rId1887" Type="http://schemas.openxmlformats.org/officeDocument/2006/relationships/hyperlink" Target="https://observepoint.my.salesforce.com/0010W00002CiZRtQAN" TargetMode="External"/><Relationship Id="rId4911" Type="http://schemas.openxmlformats.org/officeDocument/2006/relationships/hyperlink" Target="https://observepoint.my.salesforce.com/001d000001mmurnAAA" TargetMode="External"/><Relationship Id="rId1888" Type="http://schemas.openxmlformats.org/officeDocument/2006/relationships/hyperlink" Target="https://observepoint.my.salesforce.com/0066T000017Wo06QAC" TargetMode="External"/><Relationship Id="rId4914" Type="http://schemas.openxmlformats.org/officeDocument/2006/relationships/hyperlink" Target="https://observepoint.my.salesforce.com/0066T000015r3xZQAQ" TargetMode="External"/><Relationship Id="rId1889" Type="http://schemas.openxmlformats.org/officeDocument/2006/relationships/hyperlink" Target="https://observepoint.my.salesforce.com/001d000001hUc1BAAS" TargetMode="External"/><Relationship Id="rId4913" Type="http://schemas.openxmlformats.org/officeDocument/2006/relationships/hyperlink" Target="https://observepoint.my.salesforce.com/001d000001mmurnAAA" TargetMode="External"/><Relationship Id="rId4916" Type="http://schemas.openxmlformats.org/officeDocument/2006/relationships/hyperlink" Target="https://observepoint.my.salesforce.com/0060W000013suIAQAY" TargetMode="External"/><Relationship Id="rId4915" Type="http://schemas.openxmlformats.org/officeDocument/2006/relationships/hyperlink" Target="https://observepoint.my.salesforce.com/001d000000VOihSAAT" TargetMode="External"/><Relationship Id="rId4918" Type="http://schemas.openxmlformats.org/officeDocument/2006/relationships/hyperlink" Target="https://observepoint.my.salesforce.com/0060W0000120KTzQAM" TargetMode="External"/><Relationship Id="rId4917" Type="http://schemas.openxmlformats.org/officeDocument/2006/relationships/hyperlink" Target="https://observepoint.my.salesforce.com/001d000000VOihSAAT" TargetMode="External"/><Relationship Id="rId4919" Type="http://schemas.openxmlformats.org/officeDocument/2006/relationships/hyperlink" Target="https://observepoint.my.salesforce.com/001d000000VOihSAAT" TargetMode="External"/><Relationship Id="rId1880" Type="http://schemas.openxmlformats.org/officeDocument/2006/relationships/hyperlink" Target="https://observepoint.my.salesforce.com/0066T000018FCPIQA4" TargetMode="External"/><Relationship Id="rId1881" Type="http://schemas.openxmlformats.org/officeDocument/2006/relationships/hyperlink" Target="https://observepoint.my.salesforce.com/001d000001zb04GAAQ" TargetMode="External"/><Relationship Id="rId1882" Type="http://schemas.openxmlformats.org/officeDocument/2006/relationships/hyperlink" Target="https://observepoint.my.salesforce.com/0060W000013JUyBQAW" TargetMode="External"/><Relationship Id="rId1883" Type="http://schemas.openxmlformats.org/officeDocument/2006/relationships/hyperlink" Target="https://observepoint.my.salesforce.com/001d000001zb04GAAQ" TargetMode="External"/><Relationship Id="rId3612" Type="http://schemas.openxmlformats.org/officeDocument/2006/relationships/hyperlink" Target="https://observepoint.my.salesforce.com/001d0000027WiOlAAK" TargetMode="External"/><Relationship Id="rId4943" Type="http://schemas.openxmlformats.org/officeDocument/2006/relationships/hyperlink" Target="https://observepoint.my.salesforce.com/001d0000027X3NYAA0" TargetMode="External"/><Relationship Id="rId3611" Type="http://schemas.openxmlformats.org/officeDocument/2006/relationships/hyperlink" Target="https://observepoint.my.salesforce.com/0060W00000wySGaQAM" TargetMode="External"/><Relationship Id="rId4942" Type="http://schemas.openxmlformats.org/officeDocument/2006/relationships/hyperlink" Target="https://observepoint.my.salesforce.com/0060W00000wx9xRQAQ" TargetMode="External"/><Relationship Id="rId3614" Type="http://schemas.openxmlformats.org/officeDocument/2006/relationships/hyperlink" Target="https://observepoint.my.salesforce.com/001d000001gOfdLAAS" TargetMode="External"/><Relationship Id="rId4945" Type="http://schemas.openxmlformats.org/officeDocument/2006/relationships/hyperlink" Target="https://observepoint.my.salesforce.com/001d0000027X3NYAA0" TargetMode="External"/><Relationship Id="rId3613" Type="http://schemas.openxmlformats.org/officeDocument/2006/relationships/hyperlink" Target="https://observepoint.my.salesforce.com/0060W00000y5ZGGQA2" TargetMode="External"/><Relationship Id="rId4944" Type="http://schemas.openxmlformats.org/officeDocument/2006/relationships/hyperlink" Target="https://observepoint.my.salesforce.com/006d000000ulg1pAAA" TargetMode="External"/><Relationship Id="rId3616" Type="http://schemas.openxmlformats.org/officeDocument/2006/relationships/hyperlink" Target="https://observepoint.my.salesforce.com/001d000001gOaJoAAK" TargetMode="External"/><Relationship Id="rId4947" Type="http://schemas.openxmlformats.org/officeDocument/2006/relationships/hyperlink" Target="https://observepoint.my.salesforce.com/001d0000027X3NYAA0" TargetMode="External"/><Relationship Id="rId3615" Type="http://schemas.openxmlformats.org/officeDocument/2006/relationships/hyperlink" Target="https://observepoint.my.salesforce.com/006VH00000TnDZhYAN" TargetMode="External"/><Relationship Id="rId4946" Type="http://schemas.openxmlformats.org/officeDocument/2006/relationships/hyperlink" Target="https://observepoint.my.salesforce.com/0060W000014nMXoQAM" TargetMode="External"/><Relationship Id="rId3618" Type="http://schemas.openxmlformats.org/officeDocument/2006/relationships/hyperlink" Target="https://observepoint.my.salesforce.com/001d000001SO2DbAAL" TargetMode="External"/><Relationship Id="rId4949" Type="http://schemas.openxmlformats.org/officeDocument/2006/relationships/hyperlink" Target="https://observepoint.my.salesforce.com/001d0000027X3NYAA0" TargetMode="External"/><Relationship Id="rId3617" Type="http://schemas.openxmlformats.org/officeDocument/2006/relationships/hyperlink" Target="https://observepoint.my.salesforce.com/0060W00000vId39QAC" TargetMode="External"/><Relationship Id="rId4948" Type="http://schemas.openxmlformats.org/officeDocument/2006/relationships/hyperlink" Target="https://observepoint.my.salesforce.com/0060W0000123KbeQAE" TargetMode="External"/><Relationship Id="rId3619" Type="http://schemas.openxmlformats.org/officeDocument/2006/relationships/hyperlink" Target="https://observepoint.my.salesforce.com/006d000000i0BYKAA2" TargetMode="External"/><Relationship Id="rId3610" Type="http://schemas.openxmlformats.org/officeDocument/2006/relationships/hyperlink" Target="https://observepoint.my.salesforce.com/001d000001gylGUAAY" TargetMode="External"/><Relationship Id="rId4941" Type="http://schemas.openxmlformats.org/officeDocument/2006/relationships/hyperlink" Target="https://observepoint.my.salesforce.com/001d000001qtPDNAA2" TargetMode="External"/><Relationship Id="rId4940" Type="http://schemas.openxmlformats.org/officeDocument/2006/relationships/hyperlink" Target="https://observepoint.my.salesforce.com/0060W00000wwtlSQAQ" TargetMode="External"/><Relationship Id="rId3601" Type="http://schemas.openxmlformats.org/officeDocument/2006/relationships/hyperlink" Target="https://observepoint.my.salesforce.com/0060W000011pgtLQAQ" TargetMode="External"/><Relationship Id="rId4932" Type="http://schemas.openxmlformats.org/officeDocument/2006/relationships/hyperlink" Target="https://observepoint.my.salesforce.com/006d000000uEvChAAK" TargetMode="External"/><Relationship Id="rId3600" Type="http://schemas.openxmlformats.org/officeDocument/2006/relationships/hyperlink" Target="https://observepoint.my.salesforce.com/001d000001fj9fGAAQ" TargetMode="External"/><Relationship Id="rId4931" Type="http://schemas.openxmlformats.org/officeDocument/2006/relationships/hyperlink" Target="https://observepoint.my.salesforce.com/001d000001zdkR0AAI" TargetMode="External"/><Relationship Id="rId3603" Type="http://schemas.openxmlformats.org/officeDocument/2006/relationships/hyperlink" Target="https://observepoint.my.salesforce.com/006d000000hzTm6AAE" TargetMode="External"/><Relationship Id="rId4934" Type="http://schemas.openxmlformats.org/officeDocument/2006/relationships/hyperlink" Target="https://observepoint.my.salesforce.com/0060W000014mK5RQAU" TargetMode="External"/><Relationship Id="rId3602" Type="http://schemas.openxmlformats.org/officeDocument/2006/relationships/hyperlink" Target="https://observepoint.my.salesforce.com/001d000001fj9fGAAQ" TargetMode="External"/><Relationship Id="rId4933" Type="http://schemas.openxmlformats.org/officeDocument/2006/relationships/hyperlink" Target="https://observepoint.my.salesforce.com/001d000001SNHn5AAH" TargetMode="External"/><Relationship Id="rId3605" Type="http://schemas.openxmlformats.org/officeDocument/2006/relationships/hyperlink" Target="https://observepoint.my.salesforce.com/0060W0000121T52QAE" TargetMode="External"/><Relationship Id="rId4936" Type="http://schemas.openxmlformats.org/officeDocument/2006/relationships/hyperlink" Target="https://observepoint.my.salesforce.com/0060W0000121pdlQAA" TargetMode="External"/><Relationship Id="rId3604" Type="http://schemas.openxmlformats.org/officeDocument/2006/relationships/hyperlink" Target="https://observepoint.my.salesforce.com/001d000001gQGcKAAW" TargetMode="External"/><Relationship Id="rId4935" Type="http://schemas.openxmlformats.org/officeDocument/2006/relationships/hyperlink" Target="https://observepoint.my.salesforce.com/001d000001qtPDNAA2" TargetMode="External"/><Relationship Id="rId3607" Type="http://schemas.openxmlformats.org/officeDocument/2006/relationships/hyperlink" Target="https://observepoint.my.salesforce.com/006d000000hp2bNAAQ" TargetMode="External"/><Relationship Id="rId4938" Type="http://schemas.openxmlformats.org/officeDocument/2006/relationships/hyperlink" Target="https://observepoint.my.salesforce.com/0060W00000zOeDqQAK" TargetMode="External"/><Relationship Id="rId3606" Type="http://schemas.openxmlformats.org/officeDocument/2006/relationships/hyperlink" Target="https://observepoint.my.salesforce.com/001d000001gyf65AAA" TargetMode="External"/><Relationship Id="rId4937" Type="http://schemas.openxmlformats.org/officeDocument/2006/relationships/hyperlink" Target="https://observepoint.my.salesforce.com/001d000001qtPDNAA2" TargetMode="External"/><Relationship Id="rId3609" Type="http://schemas.openxmlformats.org/officeDocument/2006/relationships/hyperlink" Target="https://observepoint.my.salesforce.com/006d000000mGhG8AAK" TargetMode="External"/><Relationship Id="rId3608" Type="http://schemas.openxmlformats.org/officeDocument/2006/relationships/hyperlink" Target="https://observepoint.my.salesforce.com/001d000001gylGUAAY" TargetMode="External"/><Relationship Id="rId4939" Type="http://schemas.openxmlformats.org/officeDocument/2006/relationships/hyperlink" Target="https://observepoint.my.salesforce.com/001d000001qtPDNAA2" TargetMode="External"/><Relationship Id="rId4930" Type="http://schemas.openxmlformats.org/officeDocument/2006/relationships/hyperlink" Target="https://observepoint.my.salesforce.com/0060W00000wvtgQQAQ" TargetMode="External"/><Relationship Id="rId1059" Type="http://schemas.openxmlformats.org/officeDocument/2006/relationships/hyperlink" Target="https://observepoint.my.salesforce.com/0060W000011UrowQAC" TargetMode="External"/><Relationship Id="rId5417" Type="http://schemas.openxmlformats.org/officeDocument/2006/relationships/hyperlink" Target="https://observepoint.my.salesforce.com/001d000001xQAnqAAG" TargetMode="External"/><Relationship Id="rId5418" Type="http://schemas.openxmlformats.org/officeDocument/2006/relationships/hyperlink" Target="https://observepoint.my.salesforce.com/006VH00000cCLKXYA4" TargetMode="External"/><Relationship Id="rId5415" Type="http://schemas.openxmlformats.org/officeDocument/2006/relationships/hyperlink" Target="https://observepoint.my.salesforce.com/001d000001RdT1hAAF" TargetMode="External"/><Relationship Id="rId5416" Type="http://schemas.openxmlformats.org/officeDocument/2006/relationships/hyperlink" Target="https://observepoint.my.salesforce.com/006VH00000cCGEQYA4" TargetMode="External"/><Relationship Id="rId5419" Type="http://schemas.openxmlformats.org/officeDocument/2006/relationships/hyperlink" Target="https://observepoint.my.salesforce.com/001VH00000gBmpNYAS" TargetMode="External"/><Relationship Id="rId228" Type="http://schemas.openxmlformats.org/officeDocument/2006/relationships/hyperlink" Target="https://observepoint.my.salesforce.com/001d000001gPjD8AAK" TargetMode="External"/><Relationship Id="rId227" Type="http://schemas.openxmlformats.org/officeDocument/2006/relationships/hyperlink" Target="https://observepoint.my.salesforce.com/0060W000014daDEQAY" TargetMode="External"/><Relationship Id="rId226" Type="http://schemas.openxmlformats.org/officeDocument/2006/relationships/hyperlink" Target="https://observepoint.my.salesforce.com/001d000001iAi3EAAS" TargetMode="External"/><Relationship Id="rId225" Type="http://schemas.openxmlformats.org/officeDocument/2006/relationships/hyperlink" Target="https://observepoint.my.salesforce.com/0060W0000121JbVQAU" TargetMode="External"/><Relationship Id="rId2380" Type="http://schemas.openxmlformats.org/officeDocument/2006/relationships/hyperlink" Target="https://observepoint.my.salesforce.com/006VH0000055Lh0YAE" TargetMode="External"/><Relationship Id="rId229" Type="http://schemas.openxmlformats.org/officeDocument/2006/relationships/hyperlink" Target="https://observepoint.my.salesforce.com/0060W0000122lhKQAQ" TargetMode="External"/><Relationship Id="rId1050" Type="http://schemas.openxmlformats.org/officeDocument/2006/relationships/hyperlink" Target="https://observepoint.my.salesforce.com/001d000001gQH3fAAG" TargetMode="External"/><Relationship Id="rId2381" Type="http://schemas.openxmlformats.org/officeDocument/2006/relationships/hyperlink" Target="https://observepoint.my.salesforce.com/001d000001RdTLhAAN" TargetMode="External"/><Relationship Id="rId220" Type="http://schemas.openxmlformats.org/officeDocument/2006/relationships/hyperlink" Target="https://observepoint.my.salesforce.com/001d000001hSPrtAAG" TargetMode="External"/><Relationship Id="rId1051" Type="http://schemas.openxmlformats.org/officeDocument/2006/relationships/hyperlink" Target="https://observepoint.my.salesforce.com/006VH00000gYLQ6YAO" TargetMode="External"/><Relationship Id="rId2382" Type="http://schemas.openxmlformats.org/officeDocument/2006/relationships/hyperlink" Target="https://observepoint.my.salesforce.com/006VH00000c6mIbYAI" TargetMode="External"/><Relationship Id="rId1052" Type="http://schemas.openxmlformats.org/officeDocument/2006/relationships/hyperlink" Target="https://observepoint.my.salesforce.com/001d000001RdQ9ZAAV" TargetMode="External"/><Relationship Id="rId2383" Type="http://schemas.openxmlformats.org/officeDocument/2006/relationships/hyperlink" Target="https://observepoint.my.salesforce.com/001d000000VOLPmAAP" TargetMode="External"/><Relationship Id="rId5410" Type="http://schemas.openxmlformats.org/officeDocument/2006/relationships/hyperlink" Target="https://observepoint.my.salesforce.com/006VH00000XIo6cYAD" TargetMode="External"/><Relationship Id="rId1053" Type="http://schemas.openxmlformats.org/officeDocument/2006/relationships/hyperlink" Target="https://observepoint.my.salesforce.com/006VH000005rjAcYAI" TargetMode="External"/><Relationship Id="rId2384" Type="http://schemas.openxmlformats.org/officeDocument/2006/relationships/hyperlink" Target="https://observepoint.my.salesforce.com/0066T000017voXnQAI" TargetMode="External"/><Relationship Id="rId1054" Type="http://schemas.openxmlformats.org/officeDocument/2006/relationships/hyperlink" Target="https://observepoint.my.salesforce.com/001d000001RdQ9ZAAV" TargetMode="External"/><Relationship Id="rId2385" Type="http://schemas.openxmlformats.org/officeDocument/2006/relationships/hyperlink" Target="https://observepoint.my.salesforce.com/0010W00002MyvWcQAJ" TargetMode="External"/><Relationship Id="rId224" Type="http://schemas.openxmlformats.org/officeDocument/2006/relationships/hyperlink" Target="https://observepoint.my.salesforce.com/001d000001RdUrNAAV" TargetMode="External"/><Relationship Id="rId1055" Type="http://schemas.openxmlformats.org/officeDocument/2006/relationships/hyperlink" Target="https://observepoint.my.salesforce.com/0066T000016njvGQAQ" TargetMode="External"/><Relationship Id="rId2386" Type="http://schemas.openxmlformats.org/officeDocument/2006/relationships/hyperlink" Target="https://observepoint.my.salesforce.com/006VH00000h3ljCYAQ" TargetMode="External"/><Relationship Id="rId5413" Type="http://schemas.openxmlformats.org/officeDocument/2006/relationships/hyperlink" Target="https://observepoint.my.salesforce.com/001d000001hUfi7AAC" TargetMode="External"/><Relationship Id="rId223" Type="http://schemas.openxmlformats.org/officeDocument/2006/relationships/hyperlink" Target="https://observepoint.my.salesforce.com/006d000000upBZcAAM" TargetMode="External"/><Relationship Id="rId1056" Type="http://schemas.openxmlformats.org/officeDocument/2006/relationships/hyperlink" Target="https://observepoint.my.salesforce.com/001d000001RdQ9ZAAV" TargetMode="External"/><Relationship Id="rId2387" Type="http://schemas.openxmlformats.org/officeDocument/2006/relationships/hyperlink" Target="https://observepoint.my.salesforce.com/0016T00002mODFlQAO" TargetMode="External"/><Relationship Id="rId5414" Type="http://schemas.openxmlformats.org/officeDocument/2006/relationships/hyperlink" Target="https://observepoint.my.salesforce.com/006VH00000dMqw0YAC" TargetMode="External"/><Relationship Id="rId222" Type="http://schemas.openxmlformats.org/officeDocument/2006/relationships/hyperlink" Target="https://observepoint.my.salesforce.com/001d000001ezJ0wAAE" TargetMode="External"/><Relationship Id="rId1057" Type="http://schemas.openxmlformats.org/officeDocument/2006/relationships/hyperlink" Target="https://observepoint.my.salesforce.com/0060W000014op8dQAA" TargetMode="External"/><Relationship Id="rId2388" Type="http://schemas.openxmlformats.org/officeDocument/2006/relationships/hyperlink" Target="https://observepoint.my.salesforce.com/006VH000002AXpZYAW" TargetMode="External"/><Relationship Id="rId5411" Type="http://schemas.openxmlformats.org/officeDocument/2006/relationships/hyperlink" Target="https://observepoint.my.salesforce.com/0010W00002OKh7OQAT" TargetMode="External"/><Relationship Id="rId221" Type="http://schemas.openxmlformats.org/officeDocument/2006/relationships/hyperlink" Target="https://observepoint.my.salesforce.com/0060W000011SiBfQAK" TargetMode="External"/><Relationship Id="rId1058" Type="http://schemas.openxmlformats.org/officeDocument/2006/relationships/hyperlink" Target="https://observepoint.my.salesforce.com/001d000001RdQ9ZAAV" TargetMode="External"/><Relationship Id="rId2389" Type="http://schemas.openxmlformats.org/officeDocument/2006/relationships/hyperlink" Target="https://observepoint.my.salesforce.com/0016T00002vkcvcQAA" TargetMode="External"/><Relationship Id="rId5412" Type="http://schemas.openxmlformats.org/officeDocument/2006/relationships/hyperlink" Target="https://observepoint.my.salesforce.com/006VH000001IxHBYA0" TargetMode="External"/><Relationship Id="rId1048" Type="http://schemas.openxmlformats.org/officeDocument/2006/relationships/hyperlink" Target="https://observepoint.my.salesforce.com/0010W00002OzRi2QAF" TargetMode="External"/><Relationship Id="rId2379" Type="http://schemas.openxmlformats.org/officeDocument/2006/relationships/hyperlink" Target="https://observepoint.my.salesforce.com/001d000001gPzWxAAK" TargetMode="External"/><Relationship Id="rId5406" Type="http://schemas.openxmlformats.org/officeDocument/2006/relationships/hyperlink" Target="https://observepoint.my.salesforce.com/0066T0000191LHrQAM" TargetMode="External"/><Relationship Id="rId1049" Type="http://schemas.openxmlformats.org/officeDocument/2006/relationships/hyperlink" Target="https://observepoint.my.salesforce.com/0060W000013r6meQAA" TargetMode="External"/><Relationship Id="rId5407" Type="http://schemas.openxmlformats.org/officeDocument/2006/relationships/hyperlink" Target="https://observepoint.my.salesforce.com/001d000001qtMehAAE" TargetMode="External"/><Relationship Id="rId5404" Type="http://schemas.openxmlformats.org/officeDocument/2006/relationships/hyperlink" Target="https://observepoint.my.salesforce.com/006VH00000hpMfFYAU" TargetMode="External"/><Relationship Id="rId5405" Type="http://schemas.openxmlformats.org/officeDocument/2006/relationships/hyperlink" Target="https://observepoint.my.salesforce.com/0016T000034gmmAQAQ" TargetMode="External"/><Relationship Id="rId5408" Type="http://schemas.openxmlformats.org/officeDocument/2006/relationships/hyperlink" Target="https://observepoint.my.salesforce.com/006VH00000fhFDtYAM" TargetMode="External"/><Relationship Id="rId5409" Type="http://schemas.openxmlformats.org/officeDocument/2006/relationships/hyperlink" Target="https://observepoint.my.salesforce.com/001VH00000g98hPYAQ" TargetMode="External"/><Relationship Id="rId217" Type="http://schemas.openxmlformats.org/officeDocument/2006/relationships/hyperlink" Target="https://observepoint.my.salesforce.com/0060W000014nQxRQAU" TargetMode="External"/><Relationship Id="rId216" Type="http://schemas.openxmlformats.org/officeDocument/2006/relationships/hyperlink" Target="https://observepoint.my.salesforce.com/001d000001hSPrtAAG" TargetMode="External"/><Relationship Id="rId215" Type="http://schemas.openxmlformats.org/officeDocument/2006/relationships/hyperlink" Target="https://observepoint.my.salesforce.com/0066T000016kOczQAE" TargetMode="External"/><Relationship Id="rId214" Type="http://schemas.openxmlformats.org/officeDocument/2006/relationships/hyperlink" Target="https://observepoint.my.salesforce.com/001d000001hSPrtAAG" TargetMode="External"/><Relationship Id="rId219" Type="http://schemas.openxmlformats.org/officeDocument/2006/relationships/hyperlink" Target="https://observepoint.my.salesforce.com/0060W00001243lZQAQ" TargetMode="External"/><Relationship Id="rId218" Type="http://schemas.openxmlformats.org/officeDocument/2006/relationships/hyperlink" Target="https://observepoint.my.salesforce.com/001d000001hSPrtAAG" TargetMode="External"/><Relationship Id="rId2370" Type="http://schemas.openxmlformats.org/officeDocument/2006/relationships/hyperlink" Target="https://observepoint.my.salesforce.com/0066T0000191Po9QAE" TargetMode="External"/><Relationship Id="rId1040" Type="http://schemas.openxmlformats.org/officeDocument/2006/relationships/hyperlink" Target="https://observepoint.my.salesforce.com/001d000001hUc1BAAS" TargetMode="External"/><Relationship Id="rId2371" Type="http://schemas.openxmlformats.org/officeDocument/2006/relationships/hyperlink" Target="https://observepoint.my.salesforce.com/001d000001gOZOpAAO" TargetMode="External"/><Relationship Id="rId1041" Type="http://schemas.openxmlformats.org/officeDocument/2006/relationships/hyperlink" Target="https://observepoint.my.salesforce.com/006VH00000TJhDRYA1" TargetMode="External"/><Relationship Id="rId2372" Type="http://schemas.openxmlformats.org/officeDocument/2006/relationships/hyperlink" Target="https://observepoint.my.salesforce.com/0066T0000190QksQAE" TargetMode="External"/><Relationship Id="rId1042" Type="http://schemas.openxmlformats.org/officeDocument/2006/relationships/hyperlink" Target="https://observepoint.my.salesforce.com/001d000001hUc1BAAS" TargetMode="External"/><Relationship Id="rId2373" Type="http://schemas.openxmlformats.org/officeDocument/2006/relationships/hyperlink" Target="https://observepoint.my.salesforce.com/0010W00002YCWggQAH" TargetMode="External"/><Relationship Id="rId1043" Type="http://schemas.openxmlformats.org/officeDocument/2006/relationships/hyperlink" Target="https://observepoint.my.salesforce.com/006VH00000iSeIvYAK" TargetMode="External"/><Relationship Id="rId2374" Type="http://schemas.openxmlformats.org/officeDocument/2006/relationships/hyperlink" Target="https://observepoint.my.salesforce.com/006VH0000027xdKYAQ" TargetMode="External"/><Relationship Id="rId213" Type="http://schemas.openxmlformats.org/officeDocument/2006/relationships/hyperlink" Target="https://observepoint.my.salesforce.com/0066T00001ADVSjQAP" TargetMode="External"/><Relationship Id="rId1044" Type="http://schemas.openxmlformats.org/officeDocument/2006/relationships/hyperlink" Target="https://observepoint.my.salesforce.com/001d000001hUc1BAAS" TargetMode="External"/><Relationship Id="rId2375" Type="http://schemas.openxmlformats.org/officeDocument/2006/relationships/hyperlink" Target="https://observepoint.my.salesforce.com/0010W00002OzSHqQAN" TargetMode="External"/><Relationship Id="rId5402" Type="http://schemas.openxmlformats.org/officeDocument/2006/relationships/hyperlink" Target="https://observepoint.my.salesforce.com/006VH00000gB6A1YAK" TargetMode="External"/><Relationship Id="rId212" Type="http://schemas.openxmlformats.org/officeDocument/2006/relationships/hyperlink" Target="https://observepoint.my.salesforce.com/001d000001ik92IAAQ" TargetMode="External"/><Relationship Id="rId1045" Type="http://schemas.openxmlformats.org/officeDocument/2006/relationships/hyperlink" Target="https://observepoint.my.salesforce.com/0060W000013suJNQAY" TargetMode="External"/><Relationship Id="rId2376" Type="http://schemas.openxmlformats.org/officeDocument/2006/relationships/hyperlink" Target="https://observepoint.my.salesforce.com/0066T00001CzLXqQAN" TargetMode="External"/><Relationship Id="rId5403" Type="http://schemas.openxmlformats.org/officeDocument/2006/relationships/hyperlink" Target="https://observepoint.my.salesforce.com/0010W00002YBLLVQA5" TargetMode="External"/><Relationship Id="rId211" Type="http://schemas.openxmlformats.org/officeDocument/2006/relationships/hyperlink" Target="https://observepoint.my.salesforce.com/0060W000010pp2ZQAQ" TargetMode="External"/><Relationship Id="rId1046" Type="http://schemas.openxmlformats.org/officeDocument/2006/relationships/hyperlink" Target="https://observepoint.my.salesforce.com/001d000001fj7ZXAAY" TargetMode="External"/><Relationship Id="rId2377" Type="http://schemas.openxmlformats.org/officeDocument/2006/relationships/hyperlink" Target="https://observepoint.my.salesforce.com/001d000001gPzgnAAC" TargetMode="External"/><Relationship Id="rId5400" Type="http://schemas.openxmlformats.org/officeDocument/2006/relationships/hyperlink" Target="https://observepoint.my.salesforce.com/0066T000017wWk2QAE" TargetMode="External"/><Relationship Id="rId210" Type="http://schemas.openxmlformats.org/officeDocument/2006/relationships/hyperlink" Target="https://observepoint.my.salesforce.com/001d000001ik92IAAQ" TargetMode="External"/><Relationship Id="rId1047" Type="http://schemas.openxmlformats.org/officeDocument/2006/relationships/hyperlink" Target="https://observepoint.my.salesforce.com/0060W000014aYrBQAU" TargetMode="External"/><Relationship Id="rId2378" Type="http://schemas.openxmlformats.org/officeDocument/2006/relationships/hyperlink" Target="https://observepoint.my.salesforce.com/0066T00001CMcjlQAD" TargetMode="External"/><Relationship Id="rId5401" Type="http://schemas.openxmlformats.org/officeDocument/2006/relationships/hyperlink" Target="https://observepoint.my.salesforce.com/0010W00002YBLLVQA5" TargetMode="External"/><Relationship Id="rId4107" Type="http://schemas.openxmlformats.org/officeDocument/2006/relationships/hyperlink" Target="https://observepoint.my.salesforce.com/0060W00000y74n1QAA" TargetMode="External"/><Relationship Id="rId5439" Type="http://schemas.openxmlformats.org/officeDocument/2006/relationships/hyperlink" Target="https://observepoint.my.salesforce.com/001d000000VOihhAAD" TargetMode="External"/><Relationship Id="rId4106" Type="http://schemas.openxmlformats.org/officeDocument/2006/relationships/hyperlink" Target="https://observepoint.my.salesforce.com/001d000001qtMdWAAU" TargetMode="External"/><Relationship Id="rId4109" Type="http://schemas.openxmlformats.org/officeDocument/2006/relationships/hyperlink" Target="https://observepoint.my.salesforce.com/0060W00000wxkrgQAA" TargetMode="External"/><Relationship Id="rId5437" Type="http://schemas.openxmlformats.org/officeDocument/2006/relationships/hyperlink" Target="https://observepoint.my.salesforce.com/0010W00002dxRaHQAU" TargetMode="External"/><Relationship Id="rId4108" Type="http://schemas.openxmlformats.org/officeDocument/2006/relationships/hyperlink" Target="https://observepoint.my.salesforce.com/001d000001qtMdWAAU" TargetMode="External"/><Relationship Id="rId5438" Type="http://schemas.openxmlformats.org/officeDocument/2006/relationships/hyperlink" Target="https://observepoint.my.salesforce.com/006VH00000db1RhYAI" TargetMode="External"/><Relationship Id="rId249" Type="http://schemas.openxmlformats.org/officeDocument/2006/relationships/hyperlink" Target="https://observepoint.my.salesforce.com/0060W000010ySORQA2" TargetMode="External"/><Relationship Id="rId248" Type="http://schemas.openxmlformats.org/officeDocument/2006/relationships/hyperlink" Target="https://observepoint.my.salesforce.com/001d000001tMlTPAA0" TargetMode="External"/><Relationship Id="rId247" Type="http://schemas.openxmlformats.org/officeDocument/2006/relationships/hyperlink" Target="https://observepoint.my.salesforce.com/0066T000015RpD0QAK" TargetMode="External"/><Relationship Id="rId1070" Type="http://schemas.openxmlformats.org/officeDocument/2006/relationships/hyperlink" Target="https://observepoint.my.salesforce.com/001d000001qtP8fAAE" TargetMode="External"/><Relationship Id="rId1071" Type="http://schemas.openxmlformats.org/officeDocument/2006/relationships/hyperlink" Target="https://observepoint.my.salesforce.com/0060W000015OyyTQAS" TargetMode="External"/><Relationship Id="rId1072" Type="http://schemas.openxmlformats.org/officeDocument/2006/relationships/hyperlink" Target="https://observepoint.my.salesforce.com/001d000001qtP8fAAE" TargetMode="External"/><Relationship Id="rId242" Type="http://schemas.openxmlformats.org/officeDocument/2006/relationships/hyperlink" Target="https://observepoint.my.salesforce.com/001d000001ikou0AAA" TargetMode="External"/><Relationship Id="rId1073" Type="http://schemas.openxmlformats.org/officeDocument/2006/relationships/hyperlink" Target="https://observepoint.my.salesforce.com/0060W000012uBtwQAE" TargetMode="External"/><Relationship Id="rId5431" Type="http://schemas.openxmlformats.org/officeDocument/2006/relationships/hyperlink" Target="https://observepoint.my.salesforce.com/001VH00000Dln4IYAR" TargetMode="External"/><Relationship Id="rId241" Type="http://schemas.openxmlformats.org/officeDocument/2006/relationships/hyperlink" Target="https://observepoint.my.salesforce.com/0060W00000y5cfGQAQ" TargetMode="External"/><Relationship Id="rId1074" Type="http://schemas.openxmlformats.org/officeDocument/2006/relationships/hyperlink" Target="https://observepoint.my.salesforce.com/001d000001qtP8fAAE" TargetMode="External"/><Relationship Id="rId5432" Type="http://schemas.openxmlformats.org/officeDocument/2006/relationships/hyperlink" Target="https://observepoint.my.salesforce.com/006VH00000MW43tYAD" TargetMode="External"/><Relationship Id="rId240" Type="http://schemas.openxmlformats.org/officeDocument/2006/relationships/hyperlink" Target="https://observepoint.my.salesforce.com/001d000001kBfYjAAK" TargetMode="External"/><Relationship Id="rId1075" Type="http://schemas.openxmlformats.org/officeDocument/2006/relationships/hyperlink" Target="https://observepoint.my.salesforce.com/0060W00000zHAhmQAG" TargetMode="External"/><Relationship Id="rId4101" Type="http://schemas.openxmlformats.org/officeDocument/2006/relationships/hyperlink" Target="https://observepoint.my.salesforce.com/0060W00000wxuUhQAI" TargetMode="External"/><Relationship Id="rId1076" Type="http://schemas.openxmlformats.org/officeDocument/2006/relationships/hyperlink" Target="https://observepoint.my.salesforce.com/001d000001qtP8fAAE" TargetMode="External"/><Relationship Id="rId4100" Type="http://schemas.openxmlformats.org/officeDocument/2006/relationships/hyperlink" Target="https://observepoint.my.salesforce.com/001d000001QZVqaAAH" TargetMode="External"/><Relationship Id="rId5430" Type="http://schemas.openxmlformats.org/officeDocument/2006/relationships/hyperlink" Target="https://observepoint.my.salesforce.com/006VH00000atQUzYAM" TargetMode="External"/><Relationship Id="rId246" Type="http://schemas.openxmlformats.org/officeDocument/2006/relationships/hyperlink" Target="https://observepoint.my.salesforce.com/001d000001hT7UgAAK" TargetMode="External"/><Relationship Id="rId1077" Type="http://schemas.openxmlformats.org/officeDocument/2006/relationships/hyperlink" Target="https://observepoint.my.salesforce.com/0066T000018E7UPQA0" TargetMode="External"/><Relationship Id="rId4103" Type="http://schemas.openxmlformats.org/officeDocument/2006/relationships/hyperlink" Target="https://observepoint.my.salesforce.com/006d000000i1bEkAAI" TargetMode="External"/><Relationship Id="rId5435" Type="http://schemas.openxmlformats.org/officeDocument/2006/relationships/hyperlink" Target="https://observepoint.my.salesforce.com/001d000001gPzgnAAC" TargetMode="External"/><Relationship Id="rId245" Type="http://schemas.openxmlformats.org/officeDocument/2006/relationships/hyperlink" Target="https://observepoint.my.salesforce.com/0066T000017WbGoQAK" TargetMode="External"/><Relationship Id="rId1078" Type="http://schemas.openxmlformats.org/officeDocument/2006/relationships/hyperlink" Target="https://observepoint.my.salesforce.com/001d000001sZVHYAA4" TargetMode="External"/><Relationship Id="rId4102" Type="http://schemas.openxmlformats.org/officeDocument/2006/relationships/hyperlink" Target="https://observepoint.my.salesforce.com/001d000001QaUMsAAN" TargetMode="External"/><Relationship Id="rId5436" Type="http://schemas.openxmlformats.org/officeDocument/2006/relationships/hyperlink" Target="https://observepoint.my.salesforce.com/006VH00000a01fJYAQ" TargetMode="External"/><Relationship Id="rId244" Type="http://schemas.openxmlformats.org/officeDocument/2006/relationships/hyperlink" Target="https://observepoint.my.salesforce.com/001d000001qtMtJAAU" TargetMode="External"/><Relationship Id="rId1079" Type="http://schemas.openxmlformats.org/officeDocument/2006/relationships/hyperlink" Target="https://observepoint.my.salesforce.com/0066T000015RjbIQAS" TargetMode="External"/><Relationship Id="rId4105" Type="http://schemas.openxmlformats.org/officeDocument/2006/relationships/hyperlink" Target="https://observepoint.my.salesforce.com/0060W00000vvrQVQAY" TargetMode="External"/><Relationship Id="rId5433" Type="http://schemas.openxmlformats.org/officeDocument/2006/relationships/hyperlink" Target="https://observepoint.my.salesforce.com/001VH00000Dln4IYAR" TargetMode="External"/><Relationship Id="rId243" Type="http://schemas.openxmlformats.org/officeDocument/2006/relationships/hyperlink" Target="https://observepoint.my.salesforce.com/0060W00000y51dLQAQ" TargetMode="External"/><Relationship Id="rId4104" Type="http://schemas.openxmlformats.org/officeDocument/2006/relationships/hyperlink" Target="https://observepoint.my.salesforce.com/001d000001QaUMsAAN" TargetMode="External"/><Relationship Id="rId5434" Type="http://schemas.openxmlformats.org/officeDocument/2006/relationships/hyperlink" Target="https://observepoint.my.salesforce.com/006VH00000PSNXxYAP" TargetMode="External"/><Relationship Id="rId5428" Type="http://schemas.openxmlformats.org/officeDocument/2006/relationships/hyperlink" Target="https://observepoint.my.salesforce.com/006d000000pdwpSAAQ" TargetMode="External"/><Relationship Id="rId5429" Type="http://schemas.openxmlformats.org/officeDocument/2006/relationships/hyperlink" Target="https://observepoint.my.salesforce.com/001d000001ezkKMAAY" TargetMode="External"/><Relationship Id="rId5426" Type="http://schemas.openxmlformats.org/officeDocument/2006/relationships/hyperlink" Target="https://observepoint.my.salesforce.com/0060W000010yP33QAE" TargetMode="External"/><Relationship Id="rId5427" Type="http://schemas.openxmlformats.org/officeDocument/2006/relationships/hyperlink" Target="https://observepoint.my.salesforce.com/001d000001ezkKMAAY" TargetMode="External"/><Relationship Id="rId239" Type="http://schemas.openxmlformats.org/officeDocument/2006/relationships/hyperlink" Target="https://observepoint.my.salesforce.com/0060W000010wkroQAA" TargetMode="External"/><Relationship Id="rId238" Type="http://schemas.openxmlformats.org/officeDocument/2006/relationships/hyperlink" Target="https://observepoint.my.salesforce.com/001d000001zeTEWAA2" TargetMode="External"/><Relationship Id="rId237" Type="http://schemas.openxmlformats.org/officeDocument/2006/relationships/hyperlink" Target="https://observepoint.my.salesforce.com/0060W000011pq6TQAQ" TargetMode="External"/><Relationship Id="rId236" Type="http://schemas.openxmlformats.org/officeDocument/2006/relationships/hyperlink" Target="https://observepoint.my.salesforce.com/001d000001ijufNAAQ" TargetMode="External"/><Relationship Id="rId2390" Type="http://schemas.openxmlformats.org/officeDocument/2006/relationships/hyperlink" Target="https://observepoint.my.salesforce.com/0066T00001AEnn0QAD" TargetMode="External"/><Relationship Id="rId1060" Type="http://schemas.openxmlformats.org/officeDocument/2006/relationships/hyperlink" Target="https://observepoint.my.salesforce.com/001d000001RdT1hAAF" TargetMode="External"/><Relationship Id="rId2391" Type="http://schemas.openxmlformats.org/officeDocument/2006/relationships/hyperlink" Target="https://observepoint.my.salesforce.com/0016T00002vkcvcQAA" TargetMode="External"/><Relationship Id="rId1061" Type="http://schemas.openxmlformats.org/officeDocument/2006/relationships/hyperlink" Target="https://observepoint.my.salesforce.com/0060W00000wxhKnQAI" TargetMode="External"/><Relationship Id="rId2392" Type="http://schemas.openxmlformats.org/officeDocument/2006/relationships/hyperlink" Target="https://observepoint.my.salesforce.com/006VH0000024XdlYAE" TargetMode="External"/><Relationship Id="rId231" Type="http://schemas.openxmlformats.org/officeDocument/2006/relationships/hyperlink" Target="https://observepoint.my.salesforce.com/0060W000011Sf3GQAS" TargetMode="External"/><Relationship Id="rId1062" Type="http://schemas.openxmlformats.org/officeDocument/2006/relationships/hyperlink" Target="https://observepoint.my.salesforce.com/0010W00002FtafAQAR" TargetMode="External"/><Relationship Id="rId2393" Type="http://schemas.openxmlformats.org/officeDocument/2006/relationships/hyperlink" Target="https://observepoint.my.salesforce.com/001d000001qtN9GAAU" TargetMode="External"/><Relationship Id="rId5420" Type="http://schemas.openxmlformats.org/officeDocument/2006/relationships/hyperlink" Target="https://observepoint.my.salesforce.com/006VH00000QBPNVYA5" TargetMode="External"/><Relationship Id="rId230" Type="http://schemas.openxmlformats.org/officeDocument/2006/relationships/hyperlink" Target="https://observepoint.my.salesforce.com/001d000001gPjD8AAK" TargetMode="External"/><Relationship Id="rId1063" Type="http://schemas.openxmlformats.org/officeDocument/2006/relationships/hyperlink" Target="https://observepoint.my.salesforce.com/0060W00000zP8QnQAK" TargetMode="External"/><Relationship Id="rId2394" Type="http://schemas.openxmlformats.org/officeDocument/2006/relationships/hyperlink" Target="https://observepoint.my.salesforce.com/0066T00001DI593QAD" TargetMode="External"/><Relationship Id="rId5421" Type="http://schemas.openxmlformats.org/officeDocument/2006/relationships/hyperlink" Target="https://observepoint.my.salesforce.com/001d000001iAHXzAAO" TargetMode="External"/><Relationship Id="rId1064" Type="http://schemas.openxmlformats.org/officeDocument/2006/relationships/hyperlink" Target="https://observepoint.my.salesforce.com/0010W00002FtafAQAR" TargetMode="External"/><Relationship Id="rId2395" Type="http://schemas.openxmlformats.org/officeDocument/2006/relationships/hyperlink" Target="https://observepoint.my.salesforce.com/001d000001qtacXAAQ" TargetMode="External"/><Relationship Id="rId1065" Type="http://schemas.openxmlformats.org/officeDocument/2006/relationships/hyperlink" Target="https://observepoint.my.salesforce.com/0060W00000y6ZJFQA2" TargetMode="External"/><Relationship Id="rId2396" Type="http://schemas.openxmlformats.org/officeDocument/2006/relationships/hyperlink" Target="https://observepoint.my.salesforce.com/0066T000017Xq0BQAS" TargetMode="External"/><Relationship Id="rId235" Type="http://schemas.openxmlformats.org/officeDocument/2006/relationships/hyperlink" Target="https://observepoint.my.salesforce.com/0066T000015opKCQAY" TargetMode="External"/><Relationship Id="rId1066" Type="http://schemas.openxmlformats.org/officeDocument/2006/relationships/hyperlink" Target="https://observepoint.my.salesforce.com/0010W00002FtafAQAR" TargetMode="External"/><Relationship Id="rId2397" Type="http://schemas.openxmlformats.org/officeDocument/2006/relationships/hyperlink" Target="https://observepoint.my.salesforce.com/001d000001qtN4OAAU" TargetMode="External"/><Relationship Id="rId5424" Type="http://schemas.openxmlformats.org/officeDocument/2006/relationships/hyperlink" Target="https://observepoint.my.salesforce.com/006VH00000YLwWrYAL" TargetMode="External"/><Relationship Id="rId234" Type="http://schemas.openxmlformats.org/officeDocument/2006/relationships/hyperlink" Target="https://observepoint.my.salesforce.com/001d000001ijufNAAQ" TargetMode="External"/><Relationship Id="rId1067" Type="http://schemas.openxmlformats.org/officeDocument/2006/relationships/hyperlink" Target="https://observepoint.my.salesforce.com/0060W00000wr4jWQAQ" TargetMode="External"/><Relationship Id="rId2398" Type="http://schemas.openxmlformats.org/officeDocument/2006/relationships/hyperlink" Target="https://observepoint.my.salesforce.com/006VH00000BnUwHYAV" TargetMode="External"/><Relationship Id="rId5425" Type="http://schemas.openxmlformats.org/officeDocument/2006/relationships/hyperlink" Target="https://observepoint.my.salesforce.com/0010W00002dxOmFQAU" TargetMode="External"/><Relationship Id="rId233" Type="http://schemas.openxmlformats.org/officeDocument/2006/relationships/hyperlink" Target="https://observepoint.my.salesforce.com/0060W00000y86tVQAQ" TargetMode="External"/><Relationship Id="rId1068" Type="http://schemas.openxmlformats.org/officeDocument/2006/relationships/hyperlink" Target="https://observepoint.my.salesforce.com/001d000001qtP8fAAE" TargetMode="External"/><Relationship Id="rId2399" Type="http://schemas.openxmlformats.org/officeDocument/2006/relationships/hyperlink" Target="https://observepoint.my.salesforce.com/001VH000008jFWJYA2" TargetMode="External"/><Relationship Id="rId5422" Type="http://schemas.openxmlformats.org/officeDocument/2006/relationships/hyperlink" Target="https://observepoint.my.salesforce.com/006VH00000HBckvYAD" TargetMode="External"/><Relationship Id="rId232" Type="http://schemas.openxmlformats.org/officeDocument/2006/relationships/hyperlink" Target="https://observepoint.my.salesforce.com/001d000001qtIGWAA2" TargetMode="External"/><Relationship Id="rId1069" Type="http://schemas.openxmlformats.org/officeDocument/2006/relationships/hyperlink" Target="https://observepoint.my.salesforce.com/0066T000016mrGSQAY" TargetMode="External"/><Relationship Id="rId5423" Type="http://schemas.openxmlformats.org/officeDocument/2006/relationships/hyperlink" Target="https://observepoint.my.salesforce.com/0010W00002dxOmFQAU" TargetMode="External"/><Relationship Id="rId1015" Type="http://schemas.openxmlformats.org/officeDocument/2006/relationships/hyperlink" Target="https://observepoint.my.salesforce.com/0066T000015oA2NQAU" TargetMode="External"/><Relationship Id="rId2346" Type="http://schemas.openxmlformats.org/officeDocument/2006/relationships/hyperlink" Target="https://observepoint.my.salesforce.com/0066T00001Dk4LiQAJ" TargetMode="External"/><Relationship Id="rId3678" Type="http://schemas.openxmlformats.org/officeDocument/2006/relationships/hyperlink" Target="https://observepoint.my.salesforce.com/001d000001hULQWAA4" TargetMode="External"/><Relationship Id="rId1016" Type="http://schemas.openxmlformats.org/officeDocument/2006/relationships/hyperlink" Target="https://observepoint.my.salesforce.com/001d000001qtNF9AAM" TargetMode="External"/><Relationship Id="rId2347" Type="http://schemas.openxmlformats.org/officeDocument/2006/relationships/hyperlink" Target="https://observepoint.my.salesforce.com/001d00000236In7AAE" TargetMode="External"/><Relationship Id="rId3677" Type="http://schemas.openxmlformats.org/officeDocument/2006/relationships/hyperlink" Target="https://observepoint.my.salesforce.com/0060W000014m8N0QAI" TargetMode="External"/><Relationship Id="rId1017" Type="http://schemas.openxmlformats.org/officeDocument/2006/relationships/hyperlink" Target="https://observepoint.my.salesforce.com/0060W000013qF3jQAE" TargetMode="External"/><Relationship Id="rId2348" Type="http://schemas.openxmlformats.org/officeDocument/2006/relationships/hyperlink" Target="https://observepoint.my.salesforce.com/006VH00000ZN5kWYAT" TargetMode="External"/><Relationship Id="rId1018" Type="http://schemas.openxmlformats.org/officeDocument/2006/relationships/hyperlink" Target="https://observepoint.my.salesforce.com/001d000001qtNF9AAM" TargetMode="External"/><Relationship Id="rId2349" Type="http://schemas.openxmlformats.org/officeDocument/2006/relationships/hyperlink" Target="https://observepoint.my.salesforce.com/001d000001lsJGaAAM" TargetMode="External"/><Relationship Id="rId3679" Type="http://schemas.openxmlformats.org/officeDocument/2006/relationships/hyperlink" Target="https://observepoint.my.salesforce.com/0060W000012tUJiQAM" TargetMode="External"/><Relationship Id="rId1019" Type="http://schemas.openxmlformats.org/officeDocument/2006/relationships/hyperlink" Target="https://observepoint.my.salesforce.com/0060W000011Tbo1QAC" TargetMode="External"/><Relationship Id="rId3670" Type="http://schemas.openxmlformats.org/officeDocument/2006/relationships/hyperlink" Target="https://observepoint.my.salesforce.com/001d000001qtMDmAAM" TargetMode="External"/><Relationship Id="rId2340" Type="http://schemas.openxmlformats.org/officeDocument/2006/relationships/hyperlink" Target="https://observepoint.my.salesforce.com/0066T00001Do36bQAB" TargetMode="External"/><Relationship Id="rId3672" Type="http://schemas.openxmlformats.org/officeDocument/2006/relationships/hyperlink" Target="https://observepoint.my.salesforce.com/001d000001TPcqjAAD" TargetMode="External"/><Relationship Id="rId1010" Type="http://schemas.openxmlformats.org/officeDocument/2006/relationships/hyperlink" Target="https://observepoint.my.salesforce.com/0010W00002GWKg6QAH" TargetMode="External"/><Relationship Id="rId2341" Type="http://schemas.openxmlformats.org/officeDocument/2006/relationships/hyperlink" Target="https://observepoint.my.salesforce.com/001d000001ezgB4AAI" TargetMode="External"/><Relationship Id="rId3671" Type="http://schemas.openxmlformats.org/officeDocument/2006/relationships/hyperlink" Target="https://observepoint.my.salesforce.com/006d000000exoAJAAY" TargetMode="External"/><Relationship Id="rId1011" Type="http://schemas.openxmlformats.org/officeDocument/2006/relationships/hyperlink" Target="https://observepoint.my.salesforce.com/006d000000ula86AAA" TargetMode="External"/><Relationship Id="rId2342" Type="http://schemas.openxmlformats.org/officeDocument/2006/relationships/hyperlink" Target="https://observepoint.my.salesforce.com/0066T0000190wTlQAI" TargetMode="External"/><Relationship Id="rId3674" Type="http://schemas.openxmlformats.org/officeDocument/2006/relationships/hyperlink" Target="https://observepoint.my.salesforce.com/001d000001hVf24AAC" TargetMode="External"/><Relationship Id="rId1012" Type="http://schemas.openxmlformats.org/officeDocument/2006/relationships/hyperlink" Target="https://observepoint.my.salesforce.com/001d000001QaaUIAAZ" TargetMode="External"/><Relationship Id="rId2343" Type="http://schemas.openxmlformats.org/officeDocument/2006/relationships/hyperlink" Target="https://observepoint.my.salesforce.com/001d000001ezgB4AAI" TargetMode="External"/><Relationship Id="rId3673" Type="http://schemas.openxmlformats.org/officeDocument/2006/relationships/hyperlink" Target="https://observepoint.my.salesforce.com/006d000000e5YjlAAE" TargetMode="External"/><Relationship Id="rId1013" Type="http://schemas.openxmlformats.org/officeDocument/2006/relationships/hyperlink" Target="https://observepoint.my.salesforce.com/0060W00000y7OBCQA2" TargetMode="External"/><Relationship Id="rId2344" Type="http://schemas.openxmlformats.org/officeDocument/2006/relationships/hyperlink" Target="https://observepoint.my.salesforce.com/0066T000015q8U3QAI" TargetMode="External"/><Relationship Id="rId3676" Type="http://schemas.openxmlformats.org/officeDocument/2006/relationships/hyperlink" Target="https://observepoint.my.salesforce.com/001d000001gOZOpAAO" TargetMode="External"/><Relationship Id="rId1014" Type="http://schemas.openxmlformats.org/officeDocument/2006/relationships/hyperlink" Target="https://observepoint.my.salesforce.com/001d000001qtYlAAAU" TargetMode="External"/><Relationship Id="rId2345" Type="http://schemas.openxmlformats.org/officeDocument/2006/relationships/hyperlink" Target="https://observepoint.my.salesforce.com/001d000001ezgB4AAI" TargetMode="External"/><Relationship Id="rId3675" Type="http://schemas.openxmlformats.org/officeDocument/2006/relationships/hyperlink" Target="https://observepoint.my.salesforce.com/006d000000i0OKnAAM" TargetMode="External"/><Relationship Id="rId1004" Type="http://schemas.openxmlformats.org/officeDocument/2006/relationships/hyperlink" Target="https://observepoint.my.salesforce.com/001d000000VOLKYAA5" TargetMode="External"/><Relationship Id="rId2335" Type="http://schemas.openxmlformats.org/officeDocument/2006/relationships/hyperlink" Target="https://observepoint.my.salesforce.com/001d000001qtP8jAAE" TargetMode="External"/><Relationship Id="rId3667" Type="http://schemas.openxmlformats.org/officeDocument/2006/relationships/hyperlink" Target="https://observepoint.my.salesforce.com/006d000000fXkiEAAS" TargetMode="External"/><Relationship Id="rId4998" Type="http://schemas.openxmlformats.org/officeDocument/2006/relationships/hyperlink" Target="https://observepoint.my.salesforce.com/0060W00000y6XRJQA2" TargetMode="External"/><Relationship Id="rId1005" Type="http://schemas.openxmlformats.org/officeDocument/2006/relationships/hyperlink" Target="https://observepoint.my.salesforce.com/006d000000tvmvvAAA" TargetMode="External"/><Relationship Id="rId2336" Type="http://schemas.openxmlformats.org/officeDocument/2006/relationships/hyperlink" Target="https://observepoint.my.salesforce.com/0066T000017wkFRQAY" TargetMode="External"/><Relationship Id="rId3666" Type="http://schemas.openxmlformats.org/officeDocument/2006/relationships/hyperlink" Target="https://observepoint.my.salesforce.com/001d000001gO1h3AAC" TargetMode="External"/><Relationship Id="rId4997" Type="http://schemas.openxmlformats.org/officeDocument/2006/relationships/hyperlink" Target="https://observepoint.my.salesforce.com/001d000001qtNkyAAE" TargetMode="External"/><Relationship Id="rId1006" Type="http://schemas.openxmlformats.org/officeDocument/2006/relationships/hyperlink" Target="https://observepoint.my.salesforce.com/001d000000VOLKYAA5" TargetMode="External"/><Relationship Id="rId2337" Type="http://schemas.openxmlformats.org/officeDocument/2006/relationships/hyperlink" Target="https://observepoint.my.salesforce.com/001d000001TsTmnAAF" TargetMode="External"/><Relationship Id="rId3669" Type="http://schemas.openxmlformats.org/officeDocument/2006/relationships/hyperlink" Target="https://observepoint.my.salesforce.com/006d000000kdKJhAAM" TargetMode="External"/><Relationship Id="rId1007" Type="http://schemas.openxmlformats.org/officeDocument/2006/relationships/hyperlink" Target="https://observepoint.my.salesforce.com/0060W000010vnXNQAY" TargetMode="External"/><Relationship Id="rId2338" Type="http://schemas.openxmlformats.org/officeDocument/2006/relationships/hyperlink" Target="https://observepoint.my.salesforce.com/0066T000018z5I2QAI" TargetMode="External"/><Relationship Id="rId3668" Type="http://schemas.openxmlformats.org/officeDocument/2006/relationships/hyperlink" Target="https://observepoint.my.salesforce.com/001d000001qtMDmAAM" TargetMode="External"/><Relationship Id="rId4999" Type="http://schemas.openxmlformats.org/officeDocument/2006/relationships/hyperlink" Target="https://observepoint.my.salesforce.com/001d000001qtNkyAAE" TargetMode="External"/><Relationship Id="rId1008" Type="http://schemas.openxmlformats.org/officeDocument/2006/relationships/hyperlink" Target="https://observepoint.my.salesforce.com/0010W00002GWKg6QAH" TargetMode="External"/><Relationship Id="rId2339" Type="http://schemas.openxmlformats.org/officeDocument/2006/relationships/hyperlink" Target="https://observepoint.my.salesforce.com/001d000001gz4v9AAA" TargetMode="External"/><Relationship Id="rId1009" Type="http://schemas.openxmlformats.org/officeDocument/2006/relationships/hyperlink" Target="https://observepoint.my.salesforce.com/0060W00000y6RWfQAM" TargetMode="External"/><Relationship Id="rId4990" Type="http://schemas.openxmlformats.org/officeDocument/2006/relationships/hyperlink" Target="https://observepoint.my.salesforce.com/0060W000012T0TSQA0" TargetMode="External"/><Relationship Id="rId3661" Type="http://schemas.openxmlformats.org/officeDocument/2006/relationships/hyperlink" Target="https://observepoint.my.salesforce.com/0060W00000wxCVfQAM" TargetMode="External"/><Relationship Id="rId4992" Type="http://schemas.openxmlformats.org/officeDocument/2006/relationships/hyperlink" Target="https://observepoint.my.salesforce.com/0060W00000vwE8WQAU" TargetMode="External"/><Relationship Id="rId2330" Type="http://schemas.openxmlformats.org/officeDocument/2006/relationships/hyperlink" Target="https://observepoint.my.salesforce.com/0066T000017XxLeQAK" TargetMode="External"/><Relationship Id="rId3660" Type="http://schemas.openxmlformats.org/officeDocument/2006/relationships/hyperlink" Target="https://observepoint.my.salesforce.com/0010W00002OKh7OQAT" TargetMode="External"/><Relationship Id="rId4991" Type="http://schemas.openxmlformats.org/officeDocument/2006/relationships/hyperlink" Target="https://observepoint.my.salesforce.com/001d000001h2cjxAAA" TargetMode="External"/><Relationship Id="rId1000" Type="http://schemas.openxmlformats.org/officeDocument/2006/relationships/hyperlink" Target="https://observepoint.my.salesforce.com/001d000001qtOx0AAE" TargetMode="External"/><Relationship Id="rId2331" Type="http://schemas.openxmlformats.org/officeDocument/2006/relationships/hyperlink" Target="https://observepoint.my.salesforce.com/001d000001gQEduAAG" TargetMode="External"/><Relationship Id="rId3663" Type="http://schemas.openxmlformats.org/officeDocument/2006/relationships/hyperlink" Target="https://observepoint.my.salesforce.com/006d000000i1QBSAA2" TargetMode="External"/><Relationship Id="rId4994" Type="http://schemas.openxmlformats.org/officeDocument/2006/relationships/hyperlink" Target="https://observepoint.my.salesforce.com/0060W000012KhMDQA0" TargetMode="External"/><Relationship Id="rId1001" Type="http://schemas.openxmlformats.org/officeDocument/2006/relationships/hyperlink" Target="https://observepoint.my.salesforce.com/0066T000018zhBeQAI" TargetMode="External"/><Relationship Id="rId2332" Type="http://schemas.openxmlformats.org/officeDocument/2006/relationships/hyperlink" Target="https://observepoint.my.salesforce.com/006VH00000YLr7QYAT" TargetMode="External"/><Relationship Id="rId3662" Type="http://schemas.openxmlformats.org/officeDocument/2006/relationships/hyperlink" Target="https://observepoint.my.salesforce.com/001d000001gO1h3AAC" TargetMode="External"/><Relationship Id="rId4993" Type="http://schemas.openxmlformats.org/officeDocument/2006/relationships/hyperlink" Target="https://observepoint.my.salesforce.com/001d000001qtNkyAAE" TargetMode="External"/><Relationship Id="rId1002" Type="http://schemas.openxmlformats.org/officeDocument/2006/relationships/hyperlink" Target="https://observepoint.my.salesforce.com/001d000001qtOx0AAE" TargetMode="External"/><Relationship Id="rId2333" Type="http://schemas.openxmlformats.org/officeDocument/2006/relationships/hyperlink" Target="https://observepoint.my.salesforce.com/001d000001gQEduAAG" TargetMode="External"/><Relationship Id="rId3665" Type="http://schemas.openxmlformats.org/officeDocument/2006/relationships/hyperlink" Target="https://observepoint.my.salesforce.com/0060W00000zNxu1QAC" TargetMode="External"/><Relationship Id="rId4996" Type="http://schemas.openxmlformats.org/officeDocument/2006/relationships/hyperlink" Target="https://observepoint.my.salesforce.com/0060W000010x5zNQAQ" TargetMode="External"/><Relationship Id="rId1003" Type="http://schemas.openxmlformats.org/officeDocument/2006/relationships/hyperlink" Target="https://observepoint.my.salesforce.com/0060W00000wwgvAQAQ" TargetMode="External"/><Relationship Id="rId2334" Type="http://schemas.openxmlformats.org/officeDocument/2006/relationships/hyperlink" Target="https://observepoint.my.salesforce.com/0060W0000121qRyQAI" TargetMode="External"/><Relationship Id="rId3664" Type="http://schemas.openxmlformats.org/officeDocument/2006/relationships/hyperlink" Target="https://observepoint.my.salesforce.com/001d000001gO1h3AAC" TargetMode="External"/><Relationship Id="rId4995" Type="http://schemas.openxmlformats.org/officeDocument/2006/relationships/hyperlink" Target="https://observepoint.my.salesforce.com/001d000001qtNkyAAE" TargetMode="External"/><Relationship Id="rId1037" Type="http://schemas.openxmlformats.org/officeDocument/2006/relationships/hyperlink" Target="https://observepoint.my.salesforce.com/0066T000018HNdEQAW" TargetMode="External"/><Relationship Id="rId2368" Type="http://schemas.openxmlformats.org/officeDocument/2006/relationships/hyperlink" Target="https://observepoint.my.salesforce.com/0066T00001BAT0WQAX" TargetMode="External"/><Relationship Id="rId1038" Type="http://schemas.openxmlformats.org/officeDocument/2006/relationships/hyperlink" Target="https://observepoint.my.salesforce.com/001d000001gOPblAAG" TargetMode="External"/><Relationship Id="rId2369" Type="http://schemas.openxmlformats.org/officeDocument/2006/relationships/hyperlink" Target="https://observepoint.my.salesforce.com/0010W00002YBpoZQAT" TargetMode="External"/><Relationship Id="rId3699" Type="http://schemas.openxmlformats.org/officeDocument/2006/relationships/hyperlink" Target="https://observepoint.my.salesforce.com/0060W00000vv9hIQAQ" TargetMode="External"/><Relationship Id="rId1039" Type="http://schemas.openxmlformats.org/officeDocument/2006/relationships/hyperlink" Target="https://observepoint.my.salesforce.com/006VH000003oLUCYA2" TargetMode="External"/><Relationship Id="rId206" Type="http://schemas.openxmlformats.org/officeDocument/2006/relationships/hyperlink" Target="https://observepoint.my.salesforce.com/0010W00002QJVd6QAH" TargetMode="External"/><Relationship Id="rId205" Type="http://schemas.openxmlformats.org/officeDocument/2006/relationships/hyperlink" Target="https://observepoint.my.salesforce.com/0060W000010wkmPQAQ" TargetMode="External"/><Relationship Id="rId204" Type="http://schemas.openxmlformats.org/officeDocument/2006/relationships/hyperlink" Target="https://observepoint.my.salesforce.com/0010W00002QJVd6QAH" TargetMode="External"/><Relationship Id="rId203" Type="http://schemas.openxmlformats.org/officeDocument/2006/relationships/hyperlink" Target="https://observepoint.my.salesforce.com/0066T0000168CKlQAM" TargetMode="External"/><Relationship Id="rId209" Type="http://schemas.openxmlformats.org/officeDocument/2006/relationships/hyperlink" Target="https://observepoint.my.salesforce.com/0066T000015q2eBQAQ" TargetMode="External"/><Relationship Id="rId208" Type="http://schemas.openxmlformats.org/officeDocument/2006/relationships/hyperlink" Target="https://observepoint.my.salesforce.com/001d000001QaaZDAAZ" TargetMode="External"/><Relationship Id="rId3690" Type="http://schemas.openxmlformats.org/officeDocument/2006/relationships/hyperlink" Target="https://observepoint.my.salesforce.com/001d000001SNHCfAAP" TargetMode="External"/><Relationship Id="rId207" Type="http://schemas.openxmlformats.org/officeDocument/2006/relationships/hyperlink" Target="https://observepoint.my.salesforce.com/0060W000010R618QAC" TargetMode="External"/><Relationship Id="rId2360" Type="http://schemas.openxmlformats.org/officeDocument/2006/relationships/hyperlink" Target="https://observepoint.my.salesforce.com/006VH00000RjohAYAR" TargetMode="External"/><Relationship Id="rId3692" Type="http://schemas.openxmlformats.org/officeDocument/2006/relationships/hyperlink" Target="https://observepoint.my.salesforce.com/001d000001SNHCfAAP" TargetMode="External"/><Relationship Id="rId1030" Type="http://schemas.openxmlformats.org/officeDocument/2006/relationships/hyperlink" Target="https://observepoint.my.salesforce.com/001d000001gzZA0AAM" TargetMode="External"/><Relationship Id="rId2361" Type="http://schemas.openxmlformats.org/officeDocument/2006/relationships/hyperlink" Target="https://observepoint.my.salesforce.com/001d000001hUd1MAAS" TargetMode="External"/><Relationship Id="rId3691" Type="http://schemas.openxmlformats.org/officeDocument/2006/relationships/hyperlink" Target="https://observepoint.my.salesforce.com/0060W00000zPmyoQAC" TargetMode="External"/><Relationship Id="rId1031" Type="http://schemas.openxmlformats.org/officeDocument/2006/relationships/hyperlink" Target="https://observepoint.my.salesforce.com/0060W00000wy0ryQAA" TargetMode="External"/><Relationship Id="rId2362" Type="http://schemas.openxmlformats.org/officeDocument/2006/relationships/hyperlink" Target="https://observepoint.my.salesforce.com/006VH00000AhoF7YAJ" TargetMode="External"/><Relationship Id="rId3694" Type="http://schemas.openxmlformats.org/officeDocument/2006/relationships/hyperlink" Target="https://observepoint.my.salesforce.com/001d000001i92CeAAI" TargetMode="External"/><Relationship Id="rId1032" Type="http://schemas.openxmlformats.org/officeDocument/2006/relationships/hyperlink" Target="https://observepoint.my.salesforce.com/001d000001gzZA0AAM" TargetMode="External"/><Relationship Id="rId2363" Type="http://schemas.openxmlformats.org/officeDocument/2006/relationships/hyperlink" Target="https://observepoint.my.salesforce.com/001d000001u3VEmAAM" TargetMode="External"/><Relationship Id="rId3693" Type="http://schemas.openxmlformats.org/officeDocument/2006/relationships/hyperlink" Target="https://observepoint.my.salesforce.com/0060W0000122w8KQAQ" TargetMode="External"/><Relationship Id="rId202" Type="http://schemas.openxmlformats.org/officeDocument/2006/relationships/hyperlink" Target="https://observepoint.my.salesforce.com/001d000001hT2wdAAC" TargetMode="External"/><Relationship Id="rId1033" Type="http://schemas.openxmlformats.org/officeDocument/2006/relationships/hyperlink" Target="https://observepoint.my.salesforce.com/0060W000012ZN21QAG" TargetMode="External"/><Relationship Id="rId2364" Type="http://schemas.openxmlformats.org/officeDocument/2006/relationships/hyperlink" Target="https://observepoint.my.salesforce.com/0066T00001CN1blQAD" TargetMode="External"/><Relationship Id="rId3696" Type="http://schemas.openxmlformats.org/officeDocument/2006/relationships/hyperlink" Target="https://observepoint.my.salesforce.com/001d000001fj53eAAA" TargetMode="External"/><Relationship Id="rId201" Type="http://schemas.openxmlformats.org/officeDocument/2006/relationships/hyperlink" Target="https://observepoint.my.salesforce.com/0060W000011WDugQAG" TargetMode="External"/><Relationship Id="rId1034" Type="http://schemas.openxmlformats.org/officeDocument/2006/relationships/hyperlink" Target="https://observepoint.my.salesforce.com/001d000001gz76yAAA" TargetMode="External"/><Relationship Id="rId2365" Type="http://schemas.openxmlformats.org/officeDocument/2006/relationships/hyperlink" Target="https://observepoint.my.salesforce.com/001d000001qtMLcAAM" TargetMode="External"/><Relationship Id="rId3695" Type="http://schemas.openxmlformats.org/officeDocument/2006/relationships/hyperlink" Target="https://observepoint.my.salesforce.com/0060W00000vwp6RQAQ" TargetMode="External"/><Relationship Id="rId200" Type="http://schemas.openxmlformats.org/officeDocument/2006/relationships/hyperlink" Target="https://observepoint.my.salesforce.com/001d000001hT2wdAAC" TargetMode="External"/><Relationship Id="rId1035" Type="http://schemas.openxmlformats.org/officeDocument/2006/relationships/hyperlink" Target="https://observepoint.my.salesforce.com/0060W0000123XfWQAU" TargetMode="External"/><Relationship Id="rId2366" Type="http://schemas.openxmlformats.org/officeDocument/2006/relationships/hyperlink" Target="https://observepoint.my.salesforce.com/006VH000003UvjtYAC" TargetMode="External"/><Relationship Id="rId3698" Type="http://schemas.openxmlformats.org/officeDocument/2006/relationships/hyperlink" Target="https://observepoint.my.salesforce.com/001d000001fj53eAAA" TargetMode="External"/><Relationship Id="rId1036" Type="http://schemas.openxmlformats.org/officeDocument/2006/relationships/hyperlink" Target="https://observepoint.my.salesforce.com/0010W00002VyqDmQAJ" TargetMode="External"/><Relationship Id="rId2367" Type="http://schemas.openxmlformats.org/officeDocument/2006/relationships/hyperlink" Target="https://observepoint.my.salesforce.com/001d0000026TT5sAAG" TargetMode="External"/><Relationship Id="rId3697" Type="http://schemas.openxmlformats.org/officeDocument/2006/relationships/hyperlink" Target="https://observepoint.my.salesforce.com/0060W00000vwYuZQAU" TargetMode="External"/><Relationship Id="rId1026" Type="http://schemas.openxmlformats.org/officeDocument/2006/relationships/hyperlink" Target="https://observepoint.my.salesforce.com/0010W00002GYbMSQA1" TargetMode="External"/><Relationship Id="rId2357" Type="http://schemas.openxmlformats.org/officeDocument/2006/relationships/hyperlink" Target="https://observepoint.my.salesforce.com/0010W00002f3EAzQAM" TargetMode="External"/><Relationship Id="rId3689" Type="http://schemas.openxmlformats.org/officeDocument/2006/relationships/hyperlink" Target="https://observepoint.my.salesforce.com/0060W000012bB3LQAU" TargetMode="External"/><Relationship Id="rId1027" Type="http://schemas.openxmlformats.org/officeDocument/2006/relationships/hyperlink" Target="https://observepoint.my.salesforce.com/0060W0000121JqGQAU" TargetMode="External"/><Relationship Id="rId2358" Type="http://schemas.openxmlformats.org/officeDocument/2006/relationships/hyperlink" Target="https://observepoint.my.salesforce.com/0066T000018zrJZQAY" TargetMode="External"/><Relationship Id="rId3688" Type="http://schemas.openxmlformats.org/officeDocument/2006/relationships/hyperlink" Target="https://observepoint.my.salesforce.com/001d000001SNHCfAAP" TargetMode="External"/><Relationship Id="rId1028" Type="http://schemas.openxmlformats.org/officeDocument/2006/relationships/hyperlink" Target="https://observepoint.my.salesforce.com/001d000001gzZA0AAM" TargetMode="External"/><Relationship Id="rId2359" Type="http://schemas.openxmlformats.org/officeDocument/2006/relationships/hyperlink" Target="https://observepoint.my.salesforce.com/0016T00002sKmfLQAS" TargetMode="External"/><Relationship Id="rId1029" Type="http://schemas.openxmlformats.org/officeDocument/2006/relationships/hyperlink" Target="https://observepoint.my.salesforce.com/0060W00000zO7I2QAK" TargetMode="External"/><Relationship Id="rId3681" Type="http://schemas.openxmlformats.org/officeDocument/2006/relationships/hyperlink" Target="https://observepoint.my.salesforce.com/0060W00000zOIBYQA4" TargetMode="External"/><Relationship Id="rId2350" Type="http://schemas.openxmlformats.org/officeDocument/2006/relationships/hyperlink" Target="https://observepoint.my.salesforce.com/006VH000001jSFkYAM" TargetMode="External"/><Relationship Id="rId3680" Type="http://schemas.openxmlformats.org/officeDocument/2006/relationships/hyperlink" Target="https://observepoint.my.salesforce.com/001d000001hULQWAA4" TargetMode="External"/><Relationship Id="rId1020" Type="http://schemas.openxmlformats.org/officeDocument/2006/relationships/hyperlink" Target="https://observepoint.my.salesforce.com/001d000001qtNF9AAM" TargetMode="External"/><Relationship Id="rId2351" Type="http://schemas.openxmlformats.org/officeDocument/2006/relationships/hyperlink" Target="https://observepoint.my.salesforce.com/001d000001z6yMgAAI" TargetMode="External"/><Relationship Id="rId3683" Type="http://schemas.openxmlformats.org/officeDocument/2006/relationships/hyperlink" Target="https://observepoint.my.salesforce.com/0060W00000vXKebQAG" TargetMode="External"/><Relationship Id="rId1021" Type="http://schemas.openxmlformats.org/officeDocument/2006/relationships/hyperlink" Target="https://observepoint.my.salesforce.com/0060W00000zMb3XQAS" TargetMode="External"/><Relationship Id="rId2352" Type="http://schemas.openxmlformats.org/officeDocument/2006/relationships/hyperlink" Target="https://observepoint.my.salesforce.com/006VH00000Pn6FaYAJ" TargetMode="External"/><Relationship Id="rId3682" Type="http://schemas.openxmlformats.org/officeDocument/2006/relationships/hyperlink" Target="https://observepoint.my.salesforce.com/001d000001hULQWAA4" TargetMode="External"/><Relationship Id="rId1022" Type="http://schemas.openxmlformats.org/officeDocument/2006/relationships/hyperlink" Target="https://observepoint.my.salesforce.com/001d000001qtNF9AAM" TargetMode="External"/><Relationship Id="rId2353" Type="http://schemas.openxmlformats.org/officeDocument/2006/relationships/hyperlink" Target="https://observepoint.my.salesforce.com/001d000001hVEBdAAO" TargetMode="External"/><Relationship Id="rId3685" Type="http://schemas.openxmlformats.org/officeDocument/2006/relationships/hyperlink" Target="https://observepoint.my.salesforce.com/0066T000017WXQcQAO" TargetMode="External"/><Relationship Id="rId1023" Type="http://schemas.openxmlformats.org/officeDocument/2006/relationships/hyperlink" Target="https://observepoint.my.salesforce.com/0060W000010OVnsQAG" TargetMode="External"/><Relationship Id="rId2354" Type="http://schemas.openxmlformats.org/officeDocument/2006/relationships/hyperlink" Target="https://observepoint.my.salesforce.com/006VH00000HgX2bYAF" TargetMode="External"/><Relationship Id="rId3684" Type="http://schemas.openxmlformats.org/officeDocument/2006/relationships/hyperlink" Target="https://observepoint.my.salesforce.com/001d000001SNHCfAAP" TargetMode="External"/><Relationship Id="rId1024" Type="http://schemas.openxmlformats.org/officeDocument/2006/relationships/hyperlink" Target="https://observepoint.my.salesforce.com/0010W00002GYbMSQA1" TargetMode="External"/><Relationship Id="rId2355" Type="http://schemas.openxmlformats.org/officeDocument/2006/relationships/hyperlink" Target="https://observepoint.my.salesforce.com/001d000001dMZ1nAAG" TargetMode="External"/><Relationship Id="rId3687" Type="http://schemas.openxmlformats.org/officeDocument/2006/relationships/hyperlink" Target="https://observepoint.my.salesforce.com/0060W000015OHJhQAO" TargetMode="External"/><Relationship Id="rId1025" Type="http://schemas.openxmlformats.org/officeDocument/2006/relationships/hyperlink" Target="https://observepoint.my.salesforce.com/0060W00000y5GtMQAU" TargetMode="External"/><Relationship Id="rId2356" Type="http://schemas.openxmlformats.org/officeDocument/2006/relationships/hyperlink" Target="https://observepoint.my.salesforce.com/006VH00000QLXGYYA5" TargetMode="External"/><Relationship Id="rId3686" Type="http://schemas.openxmlformats.org/officeDocument/2006/relationships/hyperlink" Target="https://observepoint.my.salesforce.com/001d000001SNHCfAAP" TargetMode="External"/><Relationship Id="rId5490" Type="http://schemas.openxmlformats.org/officeDocument/2006/relationships/hyperlink" Target="https://observepoint.my.salesforce.com/006VH00000eKWUXYA4" TargetMode="External"/><Relationship Id="rId4161" Type="http://schemas.openxmlformats.org/officeDocument/2006/relationships/hyperlink" Target="https://observepoint.my.salesforce.com/0060W00000y7lrxQAA" TargetMode="External"/><Relationship Id="rId5493" Type="http://schemas.openxmlformats.org/officeDocument/2006/relationships/hyperlink" Target="https://observepoint.my.salesforce.com/001d000001i8XFyAAM" TargetMode="External"/><Relationship Id="rId4160" Type="http://schemas.openxmlformats.org/officeDocument/2006/relationships/hyperlink" Target="https://observepoint.my.salesforce.com/001d000001FmM0rAAF" TargetMode="External"/><Relationship Id="rId5494" Type="http://schemas.openxmlformats.org/officeDocument/2006/relationships/hyperlink" Target="https://observepoint.my.salesforce.com/006VH00000cMKDVYA4" TargetMode="External"/><Relationship Id="rId4163" Type="http://schemas.openxmlformats.org/officeDocument/2006/relationships/hyperlink" Target="https://observepoint.my.salesforce.com/0060W00000vwYruQAE" TargetMode="External"/><Relationship Id="rId5491" Type="http://schemas.openxmlformats.org/officeDocument/2006/relationships/hyperlink" Target="https://observepoint.my.salesforce.com/001d000001h1fCyAAI" TargetMode="External"/><Relationship Id="rId4162" Type="http://schemas.openxmlformats.org/officeDocument/2006/relationships/hyperlink" Target="https://observepoint.my.salesforce.com/001d000001FmM0rAAF" TargetMode="External"/><Relationship Id="rId5492" Type="http://schemas.openxmlformats.org/officeDocument/2006/relationships/hyperlink" Target="https://observepoint.my.salesforce.com/006VH00000iDLi4YAG" TargetMode="External"/><Relationship Id="rId4165" Type="http://schemas.openxmlformats.org/officeDocument/2006/relationships/hyperlink" Target="https://observepoint.my.salesforce.com/0060W00000y5Te4QAE" TargetMode="External"/><Relationship Id="rId5497" Type="http://schemas.openxmlformats.org/officeDocument/2006/relationships/hyperlink" Target="https://observepoint.my.salesforce.com/001VH00000jcCUXYA2" TargetMode="External"/><Relationship Id="rId4164" Type="http://schemas.openxmlformats.org/officeDocument/2006/relationships/hyperlink" Target="https://observepoint.my.salesforce.com/001d000001FmM0rAAF" TargetMode="External"/><Relationship Id="rId5498" Type="http://schemas.openxmlformats.org/officeDocument/2006/relationships/hyperlink" Target="https://observepoint.my.salesforce.com/006VH00000NDYrRYAX" TargetMode="External"/><Relationship Id="rId4167" Type="http://schemas.openxmlformats.org/officeDocument/2006/relationships/hyperlink" Target="https://observepoint.my.salesforce.com/006d000000sjYtiAAE" TargetMode="External"/><Relationship Id="rId5495" Type="http://schemas.openxmlformats.org/officeDocument/2006/relationships/hyperlink" Target="https://observepoint.my.salesforce.com/0016T000034EAQOQA4" TargetMode="External"/><Relationship Id="rId4166" Type="http://schemas.openxmlformats.org/officeDocument/2006/relationships/hyperlink" Target="https://observepoint.my.salesforce.com/001d000001hSaGaAAK" TargetMode="External"/><Relationship Id="rId5496" Type="http://schemas.openxmlformats.org/officeDocument/2006/relationships/hyperlink" Target="https://observepoint.my.salesforce.com/006VH00000e8w6EYAQ" TargetMode="External"/><Relationship Id="rId4169" Type="http://schemas.openxmlformats.org/officeDocument/2006/relationships/hyperlink" Target="https://observepoint.my.salesforce.com/006d000000hrja9AAA" TargetMode="External"/><Relationship Id="rId4168" Type="http://schemas.openxmlformats.org/officeDocument/2006/relationships/hyperlink" Target="https://observepoint.my.salesforce.com/001d000001hSaGaAAK" TargetMode="External"/><Relationship Id="rId5499" Type="http://schemas.openxmlformats.org/officeDocument/2006/relationships/hyperlink" Target="https://observepoint.my.salesforce.com/0016T00002slqYgQAI" TargetMode="External"/><Relationship Id="rId4150" Type="http://schemas.openxmlformats.org/officeDocument/2006/relationships/hyperlink" Target="https://observepoint.my.salesforce.com/001d000001FmM0rAAF" TargetMode="External"/><Relationship Id="rId5482" Type="http://schemas.openxmlformats.org/officeDocument/2006/relationships/hyperlink" Target="https://observepoint.my.salesforce.com/006VH00000PZlorYAD" TargetMode="External"/><Relationship Id="rId5483" Type="http://schemas.openxmlformats.org/officeDocument/2006/relationships/hyperlink" Target="https://observepoint.my.salesforce.com/001d000001u4dBqAAI" TargetMode="External"/><Relationship Id="rId4152" Type="http://schemas.openxmlformats.org/officeDocument/2006/relationships/hyperlink" Target="https://observepoint.my.salesforce.com/001d000001FmM0rAAF" TargetMode="External"/><Relationship Id="rId5480" Type="http://schemas.openxmlformats.org/officeDocument/2006/relationships/hyperlink" Target="https://observepoint.my.salesforce.com/006VH00000LYHNJYA5" TargetMode="External"/><Relationship Id="rId4151" Type="http://schemas.openxmlformats.org/officeDocument/2006/relationships/hyperlink" Target="https://observepoint.my.salesforce.com/006d000000Sra8ZAAR" TargetMode="External"/><Relationship Id="rId5481" Type="http://schemas.openxmlformats.org/officeDocument/2006/relationships/hyperlink" Target="https://observepoint.my.salesforce.com/001d000001lsJGaAAM" TargetMode="External"/><Relationship Id="rId4154" Type="http://schemas.openxmlformats.org/officeDocument/2006/relationships/hyperlink" Target="https://observepoint.my.salesforce.com/001d000001FmM0rAAF" TargetMode="External"/><Relationship Id="rId5486" Type="http://schemas.openxmlformats.org/officeDocument/2006/relationships/hyperlink" Target="https://observepoint.my.salesforce.com/006VH00000Tt7Y6YAJ" TargetMode="External"/><Relationship Id="rId4153" Type="http://schemas.openxmlformats.org/officeDocument/2006/relationships/hyperlink" Target="https://observepoint.my.salesforce.com/006d000000i1bX1AAI" TargetMode="External"/><Relationship Id="rId5487" Type="http://schemas.openxmlformats.org/officeDocument/2006/relationships/hyperlink" Target="https://observepoint.my.salesforce.com/001d000001X6fERAAZ" TargetMode="External"/><Relationship Id="rId4156" Type="http://schemas.openxmlformats.org/officeDocument/2006/relationships/hyperlink" Target="https://observepoint.my.salesforce.com/001d000001FmM0rAAF" TargetMode="External"/><Relationship Id="rId5484" Type="http://schemas.openxmlformats.org/officeDocument/2006/relationships/hyperlink" Target="https://observepoint.my.salesforce.com/006VH00000fpCkLYAU" TargetMode="External"/><Relationship Id="rId4155" Type="http://schemas.openxmlformats.org/officeDocument/2006/relationships/hyperlink" Target="https://observepoint.my.salesforce.com/0066T000018FvCKQA0" TargetMode="External"/><Relationship Id="rId5485" Type="http://schemas.openxmlformats.org/officeDocument/2006/relationships/hyperlink" Target="https://observepoint.my.salesforce.com/001d000001X6fERAAZ" TargetMode="External"/><Relationship Id="rId4158" Type="http://schemas.openxmlformats.org/officeDocument/2006/relationships/hyperlink" Target="https://observepoint.my.salesforce.com/001d000001FmM0rAAF" TargetMode="External"/><Relationship Id="rId4157" Type="http://schemas.openxmlformats.org/officeDocument/2006/relationships/hyperlink" Target="https://observepoint.my.salesforce.com/0060W000012Ki8bQAC" TargetMode="External"/><Relationship Id="rId5488" Type="http://schemas.openxmlformats.org/officeDocument/2006/relationships/hyperlink" Target="https://observepoint.my.salesforce.com/006VH00000PZmJVYA1" TargetMode="External"/><Relationship Id="rId4159" Type="http://schemas.openxmlformats.org/officeDocument/2006/relationships/hyperlink" Target="https://observepoint.my.salesforce.com/0060W000010yCKjQAM" TargetMode="External"/><Relationship Id="rId5489" Type="http://schemas.openxmlformats.org/officeDocument/2006/relationships/hyperlink" Target="https://observepoint.my.salesforce.com/001d000001ilSSyAAM" TargetMode="External"/><Relationship Id="rId1910" Type="http://schemas.openxmlformats.org/officeDocument/2006/relationships/hyperlink" Target="https://observepoint.my.salesforce.com/006VH00000bATWYYA4" TargetMode="External"/><Relationship Id="rId1911" Type="http://schemas.openxmlformats.org/officeDocument/2006/relationships/hyperlink" Target="https://observepoint.my.salesforce.com/001d000001ezcwzAAA" TargetMode="External"/><Relationship Id="rId1912" Type="http://schemas.openxmlformats.org/officeDocument/2006/relationships/hyperlink" Target="https://observepoint.my.salesforce.com/0066T000017VtyvQAC" TargetMode="External"/><Relationship Id="rId1913" Type="http://schemas.openxmlformats.org/officeDocument/2006/relationships/hyperlink" Target="https://observepoint.my.salesforce.com/001d000001qtNNMAA2" TargetMode="External"/><Relationship Id="rId1914" Type="http://schemas.openxmlformats.org/officeDocument/2006/relationships/hyperlink" Target="https://observepoint.my.salesforce.com/0066T000015QW63QAG" TargetMode="External"/><Relationship Id="rId1915" Type="http://schemas.openxmlformats.org/officeDocument/2006/relationships/hyperlink" Target="https://observepoint.my.salesforce.com/001d000001qtNNMAA2" TargetMode="External"/><Relationship Id="rId1916" Type="http://schemas.openxmlformats.org/officeDocument/2006/relationships/hyperlink" Target="https://observepoint.my.salesforce.com/0066T000017U0gaQAC" TargetMode="External"/><Relationship Id="rId1917" Type="http://schemas.openxmlformats.org/officeDocument/2006/relationships/hyperlink" Target="https://observepoint.my.salesforce.com/001d000001qtOxXAAU" TargetMode="External"/><Relationship Id="rId1918" Type="http://schemas.openxmlformats.org/officeDocument/2006/relationships/hyperlink" Target="https://observepoint.my.salesforce.com/006VH00000aMrYpYAK" TargetMode="External"/><Relationship Id="rId1919" Type="http://schemas.openxmlformats.org/officeDocument/2006/relationships/hyperlink" Target="https://observepoint.my.salesforce.com/001d000001qtMdpAAE" TargetMode="External"/><Relationship Id="rId4181" Type="http://schemas.openxmlformats.org/officeDocument/2006/relationships/hyperlink" Target="https://observepoint.my.salesforce.com/0060W00000vuvYmQAI" TargetMode="External"/><Relationship Id="rId4180" Type="http://schemas.openxmlformats.org/officeDocument/2006/relationships/hyperlink" Target="https://observepoint.my.salesforce.com/001d000001vQ7avAAC" TargetMode="External"/><Relationship Id="rId4183" Type="http://schemas.openxmlformats.org/officeDocument/2006/relationships/hyperlink" Target="https://observepoint.my.salesforce.com/006d000000orTO9AAM" TargetMode="External"/><Relationship Id="rId4182" Type="http://schemas.openxmlformats.org/officeDocument/2006/relationships/hyperlink" Target="https://observepoint.my.salesforce.com/001d000001vR4RKAA0" TargetMode="External"/><Relationship Id="rId4185" Type="http://schemas.openxmlformats.org/officeDocument/2006/relationships/hyperlink" Target="https://observepoint.my.salesforce.com/0060W00000zMmrcQAC" TargetMode="External"/><Relationship Id="rId4184" Type="http://schemas.openxmlformats.org/officeDocument/2006/relationships/hyperlink" Target="https://observepoint.my.salesforce.com/001d000001vR4RKAA0" TargetMode="External"/><Relationship Id="rId4187" Type="http://schemas.openxmlformats.org/officeDocument/2006/relationships/hyperlink" Target="https://observepoint.my.salesforce.com/0060W00000xo2EQQAY" TargetMode="External"/><Relationship Id="rId4186" Type="http://schemas.openxmlformats.org/officeDocument/2006/relationships/hyperlink" Target="https://observepoint.my.salesforce.com/001d000001vR4RKAA0" TargetMode="External"/><Relationship Id="rId4189" Type="http://schemas.openxmlformats.org/officeDocument/2006/relationships/hyperlink" Target="https://observepoint.my.salesforce.com/006d000000umRfgAAE" TargetMode="External"/><Relationship Id="rId4188" Type="http://schemas.openxmlformats.org/officeDocument/2006/relationships/hyperlink" Target="https://observepoint.my.salesforce.com/001d000001gOPrZAAW" TargetMode="External"/><Relationship Id="rId1900" Type="http://schemas.openxmlformats.org/officeDocument/2006/relationships/hyperlink" Target="https://observepoint.my.salesforce.com/0060W0000121pfNQAQ" TargetMode="External"/><Relationship Id="rId1901" Type="http://schemas.openxmlformats.org/officeDocument/2006/relationships/hyperlink" Target="https://observepoint.my.salesforce.com/001d000001TsTmnAAF" TargetMode="External"/><Relationship Id="rId1902" Type="http://schemas.openxmlformats.org/officeDocument/2006/relationships/hyperlink" Target="https://observepoint.my.salesforce.com/0060W00000zOwynQAC" TargetMode="External"/><Relationship Id="rId1903" Type="http://schemas.openxmlformats.org/officeDocument/2006/relationships/hyperlink" Target="https://observepoint.my.salesforce.com/001d000001TsTmnAAF" TargetMode="External"/><Relationship Id="rId1904" Type="http://schemas.openxmlformats.org/officeDocument/2006/relationships/hyperlink" Target="https://observepoint.my.salesforce.com/0066T000016Gj7uQAC" TargetMode="External"/><Relationship Id="rId1905" Type="http://schemas.openxmlformats.org/officeDocument/2006/relationships/hyperlink" Target="https://observepoint.my.salesforce.com/001d000001hSqCBAA0" TargetMode="External"/><Relationship Id="rId1906" Type="http://schemas.openxmlformats.org/officeDocument/2006/relationships/hyperlink" Target="https://observepoint.my.salesforce.com/0060W000013mYLcQAM" TargetMode="External"/><Relationship Id="rId1907" Type="http://schemas.openxmlformats.org/officeDocument/2006/relationships/hyperlink" Target="https://observepoint.my.salesforce.com/001d000001hSqCBAA0" TargetMode="External"/><Relationship Id="rId1908" Type="http://schemas.openxmlformats.org/officeDocument/2006/relationships/hyperlink" Target="https://observepoint.my.salesforce.com/0060W00000zO7GLQA0" TargetMode="External"/><Relationship Id="rId1909" Type="http://schemas.openxmlformats.org/officeDocument/2006/relationships/hyperlink" Target="https://observepoint.my.salesforce.com/001d000001npEgfAAE" TargetMode="External"/><Relationship Id="rId4170" Type="http://schemas.openxmlformats.org/officeDocument/2006/relationships/hyperlink" Target="https://observepoint.my.salesforce.com/001d000001hSaGaAAK" TargetMode="External"/><Relationship Id="rId4172" Type="http://schemas.openxmlformats.org/officeDocument/2006/relationships/hyperlink" Target="https://observepoint.my.salesforce.com/001d000001hSaGaAAK" TargetMode="External"/><Relationship Id="rId4171" Type="http://schemas.openxmlformats.org/officeDocument/2006/relationships/hyperlink" Target="https://observepoint.my.salesforce.com/0060W0000120UxhQAE" TargetMode="External"/><Relationship Id="rId4174" Type="http://schemas.openxmlformats.org/officeDocument/2006/relationships/hyperlink" Target="https://observepoint.my.salesforce.com/001d000001hSaGaAAK" TargetMode="External"/><Relationship Id="rId4173" Type="http://schemas.openxmlformats.org/officeDocument/2006/relationships/hyperlink" Target="https://observepoint.my.salesforce.com/0060W00000zMmoOQAS" TargetMode="External"/><Relationship Id="rId4176" Type="http://schemas.openxmlformats.org/officeDocument/2006/relationships/hyperlink" Target="https://observepoint.my.salesforce.com/001d000001je1H1AAI" TargetMode="External"/><Relationship Id="rId4175" Type="http://schemas.openxmlformats.org/officeDocument/2006/relationships/hyperlink" Target="https://observepoint.my.salesforce.com/006d000000hsnnNAAQ" TargetMode="External"/><Relationship Id="rId4178" Type="http://schemas.openxmlformats.org/officeDocument/2006/relationships/hyperlink" Target="https://observepoint.my.salesforce.com/001d000001ilSSyAAM" TargetMode="External"/><Relationship Id="rId4177" Type="http://schemas.openxmlformats.org/officeDocument/2006/relationships/hyperlink" Target="https://observepoint.my.salesforce.com/0066T00001ACmcBQAT" TargetMode="External"/><Relationship Id="rId4179" Type="http://schemas.openxmlformats.org/officeDocument/2006/relationships/hyperlink" Target="https://observepoint.my.salesforce.com/006d000000t16OwAAI" TargetMode="External"/><Relationship Id="rId4129" Type="http://schemas.openxmlformats.org/officeDocument/2006/relationships/hyperlink" Target="https://observepoint.my.salesforce.com/0066T000016l80BQAQ" TargetMode="External"/><Relationship Id="rId4128" Type="http://schemas.openxmlformats.org/officeDocument/2006/relationships/hyperlink" Target="https://observepoint.my.salesforce.com/0010W00002VwnJfQAJ" TargetMode="External"/><Relationship Id="rId5459" Type="http://schemas.openxmlformats.org/officeDocument/2006/relationships/hyperlink" Target="https://observepoint.my.salesforce.com/001d000001hVzDKAA0" TargetMode="External"/><Relationship Id="rId1090" Type="http://schemas.openxmlformats.org/officeDocument/2006/relationships/hyperlink" Target="https://observepoint.my.salesforce.com/001d000001qtMQMAA2" TargetMode="External"/><Relationship Id="rId1091" Type="http://schemas.openxmlformats.org/officeDocument/2006/relationships/hyperlink" Target="https://observepoint.my.salesforce.com/0060W00000wyTruQAE" TargetMode="External"/><Relationship Id="rId1092" Type="http://schemas.openxmlformats.org/officeDocument/2006/relationships/hyperlink" Target="https://observepoint.my.salesforce.com/001d000001Ev4zwAAB" TargetMode="External"/><Relationship Id="rId5450" Type="http://schemas.openxmlformats.org/officeDocument/2006/relationships/hyperlink" Target="https://observepoint.my.salesforce.com/006VH00000iSPWpYAO" TargetMode="External"/><Relationship Id="rId1093" Type="http://schemas.openxmlformats.org/officeDocument/2006/relationships/hyperlink" Target="https://observepoint.my.salesforce.com/006d000000ula6GAAQ" TargetMode="External"/><Relationship Id="rId1094" Type="http://schemas.openxmlformats.org/officeDocument/2006/relationships/hyperlink" Target="https://observepoint.my.salesforce.com/001d000001Ev4zwAAB" TargetMode="External"/><Relationship Id="rId1095" Type="http://schemas.openxmlformats.org/officeDocument/2006/relationships/hyperlink" Target="https://observepoint.my.salesforce.com/0060W00000zP7LcQAK" TargetMode="External"/><Relationship Id="rId4121" Type="http://schemas.openxmlformats.org/officeDocument/2006/relationships/hyperlink" Target="https://observepoint.my.salesforce.com/0066T00001B8ZaJQAV" TargetMode="External"/><Relationship Id="rId5453" Type="http://schemas.openxmlformats.org/officeDocument/2006/relationships/hyperlink" Target="https://observepoint.my.salesforce.com/001d000001hT7UgAAK" TargetMode="External"/><Relationship Id="rId1096" Type="http://schemas.openxmlformats.org/officeDocument/2006/relationships/hyperlink" Target="https://observepoint.my.salesforce.com/001d000001Ev4zwAAB" TargetMode="External"/><Relationship Id="rId4120" Type="http://schemas.openxmlformats.org/officeDocument/2006/relationships/hyperlink" Target="https://observepoint.my.salesforce.com/001d000001Tqv0oAAB" TargetMode="External"/><Relationship Id="rId5454" Type="http://schemas.openxmlformats.org/officeDocument/2006/relationships/hyperlink" Target="https://observepoint.my.salesforce.com/006VH00000QLcmTYAT" TargetMode="External"/><Relationship Id="rId1097" Type="http://schemas.openxmlformats.org/officeDocument/2006/relationships/hyperlink" Target="https://observepoint.my.salesforce.com/0060W00000wy9GdQAI" TargetMode="External"/><Relationship Id="rId4123" Type="http://schemas.openxmlformats.org/officeDocument/2006/relationships/hyperlink" Target="https://observepoint.my.salesforce.com/006VH000006PgrvYAC" TargetMode="External"/><Relationship Id="rId5451" Type="http://schemas.openxmlformats.org/officeDocument/2006/relationships/hyperlink" Target="https://observepoint.my.salesforce.com/001d000001qtMKFAA2" TargetMode="External"/><Relationship Id="rId1098" Type="http://schemas.openxmlformats.org/officeDocument/2006/relationships/hyperlink" Target="https://observepoint.my.salesforce.com/001d000001gPu94AAC" TargetMode="External"/><Relationship Id="rId4122" Type="http://schemas.openxmlformats.org/officeDocument/2006/relationships/hyperlink" Target="https://observepoint.my.salesforce.com/001d000001RemPSAAZ" TargetMode="External"/><Relationship Id="rId5452" Type="http://schemas.openxmlformats.org/officeDocument/2006/relationships/hyperlink" Target="https://observepoint.my.salesforce.com/006VH000005rARSYA2" TargetMode="External"/><Relationship Id="rId1099" Type="http://schemas.openxmlformats.org/officeDocument/2006/relationships/hyperlink" Target="https://observepoint.my.salesforce.com/006d000000umqXTAAY" TargetMode="External"/><Relationship Id="rId4125" Type="http://schemas.openxmlformats.org/officeDocument/2006/relationships/hyperlink" Target="https://observepoint.my.salesforce.com/006VH000003sbH2YAI" TargetMode="External"/><Relationship Id="rId5457" Type="http://schemas.openxmlformats.org/officeDocument/2006/relationships/hyperlink" Target="https://observepoint.my.salesforce.com/001d000001hVzDKAA0" TargetMode="External"/><Relationship Id="rId4124" Type="http://schemas.openxmlformats.org/officeDocument/2006/relationships/hyperlink" Target="https://observepoint.my.salesforce.com/001d000001RemPSAAZ" TargetMode="External"/><Relationship Id="rId5458" Type="http://schemas.openxmlformats.org/officeDocument/2006/relationships/hyperlink" Target="https://observepoint.my.salesforce.com/006VH00000iJT9pYAG" TargetMode="External"/><Relationship Id="rId4127" Type="http://schemas.openxmlformats.org/officeDocument/2006/relationships/hyperlink" Target="https://observepoint.my.salesforce.com/006VH00000QfSJ7YAN" TargetMode="External"/><Relationship Id="rId5455" Type="http://schemas.openxmlformats.org/officeDocument/2006/relationships/hyperlink" Target="https://observepoint.my.salesforce.com/001d000001qtMMMAA2" TargetMode="External"/><Relationship Id="rId4126" Type="http://schemas.openxmlformats.org/officeDocument/2006/relationships/hyperlink" Target="https://observepoint.my.salesforce.com/001d000001hVnNnAAK" TargetMode="External"/><Relationship Id="rId5456" Type="http://schemas.openxmlformats.org/officeDocument/2006/relationships/hyperlink" Target="https://observepoint.my.salesforce.com/006VH00000aaIEbYAM" TargetMode="External"/><Relationship Id="rId4118" Type="http://schemas.openxmlformats.org/officeDocument/2006/relationships/hyperlink" Target="https://observepoint.my.salesforce.com/001d000001npDDSAA2" TargetMode="External"/><Relationship Id="rId4117" Type="http://schemas.openxmlformats.org/officeDocument/2006/relationships/hyperlink" Target="https://observepoint.my.salesforce.com/006d000000oqVmxAAE" TargetMode="External"/><Relationship Id="rId5448" Type="http://schemas.openxmlformats.org/officeDocument/2006/relationships/hyperlink" Target="https://observepoint.my.salesforce.com/006VH00000Y6PrOYAV" TargetMode="External"/><Relationship Id="rId4119" Type="http://schemas.openxmlformats.org/officeDocument/2006/relationships/hyperlink" Target="https://observepoint.my.salesforce.com/006VH00000Oo6AsYAJ" TargetMode="External"/><Relationship Id="rId5449" Type="http://schemas.openxmlformats.org/officeDocument/2006/relationships/hyperlink" Target="https://observepoint.my.salesforce.com/001d000001h2BWjAAM" TargetMode="External"/><Relationship Id="rId1080" Type="http://schemas.openxmlformats.org/officeDocument/2006/relationships/hyperlink" Target="https://observepoint.my.salesforce.com/001d000001sZVHYAA4" TargetMode="External"/><Relationship Id="rId1081" Type="http://schemas.openxmlformats.org/officeDocument/2006/relationships/hyperlink" Target="https://observepoint.my.salesforce.com/0060W000010wfizQAA" TargetMode="External"/><Relationship Id="rId1082" Type="http://schemas.openxmlformats.org/officeDocument/2006/relationships/hyperlink" Target="https://observepoint.my.salesforce.com/001d000001sZVHYAA4" TargetMode="External"/><Relationship Id="rId1083" Type="http://schemas.openxmlformats.org/officeDocument/2006/relationships/hyperlink" Target="https://observepoint.my.salesforce.com/0060W0000120FQcQAM" TargetMode="External"/><Relationship Id="rId1084" Type="http://schemas.openxmlformats.org/officeDocument/2006/relationships/hyperlink" Target="https://observepoint.my.salesforce.com/001d000001fj1FzAAI" TargetMode="External"/><Relationship Id="rId4110" Type="http://schemas.openxmlformats.org/officeDocument/2006/relationships/hyperlink" Target="https://observepoint.my.salesforce.com/001d000001upBZpAAM" TargetMode="External"/><Relationship Id="rId5442" Type="http://schemas.openxmlformats.org/officeDocument/2006/relationships/hyperlink" Target="https://observepoint.my.salesforce.com/006VH00000Q18URYAZ" TargetMode="External"/><Relationship Id="rId1085" Type="http://schemas.openxmlformats.org/officeDocument/2006/relationships/hyperlink" Target="https://observepoint.my.salesforce.com/0066T000015q1eKQAQ" TargetMode="External"/><Relationship Id="rId5443" Type="http://schemas.openxmlformats.org/officeDocument/2006/relationships/hyperlink" Target="https://observepoint.my.salesforce.com/001VH00000F8cNiYAJ" TargetMode="External"/><Relationship Id="rId1086" Type="http://schemas.openxmlformats.org/officeDocument/2006/relationships/hyperlink" Target="https://observepoint.my.salesforce.com/001d000001qtMQMAA2" TargetMode="External"/><Relationship Id="rId4112" Type="http://schemas.openxmlformats.org/officeDocument/2006/relationships/hyperlink" Target="https://observepoint.my.salesforce.com/001d000001upBZpAAM" TargetMode="External"/><Relationship Id="rId5440" Type="http://schemas.openxmlformats.org/officeDocument/2006/relationships/hyperlink" Target="https://observepoint.my.salesforce.com/006VH00000efmw8YAA" TargetMode="External"/><Relationship Id="rId1087" Type="http://schemas.openxmlformats.org/officeDocument/2006/relationships/hyperlink" Target="https://observepoint.my.salesforce.com/0060W000013sgkqQAA" TargetMode="External"/><Relationship Id="rId4111" Type="http://schemas.openxmlformats.org/officeDocument/2006/relationships/hyperlink" Target="https://observepoint.my.salesforce.com/006d000000i1bBbAAI" TargetMode="External"/><Relationship Id="rId5441" Type="http://schemas.openxmlformats.org/officeDocument/2006/relationships/hyperlink" Target="https://observepoint.my.salesforce.com/001VH00000F8cNiYAJ" TargetMode="External"/><Relationship Id="rId1088" Type="http://schemas.openxmlformats.org/officeDocument/2006/relationships/hyperlink" Target="https://observepoint.my.salesforce.com/001d000001qtMQMAA2" TargetMode="External"/><Relationship Id="rId4114" Type="http://schemas.openxmlformats.org/officeDocument/2006/relationships/hyperlink" Target="https://observepoint.my.salesforce.com/001d000001upBZpAAM" TargetMode="External"/><Relationship Id="rId5446" Type="http://schemas.openxmlformats.org/officeDocument/2006/relationships/hyperlink" Target="https://observepoint.my.salesforce.com/006VH00000TsCoIYAV" TargetMode="External"/><Relationship Id="rId1089" Type="http://schemas.openxmlformats.org/officeDocument/2006/relationships/hyperlink" Target="https://observepoint.my.salesforce.com/0060W00000zNMxOQAW" TargetMode="External"/><Relationship Id="rId4113" Type="http://schemas.openxmlformats.org/officeDocument/2006/relationships/hyperlink" Target="https://observepoint.my.salesforce.com/0060W00000zOXkVQAW" TargetMode="External"/><Relationship Id="rId5447" Type="http://schemas.openxmlformats.org/officeDocument/2006/relationships/hyperlink" Target="https://observepoint.my.salesforce.com/001d000001qtadqAAA" TargetMode="External"/><Relationship Id="rId4116" Type="http://schemas.openxmlformats.org/officeDocument/2006/relationships/hyperlink" Target="https://observepoint.my.salesforce.com/001d000001npDDSAA2" TargetMode="External"/><Relationship Id="rId5444" Type="http://schemas.openxmlformats.org/officeDocument/2006/relationships/hyperlink" Target="https://observepoint.my.salesforce.com/006VH00000e9cblYAA" TargetMode="External"/><Relationship Id="rId4115" Type="http://schemas.openxmlformats.org/officeDocument/2006/relationships/hyperlink" Target="https://observepoint.my.salesforce.com/0060W00000vwRHKQA2" TargetMode="External"/><Relationship Id="rId5445" Type="http://schemas.openxmlformats.org/officeDocument/2006/relationships/hyperlink" Target="https://observepoint.my.salesforce.com/001d00000247756AAA" TargetMode="External"/><Relationship Id="rId5471" Type="http://schemas.openxmlformats.org/officeDocument/2006/relationships/hyperlink" Target="https://observepoint.my.salesforce.com/0010W00002YBLKsQAP" TargetMode="External"/><Relationship Id="rId5472" Type="http://schemas.openxmlformats.org/officeDocument/2006/relationships/hyperlink" Target="https://observepoint.my.salesforce.com/006VH00000i2URLYA2" TargetMode="External"/><Relationship Id="rId4141" Type="http://schemas.openxmlformats.org/officeDocument/2006/relationships/hyperlink" Target="https://observepoint.my.salesforce.com/0060W000012T0YjQAK" TargetMode="External"/><Relationship Id="rId4140" Type="http://schemas.openxmlformats.org/officeDocument/2006/relationships/hyperlink" Target="https://observepoint.my.salesforce.com/001d000001VeizmAAB" TargetMode="External"/><Relationship Id="rId5470" Type="http://schemas.openxmlformats.org/officeDocument/2006/relationships/hyperlink" Target="https://observepoint.my.salesforce.com/006VH00000RX2DGYA1" TargetMode="External"/><Relationship Id="rId4143" Type="http://schemas.openxmlformats.org/officeDocument/2006/relationships/hyperlink" Target="https://observepoint.my.salesforce.com/006d000000cFn0AAAS" TargetMode="External"/><Relationship Id="rId5475" Type="http://schemas.openxmlformats.org/officeDocument/2006/relationships/hyperlink" Target="https://observepoint.my.salesforce.com/001d000001hSPrtAAG" TargetMode="External"/><Relationship Id="rId4142" Type="http://schemas.openxmlformats.org/officeDocument/2006/relationships/hyperlink" Target="https://observepoint.my.salesforce.com/001d000001VeizmAAB" TargetMode="External"/><Relationship Id="rId5476" Type="http://schemas.openxmlformats.org/officeDocument/2006/relationships/hyperlink" Target="https://observepoint.my.salesforce.com/006VH00000S0R3LYAV" TargetMode="External"/><Relationship Id="rId4145" Type="http://schemas.openxmlformats.org/officeDocument/2006/relationships/hyperlink" Target="https://observepoint.my.salesforce.com/006d000000Sra8VAAR" TargetMode="External"/><Relationship Id="rId5473" Type="http://schemas.openxmlformats.org/officeDocument/2006/relationships/hyperlink" Target="https://observepoint.my.salesforce.com/0010W00002YBLKsQAP" TargetMode="External"/><Relationship Id="rId4144" Type="http://schemas.openxmlformats.org/officeDocument/2006/relationships/hyperlink" Target="https://observepoint.my.salesforce.com/001d000001QaUFIAA3" TargetMode="External"/><Relationship Id="rId5474" Type="http://schemas.openxmlformats.org/officeDocument/2006/relationships/hyperlink" Target="https://observepoint.my.salesforce.com/006VH0000024T2HYAU" TargetMode="External"/><Relationship Id="rId4147" Type="http://schemas.openxmlformats.org/officeDocument/2006/relationships/hyperlink" Target="https://observepoint.my.salesforce.com/0060W00000vvlFzQAI" TargetMode="External"/><Relationship Id="rId5479" Type="http://schemas.openxmlformats.org/officeDocument/2006/relationships/hyperlink" Target="https://observepoint.my.salesforce.com/001VH000001Dn5aYAC" TargetMode="External"/><Relationship Id="rId4146" Type="http://schemas.openxmlformats.org/officeDocument/2006/relationships/hyperlink" Target="https://observepoint.my.salesforce.com/001d000001QaUFIAA3" TargetMode="External"/><Relationship Id="rId4149" Type="http://schemas.openxmlformats.org/officeDocument/2006/relationships/hyperlink" Target="https://observepoint.my.salesforce.com/006d000000ZWbSDAA1" TargetMode="External"/><Relationship Id="rId5477" Type="http://schemas.openxmlformats.org/officeDocument/2006/relationships/hyperlink" Target="https://observepoint.my.salesforce.com/001d000001hSPrtAAG" TargetMode="External"/><Relationship Id="rId4148" Type="http://schemas.openxmlformats.org/officeDocument/2006/relationships/hyperlink" Target="https://observepoint.my.salesforce.com/001d000001FmM0rAAF" TargetMode="External"/><Relationship Id="rId5478" Type="http://schemas.openxmlformats.org/officeDocument/2006/relationships/hyperlink" Target="https://observepoint.my.salesforce.com/006VH00000dNuRFYA0" TargetMode="External"/><Relationship Id="rId4139" Type="http://schemas.openxmlformats.org/officeDocument/2006/relationships/hyperlink" Target="https://observepoint.my.salesforce.com/006d000000i1bNJAAY" TargetMode="External"/><Relationship Id="rId5460" Type="http://schemas.openxmlformats.org/officeDocument/2006/relationships/hyperlink" Target="https://observepoint.my.salesforce.com/006VH00000gYVQzYAO" TargetMode="External"/><Relationship Id="rId5461" Type="http://schemas.openxmlformats.org/officeDocument/2006/relationships/hyperlink" Target="https://observepoint.my.salesforce.com/0010W00002UrzeyQAB" TargetMode="External"/><Relationship Id="rId4130" Type="http://schemas.openxmlformats.org/officeDocument/2006/relationships/hyperlink" Target="https://observepoint.my.salesforce.com/001d000001gPzgnAAC" TargetMode="External"/><Relationship Id="rId4132" Type="http://schemas.openxmlformats.org/officeDocument/2006/relationships/hyperlink" Target="https://observepoint.my.salesforce.com/001d000001gPzgnAAC" TargetMode="External"/><Relationship Id="rId5464" Type="http://schemas.openxmlformats.org/officeDocument/2006/relationships/hyperlink" Target="https://observepoint.my.salesforce.com/006VH00000iVGVSYA4" TargetMode="External"/><Relationship Id="rId4131" Type="http://schemas.openxmlformats.org/officeDocument/2006/relationships/hyperlink" Target="https://observepoint.my.salesforce.com/0060W000014b5cIQAQ" TargetMode="External"/><Relationship Id="rId5465" Type="http://schemas.openxmlformats.org/officeDocument/2006/relationships/hyperlink" Target="https://observepoint.my.salesforce.com/001VH00000i5yVFYAY" TargetMode="External"/><Relationship Id="rId4134" Type="http://schemas.openxmlformats.org/officeDocument/2006/relationships/hyperlink" Target="https://observepoint.my.salesforce.com/001d000001lAKYnAAO" TargetMode="External"/><Relationship Id="rId5462" Type="http://schemas.openxmlformats.org/officeDocument/2006/relationships/hyperlink" Target="https://observepoint.my.salesforce.com/006VH00000Y6HFaYAN" TargetMode="External"/><Relationship Id="rId4133" Type="http://schemas.openxmlformats.org/officeDocument/2006/relationships/hyperlink" Target="https://observepoint.my.salesforce.com/006d000000i0BQUAA2" TargetMode="External"/><Relationship Id="rId5463" Type="http://schemas.openxmlformats.org/officeDocument/2006/relationships/hyperlink" Target="https://observepoint.my.salesforce.com/0010W00002UrzeyQAB" TargetMode="External"/><Relationship Id="rId4136" Type="http://schemas.openxmlformats.org/officeDocument/2006/relationships/hyperlink" Target="https://observepoint.my.salesforce.com/001d000001lAKYnAAO" TargetMode="External"/><Relationship Id="rId5468" Type="http://schemas.openxmlformats.org/officeDocument/2006/relationships/hyperlink" Target="https://observepoint.my.salesforce.com/006VH000000x1g3YAA" TargetMode="External"/><Relationship Id="rId4135" Type="http://schemas.openxmlformats.org/officeDocument/2006/relationships/hyperlink" Target="https://observepoint.my.salesforce.com/006d000000umpZcAAI" TargetMode="External"/><Relationship Id="rId5469" Type="http://schemas.openxmlformats.org/officeDocument/2006/relationships/hyperlink" Target="https://observepoint.my.salesforce.com/0010W00002YBLKsQAP" TargetMode="External"/><Relationship Id="rId4138" Type="http://schemas.openxmlformats.org/officeDocument/2006/relationships/hyperlink" Target="https://observepoint.my.salesforce.com/001d000001VeizmAAB" TargetMode="External"/><Relationship Id="rId5466" Type="http://schemas.openxmlformats.org/officeDocument/2006/relationships/hyperlink" Target="https://observepoint.my.salesforce.com/006VH00000TtIDJYA3" TargetMode="External"/><Relationship Id="rId4137" Type="http://schemas.openxmlformats.org/officeDocument/2006/relationships/hyperlink" Target="https://observepoint.my.salesforce.com/0060W00000xojtHQAQ" TargetMode="External"/><Relationship Id="rId5467" Type="http://schemas.openxmlformats.org/officeDocument/2006/relationships/hyperlink" Target="https://observepoint.my.salesforce.com/001d000001RdPBTAA3" TargetMode="External"/><Relationship Id="rId1972" Type="http://schemas.openxmlformats.org/officeDocument/2006/relationships/hyperlink" Target="https://observepoint.my.salesforce.com/0066T000016nSuXQAU" TargetMode="External"/><Relationship Id="rId1973" Type="http://schemas.openxmlformats.org/officeDocument/2006/relationships/hyperlink" Target="https://observepoint.my.salesforce.com/0016T00002kG9SfQAK" TargetMode="External"/><Relationship Id="rId1974" Type="http://schemas.openxmlformats.org/officeDocument/2006/relationships/hyperlink" Target="https://observepoint.my.salesforce.com/0066T000017WgJeQAK" TargetMode="External"/><Relationship Id="rId1975" Type="http://schemas.openxmlformats.org/officeDocument/2006/relationships/hyperlink" Target="https://observepoint.my.salesforce.com/001d000001nFJlBAAW" TargetMode="External"/><Relationship Id="rId1976" Type="http://schemas.openxmlformats.org/officeDocument/2006/relationships/hyperlink" Target="https://observepoint.my.salesforce.com/006VH00000S9tLJYAZ" TargetMode="External"/><Relationship Id="rId1977" Type="http://schemas.openxmlformats.org/officeDocument/2006/relationships/hyperlink" Target="https://observepoint.my.salesforce.com/0016T00002quWQmQAM" TargetMode="External"/><Relationship Id="rId1978" Type="http://schemas.openxmlformats.org/officeDocument/2006/relationships/hyperlink" Target="https://observepoint.my.salesforce.com/0066T00001921dbQAA" TargetMode="External"/><Relationship Id="rId1979" Type="http://schemas.openxmlformats.org/officeDocument/2006/relationships/hyperlink" Target="https://observepoint.my.salesforce.com/0016T00002kDs6jQAC" TargetMode="External"/><Relationship Id="rId1970" Type="http://schemas.openxmlformats.org/officeDocument/2006/relationships/hyperlink" Target="https://observepoint.my.salesforce.com/0066T00001AE4DGQA1" TargetMode="External"/><Relationship Id="rId1971" Type="http://schemas.openxmlformats.org/officeDocument/2006/relationships/hyperlink" Target="https://observepoint.my.salesforce.com/001d000001tOsCDAA0" TargetMode="External"/><Relationship Id="rId1961" Type="http://schemas.openxmlformats.org/officeDocument/2006/relationships/hyperlink" Target="https://observepoint.my.salesforce.com/001d000001ReohoAAB" TargetMode="External"/><Relationship Id="rId1962" Type="http://schemas.openxmlformats.org/officeDocument/2006/relationships/hyperlink" Target="https://observepoint.my.salesforce.com/0066T00001BA5aXQAT" TargetMode="External"/><Relationship Id="rId1963" Type="http://schemas.openxmlformats.org/officeDocument/2006/relationships/hyperlink" Target="https://observepoint.my.salesforce.com/001d000001hSpFXAA0" TargetMode="External"/><Relationship Id="rId1964" Type="http://schemas.openxmlformats.org/officeDocument/2006/relationships/hyperlink" Target="https://observepoint.my.salesforce.com/0060W000011SfJEQA0" TargetMode="External"/><Relationship Id="rId1965" Type="http://schemas.openxmlformats.org/officeDocument/2006/relationships/hyperlink" Target="https://observepoint.my.salesforce.com/001d000001qtN9GAAU" TargetMode="External"/><Relationship Id="rId1966" Type="http://schemas.openxmlformats.org/officeDocument/2006/relationships/hyperlink" Target="https://observepoint.my.salesforce.com/0066T000016nSdvQAE" TargetMode="External"/><Relationship Id="rId1967" Type="http://schemas.openxmlformats.org/officeDocument/2006/relationships/hyperlink" Target="https://observepoint.my.salesforce.com/001d000001qtN9GAAU" TargetMode="External"/><Relationship Id="rId1968" Type="http://schemas.openxmlformats.org/officeDocument/2006/relationships/hyperlink" Target="https://observepoint.my.salesforce.com/006VH00000SaPnlYAF" TargetMode="External"/><Relationship Id="rId1969" Type="http://schemas.openxmlformats.org/officeDocument/2006/relationships/hyperlink" Target="https://observepoint.my.salesforce.com/001d000001tOsCDAA0" TargetMode="External"/><Relationship Id="rId1960" Type="http://schemas.openxmlformats.org/officeDocument/2006/relationships/hyperlink" Target="https://observepoint.my.salesforce.com/0066T00001BAYiwQAH" TargetMode="External"/><Relationship Id="rId1994" Type="http://schemas.openxmlformats.org/officeDocument/2006/relationships/hyperlink" Target="https://observepoint.my.salesforce.com/0066T000017Vtt2QAC" TargetMode="External"/><Relationship Id="rId1995" Type="http://schemas.openxmlformats.org/officeDocument/2006/relationships/hyperlink" Target="https://observepoint.my.salesforce.com/001d000001mk4jKAAQ" TargetMode="External"/><Relationship Id="rId1996" Type="http://schemas.openxmlformats.org/officeDocument/2006/relationships/hyperlink" Target="https://observepoint.my.salesforce.com/006VH00000DeR0RYAV" TargetMode="External"/><Relationship Id="rId1997" Type="http://schemas.openxmlformats.org/officeDocument/2006/relationships/hyperlink" Target="https://observepoint.my.salesforce.com/0016T000031wKtVQAU" TargetMode="External"/><Relationship Id="rId1998" Type="http://schemas.openxmlformats.org/officeDocument/2006/relationships/hyperlink" Target="https://observepoint.my.salesforce.com/0066T000016nRb1QAE" TargetMode="External"/><Relationship Id="rId1999" Type="http://schemas.openxmlformats.org/officeDocument/2006/relationships/hyperlink" Target="https://observepoint.my.salesforce.com/001d00000240JVFAA2" TargetMode="External"/><Relationship Id="rId1990" Type="http://schemas.openxmlformats.org/officeDocument/2006/relationships/hyperlink" Target="https://observepoint.my.salesforce.com/0060W000013suHqQAI" TargetMode="External"/><Relationship Id="rId1991" Type="http://schemas.openxmlformats.org/officeDocument/2006/relationships/hyperlink" Target="https://observepoint.my.salesforce.com/001d000001hVEBdAAO" TargetMode="External"/><Relationship Id="rId1992" Type="http://schemas.openxmlformats.org/officeDocument/2006/relationships/hyperlink" Target="https://observepoint.my.salesforce.com/0066T000015qPxcQAE" TargetMode="External"/><Relationship Id="rId1993" Type="http://schemas.openxmlformats.org/officeDocument/2006/relationships/hyperlink" Target="https://observepoint.my.salesforce.com/001d000001hVEBdAAO" TargetMode="External"/><Relationship Id="rId1983" Type="http://schemas.openxmlformats.org/officeDocument/2006/relationships/hyperlink" Target="https://observepoint.my.salesforce.com/0010W00002VwnKzQAJ" TargetMode="External"/><Relationship Id="rId1984" Type="http://schemas.openxmlformats.org/officeDocument/2006/relationships/hyperlink" Target="https://observepoint.my.salesforce.com/0066T00001DnwLxQAJ" TargetMode="External"/><Relationship Id="rId1985" Type="http://schemas.openxmlformats.org/officeDocument/2006/relationships/hyperlink" Target="https://observepoint.my.salesforce.com/0010W00002aJbjUQAS" TargetMode="External"/><Relationship Id="rId1986" Type="http://schemas.openxmlformats.org/officeDocument/2006/relationships/hyperlink" Target="https://observepoint.my.salesforce.com/0066T000016k3y8QAA" TargetMode="External"/><Relationship Id="rId1987" Type="http://schemas.openxmlformats.org/officeDocument/2006/relationships/hyperlink" Target="https://observepoint.my.salesforce.com/0010W00002aJbjUQAS" TargetMode="External"/><Relationship Id="rId1988" Type="http://schemas.openxmlformats.org/officeDocument/2006/relationships/hyperlink" Target="https://observepoint.my.salesforce.com/0066T00001CzLmjQAF" TargetMode="External"/><Relationship Id="rId1989" Type="http://schemas.openxmlformats.org/officeDocument/2006/relationships/hyperlink" Target="https://observepoint.my.salesforce.com/001d000000W6ISjAAN" TargetMode="External"/><Relationship Id="rId1980" Type="http://schemas.openxmlformats.org/officeDocument/2006/relationships/hyperlink" Target="https://observepoint.my.salesforce.com/0066T000018ICdOQAW" TargetMode="External"/><Relationship Id="rId1981" Type="http://schemas.openxmlformats.org/officeDocument/2006/relationships/hyperlink" Target="https://observepoint.my.salesforce.com/001d000001hT2YNAA0" TargetMode="External"/><Relationship Id="rId1982" Type="http://schemas.openxmlformats.org/officeDocument/2006/relationships/hyperlink" Target="https://observepoint.my.salesforce.com/0066T000016lrlTQAQ" TargetMode="External"/><Relationship Id="rId1930" Type="http://schemas.openxmlformats.org/officeDocument/2006/relationships/hyperlink" Target="https://observepoint.my.salesforce.com/006VH00000dNgg2YAC" TargetMode="External"/><Relationship Id="rId1931" Type="http://schemas.openxmlformats.org/officeDocument/2006/relationships/hyperlink" Target="https://observepoint.my.salesforce.com/001d000001XWB0NAAX" TargetMode="External"/><Relationship Id="rId1932" Type="http://schemas.openxmlformats.org/officeDocument/2006/relationships/hyperlink" Target="https://observepoint.my.salesforce.com/0066T000016jt2kQAA" TargetMode="External"/><Relationship Id="rId1933" Type="http://schemas.openxmlformats.org/officeDocument/2006/relationships/hyperlink" Target="https://observepoint.my.salesforce.com/001d000001kBc3jAAC" TargetMode="External"/><Relationship Id="rId1934" Type="http://schemas.openxmlformats.org/officeDocument/2006/relationships/hyperlink" Target="https://observepoint.my.salesforce.com/0066T000017URRcQAO" TargetMode="External"/><Relationship Id="rId1935" Type="http://schemas.openxmlformats.org/officeDocument/2006/relationships/hyperlink" Target="https://observepoint.my.salesforce.com/001d000001ezRezAAE" TargetMode="External"/><Relationship Id="rId1936" Type="http://schemas.openxmlformats.org/officeDocument/2006/relationships/hyperlink" Target="https://observepoint.my.salesforce.com/0060W000013ITyHQAW" TargetMode="External"/><Relationship Id="rId1937" Type="http://schemas.openxmlformats.org/officeDocument/2006/relationships/hyperlink" Target="https://observepoint.my.salesforce.com/0010W00002SvfAfQAJ" TargetMode="External"/><Relationship Id="rId1938" Type="http://schemas.openxmlformats.org/officeDocument/2006/relationships/hyperlink" Target="https://observepoint.my.salesforce.com/0066T000015o7lDQAQ" TargetMode="External"/><Relationship Id="rId1939" Type="http://schemas.openxmlformats.org/officeDocument/2006/relationships/hyperlink" Target="https://observepoint.my.salesforce.com/0010W00002SvfAfQAJ" TargetMode="External"/><Relationship Id="rId1920" Type="http://schemas.openxmlformats.org/officeDocument/2006/relationships/hyperlink" Target="https://observepoint.my.salesforce.com/006VH00000GrCBVYA3" TargetMode="External"/><Relationship Id="rId1921" Type="http://schemas.openxmlformats.org/officeDocument/2006/relationships/hyperlink" Target="https://observepoint.my.salesforce.com/001d000001qtMdpAAE" TargetMode="External"/><Relationship Id="rId1922" Type="http://schemas.openxmlformats.org/officeDocument/2006/relationships/hyperlink" Target="https://observepoint.my.salesforce.com/0066T000017vpi9QAA" TargetMode="External"/><Relationship Id="rId1923" Type="http://schemas.openxmlformats.org/officeDocument/2006/relationships/hyperlink" Target="https://observepoint.my.salesforce.com/001d000001MElmOAAT" TargetMode="External"/><Relationship Id="rId1924" Type="http://schemas.openxmlformats.org/officeDocument/2006/relationships/hyperlink" Target="https://observepoint.my.salesforce.com/006VH00000eaxP7YAI" TargetMode="External"/><Relationship Id="rId1925" Type="http://schemas.openxmlformats.org/officeDocument/2006/relationships/hyperlink" Target="https://observepoint.my.salesforce.com/001d000001MElmOAAT" TargetMode="External"/><Relationship Id="rId1926" Type="http://schemas.openxmlformats.org/officeDocument/2006/relationships/hyperlink" Target="https://observepoint.my.salesforce.com/0066T00001DkFdtQAF" TargetMode="External"/><Relationship Id="rId1927" Type="http://schemas.openxmlformats.org/officeDocument/2006/relationships/hyperlink" Target="https://observepoint.my.salesforce.com/001d000001XWB0NAAX" TargetMode="External"/><Relationship Id="rId1928" Type="http://schemas.openxmlformats.org/officeDocument/2006/relationships/hyperlink" Target="https://observepoint.my.salesforce.com/006VH00000OSbVAYA1" TargetMode="External"/><Relationship Id="rId1929" Type="http://schemas.openxmlformats.org/officeDocument/2006/relationships/hyperlink" Target="https://observepoint.my.salesforce.com/001d000001XWB0NAAX" TargetMode="External"/><Relationship Id="rId4190" Type="http://schemas.openxmlformats.org/officeDocument/2006/relationships/hyperlink" Target="https://observepoint.my.salesforce.com/001d000001gOPrZAAW" TargetMode="External"/><Relationship Id="rId4192" Type="http://schemas.openxmlformats.org/officeDocument/2006/relationships/hyperlink" Target="https://observepoint.my.salesforce.com/001d000001gOPrZAAW" TargetMode="External"/><Relationship Id="rId4191" Type="http://schemas.openxmlformats.org/officeDocument/2006/relationships/hyperlink" Target="https://observepoint.my.salesforce.com/0066T000016nZ8hQAE" TargetMode="External"/><Relationship Id="rId4194" Type="http://schemas.openxmlformats.org/officeDocument/2006/relationships/hyperlink" Target="https://observepoint.my.salesforce.com/001d000001gOPrZAAW" TargetMode="External"/><Relationship Id="rId4193" Type="http://schemas.openxmlformats.org/officeDocument/2006/relationships/hyperlink" Target="https://observepoint.my.salesforce.com/0060W000014oGg0QAE" TargetMode="External"/><Relationship Id="rId4196" Type="http://schemas.openxmlformats.org/officeDocument/2006/relationships/hyperlink" Target="https://observepoint.my.salesforce.com/001d000001gOPrZAAW" TargetMode="External"/><Relationship Id="rId4195" Type="http://schemas.openxmlformats.org/officeDocument/2006/relationships/hyperlink" Target="https://observepoint.my.salesforce.com/0060W000012ZN00QAG" TargetMode="External"/><Relationship Id="rId4198" Type="http://schemas.openxmlformats.org/officeDocument/2006/relationships/hyperlink" Target="https://observepoint.my.salesforce.com/001d000001gOPrZAAW" TargetMode="External"/><Relationship Id="rId4197" Type="http://schemas.openxmlformats.org/officeDocument/2006/relationships/hyperlink" Target="https://observepoint.my.salesforce.com/0060W00000zPl3wQAC" TargetMode="External"/><Relationship Id="rId4199" Type="http://schemas.openxmlformats.org/officeDocument/2006/relationships/hyperlink" Target="https://observepoint.my.salesforce.com/006d000000hpcb4AAA" TargetMode="External"/><Relationship Id="rId1950" Type="http://schemas.openxmlformats.org/officeDocument/2006/relationships/hyperlink" Target="https://observepoint.my.salesforce.com/006VH00000P7dCjYAJ" TargetMode="External"/><Relationship Id="rId1951" Type="http://schemas.openxmlformats.org/officeDocument/2006/relationships/hyperlink" Target="https://observepoint.my.salesforce.com/001d000001hSh4fAAC" TargetMode="External"/><Relationship Id="rId1952" Type="http://schemas.openxmlformats.org/officeDocument/2006/relationships/hyperlink" Target="https://observepoint.my.salesforce.com/006VH00000hNq8RYAS" TargetMode="External"/><Relationship Id="rId1953" Type="http://schemas.openxmlformats.org/officeDocument/2006/relationships/hyperlink" Target="https://observepoint.my.salesforce.com/001d000001hSh4fAAC" TargetMode="External"/><Relationship Id="rId1954" Type="http://schemas.openxmlformats.org/officeDocument/2006/relationships/hyperlink" Target="https://observepoint.my.salesforce.com/0066T00001EJmgrQAD" TargetMode="External"/><Relationship Id="rId1955" Type="http://schemas.openxmlformats.org/officeDocument/2006/relationships/hyperlink" Target="https://observepoint.my.salesforce.com/001d000001hSh4fAAC" TargetMode="External"/><Relationship Id="rId1956" Type="http://schemas.openxmlformats.org/officeDocument/2006/relationships/hyperlink" Target="https://observepoint.my.salesforce.com/0060W0000134xwkQAA" TargetMode="External"/><Relationship Id="rId1957" Type="http://schemas.openxmlformats.org/officeDocument/2006/relationships/hyperlink" Target="https://observepoint.my.salesforce.com/001d000001jeHaUAAU" TargetMode="External"/><Relationship Id="rId1958" Type="http://schemas.openxmlformats.org/officeDocument/2006/relationships/hyperlink" Target="https://observepoint.my.salesforce.com/0066T000016GV8tQAG" TargetMode="External"/><Relationship Id="rId1959" Type="http://schemas.openxmlformats.org/officeDocument/2006/relationships/hyperlink" Target="https://observepoint.my.salesforce.com/001d000001jeHaUAAU" TargetMode="External"/><Relationship Id="rId1940" Type="http://schemas.openxmlformats.org/officeDocument/2006/relationships/hyperlink" Target="https://observepoint.my.salesforce.com/0066T000015RxxkQAC" TargetMode="External"/><Relationship Id="rId1941" Type="http://schemas.openxmlformats.org/officeDocument/2006/relationships/hyperlink" Target="https://observepoint.my.salesforce.com/0010W00002L0zX8QAJ" TargetMode="External"/><Relationship Id="rId1942" Type="http://schemas.openxmlformats.org/officeDocument/2006/relationships/hyperlink" Target="https://observepoint.my.salesforce.com/0066T000018z5QuQAI" TargetMode="External"/><Relationship Id="rId1943" Type="http://schemas.openxmlformats.org/officeDocument/2006/relationships/hyperlink" Target="https://observepoint.my.salesforce.com/001d000001sa50vAAA" TargetMode="External"/><Relationship Id="rId1944" Type="http://schemas.openxmlformats.org/officeDocument/2006/relationships/hyperlink" Target="https://observepoint.my.salesforce.com/0066T000016nT36QAE" TargetMode="External"/><Relationship Id="rId1945" Type="http://schemas.openxmlformats.org/officeDocument/2006/relationships/hyperlink" Target="https://observepoint.my.salesforce.com/001d000001zaZcpAAE" TargetMode="External"/><Relationship Id="rId1946" Type="http://schemas.openxmlformats.org/officeDocument/2006/relationships/hyperlink" Target="https://observepoint.my.salesforce.com/0066T000015qQ9dQAE" TargetMode="External"/><Relationship Id="rId1947" Type="http://schemas.openxmlformats.org/officeDocument/2006/relationships/hyperlink" Target="https://observepoint.my.salesforce.com/001d000001qtMehAAE" TargetMode="External"/><Relationship Id="rId1948" Type="http://schemas.openxmlformats.org/officeDocument/2006/relationships/hyperlink" Target="https://observepoint.my.salesforce.com/0066T000018H2aTQAS" TargetMode="External"/><Relationship Id="rId1949" Type="http://schemas.openxmlformats.org/officeDocument/2006/relationships/hyperlink" Target="https://observepoint.my.salesforce.com/0010W00002OzRquQAF" TargetMode="External"/><Relationship Id="rId2423" Type="http://schemas.openxmlformats.org/officeDocument/2006/relationships/hyperlink" Target="https://observepoint.my.salesforce.com/001d000001gP5szAAC" TargetMode="External"/><Relationship Id="rId3755" Type="http://schemas.openxmlformats.org/officeDocument/2006/relationships/hyperlink" Target="https://observepoint.my.salesforce.com/006d000000hpcYOAAY" TargetMode="External"/><Relationship Id="rId2424" Type="http://schemas.openxmlformats.org/officeDocument/2006/relationships/hyperlink" Target="https://observepoint.my.salesforce.com/006VH00000PFscnYAD" TargetMode="External"/><Relationship Id="rId3754" Type="http://schemas.openxmlformats.org/officeDocument/2006/relationships/hyperlink" Target="https://observepoint.my.salesforce.com/001d000001ik96FAAQ" TargetMode="External"/><Relationship Id="rId2425" Type="http://schemas.openxmlformats.org/officeDocument/2006/relationships/hyperlink" Target="https://observepoint.my.salesforce.com/001d000001gP5szAAC" TargetMode="External"/><Relationship Id="rId3757" Type="http://schemas.openxmlformats.org/officeDocument/2006/relationships/hyperlink" Target="https://observepoint.my.salesforce.com/006d000000hylUEAAY" TargetMode="External"/><Relationship Id="rId2426" Type="http://schemas.openxmlformats.org/officeDocument/2006/relationships/hyperlink" Target="https://observepoint.my.salesforce.com/0066T000018Gc9nQAC" TargetMode="External"/><Relationship Id="rId3756" Type="http://schemas.openxmlformats.org/officeDocument/2006/relationships/hyperlink" Target="https://observepoint.my.salesforce.com/001d000001ik96FAAQ" TargetMode="External"/><Relationship Id="rId2427" Type="http://schemas.openxmlformats.org/officeDocument/2006/relationships/hyperlink" Target="https://observepoint.my.salesforce.com/001d000001qtMLcAAM" TargetMode="External"/><Relationship Id="rId3759" Type="http://schemas.openxmlformats.org/officeDocument/2006/relationships/hyperlink" Target="https://observepoint.my.salesforce.com/006d000000tvL48AAE" TargetMode="External"/><Relationship Id="rId2428" Type="http://schemas.openxmlformats.org/officeDocument/2006/relationships/hyperlink" Target="https://observepoint.my.salesforce.com/0066T00001B9IqeQAF" TargetMode="External"/><Relationship Id="rId3758" Type="http://schemas.openxmlformats.org/officeDocument/2006/relationships/hyperlink" Target="https://observepoint.my.salesforce.com/001d000001sYHE4AAO" TargetMode="External"/><Relationship Id="rId2429" Type="http://schemas.openxmlformats.org/officeDocument/2006/relationships/hyperlink" Target="https://observepoint.my.salesforce.com/001d000001gPBaDAAW" TargetMode="External"/><Relationship Id="rId509" Type="http://schemas.openxmlformats.org/officeDocument/2006/relationships/hyperlink" Target="https://observepoint.my.salesforce.com/0060W000012ZG6fQAG" TargetMode="External"/><Relationship Id="rId508" Type="http://schemas.openxmlformats.org/officeDocument/2006/relationships/hyperlink" Target="https://observepoint.my.salesforce.com/001d000001saTohAAE" TargetMode="External"/><Relationship Id="rId503" Type="http://schemas.openxmlformats.org/officeDocument/2006/relationships/hyperlink" Target="https://observepoint.my.salesforce.com/0060W000012ZGLaQAO" TargetMode="External"/><Relationship Id="rId502" Type="http://schemas.openxmlformats.org/officeDocument/2006/relationships/hyperlink" Target="https://observepoint.my.salesforce.com/0010W00002VytlpQAB" TargetMode="External"/><Relationship Id="rId501" Type="http://schemas.openxmlformats.org/officeDocument/2006/relationships/hyperlink" Target="https://observepoint.my.salesforce.com/0060W0000122EiBQAU" TargetMode="External"/><Relationship Id="rId500" Type="http://schemas.openxmlformats.org/officeDocument/2006/relationships/hyperlink" Target="https://observepoint.my.salesforce.com/0010W00002OzSHqQAN" TargetMode="External"/><Relationship Id="rId507" Type="http://schemas.openxmlformats.org/officeDocument/2006/relationships/hyperlink" Target="https://observepoint.my.salesforce.com/0060W00000wyriMQAQ" TargetMode="External"/><Relationship Id="rId506" Type="http://schemas.openxmlformats.org/officeDocument/2006/relationships/hyperlink" Target="https://observepoint.my.salesforce.com/001d000001i9vL3AAI" TargetMode="External"/><Relationship Id="rId505" Type="http://schemas.openxmlformats.org/officeDocument/2006/relationships/hyperlink" Target="https://observepoint.my.salesforce.com/006VH0000096G6fYAE" TargetMode="External"/><Relationship Id="rId504" Type="http://schemas.openxmlformats.org/officeDocument/2006/relationships/hyperlink" Target="https://observepoint.my.salesforce.com/001d000001rhMlyAAE" TargetMode="External"/><Relationship Id="rId3751" Type="http://schemas.openxmlformats.org/officeDocument/2006/relationships/hyperlink" Target="https://observepoint.my.salesforce.com/0060W00000vwbIEQAY" TargetMode="External"/><Relationship Id="rId2420" Type="http://schemas.openxmlformats.org/officeDocument/2006/relationships/hyperlink" Target="https://observepoint.my.salesforce.com/0066T000018HbHIQA0" TargetMode="External"/><Relationship Id="rId3750" Type="http://schemas.openxmlformats.org/officeDocument/2006/relationships/hyperlink" Target="https://observepoint.my.salesforce.com/001d000000jR2TcAAK" TargetMode="External"/><Relationship Id="rId2421" Type="http://schemas.openxmlformats.org/officeDocument/2006/relationships/hyperlink" Target="https://observepoint.my.salesforce.com/001d000001hSaGaAAK" TargetMode="External"/><Relationship Id="rId3753" Type="http://schemas.openxmlformats.org/officeDocument/2006/relationships/hyperlink" Target="https://observepoint.my.salesforce.com/006d000000phDUeAAM" TargetMode="External"/><Relationship Id="rId2422" Type="http://schemas.openxmlformats.org/officeDocument/2006/relationships/hyperlink" Target="https://observepoint.my.salesforce.com/0066T00001EK2MzQAL" TargetMode="External"/><Relationship Id="rId3752" Type="http://schemas.openxmlformats.org/officeDocument/2006/relationships/hyperlink" Target="https://observepoint.my.salesforce.com/001d000001ik96FAAQ" TargetMode="External"/><Relationship Id="rId2412" Type="http://schemas.openxmlformats.org/officeDocument/2006/relationships/hyperlink" Target="https://observepoint.my.salesforce.com/0066T0000191e7KQAQ" TargetMode="External"/><Relationship Id="rId3744" Type="http://schemas.openxmlformats.org/officeDocument/2006/relationships/hyperlink" Target="https://observepoint.my.salesforce.com/001d000000XnXaZAAV" TargetMode="External"/><Relationship Id="rId2413" Type="http://schemas.openxmlformats.org/officeDocument/2006/relationships/hyperlink" Target="https://observepoint.my.salesforce.com/0010W00002dxSBLQA2" TargetMode="External"/><Relationship Id="rId3743" Type="http://schemas.openxmlformats.org/officeDocument/2006/relationships/hyperlink" Target="https://observepoint.my.salesforce.com/006d000000buuciAAA" TargetMode="External"/><Relationship Id="rId2414" Type="http://schemas.openxmlformats.org/officeDocument/2006/relationships/hyperlink" Target="https://observepoint.my.salesforce.com/006VH00000THEM5YAP" TargetMode="External"/><Relationship Id="rId3746" Type="http://schemas.openxmlformats.org/officeDocument/2006/relationships/hyperlink" Target="https://observepoint.my.salesforce.com/001d000001T6j30AAB" TargetMode="External"/><Relationship Id="rId2415" Type="http://schemas.openxmlformats.org/officeDocument/2006/relationships/hyperlink" Target="https://observepoint.my.salesforce.com/0010W00002dxSBLQA2" TargetMode="External"/><Relationship Id="rId3745" Type="http://schemas.openxmlformats.org/officeDocument/2006/relationships/hyperlink" Target="https://observepoint.my.salesforce.com/006d000000buudCAAQ" TargetMode="External"/><Relationship Id="rId2416" Type="http://schemas.openxmlformats.org/officeDocument/2006/relationships/hyperlink" Target="https://observepoint.my.salesforce.com/006VH00000gcYy9YAE" TargetMode="External"/><Relationship Id="rId3748" Type="http://schemas.openxmlformats.org/officeDocument/2006/relationships/hyperlink" Target="https://observepoint.my.salesforce.com/001d000001T6j30AAB" TargetMode="External"/><Relationship Id="rId2417" Type="http://schemas.openxmlformats.org/officeDocument/2006/relationships/hyperlink" Target="https://observepoint.my.salesforce.com/0010W00002dxSBLQA2" TargetMode="External"/><Relationship Id="rId3747" Type="http://schemas.openxmlformats.org/officeDocument/2006/relationships/hyperlink" Target="https://observepoint.my.salesforce.com/006d000000hzTjlAAE" TargetMode="External"/><Relationship Id="rId2418" Type="http://schemas.openxmlformats.org/officeDocument/2006/relationships/hyperlink" Target="https://observepoint.my.salesforce.com/006VH0000036cKDYAY" TargetMode="External"/><Relationship Id="rId2419" Type="http://schemas.openxmlformats.org/officeDocument/2006/relationships/hyperlink" Target="https://observepoint.my.salesforce.com/0010W00002dxSBLQA2" TargetMode="External"/><Relationship Id="rId3749" Type="http://schemas.openxmlformats.org/officeDocument/2006/relationships/hyperlink" Target="https://observepoint.my.salesforce.com/006d000000dPl4SAAS" TargetMode="External"/><Relationship Id="rId3740" Type="http://schemas.openxmlformats.org/officeDocument/2006/relationships/hyperlink" Target="https://observepoint.my.salesforce.com/001d000001cgzAwAAI" TargetMode="External"/><Relationship Id="rId2410" Type="http://schemas.openxmlformats.org/officeDocument/2006/relationships/hyperlink" Target="https://observepoint.my.salesforce.com/006VH00000iLrmOYAS" TargetMode="External"/><Relationship Id="rId3742" Type="http://schemas.openxmlformats.org/officeDocument/2006/relationships/hyperlink" Target="https://observepoint.my.salesforce.com/001d000001cgzAwAAI" TargetMode="External"/><Relationship Id="rId2411" Type="http://schemas.openxmlformats.org/officeDocument/2006/relationships/hyperlink" Target="https://observepoint.my.salesforce.com/001d000001ezJ3bAAE" TargetMode="External"/><Relationship Id="rId3741" Type="http://schemas.openxmlformats.org/officeDocument/2006/relationships/hyperlink" Target="https://observepoint.my.salesforce.com/0060W0000121nxwQAA" TargetMode="External"/><Relationship Id="rId1114" Type="http://schemas.openxmlformats.org/officeDocument/2006/relationships/hyperlink" Target="https://observepoint.my.salesforce.com/001d000001RemPSAAZ" TargetMode="External"/><Relationship Id="rId2445" Type="http://schemas.openxmlformats.org/officeDocument/2006/relationships/hyperlink" Target="https://observepoint.my.salesforce.com/001d000001hS0BGAA0" TargetMode="External"/><Relationship Id="rId3777" Type="http://schemas.openxmlformats.org/officeDocument/2006/relationships/hyperlink" Target="https://observepoint.my.salesforce.com/0066T00001EK6vVQAT" TargetMode="External"/><Relationship Id="rId1115" Type="http://schemas.openxmlformats.org/officeDocument/2006/relationships/hyperlink" Target="https://observepoint.my.salesforce.com/006VH00000WL2PPYA1" TargetMode="External"/><Relationship Id="rId2446" Type="http://schemas.openxmlformats.org/officeDocument/2006/relationships/hyperlink" Target="https://observepoint.my.salesforce.com/0066T000018I3NnQAK" TargetMode="External"/><Relationship Id="rId3776" Type="http://schemas.openxmlformats.org/officeDocument/2006/relationships/hyperlink" Target="https://observepoint.my.salesforce.com/001d000001iknk6AAA" TargetMode="External"/><Relationship Id="rId1116" Type="http://schemas.openxmlformats.org/officeDocument/2006/relationships/hyperlink" Target="https://observepoint.my.salesforce.com/001d000001RemPSAAZ" TargetMode="External"/><Relationship Id="rId2447" Type="http://schemas.openxmlformats.org/officeDocument/2006/relationships/hyperlink" Target="https://observepoint.my.salesforce.com/0016T00002slqYgQAI" TargetMode="External"/><Relationship Id="rId3779" Type="http://schemas.openxmlformats.org/officeDocument/2006/relationships/hyperlink" Target="https://observepoint.my.salesforce.com/0066T00001ACsBcQAL" TargetMode="External"/><Relationship Id="rId1117" Type="http://schemas.openxmlformats.org/officeDocument/2006/relationships/hyperlink" Target="https://observepoint.my.salesforce.com/0060W000014oMiLQAU" TargetMode="External"/><Relationship Id="rId2448" Type="http://schemas.openxmlformats.org/officeDocument/2006/relationships/hyperlink" Target="https://observepoint.my.salesforce.com/0066T00001DHn4pQAD" TargetMode="External"/><Relationship Id="rId3778" Type="http://schemas.openxmlformats.org/officeDocument/2006/relationships/hyperlink" Target="https://observepoint.my.salesforce.com/001d000001iknk6AAA" TargetMode="External"/><Relationship Id="rId1118" Type="http://schemas.openxmlformats.org/officeDocument/2006/relationships/hyperlink" Target="https://observepoint.my.salesforce.com/001d000001h1fQlAAI" TargetMode="External"/><Relationship Id="rId2449" Type="http://schemas.openxmlformats.org/officeDocument/2006/relationships/hyperlink" Target="https://observepoint.my.salesforce.com/0016T00002slqYgQAI" TargetMode="External"/><Relationship Id="rId1119" Type="http://schemas.openxmlformats.org/officeDocument/2006/relationships/hyperlink" Target="https://observepoint.my.salesforce.com/0066T000016lfpJQAQ" TargetMode="External"/><Relationship Id="rId525" Type="http://schemas.openxmlformats.org/officeDocument/2006/relationships/hyperlink" Target="https://observepoint.my.salesforce.com/0060W00000zOTMPQA4" TargetMode="External"/><Relationship Id="rId524" Type="http://schemas.openxmlformats.org/officeDocument/2006/relationships/hyperlink" Target="https://observepoint.my.salesforce.com/001d000001tQ1bSAAS" TargetMode="External"/><Relationship Id="rId523" Type="http://schemas.openxmlformats.org/officeDocument/2006/relationships/hyperlink" Target="https://observepoint.my.salesforce.com/0060W000014m8eBQAQ" TargetMode="External"/><Relationship Id="rId522" Type="http://schemas.openxmlformats.org/officeDocument/2006/relationships/hyperlink" Target="https://observepoint.my.salesforce.com/001d000001tQ1bSAAS" TargetMode="External"/><Relationship Id="rId529" Type="http://schemas.openxmlformats.org/officeDocument/2006/relationships/hyperlink" Target="https://observepoint.my.salesforce.com/0060W000014mcyEQAQ" TargetMode="External"/><Relationship Id="rId528" Type="http://schemas.openxmlformats.org/officeDocument/2006/relationships/hyperlink" Target="https://observepoint.my.salesforce.com/001d0000029ocoYAAQ" TargetMode="External"/><Relationship Id="rId527" Type="http://schemas.openxmlformats.org/officeDocument/2006/relationships/hyperlink" Target="https://observepoint.my.salesforce.com/0066T000016liysQAA" TargetMode="External"/><Relationship Id="rId526" Type="http://schemas.openxmlformats.org/officeDocument/2006/relationships/hyperlink" Target="https://observepoint.my.salesforce.com/001d0000022qEZkAAM" TargetMode="External"/><Relationship Id="rId3771" Type="http://schemas.openxmlformats.org/officeDocument/2006/relationships/hyperlink" Target="https://observepoint.my.salesforce.com/006d000000kaLi0AAE" TargetMode="External"/><Relationship Id="rId2440" Type="http://schemas.openxmlformats.org/officeDocument/2006/relationships/hyperlink" Target="https://observepoint.my.salesforce.com/0066T0000190ncsQAA" TargetMode="External"/><Relationship Id="rId3770" Type="http://schemas.openxmlformats.org/officeDocument/2006/relationships/hyperlink" Target="https://observepoint.my.salesforce.com/001d000001hSqX9AAK" TargetMode="External"/><Relationship Id="rId521" Type="http://schemas.openxmlformats.org/officeDocument/2006/relationships/hyperlink" Target="https://observepoint.my.salesforce.com/0066T000016lfw0QAA" TargetMode="External"/><Relationship Id="rId1110" Type="http://schemas.openxmlformats.org/officeDocument/2006/relationships/hyperlink" Target="https://observepoint.my.salesforce.com/001d000001hT405AAC" TargetMode="External"/><Relationship Id="rId2441" Type="http://schemas.openxmlformats.org/officeDocument/2006/relationships/hyperlink" Target="https://observepoint.my.salesforce.com/001d000001hS0BGAA0" TargetMode="External"/><Relationship Id="rId3773" Type="http://schemas.openxmlformats.org/officeDocument/2006/relationships/hyperlink" Target="https://observepoint.my.salesforce.com/006d000000e5Yc3AAE" TargetMode="External"/><Relationship Id="rId520" Type="http://schemas.openxmlformats.org/officeDocument/2006/relationships/hyperlink" Target="https://observepoint.my.salesforce.com/001d000001tQ1bSAAS" TargetMode="External"/><Relationship Id="rId1111" Type="http://schemas.openxmlformats.org/officeDocument/2006/relationships/hyperlink" Target="https://observepoint.my.salesforce.com/0060W000013sgoYQAQ" TargetMode="External"/><Relationship Id="rId2442" Type="http://schemas.openxmlformats.org/officeDocument/2006/relationships/hyperlink" Target="https://observepoint.my.salesforce.com/006VH00000bY2eqYAC" TargetMode="External"/><Relationship Id="rId3772" Type="http://schemas.openxmlformats.org/officeDocument/2006/relationships/hyperlink" Target="https://observepoint.my.salesforce.com/001d000001hSqX9AAK" TargetMode="External"/><Relationship Id="rId1112" Type="http://schemas.openxmlformats.org/officeDocument/2006/relationships/hyperlink" Target="https://observepoint.my.salesforce.com/001d000001hT405AAC" TargetMode="External"/><Relationship Id="rId2443" Type="http://schemas.openxmlformats.org/officeDocument/2006/relationships/hyperlink" Target="https://observepoint.my.salesforce.com/001d000001hS0BGAA0" TargetMode="External"/><Relationship Id="rId3775" Type="http://schemas.openxmlformats.org/officeDocument/2006/relationships/hyperlink" Target="https://observepoint.my.salesforce.com/006VH00000PnBVNYA3" TargetMode="External"/><Relationship Id="rId1113" Type="http://schemas.openxmlformats.org/officeDocument/2006/relationships/hyperlink" Target="https://observepoint.my.salesforce.com/0060W000014o17wQAA" TargetMode="External"/><Relationship Id="rId2444" Type="http://schemas.openxmlformats.org/officeDocument/2006/relationships/hyperlink" Target="https://observepoint.my.salesforce.com/0066T00001DORnxQAH" TargetMode="External"/><Relationship Id="rId3774" Type="http://schemas.openxmlformats.org/officeDocument/2006/relationships/hyperlink" Target="https://observepoint.my.salesforce.com/001d000001hSqX9AAK" TargetMode="External"/><Relationship Id="rId1103" Type="http://schemas.openxmlformats.org/officeDocument/2006/relationships/hyperlink" Target="https://observepoint.my.salesforce.com/0060W00000zP7MGQA0" TargetMode="External"/><Relationship Id="rId2434" Type="http://schemas.openxmlformats.org/officeDocument/2006/relationships/hyperlink" Target="https://observepoint.my.salesforce.com/0066T000018yK7mQAE" TargetMode="External"/><Relationship Id="rId3766" Type="http://schemas.openxmlformats.org/officeDocument/2006/relationships/hyperlink" Target="https://observepoint.my.salesforce.com/001d000001ikou0AAA" TargetMode="External"/><Relationship Id="rId1104" Type="http://schemas.openxmlformats.org/officeDocument/2006/relationships/hyperlink" Target="https://observepoint.my.salesforce.com/001d000001gPu94AAC" TargetMode="External"/><Relationship Id="rId2435" Type="http://schemas.openxmlformats.org/officeDocument/2006/relationships/hyperlink" Target="https://observepoint.my.salesforce.com/001d000001rgTbzAAE" TargetMode="External"/><Relationship Id="rId3765" Type="http://schemas.openxmlformats.org/officeDocument/2006/relationships/hyperlink" Target="https://observepoint.my.salesforce.com/006d000000mGW7nAAG" TargetMode="External"/><Relationship Id="rId1105" Type="http://schemas.openxmlformats.org/officeDocument/2006/relationships/hyperlink" Target="https://observepoint.my.salesforce.com/0060W000014nordQAA" TargetMode="External"/><Relationship Id="rId2436" Type="http://schemas.openxmlformats.org/officeDocument/2006/relationships/hyperlink" Target="https://observepoint.my.salesforce.com/006VH000000xDvhYAE" TargetMode="External"/><Relationship Id="rId3768" Type="http://schemas.openxmlformats.org/officeDocument/2006/relationships/hyperlink" Target="https://observepoint.my.salesforce.com/001d000001ikp4yAAA" TargetMode="External"/><Relationship Id="rId1106" Type="http://schemas.openxmlformats.org/officeDocument/2006/relationships/hyperlink" Target="https://observepoint.my.salesforce.com/001d000000VOihmAAD" TargetMode="External"/><Relationship Id="rId2437" Type="http://schemas.openxmlformats.org/officeDocument/2006/relationships/hyperlink" Target="https://observepoint.my.salesforce.com/001d000001rgTbzAAE" TargetMode="External"/><Relationship Id="rId3767" Type="http://schemas.openxmlformats.org/officeDocument/2006/relationships/hyperlink" Target="https://observepoint.my.salesforce.com/0060W00001213WAQAY" TargetMode="External"/><Relationship Id="rId1107" Type="http://schemas.openxmlformats.org/officeDocument/2006/relationships/hyperlink" Target="https://observepoint.my.salesforce.com/0060W000011UmtYQAS" TargetMode="External"/><Relationship Id="rId2438" Type="http://schemas.openxmlformats.org/officeDocument/2006/relationships/hyperlink" Target="https://observepoint.my.salesforce.com/0066T0000191LULQA2" TargetMode="External"/><Relationship Id="rId1108" Type="http://schemas.openxmlformats.org/officeDocument/2006/relationships/hyperlink" Target="https://observepoint.my.salesforce.com/001d000001hT405AAC" TargetMode="External"/><Relationship Id="rId2439" Type="http://schemas.openxmlformats.org/officeDocument/2006/relationships/hyperlink" Target="https://observepoint.my.salesforce.com/001d000001l9K0VAAU" TargetMode="External"/><Relationship Id="rId3769" Type="http://schemas.openxmlformats.org/officeDocument/2006/relationships/hyperlink" Target="https://observepoint.my.salesforce.com/0060W00000vXCbAQAW" TargetMode="External"/><Relationship Id="rId1109" Type="http://schemas.openxmlformats.org/officeDocument/2006/relationships/hyperlink" Target="https://observepoint.my.salesforce.com/0066T000015qQD2QAM" TargetMode="External"/><Relationship Id="rId519" Type="http://schemas.openxmlformats.org/officeDocument/2006/relationships/hyperlink" Target="https://observepoint.my.salesforce.com/0060W000011pqmiQAA" TargetMode="External"/><Relationship Id="rId514" Type="http://schemas.openxmlformats.org/officeDocument/2006/relationships/hyperlink" Target="https://observepoint.my.salesforce.com/0010W00002VzFoZQAV" TargetMode="External"/><Relationship Id="rId513" Type="http://schemas.openxmlformats.org/officeDocument/2006/relationships/hyperlink" Target="https://observepoint.my.salesforce.com/0060W000014oOozQAE" TargetMode="External"/><Relationship Id="rId512" Type="http://schemas.openxmlformats.org/officeDocument/2006/relationships/hyperlink" Target="https://observepoint.my.salesforce.com/0010W00002VzFoZQAV" TargetMode="External"/><Relationship Id="rId511" Type="http://schemas.openxmlformats.org/officeDocument/2006/relationships/hyperlink" Target="https://observepoint.my.salesforce.com/0066T000016nSUZQA2" TargetMode="External"/><Relationship Id="rId518" Type="http://schemas.openxmlformats.org/officeDocument/2006/relationships/hyperlink" Target="https://observepoint.my.salesforce.com/001d000001quPNUAA2" TargetMode="External"/><Relationship Id="rId517" Type="http://schemas.openxmlformats.org/officeDocument/2006/relationships/hyperlink" Target="https://observepoint.my.salesforce.com/0060W000012sf3wQAA" TargetMode="External"/><Relationship Id="rId516" Type="http://schemas.openxmlformats.org/officeDocument/2006/relationships/hyperlink" Target="https://observepoint.my.salesforce.com/0010W00002VzFoZQAV" TargetMode="External"/><Relationship Id="rId515" Type="http://schemas.openxmlformats.org/officeDocument/2006/relationships/hyperlink" Target="https://observepoint.my.salesforce.com/0060W000012ZGEoQAO" TargetMode="External"/><Relationship Id="rId3760" Type="http://schemas.openxmlformats.org/officeDocument/2006/relationships/hyperlink" Target="https://observepoint.my.salesforce.com/001d000001Ub6gbAAB" TargetMode="External"/><Relationship Id="rId510" Type="http://schemas.openxmlformats.org/officeDocument/2006/relationships/hyperlink" Target="https://observepoint.my.salesforce.com/001d000001saTohAAE" TargetMode="External"/><Relationship Id="rId2430" Type="http://schemas.openxmlformats.org/officeDocument/2006/relationships/hyperlink" Target="https://observepoint.my.salesforce.com/0066T0000190d4YQAQ" TargetMode="External"/><Relationship Id="rId3762" Type="http://schemas.openxmlformats.org/officeDocument/2006/relationships/hyperlink" Target="https://observepoint.my.salesforce.com/001d000000VOihgAAD" TargetMode="External"/><Relationship Id="rId1100" Type="http://schemas.openxmlformats.org/officeDocument/2006/relationships/hyperlink" Target="https://observepoint.my.salesforce.com/001d000001gPu94AAC" TargetMode="External"/><Relationship Id="rId2431" Type="http://schemas.openxmlformats.org/officeDocument/2006/relationships/hyperlink" Target="https://observepoint.my.salesforce.com/001d00000236In7AAE" TargetMode="External"/><Relationship Id="rId3761" Type="http://schemas.openxmlformats.org/officeDocument/2006/relationships/hyperlink" Target="https://observepoint.my.salesforce.com/006d000000ZcnJZAAZ" TargetMode="External"/><Relationship Id="rId1101" Type="http://schemas.openxmlformats.org/officeDocument/2006/relationships/hyperlink" Target="https://observepoint.my.salesforce.com/0060W0000123PwEQAU" TargetMode="External"/><Relationship Id="rId2432" Type="http://schemas.openxmlformats.org/officeDocument/2006/relationships/hyperlink" Target="https://observepoint.my.salesforce.com/0066T00001ABrnJQAT" TargetMode="External"/><Relationship Id="rId3764" Type="http://schemas.openxmlformats.org/officeDocument/2006/relationships/hyperlink" Target="https://observepoint.my.salesforce.com/001d000001ikou0AAA" TargetMode="External"/><Relationship Id="rId1102" Type="http://schemas.openxmlformats.org/officeDocument/2006/relationships/hyperlink" Target="https://observepoint.my.salesforce.com/001d000001gPu94AAC" TargetMode="External"/><Relationship Id="rId2433" Type="http://schemas.openxmlformats.org/officeDocument/2006/relationships/hyperlink" Target="https://observepoint.my.salesforce.com/001d000001rgTbzAAE" TargetMode="External"/><Relationship Id="rId3763" Type="http://schemas.openxmlformats.org/officeDocument/2006/relationships/hyperlink" Target="https://observepoint.my.salesforce.com/0060W00000vId3dQAC" TargetMode="External"/><Relationship Id="rId3711" Type="http://schemas.openxmlformats.org/officeDocument/2006/relationships/hyperlink" Target="https://observepoint.my.salesforce.com/0060W000015PEXMQA4" TargetMode="External"/><Relationship Id="rId3710" Type="http://schemas.openxmlformats.org/officeDocument/2006/relationships/hyperlink" Target="https://observepoint.my.salesforce.com/001d000001i9vL3AAI" TargetMode="External"/><Relationship Id="rId3713" Type="http://schemas.openxmlformats.org/officeDocument/2006/relationships/hyperlink" Target="https://observepoint.my.salesforce.com/0060W000012TQebQAG" TargetMode="External"/><Relationship Id="rId3712" Type="http://schemas.openxmlformats.org/officeDocument/2006/relationships/hyperlink" Target="https://observepoint.my.salesforce.com/001d000001i9vL3AAI" TargetMode="External"/><Relationship Id="rId3715" Type="http://schemas.openxmlformats.org/officeDocument/2006/relationships/hyperlink" Target="https://observepoint.my.salesforce.com/0060W000010RW7hQAG" TargetMode="External"/><Relationship Id="rId3714" Type="http://schemas.openxmlformats.org/officeDocument/2006/relationships/hyperlink" Target="https://observepoint.my.salesforce.com/001d000001i9vL3AAI" TargetMode="External"/><Relationship Id="rId3717" Type="http://schemas.openxmlformats.org/officeDocument/2006/relationships/hyperlink" Target="https://observepoint.my.salesforce.com/0060W00000wvVPjQAM" TargetMode="External"/><Relationship Id="rId3716" Type="http://schemas.openxmlformats.org/officeDocument/2006/relationships/hyperlink" Target="https://observepoint.my.salesforce.com/001d000001i9vL3AAI" TargetMode="External"/><Relationship Id="rId3719" Type="http://schemas.openxmlformats.org/officeDocument/2006/relationships/hyperlink" Target="https://observepoint.my.salesforce.com/0066T000015qQMhQAM" TargetMode="External"/><Relationship Id="rId3718" Type="http://schemas.openxmlformats.org/officeDocument/2006/relationships/hyperlink" Target="https://observepoint.my.salesforce.com/001d000001iAKJyAAO" TargetMode="External"/><Relationship Id="rId3700" Type="http://schemas.openxmlformats.org/officeDocument/2006/relationships/hyperlink" Target="https://observepoint.my.salesforce.com/001d000001ezRkOAAU" TargetMode="External"/><Relationship Id="rId3702" Type="http://schemas.openxmlformats.org/officeDocument/2006/relationships/hyperlink" Target="https://observepoint.my.salesforce.com/001d000001ezRkOAAU" TargetMode="External"/><Relationship Id="rId3701" Type="http://schemas.openxmlformats.org/officeDocument/2006/relationships/hyperlink" Target="https://observepoint.my.salesforce.com/0066T000015QfK3QAK" TargetMode="External"/><Relationship Id="rId3704" Type="http://schemas.openxmlformats.org/officeDocument/2006/relationships/hyperlink" Target="https://observepoint.my.salesforce.com/001d000001ezRkOAAU" TargetMode="External"/><Relationship Id="rId3703" Type="http://schemas.openxmlformats.org/officeDocument/2006/relationships/hyperlink" Target="https://observepoint.my.salesforce.com/0060W000012JcWkQAK" TargetMode="External"/><Relationship Id="rId3706" Type="http://schemas.openxmlformats.org/officeDocument/2006/relationships/hyperlink" Target="https://observepoint.my.salesforce.com/001d000001ezRkOAAU" TargetMode="External"/><Relationship Id="rId3705" Type="http://schemas.openxmlformats.org/officeDocument/2006/relationships/hyperlink" Target="https://observepoint.my.salesforce.com/0060W000010wkznQAA" TargetMode="External"/><Relationship Id="rId3708" Type="http://schemas.openxmlformats.org/officeDocument/2006/relationships/hyperlink" Target="https://observepoint.my.salesforce.com/001d000001HbzQ2AAJ" TargetMode="External"/><Relationship Id="rId3707" Type="http://schemas.openxmlformats.org/officeDocument/2006/relationships/hyperlink" Target="https://observepoint.my.salesforce.com/006d000000VQaPcAAL" TargetMode="External"/><Relationship Id="rId3709" Type="http://schemas.openxmlformats.org/officeDocument/2006/relationships/hyperlink" Target="https://observepoint.my.salesforce.com/0066T000017WXbQQAW" TargetMode="External"/><Relationship Id="rId2401" Type="http://schemas.openxmlformats.org/officeDocument/2006/relationships/hyperlink" Target="https://observepoint.my.salesforce.com/0010W00002RhS2nQAF" TargetMode="External"/><Relationship Id="rId3733" Type="http://schemas.openxmlformats.org/officeDocument/2006/relationships/hyperlink" Target="https://observepoint.my.salesforce.com/006d000000kFFdZAAW" TargetMode="External"/><Relationship Id="rId2402" Type="http://schemas.openxmlformats.org/officeDocument/2006/relationships/hyperlink" Target="https://observepoint.my.salesforce.com/006VH00000TmjevYAB" TargetMode="External"/><Relationship Id="rId3732" Type="http://schemas.openxmlformats.org/officeDocument/2006/relationships/hyperlink" Target="https://observepoint.my.salesforce.com/001d000001i8bT8AAI" TargetMode="External"/><Relationship Id="rId2403" Type="http://schemas.openxmlformats.org/officeDocument/2006/relationships/hyperlink" Target="https://observepoint.my.salesforce.com/0010W00002RhS2nQAF" TargetMode="External"/><Relationship Id="rId3735" Type="http://schemas.openxmlformats.org/officeDocument/2006/relationships/hyperlink" Target="https://observepoint.my.salesforce.com/0060W00000wvrVLQAY" TargetMode="External"/><Relationship Id="rId2404" Type="http://schemas.openxmlformats.org/officeDocument/2006/relationships/hyperlink" Target="https://observepoint.my.salesforce.com/006VH00000ADOEtYAP" TargetMode="External"/><Relationship Id="rId3734" Type="http://schemas.openxmlformats.org/officeDocument/2006/relationships/hyperlink" Target="https://observepoint.my.salesforce.com/001d000001i8bT8AAI" TargetMode="External"/><Relationship Id="rId2405" Type="http://schemas.openxmlformats.org/officeDocument/2006/relationships/hyperlink" Target="https://observepoint.my.salesforce.com/001d000001ezqfhAAA" TargetMode="External"/><Relationship Id="rId3737" Type="http://schemas.openxmlformats.org/officeDocument/2006/relationships/hyperlink" Target="https://observepoint.my.salesforce.com/006d000000uH6XQAA0" TargetMode="External"/><Relationship Id="rId2406" Type="http://schemas.openxmlformats.org/officeDocument/2006/relationships/hyperlink" Target="https://observepoint.my.salesforce.com/006VH00000TTkJmYAL" TargetMode="External"/><Relationship Id="rId3736" Type="http://schemas.openxmlformats.org/officeDocument/2006/relationships/hyperlink" Target="https://observepoint.my.salesforce.com/001d000001cgzAwAAI" TargetMode="External"/><Relationship Id="rId2407" Type="http://schemas.openxmlformats.org/officeDocument/2006/relationships/hyperlink" Target="https://observepoint.my.salesforce.com/001d000001ezqfhAAA" TargetMode="External"/><Relationship Id="rId3739" Type="http://schemas.openxmlformats.org/officeDocument/2006/relationships/hyperlink" Target="https://observepoint.my.salesforce.com/006d000000hzTSBAA2" TargetMode="External"/><Relationship Id="rId2408" Type="http://schemas.openxmlformats.org/officeDocument/2006/relationships/hyperlink" Target="https://observepoint.my.salesforce.com/0066T00001BAQnYQAX" TargetMode="External"/><Relationship Id="rId3738" Type="http://schemas.openxmlformats.org/officeDocument/2006/relationships/hyperlink" Target="https://observepoint.my.salesforce.com/001d000001cgzAwAAI" TargetMode="External"/><Relationship Id="rId2409" Type="http://schemas.openxmlformats.org/officeDocument/2006/relationships/hyperlink" Target="https://observepoint.my.salesforce.com/001d000001ezp64AAA" TargetMode="External"/><Relationship Id="rId3731" Type="http://schemas.openxmlformats.org/officeDocument/2006/relationships/hyperlink" Target="https://observepoint.my.salesforce.com/0060W00000y5ExeQAE" TargetMode="External"/><Relationship Id="rId2400" Type="http://schemas.openxmlformats.org/officeDocument/2006/relationships/hyperlink" Target="https://observepoint.my.salesforce.com/006VH00000hYNZMYA4" TargetMode="External"/><Relationship Id="rId3730" Type="http://schemas.openxmlformats.org/officeDocument/2006/relationships/hyperlink" Target="https://observepoint.my.salesforce.com/001d000001fjoUgAAI" TargetMode="External"/><Relationship Id="rId3722" Type="http://schemas.openxmlformats.org/officeDocument/2006/relationships/hyperlink" Target="https://observepoint.my.salesforce.com/001d000001iAKJyAAO" TargetMode="External"/><Relationship Id="rId3721" Type="http://schemas.openxmlformats.org/officeDocument/2006/relationships/hyperlink" Target="https://observepoint.my.salesforce.com/0060W000013suHRQAY" TargetMode="External"/><Relationship Id="rId3724" Type="http://schemas.openxmlformats.org/officeDocument/2006/relationships/hyperlink" Target="https://observepoint.my.salesforce.com/001d000001iAKJyAAO" TargetMode="External"/><Relationship Id="rId3723" Type="http://schemas.openxmlformats.org/officeDocument/2006/relationships/hyperlink" Target="https://observepoint.my.salesforce.com/0060W000011Wi9uQAC" TargetMode="External"/><Relationship Id="rId3726" Type="http://schemas.openxmlformats.org/officeDocument/2006/relationships/hyperlink" Target="https://observepoint.my.salesforce.com/001d000001iAKJyAAO" TargetMode="External"/><Relationship Id="rId3725" Type="http://schemas.openxmlformats.org/officeDocument/2006/relationships/hyperlink" Target="https://observepoint.my.salesforce.com/0060W00000zMqEHQA0" TargetMode="External"/><Relationship Id="rId3728" Type="http://schemas.openxmlformats.org/officeDocument/2006/relationships/hyperlink" Target="https://observepoint.my.salesforce.com/001d000001iAgG4AAK" TargetMode="External"/><Relationship Id="rId3727" Type="http://schemas.openxmlformats.org/officeDocument/2006/relationships/hyperlink" Target="https://observepoint.my.salesforce.com/006d000000hMTcQAAW" TargetMode="External"/><Relationship Id="rId3729" Type="http://schemas.openxmlformats.org/officeDocument/2006/relationships/hyperlink" Target="https://observepoint.my.salesforce.com/006d000000j1QAnAAM" TargetMode="External"/><Relationship Id="rId3720" Type="http://schemas.openxmlformats.org/officeDocument/2006/relationships/hyperlink" Target="https://observepoint.my.salesforce.com/001d000001iAKJyAAO" TargetMode="External"/><Relationship Id="rId4206" Type="http://schemas.openxmlformats.org/officeDocument/2006/relationships/hyperlink" Target="https://observepoint.my.salesforce.com/001d000001RdPBTAA3" TargetMode="External"/><Relationship Id="rId5538" Type="http://schemas.openxmlformats.org/officeDocument/2006/relationships/hyperlink" Target="https://observepoint.my.salesforce.com/006VH00000d4Bb9YAE" TargetMode="External"/><Relationship Id="rId4205" Type="http://schemas.openxmlformats.org/officeDocument/2006/relationships/hyperlink" Target="https://observepoint.my.salesforce.com/006d000000ultayAAA" TargetMode="External"/><Relationship Id="rId5539" Type="http://schemas.openxmlformats.org/officeDocument/2006/relationships/hyperlink" Target="https://observepoint.my.salesforce.com/0010W00002ZqiEdQAJ" TargetMode="External"/><Relationship Id="rId4208" Type="http://schemas.openxmlformats.org/officeDocument/2006/relationships/hyperlink" Target="https://observepoint.my.salesforce.com/001d000001RdPBTAA3" TargetMode="External"/><Relationship Id="rId5536" Type="http://schemas.openxmlformats.org/officeDocument/2006/relationships/hyperlink" Target="https://observepoint.my.salesforce.com/006VH00000OmgFFYAZ" TargetMode="External"/><Relationship Id="rId4207" Type="http://schemas.openxmlformats.org/officeDocument/2006/relationships/hyperlink" Target="https://observepoint.my.salesforce.com/0060W000014oOlqQAE" TargetMode="External"/><Relationship Id="rId5537" Type="http://schemas.openxmlformats.org/officeDocument/2006/relationships/hyperlink" Target="https://observepoint.my.salesforce.com/0010W00002ZqiEdQAJ" TargetMode="External"/><Relationship Id="rId590" Type="http://schemas.openxmlformats.org/officeDocument/2006/relationships/hyperlink" Target="https://observepoint.my.salesforce.com/001d0000023YC4kAAG" TargetMode="External"/><Relationship Id="rId4209" Type="http://schemas.openxmlformats.org/officeDocument/2006/relationships/hyperlink" Target="https://observepoint.my.salesforce.com/0060W0000121aKCQAY" TargetMode="External"/><Relationship Id="rId589" Type="http://schemas.openxmlformats.org/officeDocument/2006/relationships/hyperlink" Target="https://observepoint.my.salesforce.com/006d000000tw35qAAA" TargetMode="External"/><Relationship Id="rId588" Type="http://schemas.openxmlformats.org/officeDocument/2006/relationships/hyperlink" Target="https://observepoint.my.salesforce.com/001d0000029fKXEAA2" TargetMode="External"/><Relationship Id="rId1170" Type="http://schemas.openxmlformats.org/officeDocument/2006/relationships/hyperlink" Target="https://observepoint.my.salesforce.com/001d000001gyl5WAAQ" TargetMode="External"/><Relationship Id="rId1171" Type="http://schemas.openxmlformats.org/officeDocument/2006/relationships/hyperlink" Target="https://observepoint.my.salesforce.com/0060W000013J51bQAC" TargetMode="External"/><Relationship Id="rId583" Type="http://schemas.openxmlformats.org/officeDocument/2006/relationships/hyperlink" Target="https://observepoint.my.salesforce.com/0060W00000wwwnfQAA" TargetMode="External"/><Relationship Id="rId1172" Type="http://schemas.openxmlformats.org/officeDocument/2006/relationships/hyperlink" Target="https://observepoint.my.salesforce.com/001d000001gyl5WAAQ" TargetMode="External"/><Relationship Id="rId5530" Type="http://schemas.openxmlformats.org/officeDocument/2006/relationships/hyperlink" Target="https://observepoint.my.salesforce.com/006VH00000QP3WpYAL" TargetMode="External"/><Relationship Id="rId582" Type="http://schemas.openxmlformats.org/officeDocument/2006/relationships/hyperlink" Target="https://observepoint.my.salesforce.com/001d000001gytpgAAA" TargetMode="External"/><Relationship Id="rId1173" Type="http://schemas.openxmlformats.org/officeDocument/2006/relationships/hyperlink" Target="https://observepoint.my.salesforce.com/0060W000010yqGcQAI" TargetMode="External"/><Relationship Id="rId5531" Type="http://schemas.openxmlformats.org/officeDocument/2006/relationships/hyperlink" Target="https://observepoint.my.salesforce.com/001VH00000386CzYAI" TargetMode="External"/><Relationship Id="rId581" Type="http://schemas.openxmlformats.org/officeDocument/2006/relationships/hyperlink" Target="https://observepoint.my.salesforce.com/0060W0000123LPFQA2" TargetMode="External"/><Relationship Id="rId1174" Type="http://schemas.openxmlformats.org/officeDocument/2006/relationships/hyperlink" Target="https://observepoint.my.salesforce.com/001d000001gyl5WAAQ" TargetMode="External"/><Relationship Id="rId4200" Type="http://schemas.openxmlformats.org/officeDocument/2006/relationships/hyperlink" Target="https://observepoint.my.salesforce.com/001d000001hSvJCAA0" TargetMode="External"/><Relationship Id="rId580" Type="http://schemas.openxmlformats.org/officeDocument/2006/relationships/hyperlink" Target="https://observepoint.my.salesforce.com/001d000001SQDx3AAH" TargetMode="External"/><Relationship Id="rId1175" Type="http://schemas.openxmlformats.org/officeDocument/2006/relationships/hyperlink" Target="https://observepoint.my.salesforce.com/0060W00000y6dEZQAY" TargetMode="External"/><Relationship Id="rId587" Type="http://schemas.openxmlformats.org/officeDocument/2006/relationships/hyperlink" Target="https://observepoint.my.salesforce.com/0060W00000wyFREQA2" TargetMode="External"/><Relationship Id="rId1176" Type="http://schemas.openxmlformats.org/officeDocument/2006/relationships/hyperlink" Target="https://observepoint.my.salesforce.com/001d000001gyl5WAAQ" TargetMode="External"/><Relationship Id="rId4202" Type="http://schemas.openxmlformats.org/officeDocument/2006/relationships/hyperlink" Target="https://observepoint.my.salesforce.com/001d000001kDb4HAAS" TargetMode="External"/><Relationship Id="rId5534" Type="http://schemas.openxmlformats.org/officeDocument/2006/relationships/hyperlink" Target="https://observepoint.my.salesforce.com/0066T00001DnsKqQAJ" TargetMode="External"/><Relationship Id="rId586" Type="http://schemas.openxmlformats.org/officeDocument/2006/relationships/hyperlink" Target="https://observepoint.my.salesforce.com/001d000001hS7QRAA0" TargetMode="External"/><Relationship Id="rId1177" Type="http://schemas.openxmlformats.org/officeDocument/2006/relationships/hyperlink" Target="https://observepoint.my.salesforce.com/0060W00001230SNQAY" TargetMode="External"/><Relationship Id="rId4201" Type="http://schemas.openxmlformats.org/officeDocument/2006/relationships/hyperlink" Target="https://observepoint.my.salesforce.com/006d000000hpcR2AAI" TargetMode="External"/><Relationship Id="rId5535" Type="http://schemas.openxmlformats.org/officeDocument/2006/relationships/hyperlink" Target="https://observepoint.my.salesforce.com/0010W00002ZqiEdQAJ" TargetMode="External"/><Relationship Id="rId585" Type="http://schemas.openxmlformats.org/officeDocument/2006/relationships/hyperlink" Target="https://observepoint.my.salesforce.com/006d000000uoPFuAAM" TargetMode="External"/><Relationship Id="rId1178" Type="http://schemas.openxmlformats.org/officeDocument/2006/relationships/hyperlink" Target="https://observepoint.my.salesforce.com/001d000001hUh0qAAC" TargetMode="External"/><Relationship Id="rId4204" Type="http://schemas.openxmlformats.org/officeDocument/2006/relationships/hyperlink" Target="https://observepoint.my.salesforce.com/001d000001RdPBTAA3" TargetMode="External"/><Relationship Id="rId5532" Type="http://schemas.openxmlformats.org/officeDocument/2006/relationships/hyperlink" Target="https://observepoint.my.salesforce.com/006VH00000de0hBYAQ" TargetMode="External"/><Relationship Id="rId584" Type="http://schemas.openxmlformats.org/officeDocument/2006/relationships/hyperlink" Target="https://observepoint.my.salesforce.com/001d000001gytpgAAA" TargetMode="External"/><Relationship Id="rId1179" Type="http://schemas.openxmlformats.org/officeDocument/2006/relationships/hyperlink" Target="https://observepoint.my.salesforce.com/0066T000017TxbxQAC" TargetMode="External"/><Relationship Id="rId4203" Type="http://schemas.openxmlformats.org/officeDocument/2006/relationships/hyperlink" Target="https://observepoint.my.salesforce.com/0060W00000zPHvdQAG" TargetMode="External"/><Relationship Id="rId5533" Type="http://schemas.openxmlformats.org/officeDocument/2006/relationships/hyperlink" Target="https://observepoint.my.salesforce.com/001VH00000386CzYAI" TargetMode="External"/><Relationship Id="rId1169" Type="http://schemas.openxmlformats.org/officeDocument/2006/relationships/hyperlink" Target="https://observepoint.my.salesforce.com/0066T000016H6J4QAK" TargetMode="External"/><Relationship Id="rId5527" Type="http://schemas.openxmlformats.org/officeDocument/2006/relationships/hyperlink" Target="https://observepoint.my.salesforce.com/001VH00000BMd1MYAT" TargetMode="External"/><Relationship Id="rId5528" Type="http://schemas.openxmlformats.org/officeDocument/2006/relationships/hyperlink" Target="https://observepoint.my.salesforce.com/006VH00000OSkrjYAD" TargetMode="External"/><Relationship Id="rId5525" Type="http://schemas.openxmlformats.org/officeDocument/2006/relationships/hyperlink" Target="https://observepoint.my.salesforce.com/0016T00002mODVyQAO" TargetMode="External"/><Relationship Id="rId5526" Type="http://schemas.openxmlformats.org/officeDocument/2006/relationships/hyperlink" Target="https://observepoint.my.salesforce.com/006VH00000aPRpyYAG" TargetMode="External"/><Relationship Id="rId5529" Type="http://schemas.openxmlformats.org/officeDocument/2006/relationships/hyperlink" Target="https://observepoint.my.salesforce.com/001VH00000BMd1MYAT" TargetMode="External"/><Relationship Id="rId579" Type="http://schemas.openxmlformats.org/officeDocument/2006/relationships/hyperlink" Target="https://observepoint.my.salesforce.com/0066T0000168ucPQAQ" TargetMode="External"/><Relationship Id="rId578" Type="http://schemas.openxmlformats.org/officeDocument/2006/relationships/hyperlink" Target="https://observepoint.my.salesforce.com/001d000001SQDx3AAH" TargetMode="External"/><Relationship Id="rId577" Type="http://schemas.openxmlformats.org/officeDocument/2006/relationships/hyperlink" Target="https://observepoint.my.salesforce.com/0066T00001C98gEQAR" TargetMode="External"/><Relationship Id="rId2490" Type="http://schemas.openxmlformats.org/officeDocument/2006/relationships/hyperlink" Target="https://observepoint.my.salesforce.com/0060W000014aqzwQAA" TargetMode="External"/><Relationship Id="rId1160" Type="http://schemas.openxmlformats.org/officeDocument/2006/relationships/hyperlink" Target="https://observepoint.my.salesforce.com/001d000001awXTIAA2" TargetMode="External"/><Relationship Id="rId2491" Type="http://schemas.openxmlformats.org/officeDocument/2006/relationships/hyperlink" Target="https://observepoint.my.salesforce.com/0010W00002L1onRQAR" TargetMode="External"/><Relationship Id="rId572" Type="http://schemas.openxmlformats.org/officeDocument/2006/relationships/hyperlink" Target="https://observepoint.my.salesforce.com/001d000001qtNRJAA2" TargetMode="External"/><Relationship Id="rId1161" Type="http://schemas.openxmlformats.org/officeDocument/2006/relationships/hyperlink" Target="https://observepoint.my.salesforce.com/0060W00000y7OI8QAM" TargetMode="External"/><Relationship Id="rId2492" Type="http://schemas.openxmlformats.org/officeDocument/2006/relationships/hyperlink" Target="https://observepoint.my.salesforce.com/0066T00001Do39KQAR" TargetMode="External"/><Relationship Id="rId571" Type="http://schemas.openxmlformats.org/officeDocument/2006/relationships/hyperlink" Target="https://observepoint.my.salesforce.com/0060W00000zNpUFQA0" TargetMode="External"/><Relationship Id="rId1162" Type="http://schemas.openxmlformats.org/officeDocument/2006/relationships/hyperlink" Target="https://observepoint.my.salesforce.com/001d000001l9RORAA2" TargetMode="External"/><Relationship Id="rId2493" Type="http://schemas.openxmlformats.org/officeDocument/2006/relationships/hyperlink" Target="https://observepoint.my.salesforce.com/001d000001gQXw6AAG" TargetMode="External"/><Relationship Id="rId5520" Type="http://schemas.openxmlformats.org/officeDocument/2006/relationships/hyperlink" Target="https://observepoint.my.salesforce.com/006VH00000iVkmpYAC" TargetMode="External"/><Relationship Id="rId570" Type="http://schemas.openxmlformats.org/officeDocument/2006/relationships/hyperlink" Target="https://observepoint.my.salesforce.com/001d000001RdUrNAAV" TargetMode="External"/><Relationship Id="rId1163" Type="http://schemas.openxmlformats.org/officeDocument/2006/relationships/hyperlink" Target="https://observepoint.my.salesforce.com/0060W00000wz8hWQAQ" TargetMode="External"/><Relationship Id="rId2494" Type="http://schemas.openxmlformats.org/officeDocument/2006/relationships/hyperlink" Target="https://observepoint.my.salesforce.com/0066T000016nR8cQAE" TargetMode="External"/><Relationship Id="rId1164" Type="http://schemas.openxmlformats.org/officeDocument/2006/relationships/hyperlink" Target="https://observepoint.my.salesforce.com/001d000001gz76yAAA" TargetMode="External"/><Relationship Id="rId2495" Type="http://schemas.openxmlformats.org/officeDocument/2006/relationships/hyperlink" Target="https://observepoint.my.salesforce.com/001d000001h09VpAAI" TargetMode="External"/><Relationship Id="rId576" Type="http://schemas.openxmlformats.org/officeDocument/2006/relationships/hyperlink" Target="https://observepoint.my.salesforce.com/001d000001SQDx3AAH" TargetMode="External"/><Relationship Id="rId1165" Type="http://schemas.openxmlformats.org/officeDocument/2006/relationships/hyperlink" Target="https://observepoint.my.salesforce.com/0060W00001243y9QAA" TargetMode="External"/><Relationship Id="rId2496" Type="http://schemas.openxmlformats.org/officeDocument/2006/relationships/hyperlink" Target="https://observepoint.my.salesforce.com/0066T00001B9Pq1QAF" TargetMode="External"/><Relationship Id="rId5523" Type="http://schemas.openxmlformats.org/officeDocument/2006/relationships/hyperlink" Target="https://observepoint.my.salesforce.com/001d000001gOUoYAAW" TargetMode="External"/><Relationship Id="rId575" Type="http://schemas.openxmlformats.org/officeDocument/2006/relationships/hyperlink" Target="https://observepoint.my.salesforce.com/006VH00000Z7kQTYAZ" TargetMode="External"/><Relationship Id="rId1166" Type="http://schemas.openxmlformats.org/officeDocument/2006/relationships/hyperlink" Target="https://observepoint.my.salesforce.com/001d000001tOCFhAAO" TargetMode="External"/><Relationship Id="rId2497" Type="http://schemas.openxmlformats.org/officeDocument/2006/relationships/hyperlink" Target="https://observepoint.my.salesforce.com/001d000001h09VpAAI" TargetMode="External"/><Relationship Id="rId5524" Type="http://schemas.openxmlformats.org/officeDocument/2006/relationships/hyperlink" Target="https://observepoint.my.salesforce.com/006VH00000hphgTYAQ" TargetMode="External"/><Relationship Id="rId574" Type="http://schemas.openxmlformats.org/officeDocument/2006/relationships/hyperlink" Target="https://observepoint.my.salesforce.com/001d000001SQDx3AAH" TargetMode="External"/><Relationship Id="rId1167" Type="http://schemas.openxmlformats.org/officeDocument/2006/relationships/hyperlink" Target="https://observepoint.my.salesforce.com/0060W00000zP6pRQAS" TargetMode="External"/><Relationship Id="rId2498" Type="http://schemas.openxmlformats.org/officeDocument/2006/relationships/hyperlink" Target="https://observepoint.my.salesforce.com/006VH000003XXziYAG" TargetMode="External"/><Relationship Id="rId5521" Type="http://schemas.openxmlformats.org/officeDocument/2006/relationships/hyperlink" Target="https://observepoint.my.salesforce.com/001VH00000i5yVFYAY" TargetMode="External"/><Relationship Id="rId573" Type="http://schemas.openxmlformats.org/officeDocument/2006/relationships/hyperlink" Target="https://observepoint.my.salesforce.com/0060W000011Saz1QAC" TargetMode="External"/><Relationship Id="rId1168" Type="http://schemas.openxmlformats.org/officeDocument/2006/relationships/hyperlink" Target="https://observepoint.my.salesforce.com/001d000001tOCFhAAO" TargetMode="External"/><Relationship Id="rId2499" Type="http://schemas.openxmlformats.org/officeDocument/2006/relationships/hyperlink" Target="https://observepoint.my.salesforce.com/001d000001rgTbzAAE" TargetMode="External"/><Relationship Id="rId5522" Type="http://schemas.openxmlformats.org/officeDocument/2006/relationships/hyperlink" Target="https://observepoint.my.salesforce.com/006VH00000TZj6PYAT" TargetMode="External"/><Relationship Id="rId4228" Type="http://schemas.openxmlformats.org/officeDocument/2006/relationships/hyperlink" Target="https://observepoint.my.salesforce.com/001d000001SNLWGAA5" TargetMode="External"/><Relationship Id="rId4227" Type="http://schemas.openxmlformats.org/officeDocument/2006/relationships/hyperlink" Target="https://observepoint.my.salesforce.com/006d000000hplYXAAY" TargetMode="External"/><Relationship Id="rId5558" Type="http://schemas.openxmlformats.org/officeDocument/2006/relationships/hyperlink" Target="https://observepoint.my.salesforce.com/006VH0000032xn8YAA" TargetMode="External"/><Relationship Id="rId4229" Type="http://schemas.openxmlformats.org/officeDocument/2006/relationships/hyperlink" Target="https://observepoint.my.salesforce.com/006d000000rb8EnAAI" TargetMode="External"/><Relationship Id="rId5559" Type="http://schemas.openxmlformats.org/officeDocument/2006/relationships/hyperlink" Target="https://observepoint.my.salesforce.com/001d000001u534eAAA" TargetMode="External"/><Relationship Id="rId1190" Type="http://schemas.openxmlformats.org/officeDocument/2006/relationships/hyperlink" Target="https://observepoint.my.salesforce.com/001d000001ikoYyAAI" TargetMode="External"/><Relationship Id="rId1191" Type="http://schemas.openxmlformats.org/officeDocument/2006/relationships/hyperlink" Target="https://observepoint.my.salesforce.com/0060W0000120kb7QAA" TargetMode="External"/><Relationship Id="rId1192" Type="http://schemas.openxmlformats.org/officeDocument/2006/relationships/hyperlink" Target="https://observepoint.my.salesforce.com/001d0000025lcHnAAI" TargetMode="External"/><Relationship Id="rId1193" Type="http://schemas.openxmlformats.org/officeDocument/2006/relationships/hyperlink" Target="https://observepoint.my.salesforce.com/0060W000013t1aGQAQ" TargetMode="External"/><Relationship Id="rId1194" Type="http://schemas.openxmlformats.org/officeDocument/2006/relationships/hyperlink" Target="https://observepoint.my.salesforce.com/001d0000025lcHnAAI" TargetMode="External"/><Relationship Id="rId4220" Type="http://schemas.openxmlformats.org/officeDocument/2006/relationships/hyperlink" Target="https://observepoint.my.salesforce.com/001d000001hSpFXAA0" TargetMode="External"/><Relationship Id="rId5552" Type="http://schemas.openxmlformats.org/officeDocument/2006/relationships/hyperlink" Target="https://observepoint.my.salesforce.com/006VH00000hmaurYAA" TargetMode="External"/><Relationship Id="rId1195" Type="http://schemas.openxmlformats.org/officeDocument/2006/relationships/hyperlink" Target="https://observepoint.my.salesforce.com/0060W00000wyIcjQAE" TargetMode="External"/><Relationship Id="rId5553" Type="http://schemas.openxmlformats.org/officeDocument/2006/relationships/hyperlink" Target="https://observepoint.my.salesforce.com/001d000001qtNfPAAU" TargetMode="External"/><Relationship Id="rId1196" Type="http://schemas.openxmlformats.org/officeDocument/2006/relationships/hyperlink" Target="https://observepoint.my.salesforce.com/001d000001zeTM1AAM" TargetMode="External"/><Relationship Id="rId4222" Type="http://schemas.openxmlformats.org/officeDocument/2006/relationships/hyperlink" Target="https://observepoint.my.salesforce.com/001d000000VOLKZAA5" TargetMode="External"/><Relationship Id="rId5550" Type="http://schemas.openxmlformats.org/officeDocument/2006/relationships/hyperlink" Target="https://observepoint.my.salesforce.com/006VH00000S8HgIYAV" TargetMode="External"/><Relationship Id="rId1197" Type="http://schemas.openxmlformats.org/officeDocument/2006/relationships/hyperlink" Target="https://observepoint.my.salesforce.com/006d000000uFr43AAC" TargetMode="External"/><Relationship Id="rId4221" Type="http://schemas.openxmlformats.org/officeDocument/2006/relationships/hyperlink" Target="https://observepoint.my.salesforce.com/006d000000hpcehAAA" TargetMode="External"/><Relationship Id="rId5551" Type="http://schemas.openxmlformats.org/officeDocument/2006/relationships/hyperlink" Target="https://observepoint.my.salesforce.com/001d000001qtP8jAAE" TargetMode="External"/><Relationship Id="rId1198" Type="http://schemas.openxmlformats.org/officeDocument/2006/relationships/hyperlink" Target="https://observepoint.my.salesforce.com/001d000001zeTM1AAM" TargetMode="External"/><Relationship Id="rId4224" Type="http://schemas.openxmlformats.org/officeDocument/2006/relationships/hyperlink" Target="https://observepoint.my.salesforce.com/001d000000VOLKZAA5" TargetMode="External"/><Relationship Id="rId5556" Type="http://schemas.openxmlformats.org/officeDocument/2006/relationships/hyperlink" Target="https://observepoint.my.salesforce.com/006VH00000gFNSMYA4" TargetMode="External"/><Relationship Id="rId1199" Type="http://schemas.openxmlformats.org/officeDocument/2006/relationships/hyperlink" Target="https://observepoint.my.salesforce.com/0060W000013rWVnQAM" TargetMode="External"/><Relationship Id="rId4223" Type="http://schemas.openxmlformats.org/officeDocument/2006/relationships/hyperlink" Target="https://observepoint.my.salesforce.com/006d000000phBbEAAU" TargetMode="External"/><Relationship Id="rId5557" Type="http://schemas.openxmlformats.org/officeDocument/2006/relationships/hyperlink" Target="https://observepoint.my.salesforce.com/001d0000028pilmAAA" TargetMode="External"/><Relationship Id="rId4226" Type="http://schemas.openxmlformats.org/officeDocument/2006/relationships/hyperlink" Target="https://observepoint.my.salesforce.com/001d000001dLqWdAAK" TargetMode="External"/><Relationship Id="rId5554" Type="http://schemas.openxmlformats.org/officeDocument/2006/relationships/hyperlink" Target="https://observepoint.my.salesforce.com/006VH0000025JGzYAM" TargetMode="External"/><Relationship Id="rId4225" Type="http://schemas.openxmlformats.org/officeDocument/2006/relationships/hyperlink" Target="https://observepoint.my.salesforce.com/006d000000YiBwwAAF" TargetMode="External"/><Relationship Id="rId5555" Type="http://schemas.openxmlformats.org/officeDocument/2006/relationships/hyperlink" Target="https://observepoint.my.salesforce.com/001d0000028pilmAAA" TargetMode="External"/><Relationship Id="rId4217" Type="http://schemas.openxmlformats.org/officeDocument/2006/relationships/hyperlink" Target="https://observepoint.my.salesforce.com/006d000000hpce3AAA" TargetMode="External"/><Relationship Id="rId5549" Type="http://schemas.openxmlformats.org/officeDocument/2006/relationships/hyperlink" Target="https://observepoint.my.salesforce.com/001VH00000lmbi9YAA" TargetMode="External"/><Relationship Id="rId4216" Type="http://schemas.openxmlformats.org/officeDocument/2006/relationships/hyperlink" Target="https://observepoint.my.salesforce.com/001d000001fj8vEAAQ" TargetMode="External"/><Relationship Id="rId4219" Type="http://schemas.openxmlformats.org/officeDocument/2006/relationships/hyperlink" Target="https://observepoint.my.salesforce.com/006d000000hpGIIAA2" TargetMode="External"/><Relationship Id="rId5547" Type="http://schemas.openxmlformats.org/officeDocument/2006/relationships/hyperlink" Target="https://observepoint.my.salesforce.com/0010W00002OzRdlQAF" TargetMode="External"/><Relationship Id="rId4218" Type="http://schemas.openxmlformats.org/officeDocument/2006/relationships/hyperlink" Target="https://observepoint.my.salesforce.com/001d000001ml6OgAAI" TargetMode="External"/><Relationship Id="rId5548" Type="http://schemas.openxmlformats.org/officeDocument/2006/relationships/hyperlink" Target="https://observepoint.my.salesforce.com/006VH00000fvTSKYA2" TargetMode="External"/><Relationship Id="rId599" Type="http://schemas.openxmlformats.org/officeDocument/2006/relationships/hyperlink" Target="https://observepoint.my.salesforce.com/0066T00001DnhLSQAZ" TargetMode="External"/><Relationship Id="rId1180" Type="http://schemas.openxmlformats.org/officeDocument/2006/relationships/hyperlink" Target="https://observepoint.my.salesforce.com/001d000001hUh0qAAC" TargetMode="External"/><Relationship Id="rId1181" Type="http://schemas.openxmlformats.org/officeDocument/2006/relationships/hyperlink" Target="https://observepoint.my.salesforce.com/0060W000014mZDnQAM" TargetMode="External"/><Relationship Id="rId1182" Type="http://schemas.openxmlformats.org/officeDocument/2006/relationships/hyperlink" Target="https://observepoint.my.salesforce.com/001d000001hUh0qAAC" TargetMode="External"/><Relationship Id="rId594" Type="http://schemas.openxmlformats.org/officeDocument/2006/relationships/hyperlink" Target="https://observepoint.my.salesforce.com/001d000001qtIQjAAM" TargetMode="External"/><Relationship Id="rId1183" Type="http://schemas.openxmlformats.org/officeDocument/2006/relationships/hyperlink" Target="https://observepoint.my.salesforce.com/0066T000016jwFXQAY" TargetMode="External"/><Relationship Id="rId5541" Type="http://schemas.openxmlformats.org/officeDocument/2006/relationships/hyperlink" Target="https://observepoint.my.salesforce.com/001d000001qtIHSAA2" TargetMode="External"/><Relationship Id="rId593" Type="http://schemas.openxmlformats.org/officeDocument/2006/relationships/hyperlink" Target="https://observepoint.my.salesforce.com/0060W000012seIMQAY" TargetMode="External"/><Relationship Id="rId1184" Type="http://schemas.openxmlformats.org/officeDocument/2006/relationships/hyperlink" Target="https://observepoint.my.salesforce.com/001d000001h1YQ6AAM" TargetMode="External"/><Relationship Id="rId5542" Type="http://schemas.openxmlformats.org/officeDocument/2006/relationships/hyperlink" Target="https://observepoint.my.salesforce.com/006VH00000SXXwMYAX" TargetMode="External"/><Relationship Id="rId592" Type="http://schemas.openxmlformats.org/officeDocument/2006/relationships/hyperlink" Target="https://observepoint.my.salesforce.com/001d000001qtIQjAAM" TargetMode="External"/><Relationship Id="rId1185" Type="http://schemas.openxmlformats.org/officeDocument/2006/relationships/hyperlink" Target="https://observepoint.my.salesforce.com/0060W000013sSsTQAU" TargetMode="External"/><Relationship Id="rId4211" Type="http://schemas.openxmlformats.org/officeDocument/2006/relationships/hyperlink" Target="https://observepoint.my.salesforce.com/006d000000hpcjmAAA" TargetMode="External"/><Relationship Id="rId591" Type="http://schemas.openxmlformats.org/officeDocument/2006/relationships/hyperlink" Target="https://observepoint.my.salesforce.com/0060W000014UlwRQAS" TargetMode="External"/><Relationship Id="rId1186" Type="http://schemas.openxmlformats.org/officeDocument/2006/relationships/hyperlink" Target="https://observepoint.my.salesforce.com/001d000001u4dBqAAI" TargetMode="External"/><Relationship Id="rId4210" Type="http://schemas.openxmlformats.org/officeDocument/2006/relationships/hyperlink" Target="https://observepoint.my.salesforce.com/001d000001RdPBTAA3" TargetMode="External"/><Relationship Id="rId5540" Type="http://schemas.openxmlformats.org/officeDocument/2006/relationships/hyperlink" Target="https://observepoint.my.salesforce.com/006VH00000gTttmYAC" TargetMode="External"/><Relationship Id="rId598" Type="http://schemas.openxmlformats.org/officeDocument/2006/relationships/hyperlink" Target="https://observepoint.my.salesforce.com/0010W00002FIYx5QAH" TargetMode="External"/><Relationship Id="rId1187" Type="http://schemas.openxmlformats.org/officeDocument/2006/relationships/hyperlink" Target="https://observepoint.my.salesforce.com/0066T000016logQQAQ" TargetMode="External"/><Relationship Id="rId4213" Type="http://schemas.openxmlformats.org/officeDocument/2006/relationships/hyperlink" Target="https://observepoint.my.salesforce.com/006d000000i1bpbAAA" TargetMode="External"/><Relationship Id="rId5545" Type="http://schemas.openxmlformats.org/officeDocument/2006/relationships/hyperlink" Target="https://observepoint.my.salesforce.com/0010W00002OzRdlQAF" TargetMode="External"/><Relationship Id="rId597" Type="http://schemas.openxmlformats.org/officeDocument/2006/relationships/hyperlink" Target="https://observepoint.my.salesforce.com/0060W00000zPmnCQAS" TargetMode="External"/><Relationship Id="rId1188" Type="http://schemas.openxmlformats.org/officeDocument/2006/relationships/hyperlink" Target="https://observepoint.my.salesforce.com/001d000001MElmOAAT" TargetMode="External"/><Relationship Id="rId4212" Type="http://schemas.openxmlformats.org/officeDocument/2006/relationships/hyperlink" Target="https://observepoint.my.salesforce.com/001d000001lsQu2AAE" TargetMode="External"/><Relationship Id="rId5546" Type="http://schemas.openxmlformats.org/officeDocument/2006/relationships/hyperlink" Target="https://observepoint.my.salesforce.com/006VH00000fhFtrYAE" TargetMode="External"/><Relationship Id="rId596" Type="http://schemas.openxmlformats.org/officeDocument/2006/relationships/hyperlink" Target="https://observepoint.my.salesforce.com/001d000001qtIQjAAM" TargetMode="External"/><Relationship Id="rId1189" Type="http://schemas.openxmlformats.org/officeDocument/2006/relationships/hyperlink" Target="https://observepoint.my.salesforce.com/0066T000015RjZ7QAK" TargetMode="External"/><Relationship Id="rId4215" Type="http://schemas.openxmlformats.org/officeDocument/2006/relationships/hyperlink" Target="https://observepoint.my.salesforce.com/006d000000i1xUaAAI" TargetMode="External"/><Relationship Id="rId5543" Type="http://schemas.openxmlformats.org/officeDocument/2006/relationships/hyperlink" Target="https://observepoint.my.salesforce.com/001d000001qtIHSAA2" TargetMode="External"/><Relationship Id="rId595" Type="http://schemas.openxmlformats.org/officeDocument/2006/relationships/hyperlink" Target="https://observepoint.my.salesforce.com/0060W000010PovKQAS" TargetMode="External"/><Relationship Id="rId4214" Type="http://schemas.openxmlformats.org/officeDocument/2006/relationships/hyperlink" Target="https://observepoint.my.salesforce.com/001d000001MFPbLAAX" TargetMode="External"/><Relationship Id="rId5544" Type="http://schemas.openxmlformats.org/officeDocument/2006/relationships/hyperlink" Target="https://observepoint.my.salesforce.com/0060W000014mp6oQAA" TargetMode="External"/><Relationship Id="rId1136" Type="http://schemas.openxmlformats.org/officeDocument/2006/relationships/hyperlink" Target="https://observepoint.my.salesforce.com/001d000001hW4U7AAK" TargetMode="External"/><Relationship Id="rId2467" Type="http://schemas.openxmlformats.org/officeDocument/2006/relationships/hyperlink" Target="https://observepoint.my.salesforce.com/001d00000105PplAAE" TargetMode="External"/><Relationship Id="rId3799" Type="http://schemas.openxmlformats.org/officeDocument/2006/relationships/hyperlink" Target="https://observepoint.my.salesforce.com/006d000000bOG67AAG" TargetMode="External"/><Relationship Id="rId1137" Type="http://schemas.openxmlformats.org/officeDocument/2006/relationships/hyperlink" Target="https://observepoint.my.salesforce.com/0060W000014mtKdQAI" TargetMode="External"/><Relationship Id="rId2468" Type="http://schemas.openxmlformats.org/officeDocument/2006/relationships/hyperlink" Target="https://observepoint.my.salesforce.com/0066T00001Cz9EeQAJ" TargetMode="External"/><Relationship Id="rId3798" Type="http://schemas.openxmlformats.org/officeDocument/2006/relationships/hyperlink" Target="https://observepoint.my.salesforce.com/001d000001MElmOAAT" TargetMode="External"/><Relationship Id="rId1138" Type="http://schemas.openxmlformats.org/officeDocument/2006/relationships/hyperlink" Target="https://observepoint.my.salesforce.com/001d000001hW4U7AAK" TargetMode="External"/><Relationship Id="rId2469" Type="http://schemas.openxmlformats.org/officeDocument/2006/relationships/hyperlink" Target="https://observepoint.my.salesforce.com/001d000001MElmOAAT" TargetMode="External"/><Relationship Id="rId1139" Type="http://schemas.openxmlformats.org/officeDocument/2006/relationships/hyperlink" Target="https://observepoint.my.salesforce.com/0060W000013sE02QAE" TargetMode="External"/><Relationship Id="rId547" Type="http://schemas.openxmlformats.org/officeDocument/2006/relationships/hyperlink" Target="https://observepoint.my.salesforce.com/0066T000018yb4oQAA" TargetMode="External"/><Relationship Id="rId546" Type="http://schemas.openxmlformats.org/officeDocument/2006/relationships/hyperlink" Target="https://observepoint.my.salesforce.com/001d000001hVkGPAA0" TargetMode="External"/><Relationship Id="rId545" Type="http://schemas.openxmlformats.org/officeDocument/2006/relationships/hyperlink" Target="https://observepoint.my.salesforce.com/0060W00000w6mjTQAQ" TargetMode="External"/><Relationship Id="rId544" Type="http://schemas.openxmlformats.org/officeDocument/2006/relationships/hyperlink" Target="https://observepoint.my.salesforce.com/001d000001imS9ZAAU" TargetMode="External"/><Relationship Id="rId549" Type="http://schemas.openxmlformats.org/officeDocument/2006/relationships/hyperlink" Target="https://observepoint.my.salesforce.com/0060W000013q9dKQAQ" TargetMode="External"/><Relationship Id="rId548" Type="http://schemas.openxmlformats.org/officeDocument/2006/relationships/hyperlink" Target="https://observepoint.my.salesforce.com/001d000001aSXwJAAW" TargetMode="External"/><Relationship Id="rId3791" Type="http://schemas.openxmlformats.org/officeDocument/2006/relationships/hyperlink" Target="https://observepoint.my.salesforce.com/006d000000ctPOPAA2" TargetMode="External"/><Relationship Id="rId2460" Type="http://schemas.openxmlformats.org/officeDocument/2006/relationships/hyperlink" Target="https://observepoint.my.salesforce.com/0066T00001EK2p9QAD" TargetMode="External"/><Relationship Id="rId3790" Type="http://schemas.openxmlformats.org/officeDocument/2006/relationships/hyperlink" Target="https://observepoint.my.salesforce.com/001d000001iknk6AAA" TargetMode="External"/><Relationship Id="rId1130" Type="http://schemas.openxmlformats.org/officeDocument/2006/relationships/hyperlink" Target="https://observepoint.my.salesforce.com/001d000000VOLKXAA5" TargetMode="External"/><Relationship Id="rId2461" Type="http://schemas.openxmlformats.org/officeDocument/2006/relationships/hyperlink" Target="https://observepoint.my.salesforce.com/0010W00002cBeLdQAK" TargetMode="External"/><Relationship Id="rId3793" Type="http://schemas.openxmlformats.org/officeDocument/2006/relationships/hyperlink" Target="https://observepoint.my.salesforce.com/0060W00000vxajSQAQ" TargetMode="External"/><Relationship Id="rId1131" Type="http://schemas.openxmlformats.org/officeDocument/2006/relationships/hyperlink" Target="https://observepoint.my.salesforce.com/0066T000018z39OQAQ" TargetMode="External"/><Relationship Id="rId2462" Type="http://schemas.openxmlformats.org/officeDocument/2006/relationships/hyperlink" Target="https://observepoint.my.salesforce.com/006VH00000GJIPpYAP" TargetMode="External"/><Relationship Id="rId3792" Type="http://schemas.openxmlformats.org/officeDocument/2006/relationships/hyperlink" Target="https://observepoint.my.salesforce.com/001d000000uwVULAA2" TargetMode="External"/><Relationship Id="rId543" Type="http://schemas.openxmlformats.org/officeDocument/2006/relationships/hyperlink" Target="https://observepoint.my.salesforce.com/0060W00000vX7tVQAS" TargetMode="External"/><Relationship Id="rId1132" Type="http://schemas.openxmlformats.org/officeDocument/2006/relationships/hyperlink" Target="https://observepoint.my.salesforce.com/001d000001qtNF9AAM" TargetMode="External"/><Relationship Id="rId2463" Type="http://schemas.openxmlformats.org/officeDocument/2006/relationships/hyperlink" Target="https://observepoint.my.salesforce.com/0010W00002dxTipQAE" TargetMode="External"/><Relationship Id="rId3795" Type="http://schemas.openxmlformats.org/officeDocument/2006/relationships/hyperlink" Target="https://observepoint.my.salesforce.com/006d000000Sra8SAAR" TargetMode="External"/><Relationship Id="rId542" Type="http://schemas.openxmlformats.org/officeDocument/2006/relationships/hyperlink" Target="https://observepoint.my.salesforce.com/001d000001imS9ZAAU" TargetMode="External"/><Relationship Id="rId1133" Type="http://schemas.openxmlformats.org/officeDocument/2006/relationships/hyperlink" Target="https://observepoint.my.salesforce.com/0066T00001DI5DPQA1" TargetMode="External"/><Relationship Id="rId2464" Type="http://schemas.openxmlformats.org/officeDocument/2006/relationships/hyperlink" Target="https://observepoint.my.salesforce.com/006VH00000Ahd6nYAB" TargetMode="External"/><Relationship Id="rId3794" Type="http://schemas.openxmlformats.org/officeDocument/2006/relationships/hyperlink" Target="https://observepoint.my.salesforce.com/001d000001MElmOAAT" TargetMode="External"/><Relationship Id="rId541" Type="http://schemas.openxmlformats.org/officeDocument/2006/relationships/hyperlink" Target="https://observepoint.my.salesforce.com/0060W000011Sd4nQAC" TargetMode="External"/><Relationship Id="rId1134" Type="http://schemas.openxmlformats.org/officeDocument/2006/relationships/hyperlink" Target="https://observepoint.my.salesforce.com/001d000001qtNF9AAM" TargetMode="External"/><Relationship Id="rId2465" Type="http://schemas.openxmlformats.org/officeDocument/2006/relationships/hyperlink" Target="https://observepoint.my.salesforce.com/001d000001TsTmnAAF" TargetMode="External"/><Relationship Id="rId3797" Type="http://schemas.openxmlformats.org/officeDocument/2006/relationships/hyperlink" Target="https://observepoint.my.salesforce.com/006d000000hougzAAA" TargetMode="External"/><Relationship Id="rId540" Type="http://schemas.openxmlformats.org/officeDocument/2006/relationships/hyperlink" Target="https://observepoint.my.salesforce.com/001d000001imS9ZAAU" TargetMode="External"/><Relationship Id="rId1135" Type="http://schemas.openxmlformats.org/officeDocument/2006/relationships/hyperlink" Target="https://observepoint.my.salesforce.com/0066T000016nRA4QAM" TargetMode="External"/><Relationship Id="rId2466" Type="http://schemas.openxmlformats.org/officeDocument/2006/relationships/hyperlink" Target="https://observepoint.my.salesforce.com/006VH00000SaLtqYAF" TargetMode="External"/><Relationship Id="rId3796" Type="http://schemas.openxmlformats.org/officeDocument/2006/relationships/hyperlink" Target="https://observepoint.my.salesforce.com/001d000001MElmOAAT" TargetMode="External"/><Relationship Id="rId1125" Type="http://schemas.openxmlformats.org/officeDocument/2006/relationships/hyperlink" Target="https://observepoint.my.salesforce.com/006VH00000S0B9rYAF" TargetMode="External"/><Relationship Id="rId2456" Type="http://schemas.openxmlformats.org/officeDocument/2006/relationships/hyperlink" Target="https://observepoint.my.salesforce.com/006VH00000ZeZm5YAF" TargetMode="External"/><Relationship Id="rId3788" Type="http://schemas.openxmlformats.org/officeDocument/2006/relationships/hyperlink" Target="https://observepoint.my.salesforce.com/001d000001iknk6AAA" TargetMode="External"/><Relationship Id="rId1126" Type="http://schemas.openxmlformats.org/officeDocument/2006/relationships/hyperlink" Target="https://observepoint.my.salesforce.com/001d000001uofWIAAY" TargetMode="External"/><Relationship Id="rId2457" Type="http://schemas.openxmlformats.org/officeDocument/2006/relationships/hyperlink" Target="https://observepoint.my.salesforce.com/001d000001hTYXNAA4" TargetMode="External"/><Relationship Id="rId3787" Type="http://schemas.openxmlformats.org/officeDocument/2006/relationships/hyperlink" Target="https://observepoint.my.salesforce.com/0060W00000zOeK3QAK" TargetMode="External"/><Relationship Id="rId1127" Type="http://schemas.openxmlformats.org/officeDocument/2006/relationships/hyperlink" Target="https://observepoint.my.salesforce.com/0066T00001BA5jZQAT" TargetMode="External"/><Relationship Id="rId2458" Type="http://schemas.openxmlformats.org/officeDocument/2006/relationships/hyperlink" Target="https://observepoint.my.salesforce.com/0066T00001ACdbCQAT" TargetMode="External"/><Relationship Id="rId1128" Type="http://schemas.openxmlformats.org/officeDocument/2006/relationships/hyperlink" Target="https://observepoint.my.salesforce.com/001d000000VOLKXAA5" TargetMode="External"/><Relationship Id="rId2459" Type="http://schemas.openxmlformats.org/officeDocument/2006/relationships/hyperlink" Target="https://observepoint.my.salesforce.com/0010W00002dxSBLQA2" TargetMode="External"/><Relationship Id="rId3789" Type="http://schemas.openxmlformats.org/officeDocument/2006/relationships/hyperlink" Target="https://observepoint.my.salesforce.com/0060W00000wwQcXQAU" TargetMode="External"/><Relationship Id="rId1129" Type="http://schemas.openxmlformats.org/officeDocument/2006/relationships/hyperlink" Target="https://observepoint.my.salesforce.com/0066T000017XfelQAC" TargetMode="External"/><Relationship Id="rId536" Type="http://schemas.openxmlformats.org/officeDocument/2006/relationships/hyperlink" Target="https://observepoint.my.salesforce.com/001d000001ikoYyAAI" TargetMode="External"/><Relationship Id="rId535" Type="http://schemas.openxmlformats.org/officeDocument/2006/relationships/hyperlink" Target="https://observepoint.my.salesforce.com/0060W00000vXztVQAS" TargetMode="External"/><Relationship Id="rId534" Type="http://schemas.openxmlformats.org/officeDocument/2006/relationships/hyperlink" Target="https://observepoint.my.salesforce.com/001d0000029ocoYAAQ" TargetMode="External"/><Relationship Id="rId533" Type="http://schemas.openxmlformats.org/officeDocument/2006/relationships/hyperlink" Target="https://observepoint.my.salesforce.com/0060W00000zMVtvQAG" TargetMode="External"/><Relationship Id="rId539" Type="http://schemas.openxmlformats.org/officeDocument/2006/relationships/hyperlink" Target="https://observepoint.my.salesforce.com/0066T000016HLqGQAW" TargetMode="External"/><Relationship Id="rId538" Type="http://schemas.openxmlformats.org/officeDocument/2006/relationships/hyperlink" Target="https://observepoint.my.salesforce.com/001d000001imS9ZAAU" TargetMode="External"/><Relationship Id="rId537" Type="http://schemas.openxmlformats.org/officeDocument/2006/relationships/hyperlink" Target="https://observepoint.my.salesforce.com/0060W00000vINU9QAO" TargetMode="External"/><Relationship Id="rId3780" Type="http://schemas.openxmlformats.org/officeDocument/2006/relationships/hyperlink" Target="https://observepoint.my.salesforce.com/001d000001iknk6AAA" TargetMode="External"/><Relationship Id="rId2450" Type="http://schemas.openxmlformats.org/officeDocument/2006/relationships/hyperlink" Target="https://observepoint.my.salesforce.com/0066T00001CMuajQAD" TargetMode="External"/><Relationship Id="rId3782" Type="http://schemas.openxmlformats.org/officeDocument/2006/relationships/hyperlink" Target="https://observepoint.my.salesforce.com/001d000001iknk6AAA" TargetMode="External"/><Relationship Id="rId1120" Type="http://schemas.openxmlformats.org/officeDocument/2006/relationships/hyperlink" Target="https://observepoint.my.salesforce.com/0010W00002L0LxgQAF" TargetMode="External"/><Relationship Id="rId2451" Type="http://schemas.openxmlformats.org/officeDocument/2006/relationships/hyperlink" Target="https://observepoint.my.salesforce.com/0010W00002dxQWdQAM" TargetMode="External"/><Relationship Id="rId3781" Type="http://schemas.openxmlformats.org/officeDocument/2006/relationships/hyperlink" Target="https://observepoint.my.salesforce.com/0066T000016lfsDQAQ" TargetMode="External"/><Relationship Id="rId532" Type="http://schemas.openxmlformats.org/officeDocument/2006/relationships/hyperlink" Target="https://observepoint.my.salesforce.com/001d0000029ocoYAAQ" TargetMode="External"/><Relationship Id="rId1121" Type="http://schemas.openxmlformats.org/officeDocument/2006/relationships/hyperlink" Target="https://observepoint.my.salesforce.com/0066T00001ADMP9QAP" TargetMode="External"/><Relationship Id="rId2452" Type="http://schemas.openxmlformats.org/officeDocument/2006/relationships/hyperlink" Target="https://observepoint.my.salesforce.com/0060W0000123Br8QAE" TargetMode="External"/><Relationship Id="rId3784" Type="http://schemas.openxmlformats.org/officeDocument/2006/relationships/hyperlink" Target="https://observepoint.my.salesforce.com/001d000001iknk6AAA" TargetMode="External"/><Relationship Id="rId531" Type="http://schemas.openxmlformats.org/officeDocument/2006/relationships/hyperlink" Target="https://observepoint.my.salesforce.com/0060W00000zP81TQAS" TargetMode="External"/><Relationship Id="rId1122" Type="http://schemas.openxmlformats.org/officeDocument/2006/relationships/hyperlink" Target="https://observepoint.my.salesforce.com/0010W00002dxQUdQAM" TargetMode="External"/><Relationship Id="rId2453" Type="http://schemas.openxmlformats.org/officeDocument/2006/relationships/hyperlink" Target="https://observepoint.my.salesforce.com/001d000001qtIPKAA2" TargetMode="External"/><Relationship Id="rId3783" Type="http://schemas.openxmlformats.org/officeDocument/2006/relationships/hyperlink" Target="https://observepoint.my.salesforce.com/0060W000014mngJQAQ" TargetMode="External"/><Relationship Id="rId530" Type="http://schemas.openxmlformats.org/officeDocument/2006/relationships/hyperlink" Target="https://observepoint.my.salesforce.com/001d0000029ocoYAAQ" TargetMode="External"/><Relationship Id="rId1123" Type="http://schemas.openxmlformats.org/officeDocument/2006/relationships/hyperlink" Target="https://observepoint.my.salesforce.com/0066T000016m26QQAQ" TargetMode="External"/><Relationship Id="rId2454" Type="http://schemas.openxmlformats.org/officeDocument/2006/relationships/hyperlink" Target="https://observepoint.my.salesforce.com/0060W00000wyHYyQAM" TargetMode="External"/><Relationship Id="rId3786" Type="http://schemas.openxmlformats.org/officeDocument/2006/relationships/hyperlink" Target="https://observepoint.my.salesforce.com/001d000001iknk6AAA" TargetMode="External"/><Relationship Id="rId1124" Type="http://schemas.openxmlformats.org/officeDocument/2006/relationships/hyperlink" Target="https://observepoint.my.salesforce.com/0010W00002dxQUdQAM" TargetMode="External"/><Relationship Id="rId2455" Type="http://schemas.openxmlformats.org/officeDocument/2006/relationships/hyperlink" Target="https://observepoint.my.salesforce.com/001d000001qtIPKAA2" TargetMode="External"/><Relationship Id="rId3785" Type="http://schemas.openxmlformats.org/officeDocument/2006/relationships/hyperlink" Target="https://observepoint.my.salesforce.com/0060W000012309QQAQ" TargetMode="External"/><Relationship Id="rId1158" Type="http://schemas.openxmlformats.org/officeDocument/2006/relationships/hyperlink" Target="https://observepoint.my.salesforce.com/001d000001awXTIAA2" TargetMode="External"/><Relationship Id="rId2489" Type="http://schemas.openxmlformats.org/officeDocument/2006/relationships/hyperlink" Target="https://observepoint.my.salesforce.com/0010W00002L1onRQAR" TargetMode="External"/><Relationship Id="rId5516" Type="http://schemas.openxmlformats.org/officeDocument/2006/relationships/hyperlink" Target="https://observepoint.my.salesforce.com/006VH00000TX869YAD" TargetMode="External"/><Relationship Id="rId1159" Type="http://schemas.openxmlformats.org/officeDocument/2006/relationships/hyperlink" Target="https://observepoint.my.salesforce.com/0060W00000y70PoQAI" TargetMode="External"/><Relationship Id="rId5517" Type="http://schemas.openxmlformats.org/officeDocument/2006/relationships/hyperlink" Target="https://observepoint.my.salesforce.com/001d000001gQXw6AAG" TargetMode="External"/><Relationship Id="rId5514" Type="http://schemas.openxmlformats.org/officeDocument/2006/relationships/hyperlink" Target="https://observepoint.my.salesforce.com/006VH000002CsGRYA0" TargetMode="External"/><Relationship Id="rId5515" Type="http://schemas.openxmlformats.org/officeDocument/2006/relationships/hyperlink" Target="https://observepoint.my.salesforce.com/001d000001ezJ3bAAE" TargetMode="External"/><Relationship Id="rId5518" Type="http://schemas.openxmlformats.org/officeDocument/2006/relationships/hyperlink" Target="https://observepoint.my.salesforce.com/006VH00000ff7CPYAY" TargetMode="External"/><Relationship Id="rId5519" Type="http://schemas.openxmlformats.org/officeDocument/2006/relationships/hyperlink" Target="https://observepoint.my.salesforce.com/001VH00000lVWBqYAO" TargetMode="External"/><Relationship Id="rId569" Type="http://schemas.openxmlformats.org/officeDocument/2006/relationships/hyperlink" Target="https://observepoint.my.salesforce.com/0060W000012a3ISQAY" TargetMode="External"/><Relationship Id="rId568" Type="http://schemas.openxmlformats.org/officeDocument/2006/relationships/hyperlink" Target="https://observepoint.my.salesforce.com/001d000001RdUrNAAV" TargetMode="External"/><Relationship Id="rId567" Type="http://schemas.openxmlformats.org/officeDocument/2006/relationships/hyperlink" Target="https://observepoint.my.salesforce.com/0066T000015PzG7QAK" TargetMode="External"/><Relationship Id="rId566" Type="http://schemas.openxmlformats.org/officeDocument/2006/relationships/hyperlink" Target="https://observepoint.my.salesforce.com/001d000001RdUrNAAV" TargetMode="External"/><Relationship Id="rId2480" Type="http://schemas.openxmlformats.org/officeDocument/2006/relationships/hyperlink" Target="https://observepoint.my.salesforce.com/0066T00001EK2sDQAT" TargetMode="External"/><Relationship Id="rId561" Type="http://schemas.openxmlformats.org/officeDocument/2006/relationships/hyperlink" Target="https://observepoint.my.salesforce.com/0066T000017UkblQAC" TargetMode="External"/><Relationship Id="rId1150" Type="http://schemas.openxmlformats.org/officeDocument/2006/relationships/hyperlink" Target="https://observepoint.my.salesforce.com/0010W00002DyaQ6QAJ" TargetMode="External"/><Relationship Id="rId2481" Type="http://schemas.openxmlformats.org/officeDocument/2006/relationships/hyperlink" Target="https://observepoint.my.salesforce.com/001d000000VOLPfAAP" TargetMode="External"/><Relationship Id="rId560" Type="http://schemas.openxmlformats.org/officeDocument/2006/relationships/hyperlink" Target="https://observepoint.my.salesforce.com/001d000001qtIGwAAM" TargetMode="External"/><Relationship Id="rId1151" Type="http://schemas.openxmlformats.org/officeDocument/2006/relationships/hyperlink" Target="https://observepoint.my.salesforce.com/0060W00000y5LZ5QAM" TargetMode="External"/><Relationship Id="rId2482" Type="http://schemas.openxmlformats.org/officeDocument/2006/relationships/hyperlink" Target="https://observepoint.my.salesforce.com/006VH00000WpK0hYAF" TargetMode="External"/><Relationship Id="rId1152" Type="http://schemas.openxmlformats.org/officeDocument/2006/relationships/hyperlink" Target="https://observepoint.my.salesforce.com/001d000001rgTbzAAE" TargetMode="External"/><Relationship Id="rId2483" Type="http://schemas.openxmlformats.org/officeDocument/2006/relationships/hyperlink" Target="https://observepoint.my.salesforce.com/001d000001rgTbzAAE" TargetMode="External"/><Relationship Id="rId1153" Type="http://schemas.openxmlformats.org/officeDocument/2006/relationships/hyperlink" Target="https://observepoint.my.salesforce.com/0066T0000168urFQAQ" TargetMode="External"/><Relationship Id="rId2484" Type="http://schemas.openxmlformats.org/officeDocument/2006/relationships/hyperlink" Target="https://observepoint.my.salesforce.com/0060W00000zNz0lQAC" TargetMode="External"/><Relationship Id="rId565" Type="http://schemas.openxmlformats.org/officeDocument/2006/relationships/hyperlink" Target="https://observepoint.my.salesforce.com/0066T000017TxowQAC" TargetMode="External"/><Relationship Id="rId1154" Type="http://schemas.openxmlformats.org/officeDocument/2006/relationships/hyperlink" Target="https://observepoint.my.salesforce.com/001d000001awXTIAA2" TargetMode="External"/><Relationship Id="rId2485" Type="http://schemas.openxmlformats.org/officeDocument/2006/relationships/hyperlink" Target="https://observepoint.my.salesforce.com/0010W00002L1onRQAR" TargetMode="External"/><Relationship Id="rId5512" Type="http://schemas.openxmlformats.org/officeDocument/2006/relationships/hyperlink" Target="https://observepoint.my.salesforce.com/006VH00000a9Z54YAE" TargetMode="External"/><Relationship Id="rId564" Type="http://schemas.openxmlformats.org/officeDocument/2006/relationships/hyperlink" Target="https://observepoint.my.salesforce.com/001d000001RdUrNAAV" TargetMode="External"/><Relationship Id="rId1155" Type="http://schemas.openxmlformats.org/officeDocument/2006/relationships/hyperlink" Target="https://observepoint.my.salesforce.com/0060W000012L1ZdQAK" TargetMode="External"/><Relationship Id="rId2486" Type="http://schemas.openxmlformats.org/officeDocument/2006/relationships/hyperlink" Target="https://observepoint.my.salesforce.com/006VH00000cCRcrYAG" TargetMode="External"/><Relationship Id="rId5513" Type="http://schemas.openxmlformats.org/officeDocument/2006/relationships/hyperlink" Target="https://observepoint.my.salesforce.com/001d000001jeVvNAAU" TargetMode="External"/><Relationship Id="rId563" Type="http://schemas.openxmlformats.org/officeDocument/2006/relationships/hyperlink" Target="https://observepoint.my.salesforce.com/0060W000011Sd1BQAS" TargetMode="External"/><Relationship Id="rId1156" Type="http://schemas.openxmlformats.org/officeDocument/2006/relationships/hyperlink" Target="https://observepoint.my.salesforce.com/001d000001awXTIAA2" TargetMode="External"/><Relationship Id="rId2487" Type="http://schemas.openxmlformats.org/officeDocument/2006/relationships/hyperlink" Target="https://observepoint.my.salesforce.com/0010W00002L1onRQAR" TargetMode="External"/><Relationship Id="rId5510" Type="http://schemas.openxmlformats.org/officeDocument/2006/relationships/hyperlink" Target="https://observepoint.my.salesforce.com/006VH00000XQMBbYAP" TargetMode="External"/><Relationship Id="rId562" Type="http://schemas.openxmlformats.org/officeDocument/2006/relationships/hyperlink" Target="https://observepoint.my.salesforce.com/001d000001qtO8LAAU" TargetMode="External"/><Relationship Id="rId1157" Type="http://schemas.openxmlformats.org/officeDocument/2006/relationships/hyperlink" Target="https://observepoint.my.salesforce.com/0060W000010wUdLQAU" TargetMode="External"/><Relationship Id="rId2488" Type="http://schemas.openxmlformats.org/officeDocument/2006/relationships/hyperlink" Target="https://observepoint.my.salesforce.com/0066T00001EJklxQAD" TargetMode="External"/><Relationship Id="rId5511" Type="http://schemas.openxmlformats.org/officeDocument/2006/relationships/hyperlink" Target="https://observepoint.my.salesforce.com/0010W00002dxRviQAE" TargetMode="External"/><Relationship Id="rId1147" Type="http://schemas.openxmlformats.org/officeDocument/2006/relationships/hyperlink" Target="https://observepoint.my.salesforce.com/0060W0000120lLAQAY" TargetMode="External"/><Relationship Id="rId2478" Type="http://schemas.openxmlformats.org/officeDocument/2006/relationships/hyperlink" Target="https://observepoint.my.salesforce.com/0066T000017wx5oQAA" TargetMode="External"/><Relationship Id="rId5505" Type="http://schemas.openxmlformats.org/officeDocument/2006/relationships/hyperlink" Target="https://observepoint.my.salesforce.com/001d000001h1YQ6AAM" TargetMode="External"/><Relationship Id="rId1148" Type="http://schemas.openxmlformats.org/officeDocument/2006/relationships/hyperlink" Target="https://observepoint.my.salesforce.com/0010W00002DyaQ6QAJ" TargetMode="External"/><Relationship Id="rId2479" Type="http://schemas.openxmlformats.org/officeDocument/2006/relationships/hyperlink" Target="https://observepoint.my.salesforce.com/001d000000VOLPfAAP" TargetMode="External"/><Relationship Id="rId5506" Type="http://schemas.openxmlformats.org/officeDocument/2006/relationships/hyperlink" Target="https://observepoint.my.salesforce.com/006VH00000SHEKzYAP" TargetMode="External"/><Relationship Id="rId1149" Type="http://schemas.openxmlformats.org/officeDocument/2006/relationships/hyperlink" Target="https://observepoint.my.salesforce.com/0060W00000y72OpQAI" TargetMode="External"/><Relationship Id="rId5503" Type="http://schemas.openxmlformats.org/officeDocument/2006/relationships/hyperlink" Target="https://observepoint.my.salesforce.com/001VH000002AwT3YAK" TargetMode="External"/><Relationship Id="rId5504" Type="http://schemas.openxmlformats.org/officeDocument/2006/relationships/hyperlink" Target="https://observepoint.my.salesforce.com/006VH00000gr9plYAA" TargetMode="External"/><Relationship Id="rId5509" Type="http://schemas.openxmlformats.org/officeDocument/2006/relationships/hyperlink" Target="https://observepoint.my.salesforce.com/001VH00000kcYqzYAE" TargetMode="External"/><Relationship Id="rId5507" Type="http://schemas.openxmlformats.org/officeDocument/2006/relationships/hyperlink" Target="https://observepoint.my.salesforce.com/001d000001h1YQ6AAM" TargetMode="External"/><Relationship Id="rId5508" Type="http://schemas.openxmlformats.org/officeDocument/2006/relationships/hyperlink" Target="https://observepoint.my.salesforce.com/006VH00000g1qh7YAA" TargetMode="External"/><Relationship Id="rId558" Type="http://schemas.openxmlformats.org/officeDocument/2006/relationships/hyperlink" Target="https://observepoint.my.salesforce.com/001d000001qtIGwAAM" TargetMode="External"/><Relationship Id="rId557" Type="http://schemas.openxmlformats.org/officeDocument/2006/relationships/hyperlink" Target="https://observepoint.my.salesforce.com/0060W00000vwbRzQAI" TargetMode="External"/><Relationship Id="rId556" Type="http://schemas.openxmlformats.org/officeDocument/2006/relationships/hyperlink" Target="https://observepoint.my.salesforce.com/001d000001RdTLhAAN" TargetMode="External"/><Relationship Id="rId555" Type="http://schemas.openxmlformats.org/officeDocument/2006/relationships/hyperlink" Target="https://observepoint.my.salesforce.com/0060W00000vIY5zQAG" TargetMode="External"/><Relationship Id="rId559" Type="http://schemas.openxmlformats.org/officeDocument/2006/relationships/hyperlink" Target="https://observepoint.my.salesforce.com/0060W00000zMTeOQAW" TargetMode="External"/><Relationship Id="rId550" Type="http://schemas.openxmlformats.org/officeDocument/2006/relationships/hyperlink" Target="https://observepoint.my.salesforce.com/001d000001aSXwJAAW" TargetMode="External"/><Relationship Id="rId2470" Type="http://schemas.openxmlformats.org/officeDocument/2006/relationships/hyperlink" Target="https://observepoint.my.salesforce.com/006VH00000KKLG7YAP" TargetMode="External"/><Relationship Id="rId1140" Type="http://schemas.openxmlformats.org/officeDocument/2006/relationships/hyperlink" Target="https://observepoint.my.salesforce.com/001d000001hVeY4AAK" TargetMode="External"/><Relationship Id="rId2471" Type="http://schemas.openxmlformats.org/officeDocument/2006/relationships/hyperlink" Target="https://observepoint.my.salesforce.com/001d000001gzb3OAAQ" TargetMode="External"/><Relationship Id="rId1141" Type="http://schemas.openxmlformats.org/officeDocument/2006/relationships/hyperlink" Target="https://observepoint.my.salesforce.com/0066T000017UVvBQAW" TargetMode="External"/><Relationship Id="rId2472" Type="http://schemas.openxmlformats.org/officeDocument/2006/relationships/hyperlink" Target="https://observepoint.my.salesforce.com/006VH0000045lP3YAI" TargetMode="External"/><Relationship Id="rId1142" Type="http://schemas.openxmlformats.org/officeDocument/2006/relationships/hyperlink" Target="https://observepoint.my.salesforce.com/001d000001qtILeAAM" TargetMode="External"/><Relationship Id="rId2473" Type="http://schemas.openxmlformats.org/officeDocument/2006/relationships/hyperlink" Target="https://observepoint.my.salesforce.com/001d000001gzb3OAAQ" TargetMode="External"/><Relationship Id="rId554" Type="http://schemas.openxmlformats.org/officeDocument/2006/relationships/hyperlink" Target="https://observepoint.my.salesforce.com/001d000001hVeY4AAK" TargetMode="External"/><Relationship Id="rId1143" Type="http://schemas.openxmlformats.org/officeDocument/2006/relationships/hyperlink" Target="https://observepoint.my.salesforce.com/0060W000015PAyJQAW" TargetMode="External"/><Relationship Id="rId2474" Type="http://schemas.openxmlformats.org/officeDocument/2006/relationships/hyperlink" Target="https://observepoint.my.salesforce.com/0066T00001DnqGaQAJ" TargetMode="External"/><Relationship Id="rId5501" Type="http://schemas.openxmlformats.org/officeDocument/2006/relationships/hyperlink" Target="https://observepoint.my.salesforce.com/001d000001i91fqAAA" TargetMode="External"/><Relationship Id="rId553" Type="http://schemas.openxmlformats.org/officeDocument/2006/relationships/hyperlink" Target="https://observepoint.my.salesforce.com/006d000000uEvOWAA0" TargetMode="External"/><Relationship Id="rId1144" Type="http://schemas.openxmlformats.org/officeDocument/2006/relationships/hyperlink" Target="https://observepoint.my.salesforce.com/001d000001qtILeAAM" TargetMode="External"/><Relationship Id="rId2475" Type="http://schemas.openxmlformats.org/officeDocument/2006/relationships/hyperlink" Target="https://observepoint.my.salesforce.com/001d000001l9K0VAAU" TargetMode="External"/><Relationship Id="rId5502" Type="http://schemas.openxmlformats.org/officeDocument/2006/relationships/hyperlink" Target="https://observepoint.my.salesforce.com/006VH00000en6wTYAQ" TargetMode="External"/><Relationship Id="rId552" Type="http://schemas.openxmlformats.org/officeDocument/2006/relationships/hyperlink" Target="https://observepoint.my.salesforce.com/001d000001hVeY4AAK" TargetMode="External"/><Relationship Id="rId1145" Type="http://schemas.openxmlformats.org/officeDocument/2006/relationships/hyperlink" Target="https://observepoint.my.salesforce.com/006VH00000ZSb8aYAD" TargetMode="External"/><Relationship Id="rId2476" Type="http://schemas.openxmlformats.org/officeDocument/2006/relationships/hyperlink" Target="https://observepoint.my.salesforce.com/006VH00000Q3v9GYAR" TargetMode="External"/><Relationship Id="rId551" Type="http://schemas.openxmlformats.org/officeDocument/2006/relationships/hyperlink" Target="https://observepoint.my.salesforce.com/006d000000i0BNqAAM" TargetMode="External"/><Relationship Id="rId1146" Type="http://schemas.openxmlformats.org/officeDocument/2006/relationships/hyperlink" Target="https://observepoint.my.salesforce.com/001d000001TPxniAAD" TargetMode="External"/><Relationship Id="rId2477" Type="http://schemas.openxmlformats.org/officeDocument/2006/relationships/hyperlink" Target="https://observepoint.my.salesforce.com/001d000001l9K0VAAU" TargetMode="External"/><Relationship Id="rId5500" Type="http://schemas.openxmlformats.org/officeDocument/2006/relationships/hyperlink" Target="https://observepoint.my.salesforce.com/006VH00000jwSEwYAM" TargetMode="External"/><Relationship Id="rId4280" Type="http://schemas.openxmlformats.org/officeDocument/2006/relationships/hyperlink" Target="https://observepoint.my.salesforce.com/001d000001nGbvwAAC" TargetMode="External"/><Relationship Id="rId4282" Type="http://schemas.openxmlformats.org/officeDocument/2006/relationships/hyperlink" Target="https://observepoint.my.salesforce.com/001d000001gzIqyAAE" TargetMode="External"/><Relationship Id="rId4281" Type="http://schemas.openxmlformats.org/officeDocument/2006/relationships/hyperlink" Target="https://observepoint.my.salesforce.com/0060W00000vXSRZQA4" TargetMode="External"/><Relationship Id="rId4284" Type="http://schemas.openxmlformats.org/officeDocument/2006/relationships/hyperlink" Target="https://observepoint.my.salesforce.com/001d000001gzIqyAAE" TargetMode="External"/><Relationship Id="rId4283" Type="http://schemas.openxmlformats.org/officeDocument/2006/relationships/hyperlink" Target="https://observepoint.my.salesforce.com/006d000000iFUE4AAO" TargetMode="External"/><Relationship Id="rId4286" Type="http://schemas.openxmlformats.org/officeDocument/2006/relationships/hyperlink" Target="https://observepoint.my.salesforce.com/001d000001hT405AAC" TargetMode="External"/><Relationship Id="rId4285" Type="http://schemas.openxmlformats.org/officeDocument/2006/relationships/hyperlink" Target="https://observepoint.my.salesforce.com/0060W00000wxaITQAY" TargetMode="External"/><Relationship Id="rId4288" Type="http://schemas.openxmlformats.org/officeDocument/2006/relationships/hyperlink" Target="https://observepoint.my.salesforce.com/001d000001hULQWAA4" TargetMode="External"/><Relationship Id="rId4287" Type="http://schemas.openxmlformats.org/officeDocument/2006/relationships/hyperlink" Target="https://observepoint.my.salesforce.com/0066T000017UCK4QAO" TargetMode="External"/><Relationship Id="rId4289" Type="http://schemas.openxmlformats.org/officeDocument/2006/relationships/hyperlink" Target="https://observepoint.my.salesforce.com/0060W00000wxsmKQAQ" TargetMode="External"/><Relationship Id="rId4271" Type="http://schemas.openxmlformats.org/officeDocument/2006/relationships/hyperlink" Target="https://observepoint.my.salesforce.com/006d000000uEaIpAAK" TargetMode="External"/><Relationship Id="rId4270" Type="http://schemas.openxmlformats.org/officeDocument/2006/relationships/hyperlink" Target="https://observepoint.my.salesforce.com/001d000001nGbvwAAC" TargetMode="External"/><Relationship Id="rId4273" Type="http://schemas.openxmlformats.org/officeDocument/2006/relationships/hyperlink" Target="https://observepoint.my.salesforce.com/006d000000hzTeVAAU" TargetMode="External"/><Relationship Id="rId4272" Type="http://schemas.openxmlformats.org/officeDocument/2006/relationships/hyperlink" Target="https://observepoint.my.salesforce.com/001d000001nGbvwAAC" TargetMode="External"/><Relationship Id="rId4275" Type="http://schemas.openxmlformats.org/officeDocument/2006/relationships/hyperlink" Target="https://observepoint.my.salesforce.com/0066T000015RXxjQAG" TargetMode="External"/><Relationship Id="rId4274" Type="http://schemas.openxmlformats.org/officeDocument/2006/relationships/hyperlink" Target="https://observepoint.my.salesforce.com/001d000001nGbvwAAC" TargetMode="External"/><Relationship Id="rId4277" Type="http://schemas.openxmlformats.org/officeDocument/2006/relationships/hyperlink" Target="https://observepoint.my.salesforce.com/0060W0000122CASQA2" TargetMode="External"/><Relationship Id="rId4276" Type="http://schemas.openxmlformats.org/officeDocument/2006/relationships/hyperlink" Target="https://observepoint.my.salesforce.com/001d000001nGbvwAAC" TargetMode="External"/><Relationship Id="rId4279" Type="http://schemas.openxmlformats.org/officeDocument/2006/relationships/hyperlink" Target="https://observepoint.my.salesforce.com/0060W00000zOxRuQAK" TargetMode="External"/><Relationship Id="rId4278" Type="http://schemas.openxmlformats.org/officeDocument/2006/relationships/hyperlink" Target="https://observepoint.my.salesforce.com/001d000001nGbvwAAC" TargetMode="External"/><Relationship Id="rId4291" Type="http://schemas.openxmlformats.org/officeDocument/2006/relationships/hyperlink" Target="https://observepoint.my.salesforce.com/006d000000rbezMAAQ" TargetMode="External"/><Relationship Id="rId4290" Type="http://schemas.openxmlformats.org/officeDocument/2006/relationships/hyperlink" Target="https://observepoint.my.salesforce.com/001d000001fj9BLAAY" TargetMode="External"/><Relationship Id="rId4293" Type="http://schemas.openxmlformats.org/officeDocument/2006/relationships/hyperlink" Target="https://observepoint.my.salesforce.com/0060W0000122L2zQAE" TargetMode="External"/><Relationship Id="rId4292" Type="http://schemas.openxmlformats.org/officeDocument/2006/relationships/hyperlink" Target="https://observepoint.my.salesforce.com/001d000001fj9BLAAY" TargetMode="External"/><Relationship Id="rId4295" Type="http://schemas.openxmlformats.org/officeDocument/2006/relationships/hyperlink" Target="https://observepoint.my.salesforce.com/0060W00000zP7MfQAK" TargetMode="External"/><Relationship Id="rId4294" Type="http://schemas.openxmlformats.org/officeDocument/2006/relationships/hyperlink" Target="https://observepoint.my.salesforce.com/001d000001fj9BLAAY" TargetMode="External"/><Relationship Id="rId4297" Type="http://schemas.openxmlformats.org/officeDocument/2006/relationships/hyperlink" Target="https://observepoint.my.salesforce.com/0060W00000vX925QAC" TargetMode="External"/><Relationship Id="rId4296" Type="http://schemas.openxmlformats.org/officeDocument/2006/relationships/hyperlink" Target="https://observepoint.my.salesforce.com/001d000001fj9BLAAY" TargetMode="External"/><Relationship Id="rId4299" Type="http://schemas.openxmlformats.org/officeDocument/2006/relationships/hyperlink" Target="https://observepoint.my.salesforce.com/0066T000015qdahQAA" TargetMode="External"/><Relationship Id="rId4298" Type="http://schemas.openxmlformats.org/officeDocument/2006/relationships/hyperlink" Target="https://observepoint.my.salesforce.com/001d000001h2BWjAAM" TargetMode="External"/><Relationship Id="rId4249" Type="http://schemas.openxmlformats.org/officeDocument/2006/relationships/hyperlink" Target="https://observepoint.my.salesforce.com/0060W000010pqQTQAY" TargetMode="External"/><Relationship Id="rId5570" Type="http://schemas.openxmlformats.org/officeDocument/2006/relationships/hyperlink" Target="https://observepoint.my.salesforce.com/006VH00000S7p9QYAR" TargetMode="External"/><Relationship Id="rId5571" Type="http://schemas.openxmlformats.org/officeDocument/2006/relationships/hyperlink" Target="https://observepoint.my.salesforce.com/0010W00002VpN2bQAF" TargetMode="External"/><Relationship Id="rId4240" Type="http://schemas.openxmlformats.org/officeDocument/2006/relationships/hyperlink" Target="https://observepoint.my.salesforce.com/001d000001RdU2gAAF" TargetMode="External"/><Relationship Id="rId4242" Type="http://schemas.openxmlformats.org/officeDocument/2006/relationships/hyperlink" Target="https://observepoint.my.salesforce.com/001d000001RdU2gAAF" TargetMode="External"/><Relationship Id="rId5574" Type="http://schemas.openxmlformats.org/officeDocument/2006/relationships/hyperlink" Target="https://observepoint.my.salesforce.com/006VH00000A5PzKYAV" TargetMode="External"/><Relationship Id="rId4241" Type="http://schemas.openxmlformats.org/officeDocument/2006/relationships/hyperlink" Target="https://observepoint.my.salesforce.com/006d000000TFLhbAAH" TargetMode="External"/><Relationship Id="rId5575" Type="http://schemas.openxmlformats.org/officeDocument/2006/relationships/hyperlink" Target="https://observepoint.my.salesforce.com/0016T000035ZtXyQAK" TargetMode="External"/><Relationship Id="rId4244" Type="http://schemas.openxmlformats.org/officeDocument/2006/relationships/hyperlink" Target="https://observepoint.my.salesforce.com/001d000001ezkUkAAI" TargetMode="External"/><Relationship Id="rId5572" Type="http://schemas.openxmlformats.org/officeDocument/2006/relationships/hyperlink" Target="https://observepoint.my.salesforce.com/006VH00000UFRoDYAX" TargetMode="External"/><Relationship Id="rId4243" Type="http://schemas.openxmlformats.org/officeDocument/2006/relationships/hyperlink" Target="https://observepoint.my.salesforce.com/0060W00000vwbsgQAA" TargetMode="External"/><Relationship Id="rId5573" Type="http://schemas.openxmlformats.org/officeDocument/2006/relationships/hyperlink" Target="https://observepoint.my.salesforce.com/001d000001qtMKFAA2" TargetMode="External"/><Relationship Id="rId4246" Type="http://schemas.openxmlformats.org/officeDocument/2006/relationships/hyperlink" Target="https://observepoint.my.salesforce.com/001d000001ezkUkAAI" TargetMode="External"/><Relationship Id="rId5578" Type="http://schemas.openxmlformats.org/officeDocument/2006/relationships/hyperlink" Target="https://observepoint.my.salesforce.com/006VH00000Z7oXUYAZ" TargetMode="External"/><Relationship Id="rId4245" Type="http://schemas.openxmlformats.org/officeDocument/2006/relationships/hyperlink" Target="https://observepoint.my.salesforce.com/006d000000i0BayAAE" TargetMode="External"/><Relationship Id="rId5579" Type="http://schemas.openxmlformats.org/officeDocument/2006/relationships/hyperlink" Target="https://observepoint.my.salesforce.com/001d000000VOLPRAA5" TargetMode="External"/><Relationship Id="rId4248" Type="http://schemas.openxmlformats.org/officeDocument/2006/relationships/hyperlink" Target="https://observepoint.my.salesforce.com/001d000001ezkUkAAI" TargetMode="External"/><Relationship Id="rId5576" Type="http://schemas.openxmlformats.org/officeDocument/2006/relationships/hyperlink" Target="https://observepoint.my.salesforce.com/006VH00000AhXmBYAV" TargetMode="External"/><Relationship Id="rId4247" Type="http://schemas.openxmlformats.org/officeDocument/2006/relationships/hyperlink" Target="https://observepoint.my.salesforce.com/0060W000013piRaQAI" TargetMode="External"/><Relationship Id="rId5577" Type="http://schemas.openxmlformats.org/officeDocument/2006/relationships/hyperlink" Target="https://observepoint.my.salesforce.com/0010W00002dxP9nQAE" TargetMode="External"/><Relationship Id="rId4239" Type="http://schemas.openxmlformats.org/officeDocument/2006/relationships/hyperlink" Target="https://observepoint.my.salesforce.com/006d000000hpclsAAA" TargetMode="External"/><Relationship Id="rId4238" Type="http://schemas.openxmlformats.org/officeDocument/2006/relationships/hyperlink" Target="https://observepoint.my.salesforce.com/001d000001fiz2nAAA" TargetMode="External"/><Relationship Id="rId5569" Type="http://schemas.openxmlformats.org/officeDocument/2006/relationships/hyperlink" Target="https://observepoint.my.salesforce.com/0010W00002VpN2bQAF" TargetMode="External"/><Relationship Id="rId5560" Type="http://schemas.openxmlformats.org/officeDocument/2006/relationships/hyperlink" Target="https://observepoint.my.salesforce.com/006VH00000YsxifYAB" TargetMode="External"/><Relationship Id="rId495" Type="http://schemas.openxmlformats.org/officeDocument/2006/relationships/hyperlink" Target="https://observepoint.my.salesforce.com/0060W000012ZVnuQAG" TargetMode="External"/><Relationship Id="rId4231" Type="http://schemas.openxmlformats.org/officeDocument/2006/relationships/hyperlink" Target="https://observepoint.my.salesforce.com/006d000000hpjXrAAI" TargetMode="External"/><Relationship Id="rId5563" Type="http://schemas.openxmlformats.org/officeDocument/2006/relationships/hyperlink" Target="https://observepoint.my.salesforce.com/001d000001SO2D7AAL" TargetMode="External"/><Relationship Id="rId494" Type="http://schemas.openxmlformats.org/officeDocument/2006/relationships/hyperlink" Target="https://observepoint.my.salesforce.com/0010W00002Vxh3eQAB" TargetMode="External"/><Relationship Id="rId4230" Type="http://schemas.openxmlformats.org/officeDocument/2006/relationships/hyperlink" Target="https://observepoint.my.salesforce.com/001d000001SNLWGAA5" TargetMode="External"/><Relationship Id="rId5564" Type="http://schemas.openxmlformats.org/officeDocument/2006/relationships/hyperlink" Target="https://observepoint.my.salesforce.com/006VH00000Q18asYAB" TargetMode="External"/><Relationship Id="rId493" Type="http://schemas.openxmlformats.org/officeDocument/2006/relationships/hyperlink" Target="https://observepoint.my.salesforce.com/0060W000013sDb2QAE" TargetMode="External"/><Relationship Id="rId4233" Type="http://schemas.openxmlformats.org/officeDocument/2006/relationships/hyperlink" Target="https://observepoint.my.salesforce.com/006d000000Wust2AAB" TargetMode="External"/><Relationship Id="rId5561" Type="http://schemas.openxmlformats.org/officeDocument/2006/relationships/hyperlink" Target="https://observepoint.my.salesforce.com/001d000001fiz8gAAA" TargetMode="External"/><Relationship Id="rId492" Type="http://schemas.openxmlformats.org/officeDocument/2006/relationships/hyperlink" Target="https://observepoint.my.salesforce.com/0010W00002Vxh3eQAB" TargetMode="External"/><Relationship Id="rId4232" Type="http://schemas.openxmlformats.org/officeDocument/2006/relationships/hyperlink" Target="https://observepoint.my.salesforce.com/001d000001Tt7PdAAJ" TargetMode="External"/><Relationship Id="rId5562" Type="http://schemas.openxmlformats.org/officeDocument/2006/relationships/hyperlink" Target="https://observepoint.my.salesforce.com/006VH00000eVF8bYAG" TargetMode="External"/><Relationship Id="rId499" Type="http://schemas.openxmlformats.org/officeDocument/2006/relationships/hyperlink" Target="https://observepoint.my.salesforce.com/0060W000012ZFTsQAO" TargetMode="External"/><Relationship Id="rId4235" Type="http://schemas.openxmlformats.org/officeDocument/2006/relationships/hyperlink" Target="https://observepoint.my.salesforce.com/006d000000c1OnIAAU" TargetMode="External"/><Relationship Id="rId5567" Type="http://schemas.openxmlformats.org/officeDocument/2006/relationships/hyperlink" Target="https://observepoint.my.salesforce.com/001d000001hULQWAA4" TargetMode="External"/><Relationship Id="rId498" Type="http://schemas.openxmlformats.org/officeDocument/2006/relationships/hyperlink" Target="https://observepoint.my.salesforce.com/0010W00002OzSHqQAN" TargetMode="External"/><Relationship Id="rId4234" Type="http://schemas.openxmlformats.org/officeDocument/2006/relationships/hyperlink" Target="https://observepoint.my.salesforce.com/001d000001Tt7PdAAJ" TargetMode="External"/><Relationship Id="rId5568" Type="http://schemas.openxmlformats.org/officeDocument/2006/relationships/hyperlink" Target="https://observepoint.my.salesforce.com/006VH00000hNx6gYAC" TargetMode="External"/><Relationship Id="rId497" Type="http://schemas.openxmlformats.org/officeDocument/2006/relationships/hyperlink" Target="https://observepoint.my.salesforce.com/0066T000016n4EXQAY" TargetMode="External"/><Relationship Id="rId4237" Type="http://schemas.openxmlformats.org/officeDocument/2006/relationships/hyperlink" Target="https://observepoint.my.salesforce.com/006d000000i1U3XAAU" TargetMode="External"/><Relationship Id="rId5565" Type="http://schemas.openxmlformats.org/officeDocument/2006/relationships/hyperlink" Target="https://observepoint.my.salesforce.com/001d000001SO2D7AAL" TargetMode="External"/><Relationship Id="rId496" Type="http://schemas.openxmlformats.org/officeDocument/2006/relationships/hyperlink" Target="https://observepoint.my.salesforce.com/001d0000023XfNNAA0" TargetMode="External"/><Relationship Id="rId4236" Type="http://schemas.openxmlformats.org/officeDocument/2006/relationships/hyperlink" Target="https://observepoint.my.salesforce.com/001d000001MpX6KAAV" TargetMode="External"/><Relationship Id="rId5566" Type="http://schemas.openxmlformats.org/officeDocument/2006/relationships/hyperlink" Target="https://observepoint.my.salesforce.com/006VH00000gB3nHYAS" TargetMode="External"/><Relationship Id="rId4260" Type="http://schemas.openxmlformats.org/officeDocument/2006/relationships/hyperlink" Target="https://observepoint.my.salesforce.com/001d000001e91Q2AAI" TargetMode="External"/><Relationship Id="rId5592" Type="http://schemas.openxmlformats.org/officeDocument/2006/relationships/hyperlink" Target="https://observepoint.my.salesforce.com/006VH00000fzbmDYAQ" TargetMode="External"/><Relationship Id="rId5593" Type="http://schemas.openxmlformats.org/officeDocument/2006/relationships/hyperlink" Target="https://observepoint.my.salesforce.com/001d000000VOLPmAAP" TargetMode="External"/><Relationship Id="rId4262" Type="http://schemas.openxmlformats.org/officeDocument/2006/relationships/hyperlink" Target="https://observepoint.my.salesforce.com/001d000001e91Q2AAI" TargetMode="External"/><Relationship Id="rId5590" Type="http://schemas.openxmlformats.org/officeDocument/2006/relationships/hyperlink" Target="https://observepoint.my.salesforce.com/006VH00000RxtaRYAR" TargetMode="External"/><Relationship Id="rId4261" Type="http://schemas.openxmlformats.org/officeDocument/2006/relationships/hyperlink" Target="https://observepoint.my.salesforce.com/0060W000012uP1JQAU" TargetMode="External"/><Relationship Id="rId5591" Type="http://schemas.openxmlformats.org/officeDocument/2006/relationships/hyperlink" Target="https://observepoint.my.salesforce.com/001d000001qtNYqAAM" TargetMode="External"/><Relationship Id="rId4264" Type="http://schemas.openxmlformats.org/officeDocument/2006/relationships/hyperlink" Target="https://observepoint.my.salesforce.com/001d000001ilR4FAAU" TargetMode="External"/><Relationship Id="rId5596" Type="http://schemas.openxmlformats.org/officeDocument/2006/relationships/hyperlink" Target="https://observepoint.my.salesforce.com/006VH00000dOqF8YAK" TargetMode="External"/><Relationship Id="rId4263" Type="http://schemas.openxmlformats.org/officeDocument/2006/relationships/hyperlink" Target="https://observepoint.my.salesforce.com/0060W000010xGMjQAM" TargetMode="External"/><Relationship Id="rId5597" Type="http://schemas.openxmlformats.org/officeDocument/2006/relationships/hyperlink" Target="https://observepoint.my.salesforce.com/0010W00002YCJDeQAP" TargetMode="External"/><Relationship Id="rId4266" Type="http://schemas.openxmlformats.org/officeDocument/2006/relationships/hyperlink" Target="https://observepoint.my.salesforce.com/001d000001qtPJvAAM" TargetMode="External"/><Relationship Id="rId5594" Type="http://schemas.openxmlformats.org/officeDocument/2006/relationships/hyperlink" Target="https://observepoint.my.salesforce.com/006VH00000ROOxhYAH" TargetMode="External"/><Relationship Id="rId4265" Type="http://schemas.openxmlformats.org/officeDocument/2006/relationships/hyperlink" Target="https://observepoint.my.salesforce.com/006d000000kRnUtAAK" TargetMode="External"/><Relationship Id="rId5595" Type="http://schemas.openxmlformats.org/officeDocument/2006/relationships/hyperlink" Target="https://observepoint.my.salesforce.com/001d000001hUfi7AAC" TargetMode="External"/><Relationship Id="rId4268" Type="http://schemas.openxmlformats.org/officeDocument/2006/relationships/hyperlink" Target="https://observepoint.my.salesforce.com/001d000001gQalcAAC" TargetMode="External"/><Relationship Id="rId4267" Type="http://schemas.openxmlformats.org/officeDocument/2006/relationships/hyperlink" Target="https://observepoint.my.salesforce.com/0060W000012aS1XQAU" TargetMode="External"/><Relationship Id="rId5598" Type="http://schemas.openxmlformats.org/officeDocument/2006/relationships/hyperlink" Target="https://observepoint.my.salesforce.com/006VH00000afYYsYAM" TargetMode="External"/><Relationship Id="rId4269" Type="http://schemas.openxmlformats.org/officeDocument/2006/relationships/hyperlink" Target="https://observepoint.my.salesforce.com/0060W00000wxa7BQAQ" TargetMode="External"/><Relationship Id="rId5599" Type="http://schemas.openxmlformats.org/officeDocument/2006/relationships/hyperlink" Target="https://observepoint.my.salesforce.com/001d000001i8bNKAAY" TargetMode="External"/><Relationship Id="rId5581" Type="http://schemas.openxmlformats.org/officeDocument/2006/relationships/hyperlink" Target="https://observepoint.my.salesforce.com/001d000001qtO0GAAU" TargetMode="External"/><Relationship Id="rId5582" Type="http://schemas.openxmlformats.org/officeDocument/2006/relationships/hyperlink" Target="https://observepoint.my.salesforce.com/006VH00000f3n6DYAQ" TargetMode="External"/><Relationship Id="rId4251" Type="http://schemas.openxmlformats.org/officeDocument/2006/relationships/hyperlink" Target="https://observepoint.my.salesforce.com/0060W00000y7qytQAA" TargetMode="External"/><Relationship Id="rId4250" Type="http://schemas.openxmlformats.org/officeDocument/2006/relationships/hyperlink" Target="https://observepoint.my.salesforce.com/001d000001ezkUkAAI" TargetMode="External"/><Relationship Id="rId5580" Type="http://schemas.openxmlformats.org/officeDocument/2006/relationships/hyperlink" Target="https://observepoint.my.salesforce.com/006VH00000RAdlJYAT" TargetMode="External"/><Relationship Id="rId4253" Type="http://schemas.openxmlformats.org/officeDocument/2006/relationships/hyperlink" Target="https://observepoint.my.salesforce.com/006d000000ct6k6AAA" TargetMode="External"/><Relationship Id="rId5585" Type="http://schemas.openxmlformats.org/officeDocument/2006/relationships/hyperlink" Target="https://observepoint.my.salesforce.com/001d000001hVEw9AAG" TargetMode="External"/><Relationship Id="rId4252" Type="http://schemas.openxmlformats.org/officeDocument/2006/relationships/hyperlink" Target="https://observepoint.my.salesforce.com/001d000001ezkUkAAI" TargetMode="External"/><Relationship Id="rId5586" Type="http://schemas.openxmlformats.org/officeDocument/2006/relationships/hyperlink" Target="https://observepoint.my.salesforce.com/006VH0000096RTNYA2" TargetMode="External"/><Relationship Id="rId4255" Type="http://schemas.openxmlformats.org/officeDocument/2006/relationships/hyperlink" Target="https://observepoint.my.salesforce.com/0060W00000vxTESQA2" TargetMode="External"/><Relationship Id="rId5583" Type="http://schemas.openxmlformats.org/officeDocument/2006/relationships/hyperlink" Target="https://observepoint.my.salesforce.com/001d000001qtO0GAAU" TargetMode="External"/><Relationship Id="rId4254" Type="http://schemas.openxmlformats.org/officeDocument/2006/relationships/hyperlink" Target="https://observepoint.my.salesforce.com/001d000000VOLP9AAP" TargetMode="External"/><Relationship Id="rId5584" Type="http://schemas.openxmlformats.org/officeDocument/2006/relationships/hyperlink" Target="https://observepoint.my.salesforce.com/006VH00000RjsJGYAZ" TargetMode="External"/><Relationship Id="rId4257" Type="http://schemas.openxmlformats.org/officeDocument/2006/relationships/hyperlink" Target="https://observepoint.my.salesforce.com/0060W00000vXQlWQAW" TargetMode="External"/><Relationship Id="rId5589" Type="http://schemas.openxmlformats.org/officeDocument/2006/relationships/hyperlink" Target="https://observepoint.my.salesforce.com/001d000001qtNYqAAM" TargetMode="External"/><Relationship Id="rId4256" Type="http://schemas.openxmlformats.org/officeDocument/2006/relationships/hyperlink" Target="https://observepoint.my.salesforce.com/001d000001nCzNVAA0" TargetMode="External"/><Relationship Id="rId4259" Type="http://schemas.openxmlformats.org/officeDocument/2006/relationships/hyperlink" Target="https://observepoint.my.salesforce.com/006d000000kcYucAAE" TargetMode="External"/><Relationship Id="rId5587" Type="http://schemas.openxmlformats.org/officeDocument/2006/relationships/hyperlink" Target="https://observepoint.my.salesforce.com/001d000001ezp64AAA" TargetMode="External"/><Relationship Id="rId4258" Type="http://schemas.openxmlformats.org/officeDocument/2006/relationships/hyperlink" Target="https://observepoint.my.salesforce.com/001d000001e91Q2AAI" TargetMode="External"/><Relationship Id="rId5588" Type="http://schemas.openxmlformats.org/officeDocument/2006/relationships/hyperlink" Target="https://observepoint.my.salesforce.com/006VH00000hYUfdYAG" TargetMode="External"/><Relationship Id="rId3810" Type="http://schemas.openxmlformats.org/officeDocument/2006/relationships/hyperlink" Target="https://observepoint.my.salesforce.com/001d000001VdHROAA3" TargetMode="External"/><Relationship Id="rId3812" Type="http://schemas.openxmlformats.org/officeDocument/2006/relationships/hyperlink" Target="https://observepoint.my.salesforce.com/001d000001VdHROAA3" TargetMode="External"/><Relationship Id="rId3811" Type="http://schemas.openxmlformats.org/officeDocument/2006/relationships/hyperlink" Target="https://observepoint.my.salesforce.com/006d000000i0BSpAAM" TargetMode="External"/><Relationship Id="rId3814" Type="http://schemas.openxmlformats.org/officeDocument/2006/relationships/hyperlink" Target="https://observepoint.my.salesforce.com/001d000001VdHROAA3" TargetMode="External"/><Relationship Id="rId3813" Type="http://schemas.openxmlformats.org/officeDocument/2006/relationships/hyperlink" Target="https://observepoint.my.salesforce.com/0066T000015QMnrQAG" TargetMode="External"/><Relationship Id="rId3816" Type="http://schemas.openxmlformats.org/officeDocument/2006/relationships/hyperlink" Target="https://observepoint.my.salesforce.com/001d000001VdHROAA3" TargetMode="External"/><Relationship Id="rId3815" Type="http://schemas.openxmlformats.org/officeDocument/2006/relationships/hyperlink" Target="https://observepoint.my.salesforce.com/0060W000013piPBQAY" TargetMode="External"/><Relationship Id="rId3818" Type="http://schemas.openxmlformats.org/officeDocument/2006/relationships/hyperlink" Target="https://observepoint.my.salesforce.com/001d000001VdHROAA3" TargetMode="External"/><Relationship Id="rId3817" Type="http://schemas.openxmlformats.org/officeDocument/2006/relationships/hyperlink" Target="https://observepoint.my.salesforce.com/0060W000012a4n9QAA" TargetMode="External"/><Relationship Id="rId3819" Type="http://schemas.openxmlformats.org/officeDocument/2006/relationships/hyperlink" Target="https://observepoint.my.salesforce.com/0060W00000wzZGLQA2" TargetMode="External"/><Relationship Id="rId3801" Type="http://schemas.openxmlformats.org/officeDocument/2006/relationships/hyperlink" Target="https://observepoint.my.salesforce.com/0060W000012bBn0QAE" TargetMode="External"/><Relationship Id="rId3800" Type="http://schemas.openxmlformats.org/officeDocument/2006/relationships/hyperlink" Target="https://observepoint.my.salesforce.com/001d000001MElmOAAT" TargetMode="External"/><Relationship Id="rId3803" Type="http://schemas.openxmlformats.org/officeDocument/2006/relationships/hyperlink" Target="https://observepoint.my.salesforce.com/0060W00000wz8YRQAY" TargetMode="External"/><Relationship Id="rId3802" Type="http://schemas.openxmlformats.org/officeDocument/2006/relationships/hyperlink" Target="https://observepoint.my.salesforce.com/001d000001hVaBvAAK" TargetMode="External"/><Relationship Id="rId3805" Type="http://schemas.openxmlformats.org/officeDocument/2006/relationships/hyperlink" Target="https://observepoint.my.salesforce.com/0060W00000vXsV5QAK" TargetMode="External"/><Relationship Id="rId3804" Type="http://schemas.openxmlformats.org/officeDocument/2006/relationships/hyperlink" Target="https://observepoint.my.salesforce.com/001d000001hVaBvAAK" TargetMode="External"/><Relationship Id="rId3807" Type="http://schemas.openxmlformats.org/officeDocument/2006/relationships/hyperlink" Target="https://observepoint.my.salesforce.com/0060W00000zMzWvQAK" TargetMode="External"/><Relationship Id="rId3806" Type="http://schemas.openxmlformats.org/officeDocument/2006/relationships/hyperlink" Target="https://observepoint.my.salesforce.com/001d000001SQCHPAA5" TargetMode="External"/><Relationship Id="rId3809" Type="http://schemas.openxmlformats.org/officeDocument/2006/relationships/hyperlink" Target="https://observepoint.my.salesforce.com/0060W00000vIMLfQAO" TargetMode="External"/><Relationship Id="rId3808" Type="http://schemas.openxmlformats.org/officeDocument/2006/relationships/hyperlink" Target="https://observepoint.my.salesforce.com/001d000001SQCHPAA5" TargetMode="External"/><Relationship Id="rId1213" Type="http://schemas.openxmlformats.org/officeDocument/2006/relationships/hyperlink" Target="https://observepoint.my.salesforce.com/006VH00000b6v9bYAA" TargetMode="External"/><Relationship Id="rId2544" Type="http://schemas.openxmlformats.org/officeDocument/2006/relationships/hyperlink" Target="https://observepoint.my.salesforce.com/006VH00000e3aEPYAY" TargetMode="External"/><Relationship Id="rId3876" Type="http://schemas.openxmlformats.org/officeDocument/2006/relationships/hyperlink" Target="https://observepoint.my.salesforce.com/001d000001HbzQ2AAJ" TargetMode="External"/><Relationship Id="rId1214" Type="http://schemas.openxmlformats.org/officeDocument/2006/relationships/hyperlink" Target="https://observepoint.my.salesforce.com/001d000001gQH3fAAG" TargetMode="External"/><Relationship Id="rId2545" Type="http://schemas.openxmlformats.org/officeDocument/2006/relationships/hyperlink" Target="https://observepoint.my.salesforce.com/001d000001qtMymAAE" TargetMode="External"/><Relationship Id="rId3875" Type="http://schemas.openxmlformats.org/officeDocument/2006/relationships/hyperlink" Target="https://observepoint.my.salesforce.com/0060W00000vwrMmQAI" TargetMode="External"/><Relationship Id="rId1215" Type="http://schemas.openxmlformats.org/officeDocument/2006/relationships/hyperlink" Target="https://observepoint.my.salesforce.com/0066T00001CyvrEQAR" TargetMode="External"/><Relationship Id="rId2546" Type="http://schemas.openxmlformats.org/officeDocument/2006/relationships/hyperlink" Target="https://observepoint.my.salesforce.com/0066T00001DnsEJQAZ" TargetMode="External"/><Relationship Id="rId3878" Type="http://schemas.openxmlformats.org/officeDocument/2006/relationships/hyperlink" Target="https://observepoint.my.salesforce.com/001d000001HbzQ2AAJ" TargetMode="External"/><Relationship Id="rId1216" Type="http://schemas.openxmlformats.org/officeDocument/2006/relationships/hyperlink" Target="https://observepoint.my.salesforce.com/001d000001gQH3fAAG" TargetMode="External"/><Relationship Id="rId2547" Type="http://schemas.openxmlformats.org/officeDocument/2006/relationships/hyperlink" Target="https://observepoint.my.salesforce.com/001d000001qtMymAAE" TargetMode="External"/><Relationship Id="rId3877" Type="http://schemas.openxmlformats.org/officeDocument/2006/relationships/hyperlink" Target="https://observepoint.my.salesforce.com/006d000000pLs0vAAC" TargetMode="External"/><Relationship Id="rId1217" Type="http://schemas.openxmlformats.org/officeDocument/2006/relationships/hyperlink" Target="https://observepoint.my.salesforce.com/0060W000010OVbDQAW" TargetMode="External"/><Relationship Id="rId2548" Type="http://schemas.openxmlformats.org/officeDocument/2006/relationships/hyperlink" Target="https://observepoint.my.salesforce.com/0066T00001ACsPJQA1" TargetMode="External"/><Relationship Id="rId1218" Type="http://schemas.openxmlformats.org/officeDocument/2006/relationships/hyperlink" Target="https://observepoint.my.salesforce.com/001d0000027WiOlAAK" TargetMode="External"/><Relationship Id="rId2549" Type="http://schemas.openxmlformats.org/officeDocument/2006/relationships/hyperlink" Target="https://observepoint.my.salesforce.com/001d0000028pilmAAA" TargetMode="External"/><Relationship Id="rId3879" Type="http://schemas.openxmlformats.org/officeDocument/2006/relationships/hyperlink" Target="https://observepoint.my.salesforce.com/006d000000hpcjNAAQ" TargetMode="External"/><Relationship Id="rId1219" Type="http://schemas.openxmlformats.org/officeDocument/2006/relationships/hyperlink" Target="https://observepoint.my.salesforce.com/0060W000014da8EQAQ" TargetMode="External"/><Relationship Id="rId3870" Type="http://schemas.openxmlformats.org/officeDocument/2006/relationships/hyperlink" Target="https://observepoint.my.salesforce.com/001d000001gQEduAAG" TargetMode="External"/><Relationship Id="rId2540" Type="http://schemas.openxmlformats.org/officeDocument/2006/relationships/hyperlink" Target="https://observepoint.my.salesforce.com/0066T00001ACsA5QAL" TargetMode="External"/><Relationship Id="rId3872" Type="http://schemas.openxmlformats.org/officeDocument/2006/relationships/hyperlink" Target="https://observepoint.my.salesforce.com/001d000001gQEduAAG" TargetMode="External"/><Relationship Id="rId1210" Type="http://schemas.openxmlformats.org/officeDocument/2006/relationships/hyperlink" Target="https://observepoint.my.salesforce.com/001d0000028pilmAAA" TargetMode="External"/><Relationship Id="rId2541" Type="http://schemas.openxmlformats.org/officeDocument/2006/relationships/hyperlink" Target="https://observepoint.my.salesforce.com/001d000001hVCEQAA4" TargetMode="External"/><Relationship Id="rId3871" Type="http://schemas.openxmlformats.org/officeDocument/2006/relationships/hyperlink" Target="https://observepoint.my.salesforce.com/0060W000012KhlDQAS" TargetMode="External"/><Relationship Id="rId1211" Type="http://schemas.openxmlformats.org/officeDocument/2006/relationships/hyperlink" Target="https://observepoint.my.salesforce.com/0060W000014mkDrQAI" TargetMode="External"/><Relationship Id="rId2542" Type="http://schemas.openxmlformats.org/officeDocument/2006/relationships/hyperlink" Target="https://observepoint.my.salesforce.com/0066T000016kJAgQAM" TargetMode="External"/><Relationship Id="rId3874" Type="http://schemas.openxmlformats.org/officeDocument/2006/relationships/hyperlink" Target="https://observepoint.my.salesforce.com/001d000001gQEduAAG" TargetMode="External"/><Relationship Id="rId1212" Type="http://schemas.openxmlformats.org/officeDocument/2006/relationships/hyperlink" Target="https://observepoint.my.salesforce.com/001d0000028pilmAAA" TargetMode="External"/><Relationship Id="rId2543" Type="http://schemas.openxmlformats.org/officeDocument/2006/relationships/hyperlink" Target="https://observepoint.my.salesforce.com/001d000001qtMymAAE" TargetMode="External"/><Relationship Id="rId3873" Type="http://schemas.openxmlformats.org/officeDocument/2006/relationships/hyperlink" Target="https://observepoint.my.salesforce.com/0060W000010wUWeQAM" TargetMode="External"/><Relationship Id="rId1202" Type="http://schemas.openxmlformats.org/officeDocument/2006/relationships/hyperlink" Target="https://observepoint.my.salesforce.com/001d000001eyUycAAE" TargetMode="External"/><Relationship Id="rId2533" Type="http://schemas.openxmlformats.org/officeDocument/2006/relationships/hyperlink" Target="https://observepoint.my.salesforce.com/001d000001dLn7JAAS" TargetMode="External"/><Relationship Id="rId3865" Type="http://schemas.openxmlformats.org/officeDocument/2006/relationships/hyperlink" Target="https://observepoint.my.salesforce.com/0066T000018H43AQAS" TargetMode="External"/><Relationship Id="rId1203" Type="http://schemas.openxmlformats.org/officeDocument/2006/relationships/hyperlink" Target="https://observepoint.my.salesforce.com/0060W00000xoIXnQAM" TargetMode="External"/><Relationship Id="rId2534" Type="http://schemas.openxmlformats.org/officeDocument/2006/relationships/hyperlink" Target="https://observepoint.my.salesforce.com/0066T000017wVWpQAM" TargetMode="External"/><Relationship Id="rId3864" Type="http://schemas.openxmlformats.org/officeDocument/2006/relationships/hyperlink" Target="https://observepoint.my.salesforce.com/001d000001qtMR0AAM" TargetMode="External"/><Relationship Id="rId1204" Type="http://schemas.openxmlformats.org/officeDocument/2006/relationships/hyperlink" Target="https://observepoint.my.salesforce.com/001d000001qtIEMAA2" TargetMode="External"/><Relationship Id="rId2535" Type="http://schemas.openxmlformats.org/officeDocument/2006/relationships/hyperlink" Target="https://observepoint.my.salesforce.com/001d000001je1qLAAQ" TargetMode="External"/><Relationship Id="rId3867" Type="http://schemas.openxmlformats.org/officeDocument/2006/relationships/hyperlink" Target="https://observepoint.my.salesforce.com/0066T00001CNGD4QAP" TargetMode="External"/><Relationship Id="rId1205" Type="http://schemas.openxmlformats.org/officeDocument/2006/relationships/hyperlink" Target="https://observepoint.my.salesforce.com/0060W000012YFq8QAG" TargetMode="External"/><Relationship Id="rId2536" Type="http://schemas.openxmlformats.org/officeDocument/2006/relationships/hyperlink" Target="https://observepoint.my.salesforce.com/0066T000018HNhVQAW" TargetMode="External"/><Relationship Id="rId3866" Type="http://schemas.openxmlformats.org/officeDocument/2006/relationships/hyperlink" Target="https://observepoint.my.salesforce.com/001d000001qtahhAAA" TargetMode="External"/><Relationship Id="rId1206" Type="http://schemas.openxmlformats.org/officeDocument/2006/relationships/hyperlink" Target="https://observepoint.my.salesforce.com/001d000001qtIEMAA2" TargetMode="External"/><Relationship Id="rId2537" Type="http://schemas.openxmlformats.org/officeDocument/2006/relationships/hyperlink" Target="https://observepoint.my.salesforce.com/001d000001lsJGaAAM" TargetMode="External"/><Relationship Id="rId3869" Type="http://schemas.openxmlformats.org/officeDocument/2006/relationships/hyperlink" Target="https://observepoint.my.salesforce.com/0066T000015RXPSQA4" TargetMode="External"/><Relationship Id="rId1207" Type="http://schemas.openxmlformats.org/officeDocument/2006/relationships/hyperlink" Target="https://observepoint.my.salesforce.com/0066T000016klnBQAQ" TargetMode="External"/><Relationship Id="rId2538" Type="http://schemas.openxmlformats.org/officeDocument/2006/relationships/hyperlink" Target="https://observepoint.my.salesforce.com/0066T000015qFroQAE" TargetMode="External"/><Relationship Id="rId3868" Type="http://schemas.openxmlformats.org/officeDocument/2006/relationships/hyperlink" Target="https://observepoint.my.salesforce.com/001d000001qtahhAAA" TargetMode="External"/><Relationship Id="rId1208" Type="http://schemas.openxmlformats.org/officeDocument/2006/relationships/hyperlink" Target="https://observepoint.my.salesforce.com/001d000001fjMCuAAM" TargetMode="External"/><Relationship Id="rId2539" Type="http://schemas.openxmlformats.org/officeDocument/2006/relationships/hyperlink" Target="https://observepoint.my.salesforce.com/001d000001hVCEQAA4" TargetMode="External"/><Relationship Id="rId1209" Type="http://schemas.openxmlformats.org/officeDocument/2006/relationships/hyperlink" Target="https://observepoint.my.salesforce.com/0066T000016lxyAQAQ" TargetMode="External"/><Relationship Id="rId3861" Type="http://schemas.openxmlformats.org/officeDocument/2006/relationships/hyperlink" Target="https://observepoint.my.salesforce.com/0060W00000vx7UyQAI" TargetMode="External"/><Relationship Id="rId2530" Type="http://schemas.openxmlformats.org/officeDocument/2006/relationships/hyperlink" Target="https://observepoint.my.salesforce.com/0066T00001Dk4MmQAJ" TargetMode="External"/><Relationship Id="rId3860" Type="http://schemas.openxmlformats.org/officeDocument/2006/relationships/hyperlink" Target="https://observepoint.my.salesforce.com/001d000001qtN4OAAU" TargetMode="External"/><Relationship Id="rId1200" Type="http://schemas.openxmlformats.org/officeDocument/2006/relationships/hyperlink" Target="https://observepoint.my.salesforce.com/001d000001eyUycAAE" TargetMode="External"/><Relationship Id="rId2531" Type="http://schemas.openxmlformats.org/officeDocument/2006/relationships/hyperlink" Target="https://observepoint.my.salesforce.com/001d000001ikpedAAA" TargetMode="External"/><Relationship Id="rId3863" Type="http://schemas.openxmlformats.org/officeDocument/2006/relationships/hyperlink" Target="https://observepoint.my.salesforce.com/006d000000i1bLUAAY" TargetMode="External"/><Relationship Id="rId1201" Type="http://schemas.openxmlformats.org/officeDocument/2006/relationships/hyperlink" Target="https://observepoint.my.salesforce.com/0060W00000y8gUGQAY" TargetMode="External"/><Relationship Id="rId2532" Type="http://schemas.openxmlformats.org/officeDocument/2006/relationships/hyperlink" Target="https://observepoint.my.salesforce.com/006VH00000QLbVUYA1" TargetMode="External"/><Relationship Id="rId3862" Type="http://schemas.openxmlformats.org/officeDocument/2006/relationships/hyperlink" Target="https://observepoint.my.salesforce.com/001d000001qtN4OAAU" TargetMode="External"/><Relationship Id="rId1235" Type="http://schemas.openxmlformats.org/officeDocument/2006/relationships/hyperlink" Target="https://observepoint.my.salesforce.com/0060W0000123M9XQAU" TargetMode="External"/><Relationship Id="rId2566" Type="http://schemas.openxmlformats.org/officeDocument/2006/relationships/hyperlink" Target="https://observepoint.my.salesforce.com/006VH00000WSqCYYA1" TargetMode="External"/><Relationship Id="rId3898" Type="http://schemas.openxmlformats.org/officeDocument/2006/relationships/hyperlink" Target="https://observepoint.my.salesforce.com/001d000000VOQibAAH" TargetMode="External"/><Relationship Id="rId1236" Type="http://schemas.openxmlformats.org/officeDocument/2006/relationships/hyperlink" Target="https://observepoint.my.salesforce.com/001d000001f0QvMAAU" TargetMode="External"/><Relationship Id="rId2567" Type="http://schemas.openxmlformats.org/officeDocument/2006/relationships/hyperlink" Target="https://observepoint.my.salesforce.com/001d000001RcsVKAAZ" TargetMode="External"/><Relationship Id="rId3897" Type="http://schemas.openxmlformats.org/officeDocument/2006/relationships/hyperlink" Target="https://observepoint.my.salesforce.com/0066T000017V1hbQAC" TargetMode="External"/><Relationship Id="rId1237" Type="http://schemas.openxmlformats.org/officeDocument/2006/relationships/hyperlink" Target="https://observepoint.my.salesforce.com/0066T00001CMnP4QAL" TargetMode="External"/><Relationship Id="rId2568" Type="http://schemas.openxmlformats.org/officeDocument/2006/relationships/hyperlink" Target="https://observepoint.my.salesforce.com/006VH00000iVUjfYAG" TargetMode="External"/><Relationship Id="rId1238" Type="http://schemas.openxmlformats.org/officeDocument/2006/relationships/hyperlink" Target="https://observepoint.my.salesforce.com/001d000001gyl5WAAQ" TargetMode="External"/><Relationship Id="rId2569" Type="http://schemas.openxmlformats.org/officeDocument/2006/relationships/hyperlink" Target="https://observepoint.my.salesforce.com/001d000001RcsVKAAZ" TargetMode="External"/><Relationship Id="rId3899" Type="http://schemas.openxmlformats.org/officeDocument/2006/relationships/hyperlink" Target="https://observepoint.my.salesforce.com/0060W000015PbndQAC" TargetMode="External"/><Relationship Id="rId1239" Type="http://schemas.openxmlformats.org/officeDocument/2006/relationships/hyperlink" Target="https://observepoint.my.salesforce.com/006VH00000ZqTTBYA3" TargetMode="External"/><Relationship Id="rId409" Type="http://schemas.openxmlformats.org/officeDocument/2006/relationships/hyperlink" Target="https://observepoint.my.salesforce.com/0060W00000zPiKjQAK" TargetMode="External"/><Relationship Id="rId404" Type="http://schemas.openxmlformats.org/officeDocument/2006/relationships/hyperlink" Target="https://observepoint.my.salesforce.com/001d000001qtIQjAAM" TargetMode="External"/><Relationship Id="rId403" Type="http://schemas.openxmlformats.org/officeDocument/2006/relationships/hyperlink" Target="https://observepoint.my.salesforce.com/006VH00000QIoiZYAT" TargetMode="External"/><Relationship Id="rId402" Type="http://schemas.openxmlformats.org/officeDocument/2006/relationships/hyperlink" Target="https://observepoint.my.salesforce.com/001d000001qtIQjAAM" TargetMode="External"/><Relationship Id="rId401" Type="http://schemas.openxmlformats.org/officeDocument/2006/relationships/hyperlink" Target="https://observepoint.my.salesforce.com/0066T000016meO1QAI" TargetMode="External"/><Relationship Id="rId408" Type="http://schemas.openxmlformats.org/officeDocument/2006/relationships/hyperlink" Target="https://observepoint.my.salesforce.com/001d000001qtIQjAAM" TargetMode="External"/><Relationship Id="rId407" Type="http://schemas.openxmlformats.org/officeDocument/2006/relationships/hyperlink" Target="https://observepoint.my.salesforce.com/0066T000017wB3LQAU" TargetMode="External"/><Relationship Id="rId406" Type="http://schemas.openxmlformats.org/officeDocument/2006/relationships/hyperlink" Target="https://observepoint.my.salesforce.com/001d000001qtIQjAAM" TargetMode="External"/><Relationship Id="rId405" Type="http://schemas.openxmlformats.org/officeDocument/2006/relationships/hyperlink" Target="https://observepoint.my.salesforce.com/0066T00001CNwvfQAD" TargetMode="External"/><Relationship Id="rId3890" Type="http://schemas.openxmlformats.org/officeDocument/2006/relationships/hyperlink" Target="https://observepoint.my.salesforce.com/001d000000VOQibAAH" TargetMode="External"/><Relationship Id="rId2560" Type="http://schemas.openxmlformats.org/officeDocument/2006/relationships/hyperlink" Target="https://observepoint.my.salesforce.com/006VH00000V9vN1YAJ" TargetMode="External"/><Relationship Id="rId3892" Type="http://schemas.openxmlformats.org/officeDocument/2006/relationships/hyperlink" Target="https://observepoint.my.salesforce.com/001d000000VOQibAAH" TargetMode="External"/><Relationship Id="rId1230" Type="http://schemas.openxmlformats.org/officeDocument/2006/relationships/hyperlink" Target="https://observepoint.my.salesforce.com/001d000001gPzgnAAC" TargetMode="External"/><Relationship Id="rId2561" Type="http://schemas.openxmlformats.org/officeDocument/2006/relationships/hyperlink" Target="https://observepoint.my.salesforce.com/001d000001ze83KAAQ" TargetMode="External"/><Relationship Id="rId3891" Type="http://schemas.openxmlformats.org/officeDocument/2006/relationships/hyperlink" Target="https://observepoint.my.salesforce.com/006d000000uFbzrAAC" TargetMode="External"/><Relationship Id="rId400" Type="http://schemas.openxmlformats.org/officeDocument/2006/relationships/hyperlink" Target="https://observepoint.my.salesforce.com/001d000001NW90sAAD" TargetMode="External"/><Relationship Id="rId1231" Type="http://schemas.openxmlformats.org/officeDocument/2006/relationships/hyperlink" Target="https://observepoint.my.salesforce.com/0060W00000wr2qrQAA" TargetMode="External"/><Relationship Id="rId2562" Type="http://schemas.openxmlformats.org/officeDocument/2006/relationships/hyperlink" Target="https://observepoint.my.salesforce.com/006VH00000iod1eYAA" TargetMode="External"/><Relationship Id="rId3894" Type="http://schemas.openxmlformats.org/officeDocument/2006/relationships/hyperlink" Target="https://observepoint.my.salesforce.com/001d000000VOQibAAH" TargetMode="External"/><Relationship Id="rId1232" Type="http://schemas.openxmlformats.org/officeDocument/2006/relationships/hyperlink" Target="https://observepoint.my.salesforce.com/001d000001fjBYnAAM" TargetMode="External"/><Relationship Id="rId2563" Type="http://schemas.openxmlformats.org/officeDocument/2006/relationships/hyperlink" Target="https://observepoint.my.salesforce.com/001d000001ze83KAAQ" TargetMode="External"/><Relationship Id="rId3893" Type="http://schemas.openxmlformats.org/officeDocument/2006/relationships/hyperlink" Target="https://observepoint.my.salesforce.com/006d000000hzTt4AAE" TargetMode="External"/><Relationship Id="rId1233" Type="http://schemas.openxmlformats.org/officeDocument/2006/relationships/hyperlink" Target="https://observepoint.my.salesforce.com/0066T00001Do30hQAB" TargetMode="External"/><Relationship Id="rId2564" Type="http://schemas.openxmlformats.org/officeDocument/2006/relationships/hyperlink" Target="https://observepoint.my.salesforce.com/0066T000017VqsvQAC" TargetMode="External"/><Relationship Id="rId3896" Type="http://schemas.openxmlformats.org/officeDocument/2006/relationships/hyperlink" Target="https://observepoint.my.salesforce.com/001d000000VOQibAAH" TargetMode="External"/><Relationship Id="rId1234" Type="http://schemas.openxmlformats.org/officeDocument/2006/relationships/hyperlink" Target="https://observepoint.my.salesforce.com/001d000001qtMQMAA2" TargetMode="External"/><Relationship Id="rId2565" Type="http://schemas.openxmlformats.org/officeDocument/2006/relationships/hyperlink" Target="https://observepoint.my.salesforce.com/001d000001RcsVKAAZ" TargetMode="External"/><Relationship Id="rId3895" Type="http://schemas.openxmlformats.org/officeDocument/2006/relationships/hyperlink" Target="https://observepoint.my.salesforce.com/0066T00001ADjUeQAL" TargetMode="External"/><Relationship Id="rId1224" Type="http://schemas.openxmlformats.org/officeDocument/2006/relationships/hyperlink" Target="https://observepoint.my.salesforce.com/001d000000VOc86AAD" TargetMode="External"/><Relationship Id="rId2555" Type="http://schemas.openxmlformats.org/officeDocument/2006/relationships/hyperlink" Target="https://observepoint.my.salesforce.com/0010W00002dxTOiQAM" TargetMode="External"/><Relationship Id="rId3887" Type="http://schemas.openxmlformats.org/officeDocument/2006/relationships/hyperlink" Target="https://observepoint.my.salesforce.com/006VH00000W3oIoYAJ" TargetMode="External"/><Relationship Id="rId1225" Type="http://schemas.openxmlformats.org/officeDocument/2006/relationships/hyperlink" Target="https://observepoint.my.salesforce.com/006VH000004z0c2YAA" TargetMode="External"/><Relationship Id="rId2556" Type="http://schemas.openxmlformats.org/officeDocument/2006/relationships/hyperlink" Target="https://observepoint.my.salesforce.com/0066T00001EK2jaQAD" TargetMode="External"/><Relationship Id="rId3886" Type="http://schemas.openxmlformats.org/officeDocument/2006/relationships/hyperlink" Target="https://observepoint.my.salesforce.com/001d000000VOQibAAH" TargetMode="External"/><Relationship Id="rId1226" Type="http://schemas.openxmlformats.org/officeDocument/2006/relationships/hyperlink" Target="https://observepoint.my.salesforce.com/001d000000VOc86AAD" TargetMode="External"/><Relationship Id="rId2557" Type="http://schemas.openxmlformats.org/officeDocument/2006/relationships/hyperlink" Target="https://observepoint.my.salesforce.com/0010W00002dxTOiQAM" TargetMode="External"/><Relationship Id="rId3889" Type="http://schemas.openxmlformats.org/officeDocument/2006/relationships/hyperlink" Target="https://observepoint.my.salesforce.com/006VH0000045mZeYAI" TargetMode="External"/><Relationship Id="rId1227" Type="http://schemas.openxmlformats.org/officeDocument/2006/relationships/hyperlink" Target="https://observepoint.my.salesforce.com/0066T0000191jYLQAY" TargetMode="External"/><Relationship Id="rId2558" Type="http://schemas.openxmlformats.org/officeDocument/2006/relationships/hyperlink" Target="https://observepoint.my.salesforce.com/006VH000005PH4RYAW" TargetMode="External"/><Relationship Id="rId3888" Type="http://schemas.openxmlformats.org/officeDocument/2006/relationships/hyperlink" Target="https://observepoint.my.salesforce.com/001d000000VOQibAAH" TargetMode="External"/><Relationship Id="rId1228" Type="http://schemas.openxmlformats.org/officeDocument/2006/relationships/hyperlink" Target="https://observepoint.my.salesforce.com/001d000001gPzgnAAC" TargetMode="External"/><Relationship Id="rId2559" Type="http://schemas.openxmlformats.org/officeDocument/2006/relationships/hyperlink" Target="https://observepoint.my.salesforce.com/001d000001ze83KAAQ" TargetMode="External"/><Relationship Id="rId1229" Type="http://schemas.openxmlformats.org/officeDocument/2006/relationships/hyperlink" Target="https://observepoint.my.salesforce.com/0066T000015q1cEQAQ" TargetMode="External"/><Relationship Id="rId3881" Type="http://schemas.openxmlformats.org/officeDocument/2006/relationships/hyperlink" Target="https://observepoint.my.salesforce.com/0060W000010yCFtQAM" TargetMode="External"/><Relationship Id="rId2550" Type="http://schemas.openxmlformats.org/officeDocument/2006/relationships/hyperlink" Target="https://observepoint.my.salesforce.com/006VH00000iqL0bYAE" TargetMode="External"/><Relationship Id="rId3880" Type="http://schemas.openxmlformats.org/officeDocument/2006/relationships/hyperlink" Target="https://observepoint.my.salesforce.com/001d000001HbzQ2AAJ" TargetMode="External"/><Relationship Id="rId1220" Type="http://schemas.openxmlformats.org/officeDocument/2006/relationships/hyperlink" Target="https://observepoint.my.salesforce.com/001d0000027WiOlAAK" TargetMode="External"/><Relationship Id="rId2551" Type="http://schemas.openxmlformats.org/officeDocument/2006/relationships/hyperlink" Target="https://observepoint.my.salesforce.com/001d0000028pilmAAA" TargetMode="External"/><Relationship Id="rId3883" Type="http://schemas.openxmlformats.org/officeDocument/2006/relationships/hyperlink" Target="https://observepoint.my.salesforce.com/0060W00000y7c7rQAA" TargetMode="External"/><Relationship Id="rId1221" Type="http://schemas.openxmlformats.org/officeDocument/2006/relationships/hyperlink" Target="https://observepoint.my.salesforce.com/0066T00001B9IuRQAV" TargetMode="External"/><Relationship Id="rId2552" Type="http://schemas.openxmlformats.org/officeDocument/2006/relationships/hyperlink" Target="https://observepoint.my.salesforce.com/0066T00001C9SLCQA3" TargetMode="External"/><Relationship Id="rId3882" Type="http://schemas.openxmlformats.org/officeDocument/2006/relationships/hyperlink" Target="https://observepoint.my.salesforce.com/001d000001HbzQ2AAJ" TargetMode="External"/><Relationship Id="rId1222" Type="http://schemas.openxmlformats.org/officeDocument/2006/relationships/hyperlink" Target="https://observepoint.my.salesforce.com/001d000000VOc86AAD" TargetMode="External"/><Relationship Id="rId2553" Type="http://schemas.openxmlformats.org/officeDocument/2006/relationships/hyperlink" Target="https://observepoint.my.salesforce.com/001d000001lsJGaAAM" TargetMode="External"/><Relationship Id="rId3885" Type="http://schemas.openxmlformats.org/officeDocument/2006/relationships/hyperlink" Target="https://observepoint.my.salesforce.com/0060W00000vXVZvQAO" TargetMode="External"/><Relationship Id="rId1223" Type="http://schemas.openxmlformats.org/officeDocument/2006/relationships/hyperlink" Target="https://observepoint.my.salesforce.com/006VH00000WZKflYAH" TargetMode="External"/><Relationship Id="rId2554" Type="http://schemas.openxmlformats.org/officeDocument/2006/relationships/hyperlink" Target="https://observepoint.my.salesforce.com/006VH00000ONys5YAD" TargetMode="External"/><Relationship Id="rId3884" Type="http://schemas.openxmlformats.org/officeDocument/2006/relationships/hyperlink" Target="https://observepoint.my.salesforce.com/001d000001HbzQ2AAJ" TargetMode="External"/><Relationship Id="rId2500" Type="http://schemas.openxmlformats.org/officeDocument/2006/relationships/hyperlink" Target="https://observepoint.my.salesforce.com/0066T00001ACme7QAD" TargetMode="External"/><Relationship Id="rId3832" Type="http://schemas.openxmlformats.org/officeDocument/2006/relationships/hyperlink" Target="https://observepoint.my.salesforce.com/001d000000W5avlAAB" TargetMode="External"/><Relationship Id="rId2501" Type="http://schemas.openxmlformats.org/officeDocument/2006/relationships/hyperlink" Target="https://observepoint.my.salesforce.com/001d000001SO2igAAD" TargetMode="External"/><Relationship Id="rId3831" Type="http://schemas.openxmlformats.org/officeDocument/2006/relationships/hyperlink" Target="https://observepoint.my.salesforce.com/0060W000011pHMEQA2" TargetMode="External"/><Relationship Id="rId2502" Type="http://schemas.openxmlformats.org/officeDocument/2006/relationships/hyperlink" Target="https://observepoint.my.salesforce.com/006VH00000PZmWPYA1" TargetMode="External"/><Relationship Id="rId3834" Type="http://schemas.openxmlformats.org/officeDocument/2006/relationships/hyperlink" Target="https://observepoint.my.salesforce.com/001d000000W5avlAAB" TargetMode="External"/><Relationship Id="rId2503" Type="http://schemas.openxmlformats.org/officeDocument/2006/relationships/hyperlink" Target="https://observepoint.my.salesforce.com/001d000001SO2igAAD" TargetMode="External"/><Relationship Id="rId3833" Type="http://schemas.openxmlformats.org/officeDocument/2006/relationships/hyperlink" Target="https://observepoint.my.salesforce.com/0060W00000zOcf1QAC" TargetMode="External"/><Relationship Id="rId2504" Type="http://schemas.openxmlformats.org/officeDocument/2006/relationships/hyperlink" Target="https://observepoint.my.salesforce.com/006VH00000h45egYAA" TargetMode="External"/><Relationship Id="rId3836" Type="http://schemas.openxmlformats.org/officeDocument/2006/relationships/hyperlink" Target="https://observepoint.my.salesforce.com/001d000001YoGDQAA3" TargetMode="External"/><Relationship Id="rId2505" Type="http://schemas.openxmlformats.org/officeDocument/2006/relationships/hyperlink" Target="https://observepoint.my.salesforce.com/001d000001SO2igAAD" TargetMode="External"/><Relationship Id="rId3835" Type="http://schemas.openxmlformats.org/officeDocument/2006/relationships/hyperlink" Target="https://observepoint.my.salesforce.com/0066T000015o7VFQAY" TargetMode="External"/><Relationship Id="rId2506" Type="http://schemas.openxmlformats.org/officeDocument/2006/relationships/hyperlink" Target="https://observepoint.my.salesforce.com/006VH000000SA7hYAG" TargetMode="External"/><Relationship Id="rId3838" Type="http://schemas.openxmlformats.org/officeDocument/2006/relationships/hyperlink" Target="https://observepoint.my.salesforce.com/001d000001YoGDQAA3" TargetMode="External"/><Relationship Id="rId2507" Type="http://schemas.openxmlformats.org/officeDocument/2006/relationships/hyperlink" Target="https://observepoint.my.salesforce.com/001d000001SO2igAAD" TargetMode="External"/><Relationship Id="rId3837" Type="http://schemas.openxmlformats.org/officeDocument/2006/relationships/hyperlink" Target="https://observepoint.my.salesforce.com/0060W000011UO9RQAW" TargetMode="External"/><Relationship Id="rId2508" Type="http://schemas.openxmlformats.org/officeDocument/2006/relationships/hyperlink" Target="https://observepoint.my.salesforce.com/0066T00001ACrzgQAD" TargetMode="External"/><Relationship Id="rId2509" Type="http://schemas.openxmlformats.org/officeDocument/2006/relationships/hyperlink" Target="https://observepoint.my.salesforce.com/001d000000VOihmAAD" TargetMode="External"/><Relationship Id="rId3839" Type="http://schemas.openxmlformats.org/officeDocument/2006/relationships/hyperlink" Target="https://observepoint.my.salesforce.com/0060W00000wy5uoQAA" TargetMode="External"/><Relationship Id="rId3830" Type="http://schemas.openxmlformats.org/officeDocument/2006/relationships/hyperlink" Target="https://observepoint.my.salesforce.com/001d000000W5avlAAB" TargetMode="External"/><Relationship Id="rId3821" Type="http://schemas.openxmlformats.org/officeDocument/2006/relationships/hyperlink" Target="https://observepoint.my.salesforce.com/006d000000s9YAlAAM" TargetMode="External"/><Relationship Id="rId3820" Type="http://schemas.openxmlformats.org/officeDocument/2006/relationships/hyperlink" Target="https://observepoint.my.salesforce.com/001d000001VdHROAA3" TargetMode="External"/><Relationship Id="rId3823" Type="http://schemas.openxmlformats.org/officeDocument/2006/relationships/hyperlink" Target="https://observepoint.my.salesforce.com/0060W00000wxuVpQAI" TargetMode="External"/><Relationship Id="rId3822" Type="http://schemas.openxmlformats.org/officeDocument/2006/relationships/hyperlink" Target="https://observepoint.my.salesforce.com/001d000001RdWIIAA3" TargetMode="External"/><Relationship Id="rId3825" Type="http://schemas.openxmlformats.org/officeDocument/2006/relationships/hyperlink" Target="https://observepoint.my.salesforce.com/006d000000Yd4yGAAR" TargetMode="External"/><Relationship Id="rId3824" Type="http://schemas.openxmlformats.org/officeDocument/2006/relationships/hyperlink" Target="https://observepoint.my.salesforce.com/001d000000W5avlAAB" TargetMode="External"/><Relationship Id="rId3827" Type="http://schemas.openxmlformats.org/officeDocument/2006/relationships/hyperlink" Target="https://observepoint.my.salesforce.com/006d000000uFr6UAAS" TargetMode="External"/><Relationship Id="rId3826" Type="http://schemas.openxmlformats.org/officeDocument/2006/relationships/hyperlink" Target="https://observepoint.my.salesforce.com/001d000000W5avlAAB" TargetMode="External"/><Relationship Id="rId3829" Type="http://schemas.openxmlformats.org/officeDocument/2006/relationships/hyperlink" Target="https://observepoint.my.salesforce.com/006d000000hzTbRAAU" TargetMode="External"/><Relationship Id="rId3828" Type="http://schemas.openxmlformats.org/officeDocument/2006/relationships/hyperlink" Target="https://observepoint.my.salesforce.com/001d000000W5avlAAB" TargetMode="External"/><Relationship Id="rId2522" Type="http://schemas.openxmlformats.org/officeDocument/2006/relationships/hyperlink" Target="https://observepoint.my.salesforce.com/0066T0000190w6MQAQ" TargetMode="External"/><Relationship Id="rId3854" Type="http://schemas.openxmlformats.org/officeDocument/2006/relationships/hyperlink" Target="https://observepoint.my.salesforce.com/001d000001qtN4OAAU" TargetMode="External"/><Relationship Id="rId2523" Type="http://schemas.openxmlformats.org/officeDocument/2006/relationships/hyperlink" Target="https://observepoint.my.salesforce.com/0016T00002tIOilQAG" TargetMode="External"/><Relationship Id="rId3853" Type="http://schemas.openxmlformats.org/officeDocument/2006/relationships/hyperlink" Target="https://observepoint.my.salesforce.com/0066T000016GVVsQAO" TargetMode="External"/><Relationship Id="rId2524" Type="http://schemas.openxmlformats.org/officeDocument/2006/relationships/hyperlink" Target="https://observepoint.my.salesforce.com/0066T00001AFpvCQAT" TargetMode="External"/><Relationship Id="rId3856" Type="http://schemas.openxmlformats.org/officeDocument/2006/relationships/hyperlink" Target="https://observepoint.my.salesforce.com/001d000001qtN4OAAU" TargetMode="External"/><Relationship Id="rId2525" Type="http://schemas.openxmlformats.org/officeDocument/2006/relationships/hyperlink" Target="https://observepoint.my.salesforce.com/001d000001RdQV5AAN" TargetMode="External"/><Relationship Id="rId3855" Type="http://schemas.openxmlformats.org/officeDocument/2006/relationships/hyperlink" Target="https://observepoint.my.salesforce.com/0060W000015O0YqQAK" TargetMode="External"/><Relationship Id="rId2526" Type="http://schemas.openxmlformats.org/officeDocument/2006/relationships/hyperlink" Target="https://observepoint.my.salesforce.com/006VH0000027xYUYAY" TargetMode="External"/><Relationship Id="rId3858" Type="http://schemas.openxmlformats.org/officeDocument/2006/relationships/hyperlink" Target="https://observepoint.my.salesforce.com/001d000001qtN4OAAU" TargetMode="External"/><Relationship Id="rId2527" Type="http://schemas.openxmlformats.org/officeDocument/2006/relationships/hyperlink" Target="https://observepoint.my.salesforce.com/001d000000VOihmAAD" TargetMode="External"/><Relationship Id="rId3857" Type="http://schemas.openxmlformats.org/officeDocument/2006/relationships/hyperlink" Target="https://observepoint.my.salesforce.com/0060W000011pSIoQAM" TargetMode="External"/><Relationship Id="rId2528" Type="http://schemas.openxmlformats.org/officeDocument/2006/relationships/hyperlink" Target="https://observepoint.my.salesforce.com/0066T00001EK2QmQAL" TargetMode="External"/><Relationship Id="rId2529" Type="http://schemas.openxmlformats.org/officeDocument/2006/relationships/hyperlink" Target="https://observepoint.my.salesforce.com/0010W00002ZuVFoQAN" TargetMode="External"/><Relationship Id="rId3859" Type="http://schemas.openxmlformats.org/officeDocument/2006/relationships/hyperlink" Target="https://observepoint.my.salesforce.com/0060W00000y8oMZQAY" TargetMode="External"/><Relationship Id="rId3850" Type="http://schemas.openxmlformats.org/officeDocument/2006/relationships/hyperlink" Target="https://observepoint.my.salesforce.com/001d000001h09VpAAI" TargetMode="External"/><Relationship Id="rId2520" Type="http://schemas.openxmlformats.org/officeDocument/2006/relationships/hyperlink" Target="https://observepoint.my.salesforce.com/006VH00000bJ7TXYA0" TargetMode="External"/><Relationship Id="rId3852" Type="http://schemas.openxmlformats.org/officeDocument/2006/relationships/hyperlink" Target="https://observepoint.my.salesforce.com/001d000001h09VpAAI" TargetMode="External"/><Relationship Id="rId2521" Type="http://schemas.openxmlformats.org/officeDocument/2006/relationships/hyperlink" Target="https://observepoint.my.salesforce.com/001d000001mk3RAAAY" TargetMode="External"/><Relationship Id="rId3851" Type="http://schemas.openxmlformats.org/officeDocument/2006/relationships/hyperlink" Target="https://observepoint.my.salesforce.com/0060W00000zPbmPQAS" TargetMode="External"/><Relationship Id="rId2511" Type="http://schemas.openxmlformats.org/officeDocument/2006/relationships/hyperlink" Target="https://observepoint.my.salesforce.com/001d000001hVHpqAAG" TargetMode="External"/><Relationship Id="rId3843" Type="http://schemas.openxmlformats.org/officeDocument/2006/relationships/hyperlink" Target="https://observepoint.my.salesforce.com/006d000000i02r0AAA" TargetMode="External"/><Relationship Id="rId2512" Type="http://schemas.openxmlformats.org/officeDocument/2006/relationships/hyperlink" Target="https://observepoint.my.salesforce.com/0060W00000zNxtSQAS" TargetMode="External"/><Relationship Id="rId3842" Type="http://schemas.openxmlformats.org/officeDocument/2006/relationships/hyperlink" Target="https://observepoint.my.salesforce.com/001d000001gQalDAAS" TargetMode="External"/><Relationship Id="rId2513" Type="http://schemas.openxmlformats.org/officeDocument/2006/relationships/hyperlink" Target="https://observepoint.my.salesforce.com/001d000001hVHpqAAG" TargetMode="External"/><Relationship Id="rId3845" Type="http://schemas.openxmlformats.org/officeDocument/2006/relationships/hyperlink" Target="https://observepoint.my.salesforce.com/0060W00000wyScvQAE" TargetMode="External"/><Relationship Id="rId2514" Type="http://schemas.openxmlformats.org/officeDocument/2006/relationships/hyperlink" Target="https://observepoint.my.salesforce.com/006VH00000grCUHYA2" TargetMode="External"/><Relationship Id="rId3844" Type="http://schemas.openxmlformats.org/officeDocument/2006/relationships/hyperlink" Target="https://observepoint.my.salesforce.com/001d000001gQalDAAS" TargetMode="External"/><Relationship Id="rId2515" Type="http://schemas.openxmlformats.org/officeDocument/2006/relationships/hyperlink" Target="https://observepoint.my.salesforce.com/001d000001gyrjcAAA" TargetMode="External"/><Relationship Id="rId3847" Type="http://schemas.openxmlformats.org/officeDocument/2006/relationships/hyperlink" Target="https://observepoint.my.salesforce.com/006d000000uo98rAAA" TargetMode="External"/><Relationship Id="rId2516" Type="http://schemas.openxmlformats.org/officeDocument/2006/relationships/hyperlink" Target="https://observepoint.my.salesforce.com/006VH00000UWbKwYAL" TargetMode="External"/><Relationship Id="rId3846" Type="http://schemas.openxmlformats.org/officeDocument/2006/relationships/hyperlink" Target="https://observepoint.my.salesforce.com/001d000001h09VpAAI" TargetMode="External"/><Relationship Id="rId2517" Type="http://schemas.openxmlformats.org/officeDocument/2006/relationships/hyperlink" Target="https://observepoint.my.salesforce.com/001d000001gyrjcAAA" TargetMode="External"/><Relationship Id="rId3849" Type="http://schemas.openxmlformats.org/officeDocument/2006/relationships/hyperlink" Target="https://observepoint.my.salesforce.com/006d000000i08eHAAQ" TargetMode="External"/><Relationship Id="rId2518" Type="http://schemas.openxmlformats.org/officeDocument/2006/relationships/hyperlink" Target="https://observepoint.my.salesforce.com/006VH000003LUKnYAO" TargetMode="External"/><Relationship Id="rId3848" Type="http://schemas.openxmlformats.org/officeDocument/2006/relationships/hyperlink" Target="https://observepoint.my.salesforce.com/001d000001h09VpAAI" TargetMode="External"/><Relationship Id="rId2519" Type="http://schemas.openxmlformats.org/officeDocument/2006/relationships/hyperlink" Target="https://observepoint.my.salesforce.com/001d000001qtaZuAAI" TargetMode="External"/><Relationship Id="rId3841" Type="http://schemas.openxmlformats.org/officeDocument/2006/relationships/hyperlink" Target="https://observepoint.my.salesforce.com/006d000000umpNKAAY" TargetMode="External"/><Relationship Id="rId2510" Type="http://schemas.openxmlformats.org/officeDocument/2006/relationships/hyperlink" Target="https://observepoint.my.salesforce.com/0066T000016kiwZQAQ" TargetMode="External"/><Relationship Id="rId3840" Type="http://schemas.openxmlformats.org/officeDocument/2006/relationships/hyperlink" Target="https://observepoint.my.salesforce.com/001d000001gQalDAAS" TargetMode="External"/><Relationship Id="rId4327" Type="http://schemas.openxmlformats.org/officeDocument/2006/relationships/hyperlink" Target="https://observepoint.my.salesforce.com/0066T000016HLgfQAG" TargetMode="External"/><Relationship Id="rId5659" Type="http://schemas.openxmlformats.org/officeDocument/2006/relationships/hyperlink" Target="https://observepoint.my.salesforce.com/0016T000034EAQOQA4" TargetMode="External"/><Relationship Id="rId4326" Type="http://schemas.openxmlformats.org/officeDocument/2006/relationships/hyperlink" Target="https://observepoint.my.salesforce.com/001d000001l7AraAAE" TargetMode="External"/><Relationship Id="rId4329" Type="http://schemas.openxmlformats.org/officeDocument/2006/relationships/hyperlink" Target="https://observepoint.my.salesforce.com/0060W000013pntOQAQ" TargetMode="External"/><Relationship Id="rId5657" Type="http://schemas.openxmlformats.org/officeDocument/2006/relationships/hyperlink" Target="https://observepoint.my.salesforce.com/0010W00002VzNumQAF" TargetMode="External"/><Relationship Id="rId4328" Type="http://schemas.openxmlformats.org/officeDocument/2006/relationships/hyperlink" Target="https://observepoint.my.salesforce.com/001d000001qtahhAAA" TargetMode="External"/><Relationship Id="rId5658" Type="http://schemas.openxmlformats.org/officeDocument/2006/relationships/hyperlink" Target="https://observepoint.my.salesforce.com/006VH00000M7tr8YAB" TargetMode="External"/><Relationship Id="rId469" Type="http://schemas.openxmlformats.org/officeDocument/2006/relationships/hyperlink" Target="https://observepoint.my.salesforce.com/0066T000016l85kQAA" TargetMode="External"/><Relationship Id="rId468" Type="http://schemas.openxmlformats.org/officeDocument/2006/relationships/hyperlink" Target="https://observepoint.my.salesforce.com/001d000001fiz2nAAA" TargetMode="External"/><Relationship Id="rId467" Type="http://schemas.openxmlformats.org/officeDocument/2006/relationships/hyperlink" Target="https://observepoint.my.salesforce.com/0060W0000123l7WQAQ" TargetMode="External"/><Relationship Id="rId1290" Type="http://schemas.openxmlformats.org/officeDocument/2006/relationships/hyperlink" Target="https://observepoint.my.salesforce.com/001d000001qaZJLAA2" TargetMode="External"/><Relationship Id="rId1291" Type="http://schemas.openxmlformats.org/officeDocument/2006/relationships/hyperlink" Target="https://observepoint.my.salesforce.com/0060W00000zNDVqQAO" TargetMode="External"/><Relationship Id="rId1292" Type="http://schemas.openxmlformats.org/officeDocument/2006/relationships/hyperlink" Target="https://observepoint.my.salesforce.com/001d000001qaZJLAA2" TargetMode="External"/><Relationship Id="rId462" Type="http://schemas.openxmlformats.org/officeDocument/2006/relationships/hyperlink" Target="https://observepoint.my.salesforce.com/001d000001HbzQ2AAJ" TargetMode="External"/><Relationship Id="rId1293" Type="http://schemas.openxmlformats.org/officeDocument/2006/relationships/hyperlink" Target="https://observepoint.my.salesforce.com/0060W000010QELeQAO" TargetMode="External"/><Relationship Id="rId5651" Type="http://schemas.openxmlformats.org/officeDocument/2006/relationships/hyperlink" Target="https://observepoint.my.salesforce.com/001d000001eziBmAAI" TargetMode="External"/><Relationship Id="rId461" Type="http://schemas.openxmlformats.org/officeDocument/2006/relationships/hyperlink" Target="https://observepoint.my.salesforce.com/0066T000018Hi2TQAS" TargetMode="External"/><Relationship Id="rId1294" Type="http://schemas.openxmlformats.org/officeDocument/2006/relationships/hyperlink" Target="https://observepoint.my.salesforce.com/001d000001qtMtJAAU" TargetMode="External"/><Relationship Id="rId5652" Type="http://schemas.openxmlformats.org/officeDocument/2006/relationships/hyperlink" Target="https://observepoint.my.salesforce.com/006VH00000YoIPZYA3" TargetMode="External"/><Relationship Id="rId460" Type="http://schemas.openxmlformats.org/officeDocument/2006/relationships/hyperlink" Target="https://observepoint.my.salesforce.com/001d000001gzYwuAAE" TargetMode="External"/><Relationship Id="rId1295" Type="http://schemas.openxmlformats.org/officeDocument/2006/relationships/hyperlink" Target="https://observepoint.my.salesforce.com/0060W000013pnvAQAQ" TargetMode="External"/><Relationship Id="rId4321" Type="http://schemas.openxmlformats.org/officeDocument/2006/relationships/hyperlink" Target="https://observepoint.my.salesforce.com/0060W00000y6lVpQAI" TargetMode="External"/><Relationship Id="rId1296" Type="http://schemas.openxmlformats.org/officeDocument/2006/relationships/hyperlink" Target="https://observepoint.my.salesforce.com/001d000001Yq4yIAAR" TargetMode="External"/><Relationship Id="rId4320" Type="http://schemas.openxmlformats.org/officeDocument/2006/relationships/hyperlink" Target="https://observepoint.my.salesforce.com/001d000001gyamMAAQ" TargetMode="External"/><Relationship Id="rId5650" Type="http://schemas.openxmlformats.org/officeDocument/2006/relationships/hyperlink" Target="https://observepoint.my.salesforce.com/006VH00000NvylNYAR" TargetMode="External"/><Relationship Id="rId466" Type="http://schemas.openxmlformats.org/officeDocument/2006/relationships/hyperlink" Target="https://observepoint.my.salesforce.com/001d000001fiz2nAAA" TargetMode="External"/><Relationship Id="rId1297" Type="http://schemas.openxmlformats.org/officeDocument/2006/relationships/hyperlink" Target="https://observepoint.my.salesforce.com/0060W00000y7xmfQAA" TargetMode="External"/><Relationship Id="rId4323" Type="http://schemas.openxmlformats.org/officeDocument/2006/relationships/hyperlink" Target="https://observepoint.my.salesforce.com/0060W00000vvRbRQAU" TargetMode="External"/><Relationship Id="rId5655" Type="http://schemas.openxmlformats.org/officeDocument/2006/relationships/hyperlink" Target="https://observepoint.my.salesforce.com/0010W00002VzNumQAF" TargetMode="External"/><Relationship Id="rId465" Type="http://schemas.openxmlformats.org/officeDocument/2006/relationships/hyperlink" Target="https://observepoint.my.salesforce.com/0060W000014mRr6QAE" TargetMode="External"/><Relationship Id="rId1298" Type="http://schemas.openxmlformats.org/officeDocument/2006/relationships/hyperlink" Target="https://observepoint.my.salesforce.com/001d000001Yq4yIAAR" TargetMode="External"/><Relationship Id="rId4322" Type="http://schemas.openxmlformats.org/officeDocument/2006/relationships/hyperlink" Target="https://observepoint.my.salesforce.com/001d000001gyamMAAQ" TargetMode="External"/><Relationship Id="rId5656" Type="http://schemas.openxmlformats.org/officeDocument/2006/relationships/hyperlink" Target="https://observepoint.my.salesforce.com/006VH00000VIJn7YAH" TargetMode="External"/><Relationship Id="rId464" Type="http://schemas.openxmlformats.org/officeDocument/2006/relationships/hyperlink" Target="https://observepoint.my.salesforce.com/001d000001HbzQ2AAJ" TargetMode="External"/><Relationship Id="rId1299" Type="http://schemas.openxmlformats.org/officeDocument/2006/relationships/hyperlink" Target="https://observepoint.my.salesforce.com/0060W00000vIS7uQAG" TargetMode="External"/><Relationship Id="rId4325" Type="http://schemas.openxmlformats.org/officeDocument/2006/relationships/hyperlink" Target="https://observepoint.my.salesforce.com/0060W00000vx0tAQAQ" TargetMode="External"/><Relationship Id="rId5653" Type="http://schemas.openxmlformats.org/officeDocument/2006/relationships/hyperlink" Target="https://observepoint.my.salesforce.com/0010W00002dxSMWQA2" TargetMode="External"/><Relationship Id="rId463" Type="http://schemas.openxmlformats.org/officeDocument/2006/relationships/hyperlink" Target="https://observepoint.my.salesforce.com/006VH00000J3aTpYAJ" TargetMode="External"/><Relationship Id="rId4324" Type="http://schemas.openxmlformats.org/officeDocument/2006/relationships/hyperlink" Target="https://observepoint.my.salesforce.com/001d000001gyamMAAQ" TargetMode="External"/><Relationship Id="rId5654" Type="http://schemas.openxmlformats.org/officeDocument/2006/relationships/hyperlink" Target="https://observepoint.my.salesforce.com/0066T00001B9yLVQAZ" TargetMode="External"/><Relationship Id="rId4316" Type="http://schemas.openxmlformats.org/officeDocument/2006/relationships/hyperlink" Target="https://observepoint.my.salesforce.com/001d000001gQEqUAAW" TargetMode="External"/><Relationship Id="rId5648" Type="http://schemas.openxmlformats.org/officeDocument/2006/relationships/hyperlink" Target="https://observepoint.my.salesforce.com/006VH00000DeW1hYAF" TargetMode="External"/><Relationship Id="rId4315" Type="http://schemas.openxmlformats.org/officeDocument/2006/relationships/hyperlink" Target="https://observepoint.my.salesforce.com/0060W00000zNr7iQAC" TargetMode="External"/><Relationship Id="rId5649" Type="http://schemas.openxmlformats.org/officeDocument/2006/relationships/hyperlink" Target="https://observepoint.my.salesforce.com/0010W00002QJVd6QAH" TargetMode="External"/><Relationship Id="rId4318" Type="http://schemas.openxmlformats.org/officeDocument/2006/relationships/hyperlink" Target="https://observepoint.my.salesforce.com/001d000001nqflqAAA" TargetMode="External"/><Relationship Id="rId5646" Type="http://schemas.openxmlformats.org/officeDocument/2006/relationships/hyperlink" Target="https://observepoint.my.salesforce.com/006VH00000C2W3LYAV" TargetMode="External"/><Relationship Id="rId4317" Type="http://schemas.openxmlformats.org/officeDocument/2006/relationships/hyperlink" Target="https://observepoint.my.salesforce.com/006d000000hrjXdAAI" TargetMode="External"/><Relationship Id="rId5647" Type="http://schemas.openxmlformats.org/officeDocument/2006/relationships/hyperlink" Target="https://observepoint.my.salesforce.com/001d000001gQQ1xAAG" TargetMode="External"/><Relationship Id="rId4319" Type="http://schemas.openxmlformats.org/officeDocument/2006/relationships/hyperlink" Target="https://observepoint.my.salesforce.com/0060W00000vvjWkQAI" TargetMode="External"/><Relationship Id="rId459" Type="http://schemas.openxmlformats.org/officeDocument/2006/relationships/hyperlink" Target="https://observepoint.my.salesforce.com/0060W0000136kQDQAY" TargetMode="External"/><Relationship Id="rId458" Type="http://schemas.openxmlformats.org/officeDocument/2006/relationships/hyperlink" Target="https://observepoint.my.salesforce.com/001d000001gzYwuAAE" TargetMode="External"/><Relationship Id="rId457" Type="http://schemas.openxmlformats.org/officeDocument/2006/relationships/hyperlink" Target="https://observepoint.my.salesforce.com/0060W000015P6yCQAS" TargetMode="External"/><Relationship Id="rId456" Type="http://schemas.openxmlformats.org/officeDocument/2006/relationships/hyperlink" Target="https://observepoint.my.salesforce.com/001d000001gzYwuAAE" TargetMode="External"/><Relationship Id="rId1280" Type="http://schemas.openxmlformats.org/officeDocument/2006/relationships/hyperlink" Target="https://observepoint.my.salesforce.com/0010W00002Vwn5FQAR" TargetMode="External"/><Relationship Id="rId1281" Type="http://schemas.openxmlformats.org/officeDocument/2006/relationships/hyperlink" Target="https://observepoint.my.salesforce.com/0060W000010QLVeQAO" TargetMode="External"/><Relationship Id="rId451" Type="http://schemas.openxmlformats.org/officeDocument/2006/relationships/hyperlink" Target="https://observepoint.my.salesforce.com/006d000000rps32AAA" TargetMode="External"/><Relationship Id="rId1282" Type="http://schemas.openxmlformats.org/officeDocument/2006/relationships/hyperlink" Target="https://observepoint.my.salesforce.com/001d000001ezp64AAA" TargetMode="External"/><Relationship Id="rId5640" Type="http://schemas.openxmlformats.org/officeDocument/2006/relationships/hyperlink" Target="https://observepoint.my.salesforce.com/006VH000002kCrRYAU" TargetMode="External"/><Relationship Id="rId450" Type="http://schemas.openxmlformats.org/officeDocument/2006/relationships/hyperlink" Target="https://observepoint.my.salesforce.com/001d000001nCzNVAA0" TargetMode="External"/><Relationship Id="rId1283" Type="http://schemas.openxmlformats.org/officeDocument/2006/relationships/hyperlink" Target="https://observepoint.my.salesforce.com/0066T000017UXWKQA4" TargetMode="External"/><Relationship Id="rId5641" Type="http://schemas.openxmlformats.org/officeDocument/2006/relationships/hyperlink" Target="https://observepoint.my.salesforce.com/001d000001gQEqUAAW" TargetMode="External"/><Relationship Id="rId1284" Type="http://schemas.openxmlformats.org/officeDocument/2006/relationships/hyperlink" Target="https://observepoint.my.salesforce.com/001d000001ezp64AAA" TargetMode="External"/><Relationship Id="rId4310" Type="http://schemas.openxmlformats.org/officeDocument/2006/relationships/hyperlink" Target="https://observepoint.my.salesforce.com/001d000001gQEqUAAW" TargetMode="External"/><Relationship Id="rId1285" Type="http://schemas.openxmlformats.org/officeDocument/2006/relationships/hyperlink" Target="https://observepoint.my.salesforce.com/0060W000015PjEOQA0" TargetMode="External"/><Relationship Id="rId455" Type="http://schemas.openxmlformats.org/officeDocument/2006/relationships/hyperlink" Target="https://observepoint.my.salesforce.com/0066T000017VDOUQA4" TargetMode="External"/><Relationship Id="rId1286" Type="http://schemas.openxmlformats.org/officeDocument/2006/relationships/hyperlink" Target="https://observepoint.my.salesforce.com/001d000001ezp64AAA" TargetMode="External"/><Relationship Id="rId4312" Type="http://schemas.openxmlformats.org/officeDocument/2006/relationships/hyperlink" Target="https://observepoint.my.salesforce.com/001d000001gQEqUAAW" TargetMode="External"/><Relationship Id="rId5644" Type="http://schemas.openxmlformats.org/officeDocument/2006/relationships/hyperlink" Target="https://observepoint.my.salesforce.com/006VH00000VfQUXYA3" TargetMode="External"/><Relationship Id="rId454" Type="http://schemas.openxmlformats.org/officeDocument/2006/relationships/hyperlink" Target="https://observepoint.my.salesforce.com/001d000001qtNYqAAM" TargetMode="External"/><Relationship Id="rId1287" Type="http://schemas.openxmlformats.org/officeDocument/2006/relationships/hyperlink" Target="https://observepoint.my.salesforce.com/0060W00000wy5MDQAY" TargetMode="External"/><Relationship Id="rId4311" Type="http://schemas.openxmlformats.org/officeDocument/2006/relationships/hyperlink" Target="https://observepoint.my.salesforce.com/0060W000014UlkkQAC" TargetMode="External"/><Relationship Id="rId5645" Type="http://schemas.openxmlformats.org/officeDocument/2006/relationships/hyperlink" Target="https://observepoint.my.salesforce.com/001VH00000DilOmYAJ" TargetMode="External"/><Relationship Id="rId453" Type="http://schemas.openxmlformats.org/officeDocument/2006/relationships/hyperlink" Target="https://observepoint.my.salesforce.com/0060W00000zNN4tQAG" TargetMode="External"/><Relationship Id="rId1288" Type="http://schemas.openxmlformats.org/officeDocument/2006/relationships/hyperlink" Target="https://observepoint.my.salesforce.com/001d000001qaZJLAA2" TargetMode="External"/><Relationship Id="rId4314" Type="http://schemas.openxmlformats.org/officeDocument/2006/relationships/hyperlink" Target="https://observepoint.my.salesforce.com/001d000001gQEqUAAW" TargetMode="External"/><Relationship Id="rId5642" Type="http://schemas.openxmlformats.org/officeDocument/2006/relationships/hyperlink" Target="https://observepoint.my.salesforce.com/006VH00000jPkFRYA0" TargetMode="External"/><Relationship Id="rId452" Type="http://schemas.openxmlformats.org/officeDocument/2006/relationships/hyperlink" Target="https://observepoint.my.salesforce.com/001d000001nCzNVAA0" TargetMode="External"/><Relationship Id="rId1289" Type="http://schemas.openxmlformats.org/officeDocument/2006/relationships/hyperlink" Target="https://observepoint.my.salesforce.com/0066T000015RUJaQAO" TargetMode="External"/><Relationship Id="rId4313" Type="http://schemas.openxmlformats.org/officeDocument/2006/relationships/hyperlink" Target="https://observepoint.my.salesforce.com/0060W0000123qnGQAQ" TargetMode="External"/><Relationship Id="rId5643" Type="http://schemas.openxmlformats.org/officeDocument/2006/relationships/hyperlink" Target="https://observepoint.my.salesforce.com/001VH00000DilOmYAJ" TargetMode="External"/><Relationship Id="rId3018" Type="http://schemas.openxmlformats.org/officeDocument/2006/relationships/hyperlink" Target="https://observepoint.my.salesforce.com/001d000001aSHgOAAW" TargetMode="External"/><Relationship Id="rId4349" Type="http://schemas.openxmlformats.org/officeDocument/2006/relationships/hyperlink" Target="https://observepoint.my.salesforce.com/0066T000016js7BQAQ" TargetMode="External"/><Relationship Id="rId3017" Type="http://schemas.openxmlformats.org/officeDocument/2006/relationships/hyperlink" Target="https://observepoint.my.salesforce.com/0066T00001EK1NIQA1" TargetMode="External"/><Relationship Id="rId4348" Type="http://schemas.openxmlformats.org/officeDocument/2006/relationships/hyperlink" Target="https://observepoint.my.salesforce.com/001d000001gOZOpAAO" TargetMode="External"/><Relationship Id="rId5679" Type="http://schemas.openxmlformats.org/officeDocument/2006/relationships/hyperlink" Target="https://observepoint.my.salesforce.com/001d000001RdR33AAF" TargetMode="External"/><Relationship Id="rId3019" Type="http://schemas.openxmlformats.org/officeDocument/2006/relationships/hyperlink" Target="https://observepoint.my.salesforce.com/006d000000dPl4mAAC" TargetMode="External"/><Relationship Id="rId491" Type="http://schemas.openxmlformats.org/officeDocument/2006/relationships/hyperlink" Target="https://observepoint.my.salesforce.com/0066T000015qaEaQAI" TargetMode="External"/><Relationship Id="rId490" Type="http://schemas.openxmlformats.org/officeDocument/2006/relationships/hyperlink" Target="https://observepoint.my.salesforce.com/0010W00002Vxh3eQAB" TargetMode="External"/><Relationship Id="rId489" Type="http://schemas.openxmlformats.org/officeDocument/2006/relationships/hyperlink" Target="https://observepoint.my.salesforce.com/0060W000011phJsQAI" TargetMode="External"/><Relationship Id="rId5670" Type="http://schemas.openxmlformats.org/officeDocument/2006/relationships/hyperlink" Target="https://observepoint.my.salesforce.com/006VH00000S8N5oYAF" TargetMode="External"/><Relationship Id="rId484" Type="http://schemas.openxmlformats.org/officeDocument/2006/relationships/hyperlink" Target="https://observepoint.my.salesforce.com/001d000001h1fCyAAI" TargetMode="External"/><Relationship Id="rId3010" Type="http://schemas.openxmlformats.org/officeDocument/2006/relationships/hyperlink" Target="https://observepoint.my.salesforce.com/001d000001qtMQMAA2" TargetMode="External"/><Relationship Id="rId4341" Type="http://schemas.openxmlformats.org/officeDocument/2006/relationships/hyperlink" Target="https://observepoint.my.salesforce.com/0060W0000121ivsQAA" TargetMode="External"/><Relationship Id="rId5673" Type="http://schemas.openxmlformats.org/officeDocument/2006/relationships/hyperlink" Target="https://observepoint.my.salesforce.com/001d000001hS0BGAA0" TargetMode="External"/><Relationship Id="rId483" Type="http://schemas.openxmlformats.org/officeDocument/2006/relationships/hyperlink" Target="https://observepoint.my.salesforce.com/0060W0000120L7aQAE" TargetMode="External"/><Relationship Id="rId4340" Type="http://schemas.openxmlformats.org/officeDocument/2006/relationships/hyperlink" Target="https://observepoint.my.salesforce.com/001d000001pPY3CAAW" TargetMode="External"/><Relationship Id="rId5674" Type="http://schemas.openxmlformats.org/officeDocument/2006/relationships/hyperlink" Target="https://observepoint.my.salesforce.com/006VH00000SLBDJYA5" TargetMode="External"/><Relationship Id="rId482" Type="http://schemas.openxmlformats.org/officeDocument/2006/relationships/hyperlink" Target="https://observepoint.my.salesforce.com/001d000001tOHJUAA4" TargetMode="External"/><Relationship Id="rId3012" Type="http://schemas.openxmlformats.org/officeDocument/2006/relationships/hyperlink" Target="https://observepoint.my.salesforce.com/0010W00002OzRyFQAV" TargetMode="External"/><Relationship Id="rId4343" Type="http://schemas.openxmlformats.org/officeDocument/2006/relationships/hyperlink" Target="https://observepoint.my.salesforce.com/0060W00000zOcewQAC" TargetMode="External"/><Relationship Id="rId5671" Type="http://schemas.openxmlformats.org/officeDocument/2006/relationships/hyperlink" Target="https://observepoint.my.salesforce.com/0016T000037SRryQAG" TargetMode="External"/><Relationship Id="rId481" Type="http://schemas.openxmlformats.org/officeDocument/2006/relationships/hyperlink" Target="https://observepoint.my.salesforce.com/006d000000hylVWAAY" TargetMode="External"/><Relationship Id="rId3011" Type="http://schemas.openxmlformats.org/officeDocument/2006/relationships/hyperlink" Target="https://observepoint.my.salesforce.com/0066T00001EK1T1QAL" TargetMode="External"/><Relationship Id="rId4342" Type="http://schemas.openxmlformats.org/officeDocument/2006/relationships/hyperlink" Target="https://observepoint.my.salesforce.com/001d000001pPY3CAAW" TargetMode="External"/><Relationship Id="rId5672" Type="http://schemas.openxmlformats.org/officeDocument/2006/relationships/hyperlink" Target="https://observepoint.my.salesforce.com/006VH00000ONyDlYAL" TargetMode="External"/><Relationship Id="rId488" Type="http://schemas.openxmlformats.org/officeDocument/2006/relationships/hyperlink" Target="https://observepoint.my.salesforce.com/0010W00002VwsL9QAJ" TargetMode="External"/><Relationship Id="rId3014" Type="http://schemas.openxmlformats.org/officeDocument/2006/relationships/hyperlink" Target="https://observepoint.my.salesforce.com/0010W00002OzRyFQAV" TargetMode="External"/><Relationship Id="rId4345" Type="http://schemas.openxmlformats.org/officeDocument/2006/relationships/hyperlink" Target="https://observepoint.my.salesforce.com/0060W00000zONp6QAG" TargetMode="External"/><Relationship Id="rId5677" Type="http://schemas.openxmlformats.org/officeDocument/2006/relationships/hyperlink" Target="https://observepoint.my.salesforce.com/001VH00000QYZMEYA5" TargetMode="External"/><Relationship Id="rId487" Type="http://schemas.openxmlformats.org/officeDocument/2006/relationships/hyperlink" Target="https://observepoint.my.salesforce.com/0060W00001219Q2QAI" TargetMode="External"/><Relationship Id="rId3013" Type="http://schemas.openxmlformats.org/officeDocument/2006/relationships/hyperlink" Target="https://observepoint.my.salesforce.com/006VH00000PbEgmYAF" TargetMode="External"/><Relationship Id="rId4344" Type="http://schemas.openxmlformats.org/officeDocument/2006/relationships/hyperlink" Target="https://observepoint.my.salesforce.com/001d000001pPY3CAAW" TargetMode="External"/><Relationship Id="rId5678" Type="http://schemas.openxmlformats.org/officeDocument/2006/relationships/hyperlink" Target="https://observepoint.my.salesforce.com/006VH00000GrpzFYAR" TargetMode="External"/><Relationship Id="rId486" Type="http://schemas.openxmlformats.org/officeDocument/2006/relationships/hyperlink" Target="https://observepoint.my.salesforce.com/0010W00002VwsL9QAJ" TargetMode="External"/><Relationship Id="rId3016" Type="http://schemas.openxmlformats.org/officeDocument/2006/relationships/hyperlink" Target="https://observepoint.my.salesforce.com/001d000001aSHgOAAW" TargetMode="External"/><Relationship Id="rId4347" Type="http://schemas.openxmlformats.org/officeDocument/2006/relationships/hyperlink" Target="https://observepoint.my.salesforce.com/006d000000uEhgoAAC" TargetMode="External"/><Relationship Id="rId5675" Type="http://schemas.openxmlformats.org/officeDocument/2006/relationships/hyperlink" Target="https://observepoint.my.salesforce.com/001VH000000tcO1YAI" TargetMode="External"/><Relationship Id="rId485" Type="http://schemas.openxmlformats.org/officeDocument/2006/relationships/hyperlink" Target="https://observepoint.my.salesforce.com/0060W000014oVG0QAM" TargetMode="External"/><Relationship Id="rId3015" Type="http://schemas.openxmlformats.org/officeDocument/2006/relationships/hyperlink" Target="https://observepoint.my.salesforce.com/006VH00000gFQmnYAG" TargetMode="External"/><Relationship Id="rId4346" Type="http://schemas.openxmlformats.org/officeDocument/2006/relationships/hyperlink" Target="https://observepoint.my.salesforce.com/0010W00002OzRdlQAF" TargetMode="External"/><Relationship Id="rId5676" Type="http://schemas.openxmlformats.org/officeDocument/2006/relationships/hyperlink" Target="https://observepoint.my.salesforce.com/006VH00000XHzvNYAT" TargetMode="External"/><Relationship Id="rId3007" Type="http://schemas.openxmlformats.org/officeDocument/2006/relationships/hyperlink" Target="https://observepoint.my.salesforce.com/006VH00000gcKIUYA2" TargetMode="External"/><Relationship Id="rId4338" Type="http://schemas.openxmlformats.org/officeDocument/2006/relationships/hyperlink" Target="https://observepoint.my.salesforce.com/001d000001pPY3CAAW" TargetMode="External"/><Relationship Id="rId3006" Type="http://schemas.openxmlformats.org/officeDocument/2006/relationships/hyperlink" Target="https://observepoint.my.salesforce.com/001d000001rgTbzAAE" TargetMode="External"/><Relationship Id="rId4337" Type="http://schemas.openxmlformats.org/officeDocument/2006/relationships/hyperlink" Target="https://observepoint.my.salesforce.com/0060W00000wyJAHQA2" TargetMode="External"/><Relationship Id="rId3009" Type="http://schemas.openxmlformats.org/officeDocument/2006/relationships/hyperlink" Target="https://observepoint.my.salesforce.com/006VH00000cMeQkYAK" TargetMode="External"/><Relationship Id="rId5668" Type="http://schemas.openxmlformats.org/officeDocument/2006/relationships/hyperlink" Target="https://observepoint.my.salesforce.com/006VH000003KPdFYAW" TargetMode="External"/><Relationship Id="rId3008" Type="http://schemas.openxmlformats.org/officeDocument/2006/relationships/hyperlink" Target="https://observepoint.my.salesforce.com/001d000001rgTbzAAE" TargetMode="External"/><Relationship Id="rId4339" Type="http://schemas.openxmlformats.org/officeDocument/2006/relationships/hyperlink" Target="https://observepoint.my.salesforce.com/0066T000016nSoKQAU" TargetMode="External"/><Relationship Id="rId5669" Type="http://schemas.openxmlformats.org/officeDocument/2006/relationships/hyperlink" Target="https://observepoint.my.salesforce.com/0016T000037SRryQAG" TargetMode="External"/><Relationship Id="rId480" Type="http://schemas.openxmlformats.org/officeDocument/2006/relationships/hyperlink" Target="https://observepoint.my.salesforce.com/001d000001gytpgAAA" TargetMode="External"/><Relationship Id="rId479" Type="http://schemas.openxmlformats.org/officeDocument/2006/relationships/hyperlink" Target="https://observepoint.my.salesforce.com/0066T00001AEtmqQAD" TargetMode="External"/><Relationship Id="rId478" Type="http://schemas.openxmlformats.org/officeDocument/2006/relationships/hyperlink" Target="https://observepoint.my.salesforce.com/0010W00002L08pJQAR" TargetMode="External"/><Relationship Id="rId473" Type="http://schemas.openxmlformats.org/officeDocument/2006/relationships/hyperlink" Target="https://observepoint.my.salesforce.com/0066T000015qGq7QAE" TargetMode="External"/><Relationship Id="rId4330" Type="http://schemas.openxmlformats.org/officeDocument/2006/relationships/hyperlink" Target="https://observepoint.my.salesforce.com/001d000001qtahhAAA" TargetMode="External"/><Relationship Id="rId5662" Type="http://schemas.openxmlformats.org/officeDocument/2006/relationships/hyperlink" Target="https://observepoint.my.salesforce.com/006VH00000AhjqaYAB" TargetMode="External"/><Relationship Id="rId472" Type="http://schemas.openxmlformats.org/officeDocument/2006/relationships/hyperlink" Target="https://observepoint.my.salesforce.com/001d000001SNNUKAA5" TargetMode="External"/><Relationship Id="rId5663" Type="http://schemas.openxmlformats.org/officeDocument/2006/relationships/hyperlink" Target="https://observepoint.my.salesforce.com/001d000001RdQV5AAN" TargetMode="External"/><Relationship Id="rId471" Type="http://schemas.openxmlformats.org/officeDocument/2006/relationships/hyperlink" Target="https://observepoint.my.salesforce.com/0060W000014dWmoQAE" TargetMode="External"/><Relationship Id="rId3001" Type="http://schemas.openxmlformats.org/officeDocument/2006/relationships/hyperlink" Target="https://observepoint.my.salesforce.com/006VH000003KU9uYAG" TargetMode="External"/><Relationship Id="rId4332" Type="http://schemas.openxmlformats.org/officeDocument/2006/relationships/hyperlink" Target="https://observepoint.my.salesforce.com/001d000001qtahhAAA" TargetMode="External"/><Relationship Id="rId5660" Type="http://schemas.openxmlformats.org/officeDocument/2006/relationships/hyperlink" Target="https://observepoint.my.salesforce.com/006VH00000N6iqjYAB" TargetMode="External"/><Relationship Id="rId470" Type="http://schemas.openxmlformats.org/officeDocument/2006/relationships/hyperlink" Target="https://observepoint.my.salesforce.com/001d000001SNNUKAA5" TargetMode="External"/><Relationship Id="rId3000" Type="http://schemas.openxmlformats.org/officeDocument/2006/relationships/hyperlink" Target="https://observepoint.my.salesforce.com/0010W00002VwnJfQAJ" TargetMode="External"/><Relationship Id="rId4331" Type="http://schemas.openxmlformats.org/officeDocument/2006/relationships/hyperlink" Target="https://observepoint.my.salesforce.com/0060W000010yZbSQAU" TargetMode="External"/><Relationship Id="rId5661" Type="http://schemas.openxmlformats.org/officeDocument/2006/relationships/hyperlink" Target="https://observepoint.my.salesforce.com/001d000001je1qLAAQ" TargetMode="External"/><Relationship Id="rId477" Type="http://schemas.openxmlformats.org/officeDocument/2006/relationships/hyperlink" Target="https://observepoint.my.salesforce.com/0060W0000120kRlQAI" TargetMode="External"/><Relationship Id="rId3003" Type="http://schemas.openxmlformats.org/officeDocument/2006/relationships/hyperlink" Target="https://observepoint.my.salesforce.com/0066T00001CNfvwQAD" TargetMode="External"/><Relationship Id="rId4334" Type="http://schemas.openxmlformats.org/officeDocument/2006/relationships/hyperlink" Target="https://observepoint.my.salesforce.com/001d000001qtahhAAA" TargetMode="External"/><Relationship Id="rId5666" Type="http://schemas.openxmlformats.org/officeDocument/2006/relationships/hyperlink" Target="https://observepoint.my.salesforce.com/006VH0000045inoYAA" TargetMode="External"/><Relationship Id="rId476" Type="http://schemas.openxmlformats.org/officeDocument/2006/relationships/hyperlink" Target="https://observepoint.my.salesforce.com/0010W00002L08pJQAR" TargetMode="External"/><Relationship Id="rId3002" Type="http://schemas.openxmlformats.org/officeDocument/2006/relationships/hyperlink" Target="https://observepoint.my.salesforce.com/0016T000037UTrpQAG" TargetMode="External"/><Relationship Id="rId4333" Type="http://schemas.openxmlformats.org/officeDocument/2006/relationships/hyperlink" Target="https://observepoint.my.salesforce.com/0060W00000y8o8rQAA" TargetMode="External"/><Relationship Id="rId5667" Type="http://schemas.openxmlformats.org/officeDocument/2006/relationships/hyperlink" Target="https://observepoint.my.salesforce.com/001d000001qtadqAAA" TargetMode="External"/><Relationship Id="rId475" Type="http://schemas.openxmlformats.org/officeDocument/2006/relationships/hyperlink" Target="https://observepoint.my.salesforce.com/0060W000013sgmDQAQ" TargetMode="External"/><Relationship Id="rId3005" Type="http://schemas.openxmlformats.org/officeDocument/2006/relationships/hyperlink" Target="https://observepoint.my.salesforce.com/006VH00000RjfYwYAJ" TargetMode="External"/><Relationship Id="rId4336" Type="http://schemas.openxmlformats.org/officeDocument/2006/relationships/hyperlink" Target="https://observepoint.my.salesforce.com/001d000001yJykUAAS" TargetMode="External"/><Relationship Id="rId5664" Type="http://schemas.openxmlformats.org/officeDocument/2006/relationships/hyperlink" Target="https://observepoint.my.salesforce.com/006VH000008QOuvYAG" TargetMode="External"/><Relationship Id="rId474" Type="http://schemas.openxmlformats.org/officeDocument/2006/relationships/hyperlink" Target="https://observepoint.my.salesforce.com/0010W00002L08pJQAR" TargetMode="External"/><Relationship Id="rId3004" Type="http://schemas.openxmlformats.org/officeDocument/2006/relationships/hyperlink" Target="https://observepoint.my.salesforce.com/001d000001sa50vAAA" TargetMode="External"/><Relationship Id="rId4335" Type="http://schemas.openxmlformats.org/officeDocument/2006/relationships/hyperlink" Target="https://observepoint.my.salesforce.com/006d000000raqHxAAI" TargetMode="External"/><Relationship Id="rId5665" Type="http://schemas.openxmlformats.org/officeDocument/2006/relationships/hyperlink" Target="https://observepoint.my.salesforce.com/001d000001ReohoAAB" TargetMode="External"/><Relationship Id="rId1257" Type="http://schemas.openxmlformats.org/officeDocument/2006/relationships/hyperlink" Target="https://observepoint.my.salesforce.com/0066T000017VqYWQA0" TargetMode="External"/><Relationship Id="rId2588" Type="http://schemas.openxmlformats.org/officeDocument/2006/relationships/hyperlink" Target="https://observepoint.my.salesforce.com/0066T00001CNXIeQAP" TargetMode="External"/><Relationship Id="rId5615" Type="http://schemas.openxmlformats.org/officeDocument/2006/relationships/hyperlink" Target="https://observepoint.my.salesforce.com/0010W00002diNNfQAM" TargetMode="External"/><Relationship Id="rId1258" Type="http://schemas.openxmlformats.org/officeDocument/2006/relationships/hyperlink" Target="https://observepoint.my.salesforce.com/001d000001dLrWkAAK" TargetMode="External"/><Relationship Id="rId2589" Type="http://schemas.openxmlformats.org/officeDocument/2006/relationships/hyperlink" Target="https://observepoint.my.salesforce.com/001d000001imS9ZAAU" TargetMode="External"/><Relationship Id="rId5616" Type="http://schemas.openxmlformats.org/officeDocument/2006/relationships/hyperlink" Target="https://observepoint.my.salesforce.com/006VH00000eXNtLYAW" TargetMode="External"/><Relationship Id="rId1259" Type="http://schemas.openxmlformats.org/officeDocument/2006/relationships/hyperlink" Target="https://observepoint.my.salesforce.com/006VH000006PlRhYAK" TargetMode="External"/><Relationship Id="rId5613" Type="http://schemas.openxmlformats.org/officeDocument/2006/relationships/hyperlink" Target="https://observepoint.my.salesforce.com/001d000001hVeY4AAK" TargetMode="External"/><Relationship Id="rId5614" Type="http://schemas.openxmlformats.org/officeDocument/2006/relationships/hyperlink" Target="https://observepoint.my.salesforce.com/006VH00000SukRRYAZ" TargetMode="External"/><Relationship Id="rId5619" Type="http://schemas.openxmlformats.org/officeDocument/2006/relationships/hyperlink" Target="https://observepoint.my.salesforce.com/001d000001qtO0GAAU" TargetMode="External"/><Relationship Id="rId5617" Type="http://schemas.openxmlformats.org/officeDocument/2006/relationships/hyperlink" Target="https://observepoint.my.salesforce.com/001d000001qtO0GAAU" TargetMode="External"/><Relationship Id="rId5618" Type="http://schemas.openxmlformats.org/officeDocument/2006/relationships/hyperlink" Target="https://observepoint.my.salesforce.com/006VH00000Vun19YAB" TargetMode="External"/><Relationship Id="rId426" Type="http://schemas.openxmlformats.org/officeDocument/2006/relationships/hyperlink" Target="http://2022-ren-jet2.com" TargetMode="External"/><Relationship Id="rId425" Type="http://schemas.openxmlformats.org/officeDocument/2006/relationships/hyperlink" Target="https://observepoint.my.salesforce.com/001d000001pQXdlAAG" TargetMode="External"/><Relationship Id="rId424" Type="http://schemas.openxmlformats.org/officeDocument/2006/relationships/hyperlink" Target="https://observepoint.my.salesforce.com/0060W0000121JkDQAU" TargetMode="External"/><Relationship Id="rId423" Type="http://schemas.openxmlformats.org/officeDocument/2006/relationships/hyperlink" Target="http://2020-ren-jet2.com" TargetMode="External"/><Relationship Id="rId429" Type="http://schemas.openxmlformats.org/officeDocument/2006/relationships/hyperlink" Target="https://observepoint.my.salesforce.com/006VH00000UMXqUYAX" TargetMode="External"/><Relationship Id="rId428" Type="http://schemas.openxmlformats.org/officeDocument/2006/relationships/hyperlink" Target="https://observepoint.my.salesforce.com/001d000001pQXdlAAG" TargetMode="External"/><Relationship Id="rId427" Type="http://schemas.openxmlformats.org/officeDocument/2006/relationships/hyperlink" Target="https://observepoint.my.salesforce.com/0060W000014dJiiQAE" TargetMode="External"/><Relationship Id="rId2580" Type="http://schemas.openxmlformats.org/officeDocument/2006/relationships/hyperlink" Target="https://observepoint.my.salesforce.com/0066T00001BBU1QQAX" TargetMode="External"/><Relationship Id="rId1250" Type="http://schemas.openxmlformats.org/officeDocument/2006/relationships/hyperlink" Target="https://observepoint.my.salesforce.com/0010W00002f3EAzQAM" TargetMode="External"/><Relationship Id="rId2581" Type="http://schemas.openxmlformats.org/officeDocument/2006/relationships/hyperlink" Target="https://observepoint.my.salesforce.com/001d000001wNH0NAAW" TargetMode="External"/><Relationship Id="rId1251" Type="http://schemas.openxmlformats.org/officeDocument/2006/relationships/hyperlink" Target="https://observepoint.my.salesforce.com/0066T00001ABrjqQAD" TargetMode="External"/><Relationship Id="rId2582" Type="http://schemas.openxmlformats.org/officeDocument/2006/relationships/hyperlink" Target="https://observepoint.my.salesforce.com/006VH00000iDKZ5YAO" TargetMode="External"/><Relationship Id="rId1252" Type="http://schemas.openxmlformats.org/officeDocument/2006/relationships/hyperlink" Target="https://observepoint.my.salesforce.com/001d000001SNNUKAA5" TargetMode="External"/><Relationship Id="rId2583" Type="http://schemas.openxmlformats.org/officeDocument/2006/relationships/hyperlink" Target="https://observepoint.my.salesforce.com/001VH00000il4GkYAI" TargetMode="External"/><Relationship Id="rId422" Type="http://schemas.openxmlformats.org/officeDocument/2006/relationships/hyperlink" Target="https://observepoint.my.salesforce.com/001d000001XWB0NAAX" TargetMode="External"/><Relationship Id="rId1253" Type="http://schemas.openxmlformats.org/officeDocument/2006/relationships/hyperlink" Target="https://observepoint.my.salesforce.com/0060W0000136s0bQAA" TargetMode="External"/><Relationship Id="rId2584" Type="http://schemas.openxmlformats.org/officeDocument/2006/relationships/hyperlink" Target="https://observepoint.my.salesforce.com/006VH00000ApQfSYAV" TargetMode="External"/><Relationship Id="rId5611" Type="http://schemas.openxmlformats.org/officeDocument/2006/relationships/hyperlink" Target="https://observepoint.my.salesforce.com/001d000001hVeY4AAK" TargetMode="External"/><Relationship Id="rId421" Type="http://schemas.openxmlformats.org/officeDocument/2006/relationships/hyperlink" Target="https://observepoint.my.salesforce.com/0060W000012bBgOQAU" TargetMode="External"/><Relationship Id="rId1254" Type="http://schemas.openxmlformats.org/officeDocument/2006/relationships/hyperlink" Target="https://observepoint.my.salesforce.com/001d000001dLrWkAAK" TargetMode="External"/><Relationship Id="rId2585" Type="http://schemas.openxmlformats.org/officeDocument/2006/relationships/hyperlink" Target="https://observepoint.my.salesforce.com/001d000001h1j1fAAA" TargetMode="External"/><Relationship Id="rId5612" Type="http://schemas.openxmlformats.org/officeDocument/2006/relationships/hyperlink" Target="https://observepoint.my.salesforce.com/006VH00000RAnCnYAL" TargetMode="External"/><Relationship Id="rId420" Type="http://schemas.openxmlformats.org/officeDocument/2006/relationships/hyperlink" Target="https://observepoint.my.salesforce.com/001d000001XWB0NAAX" TargetMode="External"/><Relationship Id="rId1255" Type="http://schemas.openxmlformats.org/officeDocument/2006/relationships/hyperlink" Target="https://observepoint.my.salesforce.com/0066T00001BAT2hQAH" TargetMode="External"/><Relationship Id="rId2586" Type="http://schemas.openxmlformats.org/officeDocument/2006/relationships/hyperlink" Target="https://observepoint.my.salesforce.com/006VH00000WKyf8YAD" TargetMode="External"/><Relationship Id="rId1256" Type="http://schemas.openxmlformats.org/officeDocument/2006/relationships/hyperlink" Target="https://observepoint.my.salesforce.com/001d000001dLrWkAAK" TargetMode="External"/><Relationship Id="rId2587" Type="http://schemas.openxmlformats.org/officeDocument/2006/relationships/hyperlink" Target="https://observepoint.my.salesforce.com/001d000001h1j1fAAA" TargetMode="External"/><Relationship Id="rId5610" Type="http://schemas.openxmlformats.org/officeDocument/2006/relationships/hyperlink" Target="https://observepoint.my.salesforce.com/0066T000017vvD0QAI" TargetMode="External"/><Relationship Id="rId1246" Type="http://schemas.openxmlformats.org/officeDocument/2006/relationships/hyperlink" Target="https://observepoint.my.salesforce.com/001d000001gywGSAAY" TargetMode="External"/><Relationship Id="rId2577" Type="http://schemas.openxmlformats.org/officeDocument/2006/relationships/hyperlink" Target="https://observepoint.my.salesforce.com/001d000001qtMfvAAE" TargetMode="External"/><Relationship Id="rId5604" Type="http://schemas.openxmlformats.org/officeDocument/2006/relationships/hyperlink" Target="https://observepoint.my.salesforce.com/006VH00000iUdcHYAS" TargetMode="External"/><Relationship Id="rId1247" Type="http://schemas.openxmlformats.org/officeDocument/2006/relationships/hyperlink" Target="https://observepoint.my.salesforce.com/0060W000014noarQAA" TargetMode="External"/><Relationship Id="rId2578" Type="http://schemas.openxmlformats.org/officeDocument/2006/relationships/hyperlink" Target="https://observepoint.my.salesforce.com/006VH00000YLz1hYAD" TargetMode="External"/><Relationship Id="rId5605" Type="http://schemas.openxmlformats.org/officeDocument/2006/relationships/hyperlink" Target="https://observepoint.my.salesforce.com/001d000001gQEqUAAW" TargetMode="External"/><Relationship Id="rId1248" Type="http://schemas.openxmlformats.org/officeDocument/2006/relationships/hyperlink" Target="https://observepoint.my.salesforce.com/001d000001gywGSAAY" TargetMode="External"/><Relationship Id="rId2579" Type="http://schemas.openxmlformats.org/officeDocument/2006/relationships/hyperlink" Target="https://observepoint.my.salesforce.com/001d000001ikoYyAAI" TargetMode="External"/><Relationship Id="rId5602" Type="http://schemas.openxmlformats.org/officeDocument/2006/relationships/hyperlink" Target="https://observepoint.my.salesforce.com/006VH00000Y4haiYAB" TargetMode="External"/><Relationship Id="rId1249" Type="http://schemas.openxmlformats.org/officeDocument/2006/relationships/hyperlink" Target="https://observepoint.my.salesforce.com/0060W000014mfFMQAY" TargetMode="External"/><Relationship Id="rId5603" Type="http://schemas.openxmlformats.org/officeDocument/2006/relationships/hyperlink" Target="https://observepoint.my.salesforce.com/001VH00000NMqJ2YAL" TargetMode="External"/><Relationship Id="rId5608" Type="http://schemas.openxmlformats.org/officeDocument/2006/relationships/hyperlink" Target="https://observepoint.my.salesforce.com/006VH00000WSoDyYAL" TargetMode="External"/><Relationship Id="rId5609" Type="http://schemas.openxmlformats.org/officeDocument/2006/relationships/hyperlink" Target="https://observepoint.my.salesforce.com/0010W00002dxRfjQAE" TargetMode="External"/><Relationship Id="rId5606" Type="http://schemas.openxmlformats.org/officeDocument/2006/relationships/hyperlink" Target="https://observepoint.my.salesforce.com/006VH00000iKxIpYAK" TargetMode="External"/><Relationship Id="rId5607" Type="http://schemas.openxmlformats.org/officeDocument/2006/relationships/hyperlink" Target="https://observepoint.my.salesforce.com/001d000001pPY3CAAW" TargetMode="External"/><Relationship Id="rId415" Type="http://schemas.openxmlformats.org/officeDocument/2006/relationships/hyperlink" Target="https://observepoint.my.salesforce.com/0060W00000zNpJWQA0" TargetMode="External"/><Relationship Id="rId414" Type="http://schemas.openxmlformats.org/officeDocument/2006/relationships/hyperlink" Target="https://observepoint.my.salesforce.com/001d000001fjBYnAAM" TargetMode="External"/><Relationship Id="rId413" Type="http://schemas.openxmlformats.org/officeDocument/2006/relationships/hyperlink" Target="https://observepoint.my.salesforce.com/0066T000015Q2lEQAS" TargetMode="External"/><Relationship Id="rId412" Type="http://schemas.openxmlformats.org/officeDocument/2006/relationships/hyperlink" Target="https://observepoint.my.salesforce.com/001d000001iAoAAAA0" TargetMode="External"/><Relationship Id="rId419" Type="http://schemas.openxmlformats.org/officeDocument/2006/relationships/hyperlink" Target="https://observepoint.my.salesforce.com/0060W000013suFBQAY" TargetMode="External"/><Relationship Id="rId418" Type="http://schemas.openxmlformats.org/officeDocument/2006/relationships/hyperlink" Target="https://observepoint.my.salesforce.com/001d000001XWB0NAAX" TargetMode="External"/><Relationship Id="rId417" Type="http://schemas.openxmlformats.org/officeDocument/2006/relationships/hyperlink" Target="https://observepoint.my.salesforce.com/0066T000016lzjqQAA" TargetMode="External"/><Relationship Id="rId416" Type="http://schemas.openxmlformats.org/officeDocument/2006/relationships/hyperlink" Target="https://observepoint.my.salesforce.com/001d000001XWB0NAAX" TargetMode="External"/><Relationship Id="rId2570" Type="http://schemas.openxmlformats.org/officeDocument/2006/relationships/hyperlink" Target="https://observepoint.my.salesforce.com/006VH000008HXXdYAO" TargetMode="External"/><Relationship Id="rId1240" Type="http://schemas.openxmlformats.org/officeDocument/2006/relationships/hyperlink" Target="https://observepoint.my.salesforce.com/001d000001gyl5WAAQ" TargetMode="External"/><Relationship Id="rId2571" Type="http://schemas.openxmlformats.org/officeDocument/2006/relationships/hyperlink" Target="https://observepoint.my.salesforce.com/001d000001RcsVKAAZ" TargetMode="External"/><Relationship Id="rId1241" Type="http://schemas.openxmlformats.org/officeDocument/2006/relationships/hyperlink" Target="https://observepoint.my.salesforce.com/006VH00000E19PQYAZ" TargetMode="External"/><Relationship Id="rId2572" Type="http://schemas.openxmlformats.org/officeDocument/2006/relationships/hyperlink" Target="https://observepoint.my.salesforce.com/0066T00001AEe9cQAD" TargetMode="External"/><Relationship Id="rId411" Type="http://schemas.openxmlformats.org/officeDocument/2006/relationships/hyperlink" Target="https://observepoint.my.salesforce.com/0060W000012ZMyiQAG" TargetMode="External"/><Relationship Id="rId1242" Type="http://schemas.openxmlformats.org/officeDocument/2006/relationships/hyperlink" Target="https://observepoint.my.salesforce.com/001d000001gyl5WAAQ" TargetMode="External"/><Relationship Id="rId2573" Type="http://schemas.openxmlformats.org/officeDocument/2006/relationships/hyperlink" Target="https://observepoint.my.salesforce.com/001d000001qtMfvAAE" TargetMode="External"/><Relationship Id="rId5600" Type="http://schemas.openxmlformats.org/officeDocument/2006/relationships/hyperlink" Target="https://observepoint.my.salesforce.com/006VH00000Xiq9ZYAR" TargetMode="External"/><Relationship Id="rId410" Type="http://schemas.openxmlformats.org/officeDocument/2006/relationships/hyperlink" Target="https://observepoint.my.salesforce.com/001d000001iAoAAAA0" TargetMode="External"/><Relationship Id="rId1243" Type="http://schemas.openxmlformats.org/officeDocument/2006/relationships/hyperlink" Target="https://observepoint.my.salesforce.com/006VH000002nbRtYAI" TargetMode="External"/><Relationship Id="rId2574" Type="http://schemas.openxmlformats.org/officeDocument/2006/relationships/hyperlink" Target="https://observepoint.my.salesforce.com/006VH00000T98CBYAZ" TargetMode="External"/><Relationship Id="rId5601" Type="http://schemas.openxmlformats.org/officeDocument/2006/relationships/hyperlink" Target="https://observepoint.my.salesforce.com/0016T00002lvu9dQAA" TargetMode="External"/><Relationship Id="rId1244" Type="http://schemas.openxmlformats.org/officeDocument/2006/relationships/hyperlink" Target="https://observepoint.my.salesforce.com/001d000001gywGSAAY" TargetMode="External"/><Relationship Id="rId2575" Type="http://schemas.openxmlformats.org/officeDocument/2006/relationships/hyperlink" Target="https://observepoint.my.salesforce.com/001d000001qtMfvAAE" TargetMode="External"/><Relationship Id="rId1245" Type="http://schemas.openxmlformats.org/officeDocument/2006/relationships/hyperlink" Target="https://observepoint.my.salesforce.com/0066T000016mW3FQAU" TargetMode="External"/><Relationship Id="rId2576" Type="http://schemas.openxmlformats.org/officeDocument/2006/relationships/hyperlink" Target="https://observepoint.my.salesforce.com/006VH00000gz12DYAQ" TargetMode="External"/><Relationship Id="rId1279" Type="http://schemas.openxmlformats.org/officeDocument/2006/relationships/hyperlink" Target="https://observepoint.my.salesforce.com/0066T000015qCdKQAU" TargetMode="External"/><Relationship Id="rId4305" Type="http://schemas.openxmlformats.org/officeDocument/2006/relationships/hyperlink" Target="https://observepoint.my.salesforce.com/0060W00000zNKnDQAW" TargetMode="External"/><Relationship Id="rId5637" Type="http://schemas.openxmlformats.org/officeDocument/2006/relationships/hyperlink" Target="https://observepoint.my.salesforce.com/001d000001gO0rjAAC" TargetMode="External"/><Relationship Id="rId4304" Type="http://schemas.openxmlformats.org/officeDocument/2006/relationships/hyperlink" Target="https://observepoint.my.salesforce.com/001d000001h2BWjAAM" TargetMode="External"/><Relationship Id="rId5638" Type="http://schemas.openxmlformats.org/officeDocument/2006/relationships/hyperlink" Target="https://observepoint.my.salesforce.com/0066T000018GrDwQAK" TargetMode="External"/><Relationship Id="rId4307" Type="http://schemas.openxmlformats.org/officeDocument/2006/relationships/hyperlink" Target="https://observepoint.my.salesforce.com/0060W00000xoU7jQAE" TargetMode="External"/><Relationship Id="rId5635" Type="http://schemas.openxmlformats.org/officeDocument/2006/relationships/hyperlink" Target="https://observepoint.my.salesforce.com/001d000001gO0rjAAC" TargetMode="External"/><Relationship Id="rId4306" Type="http://schemas.openxmlformats.org/officeDocument/2006/relationships/hyperlink" Target="https://observepoint.my.salesforce.com/001d000001h2BWjAAM" TargetMode="External"/><Relationship Id="rId5636" Type="http://schemas.openxmlformats.org/officeDocument/2006/relationships/hyperlink" Target="https://observepoint.my.salesforce.com/006VH00000P1mx4YAB" TargetMode="External"/><Relationship Id="rId4309" Type="http://schemas.openxmlformats.org/officeDocument/2006/relationships/hyperlink" Target="https://observepoint.my.salesforce.com/0066T00001ADVMuQAP" TargetMode="External"/><Relationship Id="rId4308" Type="http://schemas.openxmlformats.org/officeDocument/2006/relationships/hyperlink" Target="https://observepoint.my.salesforce.com/001d000001h2BWjAAM" TargetMode="External"/><Relationship Id="rId5639" Type="http://schemas.openxmlformats.org/officeDocument/2006/relationships/hyperlink" Target="https://observepoint.my.salesforce.com/001d000001gyl5WAAQ" TargetMode="External"/><Relationship Id="rId448" Type="http://schemas.openxmlformats.org/officeDocument/2006/relationships/hyperlink" Target="https://observepoint.my.salesforce.com/001d000001f0QvMAAU" TargetMode="External"/><Relationship Id="rId447" Type="http://schemas.openxmlformats.org/officeDocument/2006/relationships/hyperlink" Target="https://observepoint.my.salesforce.com/0060W000011UMPqQAO" TargetMode="External"/><Relationship Id="rId446" Type="http://schemas.openxmlformats.org/officeDocument/2006/relationships/hyperlink" Target="https://observepoint.my.salesforce.com/001d000001gzYnJAAU" TargetMode="External"/><Relationship Id="rId445" Type="http://schemas.openxmlformats.org/officeDocument/2006/relationships/hyperlink" Target="https://observepoint.my.salesforce.com/0066T000016kAtYQAU" TargetMode="External"/><Relationship Id="rId449" Type="http://schemas.openxmlformats.org/officeDocument/2006/relationships/hyperlink" Target="https://observepoint.my.salesforce.com/0060W000011Uc1kQAC" TargetMode="External"/><Relationship Id="rId1270" Type="http://schemas.openxmlformats.org/officeDocument/2006/relationships/hyperlink" Target="https://observepoint.my.salesforce.com/001d000001gyrE9AAI" TargetMode="External"/><Relationship Id="rId440" Type="http://schemas.openxmlformats.org/officeDocument/2006/relationships/hyperlink" Target="https://observepoint.my.salesforce.com/001d000001gzYnJAAU" TargetMode="External"/><Relationship Id="rId1271" Type="http://schemas.openxmlformats.org/officeDocument/2006/relationships/hyperlink" Target="https://observepoint.my.salesforce.com/0060W000010R5YQQA0" TargetMode="External"/><Relationship Id="rId1272" Type="http://schemas.openxmlformats.org/officeDocument/2006/relationships/hyperlink" Target="https://observepoint.my.salesforce.com/001d000000XnXaZAAV" TargetMode="External"/><Relationship Id="rId5630" Type="http://schemas.openxmlformats.org/officeDocument/2006/relationships/hyperlink" Target="https://observepoint.my.salesforce.com/006VH00000ewiuUYAQ" TargetMode="External"/><Relationship Id="rId1273" Type="http://schemas.openxmlformats.org/officeDocument/2006/relationships/hyperlink" Target="https://observepoint.my.salesforce.com/0060W00000y6ksEQAQ" TargetMode="External"/><Relationship Id="rId1274" Type="http://schemas.openxmlformats.org/officeDocument/2006/relationships/hyperlink" Target="https://observepoint.my.salesforce.com/001d000000XnXaZAAV" TargetMode="External"/><Relationship Id="rId444" Type="http://schemas.openxmlformats.org/officeDocument/2006/relationships/hyperlink" Target="https://observepoint.my.salesforce.com/001d000001gzYnJAAU" TargetMode="External"/><Relationship Id="rId1275" Type="http://schemas.openxmlformats.org/officeDocument/2006/relationships/hyperlink" Target="https://observepoint.my.salesforce.com/0060W0000122emEQAQ" TargetMode="External"/><Relationship Id="rId4301" Type="http://schemas.openxmlformats.org/officeDocument/2006/relationships/hyperlink" Target="https://observepoint.my.salesforce.com/0060W000014bs45QAA" TargetMode="External"/><Relationship Id="rId5633" Type="http://schemas.openxmlformats.org/officeDocument/2006/relationships/hyperlink" Target="https://observepoint.my.salesforce.com/001d000001gQZo2AAG" TargetMode="External"/><Relationship Id="rId443" Type="http://schemas.openxmlformats.org/officeDocument/2006/relationships/hyperlink" Target="https://observepoint.my.salesforce.com/0066T000017U1qqQAC" TargetMode="External"/><Relationship Id="rId1276" Type="http://schemas.openxmlformats.org/officeDocument/2006/relationships/hyperlink" Target="https://observepoint.my.salesforce.com/001d000001gQZOhAAO" TargetMode="External"/><Relationship Id="rId4300" Type="http://schemas.openxmlformats.org/officeDocument/2006/relationships/hyperlink" Target="https://observepoint.my.salesforce.com/001d000001h2BWjAAM" TargetMode="External"/><Relationship Id="rId5634" Type="http://schemas.openxmlformats.org/officeDocument/2006/relationships/hyperlink" Target="https://observepoint.my.salesforce.com/0066T000016jsAKQAY" TargetMode="External"/><Relationship Id="rId442" Type="http://schemas.openxmlformats.org/officeDocument/2006/relationships/hyperlink" Target="https://observepoint.my.salesforce.com/001d000001gzYnJAAU" TargetMode="External"/><Relationship Id="rId1277" Type="http://schemas.openxmlformats.org/officeDocument/2006/relationships/hyperlink" Target="https://observepoint.my.salesforce.com/0060W00000zPCcNQAW" TargetMode="External"/><Relationship Id="rId4303" Type="http://schemas.openxmlformats.org/officeDocument/2006/relationships/hyperlink" Target="https://observepoint.my.salesforce.com/0060W000011VhCTQA0" TargetMode="External"/><Relationship Id="rId5631" Type="http://schemas.openxmlformats.org/officeDocument/2006/relationships/hyperlink" Target="https://observepoint.my.salesforce.com/001d000001gyrE9AAI" TargetMode="External"/><Relationship Id="rId441" Type="http://schemas.openxmlformats.org/officeDocument/2006/relationships/hyperlink" Target="https://observepoint.my.salesforce.com/006VH00000gBAdNYAW" TargetMode="External"/><Relationship Id="rId1278" Type="http://schemas.openxmlformats.org/officeDocument/2006/relationships/hyperlink" Target="https://observepoint.my.salesforce.com/001d000001dLn7JAAS" TargetMode="External"/><Relationship Id="rId4302" Type="http://schemas.openxmlformats.org/officeDocument/2006/relationships/hyperlink" Target="https://observepoint.my.salesforce.com/001d000001h2BWjAAM" TargetMode="External"/><Relationship Id="rId5632" Type="http://schemas.openxmlformats.org/officeDocument/2006/relationships/hyperlink" Target="https://observepoint.my.salesforce.com/006VH00000PyBtVYAV" TargetMode="External"/><Relationship Id="rId1268" Type="http://schemas.openxmlformats.org/officeDocument/2006/relationships/hyperlink" Target="https://observepoint.my.salesforce.com/001d000001gyrE9AAI" TargetMode="External"/><Relationship Id="rId2599" Type="http://schemas.openxmlformats.org/officeDocument/2006/relationships/hyperlink" Target="https://observepoint.my.salesforce.com/0010W00002cBeLdQAK" TargetMode="External"/><Relationship Id="rId5626" Type="http://schemas.openxmlformats.org/officeDocument/2006/relationships/hyperlink" Target="https://observepoint.my.salesforce.com/006VH00000joWqoYAE" TargetMode="External"/><Relationship Id="rId1269" Type="http://schemas.openxmlformats.org/officeDocument/2006/relationships/hyperlink" Target="https://observepoint.my.salesforce.com/0060W00000y5fEMQAY" TargetMode="External"/><Relationship Id="rId5627" Type="http://schemas.openxmlformats.org/officeDocument/2006/relationships/hyperlink" Target="https://observepoint.my.salesforce.com/001VH00000ge9KcYAI" TargetMode="External"/><Relationship Id="rId5624" Type="http://schemas.openxmlformats.org/officeDocument/2006/relationships/hyperlink" Target="https://observepoint.my.salesforce.com/006VH00000RLyfzYAD" TargetMode="External"/><Relationship Id="rId5625" Type="http://schemas.openxmlformats.org/officeDocument/2006/relationships/hyperlink" Target="https://observepoint.my.salesforce.com/0010W00002MyvWcQAJ" TargetMode="External"/><Relationship Id="rId5628" Type="http://schemas.openxmlformats.org/officeDocument/2006/relationships/hyperlink" Target="https://observepoint.my.salesforce.com/006VH00000j9zn7YAA" TargetMode="External"/><Relationship Id="rId5629" Type="http://schemas.openxmlformats.org/officeDocument/2006/relationships/hyperlink" Target="https://observepoint.my.salesforce.com/001d000001ezRezAAE" TargetMode="External"/><Relationship Id="rId437" Type="http://schemas.openxmlformats.org/officeDocument/2006/relationships/hyperlink" Target="https://observepoint.my.salesforce.com/0060W0000121FFuQAM" TargetMode="External"/><Relationship Id="rId436" Type="http://schemas.openxmlformats.org/officeDocument/2006/relationships/hyperlink" Target="https://observepoint.my.salesforce.com/0010W00002MypIbQAJ" TargetMode="External"/><Relationship Id="rId435" Type="http://schemas.openxmlformats.org/officeDocument/2006/relationships/hyperlink" Target="https://observepoint.my.salesforce.com/0066T000018GIYmQAO" TargetMode="External"/><Relationship Id="rId434" Type="http://schemas.openxmlformats.org/officeDocument/2006/relationships/hyperlink" Target="https://observepoint.my.salesforce.com/0010W00002MypIbQAJ" TargetMode="External"/><Relationship Id="rId439" Type="http://schemas.openxmlformats.org/officeDocument/2006/relationships/hyperlink" Target="https://observepoint.my.salesforce.com/006VH00000RAFr4YAH" TargetMode="External"/><Relationship Id="rId438" Type="http://schemas.openxmlformats.org/officeDocument/2006/relationships/hyperlink" Target="https://observepoint.my.salesforce.com/001d000001i8PRJAA2" TargetMode="External"/><Relationship Id="rId2590" Type="http://schemas.openxmlformats.org/officeDocument/2006/relationships/hyperlink" Target="https://observepoint.my.salesforce.com/006VH00000T9aunYAB" TargetMode="External"/><Relationship Id="rId1260" Type="http://schemas.openxmlformats.org/officeDocument/2006/relationships/hyperlink" Target="https://observepoint.my.salesforce.com/001d000001RdTYMAA3" TargetMode="External"/><Relationship Id="rId2591" Type="http://schemas.openxmlformats.org/officeDocument/2006/relationships/hyperlink" Target="https://observepoint.my.salesforce.com/001d000001hUe4KAAS" TargetMode="External"/><Relationship Id="rId1261" Type="http://schemas.openxmlformats.org/officeDocument/2006/relationships/hyperlink" Target="https://observepoint.my.salesforce.com/0066T00001B910fQAB" TargetMode="External"/><Relationship Id="rId2592" Type="http://schemas.openxmlformats.org/officeDocument/2006/relationships/hyperlink" Target="https://observepoint.my.salesforce.com/0066T000018yb66QAA" TargetMode="External"/><Relationship Id="rId1262" Type="http://schemas.openxmlformats.org/officeDocument/2006/relationships/hyperlink" Target="https://observepoint.my.salesforce.com/001d000001RdTYMAA3" TargetMode="External"/><Relationship Id="rId2593" Type="http://schemas.openxmlformats.org/officeDocument/2006/relationships/hyperlink" Target="https://observepoint.my.salesforce.com/001d000001wNPZYAA4" TargetMode="External"/><Relationship Id="rId1263" Type="http://schemas.openxmlformats.org/officeDocument/2006/relationships/hyperlink" Target="https://observepoint.my.salesforce.com/0066T000017V78gQAC" TargetMode="External"/><Relationship Id="rId2594" Type="http://schemas.openxmlformats.org/officeDocument/2006/relationships/hyperlink" Target="https://observepoint.my.salesforce.com/0066T00001DHnbjQAD" TargetMode="External"/><Relationship Id="rId433" Type="http://schemas.openxmlformats.org/officeDocument/2006/relationships/hyperlink" Target="https://observepoint.my.salesforce.com/0066T00001CMnO1QAL" TargetMode="External"/><Relationship Id="rId1264" Type="http://schemas.openxmlformats.org/officeDocument/2006/relationships/hyperlink" Target="https://observepoint.my.salesforce.com/001d000001RdTYMAA3" TargetMode="External"/><Relationship Id="rId2595" Type="http://schemas.openxmlformats.org/officeDocument/2006/relationships/hyperlink" Target="https://observepoint.my.salesforce.com/001d000001T6PC6AAN" TargetMode="External"/><Relationship Id="rId5622" Type="http://schemas.openxmlformats.org/officeDocument/2006/relationships/hyperlink" Target="https://observepoint.my.salesforce.com/006VH00000iOxf7YAC" TargetMode="External"/><Relationship Id="rId432" Type="http://schemas.openxmlformats.org/officeDocument/2006/relationships/hyperlink" Target="https://observepoint.my.salesforce.com/0010W00002MypIbQAJ" TargetMode="External"/><Relationship Id="rId1265" Type="http://schemas.openxmlformats.org/officeDocument/2006/relationships/hyperlink" Target="https://observepoint.my.salesforce.com/006VH00000UkOXWYA3" TargetMode="External"/><Relationship Id="rId2596" Type="http://schemas.openxmlformats.org/officeDocument/2006/relationships/hyperlink" Target="https://observepoint.my.salesforce.com/0060W000014oEzjQAE" TargetMode="External"/><Relationship Id="rId5623" Type="http://schemas.openxmlformats.org/officeDocument/2006/relationships/hyperlink" Target="https://observepoint.my.salesforce.com/001VH00000otxfNYAQ" TargetMode="External"/><Relationship Id="rId431" Type="http://schemas.openxmlformats.org/officeDocument/2006/relationships/hyperlink" Target="https://observepoint.my.salesforce.com/006VH0000068LYsYAM" TargetMode="External"/><Relationship Id="rId1266" Type="http://schemas.openxmlformats.org/officeDocument/2006/relationships/hyperlink" Target="https://observepoint.my.salesforce.com/001d000001ReoYNAAZ" TargetMode="External"/><Relationship Id="rId2597" Type="http://schemas.openxmlformats.org/officeDocument/2006/relationships/hyperlink" Target="https://observepoint.my.salesforce.com/001d000001f0QvMAAU" TargetMode="External"/><Relationship Id="rId5620" Type="http://schemas.openxmlformats.org/officeDocument/2006/relationships/hyperlink" Target="https://observepoint.my.salesforce.com/006VH00000VugdtYAB" TargetMode="External"/><Relationship Id="rId430" Type="http://schemas.openxmlformats.org/officeDocument/2006/relationships/hyperlink" Target="https://observepoint.my.salesforce.com/001d000001QZVqaAAH" TargetMode="External"/><Relationship Id="rId1267" Type="http://schemas.openxmlformats.org/officeDocument/2006/relationships/hyperlink" Target="https://observepoint.my.salesforce.com/0060W000012TQjHQAW" TargetMode="External"/><Relationship Id="rId2598" Type="http://schemas.openxmlformats.org/officeDocument/2006/relationships/hyperlink" Target="https://observepoint.my.salesforce.com/006VH00000hp4C6YAI" TargetMode="External"/><Relationship Id="rId5621" Type="http://schemas.openxmlformats.org/officeDocument/2006/relationships/hyperlink" Target="https://observepoint.my.salesforce.com/001d000001qtO0GAAU" TargetMode="External"/><Relationship Id="rId3070" Type="http://schemas.openxmlformats.org/officeDocument/2006/relationships/hyperlink" Target="https://observepoint.my.salesforce.com/001d000000VOLPfAAP" TargetMode="External"/><Relationship Id="rId3072" Type="http://schemas.openxmlformats.org/officeDocument/2006/relationships/hyperlink" Target="https://observepoint.my.salesforce.com/001d000000VOLPfAAP" TargetMode="External"/><Relationship Id="rId3071" Type="http://schemas.openxmlformats.org/officeDocument/2006/relationships/hyperlink" Target="https://observepoint.my.salesforce.com/006d000000Yd5EDAAZ" TargetMode="External"/><Relationship Id="rId3074" Type="http://schemas.openxmlformats.org/officeDocument/2006/relationships/hyperlink" Target="https://observepoint.my.salesforce.com/001d000000VOLPfAAP" TargetMode="External"/><Relationship Id="rId3073" Type="http://schemas.openxmlformats.org/officeDocument/2006/relationships/hyperlink" Target="https://observepoint.my.salesforce.com/006d000000mSHbtAAG" TargetMode="External"/><Relationship Id="rId3076" Type="http://schemas.openxmlformats.org/officeDocument/2006/relationships/hyperlink" Target="https://observepoint.my.salesforce.com/001d000000VOLPfAAP" TargetMode="External"/><Relationship Id="rId3075" Type="http://schemas.openxmlformats.org/officeDocument/2006/relationships/hyperlink" Target="https://observepoint.my.salesforce.com/006d000000i1boEAAQ" TargetMode="External"/><Relationship Id="rId3078" Type="http://schemas.openxmlformats.org/officeDocument/2006/relationships/hyperlink" Target="https://observepoint.my.salesforce.com/001d000000VOLPfAAP" TargetMode="External"/><Relationship Id="rId3077" Type="http://schemas.openxmlformats.org/officeDocument/2006/relationships/hyperlink" Target="https://observepoint.my.salesforce.com/0060W000014oPNlQAM" TargetMode="External"/><Relationship Id="rId3079" Type="http://schemas.openxmlformats.org/officeDocument/2006/relationships/hyperlink" Target="https://observepoint.my.salesforce.com/0060W0000121JxqQAE" TargetMode="External"/><Relationship Id="rId4390" Type="http://schemas.openxmlformats.org/officeDocument/2006/relationships/hyperlink" Target="https://observepoint.my.salesforce.com/001d000001QaaZDAAZ" TargetMode="External"/><Relationship Id="rId3061" Type="http://schemas.openxmlformats.org/officeDocument/2006/relationships/hyperlink" Target="https://observepoint.my.salesforce.com/006d000000i04emAAA" TargetMode="External"/><Relationship Id="rId4392" Type="http://schemas.openxmlformats.org/officeDocument/2006/relationships/hyperlink" Target="https://observepoint.my.salesforce.com/001d000001ZwR09AAF" TargetMode="External"/><Relationship Id="rId3060" Type="http://schemas.openxmlformats.org/officeDocument/2006/relationships/hyperlink" Target="https://observepoint.my.salesforce.com/001d000000VOLPDAA5" TargetMode="External"/><Relationship Id="rId4391" Type="http://schemas.openxmlformats.org/officeDocument/2006/relationships/hyperlink" Target="https://observepoint.my.salesforce.com/0060W00000vX0H6QAK" TargetMode="External"/><Relationship Id="rId3063" Type="http://schemas.openxmlformats.org/officeDocument/2006/relationships/hyperlink" Target="https://observepoint.my.salesforce.com/006d000000b9kC4AAI" TargetMode="External"/><Relationship Id="rId4394" Type="http://schemas.openxmlformats.org/officeDocument/2006/relationships/hyperlink" Target="https://observepoint.my.salesforce.com/001d000001ZwR09AAF" TargetMode="External"/><Relationship Id="rId3062" Type="http://schemas.openxmlformats.org/officeDocument/2006/relationships/hyperlink" Target="https://observepoint.my.salesforce.com/001d000000VOLPDAA5" TargetMode="External"/><Relationship Id="rId4393" Type="http://schemas.openxmlformats.org/officeDocument/2006/relationships/hyperlink" Target="https://observepoint.my.salesforce.com/006d000000XWN2sAAH" TargetMode="External"/><Relationship Id="rId3065" Type="http://schemas.openxmlformats.org/officeDocument/2006/relationships/hyperlink" Target="https://observepoint.my.salesforce.com/006d000000ctCCZAA2" TargetMode="External"/><Relationship Id="rId4396" Type="http://schemas.openxmlformats.org/officeDocument/2006/relationships/hyperlink" Target="https://observepoint.my.salesforce.com/001d000001ZwR09AAF" TargetMode="External"/><Relationship Id="rId3064" Type="http://schemas.openxmlformats.org/officeDocument/2006/relationships/hyperlink" Target="https://observepoint.my.salesforce.com/001d000000VOLPDAA5" TargetMode="External"/><Relationship Id="rId4395" Type="http://schemas.openxmlformats.org/officeDocument/2006/relationships/hyperlink" Target="https://observepoint.my.salesforce.com/006d000000vEzJpAAK" TargetMode="External"/><Relationship Id="rId3067" Type="http://schemas.openxmlformats.org/officeDocument/2006/relationships/hyperlink" Target="https://observepoint.my.salesforce.com/0060W00000vvWVtQAM" TargetMode="External"/><Relationship Id="rId4398" Type="http://schemas.openxmlformats.org/officeDocument/2006/relationships/hyperlink" Target="https://observepoint.my.salesforce.com/001d000001ZwR09AAF" TargetMode="External"/><Relationship Id="rId3066" Type="http://schemas.openxmlformats.org/officeDocument/2006/relationships/hyperlink" Target="https://observepoint.my.salesforce.com/001d000000VOihXAAT" TargetMode="External"/><Relationship Id="rId4397" Type="http://schemas.openxmlformats.org/officeDocument/2006/relationships/hyperlink" Target="https://observepoint.my.salesforce.com/0060W00000xog0QQAQ" TargetMode="External"/><Relationship Id="rId3069" Type="http://schemas.openxmlformats.org/officeDocument/2006/relationships/hyperlink" Target="https://observepoint.my.salesforce.com/006d000000ZWbShAAL" TargetMode="External"/><Relationship Id="rId3068" Type="http://schemas.openxmlformats.org/officeDocument/2006/relationships/hyperlink" Target="https://observepoint.my.salesforce.com/001d000000VOLPfAAP" TargetMode="External"/><Relationship Id="rId4399" Type="http://schemas.openxmlformats.org/officeDocument/2006/relationships/hyperlink" Target="https://observepoint.my.salesforce.com/0060W00000xoiEsQAI" TargetMode="External"/><Relationship Id="rId3090" Type="http://schemas.openxmlformats.org/officeDocument/2006/relationships/hyperlink" Target="https://observepoint.my.salesforce.com/001d000000VOLPjAAP" TargetMode="External"/><Relationship Id="rId3092" Type="http://schemas.openxmlformats.org/officeDocument/2006/relationships/hyperlink" Target="https://observepoint.my.salesforce.com/001d000001Retj6AAB" TargetMode="External"/><Relationship Id="rId3091" Type="http://schemas.openxmlformats.org/officeDocument/2006/relationships/hyperlink" Target="https://observepoint.my.salesforce.com/006d000000VQqZsAAL" TargetMode="External"/><Relationship Id="rId3094" Type="http://schemas.openxmlformats.org/officeDocument/2006/relationships/hyperlink" Target="https://observepoint.my.salesforce.com/001d000000VOLPPAA5" TargetMode="External"/><Relationship Id="rId3093" Type="http://schemas.openxmlformats.org/officeDocument/2006/relationships/hyperlink" Target="https://observepoint.my.salesforce.com/0060W00000vIPVAQA4" TargetMode="External"/><Relationship Id="rId3096" Type="http://schemas.openxmlformats.org/officeDocument/2006/relationships/hyperlink" Target="https://observepoint.my.salesforce.com/001d000000VOLPPAA5" TargetMode="External"/><Relationship Id="rId3095" Type="http://schemas.openxmlformats.org/officeDocument/2006/relationships/hyperlink" Target="https://observepoint.my.salesforce.com/006d000000oy0dSAAQ" TargetMode="External"/><Relationship Id="rId3098" Type="http://schemas.openxmlformats.org/officeDocument/2006/relationships/hyperlink" Target="https://observepoint.my.salesforce.com/001d000000VOLPPAA5" TargetMode="External"/><Relationship Id="rId3097" Type="http://schemas.openxmlformats.org/officeDocument/2006/relationships/hyperlink" Target="https://observepoint.my.salesforce.com/006d000000fQQ0QAAW" TargetMode="External"/><Relationship Id="rId3099" Type="http://schemas.openxmlformats.org/officeDocument/2006/relationships/hyperlink" Target="https://observepoint.my.salesforce.com/006d000000e4XjAAAU" TargetMode="External"/><Relationship Id="rId3081" Type="http://schemas.openxmlformats.org/officeDocument/2006/relationships/hyperlink" Target="https://observepoint.my.salesforce.com/0060W000010qS2bQAE" TargetMode="External"/><Relationship Id="rId3080" Type="http://schemas.openxmlformats.org/officeDocument/2006/relationships/hyperlink" Target="https://observepoint.my.salesforce.com/001d000000VOLPfAAP" TargetMode="External"/><Relationship Id="rId3083" Type="http://schemas.openxmlformats.org/officeDocument/2006/relationships/hyperlink" Target="https://observepoint.my.salesforce.com/0060W00000vx0oqQAA" TargetMode="External"/><Relationship Id="rId3082" Type="http://schemas.openxmlformats.org/officeDocument/2006/relationships/hyperlink" Target="https://observepoint.my.salesforce.com/001d000000VOLPfAAP" TargetMode="External"/><Relationship Id="rId3085" Type="http://schemas.openxmlformats.org/officeDocument/2006/relationships/hyperlink" Target="https://observepoint.my.salesforce.com/006d000000bECAlAAO" TargetMode="External"/><Relationship Id="rId3084" Type="http://schemas.openxmlformats.org/officeDocument/2006/relationships/hyperlink" Target="https://observepoint.my.salesforce.com/001d000000VOLPfAAP" TargetMode="External"/><Relationship Id="rId3087" Type="http://schemas.openxmlformats.org/officeDocument/2006/relationships/hyperlink" Target="https://observepoint.my.salesforce.com/006d000000ZVn7vAAD" TargetMode="External"/><Relationship Id="rId3086" Type="http://schemas.openxmlformats.org/officeDocument/2006/relationships/hyperlink" Target="https://observepoint.my.salesforce.com/001d000000VOLPwAAP" TargetMode="External"/><Relationship Id="rId3089" Type="http://schemas.openxmlformats.org/officeDocument/2006/relationships/hyperlink" Target="https://observepoint.my.salesforce.com/006d000000lVEiyAAG" TargetMode="External"/><Relationship Id="rId3088" Type="http://schemas.openxmlformats.org/officeDocument/2006/relationships/hyperlink" Target="https://observepoint.my.salesforce.com/001d000000VOLPwAAP" TargetMode="External"/><Relationship Id="rId3039" Type="http://schemas.openxmlformats.org/officeDocument/2006/relationships/hyperlink" Target="https://observepoint.my.salesforce.com/006d000000VQaRnAAL" TargetMode="External"/><Relationship Id="rId1" Type="http://schemas.openxmlformats.org/officeDocument/2006/relationships/hyperlink" Target="https://observepoint.my.salesforce.com/0060W00000vXhBUQA0" TargetMode="External"/><Relationship Id="rId2" Type="http://schemas.openxmlformats.org/officeDocument/2006/relationships/hyperlink" Target="https://observepoint.my.salesforce.com/001d000001X9SNEAA3" TargetMode="External"/><Relationship Id="rId3" Type="http://schemas.openxmlformats.org/officeDocument/2006/relationships/hyperlink" Target="https://observepoint.my.salesforce.com/0060W00000wyHW4QAM" TargetMode="External"/><Relationship Id="rId4" Type="http://schemas.openxmlformats.org/officeDocument/2006/relationships/hyperlink" Target="https://observepoint.my.salesforce.com/001d000001eAQacAAG" TargetMode="External"/><Relationship Id="rId5691" Type="http://schemas.openxmlformats.org/officeDocument/2006/relationships/hyperlink" Target="https://observepoint.my.salesforce.com/001d000001uofWIAAY" TargetMode="External"/><Relationship Id="rId5692" Type="http://schemas.openxmlformats.org/officeDocument/2006/relationships/hyperlink" Target="https://observepoint.my.salesforce.com/006VH00000ThkbdYAB" TargetMode="External"/><Relationship Id="rId3030" Type="http://schemas.openxmlformats.org/officeDocument/2006/relationships/hyperlink" Target="https://observepoint.my.salesforce.com/001d000001rgTbzAAE" TargetMode="External"/><Relationship Id="rId4361" Type="http://schemas.openxmlformats.org/officeDocument/2006/relationships/hyperlink" Target="https://observepoint.my.salesforce.com/0066T0000168YrZQAU" TargetMode="External"/><Relationship Id="rId4360" Type="http://schemas.openxmlformats.org/officeDocument/2006/relationships/hyperlink" Target="https://observepoint.my.salesforce.com/001d000001yLOWLAA4" TargetMode="External"/><Relationship Id="rId5690" Type="http://schemas.openxmlformats.org/officeDocument/2006/relationships/hyperlink" Target="https://observepoint.my.salesforce.com/006VH00000gcXu1YAE" TargetMode="External"/><Relationship Id="rId9" Type="http://schemas.openxmlformats.org/officeDocument/2006/relationships/hyperlink" Target="https://observepoint.my.salesforce.com/0060W00000zNhTiQAK" TargetMode="External"/><Relationship Id="rId3032" Type="http://schemas.openxmlformats.org/officeDocument/2006/relationships/hyperlink" Target="https://observepoint.my.salesforce.com/001d000001rgTbzAAE" TargetMode="External"/><Relationship Id="rId4363" Type="http://schemas.openxmlformats.org/officeDocument/2006/relationships/hyperlink" Target="https://observepoint.my.salesforce.com/0060W000013lKwlQAE" TargetMode="External"/><Relationship Id="rId5695" Type="http://schemas.openxmlformats.org/officeDocument/2006/relationships/hyperlink" Target="https://observepoint.my.salesforce.com/001VH00000GiK5MYAV" TargetMode="External"/><Relationship Id="rId3031" Type="http://schemas.openxmlformats.org/officeDocument/2006/relationships/hyperlink" Target="https://observepoint.my.salesforce.com/006VH000002zfmnYAA" TargetMode="External"/><Relationship Id="rId4362" Type="http://schemas.openxmlformats.org/officeDocument/2006/relationships/hyperlink" Target="https://observepoint.my.salesforce.com/001d000001yLOWLAA4" TargetMode="External"/><Relationship Id="rId5696" Type="http://schemas.openxmlformats.org/officeDocument/2006/relationships/hyperlink" Target="https://observepoint.my.salesforce.com/006VH00000WhZRVYA3" TargetMode="External"/><Relationship Id="rId3034" Type="http://schemas.openxmlformats.org/officeDocument/2006/relationships/hyperlink" Target="https://observepoint.my.salesforce.com/001d000000VOLPRAA5" TargetMode="External"/><Relationship Id="rId4365" Type="http://schemas.openxmlformats.org/officeDocument/2006/relationships/hyperlink" Target="https://observepoint.my.salesforce.com/0060W00000y7cARQAY" TargetMode="External"/><Relationship Id="rId5693" Type="http://schemas.openxmlformats.org/officeDocument/2006/relationships/hyperlink" Target="https://observepoint.my.salesforce.com/001VH00000GiK5MYAV" TargetMode="External"/><Relationship Id="rId3033" Type="http://schemas.openxmlformats.org/officeDocument/2006/relationships/hyperlink" Target="https://observepoint.my.salesforce.com/006d000000ctAptAAE" TargetMode="External"/><Relationship Id="rId4364" Type="http://schemas.openxmlformats.org/officeDocument/2006/relationships/hyperlink" Target="https://observepoint.my.salesforce.com/001d000001yLOWLAA4" TargetMode="External"/><Relationship Id="rId5694" Type="http://schemas.openxmlformats.org/officeDocument/2006/relationships/hyperlink" Target="https://observepoint.my.salesforce.com/006VH00000hdYHBYA2" TargetMode="External"/><Relationship Id="rId5" Type="http://schemas.openxmlformats.org/officeDocument/2006/relationships/hyperlink" Target="https://observepoint.my.salesforce.com/0060W00000y6gNrQAI" TargetMode="External"/><Relationship Id="rId3036" Type="http://schemas.openxmlformats.org/officeDocument/2006/relationships/hyperlink" Target="https://observepoint.my.salesforce.com/001d000000VOLPMAA5" TargetMode="External"/><Relationship Id="rId4367" Type="http://schemas.openxmlformats.org/officeDocument/2006/relationships/hyperlink" Target="https://observepoint.my.salesforce.com/0060W00000wwgwGQAQ" TargetMode="External"/><Relationship Id="rId5699" Type="http://schemas.openxmlformats.org/officeDocument/2006/relationships/hyperlink" Target="https://observepoint.my.salesforce.com/001d000001gOPrZAAW" TargetMode="External"/><Relationship Id="rId6" Type="http://schemas.openxmlformats.org/officeDocument/2006/relationships/hyperlink" Target="https://observepoint.my.salesforce.com/001d000001eAQacAAG" TargetMode="External"/><Relationship Id="rId3035" Type="http://schemas.openxmlformats.org/officeDocument/2006/relationships/hyperlink" Target="https://observepoint.my.salesforce.com/0060W00000wwHS1QAM" TargetMode="External"/><Relationship Id="rId4366" Type="http://schemas.openxmlformats.org/officeDocument/2006/relationships/hyperlink" Target="https://observepoint.my.salesforce.com/001d000001yLOWLAA4" TargetMode="External"/><Relationship Id="rId7" Type="http://schemas.openxmlformats.org/officeDocument/2006/relationships/hyperlink" Target="https://observepoint.my.salesforce.com/0060W00000y6I0yQAE" TargetMode="External"/><Relationship Id="rId3038" Type="http://schemas.openxmlformats.org/officeDocument/2006/relationships/hyperlink" Target="https://observepoint.my.salesforce.com/001d000000VOLPMAA5" TargetMode="External"/><Relationship Id="rId4369" Type="http://schemas.openxmlformats.org/officeDocument/2006/relationships/hyperlink" Target="https://observepoint.my.salesforce.com/0060W00000y8XlYQAU" TargetMode="External"/><Relationship Id="rId5697" Type="http://schemas.openxmlformats.org/officeDocument/2006/relationships/hyperlink" Target="https://observepoint.my.salesforce.com/001d000001qslNWAAY" TargetMode="External"/><Relationship Id="rId8" Type="http://schemas.openxmlformats.org/officeDocument/2006/relationships/hyperlink" Target="https://observepoint.my.salesforce.com/001d000001rgTbzAAE" TargetMode="External"/><Relationship Id="rId3037" Type="http://schemas.openxmlformats.org/officeDocument/2006/relationships/hyperlink" Target="https://observepoint.my.salesforce.com/006d000000Yi4XKAAZ" TargetMode="External"/><Relationship Id="rId4368" Type="http://schemas.openxmlformats.org/officeDocument/2006/relationships/hyperlink" Target="https://observepoint.my.salesforce.com/001d000001hV39rAAC" TargetMode="External"/><Relationship Id="rId5698" Type="http://schemas.openxmlformats.org/officeDocument/2006/relationships/hyperlink" Target="https://observepoint.my.salesforce.com/0066T00001ADMwIQAX" TargetMode="External"/><Relationship Id="rId3029" Type="http://schemas.openxmlformats.org/officeDocument/2006/relationships/hyperlink" Target="https://observepoint.my.salesforce.com/006VH00000exNzFYAU" TargetMode="External"/><Relationship Id="rId3028" Type="http://schemas.openxmlformats.org/officeDocument/2006/relationships/hyperlink" Target="https://observepoint.my.salesforce.com/001d000001rgTbzAAE" TargetMode="External"/><Relationship Id="rId4359" Type="http://schemas.openxmlformats.org/officeDocument/2006/relationships/hyperlink" Target="https://observepoint.my.salesforce.com/0060W000010yOqxQAE" TargetMode="External"/><Relationship Id="rId5680" Type="http://schemas.openxmlformats.org/officeDocument/2006/relationships/hyperlink" Target="https://observepoint.my.salesforce.com/006VH000002eHc8YAE" TargetMode="External"/><Relationship Id="rId5681" Type="http://schemas.openxmlformats.org/officeDocument/2006/relationships/hyperlink" Target="https://observepoint.my.salesforce.com/001d000001qtP8jAAE" TargetMode="External"/><Relationship Id="rId4350" Type="http://schemas.openxmlformats.org/officeDocument/2006/relationships/hyperlink" Target="https://observepoint.my.salesforce.com/001d000001gOZOpAAO" TargetMode="External"/><Relationship Id="rId3021" Type="http://schemas.openxmlformats.org/officeDocument/2006/relationships/hyperlink" Target="https://observepoint.my.salesforce.com/006d000000ZcnLLAAZ" TargetMode="External"/><Relationship Id="rId4352" Type="http://schemas.openxmlformats.org/officeDocument/2006/relationships/hyperlink" Target="https://observepoint.my.salesforce.com/001d000001gOZOpAAO" TargetMode="External"/><Relationship Id="rId5684" Type="http://schemas.openxmlformats.org/officeDocument/2006/relationships/hyperlink" Target="https://observepoint.my.salesforce.com/0066T00001AEsnbQAD" TargetMode="External"/><Relationship Id="rId3020" Type="http://schemas.openxmlformats.org/officeDocument/2006/relationships/hyperlink" Target="https://observepoint.my.salesforce.com/001d000000VOLPJAA5" TargetMode="External"/><Relationship Id="rId4351" Type="http://schemas.openxmlformats.org/officeDocument/2006/relationships/hyperlink" Target="https://observepoint.my.salesforce.com/0060W000013sE2SQAU" TargetMode="External"/><Relationship Id="rId5685" Type="http://schemas.openxmlformats.org/officeDocument/2006/relationships/hyperlink" Target="https://observepoint.my.salesforce.com/001d000001VcaBmAAJ" TargetMode="External"/><Relationship Id="rId3023" Type="http://schemas.openxmlformats.org/officeDocument/2006/relationships/hyperlink" Target="https://observepoint.my.salesforce.com/006d000000VQaUJAA1" TargetMode="External"/><Relationship Id="rId4354" Type="http://schemas.openxmlformats.org/officeDocument/2006/relationships/hyperlink" Target="https://observepoint.my.salesforce.com/001d000001gOZOpAAO" TargetMode="External"/><Relationship Id="rId5682" Type="http://schemas.openxmlformats.org/officeDocument/2006/relationships/hyperlink" Target="https://observepoint.my.salesforce.com/006VH00000WwRTeYAN" TargetMode="External"/><Relationship Id="rId3022" Type="http://schemas.openxmlformats.org/officeDocument/2006/relationships/hyperlink" Target="https://observepoint.my.salesforce.com/001d000000VOLKYAA5" TargetMode="External"/><Relationship Id="rId4353" Type="http://schemas.openxmlformats.org/officeDocument/2006/relationships/hyperlink" Target="https://observepoint.my.salesforce.com/0060W0000120L1NQAU" TargetMode="External"/><Relationship Id="rId5683" Type="http://schemas.openxmlformats.org/officeDocument/2006/relationships/hyperlink" Target="https://observepoint.my.salesforce.com/001d000001iAhtlAAC" TargetMode="External"/><Relationship Id="rId3025" Type="http://schemas.openxmlformats.org/officeDocument/2006/relationships/hyperlink" Target="https://observepoint.my.salesforce.com/0066T00001ACdokQAD" TargetMode="External"/><Relationship Id="rId4356" Type="http://schemas.openxmlformats.org/officeDocument/2006/relationships/hyperlink" Target="https://observepoint.my.salesforce.com/001d000001gOZOpAAO" TargetMode="External"/><Relationship Id="rId5688" Type="http://schemas.openxmlformats.org/officeDocument/2006/relationships/hyperlink" Target="https://observepoint.my.salesforce.com/006VH00000WkPaVYAV" TargetMode="External"/><Relationship Id="rId3024" Type="http://schemas.openxmlformats.org/officeDocument/2006/relationships/hyperlink" Target="https://observepoint.my.salesforce.com/001d000000VOLKYAA5" TargetMode="External"/><Relationship Id="rId4355" Type="http://schemas.openxmlformats.org/officeDocument/2006/relationships/hyperlink" Target="https://observepoint.my.salesforce.com/0060W00000zMmtdQAC" TargetMode="External"/><Relationship Id="rId5689" Type="http://schemas.openxmlformats.org/officeDocument/2006/relationships/hyperlink" Target="https://observepoint.my.salesforce.com/0016T000035Z9hUQAS" TargetMode="External"/><Relationship Id="rId3027" Type="http://schemas.openxmlformats.org/officeDocument/2006/relationships/hyperlink" Target="https://observepoint.my.salesforce.com/006VH00000RjsnvYAB" TargetMode="External"/><Relationship Id="rId4358" Type="http://schemas.openxmlformats.org/officeDocument/2006/relationships/hyperlink" Target="https://observepoint.my.salesforce.com/001d000001gOZOpAAO" TargetMode="External"/><Relationship Id="rId5686" Type="http://schemas.openxmlformats.org/officeDocument/2006/relationships/hyperlink" Target="https://observepoint.my.salesforce.com/006VH00000Ts7OnYAJ" TargetMode="External"/><Relationship Id="rId3026" Type="http://schemas.openxmlformats.org/officeDocument/2006/relationships/hyperlink" Target="https://observepoint.my.salesforce.com/001d000001rgTbzAAE" TargetMode="External"/><Relationship Id="rId4357" Type="http://schemas.openxmlformats.org/officeDocument/2006/relationships/hyperlink" Target="https://observepoint.my.salesforce.com/0060W00000wvm6RQAQ" TargetMode="External"/><Relationship Id="rId5687" Type="http://schemas.openxmlformats.org/officeDocument/2006/relationships/hyperlink" Target="https://observepoint.my.salesforce.com/001d000001VcaBmAAJ" TargetMode="External"/><Relationship Id="rId3050" Type="http://schemas.openxmlformats.org/officeDocument/2006/relationships/hyperlink" Target="https://observepoint.my.salesforce.com/001d000000VOLPMAA5" TargetMode="External"/><Relationship Id="rId4381" Type="http://schemas.openxmlformats.org/officeDocument/2006/relationships/hyperlink" Target="https://observepoint.my.salesforce.com/006d000000rXZhDAAW" TargetMode="External"/><Relationship Id="rId4380" Type="http://schemas.openxmlformats.org/officeDocument/2006/relationships/hyperlink" Target="https://observepoint.my.salesforce.com/001d000001pQXdlAAG" TargetMode="External"/><Relationship Id="rId3052" Type="http://schemas.openxmlformats.org/officeDocument/2006/relationships/hyperlink" Target="https://observepoint.my.salesforce.com/001d000000VOLPMAA5" TargetMode="External"/><Relationship Id="rId4383" Type="http://schemas.openxmlformats.org/officeDocument/2006/relationships/hyperlink" Target="https://observepoint.my.salesforce.com/006d000000hylWUAAY" TargetMode="External"/><Relationship Id="rId3051" Type="http://schemas.openxmlformats.org/officeDocument/2006/relationships/hyperlink" Target="https://observepoint.my.salesforce.com/0060W00000zMgFYQA0" TargetMode="External"/><Relationship Id="rId4382" Type="http://schemas.openxmlformats.org/officeDocument/2006/relationships/hyperlink" Target="https://observepoint.my.salesforce.com/001d000001pQXdlAAG" TargetMode="External"/><Relationship Id="rId3054" Type="http://schemas.openxmlformats.org/officeDocument/2006/relationships/hyperlink" Target="https://observepoint.my.salesforce.com/001d000000VOLPSAA5" TargetMode="External"/><Relationship Id="rId4385" Type="http://schemas.openxmlformats.org/officeDocument/2006/relationships/hyperlink" Target="https://observepoint.my.salesforce.com/0060W00000zN6BBQA0" TargetMode="External"/><Relationship Id="rId3053" Type="http://schemas.openxmlformats.org/officeDocument/2006/relationships/hyperlink" Target="https://observepoint.my.salesforce.com/006d000000ZkdSlAAJ" TargetMode="External"/><Relationship Id="rId4384" Type="http://schemas.openxmlformats.org/officeDocument/2006/relationships/hyperlink" Target="https://observepoint.my.salesforce.com/001d000001pQXdlAAG" TargetMode="External"/><Relationship Id="rId3056" Type="http://schemas.openxmlformats.org/officeDocument/2006/relationships/hyperlink" Target="https://observepoint.my.salesforce.com/001d000000VOLPSAA5" TargetMode="External"/><Relationship Id="rId4387" Type="http://schemas.openxmlformats.org/officeDocument/2006/relationships/hyperlink" Target="https://observepoint.my.salesforce.com/0066T00001CNGBDQA5" TargetMode="External"/><Relationship Id="rId3055" Type="http://schemas.openxmlformats.org/officeDocument/2006/relationships/hyperlink" Target="https://observepoint.my.salesforce.com/006d000000hzTniAAE" TargetMode="External"/><Relationship Id="rId4386" Type="http://schemas.openxmlformats.org/officeDocument/2006/relationships/hyperlink" Target="https://observepoint.my.salesforce.com/001d000001pQXdlAAG" TargetMode="External"/><Relationship Id="rId3058" Type="http://schemas.openxmlformats.org/officeDocument/2006/relationships/hyperlink" Target="https://observepoint.my.salesforce.com/001d000000VOLPDAA5" TargetMode="External"/><Relationship Id="rId4389" Type="http://schemas.openxmlformats.org/officeDocument/2006/relationships/hyperlink" Target="https://observepoint.my.salesforce.com/006d000000hsS74AAE" TargetMode="External"/><Relationship Id="rId3057" Type="http://schemas.openxmlformats.org/officeDocument/2006/relationships/hyperlink" Target="https://observepoint.my.salesforce.com/006d000000Yd54oAAB" TargetMode="External"/><Relationship Id="rId4388" Type="http://schemas.openxmlformats.org/officeDocument/2006/relationships/hyperlink" Target="https://observepoint.my.salesforce.com/001d000001jeWysAAE" TargetMode="External"/><Relationship Id="rId3059" Type="http://schemas.openxmlformats.org/officeDocument/2006/relationships/hyperlink" Target="https://observepoint.my.salesforce.com/006d000000VQaXxAAL" TargetMode="External"/><Relationship Id="rId4370" Type="http://schemas.openxmlformats.org/officeDocument/2006/relationships/hyperlink" Target="https://observepoint.my.salesforce.com/001d000001hV39rAAC" TargetMode="External"/><Relationship Id="rId3041" Type="http://schemas.openxmlformats.org/officeDocument/2006/relationships/hyperlink" Target="https://observepoint.my.salesforce.com/006d000000ttipqAAA" TargetMode="External"/><Relationship Id="rId4372" Type="http://schemas.openxmlformats.org/officeDocument/2006/relationships/hyperlink" Target="https://observepoint.my.salesforce.com/001d000001RdQV5AAN" TargetMode="External"/><Relationship Id="rId3040" Type="http://schemas.openxmlformats.org/officeDocument/2006/relationships/hyperlink" Target="https://observepoint.my.salesforce.com/001d000000VOLPMAA5" TargetMode="External"/><Relationship Id="rId4371" Type="http://schemas.openxmlformats.org/officeDocument/2006/relationships/hyperlink" Target="https://observepoint.my.salesforce.com/006d000000i1XrOAAU" TargetMode="External"/><Relationship Id="rId3043" Type="http://schemas.openxmlformats.org/officeDocument/2006/relationships/hyperlink" Target="https://observepoint.my.salesforce.com/006d000000hsc9PAAQ" TargetMode="External"/><Relationship Id="rId4374" Type="http://schemas.openxmlformats.org/officeDocument/2006/relationships/hyperlink" Target="https://observepoint.my.salesforce.com/001d000001pQafEAAS" TargetMode="External"/><Relationship Id="rId3042" Type="http://schemas.openxmlformats.org/officeDocument/2006/relationships/hyperlink" Target="https://observepoint.my.salesforce.com/001d000000VOLPMAA5" TargetMode="External"/><Relationship Id="rId4373" Type="http://schemas.openxmlformats.org/officeDocument/2006/relationships/hyperlink" Target="https://observepoint.my.salesforce.com/0066T000017Wf7CQAS" TargetMode="External"/><Relationship Id="rId3045" Type="http://schemas.openxmlformats.org/officeDocument/2006/relationships/hyperlink" Target="https://observepoint.my.salesforce.com/0066T000015qQL0QAM" TargetMode="External"/><Relationship Id="rId4376" Type="http://schemas.openxmlformats.org/officeDocument/2006/relationships/hyperlink" Target="https://observepoint.my.salesforce.com/001d000001pQafEAAS" TargetMode="External"/><Relationship Id="rId3044" Type="http://schemas.openxmlformats.org/officeDocument/2006/relationships/hyperlink" Target="https://observepoint.my.salesforce.com/001d000000VOLPMAA5" TargetMode="External"/><Relationship Id="rId4375" Type="http://schemas.openxmlformats.org/officeDocument/2006/relationships/hyperlink" Target="https://observepoint.my.salesforce.com/0066T000015PzCyQAK" TargetMode="External"/><Relationship Id="rId3047" Type="http://schemas.openxmlformats.org/officeDocument/2006/relationships/hyperlink" Target="https://observepoint.my.salesforce.com/0060W000013suDeQAI" TargetMode="External"/><Relationship Id="rId4378" Type="http://schemas.openxmlformats.org/officeDocument/2006/relationships/hyperlink" Target="https://observepoint.my.salesforce.com/001d000001pQafEAAS" TargetMode="External"/><Relationship Id="rId3046" Type="http://schemas.openxmlformats.org/officeDocument/2006/relationships/hyperlink" Target="https://observepoint.my.salesforce.com/001d000000VOLPMAA5" TargetMode="External"/><Relationship Id="rId4377" Type="http://schemas.openxmlformats.org/officeDocument/2006/relationships/hyperlink" Target="https://observepoint.my.salesforce.com/0060W000010R5mJQAS" TargetMode="External"/><Relationship Id="rId3049" Type="http://schemas.openxmlformats.org/officeDocument/2006/relationships/hyperlink" Target="https://observepoint.my.salesforce.com/0060W000011UuRLQA0" TargetMode="External"/><Relationship Id="rId3048" Type="http://schemas.openxmlformats.org/officeDocument/2006/relationships/hyperlink" Target="https://observepoint.my.salesforce.com/001d000000VOLPMAA5" TargetMode="External"/><Relationship Id="rId4379" Type="http://schemas.openxmlformats.org/officeDocument/2006/relationships/hyperlink" Target="https://observepoint.my.salesforce.com/0060W00000wwHCrQAM" TargetMode="External"/><Relationship Id="rId3911" Type="http://schemas.openxmlformats.org/officeDocument/2006/relationships/hyperlink" Target="https://observepoint.my.salesforce.com/0060W000013mQaaQAE" TargetMode="External"/><Relationship Id="rId3910" Type="http://schemas.openxmlformats.org/officeDocument/2006/relationships/hyperlink" Target="https://observepoint.my.salesforce.com/0010W00002VzNumQAF" TargetMode="External"/><Relationship Id="rId3913" Type="http://schemas.openxmlformats.org/officeDocument/2006/relationships/hyperlink" Target="https://observepoint.my.salesforce.com/0066T00001ADeeWQAT" TargetMode="External"/><Relationship Id="rId3912" Type="http://schemas.openxmlformats.org/officeDocument/2006/relationships/hyperlink" Target="https://observepoint.my.salesforce.com/001d000001QaNmaAAF" TargetMode="External"/><Relationship Id="rId3915" Type="http://schemas.openxmlformats.org/officeDocument/2006/relationships/hyperlink" Target="https://observepoint.my.salesforce.com/006VH00000QhRaiYAF" TargetMode="External"/><Relationship Id="rId3914" Type="http://schemas.openxmlformats.org/officeDocument/2006/relationships/hyperlink" Target="https://observepoint.my.salesforce.com/0010W00002dxSf7QAE" TargetMode="External"/><Relationship Id="rId3917" Type="http://schemas.openxmlformats.org/officeDocument/2006/relationships/hyperlink" Target="https://observepoint.my.salesforce.com/006VH00000OSioIYAT" TargetMode="External"/><Relationship Id="rId3916" Type="http://schemas.openxmlformats.org/officeDocument/2006/relationships/hyperlink" Target="https://observepoint.my.salesforce.com/0010W00002dxQNGQA2" TargetMode="External"/><Relationship Id="rId3919" Type="http://schemas.openxmlformats.org/officeDocument/2006/relationships/hyperlink" Target="https://observepoint.my.salesforce.com/006VH00000ioesAYAQ" TargetMode="External"/><Relationship Id="rId3918" Type="http://schemas.openxmlformats.org/officeDocument/2006/relationships/hyperlink" Target="https://observepoint.my.salesforce.com/001VH00000HwvAtYAJ" TargetMode="External"/><Relationship Id="rId3900" Type="http://schemas.openxmlformats.org/officeDocument/2006/relationships/hyperlink" Target="https://observepoint.my.salesforce.com/001d000000VOQibAAH" TargetMode="External"/><Relationship Id="rId3902" Type="http://schemas.openxmlformats.org/officeDocument/2006/relationships/hyperlink" Target="https://observepoint.my.salesforce.com/001d000000VOQibAAH" TargetMode="External"/><Relationship Id="rId3901" Type="http://schemas.openxmlformats.org/officeDocument/2006/relationships/hyperlink" Target="https://observepoint.my.salesforce.com/0060W000012uCOJQA2" TargetMode="External"/><Relationship Id="rId3904" Type="http://schemas.openxmlformats.org/officeDocument/2006/relationships/hyperlink" Target="https://observepoint.my.salesforce.com/001d000000VOQibAAH" TargetMode="External"/><Relationship Id="rId3903" Type="http://schemas.openxmlformats.org/officeDocument/2006/relationships/hyperlink" Target="https://observepoint.my.salesforce.com/0060W000010O5z3QAC" TargetMode="External"/><Relationship Id="rId3906" Type="http://schemas.openxmlformats.org/officeDocument/2006/relationships/hyperlink" Target="https://observepoint.my.salesforce.com/001d000000VOQibAAH" TargetMode="External"/><Relationship Id="rId3905" Type="http://schemas.openxmlformats.org/officeDocument/2006/relationships/hyperlink" Target="https://observepoint.my.salesforce.com/0060W00000xoFqEQAU" TargetMode="External"/><Relationship Id="rId3908" Type="http://schemas.openxmlformats.org/officeDocument/2006/relationships/hyperlink" Target="https://observepoint.my.salesforce.com/0010W00002VzNumQAF" TargetMode="External"/><Relationship Id="rId3907" Type="http://schemas.openxmlformats.org/officeDocument/2006/relationships/hyperlink" Target="https://observepoint.my.salesforce.com/0060W0000122VSOQA2" TargetMode="External"/><Relationship Id="rId3909" Type="http://schemas.openxmlformats.org/officeDocument/2006/relationships/hyperlink" Target="https://observepoint.my.salesforce.com/0066T000016mW1nQAE" TargetMode="External"/><Relationship Id="rId3931" Type="http://schemas.openxmlformats.org/officeDocument/2006/relationships/hyperlink" Target="https://observepoint.my.salesforce.com/006d000000kUlk3AAC" TargetMode="External"/><Relationship Id="rId2600" Type="http://schemas.openxmlformats.org/officeDocument/2006/relationships/hyperlink" Target="https://observepoint.my.salesforce.com/006VH00000UvWQ5YAN" TargetMode="External"/><Relationship Id="rId3930" Type="http://schemas.openxmlformats.org/officeDocument/2006/relationships/hyperlink" Target="https://observepoint.my.salesforce.com/001d000001f0QvMAAU" TargetMode="External"/><Relationship Id="rId2601" Type="http://schemas.openxmlformats.org/officeDocument/2006/relationships/hyperlink" Target="https://observepoint.my.salesforce.com/0016T00002n1FuOQAU" TargetMode="External"/><Relationship Id="rId3933" Type="http://schemas.openxmlformats.org/officeDocument/2006/relationships/hyperlink" Target="https://observepoint.my.salesforce.com/006d000000eLfCHAA0" TargetMode="External"/><Relationship Id="rId2602" Type="http://schemas.openxmlformats.org/officeDocument/2006/relationships/hyperlink" Target="https://observepoint.my.salesforce.com/006VH00000ajWLZYA2" TargetMode="External"/><Relationship Id="rId3932" Type="http://schemas.openxmlformats.org/officeDocument/2006/relationships/hyperlink" Target="https://observepoint.my.salesforce.com/001d000001f0QvMAAU" TargetMode="External"/><Relationship Id="rId2603" Type="http://schemas.openxmlformats.org/officeDocument/2006/relationships/hyperlink" Target="https://observepoint.my.salesforce.com/001d000001qtahhAAA" TargetMode="External"/><Relationship Id="rId3935" Type="http://schemas.openxmlformats.org/officeDocument/2006/relationships/hyperlink" Target="https://observepoint.my.salesforce.com/0060W00000wvbdrQAA" TargetMode="External"/><Relationship Id="rId2604" Type="http://schemas.openxmlformats.org/officeDocument/2006/relationships/hyperlink" Target="https://observepoint.my.salesforce.com/006VH00000LfzWTYAZ" TargetMode="External"/><Relationship Id="rId3934" Type="http://schemas.openxmlformats.org/officeDocument/2006/relationships/hyperlink" Target="https://observepoint.my.salesforce.com/001d000001f0QvMAAU" TargetMode="External"/><Relationship Id="rId2605" Type="http://schemas.openxmlformats.org/officeDocument/2006/relationships/hyperlink" Target="https://observepoint.my.salesforce.com/001d000001qtahhAAA" TargetMode="External"/><Relationship Id="rId3937" Type="http://schemas.openxmlformats.org/officeDocument/2006/relationships/hyperlink" Target="https://observepoint.my.salesforce.com/0060W00000vvmARQAY" TargetMode="External"/><Relationship Id="rId2606" Type="http://schemas.openxmlformats.org/officeDocument/2006/relationships/hyperlink" Target="https://observepoint.my.salesforce.com/0066T00001ADf5vQAD" TargetMode="External"/><Relationship Id="rId3936" Type="http://schemas.openxmlformats.org/officeDocument/2006/relationships/hyperlink" Target="https://observepoint.my.salesforce.com/001d000001gNvogAAC" TargetMode="External"/><Relationship Id="rId808" Type="http://schemas.openxmlformats.org/officeDocument/2006/relationships/hyperlink" Target="https://observepoint.my.salesforce.com/001d000001gQQ9cAAG" TargetMode="External"/><Relationship Id="rId2607" Type="http://schemas.openxmlformats.org/officeDocument/2006/relationships/hyperlink" Target="https://observepoint.my.salesforce.com/001d000001pPY3CAAW" TargetMode="External"/><Relationship Id="rId3939" Type="http://schemas.openxmlformats.org/officeDocument/2006/relationships/hyperlink" Target="https://observepoint.my.salesforce.com/0060W00000vwmHOQAY" TargetMode="External"/><Relationship Id="rId807" Type="http://schemas.openxmlformats.org/officeDocument/2006/relationships/hyperlink" Target="https://observepoint.my.salesforce.com/006VH00000ajQWHYA2" TargetMode="External"/><Relationship Id="rId2608" Type="http://schemas.openxmlformats.org/officeDocument/2006/relationships/hyperlink" Target="https://observepoint.my.salesforce.com/006VH00000TTo2OYAT" TargetMode="External"/><Relationship Id="rId3938" Type="http://schemas.openxmlformats.org/officeDocument/2006/relationships/hyperlink" Target="https://observepoint.my.salesforce.com/001d000001nqKhPAAU" TargetMode="External"/><Relationship Id="rId806" Type="http://schemas.openxmlformats.org/officeDocument/2006/relationships/hyperlink" Target="https://observepoint.my.salesforce.com/001d000001qtNF9AAM" TargetMode="External"/><Relationship Id="rId2609" Type="http://schemas.openxmlformats.org/officeDocument/2006/relationships/hyperlink" Target="https://observepoint.my.salesforce.com/001d000001pPY3CAAW" TargetMode="External"/><Relationship Id="rId805" Type="http://schemas.openxmlformats.org/officeDocument/2006/relationships/hyperlink" Target="https://observepoint.my.salesforce.com/006VH00000OdK5uYAF" TargetMode="External"/><Relationship Id="rId809" Type="http://schemas.openxmlformats.org/officeDocument/2006/relationships/hyperlink" Target="https://observepoint.my.salesforce.com/0060W000012bBZ8QAM" TargetMode="External"/><Relationship Id="rId800" Type="http://schemas.openxmlformats.org/officeDocument/2006/relationships/hyperlink" Target="https://observepoint.my.salesforce.com/001d000001ReohoAAB" TargetMode="External"/><Relationship Id="rId804" Type="http://schemas.openxmlformats.org/officeDocument/2006/relationships/hyperlink" Target="https://observepoint.my.salesforce.com/001d000001qtNF9AAM" TargetMode="External"/><Relationship Id="rId803" Type="http://schemas.openxmlformats.org/officeDocument/2006/relationships/hyperlink" Target="https://observepoint.my.salesforce.com/006VH00000atRE9YAM" TargetMode="External"/><Relationship Id="rId802" Type="http://schemas.openxmlformats.org/officeDocument/2006/relationships/hyperlink" Target="https://observepoint.my.salesforce.com/001d000001hSaV6AAK" TargetMode="External"/><Relationship Id="rId801" Type="http://schemas.openxmlformats.org/officeDocument/2006/relationships/hyperlink" Target="https://observepoint.my.salesforce.com/0060W000010wkeIQAQ" TargetMode="External"/><Relationship Id="rId3920" Type="http://schemas.openxmlformats.org/officeDocument/2006/relationships/hyperlink" Target="https://observepoint.my.salesforce.com/001d000001ZwPfKAAV" TargetMode="External"/><Relationship Id="rId3922" Type="http://schemas.openxmlformats.org/officeDocument/2006/relationships/hyperlink" Target="https://observepoint.my.salesforce.com/001d000000VOLPRAA5" TargetMode="External"/><Relationship Id="rId3921" Type="http://schemas.openxmlformats.org/officeDocument/2006/relationships/hyperlink" Target="https://observepoint.my.salesforce.com/006VH00000IDeZxYAL" TargetMode="External"/><Relationship Id="rId3924" Type="http://schemas.openxmlformats.org/officeDocument/2006/relationships/hyperlink" Target="https://observepoint.my.salesforce.com/001d000001ReWjLAAV" TargetMode="External"/><Relationship Id="rId3923" Type="http://schemas.openxmlformats.org/officeDocument/2006/relationships/hyperlink" Target="https://observepoint.my.salesforce.com/006d000000uElXJAA0" TargetMode="External"/><Relationship Id="rId3926" Type="http://schemas.openxmlformats.org/officeDocument/2006/relationships/hyperlink" Target="https://observepoint.my.salesforce.com/001d000001ReWjLAAV" TargetMode="External"/><Relationship Id="rId3925" Type="http://schemas.openxmlformats.org/officeDocument/2006/relationships/hyperlink" Target="https://observepoint.my.salesforce.com/006d000000hsYmiAAE" TargetMode="External"/><Relationship Id="rId3928" Type="http://schemas.openxmlformats.org/officeDocument/2006/relationships/hyperlink" Target="https://observepoint.my.salesforce.com/001d000001qtIBmAAM" TargetMode="External"/><Relationship Id="rId3927" Type="http://schemas.openxmlformats.org/officeDocument/2006/relationships/hyperlink" Target="https://observepoint.my.salesforce.com/0066T000017XrgpQAC" TargetMode="External"/><Relationship Id="rId3929" Type="http://schemas.openxmlformats.org/officeDocument/2006/relationships/hyperlink" Target="https://observepoint.my.salesforce.com/0060W00000vXSPEQA4" TargetMode="External"/><Relationship Id="rId1334" Type="http://schemas.openxmlformats.org/officeDocument/2006/relationships/hyperlink" Target="https://observepoint.my.salesforce.com/001d000001rgTbzAAE" TargetMode="External"/><Relationship Id="rId2665" Type="http://schemas.openxmlformats.org/officeDocument/2006/relationships/hyperlink" Target="https://observepoint.my.salesforce.com/001d000001zaZcpAAE" TargetMode="External"/><Relationship Id="rId3997" Type="http://schemas.openxmlformats.org/officeDocument/2006/relationships/hyperlink" Target="https://observepoint.my.salesforce.com/0060W000013qAOzQAM" TargetMode="External"/><Relationship Id="rId1335" Type="http://schemas.openxmlformats.org/officeDocument/2006/relationships/hyperlink" Target="https://observepoint.my.salesforce.com/0066T00001B9Ic3QAF" TargetMode="External"/><Relationship Id="rId2666" Type="http://schemas.openxmlformats.org/officeDocument/2006/relationships/hyperlink" Target="https://observepoint.my.salesforce.com/0066T000018zHbZQAU" TargetMode="External"/><Relationship Id="rId3996" Type="http://schemas.openxmlformats.org/officeDocument/2006/relationships/hyperlink" Target="https://observepoint.my.salesforce.com/001d000001jeWysAAE" TargetMode="External"/><Relationship Id="rId1336" Type="http://schemas.openxmlformats.org/officeDocument/2006/relationships/hyperlink" Target="https://observepoint.my.salesforce.com/0016T000035efLJQAY" TargetMode="External"/><Relationship Id="rId2667" Type="http://schemas.openxmlformats.org/officeDocument/2006/relationships/hyperlink" Target="https://observepoint.my.salesforce.com/001d000001TPxu1AAD" TargetMode="External"/><Relationship Id="rId3999" Type="http://schemas.openxmlformats.org/officeDocument/2006/relationships/hyperlink" Target="https://observepoint.my.salesforce.com/0060W000010yZeHQAU" TargetMode="External"/><Relationship Id="rId1337" Type="http://schemas.openxmlformats.org/officeDocument/2006/relationships/hyperlink" Target="https://observepoint.my.salesforce.com/0066T000017XU9DQAW" TargetMode="External"/><Relationship Id="rId2668" Type="http://schemas.openxmlformats.org/officeDocument/2006/relationships/hyperlink" Target="https://observepoint.my.salesforce.com/006VH000003HScWYAW" TargetMode="External"/><Relationship Id="rId3998" Type="http://schemas.openxmlformats.org/officeDocument/2006/relationships/hyperlink" Target="https://observepoint.my.salesforce.com/001d000001jeWysAAE" TargetMode="External"/><Relationship Id="rId1338" Type="http://schemas.openxmlformats.org/officeDocument/2006/relationships/hyperlink" Target="https://observepoint.my.salesforce.com/001d000001ikoYyAAI" TargetMode="External"/><Relationship Id="rId2669" Type="http://schemas.openxmlformats.org/officeDocument/2006/relationships/hyperlink" Target="https://observepoint.my.salesforce.com/001d000001qtMfvAAE" TargetMode="External"/><Relationship Id="rId1339" Type="http://schemas.openxmlformats.org/officeDocument/2006/relationships/hyperlink" Target="https://observepoint.my.salesforce.com/0060W00001236VXQAY" TargetMode="External"/><Relationship Id="rId745" Type="http://schemas.openxmlformats.org/officeDocument/2006/relationships/hyperlink" Target="https://observepoint.my.salesforce.com/0060W00000y6V8pQAE" TargetMode="External"/><Relationship Id="rId744" Type="http://schemas.openxmlformats.org/officeDocument/2006/relationships/hyperlink" Target="https://observepoint.my.salesforce.com/001d000001YnKe0AAF" TargetMode="External"/><Relationship Id="rId743" Type="http://schemas.openxmlformats.org/officeDocument/2006/relationships/hyperlink" Target="https://observepoint.my.salesforce.com/006d000000hzTQyAAM" TargetMode="External"/><Relationship Id="rId742" Type="http://schemas.openxmlformats.org/officeDocument/2006/relationships/hyperlink" Target="https://observepoint.my.salesforce.com/001d000001qtP2UAAU" TargetMode="External"/><Relationship Id="rId749" Type="http://schemas.openxmlformats.org/officeDocument/2006/relationships/hyperlink" Target="https://observepoint.my.salesforce.com/0060W000013ITe2QAG" TargetMode="External"/><Relationship Id="rId748" Type="http://schemas.openxmlformats.org/officeDocument/2006/relationships/hyperlink" Target="https://observepoint.my.salesforce.com/001d000001gPzWxAAK" TargetMode="External"/><Relationship Id="rId747" Type="http://schemas.openxmlformats.org/officeDocument/2006/relationships/hyperlink" Target="https://observepoint.my.salesforce.com/0066T000017WsdTQAS" TargetMode="External"/><Relationship Id="rId746" Type="http://schemas.openxmlformats.org/officeDocument/2006/relationships/hyperlink" Target="https://observepoint.my.salesforce.com/001d000001gPzWxAAK" TargetMode="External"/><Relationship Id="rId3991" Type="http://schemas.openxmlformats.org/officeDocument/2006/relationships/hyperlink" Target="https://observepoint.my.salesforce.com/006d000000kWki3AAC" TargetMode="External"/><Relationship Id="rId2660" Type="http://schemas.openxmlformats.org/officeDocument/2006/relationships/hyperlink" Target="https://observepoint.my.salesforce.com/0066T0000190L9UQAU" TargetMode="External"/><Relationship Id="rId3990" Type="http://schemas.openxmlformats.org/officeDocument/2006/relationships/hyperlink" Target="https://observepoint.my.salesforce.com/001d000001jdAGfAAM" TargetMode="External"/><Relationship Id="rId741" Type="http://schemas.openxmlformats.org/officeDocument/2006/relationships/hyperlink" Target="https://observepoint.my.salesforce.com/0060W000012uPRaQAM" TargetMode="External"/><Relationship Id="rId1330" Type="http://schemas.openxmlformats.org/officeDocument/2006/relationships/hyperlink" Target="https://observepoint.my.salesforce.com/0010W00002OzRgLQAV" TargetMode="External"/><Relationship Id="rId2661" Type="http://schemas.openxmlformats.org/officeDocument/2006/relationships/hyperlink" Target="https://observepoint.my.salesforce.com/001d000001Tqv0oAAB" TargetMode="External"/><Relationship Id="rId3993" Type="http://schemas.openxmlformats.org/officeDocument/2006/relationships/hyperlink" Target="https://observepoint.my.salesforce.com/0060W00000vxDbgQAE" TargetMode="External"/><Relationship Id="rId740" Type="http://schemas.openxmlformats.org/officeDocument/2006/relationships/hyperlink" Target="https://observepoint.my.salesforce.com/001d000001qtP2UAAU" TargetMode="External"/><Relationship Id="rId1331" Type="http://schemas.openxmlformats.org/officeDocument/2006/relationships/hyperlink" Target="https://observepoint.my.salesforce.com/0060W00000y6vs4QAA" TargetMode="External"/><Relationship Id="rId2662" Type="http://schemas.openxmlformats.org/officeDocument/2006/relationships/hyperlink" Target="https://observepoint.my.salesforce.com/0066T00001ADjNYQA1" TargetMode="External"/><Relationship Id="rId3992" Type="http://schemas.openxmlformats.org/officeDocument/2006/relationships/hyperlink" Target="https://observepoint.my.salesforce.com/001d000001jdAGfAAM" TargetMode="External"/><Relationship Id="rId1332" Type="http://schemas.openxmlformats.org/officeDocument/2006/relationships/hyperlink" Target="https://observepoint.my.salesforce.com/001d000001qtN8uAAE" TargetMode="External"/><Relationship Id="rId2663" Type="http://schemas.openxmlformats.org/officeDocument/2006/relationships/hyperlink" Target="https://observepoint.my.salesforce.com/001d000001zaZcpAAE" TargetMode="External"/><Relationship Id="rId3995" Type="http://schemas.openxmlformats.org/officeDocument/2006/relationships/hyperlink" Target="https://observepoint.my.salesforce.com/006d000000i0BaKAAU" TargetMode="External"/><Relationship Id="rId1333" Type="http://schemas.openxmlformats.org/officeDocument/2006/relationships/hyperlink" Target="https://observepoint.my.salesforce.com/0060W00000vxc68QAA" TargetMode="External"/><Relationship Id="rId2664" Type="http://schemas.openxmlformats.org/officeDocument/2006/relationships/hyperlink" Target="https://observepoint.my.salesforce.com/006VH00000UFNnpYAH" TargetMode="External"/><Relationship Id="rId3994" Type="http://schemas.openxmlformats.org/officeDocument/2006/relationships/hyperlink" Target="https://observepoint.my.salesforce.com/001d000001jeWysAAE" TargetMode="External"/><Relationship Id="rId1323" Type="http://schemas.openxmlformats.org/officeDocument/2006/relationships/hyperlink" Target="https://observepoint.my.salesforce.com/0060W00000zMzNPQA0" TargetMode="External"/><Relationship Id="rId2654" Type="http://schemas.openxmlformats.org/officeDocument/2006/relationships/hyperlink" Target="https://observepoint.my.salesforce.com/006VH00000gEDYHYA4" TargetMode="External"/><Relationship Id="rId3986" Type="http://schemas.openxmlformats.org/officeDocument/2006/relationships/hyperlink" Target="https://observepoint.my.salesforce.com/001d000001i8ZU3AAM" TargetMode="External"/><Relationship Id="rId1324" Type="http://schemas.openxmlformats.org/officeDocument/2006/relationships/hyperlink" Target="https://observepoint.my.salesforce.com/001d000001hVCEQAA4" TargetMode="External"/><Relationship Id="rId2655" Type="http://schemas.openxmlformats.org/officeDocument/2006/relationships/hyperlink" Target="https://observepoint.my.salesforce.com/0016T000038DSg6QAG" TargetMode="External"/><Relationship Id="rId3985" Type="http://schemas.openxmlformats.org/officeDocument/2006/relationships/hyperlink" Target="https://observepoint.my.salesforce.com/0060W000012KYSdQAO" TargetMode="External"/><Relationship Id="rId1325" Type="http://schemas.openxmlformats.org/officeDocument/2006/relationships/hyperlink" Target="https://observepoint.my.salesforce.com/0060W00000y6HzMQAU" TargetMode="External"/><Relationship Id="rId2656" Type="http://schemas.openxmlformats.org/officeDocument/2006/relationships/hyperlink" Target="https://observepoint.my.salesforce.com/006VH000001pnanYAA" TargetMode="External"/><Relationship Id="rId3988" Type="http://schemas.openxmlformats.org/officeDocument/2006/relationships/hyperlink" Target="https://observepoint.my.salesforce.com/001d000001k9n9LAAQ" TargetMode="External"/><Relationship Id="rId1326" Type="http://schemas.openxmlformats.org/officeDocument/2006/relationships/hyperlink" Target="https://observepoint.my.salesforce.com/0010W00002Jvd07QAB" TargetMode="External"/><Relationship Id="rId2657" Type="http://schemas.openxmlformats.org/officeDocument/2006/relationships/hyperlink" Target="https://observepoint.my.salesforce.com/0016T000038DSg6QAG" TargetMode="External"/><Relationship Id="rId3987" Type="http://schemas.openxmlformats.org/officeDocument/2006/relationships/hyperlink" Target="https://observepoint.my.salesforce.com/006d000000hzTs9AAE" TargetMode="External"/><Relationship Id="rId1327" Type="http://schemas.openxmlformats.org/officeDocument/2006/relationships/hyperlink" Target="https://observepoint.my.salesforce.com/006d000000k7MVuAAM" TargetMode="External"/><Relationship Id="rId2658" Type="http://schemas.openxmlformats.org/officeDocument/2006/relationships/hyperlink" Target="https://observepoint.my.salesforce.com/006VH00000dF3dXYAS" TargetMode="External"/><Relationship Id="rId1328" Type="http://schemas.openxmlformats.org/officeDocument/2006/relationships/hyperlink" Target="https://observepoint.my.salesforce.com/001d000001pPYPsAAO" TargetMode="External"/><Relationship Id="rId2659" Type="http://schemas.openxmlformats.org/officeDocument/2006/relationships/hyperlink" Target="https://observepoint.my.salesforce.com/001d000001iAHXzAAO" TargetMode="External"/><Relationship Id="rId3989" Type="http://schemas.openxmlformats.org/officeDocument/2006/relationships/hyperlink" Target="https://observepoint.my.salesforce.com/006d000000fXkvXAAS" TargetMode="External"/><Relationship Id="rId1329" Type="http://schemas.openxmlformats.org/officeDocument/2006/relationships/hyperlink" Target="https://observepoint.my.salesforce.com/006VH00000W1FU5YAN" TargetMode="External"/><Relationship Id="rId739" Type="http://schemas.openxmlformats.org/officeDocument/2006/relationships/hyperlink" Target="https://observepoint.my.salesforce.com/0060W0000120bP6QAI" TargetMode="External"/><Relationship Id="rId734" Type="http://schemas.openxmlformats.org/officeDocument/2006/relationships/hyperlink" Target="https://observepoint.my.salesforce.com/001d000001qtN2tAAE" TargetMode="External"/><Relationship Id="rId733" Type="http://schemas.openxmlformats.org/officeDocument/2006/relationships/hyperlink" Target="https://observepoint.my.salesforce.com/006VH00000TX8XZYA1" TargetMode="External"/><Relationship Id="rId732" Type="http://schemas.openxmlformats.org/officeDocument/2006/relationships/hyperlink" Target="https://observepoint.my.salesforce.com/0010W00002YCJDeQAP" TargetMode="External"/><Relationship Id="rId731" Type="http://schemas.openxmlformats.org/officeDocument/2006/relationships/hyperlink" Target="https://observepoint.my.salesforce.com/006VH00000P7U30YAF" TargetMode="External"/><Relationship Id="rId738" Type="http://schemas.openxmlformats.org/officeDocument/2006/relationships/hyperlink" Target="https://observepoint.my.salesforce.com/001d000001dLrWkAAK" TargetMode="External"/><Relationship Id="rId737" Type="http://schemas.openxmlformats.org/officeDocument/2006/relationships/hyperlink" Target="https://observepoint.my.salesforce.com/0060W000014mW3QQAU" TargetMode="External"/><Relationship Id="rId736" Type="http://schemas.openxmlformats.org/officeDocument/2006/relationships/hyperlink" Target="https://observepoint.my.salesforce.com/001d000001dLrWkAAK" TargetMode="External"/><Relationship Id="rId735" Type="http://schemas.openxmlformats.org/officeDocument/2006/relationships/hyperlink" Target="https://observepoint.my.salesforce.com/0066T000016mC2lQAE" TargetMode="External"/><Relationship Id="rId3980" Type="http://schemas.openxmlformats.org/officeDocument/2006/relationships/hyperlink" Target="https://observepoint.my.salesforce.com/001d000001i8ZU3AAM" TargetMode="External"/><Relationship Id="rId730" Type="http://schemas.openxmlformats.org/officeDocument/2006/relationships/hyperlink" Target="https://observepoint.my.salesforce.com/001d000001SNyZBAA1" TargetMode="External"/><Relationship Id="rId2650" Type="http://schemas.openxmlformats.org/officeDocument/2006/relationships/hyperlink" Target="https://observepoint.my.salesforce.com/0066T000018FKMaQAO" TargetMode="External"/><Relationship Id="rId3982" Type="http://schemas.openxmlformats.org/officeDocument/2006/relationships/hyperlink" Target="https://observepoint.my.salesforce.com/001d000001i8ZU3AAM" TargetMode="External"/><Relationship Id="rId1320" Type="http://schemas.openxmlformats.org/officeDocument/2006/relationships/hyperlink" Target="https://observepoint.my.salesforce.com/001d000001hVCEQAA4" TargetMode="External"/><Relationship Id="rId2651" Type="http://schemas.openxmlformats.org/officeDocument/2006/relationships/hyperlink" Target="https://observepoint.my.salesforce.com/001d000001qtIRUAA2" TargetMode="External"/><Relationship Id="rId3981" Type="http://schemas.openxmlformats.org/officeDocument/2006/relationships/hyperlink" Target="https://observepoint.my.salesforce.com/006d000000hpFjlAAE" TargetMode="External"/><Relationship Id="rId1321" Type="http://schemas.openxmlformats.org/officeDocument/2006/relationships/hyperlink" Target="https://observepoint.my.salesforce.com/0060W0000121ikVQAQ" TargetMode="External"/><Relationship Id="rId2652" Type="http://schemas.openxmlformats.org/officeDocument/2006/relationships/hyperlink" Target="https://observepoint.my.salesforce.com/006VH00000Z7e1NYAR" TargetMode="External"/><Relationship Id="rId3984" Type="http://schemas.openxmlformats.org/officeDocument/2006/relationships/hyperlink" Target="https://observepoint.my.salesforce.com/001d000001i8ZU3AAM" TargetMode="External"/><Relationship Id="rId1322" Type="http://schemas.openxmlformats.org/officeDocument/2006/relationships/hyperlink" Target="https://observepoint.my.salesforce.com/001d000001hVCEQAA4" TargetMode="External"/><Relationship Id="rId2653" Type="http://schemas.openxmlformats.org/officeDocument/2006/relationships/hyperlink" Target="https://observepoint.my.salesforce.com/001d000001qtIRUAA2" TargetMode="External"/><Relationship Id="rId3983" Type="http://schemas.openxmlformats.org/officeDocument/2006/relationships/hyperlink" Target="https://observepoint.my.salesforce.com/0066T0000168AoFQAU" TargetMode="External"/><Relationship Id="rId1356" Type="http://schemas.openxmlformats.org/officeDocument/2006/relationships/hyperlink" Target="https://observepoint.my.salesforce.com/0010W00002EgInYQAV" TargetMode="External"/><Relationship Id="rId2687" Type="http://schemas.openxmlformats.org/officeDocument/2006/relationships/hyperlink" Target="https://observepoint.my.salesforce.com/0016T00002mODVyQAO" TargetMode="External"/><Relationship Id="rId5714" Type="http://schemas.openxmlformats.org/officeDocument/2006/relationships/hyperlink" Target="https://observepoint.my.salesforce.com/006VH00000a58Q1YAI" TargetMode="External"/><Relationship Id="rId1357" Type="http://schemas.openxmlformats.org/officeDocument/2006/relationships/hyperlink" Target="https://observepoint.my.salesforce.com/0060W000014ms2TQAQ" TargetMode="External"/><Relationship Id="rId2688" Type="http://schemas.openxmlformats.org/officeDocument/2006/relationships/hyperlink" Target="https://docs.google.com/presentation/d/1uJavRGenvvL4Tqvi5w1HqH6TBTpepHhJpMx2IxtFBKU/edit?usp=sharing" TargetMode="External"/><Relationship Id="rId5715" Type="http://schemas.openxmlformats.org/officeDocument/2006/relationships/hyperlink" Target="https://observepoint.my.salesforce.com/0010W00002OzRiRQAV" TargetMode="External"/><Relationship Id="rId1358" Type="http://schemas.openxmlformats.org/officeDocument/2006/relationships/hyperlink" Target="https://observepoint.my.salesforce.com/0010W00002EgInYQAV" TargetMode="External"/><Relationship Id="rId2689" Type="http://schemas.openxmlformats.org/officeDocument/2006/relationships/hyperlink" Target="https://observepoint.my.salesforce.com/006VH00000THPKfYAP" TargetMode="External"/><Relationship Id="rId5712" Type="http://schemas.openxmlformats.org/officeDocument/2006/relationships/hyperlink" Target="https://observepoint.my.salesforce.com/006VH00000bvibiYAA" TargetMode="External"/><Relationship Id="rId1359" Type="http://schemas.openxmlformats.org/officeDocument/2006/relationships/hyperlink" Target="https://observepoint.my.salesforce.com/0060W000012KvSkQAK" TargetMode="External"/><Relationship Id="rId5713" Type="http://schemas.openxmlformats.org/officeDocument/2006/relationships/hyperlink" Target="https://observepoint.my.salesforce.com/001d000001qtIQJAA2" TargetMode="External"/><Relationship Id="rId5718" Type="http://schemas.openxmlformats.org/officeDocument/2006/relationships/hyperlink" Target="https://observepoint.my.salesforce.com/006VH00000V65mOYAR" TargetMode="External"/><Relationship Id="rId5719" Type="http://schemas.openxmlformats.org/officeDocument/2006/relationships/hyperlink" Target="https://observepoint.my.salesforce.com/001d000001RdTYMAA3" TargetMode="External"/><Relationship Id="rId5716" Type="http://schemas.openxmlformats.org/officeDocument/2006/relationships/hyperlink" Target="https://observepoint.my.salesforce.com/006VH00000E2BfIYAV" TargetMode="External"/><Relationship Id="rId5717" Type="http://schemas.openxmlformats.org/officeDocument/2006/relationships/hyperlink" Target="https://observepoint.my.salesforce.com/001d000001sZVHYAA4" TargetMode="External"/><Relationship Id="rId767" Type="http://schemas.openxmlformats.org/officeDocument/2006/relationships/hyperlink" Target="https://observepoint.my.salesforce.com/0060W000013IBRtQAO" TargetMode="External"/><Relationship Id="rId766" Type="http://schemas.openxmlformats.org/officeDocument/2006/relationships/hyperlink" Target="https://observepoint.my.salesforce.com/001d000001RcsVKAAZ" TargetMode="External"/><Relationship Id="rId765" Type="http://schemas.openxmlformats.org/officeDocument/2006/relationships/hyperlink" Target="https://observepoint.my.salesforce.com/0066T000015Q0A5QAK" TargetMode="External"/><Relationship Id="rId764" Type="http://schemas.openxmlformats.org/officeDocument/2006/relationships/hyperlink" Target="https://observepoint.my.salesforce.com/001d000001ezRF3AAM" TargetMode="External"/><Relationship Id="rId769" Type="http://schemas.openxmlformats.org/officeDocument/2006/relationships/hyperlink" Target="https://observepoint.my.salesforce.com/006VH00000iJRw1YAG" TargetMode="External"/><Relationship Id="rId768" Type="http://schemas.openxmlformats.org/officeDocument/2006/relationships/hyperlink" Target="https://observepoint.my.salesforce.com/001d000001RcsVKAAZ" TargetMode="External"/><Relationship Id="rId2680" Type="http://schemas.openxmlformats.org/officeDocument/2006/relationships/hyperlink" Target="https://observepoint.my.salesforce.com/0066T00001DI5GdQAL" TargetMode="External"/><Relationship Id="rId1350" Type="http://schemas.openxmlformats.org/officeDocument/2006/relationships/hyperlink" Target="https://observepoint.my.salesforce.com/001d000001yJpArAAK" TargetMode="External"/><Relationship Id="rId2681" Type="http://schemas.openxmlformats.org/officeDocument/2006/relationships/hyperlink" Target="https://observepoint.my.salesforce.com/001d000001eziBmAAI" TargetMode="External"/><Relationship Id="rId1351" Type="http://schemas.openxmlformats.org/officeDocument/2006/relationships/hyperlink" Target="https://observepoint.my.salesforce.com/0060W000014oCFmQAM" TargetMode="External"/><Relationship Id="rId2682" Type="http://schemas.openxmlformats.org/officeDocument/2006/relationships/hyperlink" Target="https://observepoint.my.salesforce.com/0066T00001ACO4DQAX" TargetMode="External"/><Relationship Id="rId763" Type="http://schemas.openxmlformats.org/officeDocument/2006/relationships/hyperlink" Target="https://observepoint.my.salesforce.com/006VH00000gU1zNYAS" TargetMode="External"/><Relationship Id="rId1352" Type="http://schemas.openxmlformats.org/officeDocument/2006/relationships/hyperlink" Target="https://observepoint.my.salesforce.com/001d000001yJpArAAK" TargetMode="External"/><Relationship Id="rId2683" Type="http://schemas.openxmlformats.org/officeDocument/2006/relationships/hyperlink" Target="https://observepoint.my.salesforce.com/001d000001qtaZuAAI" TargetMode="External"/><Relationship Id="rId5710" Type="http://schemas.openxmlformats.org/officeDocument/2006/relationships/hyperlink" Target="https://observepoint.my.salesforce.com/006VH00000XDNLaYAP" TargetMode="External"/><Relationship Id="rId762" Type="http://schemas.openxmlformats.org/officeDocument/2006/relationships/hyperlink" Target="https://observepoint.my.salesforce.com/001d000001ezRF3AAM" TargetMode="External"/><Relationship Id="rId1353" Type="http://schemas.openxmlformats.org/officeDocument/2006/relationships/hyperlink" Target="https://observepoint.my.salesforce.com/0060W000010yBZJQA2" TargetMode="External"/><Relationship Id="rId2684" Type="http://schemas.openxmlformats.org/officeDocument/2006/relationships/hyperlink" Target="https://observepoint.my.salesforce.com/006VH00000Shkp4YAB" TargetMode="External"/><Relationship Id="rId5711" Type="http://schemas.openxmlformats.org/officeDocument/2006/relationships/hyperlink" Target="https://observepoint.my.salesforce.com/001d000001hVFfdAAG" TargetMode="External"/><Relationship Id="rId761" Type="http://schemas.openxmlformats.org/officeDocument/2006/relationships/hyperlink" Target="https://observepoint.my.salesforce.com/006VH000001J0OjYAK" TargetMode="External"/><Relationship Id="rId1354" Type="http://schemas.openxmlformats.org/officeDocument/2006/relationships/hyperlink" Target="https://observepoint.my.salesforce.com/001d000001ikoYyAAI" TargetMode="External"/><Relationship Id="rId2685" Type="http://schemas.openxmlformats.org/officeDocument/2006/relationships/hyperlink" Target="https://observepoint.my.salesforce.com/001d000001qtaZuAAI" TargetMode="External"/><Relationship Id="rId760" Type="http://schemas.openxmlformats.org/officeDocument/2006/relationships/hyperlink" Target="https://observepoint.my.salesforce.com/001d000001h2BWjAAM" TargetMode="External"/><Relationship Id="rId1355" Type="http://schemas.openxmlformats.org/officeDocument/2006/relationships/hyperlink" Target="https://observepoint.my.salesforce.com/0066T000016mC4wQAE" TargetMode="External"/><Relationship Id="rId2686" Type="http://schemas.openxmlformats.org/officeDocument/2006/relationships/hyperlink" Target="https://observepoint.my.salesforce.com/006VH00000ApgfPYAR" TargetMode="External"/><Relationship Id="rId1345" Type="http://schemas.openxmlformats.org/officeDocument/2006/relationships/hyperlink" Target="https://observepoint.my.salesforce.com/006VH00000huHn2YAE" TargetMode="External"/><Relationship Id="rId2676" Type="http://schemas.openxmlformats.org/officeDocument/2006/relationships/hyperlink" Target="https://observepoint.my.salesforce.com/006VH00000OCgNTYA1" TargetMode="External"/><Relationship Id="rId5703" Type="http://schemas.openxmlformats.org/officeDocument/2006/relationships/hyperlink" Target="https://observepoint.my.salesforce.com/0016T0000370hJ1QAI" TargetMode="External"/><Relationship Id="rId1346" Type="http://schemas.openxmlformats.org/officeDocument/2006/relationships/hyperlink" Target="https://observepoint.my.salesforce.com/001d000001hV12yAAC" TargetMode="External"/><Relationship Id="rId2677" Type="http://schemas.openxmlformats.org/officeDocument/2006/relationships/hyperlink" Target="https://observepoint.my.salesforce.com/001d000001qtN8uAAE" TargetMode="External"/><Relationship Id="rId5704" Type="http://schemas.openxmlformats.org/officeDocument/2006/relationships/hyperlink" Target="https://observepoint.my.salesforce.com/006VH00000IDbNZYA1" TargetMode="External"/><Relationship Id="rId1347" Type="http://schemas.openxmlformats.org/officeDocument/2006/relationships/hyperlink" Target="https://observepoint.my.salesforce.com/006VH000002kBx0YAE" TargetMode="External"/><Relationship Id="rId2678" Type="http://schemas.openxmlformats.org/officeDocument/2006/relationships/hyperlink" Target="https://observepoint.my.salesforce.com/0066T000018zHTGQA2" TargetMode="External"/><Relationship Id="rId5701" Type="http://schemas.openxmlformats.org/officeDocument/2006/relationships/hyperlink" Target="https://observepoint.my.salesforce.com/001d000001gyrjcAAA" TargetMode="External"/><Relationship Id="rId1348" Type="http://schemas.openxmlformats.org/officeDocument/2006/relationships/hyperlink" Target="https://observepoint.my.salesforce.com/001d000001hV12yAAC" TargetMode="External"/><Relationship Id="rId2679" Type="http://schemas.openxmlformats.org/officeDocument/2006/relationships/hyperlink" Target="https://observepoint.my.salesforce.com/001d000001eziBmAAI" TargetMode="External"/><Relationship Id="rId5702" Type="http://schemas.openxmlformats.org/officeDocument/2006/relationships/hyperlink" Target="https://observepoint.my.salesforce.com/006VH00000VuWoAYAV" TargetMode="External"/><Relationship Id="rId1349" Type="http://schemas.openxmlformats.org/officeDocument/2006/relationships/hyperlink" Target="https://observepoint.my.salesforce.com/0060W00000zPmHzQAK" TargetMode="External"/><Relationship Id="rId5707" Type="http://schemas.openxmlformats.org/officeDocument/2006/relationships/hyperlink" Target="https://observepoint.my.salesforce.com/001d000001wNH0NAAW" TargetMode="External"/><Relationship Id="rId5708" Type="http://schemas.openxmlformats.org/officeDocument/2006/relationships/hyperlink" Target="https://observepoint.my.salesforce.com/006VH00000A5Va5YAF" TargetMode="External"/><Relationship Id="rId5705" Type="http://schemas.openxmlformats.org/officeDocument/2006/relationships/hyperlink" Target="https://observepoint.my.salesforce.com/001d000001RdQAAAA3" TargetMode="External"/><Relationship Id="rId5706" Type="http://schemas.openxmlformats.org/officeDocument/2006/relationships/hyperlink" Target="https://observepoint.my.salesforce.com/006VH00000efrnjYAA" TargetMode="External"/><Relationship Id="rId5709" Type="http://schemas.openxmlformats.org/officeDocument/2006/relationships/hyperlink" Target="https://observepoint.my.salesforce.com/001d000001hVFfdAAG" TargetMode="External"/><Relationship Id="rId756" Type="http://schemas.openxmlformats.org/officeDocument/2006/relationships/hyperlink" Target="https://observepoint.my.salesforce.com/001d000001QYqTzAAL" TargetMode="External"/><Relationship Id="rId755" Type="http://schemas.openxmlformats.org/officeDocument/2006/relationships/hyperlink" Target="https://observepoint.my.salesforce.com/0060W000014UhwgQAC" TargetMode="External"/><Relationship Id="rId754" Type="http://schemas.openxmlformats.org/officeDocument/2006/relationships/hyperlink" Target="https://observepoint.my.salesforce.com/001d000001QYqTzAAL" TargetMode="External"/><Relationship Id="rId753" Type="http://schemas.openxmlformats.org/officeDocument/2006/relationships/hyperlink" Target="https://observepoint.my.salesforce.com/0060W000012bCWUQA2" TargetMode="External"/><Relationship Id="rId759" Type="http://schemas.openxmlformats.org/officeDocument/2006/relationships/hyperlink" Target="https://observepoint.my.salesforce.com/006VH00000FBV36YAH" TargetMode="External"/><Relationship Id="rId758" Type="http://schemas.openxmlformats.org/officeDocument/2006/relationships/hyperlink" Target="https://observepoint.my.salesforce.com/0010W00002QJ4VYQA1" TargetMode="External"/><Relationship Id="rId757" Type="http://schemas.openxmlformats.org/officeDocument/2006/relationships/hyperlink" Target="https://observepoint.my.salesforce.com/0060W000014b2h4QAA" TargetMode="External"/><Relationship Id="rId2670" Type="http://schemas.openxmlformats.org/officeDocument/2006/relationships/hyperlink" Target="https://observepoint.my.salesforce.com/0066T00001CNSDAQA5" TargetMode="External"/><Relationship Id="rId1340" Type="http://schemas.openxmlformats.org/officeDocument/2006/relationships/hyperlink" Target="https://observepoint.my.salesforce.com/001d000001gyX9yAAE" TargetMode="External"/><Relationship Id="rId2671" Type="http://schemas.openxmlformats.org/officeDocument/2006/relationships/hyperlink" Target="https://observepoint.my.salesforce.com/0010W00002YCWggQAH" TargetMode="External"/><Relationship Id="rId752" Type="http://schemas.openxmlformats.org/officeDocument/2006/relationships/hyperlink" Target="https://observepoint.my.salesforce.com/001d000001je1qLAAQ" TargetMode="External"/><Relationship Id="rId1341" Type="http://schemas.openxmlformats.org/officeDocument/2006/relationships/hyperlink" Target="https://observepoint.my.salesforce.com/0066T000016n1ZrQAI" TargetMode="External"/><Relationship Id="rId2672" Type="http://schemas.openxmlformats.org/officeDocument/2006/relationships/hyperlink" Target="https://observepoint.my.salesforce.com/0066T00001Dk4EcQAJ" TargetMode="External"/><Relationship Id="rId751" Type="http://schemas.openxmlformats.org/officeDocument/2006/relationships/hyperlink" Target="https://observepoint.my.salesforce.com/0060W000013t1UrQAI" TargetMode="External"/><Relationship Id="rId1342" Type="http://schemas.openxmlformats.org/officeDocument/2006/relationships/hyperlink" Target="https://observepoint.my.salesforce.com/001d000001gyX9yAAE" TargetMode="External"/><Relationship Id="rId2673" Type="http://schemas.openxmlformats.org/officeDocument/2006/relationships/hyperlink" Target="https://observepoint.my.salesforce.com/001d000001qtaiLAAQ" TargetMode="External"/><Relationship Id="rId5700" Type="http://schemas.openxmlformats.org/officeDocument/2006/relationships/hyperlink" Target="https://observepoint.my.salesforce.com/006VH000003ZrxNYAS" TargetMode="External"/><Relationship Id="rId750" Type="http://schemas.openxmlformats.org/officeDocument/2006/relationships/hyperlink" Target="https://observepoint.my.salesforce.com/001d000001gPzWxAAK" TargetMode="External"/><Relationship Id="rId1343" Type="http://schemas.openxmlformats.org/officeDocument/2006/relationships/hyperlink" Target="https://observepoint.my.salesforce.com/0060W000014ndeoQAA" TargetMode="External"/><Relationship Id="rId2674" Type="http://schemas.openxmlformats.org/officeDocument/2006/relationships/hyperlink" Target="https://observepoint.my.salesforce.com/006VH00000OSoIbYAL" TargetMode="External"/><Relationship Id="rId1344" Type="http://schemas.openxmlformats.org/officeDocument/2006/relationships/hyperlink" Target="https://observepoint.my.salesforce.com/001d000001gyX9yAAE" TargetMode="External"/><Relationship Id="rId2675" Type="http://schemas.openxmlformats.org/officeDocument/2006/relationships/hyperlink" Target="https://observepoint.my.salesforce.com/001d000001qtaiLAAQ" TargetMode="External"/><Relationship Id="rId2621" Type="http://schemas.openxmlformats.org/officeDocument/2006/relationships/hyperlink" Target="https://observepoint.my.salesforce.com/001d000000vhmucAAA" TargetMode="External"/><Relationship Id="rId3953" Type="http://schemas.openxmlformats.org/officeDocument/2006/relationships/hyperlink" Target="https://observepoint.my.salesforce.com/006d000000i0TwPAAU" TargetMode="External"/><Relationship Id="rId2622" Type="http://schemas.openxmlformats.org/officeDocument/2006/relationships/hyperlink" Target="https://observepoint.my.salesforce.com/0066T00001ACO19QAH" TargetMode="External"/><Relationship Id="rId3952" Type="http://schemas.openxmlformats.org/officeDocument/2006/relationships/hyperlink" Target="https://observepoint.my.salesforce.com/001d000001RemRSAAZ" TargetMode="External"/><Relationship Id="rId2623" Type="http://schemas.openxmlformats.org/officeDocument/2006/relationships/hyperlink" Target="https://observepoint.my.salesforce.com/001d000000vhmucAAA" TargetMode="External"/><Relationship Id="rId3955" Type="http://schemas.openxmlformats.org/officeDocument/2006/relationships/hyperlink" Target="https://observepoint.my.salesforce.com/0060W00000vxDeuQAE" TargetMode="External"/><Relationship Id="rId2624" Type="http://schemas.openxmlformats.org/officeDocument/2006/relationships/hyperlink" Target="https://observepoint.my.salesforce.com/0066T00001BBTOOQA5" TargetMode="External"/><Relationship Id="rId3954" Type="http://schemas.openxmlformats.org/officeDocument/2006/relationships/hyperlink" Target="https://observepoint.my.salesforce.com/001d000001gyrcfAAA" TargetMode="External"/><Relationship Id="rId2625" Type="http://schemas.openxmlformats.org/officeDocument/2006/relationships/hyperlink" Target="https://observepoint.my.salesforce.com/0010W00002OzRgfQAF" TargetMode="External"/><Relationship Id="rId3957" Type="http://schemas.openxmlformats.org/officeDocument/2006/relationships/hyperlink" Target="https://observepoint.my.salesforce.com/006d000000riKBKAA2" TargetMode="External"/><Relationship Id="rId2626" Type="http://schemas.openxmlformats.org/officeDocument/2006/relationships/hyperlink" Target="https://observepoint.my.salesforce.com/006VH00000Z0WWqYAN" TargetMode="External"/><Relationship Id="rId3956" Type="http://schemas.openxmlformats.org/officeDocument/2006/relationships/hyperlink" Target="https://observepoint.my.salesforce.com/001d000001RemULAAZ" TargetMode="External"/><Relationship Id="rId2627" Type="http://schemas.openxmlformats.org/officeDocument/2006/relationships/hyperlink" Target="https://observepoint.my.salesforce.com/0010W00002OzRgfQAF" TargetMode="External"/><Relationship Id="rId3959" Type="http://schemas.openxmlformats.org/officeDocument/2006/relationships/hyperlink" Target="https://observepoint.my.salesforce.com/0060W00000vviDgQAI" TargetMode="External"/><Relationship Id="rId2628" Type="http://schemas.openxmlformats.org/officeDocument/2006/relationships/hyperlink" Target="https://observepoint.my.salesforce.com/006VH00000FBZmbYAH" TargetMode="External"/><Relationship Id="rId3958" Type="http://schemas.openxmlformats.org/officeDocument/2006/relationships/hyperlink" Target="https://observepoint.my.salesforce.com/001d000001RemULAAZ" TargetMode="External"/><Relationship Id="rId709" Type="http://schemas.openxmlformats.org/officeDocument/2006/relationships/hyperlink" Target="https://observepoint.my.salesforce.com/0060W00000xobvaQAA" TargetMode="External"/><Relationship Id="rId2629" Type="http://schemas.openxmlformats.org/officeDocument/2006/relationships/hyperlink" Target="https://observepoint.my.salesforce.com/0010W00002OzRgfQAF" TargetMode="External"/><Relationship Id="rId708" Type="http://schemas.openxmlformats.org/officeDocument/2006/relationships/hyperlink" Target="https://observepoint.my.salesforce.com/0010W00002SuqRgQAJ" TargetMode="External"/><Relationship Id="rId707" Type="http://schemas.openxmlformats.org/officeDocument/2006/relationships/hyperlink" Target="https://observepoint.my.salesforce.com/0066T000016meEGQAY" TargetMode="External"/><Relationship Id="rId706" Type="http://schemas.openxmlformats.org/officeDocument/2006/relationships/hyperlink" Target="https://observepoint.my.salesforce.com/001d000001RdWIIAA3" TargetMode="External"/><Relationship Id="rId701" Type="http://schemas.openxmlformats.org/officeDocument/2006/relationships/hyperlink" Target="https://observepoint.my.salesforce.com/0060W000010wky6QAA" TargetMode="External"/><Relationship Id="rId700" Type="http://schemas.openxmlformats.org/officeDocument/2006/relationships/hyperlink" Target="https://observepoint.my.salesforce.com/001d000001ezPUIAA2" TargetMode="External"/><Relationship Id="rId705" Type="http://schemas.openxmlformats.org/officeDocument/2006/relationships/hyperlink" Target="https://observepoint.my.salesforce.com/0060W00000vQlwsQAC" TargetMode="External"/><Relationship Id="rId704" Type="http://schemas.openxmlformats.org/officeDocument/2006/relationships/hyperlink" Target="https://observepoint.my.salesforce.com/001d000001ezPUIAA2" TargetMode="External"/><Relationship Id="rId703" Type="http://schemas.openxmlformats.org/officeDocument/2006/relationships/hyperlink" Target="https://observepoint.my.salesforce.com/0060W00000y5mAqQAI" TargetMode="External"/><Relationship Id="rId702" Type="http://schemas.openxmlformats.org/officeDocument/2006/relationships/hyperlink" Target="https://observepoint.my.salesforce.com/001d000001ezPUIAA2" TargetMode="External"/><Relationship Id="rId3951" Type="http://schemas.openxmlformats.org/officeDocument/2006/relationships/hyperlink" Target="https://observepoint.my.salesforce.com/006d000000qprpUAAQ" TargetMode="External"/><Relationship Id="rId2620" Type="http://schemas.openxmlformats.org/officeDocument/2006/relationships/hyperlink" Target="https://observepoint.my.salesforce.com/006VH00000GQGnvYAH" TargetMode="External"/><Relationship Id="rId3950" Type="http://schemas.openxmlformats.org/officeDocument/2006/relationships/hyperlink" Target="https://observepoint.my.salesforce.com/001d000001jdTg6AAE" TargetMode="External"/><Relationship Id="rId2610" Type="http://schemas.openxmlformats.org/officeDocument/2006/relationships/hyperlink" Target="https://observepoint.my.salesforce.com/0066T000018zD0gQAE" TargetMode="External"/><Relationship Id="rId3942" Type="http://schemas.openxmlformats.org/officeDocument/2006/relationships/hyperlink" Target="https://observepoint.my.salesforce.com/001d000001jdTg6AAE" TargetMode="External"/><Relationship Id="rId2611" Type="http://schemas.openxmlformats.org/officeDocument/2006/relationships/hyperlink" Target="https://observepoint.my.salesforce.com/001d000001hVEBdAAO" TargetMode="External"/><Relationship Id="rId3941" Type="http://schemas.openxmlformats.org/officeDocument/2006/relationships/hyperlink" Target="https://observepoint.my.salesforce.com/0060W00000wvrOUQAY" TargetMode="External"/><Relationship Id="rId2612" Type="http://schemas.openxmlformats.org/officeDocument/2006/relationships/hyperlink" Target="https://observepoint.my.salesforce.com/0066T00001Dk46FQAR" TargetMode="External"/><Relationship Id="rId3944" Type="http://schemas.openxmlformats.org/officeDocument/2006/relationships/hyperlink" Target="https://observepoint.my.salesforce.com/001d000001jdTg6AAE" TargetMode="External"/><Relationship Id="rId2613" Type="http://schemas.openxmlformats.org/officeDocument/2006/relationships/hyperlink" Target="https://observepoint.my.salesforce.com/001d000001hVEBdAAO" TargetMode="External"/><Relationship Id="rId3943" Type="http://schemas.openxmlformats.org/officeDocument/2006/relationships/hyperlink" Target="https://observepoint.my.salesforce.com/006d000000ttylSAAQ" TargetMode="External"/><Relationship Id="rId2614" Type="http://schemas.openxmlformats.org/officeDocument/2006/relationships/hyperlink" Target="https://observepoint.my.salesforce.com/0066T000017vongQAA" TargetMode="External"/><Relationship Id="rId3946" Type="http://schemas.openxmlformats.org/officeDocument/2006/relationships/hyperlink" Target="https://observepoint.my.salesforce.com/001d000001jdTg6AAE" TargetMode="External"/><Relationship Id="rId2615" Type="http://schemas.openxmlformats.org/officeDocument/2006/relationships/hyperlink" Target="https://observepoint.my.salesforce.com/001d000001qtNYqAAM" TargetMode="External"/><Relationship Id="rId3945" Type="http://schemas.openxmlformats.org/officeDocument/2006/relationships/hyperlink" Target="https://observepoint.my.salesforce.com/006d000000hsS3FAAU" TargetMode="External"/><Relationship Id="rId2616" Type="http://schemas.openxmlformats.org/officeDocument/2006/relationships/hyperlink" Target="https://observepoint.my.salesforce.com/0066T000017XUUuQAO" TargetMode="External"/><Relationship Id="rId3948" Type="http://schemas.openxmlformats.org/officeDocument/2006/relationships/hyperlink" Target="https://observepoint.my.salesforce.com/001d000001jdTg6AAE" TargetMode="External"/><Relationship Id="rId2617" Type="http://schemas.openxmlformats.org/officeDocument/2006/relationships/hyperlink" Target="https://observepoint.my.salesforce.com/001d000000vhmucAAA" TargetMode="External"/><Relationship Id="rId3947" Type="http://schemas.openxmlformats.org/officeDocument/2006/relationships/hyperlink" Target="https://observepoint.my.salesforce.com/0060W000011otfGQAQ" TargetMode="External"/><Relationship Id="rId2618" Type="http://schemas.openxmlformats.org/officeDocument/2006/relationships/hyperlink" Target="https://observepoint.my.salesforce.com/006VH00000YM0QnYAL" TargetMode="External"/><Relationship Id="rId2619" Type="http://schemas.openxmlformats.org/officeDocument/2006/relationships/hyperlink" Target="https://observepoint.my.salesforce.com/001d000000vhmucAAA" TargetMode="External"/><Relationship Id="rId3949" Type="http://schemas.openxmlformats.org/officeDocument/2006/relationships/hyperlink" Target="https://observepoint.my.salesforce.com/0060W00000zMWAIQA4" TargetMode="External"/><Relationship Id="rId3940" Type="http://schemas.openxmlformats.org/officeDocument/2006/relationships/hyperlink" Target="https://observepoint.my.salesforce.com/001d000001qtIOxAAM" TargetMode="External"/><Relationship Id="rId1312" Type="http://schemas.openxmlformats.org/officeDocument/2006/relationships/hyperlink" Target="https://observepoint.my.salesforce.com/001d000001RdTLhAAN" TargetMode="External"/><Relationship Id="rId2643" Type="http://schemas.openxmlformats.org/officeDocument/2006/relationships/hyperlink" Target="https://observepoint.my.salesforce.com/001d000001h1YQ6AAM" TargetMode="External"/><Relationship Id="rId3975" Type="http://schemas.openxmlformats.org/officeDocument/2006/relationships/hyperlink" Target="https://observepoint.my.salesforce.com/006d000000i1bCZAAY" TargetMode="External"/><Relationship Id="rId1313" Type="http://schemas.openxmlformats.org/officeDocument/2006/relationships/hyperlink" Target="https://observepoint.my.salesforce.com/0060W00000y55ENQAY" TargetMode="External"/><Relationship Id="rId2644" Type="http://schemas.openxmlformats.org/officeDocument/2006/relationships/hyperlink" Target="https://observepoint.my.salesforce.com/006VH000000MPb1YAG" TargetMode="External"/><Relationship Id="rId3974" Type="http://schemas.openxmlformats.org/officeDocument/2006/relationships/hyperlink" Target="https://observepoint.my.salesforce.com/001d000001SO2igAAD" TargetMode="External"/><Relationship Id="rId1314" Type="http://schemas.openxmlformats.org/officeDocument/2006/relationships/hyperlink" Target="https://observepoint.my.salesforce.com/001d000001RdU2gAAF" TargetMode="External"/><Relationship Id="rId2645" Type="http://schemas.openxmlformats.org/officeDocument/2006/relationships/hyperlink" Target="https://observepoint.my.salesforce.com/001d000001h1YQ6AAM" TargetMode="External"/><Relationship Id="rId3977" Type="http://schemas.openxmlformats.org/officeDocument/2006/relationships/hyperlink" Target="https://observepoint.my.salesforce.com/0060W00000vvLkSQAU" TargetMode="External"/><Relationship Id="rId1315" Type="http://schemas.openxmlformats.org/officeDocument/2006/relationships/hyperlink" Target="https://observepoint.my.salesforce.com/0060W000010qDBcQAM" TargetMode="External"/><Relationship Id="rId2646" Type="http://schemas.openxmlformats.org/officeDocument/2006/relationships/hyperlink" Target="https://observepoint.my.salesforce.com/0066T00001BBIMfQAP" TargetMode="External"/><Relationship Id="rId3976" Type="http://schemas.openxmlformats.org/officeDocument/2006/relationships/hyperlink" Target="https://observepoint.my.salesforce.com/001d000001SO2igAAD" TargetMode="External"/><Relationship Id="rId1316" Type="http://schemas.openxmlformats.org/officeDocument/2006/relationships/hyperlink" Target="https://observepoint.my.salesforce.com/001d000001RdU2gAAF" TargetMode="External"/><Relationship Id="rId2647" Type="http://schemas.openxmlformats.org/officeDocument/2006/relationships/hyperlink" Target="https://observepoint.my.salesforce.com/001d000001X9SNEAA3" TargetMode="External"/><Relationship Id="rId3979" Type="http://schemas.openxmlformats.org/officeDocument/2006/relationships/hyperlink" Target="https://observepoint.my.salesforce.com/006d000000jcHJMAA2" TargetMode="External"/><Relationship Id="rId1317" Type="http://schemas.openxmlformats.org/officeDocument/2006/relationships/hyperlink" Target="https://observepoint.my.salesforce.com/0060W00000y89vJQAQ" TargetMode="External"/><Relationship Id="rId2648" Type="http://schemas.openxmlformats.org/officeDocument/2006/relationships/hyperlink" Target="https://observepoint.my.salesforce.com/006VH00000ApjTZYAZ" TargetMode="External"/><Relationship Id="rId3978" Type="http://schemas.openxmlformats.org/officeDocument/2006/relationships/hyperlink" Target="https://observepoint.my.salesforce.com/001d000001i8ZU3AAM" TargetMode="External"/><Relationship Id="rId1318" Type="http://schemas.openxmlformats.org/officeDocument/2006/relationships/hyperlink" Target="https://observepoint.my.salesforce.com/001d000001RdU2gAAF" TargetMode="External"/><Relationship Id="rId2649" Type="http://schemas.openxmlformats.org/officeDocument/2006/relationships/hyperlink" Target="https://observepoint.my.salesforce.com/001d000001X9SNEAA3" TargetMode="External"/><Relationship Id="rId1319" Type="http://schemas.openxmlformats.org/officeDocument/2006/relationships/hyperlink" Target="https://observepoint.my.salesforce.com/0060W000013rWqbQAE" TargetMode="External"/><Relationship Id="rId729" Type="http://schemas.openxmlformats.org/officeDocument/2006/relationships/hyperlink" Target="https://observepoint.my.salesforce.com/0066T00001DNcMCQA1" TargetMode="External"/><Relationship Id="rId728" Type="http://schemas.openxmlformats.org/officeDocument/2006/relationships/hyperlink" Target="https://observepoint.my.salesforce.com/0010W00002YBv1sQAD" TargetMode="External"/><Relationship Id="rId723" Type="http://schemas.openxmlformats.org/officeDocument/2006/relationships/hyperlink" Target="https://observepoint.my.salesforce.com/006VH000001aJwSYAU" TargetMode="External"/><Relationship Id="rId722" Type="http://schemas.openxmlformats.org/officeDocument/2006/relationships/hyperlink" Target="https://observepoint.my.salesforce.com/0010W00002dxSGSQA2" TargetMode="External"/><Relationship Id="rId721" Type="http://schemas.openxmlformats.org/officeDocument/2006/relationships/hyperlink" Target="https://observepoint.my.salesforce.com/006VH000002D86hYAC" TargetMode="External"/><Relationship Id="rId720" Type="http://schemas.openxmlformats.org/officeDocument/2006/relationships/hyperlink" Target="https://observepoint.my.salesforce.com/0010W00002dxTMPQA2" TargetMode="External"/><Relationship Id="rId727" Type="http://schemas.openxmlformats.org/officeDocument/2006/relationships/hyperlink" Target="https://observepoint.my.salesforce.com/0066T00001ADTbJQAX" TargetMode="External"/><Relationship Id="rId726" Type="http://schemas.openxmlformats.org/officeDocument/2006/relationships/hyperlink" Target="https://observepoint.my.salesforce.com/0010W00002dxSGSQA2" TargetMode="External"/><Relationship Id="rId725" Type="http://schemas.openxmlformats.org/officeDocument/2006/relationships/hyperlink" Target="https://observepoint.my.salesforce.com/0066T00001ADTjmQAH" TargetMode="External"/><Relationship Id="rId724" Type="http://schemas.openxmlformats.org/officeDocument/2006/relationships/hyperlink" Target="https://observepoint.my.salesforce.com/0010W00002YBv1sQAD" TargetMode="External"/><Relationship Id="rId3971" Type="http://schemas.openxmlformats.org/officeDocument/2006/relationships/hyperlink" Target="https://observepoint.my.salesforce.com/006d000000hzTTnAAM" TargetMode="External"/><Relationship Id="rId2640" Type="http://schemas.openxmlformats.org/officeDocument/2006/relationships/hyperlink" Target="https://observepoint.my.salesforce.com/0060W00000y5V4PQAU" TargetMode="External"/><Relationship Id="rId3970" Type="http://schemas.openxmlformats.org/officeDocument/2006/relationships/hyperlink" Target="https://observepoint.my.salesforce.com/001d000001qrsGXAAY" TargetMode="External"/><Relationship Id="rId1310" Type="http://schemas.openxmlformats.org/officeDocument/2006/relationships/hyperlink" Target="https://observepoint.my.salesforce.com/001d000001RdTLhAAN" TargetMode="External"/><Relationship Id="rId2641" Type="http://schemas.openxmlformats.org/officeDocument/2006/relationships/hyperlink" Target="https://observepoint.my.salesforce.com/0010W00002Jx2JnQAJ" TargetMode="External"/><Relationship Id="rId3973" Type="http://schemas.openxmlformats.org/officeDocument/2006/relationships/hyperlink" Target="https://observepoint.my.salesforce.com/0060W00000wxYEoQAM" TargetMode="External"/><Relationship Id="rId1311" Type="http://schemas.openxmlformats.org/officeDocument/2006/relationships/hyperlink" Target="https://observepoint.my.salesforce.com/0060W000010wrxGQAQ" TargetMode="External"/><Relationship Id="rId2642" Type="http://schemas.openxmlformats.org/officeDocument/2006/relationships/hyperlink" Target="https://observepoint.my.salesforce.com/0066T000017wB1jQAE" TargetMode="External"/><Relationship Id="rId3972" Type="http://schemas.openxmlformats.org/officeDocument/2006/relationships/hyperlink" Target="https://observepoint.my.salesforce.com/001d000001qrsGXAAY" TargetMode="External"/><Relationship Id="rId1301" Type="http://schemas.openxmlformats.org/officeDocument/2006/relationships/hyperlink" Target="https://observepoint.my.salesforce.com/0060W00000y52VXQAY" TargetMode="External"/><Relationship Id="rId2632" Type="http://schemas.openxmlformats.org/officeDocument/2006/relationships/hyperlink" Target="https://observepoint.my.salesforce.com/006VH00000J2fgsYAB" TargetMode="External"/><Relationship Id="rId3964" Type="http://schemas.openxmlformats.org/officeDocument/2006/relationships/hyperlink" Target="https://observepoint.my.salesforce.com/001d000001VfKncAAF" TargetMode="External"/><Relationship Id="rId1302" Type="http://schemas.openxmlformats.org/officeDocument/2006/relationships/hyperlink" Target="https://observepoint.my.salesforce.com/001d000001qtMDmAAM" TargetMode="External"/><Relationship Id="rId2633" Type="http://schemas.openxmlformats.org/officeDocument/2006/relationships/hyperlink" Target="https://observepoint.my.salesforce.com/001d000001h2KniAAE" TargetMode="External"/><Relationship Id="rId3963" Type="http://schemas.openxmlformats.org/officeDocument/2006/relationships/hyperlink" Target="https://observepoint.my.salesforce.com/0060W000010yUCWQA2" TargetMode="External"/><Relationship Id="rId1303" Type="http://schemas.openxmlformats.org/officeDocument/2006/relationships/hyperlink" Target="https://observepoint.my.salesforce.com/0060W00000vIYOrQAO" TargetMode="External"/><Relationship Id="rId2634" Type="http://schemas.openxmlformats.org/officeDocument/2006/relationships/hyperlink" Target="https://observepoint.my.salesforce.com/0066T0000190nEJQAY" TargetMode="External"/><Relationship Id="rId3966" Type="http://schemas.openxmlformats.org/officeDocument/2006/relationships/hyperlink" Target="https://observepoint.my.salesforce.com/001d000001VfKncAAF" TargetMode="External"/><Relationship Id="rId1304" Type="http://schemas.openxmlformats.org/officeDocument/2006/relationships/hyperlink" Target="https://observepoint.my.salesforce.com/001d000001RdTLhAAN" TargetMode="External"/><Relationship Id="rId2635" Type="http://schemas.openxmlformats.org/officeDocument/2006/relationships/hyperlink" Target="https://observepoint.my.salesforce.com/001d000001yKer2AAC" TargetMode="External"/><Relationship Id="rId3965" Type="http://schemas.openxmlformats.org/officeDocument/2006/relationships/hyperlink" Target="https://observepoint.my.salesforce.com/0060W00000y7EHCQA2" TargetMode="External"/><Relationship Id="rId1305" Type="http://schemas.openxmlformats.org/officeDocument/2006/relationships/hyperlink" Target="https://observepoint.my.salesforce.com/006VH00000UvcnHYAR" TargetMode="External"/><Relationship Id="rId2636" Type="http://schemas.openxmlformats.org/officeDocument/2006/relationships/hyperlink" Target="https://observepoint.my.salesforce.com/0066T00001CzIYRQA3" TargetMode="External"/><Relationship Id="rId3968" Type="http://schemas.openxmlformats.org/officeDocument/2006/relationships/hyperlink" Target="https://observepoint.my.salesforce.com/001d000001qrsGXAAY" TargetMode="External"/><Relationship Id="rId1306" Type="http://schemas.openxmlformats.org/officeDocument/2006/relationships/hyperlink" Target="https://observepoint.my.salesforce.com/001d000001RdTLhAAN" TargetMode="External"/><Relationship Id="rId2637" Type="http://schemas.openxmlformats.org/officeDocument/2006/relationships/hyperlink" Target="https://observepoint.my.salesforce.com/001d000001yKer2AAC" TargetMode="External"/><Relationship Id="rId3967" Type="http://schemas.openxmlformats.org/officeDocument/2006/relationships/hyperlink" Target="https://observepoint.my.salesforce.com/0060W00000wwQdVQAU" TargetMode="External"/><Relationship Id="rId1307" Type="http://schemas.openxmlformats.org/officeDocument/2006/relationships/hyperlink" Target="https://observepoint.my.salesforce.com/0066T00001BAp48QAD" TargetMode="External"/><Relationship Id="rId2638" Type="http://schemas.openxmlformats.org/officeDocument/2006/relationships/hyperlink" Target="https://observepoint.my.salesforce.com/0066T00001CyceVQAR" TargetMode="External"/><Relationship Id="rId1308" Type="http://schemas.openxmlformats.org/officeDocument/2006/relationships/hyperlink" Target="https://observepoint.my.salesforce.com/001d000001RdTLhAAN" TargetMode="External"/><Relationship Id="rId2639" Type="http://schemas.openxmlformats.org/officeDocument/2006/relationships/hyperlink" Target="https://observepoint.my.salesforce.com/0010W00002L08pJQAR" TargetMode="External"/><Relationship Id="rId3969" Type="http://schemas.openxmlformats.org/officeDocument/2006/relationships/hyperlink" Target="https://observepoint.my.salesforce.com/006d000000uEhFxAAK" TargetMode="External"/><Relationship Id="rId1309" Type="http://schemas.openxmlformats.org/officeDocument/2006/relationships/hyperlink" Target="https://observepoint.my.salesforce.com/0060W000015PnAqQAK" TargetMode="External"/><Relationship Id="rId719" Type="http://schemas.openxmlformats.org/officeDocument/2006/relationships/hyperlink" Target="https://observepoint.my.salesforce.com/006VH000005hPtEYAU" TargetMode="External"/><Relationship Id="rId718" Type="http://schemas.openxmlformats.org/officeDocument/2006/relationships/hyperlink" Target="https://observepoint.my.salesforce.com/0010W00002dxSGSQA2" TargetMode="External"/><Relationship Id="rId717" Type="http://schemas.openxmlformats.org/officeDocument/2006/relationships/hyperlink" Target="https://observepoint.my.salesforce.com/006VH00000hYLxJYAW" TargetMode="External"/><Relationship Id="rId712" Type="http://schemas.openxmlformats.org/officeDocument/2006/relationships/hyperlink" Target="https://observepoint.my.salesforce.com/001d000001fjoUgAAI" TargetMode="External"/><Relationship Id="rId711" Type="http://schemas.openxmlformats.org/officeDocument/2006/relationships/hyperlink" Target="https://observepoint.my.salesforce.com/006d000000vGCAbAAO" TargetMode="External"/><Relationship Id="rId710" Type="http://schemas.openxmlformats.org/officeDocument/2006/relationships/hyperlink" Target="https://observepoint.my.salesforce.com/001d000001fjoUgAAI" TargetMode="External"/><Relationship Id="rId716" Type="http://schemas.openxmlformats.org/officeDocument/2006/relationships/hyperlink" Target="https://observepoint.my.salesforce.com/0010W00002dxTMPQA2" TargetMode="External"/><Relationship Id="rId715" Type="http://schemas.openxmlformats.org/officeDocument/2006/relationships/hyperlink" Target="https://observepoint.my.salesforce.com/006VH00000W1OaaYAF" TargetMode="External"/><Relationship Id="rId714" Type="http://schemas.openxmlformats.org/officeDocument/2006/relationships/hyperlink" Target="https://observepoint.my.salesforce.com/001d000001zeHHQAA2" TargetMode="External"/><Relationship Id="rId713" Type="http://schemas.openxmlformats.org/officeDocument/2006/relationships/hyperlink" Target="https://observepoint.my.salesforce.com/006d000000ulZ4PAAU" TargetMode="External"/><Relationship Id="rId3960" Type="http://schemas.openxmlformats.org/officeDocument/2006/relationships/hyperlink" Target="https://observepoint.my.salesforce.com/001d000001VfKncAAF" TargetMode="External"/><Relationship Id="rId2630" Type="http://schemas.openxmlformats.org/officeDocument/2006/relationships/hyperlink" Target="https://observepoint.my.salesforce.com/0066T00001CNX3JQAX" TargetMode="External"/><Relationship Id="rId3962" Type="http://schemas.openxmlformats.org/officeDocument/2006/relationships/hyperlink" Target="https://observepoint.my.salesforce.com/001d000001VfKncAAF" TargetMode="External"/><Relationship Id="rId1300" Type="http://schemas.openxmlformats.org/officeDocument/2006/relationships/hyperlink" Target="https://observepoint.my.salesforce.com/001d000001qtMDmAAM" TargetMode="External"/><Relationship Id="rId2631" Type="http://schemas.openxmlformats.org/officeDocument/2006/relationships/hyperlink" Target="https://observepoint.my.salesforce.com/001d000001h2KniAAE" TargetMode="External"/><Relationship Id="rId3961" Type="http://schemas.openxmlformats.org/officeDocument/2006/relationships/hyperlink" Target="https://observepoint.my.salesforce.com/006d000000phcC8AAI" TargetMode="External"/><Relationship Id="rId3117" Type="http://schemas.openxmlformats.org/officeDocument/2006/relationships/hyperlink" Target="https://observepoint.my.salesforce.com/006d000000VQaU4AAL" TargetMode="External"/><Relationship Id="rId4448" Type="http://schemas.openxmlformats.org/officeDocument/2006/relationships/hyperlink" Target="https://observepoint.my.salesforce.com/001d000001qtIN6AAM" TargetMode="External"/><Relationship Id="rId3116" Type="http://schemas.openxmlformats.org/officeDocument/2006/relationships/hyperlink" Target="https://observepoint.my.salesforce.com/001d000000VO7ncAAD" TargetMode="External"/><Relationship Id="rId4447" Type="http://schemas.openxmlformats.org/officeDocument/2006/relationships/hyperlink" Target="https://observepoint.my.salesforce.com/0066T000016Gc60QAC" TargetMode="External"/><Relationship Id="rId3119" Type="http://schemas.openxmlformats.org/officeDocument/2006/relationships/hyperlink" Target="https://observepoint.my.salesforce.com/006d000000hzTfnAAE" TargetMode="External"/><Relationship Id="rId5778" Type="http://schemas.openxmlformats.org/officeDocument/2006/relationships/hyperlink" Target="https://observepoint.my.salesforce.com/006VH00000gAmHlYAK" TargetMode="External"/><Relationship Id="rId3118" Type="http://schemas.openxmlformats.org/officeDocument/2006/relationships/hyperlink" Target="https://observepoint.my.salesforce.com/001d000000VO6lVAAT" TargetMode="External"/><Relationship Id="rId4449" Type="http://schemas.openxmlformats.org/officeDocument/2006/relationships/hyperlink" Target="https://observepoint.my.salesforce.com/0060W000013pnsaQAA" TargetMode="External"/><Relationship Id="rId5779" Type="http://schemas.openxmlformats.org/officeDocument/2006/relationships/hyperlink" Target="https://observepoint.my.salesforce.com/001d000001gyl8VAAQ" TargetMode="External"/><Relationship Id="rId4440" Type="http://schemas.openxmlformats.org/officeDocument/2006/relationships/hyperlink" Target="https://observepoint.my.salesforce.com/001d000001qtIN6AAM" TargetMode="External"/><Relationship Id="rId5772" Type="http://schemas.openxmlformats.org/officeDocument/2006/relationships/hyperlink" Target="https://observepoint.my.salesforce.com/006VH00000QBKE9YAP" TargetMode="External"/><Relationship Id="rId5773" Type="http://schemas.openxmlformats.org/officeDocument/2006/relationships/hyperlink" Target="https://observepoint.my.salesforce.com/001d000001SO2EyAAL" TargetMode="External"/><Relationship Id="rId3111" Type="http://schemas.openxmlformats.org/officeDocument/2006/relationships/hyperlink" Target="https://observepoint.my.salesforce.com/006d000000ZVxSjAAL" TargetMode="External"/><Relationship Id="rId4442" Type="http://schemas.openxmlformats.org/officeDocument/2006/relationships/hyperlink" Target="https://observepoint.my.salesforce.com/001d000001qtIN6AAM" TargetMode="External"/><Relationship Id="rId5770" Type="http://schemas.openxmlformats.org/officeDocument/2006/relationships/hyperlink" Target="https://observepoint.my.salesforce.com/006VH00000eD3YvYAK" TargetMode="External"/><Relationship Id="rId3110" Type="http://schemas.openxmlformats.org/officeDocument/2006/relationships/hyperlink" Target="https://observepoint.my.salesforce.com/001d000000VOLPtAAP" TargetMode="External"/><Relationship Id="rId4441" Type="http://schemas.openxmlformats.org/officeDocument/2006/relationships/hyperlink" Target="https://observepoint.my.salesforce.com/006d000000qWoRqAAK" TargetMode="External"/><Relationship Id="rId5771" Type="http://schemas.openxmlformats.org/officeDocument/2006/relationships/hyperlink" Target="https://observepoint.my.salesforce.com/001d000001SO2EyAAL" TargetMode="External"/><Relationship Id="rId3113" Type="http://schemas.openxmlformats.org/officeDocument/2006/relationships/hyperlink" Target="https://observepoint.my.salesforce.com/006d000000ZVwAZAA1" TargetMode="External"/><Relationship Id="rId4444" Type="http://schemas.openxmlformats.org/officeDocument/2006/relationships/hyperlink" Target="https://observepoint.my.salesforce.com/001d000001qtIN6AAM" TargetMode="External"/><Relationship Id="rId5776" Type="http://schemas.openxmlformats.org/officeDocument/2006/relationships/hyperlink" Target="https://observepoint.my.salesforce.com/006VH00000WsFXWYA3" TargetMode="External"/><Relationship Id="rId3112" Type="http://schemas.openxmlformats.org/officeDocument/2006/relationships/hyperlink" Target="https://observepoint.my.salesforce.com/001d000000VO7ncAAD" TargetMode="External"/><Relationship Id="rId4443" Type="http://schemas.openxmlformats.org/officeDocument/2006/relationships/hyperlink" Target="https://observepoint.my.salesforce.com/0066T00001CzLhAQAV" TargetMode="External"/><Relationship Id="rId5777" Type="http://schemas.openxmlformats.org/officeDocument/2006/relationships/hyperlink" Target="https://observepoint.my.salesforce.com/001VH000008jFWJYA2" TargetMode="External"/><Relationship Id="rId3115" Type="http://schemas.openxmlformats.org/officeDocument/2006/relationships/hyperlink" Target="https://observepoint.my.salesforce.com/006d000000mpOXMAA2" TargetMode="External"/><Relationship Id="rId4446" Type="http://schemas.openxmlformats.org/officeDocument/2006/relationships/hyperlink" Target="https://observepoint.my.salesforce.com/001d000001qtIN6AAM" TargetMode="External"/><Relationship Id="rId5774" Type="http://schemas.openxmlformats.org/officeDocument/2006/relationships/hyperlink" Target="https://observepoint.my.salesforce.com/006VH00000ex0D3YAI" TargetMode="External"/><Relationship Id="rId3114" Type="http://schemas.openxmlformats.org/officeDocument/2006/relationships/hyperlink" Target="https://observepoint.my.salesforce.com/001d000000VO7ncAAD" TargetMode="External"/><Relationship Id="rId4445" Type="http://schemas.openxmlformats.org/officeDocument/2006/relationships/hyperlink" Target="https://observepoint.my.salesforce.com/0066T000017wAzgQAE" TargetMode="External"/><Relationship Id="rId5775" Type="http://schemas.openxmlformats.org/officeDocument/2006/relationships/hyperlink" Target="https://observepoint.my.salesforce.com/0010W00002dxQNGQA2" TargetMode="External"/><Relationship Id="rId3106" Type="http://schemas.openxmlformats.org/officeDocument/2006/relationships/hyperlink" Target="https://observepoint.my.salesforce.com/001d000000VOLPuAAP" TargetMode="External"/><Relationship Id="rId4437" Type="http://schemas.openxmlformats.org/officeDocument/2006/relationships/hyperlink" Target="https://observepoint.my.salesforce.com/006VH00000QdhhFYAR" TargetMode="External"/><Relationship Id="rId5769" Type="http://schemas.openxmlformats.org/officeDocument/2006/relationships/hyperlink" Target="https://observepoint.my.salesforce.com/001d000001hW3i9AAC" TargetMode="External"/><Relationship Id="rId3105" Type="http://schemas.openxmlformats.org/officeDocument/2006/relationships/hyperlink" Target="https://observepoint.my.salesforce.com/006d000000Yd67IAAR" TargetMode="External"/><Relationship Id="rId4436" Type="http://schemas.openxmlformats.org/officeDocument/2006/relationships/hyperlink" Target="https://observepoint.my.salesforce.com/001d000001qtIN6AAM" TargetMode="External"/><Relationship Id="rId3108" Type="http://schemas.openxmlformats.org/officeDocument/2006/relationships/hyperlink" Target="https://observepoint.my.salesforce.com/001d000000VOLPuAAP" TargetMode="External"/><Relationship Id="rId4439" Type="http://schemas.openxmlformats.org/officeDocument/2006/relationships/hyperlink" Target="https://observepoint.my.salesforce.com/006VH00000eXhS9YAK" TargetMode="External"/><Relationship Id="rId5767" Type="http://schemas.openxmlformats.org/officeDocument/2006/relationships/hyperlink" Target="https://observepoint.my.salesforce.com/001d000001fj8i1AAA" TargetMode="External"/><Relationship Id="rId3107" Type="http://schemas.openxmlformats.org/officeDocument/2006/relationships/hyperlink" Target="https://observepoint.my.salesforce.com/006d000000VQaSCAA1" TargetMode="External"/><Relationship Id="rId4438" Type="http://schemas.openxmlformats.org/officeDocument/2006/relationships/hyperlink" Target="https://observepoint.my.salesforce.com/001d000001qtIN6AAM" TargetMode="External"/><Relationship Id="rId5768" Type="http://schemas.openxmlformats.org/officeDocument/2006/relationships/hyperlink" Target="https://observepoint.my.salesforce.com/006VH00000ajztpYAA" TargetMode="External"/><Relationship Id="rId3109" Type="http://schemas.openxmlformats.org/officeDocument/2006/relationships/hyperlink" Target="https://observepoint.my.salesforce.com/006d000000ct4vwAAA" TargetMode="External"/><Relationship Id="rId5761" Type="http://schemas.openxmlformats.org/officeDocument/2006/relationships/hyperlink" Target="https://observepoint.my.salesforce.com/001d000001i8blnAAA" TargetMode="External"/><Relationship Id="rId5762" Type="http://schemas.openxmlformats.org/officeDocument/2006/relationships/hyperlink" Target="https://observepoint.my.salesforce.com/006VH00000XU30fYAD" TargetMode="External"/><Relationship Id="rId3100" Type="http://schemas.openxmlformats.org/officeDocument/2006/relationships/hyperlink" Target="https://observepoint.my.salesforce.com/001d000000VOLPPAA5" TargetMode="External"/><Relationship Id="rId4431" Type="http://schemas.openxmlformats.org/officeDocument/2006/relationships/hyperlink" Target="https://observepoint.my.salesforce.com/0060W000011WdZlQAK" TargetMode="External"/><Relationship Id="rId4430" Type="http://schemas.openxmlformats.org/officeDocument/2006/relationships/hyperlink" Target="https://observepoint.my.salesforce.com/001d000001i93AHAAY" TargetMode="External"/><Relationship Id="rId5760" Type="http://schemas.openxmlformats.org/officeDocument/2006/relationships/hyperlink" Target="https://observepoint.my.salesforce.com/006VH00000Tq0T3YAJ" TargetMode="External"/><Relationship Id="rId3102" Type="http://schemas.openxmlformats.org/officeDocument/2006/relationships/hyperlink" Target="https://observepoint.my.salesforce.com/001d000000VOLPqAAP" TargetMode="External"/><Relationship Id="rId4433" Type="http://schemas.openxmlformats.org/officeDocument/2006/relationships/hyperlink" Target="https://observepoint.my.salesforce.com/006d000000nc5YuAAI" TargetMode="External"/><Relationship Id="rId5765" Type="http://schemas.openxmlformats.org/officeDocument/2006/relationships/hyperlink" Target="https://observepoint.my.salesforce.com/001d000001RemTNAAZ" TargetMode="External"/><Relationship Id="rId3101" Type="http://schemas.openxmlformats.org/officeDocument/2006/relationships/hyperlink" Target="https://observepoint.my.salesforce.com/006d000000ZmBTNAA3" TargetMode="External"/><Relationship Id="rId4432" Type="http://schemas.openxmlformats.org/officeDocument/2006/relationships/hyperlink" Target="https://observepoint.my.salesforce.com/001d000001i93AHAAY" TargetMode="External"/><Relationship Id="rId5766" Type="http://schemas.openxmlformats.org/officeDocument/2006/relationships/hyperlink" Target="https://observepoint.my.salesforce.com/006VH00000fzalJYAQ" TargetMode="External"/><Relationship Id="rId3104" Type="http://schemas.openxmlformats.org/officeDocument/2006/relationships/hyperlink" Target="https://observepoint.my.salesforce.com/001d000000VOLPqAAP" TargetMode="External"/><Relationship Id="rId4435" Type="http://schemas.openxmlformats.org/officeDocument/2006/relationships/hyperlink" Target="https://observepoint.my.salesforce.com/0060W00000vwROGQA2" TargetMode="External"/><Relationship Id="rId5763" Type="http://schemas.openxmlformats.org/officeDocument/2006/relationships/hyperlink" Target="https://observepoint.my.salesforce.com/001d000001hV493AAC" TargetMode="External"/><Relationship Id="rId3103" Type="http://schemas.openxmlformats.org/officeDocument/2006/relationships/hyperlink" Target="https://observepoint.my.salesforce.com/006d000000UpB0WAAV" TargetMode="External"/><Relationship Id="rId4434" Type="http://schemas.openxmlformats.org/officeDocument/2006/relationships/hyperlink" Target="https://observepoint.my.salesforce.com/001d000001qt0GmAAI" TargetMode="External"/><Relationship Id="rId5764" Type="http://schemas.openxmlformats.org/officeDocument/2006/relationships/hyperlink" Target="https://observepoint.my.salesforce.com/006VH00000LPw9jYAD" TargetMode="External"/><Relationship Id="rId3139" Type="http://schemas.openxmlformats.org/officeDocument/2006/relationships/hyperlink" Target="https://observepoint.my.salesforce.com/0066T00001Cycv3QAB" TargetMode="External"/><Relationship Id="rId3138" Type="http://schemas.openxmlformats.org/officeDocument/2006/relationships/hyperlink" Target="https://observepoint.my.salesforce.com/001d000000XnXbcAAF" TargetMode="External"/><Relationship Id="rId4469" Type="http://schemas.openxmlformats.org/officeDocument/2006/relationships/hyperlink" Target="https://observepoint.my.salesforce.com/0060W00000y5chlQAA" TargetMode="External"/><Relationship Id="rId5790" Type="http://schemas.openxmlformats.org/officeDocument/2006/relationships/hyperlink" Target="https://observepoint.my.salesforce.com/006VH00000RjyQHYAZ" TargetMode="External"/><Relationship Id="rId5791" Type="http://schemas.openxmlformats.org/officeDocument/2006/relationships/hyperlink" Target="https://observepoint.my.salesforce.com/001d0000028pilmAAA" TargetMode="External"/><Relationship Id="rId4460" Type="http://schemas.openxmlformats.org/officeDocument/2006/relationships/hyperlink" Target="https://observepoint.my.salesforce.com/001d0000021ptaHAAQ" TargetMode="External"/><Relationship Id="rId3131" Type="http://schemas.openxmlformats.org/officeDocument/2006/relationships/hyperlink" Target="https://observepoint.my.salesforce.com/006d000000VQaVCAA1" TargetMode="External"/><Relationship Id="rId4462" Type="http://schemas.openxmlformats.org/officeDocument/2006/relationships/hyperlink" Target="https://observepoint.my.salesforce.com/001d000001gO0q7AAC" TargetMode="External"/><Relationship Id="rId5794" Type="http://schemas.openxmlformats.org/officeDocument/2006/relationships/hyperlink" Target="https://observepoint.my.salesforce.com/006VH000000S6vJYAS" TargetMode="External"/><Relationship Id="rId3130" Type="http://schemas.openxmlformats.org/officeDocument/2006/relationships/hyperlink" Target="https://observepoint.my.salesforce.com/001d000000VOTM0AAP" TargetMode="External"/><Relationship Id="rId4461" Type="http://schemas.openxmlformats.org/officeDocument/2006/relationships/hyperlink" Target="https://observepoint.my.salesforce.com/006d000000tud29AAA" TargetMode="External"/><Relationship Id="rId5795" Type="http://schemas.openxmlformats.org/officeDocument/2006/relationships/hyperlink" Target="https://observepoint.my.salesforce.com/001d000001fjMCuAAM" TargetMode="External"/><Relationship Id="rId3133" Type="http://schemas.openxmlformats.org/officeDocument/2006/relationships/hyperlink" Target="https://observepoint.my.salesforce.com/006VH00000OSm8mYAD" TargetMode="External"/><Relationship Id="rId4464" Type="http://schemas.openxmlformats.org/officeDocument/2006/relationships/hyperlink" Target="https://observepoint.my.salesforce.com/001d000001gO0q7AAC" TargetMode="External"/><Relationship Id="rId5792" Type="http://schemas.openxmlformats.org/officeDocument/2006/relationships/hyperlink" Target="https://observepoint.my.salesforce.com/006VH00000ZgceEYAR" TargetMode="External"/><Relationship Id="rId3132" Type="http://schemas.openxmlformats.org/officeDocument/2006/relationships/hyperlink" Target="https://observepoint.my.salesforce.com/001d000000VOTM0AAP" TargetMode="External"/><Relationship Id="rId4463" Type="http://schemas.openxmlformats.org/officeDocument/2006/relationships/hyperlink" Target="https://observepoint.my.salesforce.com/006d000000tud4KAAQ" TargetMode="External"/><Relationship Id="rId5793" Type="http://schemas.openxmlformats.org/officeDocument/2006/relationships/hyperlink" Target="https://observepoint.my.salesforce.com/001d000001gyeK6AAI" TargetMode="External"/><Relationship Id="rId3135" Type="http://schemas.openxmlformats.org/officeDocument/2006/relationships/hyperlink" Target="https://observepoint.my.salesforce.com/006VH00000cOTsbYAG" TargetMode="External"/><Relationship Id="rId4466" Type="http://schemas.openxmlformats.org/officeDocument/2006/relationships/hyperlink" Target="https://observepoint.my.salesforce.com/001d000000jR2TcAAK" TargetMode="External"/><Relationship Id="rId5798" Type="http://schemas.openxmlformats.org/officeDocument/2006/relationships/hyperlink" Target="https://observepoint.my.salesforce.com/006VH00000gyzy5YAA" TargetMode="External"/><Relationship Id="rId3134" Type="http://schemas.openxmlformats.org/officeDocument/2006/relationships/hyperlink" Target="https://observepoint.my.salesforce.com/001d000000XnXbcAAF" TargetMode="External"/><Relationship Id="rId4465" Type="http://schemas.openxmlformats.org/officeDocument/2006/relationships/hyperlink" Target="https://observepoint.my.salesforce.com/0060W00000vXC3cQAG" TargetMode="External"/><Relationship Id="rId5799" Type="http://schemas.openxmlformats.org/officeDocument/2006/relationships/hyperlink" Target="https://observepoint.my.salesforce.com/0010W00002dxPyQQAU" TargetMode="External"/><Relationship Id="rId3137" Type="http://schemas.openxmlformats.org/officeDocument/2006/relationships/hyperlink" Target="https://observepoint.my.salesforce.com/006d000000ct4pIAAQ" TargetMode="External"/><Relationship Id="rId4468" Type="http://schemas.openxmlformats.org/officeDocument/2006/relationships/hyperlink" Target="https://observepoint.my.salesforce.com/001d000000jR2TcAAK" TargetMode="External"/><Relationship Id="rId5796" Type="http://schemas.openxmlformats.org/officeDocument/2006/relationships/hyperlink" Target="https://observepoint.my.salesforce.com/006VH00000e0JlBYAU" TargetMode="External"/><Relationship Id="rId3136" Type="http://schemas.openxmlformats.org/officeDocument/2006/relationships/hyperlink" Target="https://observepoint.my.salesforce.com/001d000000XnXbcAAF" TargetMode="External"/><Relationship Id="rId4467" Type="http://schemas.openxmlformats.org/officeDocument/2006/relationships/hyperlink" Target="https://observepoint.my.salesforce.com/0060W000010wVXBQA2" TargetMode="External"/><Relationship Id="rId5797" Type="http://schemas.openxmlformats.org/officeDocument/2006/relationships/hyperlink" Target="https://observepoint.my.salesforce.com/001d000001RdQ9FAAV" TargetMode="External"/><Relationship Id="rId3128" Type="http://schemas.openxmlformats.org/officeDocument/2006/relationships/hyperlink" Target="https://observepoint.my.salesforce.com/001d000000VOQibAAH" TargetMode="External"/><Relationship Id="rId4459" Type="http://schemas.openxmlformats.org/officeDocument/2006/relationships/hyperlink" Target="https://observepoint.my.salesforce.com/0060W000012bDI4QAM" TargetMode="External"/><Relationship Id="rId3127" Type="http://schemas.openxmlformats.org/officeDocument/2006/relationships/hyperlink" Target="https://observepoint.my.salesforce.com/006d000000eP04hAAC" TargetMode="External"/><Relationship Id="rId4458" Type="http://schemas.openxmlformats.org/officeDocument/2006/relationships/hyperlink" Target="https://observepoint.my.salesforce.com/001d0000021ptaHAAQ" TargetMode="External"/><Relationship Id="rId5789" Type="http://schemas.openxmlformats.org/officeDocument/2006/relationships/hyperlink" Target="https://observepoint.my.salesforce.com/001VH00000ONly7YAD" TargetMode="External"/><Relationship Id="rId3129" Type="http://schemas.openxmlformats.org/officeDocument/2006/relationships/hyperlink" Target="https://observepoint.my.salesforce.com/006d000000Yd7VHAAZ" TargetMode="External"/><Relationship Id="rId5780" Type="http://schemas.openxmlformats.org/officeDocument/2006/relationships/hyperlink" Target="https://observepoint.my.salesforce.com/006VH00000KJwkjYAD" TargetMode="External"/><Relationship Id="rId3120" Type="http://schemas.openxmlformats.org/officeDocument/2006/relationships/hyperlink" Target="https://observepoint.my.salesforce.com/001d000000VO6lVAAT" TargetMode="External"/><Relationship Id="rId4451" Type="http://schemas.openxmlformats.org/officeDocument/2006/relationships/hyperlink" Target="https://observepoint.my.salesforce.com/0060W000011SewZQAS" TargetMode="External"/><Relationship Id="rId5783" Type="http://schemas.openxmlformats.org/officeDocument/2006/relationships/hyperlink" Target="https://observepoint.my.salesforce.com/001d000001TsTmnAAF" TargetMode="External"/><Relationship Id="rId4450" Type="http://schemas.openxmlformats.org/officeDocument/2006/relationships/hyperlink" Target="https://observepoint.my.salesforce.com/001d000001qtIN6AAM" TargetMode="External"/><Relationship Id="rId5784" Type="http://schemas.openxmlformats.org/officeDocument/2006/relationships/hyperlink" Target="https://observepoint.my.salesforce.com/006VH00000RmWSfYAN" TargetMode="External"/><Relationship Id="rId3122" Type="http://schemas.openxmlformats.org/officeDocument/2006/relationships/hyperlink" Target="https://observepoint.my.salesforce.com/001d000000VO6lVAAT" TargetMode="External"/><Relationship Id="rId4453" Type="http://schemas.openxmlformats.org/officeDocument/2006/relationships/hyperlink" Target="https://observepoint.my.salesforce.com/0060W00000y863jQAA" TargetMode="External"/><Relationship Id="rId5781" Type="http://schemas.openxmlformats.org/officeDocument/2006/relationships/hyperlink" Target="https://observepoint.my.salesforce.com/001d000001hVzDKAA0" TargetMode="External"/><Relationship Id="rId3121" Type="http://schemas.openxmlformats.org/officeDocument/2006/relationships/hyperlink" Target="https://observepoint.my.salesforce.com/006d000000ct4xnAAA" TargetMode="External"/><Relationship Id="rId4452" Type="http://schemas.openxmlformats.org/officeDocument/2006/relationships/hyperlink" Target="https://observepoint.my.salesforce.com/001d000001qtIN6AAM" TargetMode="External"/><Relationship Id="rId5782" Type="http://schemas.openxmlformats.org/officeDocument/2006/relationships/hyperlink" Target="https://observepoint.my.salesforce.com/006VH00000h3ZQKYA2" TargetMode="External"/><Relationship Id="rId3124" Type="http://schemas.openxmlformats.org/officeDocument/2006/relationships/hyperlink" Target="https://observepoint.my.salesforce.com/001d000000VOLPdAAP" TargetMode="External"/><Relationship Id="rId4455" Type="http://schemas.openxmlformats.org/officeDocument/2006/relationships/hyperlink" Target="https://observepoint.my.salesforce.com/0060W000011SacMQAS" TargetMode="External"/><Relationship Id="rId5787" Type="http://schemas.openxmlformats.org/officeDocument/2006/relationships/hyperlink" Target="https://observepoint.my.salesforce.com/0010W00002HyT70QAF" TargetMode="External"/><Relationship Id="rId3123" Type="http://schemas.openxmlformats.org/officeDocument/2006/relationships/hyperlink" Target="https://observepoint.my.salesforce.com/006d000000VQaSqAAL" TargetMode="External"/><Relationship Id="rId4454" Type="http://schemas.openxmlformats.org/officeDocument/2006/relationships/hyperlink" Target="https://observepoint.my.salesforce.com/001d000001qtIN6AAM" TargetMode="External"/><Relationship Id="rId5788" Type="http://schemas.openxmlformats.org/officeDocument/2006/relationships/hyperlink" Target="https://observepoint.my.salesforce.com/006VH00000hNw94YAC" TargetMode="External"/><Relationship Id="rId3126" Type="http://schemas.openxmlformats.org/officeDocument/2006/relationships/hyperlink" Target="https://observepoint.my.salesforce.com/001d000000VOLPLAA5" TargetMode="External"/><Relationship Id="rId4457" Type="http://schemas.openxmlformats.org/officeDocument/2006/relationships/hyperlink" Target="https://observepoint.my.salesforce.com/0066T000016GmwkQAC" TargetMode="External"/><Relationship Id="rId5785" Type="http://schemas.openxmlformats.org/officeDocument/2006/relationships/hyperlink" Target="https://observepoint.my.salesforce.com/001d000001TsTmnAAF" TargetMode="External"/><Relationship Id="rId3125" Type="http://schemas.openxmlformats.org/officeDocument/2006/relationships/hyperlink" Target="https://observepoint.my.salesforce.com/006d000000d26qeAAA" TargetMode="External"/><Relationship Id="rId4456" Type="http://schemas.openxmlformats.org/officeDocument/2006/relationships/hyperlink" Target="https://observepoint.my.salesforce.com/001d0000021ptaHAAQ" TargetMode="External"/><Relationship Id="rId5786" Type="http://schemas.openxmlformats.org/officeDocument/2006/relationships/hyperlink" Target="https://observepoint.my.salesforce.com/006VH00000T9GmRYAV" TargetMode="External"/><Relationship Id="rId1378" Type="http://schemas.openxmlformats.org/officeDocument/2006/relationships/hyperlink" Target="https://observepoint.my.salesforce.com/0010W00002cBeLdQAK" TargetMode="External"/><Relationship Id="rId4404" Type="http://schemas.openxmlformats.org/officeDocument/2006/relationships/hyperlink" Target="https://observepoint.my.salesforce.com/001d000001zaRsjAAE" TargetMode="External"/><Relationship Id="rId5736" Type="http://schemas.openxmlformats.org/officeDocument/2006/relationships/hyperlink" Target="https://observepoint.my.salesforce.com/006VH00000SaJ7IYAV" TargetMode="External"/><Relationship Id="rId1379" Type="http://schemas.openxmlformats.org/officeDocument/2006/relationships/hyperlink" Target="https://observepoint.my.salesforce.com/006d000000hpo81AAA" TargetMode="External"/><Relationship Id="rId4403" Type="http://schemas.openxmlformats.org/officeDocument/2006/relationships/hyperlink" Target="https://observepoint.my.salesforce.com/006d000000kiou2AAA" TargetMode="External"/><Relationship Id="rId5737" Type="http://schemas.openxmlformats.org/officeDocument/2006/relationships/hyperlink" Target="https://observepoint.my.salesforce.com/001d000001hVnNnAAK" TargetMode="External"/><Relationship Id="rId4406" Type="http://schemas.openxmlformats.org/officeDocument/2006/relationships/hyperlink" Target="https://observepoint.my.salesforce.com/001d000001zaRsjAAE" TargetMode="External"/><Relationship Id="rId5734" Type="http://schemas.openxmlformats.org/officeDocument/2006/relationships/hyperlink" Target="https://observepoint.my.salesforce.com/006VH00000hphGfYAI" TargetMode="External"/><Relationship Id="rId4405" Type="http://schemas.openxmlformats.org/officeDocument/2006/relationships/hyperlink" Target="https://observepoint.my.salesforce.com/0060W000012SzscQAC" TargetMode="External"/><Relationship Id="rId5735" Type="http://schemas.openxmlformats.org/officeDocument/2006/relationships/hyperlink" Target="https://observepoint.my.salesforce.com/001d000001hVnNnAAK" TargetMode="External"/><Relationship Id="rId4408" Type="http://schemas.openxmlformats.org/officeDocument/2006/relationships/hyperlink" Target="https://observepoint.my.salesforce.com/001d000001zaRsjAAE" TargetMode="External"/><Relationship Id="rId4407" Type="http://schemas.openxmlformats.org/officeDocument/2006/relationships/hyperlink" Target="https://observepoint.my.salesforce.com/0060W000010Q88dQAC" TargetMode="External"/><Relationship Id="rId5738" Type="http://schemas.openxmlformats.org/officeDocument/2006/relationships/hyperlink" Target="https://observepoint.my.salesforce.com/006VH0000074O1MYAU" TargetMode="External"/><Relationship Id="rId4409" Type="http://schemas.openxmlformats.org/officeDocument/2006/relationships/hyperlink" Target="https://observepoint.my.salesforce.com/0060W00000wypMjQAI" TargetMode="External"/><Relationship Id="rId5739" Type="http://schemas.openxmlformats.org/officeDocument/2006/relationships/hyperlink" Target="https://observepoint.my.salesforce.com/001d000001fj9BuAAI" TargetMode="External"/><Relationship Id="rId789" Type="http://schemas.openxmlformats.org/officeDocument/2006/relationships/hyperlink" Target="https://observepoint.my.salesforce.com/0060W000010QFqYQAW" TargetMode="External"/><Relationship Id="rId788" Type="http://schemas.openxmlformats.org/officeDocument/2006/relationships/hyperlink" Target="https://observepoint.my.salesforce.com/001d000001kAleiAAC" TargetMode="External"/><Relationship Id="rId787" Type="http://schemas.openxmlformats.org/officeDocument/2006/relationships/hyperlink" Target="https://observepoint.my.salesforce.com/0060W000012T02HQAS" TargetMode="External"/><Relationship Id="rId786" Type="http://schemas.openxmlformats.org/officeDocument/2006/relationships/hyperlink" Target="https://observepoint.my.salesforce.com/001d000001kAleiAAC" TargetMode="External"/><Relationship Id="rId781" Type="http://schemas.openxmlformats.org/officeDocument/2006/relationships/hyperlink" Target="https://observepoint.my.salesforce.com/0060W00000vxaTPQAY" TargetMode="External"/><Relationship Id="rId1370" Type="http://schemas.openxmlformats.org/officeDocument/2006/relationships/hyperlink" Target="https://observepoint.my.salesforce.com/001d000001tPs3XAAS" TargetMode="External"/><Relationship Id="rId780" Type="http://schemas.openxmlformats.org/officeDocument/2006/relationships/hyperlink" Target="https://observepoint.my.salesforce.com/001d000001qtNNLAA2" TargetMode="External"/><Relationship Id="rId1371" Type="http://schemas.openxmlformats.org/officeDocument/2006/relationships/hyperlink" Target="https://observepoint.my.salesforce.com/0060W00001243xaQAA" TargetMode="External"/><Relationship Id="rId1372" Type="http://schemas.openxmlformats.org/officeDocument/2006/relationships/hyperlink" Target="https://observepoint.my.salesforce.com/001d000001qtaZuAAI" TargetMode="External"/><Relationship Id="rId1373" Type="http://schemas.openxmlformats.org/officeDocument/2006/relationships/hyperlink" Target="https://observepoint.my.salesforce.com/0066T000016mjlHQAQ" TargetMode="External"/><Relationship Id="rId785" Type="http://schemas.openxmlformats.org/officeDocument/2006/relationships/hyperlink" Target="https://observepoint.my.salesforce.com/0060W000015OeEdQAK" TargetMode="External"/><Relationship Id="rId1374" Type="http://schemas.openxmlformats.org/officeDocument/2006/relationships/hyperlink" Target="https://observepoint.my.salesforce.com/001d000001qtaZuAAI" TargetMode="External"/><Relationship Id="rId4400" Type="http://schemas.openxmlformats.org/officeDocument/2006/relationships/hyperlink" Target="https://observepoint.my.salesforce.com/001d000001yK3mBAAS" TargetMode="External"/><Relationship Id="rId5732" Type="http://schemas.openxmlformats.org/officeDocument/2006/relationships/hyperlink" Target="https://observepoint.my.salesforce.com/006VH00000aMvXaYAK" TargetMode="External"/><Relationship Id="rId784" Type="http://schemas.openxmlformats.org/officeDocument/2006/relationships/hyperlink" Target="https://observepoint.my.salesforce.com/001d000001kAleiAAC" TargetMode="External"/><Relationship Id="rId1375" Type="http://schemas.openxmlformats.org/officeDocument/2006/relationships/hyperlink" Target="https://observepoint.my.salesforce.com/0060W000014mrzPQAQ" TargetMode="External"/><Relationship Id="rId5733" Type="http://schemas.openxmlformats.org/officeDocument/2006/relationships/hyperlink" Target="https://observepoint.my.salesforce.com/001VH00000T67qxYAB" TargetMode="External"/><Relationship Id="rId783" Type="http://schemas.openxmlformats.org/officeDocument/2006/relationships/hyperlink" Target="https://observepoint.my.salesforce.com/006d000000hrb6rAAA" TargetMode="External"/><Relationship Id="rId1376" Type="http://schemas.openxmlformats.org/officeDocument/2006/relationships/hyperlink" Target="https://observepoint.my.salesforce.com/001d000001qtaZuAAI" TargetMode="External"/><Relationship Id="rId4402" Type="http://schemas.openxmlformats.org/officeDocument/2006/relationships/hyperlink" Target="https://observepoint.my.salesforce.com/001d000001zaRsjAAE" TargetMode="External"/><Relationship Id="rId5730" Type="http://schemas.openxmlformats.org/officeDocument/2006/relationships/hyperlink" Target="https://observepoint.my.salesforce.com/006VH00000VuR6yYAF" TargetMode="External"/><Relationship Id="rId782" Type="http://schemas.openxmlformats.org/officeDocument/2006/relationships/hyperlink" Target="https://observepoint.my.salesforce.com/001d000001qtNNLAA2" TargetMode="External"/><Relationship Id="rId1377" Type="http://schemas.openxmlformats.org/officeDocument/2006/relationships/hyperlink" Target="https://observepoint.my.salesforce.com/006VH00000Thi1vYAB" TargetMode="External"/><Relationship Id="rId4401" Type="http://schemas.openxmlformats.org/officeDocument/2006/relationships/hyperlink" Target="https://observepoint.my.salesforce.com/0060W00000y5AQXQA2" TargetMode="External"/><Relationship Id="rId5731" Type="http://schemas.openxmlformats.org/officeDocument/2006/relationships/hyperlink" Target="https://observepoint.my.salesforce.com/0010W00002Mx4NUQAZ" TargetMode="External"/><Relationship Id="rId1367" Type="http://schemas.openxmlformats.org/officeDocument/2006/relationships/hyperlink" Target="https://observepoint.my.salesforce.com/0060W00000zOxOHQA0" TargetMode="External"/><Relationship Id="rId2698" Type="http://schemas.openxmlformats.org/officeDocument/2006/relationships/hyperlink" Target="https://observepoint.my.salesforce.com/001d000001kBc3jAAC" TargetMode="External"/><Relationship Id="rId5725" Type="http://schemas.openxmlformats.org/officeDocument/2006/relationships/hyperlink" Target="https://observepoint.my.salesforce.com/001d000001qtIOSAA2" TargetMode="External"/><Relationship Id="rId1368" Type="http://schemas.openxmlformats.org/officeDocument/2006/relationships/hyperlink" Target="https://observepoint.my.salesforce.com/001d000001tPs3XAAS" TargetMode="External"/><Relationship Id="rId2699" Type="http://schemas.openxmlformats.org/officeDocument/2006/relationships/hyperlink" Target="https://observepoint.my.salesforce.com/0066T000018Gk5gQAC" TargetMode="External"/><Relationship Id="rId5726" Type="http://schemas.openxmlformats.org/officeDocument/2006/relationships/hyperlink" Target="https://observepoint.my.salesforce.com/006VH00000Vure5YAB" TargetMode="External"/><Relationship Id="rId1369" Type="http://schemas.openxmlformats.org/officeDocument/2006/relationships/hyperlink" Target="https://observepoint.my.salesforce.com/0060W000014oVJdQAM" TargetMode="External"/><Relationship Id="rId5723" Type="http://schemas.openxmlformats.org/officeDocument/2006/relationships/hyperlink" Target="https://observepoint.my.salesforce.com/0016T00002jmmtYQAQ" TargetMode="External"/><Relationship Id="rId5724" Type="http://schemas.openxmlformats.org/officeDocument/2006/relationships/hyperlink" Target="https://observepoint.my.salesforce.com/006VH00000iPkZNYA0" TargetMode="External"/><Relationship Id="rId5729" Type="http://schemas.openxmlformats.org/officeDocument/2006/relationships/hyperlink" Target="https://observepoint.my.salesforce.com/0010W00002Mx4NUQAZ" TargetMode="External"/><Relationship Id="rId5727" Type="http://schemas.openxmlformats.org/officeDocument/2006/relationships/hyperlink" Target="https://observepoint.my.salesforce.com/001VH00000P9kiCYAR" TargetMode="External"/><Relationship Id="rId5728" Type="http://schemas.openxmlformats.org/officeDocument/2006/relationships/hyperlink" Target="https://observepoint.my.salesforce.com/006VH00000DJt4XYAT" TargetMode="External"/><Relationship Id="rId778" Type="http://schemas.openxmlformats.org/officeDocument/2006/relationships/hyperlink" Target="https://observepoint.my.salesforce.com/001d000001qtNNLAA2" TargetMode="External"/><Relationship Id="rId777" Type="http://schemas.openxmlformats.org/officeDocument/2006/relationships/hyperlink" Target="https://observepoint.my.salesforce.com/0060W00001246h1QAA" TargetMode="External"/><Relationship Id="rId776" Type="http://schemas.openxmlformats.org/officeDocument/2006/relationships/hyperlink" Target="https://observepoint.my.salesforce.com/001d000001gQXzPAAW" TargetMode="External"/><Relationship Id="rId775" Type="http://schemas.openxmlformats.org/officeDocument/2006/relationships/hyperlink" Target="https://observepoint.my.salesforce.com/0060W00000w6mhmQAA" TargetMode="External"/><Relationship Id="rId779" Type="http://schemas.openxmlformats.org/officeDocument/2006/relationships/hyperlink" Target="https://observepoint.my.salesforce.com/0060W000011SdGFQA0" TargetMode="External"/><Relationship Id="rId770" Type="http://schemas.openxmlformats.org/officeDocument/2006/relationships/hyperlink" Target="https://observepoint.my.salesforce.com/001d000001gQXw6AAG" TargetMode="External"/><Relationship Id="rId2690" Type="http://schemas.openxmlformats.org/officeDocument/2006/relationships/hyperlink" Target="https://observepoint.my.salesforce.com/0016T00002mODVyQAO" TargetMode="External"/><Relationship Id="rId1360" Type="http://schemas.openxmlformats.org/officeDocument/2006/relationships/hyperlink" Target="https://observepoint.my.salesforce.com/001d000001je1H1AAI" TargetMode="External"/><Relationship Id="rId2691" Type="http://schemas.openxmlformats.org/officeDocument/2006/relationships/hyperlink" Target="https://observepoint.my.salesforce.com/0066T000015RFZfQAO" TargetMode="External"/><Relationship Id="rId1361" Type="http://schemas.openxmlformats.org/officeDocument/2006/relationships/hyperlink" Target="https://observepoint.my.salesforce.com/0066T000016llfPQAQ" TargetMode="External"/><Relationship Id="rId2692" Type="http://schemas.openxmlformats.org/officeDocument/2006/relationships/hyperlink" Target="https://observepoint.my.salesforce.com/001d000000jR2TcAAK" TargetMode="External"/><Relationship Id="rId1362" Type="http://schemas.openxmlformats.org/officeDocument/2006/relationships/hyperlink" Target="https://observepoint.my.salesforce.com/001d000001je1H1AAI" TargetMode="External"/><Relationship Id="rId2693" Type="http://schemas.openxmlformats.org/officeDocument/2006/relationships/hyperlink" Target="https://observepoint.my.salesforce.com/0066T00001C8yIZQAZ" TargetMode="External"/><Relationship Id="rId774" Type="http://schemas.openxmlformats.org/officeDocument/2006/relationships/hyperlink" Target="https://observepoint.my.salesforce.com/001d000001dLn7JAAS" TargetMode="External"/><Relationship Id="rId1363" Type="http://schemas.openxmlformats.org/officeDocument/2006/relationships/hyperlink" Target="https://observepoint.my.salesforce.com/0060W000014mpACQAY" TargetMode="External"/><Relationship Id="rId2694" Type="http://schemas.openxmlformats.org/officeDocument/2006/relationships/hyperlink" Target="https://observepoint.my.salesforce.com/001d000000jR2TcAAK" TargetMode="External"/><Relationship Id="rId5721" Type="http://schemas.openxmlformats.org/officeDocument/2006/relationships/hyperlink" Target="https://observepoint.my.salesforce.com/001d000001hUnCHAA0" TargetMode="External"/><Relationship Id="rId773" Type="http://schemas.openxmlformats.org/officeDocument/2006/relationships/hyperlink" Target="https://observepoint.my.salesforce.com/006VH00000gKG0TYAW" TargetMode="External"/><Relationship Id="rId1364" Type="http://schemas.openxmlformats.org/officeDocument/2006/relationships/hyperlink" Target="https://observepoint.my.salesforce.com/001d000001je1H1AAI" TargetMode="External"/><Relationship Id="rId2695" Type="http://schemas.openxmlformats.org/officeDocument/2006/relationships/hyperlink" Target="https://observepoint.my.salesforce.com/006VH0000024tMgYAI" TargetMode="External"/><Relationship Id="rId5722" Type="http://schemas.openxmlformats.org/officeDocument/2006/relationships/hyperlink" Target="https://observepoint.my.salesforce.com/006VH00000VZgnMYAT" TargetMode="External"/><Relationship Id="rId772" Type="http://schemas.openxmlformats.org/officeDocument/2006/relationships/hyperlink" Target="https://observepoint.my.salesforce.com/001d000001dLn7JAAS" TargetMode="External"/><Relationship Id="rId1365" Type="http://schemas.openxmlformats.org/officeDocument/2006/relationships/hyperlink" Target="https://observepoint.my.salesforce.com/0066T00001ACmg8QAD" TargetMode="External"/><Relationship Id="rId2696" Type="http://schemas.openxmlformats.org/officeDocument/2006/relationships/hyperlink" Target="https://observepoint.my.salesforce.com/0010W00002cSnQvQAK" TargetMode="External"/><Relationship Id="rId771" Type="http://schemas.openxmlformats.org/officeDocument/2006/relationships/hyperlink" Target="https://observepoint.my.salesforce.com/006VH000000gpxPYAQ" TargetMode="External"/><Relationship Id="rId1366" Type="http://schemas.openxmlformats.org/officeDocument/2006/relationships/hyperlink" Target="https://observepoint.my.salesforce.com/001d000001hW3diAAC" TargetMode="External"/><Relationship Id="rId2697" Type="http://schemas.openxmlformats.org/officeDocument/2006/relationships/hyperlink" Target="https://observepoint.my.salesforce.com/0066T00001926lKQAQ" TargetMode="External"/><Relationship Id="rId5720" Type="http://schemas.openxmlformats.org/officeDocument/2006/relationships/hyperlink" Target="https://observepoint.my.salesforce.com/006VH00000ak4geYAA" TargetMode="External"/><Relationship Id="rId4426" Type="http://schemas.openxmlformats.org/officeDocument/2006/relationships/hyperlink" Target="https://observepoint.my.salesforce.com/001d000001gyriFAAQ" TargetMode="External"/><Relationship Id="rId5758" Type="http://schemas.openxmlformats.org/officeDocument/2006/relationships/hyperlink" Target="https://observepoint.my.salesforce.com/006VH00000jA0McYAK" TargetMode="External"/><Relationship Id="rId4425" Type="http://schemas.openxmlformats.org/officeDocument/2006/relationships/hyperlink" Target="https://observepoint.my.salesforce.com/0060W00000vXXb3QAG" TargetMode="External"/><Relationship Id="rId5759" Type="http://schemas.openxmlformats.org/officeDocument/2006/relationships/hyperlink" Target="https://observepoint.my.salesforce.com/001d0000025QLNJAA4" TargetMode="External"/><Relationship Id="rId4428" Type="http://schemas.openxmlformats.org/officeDocument/2006/relationships/hyperlink" Target="https://observepoint.my.salesforce.com/001d000001i93AHAAY" TargetMode="External"/><Relationship Id="rId5756" Type="http://schemas.openxmlformats.org/officeDocument/2006/relationships/hyperlink" Target="https://observepoint.my.salesforce.com/006VH00000P1xFlYAJ" TargetMode="External"/><Relationship Id="rId4427" Type="http://schemas.openxmlformats.org/officeDocument/2006/relationships/hyperlink" Target="https://observepoint.my.salesforce.com/0066T000016lfkYQAQ" TargetMode="External"/><Relationship Id="rId5757" Type="http://schemas.openxmlformats.org/officeDocument/2006/relationships/hyperlink" Target="https://observepoint.my.salesforce.com/001d000001gzYwuAAE" TargetMode="External"/><Relationship Id="rId4429" Type="http://schemas.openxmlformats.org/officeDocument/2006/relationships/hyperlink" Target="https://observepoint.my.salesforce.com/0060W000013sS1oQAE" TargetMode="External"/><Relationship Id="rId1390" Type="http://schemas.openxmlformats.org/officeDocument/2006/relationships/hyperlink" Target="https://observepoint.my.salesforce.com/001d000001iknsDAAQ" TargetMode="External"/><Relationship Id="rId1391" Type="http://schemas.openxmlformats.org/officeDocument/2006/relationships/hyperlink" Target="https://observepoint.my.salesforce.com/0060W000015PB4vQAG" TargetMode="External"/><Relationship Id="rId1392" Type="http://schemas.openxmlformats.org/officeDocument/2006/relationships/hyperlink" Target="https://observepoint.my.salesforce.com/001d000001iknsDAAQ" TargetMode="External"/><Relationship Id="rId5750" Type="http://schemas.openxmlformats.org/officeDocument/2006/relationships/hyperlink" Target="https://observepoint.my.salesforce.com/006VH00000WL0gxYAD" TargetMode="External"/><Relationship Id="rId1393" Type="http://schemas.openxmlformats.org/officeDocument/2006/relationships/hyperlink" Target="https://observepoint.my.salesforce.com/0060W000010pqUpQAI" TargetMode="External"/><Relationship Id="rId5751" Type="http://schemas.openxmlformats.org/officeDocument/2006/relationships/hyperlink" Target="https://observepoint.my.salesforce.com/001d000001qtILeAAM" TargetMode="External"/><Relationship Id="rId1394" Type="http://schemas.openxmlformats.org/officeDocument/2006/relationships/hyperlink" Target="https://observepoint.my.salesforce.com/001d000001iknsDAAQ" TargetMode="External"/><Relationship Id="rId4420" Type="http://schemas.openxmlformats.org/officeDocument/2006/relationships/hyperlink" Target="https://observepoint.my.salesforce.com/001d000001qtMfvAAE" TargetMode="External"/><Relationship Id="rId1395" Type="http://schemas.openxmlformats.org/officeDocument/2006/relationships/hyperlink" Target="https://observepoint.my.salesforce.com/0060W00000wz4d3QAA" TargetMode="External"/><Relationship Id="rId1396" Type="http://schemas.openxmlformats.org/officeDocument/2006/relationships/hyperlink" Target="https://observepoint.my.salesforce.com/001d000001iknsDAAQ" TargetMode="External"/><Relationship Id="rId4422" Type="http://schemas.openxmlformats.org/officeDocument/2006/relationships/hyperlink" Target="https://observepoint.my.salesforce.com/001d000001qtMfvAAE" TargetMode="External"/><Relationship Id="rId5754" Type="http://schemas.openxmlformats.org/officeDocument/2006/relationships/hyperlink" Target="https://observepoint.my.salesforce.com/006VH0000076aT3YAI" TargetMode="External"/><Relationship Id="rId1397" Type="http://schemas.openxmlformats.org/officeDocument/2006/relationships/hyperlink" Target="https://observepoint.my.salesforce.com/006VH00000BuagqYAB" TargetMode="External"/><Relationship Id="rId4421" Type="http://schemas.openxmlformats.org/officeDocument/2006/relationships/hyperlink" Target="https://observepoint.my.salesforce.com/0060W0000123Q14QAE" TargetMode="External"/><Relationship Id="rId5755" Type="http://schemas.openxmlformats.org/officeDocument/2006/relationships/hyperlink" Target="https://observepoint.my.salesforce.com/001d000001qtNh9AAE" TargetMode="External"/><Relationship Id="rId1398" Type="http://schemas.openxmlformats.org/officeDocument/2006/relationships/hyperlink" Target="https://observepoint.my.salesforce.com/0010W00002HaKncQAF" TargetMode="External"/><Relationship Id="rId4424" Type="http://schemas.openxmlformats.org/officeDocument/2006/relationships/hyperlink" Target="https://observepoint.my.salesforce.com/001d000001qtMfvAAE" TargetMode="External"/><Relationship Id="rId5752" Type="http://schemas.openxmlformats.org/officeDocument/2006/relationships/hyperlink" Target="https://observepoint.my.salesforce.com/006VH00000WodGfYAJ" TargetMode="External"/><Relationship Id="rId1399" Type="http://schemas.openxmlformats.org/officeDocument/2006/relationships/hyperlink" Target="https://observepoint.my.salesforce.com/0066T00001BBGfSQAX" TargetMode="External"/><Relationship Id="rId4423" Type="http://schemas.openxmlformats.org/officeDocument/2006/relationships/hyperlink" Target="https://observepoint.my.salesforce.com/0060W00000zPnCRQA0" TargetMode="External"/><Relationship Id="rId5753" Type="http://schemas.openxmlformats.org/officeDocument/2006/relationships/hyperlink" Target="https://observepoint.my.salesforce.com/001VH00000NXVJQYA5" TargetMode="External"/><Relationship Id="rId1389" Type="http://schemas.openxmlformats.org/officeDocument/2006/relationships/hyperlink" Target="https://observepoint.my.salesforce.com/0060W00000vWXPcQAO" TargetMode="External"/><Relationship Id="rId4415" Type="http://schemas.openxmlformats.org/officeDocument/2006/relationships/hyperlink" Target="https://observepoint.my.salesforce.com/0060W00000wyBLVQA2" TargetMode="External"/><Relationship Id="rId5747" Type="http://schemas.openxmlformats.org/officeDocument/2006/relationships/hyperlink" Target="https://observepoint.my.salesforce.com/001d000001pQXdlAAG" TargetMode="External"/><Relationship Id="rId4414" Type="http://schemas.openxmlformats.org/officeDocument/2006/relationships/hyperlink" Target="https://observepoint.my.salesforce.com/001d000001hUh0qAAC" TargetMode="External"/><Relationship Id="rId5748" Type="http://schemas.openxmlformats.org/officeDocument/2006/relationships/hyperlink" Target="https://observepoint.my.salesforce.com/006VH00000i9EC7YAM" TargetMode="External"/><Relationship Id="rId4417" Type="http://schemas.openxmlformats.org/officeDocument/2006/relationships/hyperlink" Target="https://observepoint.my.salesforce.com/0066T000016mW3AQAU" TargetMode="External"/><Relationship Id="rId5745" Type="http://schemas.openxmlformats.org/officeDocument/2006/relationships/hyperlink" Target="https://observepoint.my.salesforce.com/001d000001noLxfAAE" TargetMode="External"/><Relationship Id="rId4416" Type="http://schemas.openxmlformats.org/officeDocument/2006/relationships/hyperlink" Target="https://observepoint.my.salesforce.com/001d000001qtMfvAAE" TargetMode="External"/><Relationship Id="rId5746" Type="http://schemas.openxmlformats.org/officeDocument/2006/relationships/hyperlink" Target="https://observepoint.my.salesforce.com/006VH00000WKqbAYAT" TargetMode="External"/><Relationship Id="rId4419" Type="http://schemas.openxmlformats.org/officeDocument/2006/relationships/hyperlink" Target="https://observepoint.my.salesforce.com/0060W000014UdjEQAS" TargetMode="External"/><Relationship Id="rId4418" Type="http://schemas.openxmlformats.org/officeDocument/2006/relationships/hyperlink" Target="https://observepoint.my.salesforce.com/001d000001qtMfvAAE" TargetMode="External"/><Relationship Id="rId5749" Type="http://schemas.openxmlformats.org/officeDocument/2006/relationships/hyperlink" Target="https://observepoint.my.salesforce.com/001d000001qtILeAAM" TargetMode="External"/><Relationship Id="rId799" Type="http://schemas.openxmlformats.org/officeDocument/2006/relationships/hyperlink" Target="https://observepoint.my.salesforce.com/0060W000012Ko18QAC" TargetMode="External"/><Relationship Id="rId798" Type="http://schemas.openxmlformats.org/officeDocument/2006/relationships/hyperlink" Target="https://observepoint.my.salesforce.com/001d000001ReohoAAB" TargetMode="External"/><Relationship Id="rId797" Type="http://schemas.openxmlformats.org/officeDocument/2006/relationships/hyperlink" Target="https://observepoint.my.salesforce.com/0066T000017WfENQA0" TargetMode="External"/><Relationship Id="rId1380" Type="http://schemas.openxmlformats.org/officeDocument/2006/relationships/hyperlink" Target="https://observepoint.my.salesforce.com/001d000001rgTbzAAE" TargetMode="External"/><Relationship Id="rId792" Type="http://schemas.openxmlformats.org/officeDocument/2006/relationships/hyperlink" Target="https://observepoint.my.salesforce.com/001d000001kAleiAAC" TargetMode="External"/><Relationship Id="rId1381" Type="http://schemas.openxmlformats.org/officeDocument/2006/relationships/hyperlink" Target="https://observepoint.my.salesforce.com/006d000000UE4FfAAL" TargetMode="External"/><Relationship Id="rId791" Type="http://schemas.openxmlformats.org/officeDocument/2006/relationships/hyperlink" Target="https://observepoint.my.salesforce.com/0060W00000wrBdVQAU" TargetMode="External"/><Relationship Id="rId1382" Type="http://schemas.openxmlformats.org/officeDocument/2006/relationships/hyperlink" Target="https://observepoint.my.salesforce.com/001d000001rgTbzAAE" TargetMode="External"/><Relationship Id="rId5740" Type="http://schemas.openxmlformats.org/officeDocument/2006/relationships/hyperlink" Target="https://observepoint.my.salesforce.com/006VH00000VufGLYAZ" TargetMode="External"/><Relationship Id="rId790" Type="http://schemas.openxmlformats.org/officeDocument/2006/relationships/hyperlink" Target="https://observepoint.my.salesforce.com/001d000001kAleiAAC" TargetMode="External"/><Relationship Id="rId1383" Type="http://schemas.openxmlformats.org/officeDocument/2006/relationships/hyperlink" Target="https://observepoint.my.salesforce.com/006d000000s22jVAAQ" TargetMode="External"/><Relationship Id="rId1384" Type="http://schemas.openxmlformats.org/officeDocument/2006/relationships/hyperlink" Target="https://observepoint.my.salesforce.com/001d000001rgTbzAAE" TargetMode="External"/><Relationship Id="rId796" Type="http://schemas.openxmlformats.org/officeDocument/2006/relationships/hyperlink" Target="https://observepoint.my.salesforce.com/001d000001ReohoAAB" TargetMode="External"/><Relationship Id="rId1385" Type="http://schemas.openxmlformats.org/officeDocument/2006/relationships/hyperlink" Target="https://observepoint.my.salesforce.com/0060W00000zPknZQAS" TargetMode="External"/><Relationship Id="rId4411" Type="http://schemas.openxmlformats.org/officeDocument/2006/relationships/hyperlink" Target="https://observepoint.my.salesforce.com/006d000000uo9L2AAI" TargetMode="External"/><Relationship Id="rId5743" Type="http://schemas.openxmlformats.org/officeDocument/2006/relationships/hyperlink" Target="https://observepoint.my.salesforce.com/0016T0000370hJ1QAI" TargetMode="External"/><Relationship Id="rId795" Type="http://schemas.openxmlformats.org/officeDocument/2006/relationships/hyperlink" Target="https://observepoint.my.salesforce.com/0060W00000xoK8TQAU" TargetMode="External"/><Relationship Id="rId1386" Type="http://schemas.openxmlformats.org/officeDocument/2006/relationships/hyperlink" Target="https://observepoint.my.salesforce.com/001d000001gNtAuAAK" TargetMode="External"/><Relationship Id="rId4410" Type="http://schemas.openxmlformats.org/officeDocument/2006/relationships/hyperlink" Target="https://observepoint.my.salesforce.com/001d000001hUh0qAAC" TargetMode="External"/><Relationship Id="rId5744" Type="http://schemas.openxmlformats.org/officeDocument/2006/relationships/hyperlink" Target="https://observepoint.my.salesforce.com/006VH00000hrJlJYAU" TargetMode="External"/><Relationship Id="rId794" Type="http://schemas.openxmlformats.org/officeDocument/2006/relationships/hyperlink" Target="https://observepoint.my.salesforce.com/001d000001i8blnAAA" TargetMode="External"/><Relationship Id="rId1387" Type="http://schemas.openxmlformats.org/officeDocument/2006/relationships/hyperlink" Target="https://observepoint.my.salesforce.com/0066T000018Fc8hQAC" TargetMode="External"/><Relationship Id="rId4413" Type="http://schemas.openxmlformats.org/officeDocument/2006/relationships/hyperlink" Target="https://observepoint.my.salesforce.com/0060W00000zPINNQA4" TargetMode="External"/><Relationship Id="rId5741" Type="http://schemas.openxmlformats.org/officeDocument/2006/relationships/hyperlink" Target="https://observepoint.my.salesforce.com/001d000001fj9BuAAI" TargetMode="External"/><Relationship Id="rId793" Type="http://schemas.openxmlformats.org/officeDocument/2006/relationships/hyperlink" Target="https://observepoint.my.salesforce.com/0060W000014nBjAQAU" TargetMode="External"/><Relationship Id="rId1388" Type="http://schemas.openxmlformats.org/officeDocument/2006/relationships/hyperlink" Target="https://observepoint.my.salesforce.com/001d000001dKAOzAAO" TargetMode="External"/><Relationship Id="rId4412" Type="http://schemas.openxmlformats.org/officeDocument/2006/relationships/hyperlink" Target="https://observepoint.my.salesforce.com/001d000001hUh0qAAC" TargetMode="External"/><Relationship Id="rId5742" Type="http://schemas.openxmlformats.org/officeDocument/2006/relationships/hyperlink" Target="https://observepoint.my.salesforce.com/006VH000007ZvXFYA0" TargetMode="External"/><Relationship Id="rId3191" Type="http://schemas.openxmlformats.org/officeDocument/2006/relationships/hyperlink" Target="https://observepoint.my.salesforce.com/006d000000hzTtiAAE" TargetMode="External"/><Relationship Id="rId3190" Type="http://schemas.openxmlformats.org/officeDocument/2006/relationships/hyperlink" Target="https://observepoint.my.salesforce.com/001d000001QaOm5AAF" TargetMode="External"/><Relationship Id="rId3193" Type="http://schemas.openxmlformats.org/officeDocument/2006/relationships/hyperlink" Target="https://observepoint.my.salesforce.com/0066T000016HAYvQAO" TargetMode="External"/><Relationship Id="rId3192" Type="http://schemas.openxmlformats.org/officeDocument/2006/relationships/hyperlink" Target="https://observepoint.my.salesforce.com/001d000001QaOm5AAF" TargetMode="External"/><Relationship Id="rId3195" Type="http://schemas.openxmlformats.org/officeDocument/2006/relationships/hyperlink" Target="https://observepoint.my.salesforce.com/0066T00001AEdjOQAT" TargetMode="External"/><Relationship Id="rId3194" Type="http://schemas.openxmlformats.org/officeDocument/2006/relationships/hyperlink" Target="https://observepoint.my.salesforce.com/001d000001QaOm5AAF" TargetMode="External"/><Relationship Id="rId3197" Type="http://schemas.openxmlformats.org/officeDocument/2006/relationships/hyperlink" Target="https://observepoint.my.salesforce.com/0066T000016meQHQAY" TargetMode="External"/><Relationship Id="rId3196" Type="http://schemas.openxmlformats.org/officeDocument/2006/relationships/hyperlink" Target="https://observepoint.my.salesforce.com/001d000001QaaUXAAZ" TargetMode="External"/><Relationship Id="rId3199" Type="http://schemas.openxmlformats.org/officeDocument/2006/relationships/hyperlink" Target="https://observepoint.my.salesforce.com/0060W000014oPQpQAM" TargetMode="External"/><Relationship Id="rId3198" Type="http://schemas.openxmlformats.org/officeDocument/2006/relationships/hyperlink" Target="https://observepoint.my.salesforce.com/001d000001QaaUXAAZ" TargetMode="External"/><Relationship Id="rId3180" Type="http://schemas.openxmlformats.org/officeDocument/2006/relationships/hyperlink" Target="https://observepoint.my.salesforce.com/001d000000VOihdAAD" TargetMode="External"/><Relationship Id="rId3182" Type="http://schemas.openxmlformats.org/officeDocument/2006/relationships/hyperlink" Target="https://observepoint.my.salesforce.com/001d000000VOihdAAD" TargetMode="External"/><Relationship Id="rId3181" Type="http://schemas.openxmlformats.org/officeDocument/2006/relationships/hyperlink" Target="https://observepoint.my.salesforce.com/006d000000VQoOdAAL" TargetMode="External"/><Relationship Id="rId3184" Type="http://schemas.openxmlformats.org/officeDocument/2006/relationships/hyperlink" Target="https://observepoint.my.salesforce.com/001d000000VOihdAAD" TargetMode="External"/><Relationship Id="rId3183" Type="http://schemas.openxmlformats.org/officeDocument/2006/relationships/hyperlink" Target="https://observepoint.my.salesforce.com/006d000000vEoOsAAK" TargetMode="External"/><Relationship Id="rId3186" Type="http://schemas.openxmlformats.org/officeDocument/2006/relationships/hyperlink" Target="https://observepoint.my.salesforce.com/001d000000VOihdAAD" TargetMode="External"/><Relationship Id="rId3185" Type="http://schemas.openxmlformats.org/officeDocument/2006/relationships/hyperlink" Target="https://observepoint.my.salesforce.com/006d000000uE5olAAC" TargetMode="External"/><Relationship Id="rId3188" Type="http://schemas.openxmlformats.org/officeDocument/2006/relationships/hyperlink" Target="https://observepoint.my.salesforce.com/001d000001QaOm5AAF" TargetMode="External"/><Relationship Id="rId3187" Type="http://schemas.openxmlformats.org/officeDocument/2006/relationships/hyperlink" Target="https://observepoint.my.salesforce.com/006VH00000aeY33YAE" TargetMode="External"/><Relationship Id="rId3189" Type="http://schemas.openxmlformats.org/officeDocument/2006/relationships/hyperlink" Target="https://observepoint.my.salesforce.com/006d000000YdOLlAAN" TargetMode="External"/><Relationship Id="rId4480" Type="http://schemas.openxmlformats.org/officeDocument/2006/relationships/hyperlink" Target="https://observepoint.my.salesforce.com/001d000001gO7hdAAC" TargetMode="External"/><Relationship Id="rId3151" Type="http://schemas.openxmlformats.org/officeDocument/2006/relationships/hyperlink" Target="https://observepoint.my.salesforce.com/006d000000VQaW0AAL" TargetMode="External"/><Relationship Id="rId4482" Type="http://schemas.openxmlformats.org/officeDocument/2006/relationships/hyperlink" Target="https://observepoint.my.salesforce.com/001d000001fj53eAAA" TargetMode="External"/><Relationship Id="rId3150" Type="http://schemas.openxmlformats.org/officeDocument/2006/relationships/hyperlink" Target="https://observepoint.my.salesforce.com/001d000000vhmucAAA" TargetMode="External"/><Relationship Id="rId4481" Type="http://schemas.openxmlformats.org/officeDocument/2006/relationships/hyperlink" Target="https://observepoint.my.salesforce.com/006d000000ltU0hAAE" TargetMode="External"/><Relationship Id="rId3153" Type="http://schemas.openxmlformats.org/officeDocument/2006/relationships/hyperlink" Target="https://observepoint.my.salesforce.com/006d000000i0BXvAAM" TargetMode="External"/><Relationship Id="rId4484" Type="http://schemas.openxmlformats.org/officeDocument/2006/relationships/hyperlink" Target="https://observepoint.my.salesforce.com/001d000001hUh0qAAC" TargetMode="External"/><Relationship Id="rId3152" Type="http://schemas.openxmlformats.org/officeDocument/2006/relationships/hyperlink" Target="https://observepoint.my.salesforce.com/001d000000vhmucAAA" TargetMode="External"/><Relationship Id="rId4483" Type="http://schemas.openxmlformats.org/officeDocument/2006/relationships/hyperlink" Target="https://observepoint.my.salesforce.com/0066T00001AFFHhQAP" TargetMode="External"/><Relationship Id="rId3155" Type="http://schemas.openxmlformats.org/officeDocument/2006/relationships/hyperlink" Target="https://observepoint.my.salesforce.com/0066T000015QfIlQAK" TargetMode="External"/><Relationship Id="rId4486" Type="http://schemas.openxmlformats.org/officeDocument/2006/relationships/hyperlink" Target="https://observepoint.my.salesforce.com/001d000001hUh0qAAC" TargetMode="External"/><Relationship Id="rId3154" Type="http://schemas.openxmlformats.org/officeDocument/2006/relationships/hyperlink" Target="https://observepoint.my.salesforce.com/001d000000vhmucAAA" TargetMode="External"/><Relationship Id="rId4485" Type="http://schemas.openxmlformats.org/officeDocument/2006/relationships/hyperlink" Target="https://observepoint.my.salesforce.com/006VH00000SuX9KYAV" TargetMode="External"/><Relationship Id="rId3157" Type="http://schemas.openxmlformats.org/officeDocument/2006/relationships/hyperlink" Target="https://observepoint.my.salesforce.com/0060W000012KFQIQA4" TargetMode="External"/><Relationship Id="rId4488" Type="http://schemas.openxmlformats.org/officeDocument/2006/relationships/hyperlink" Target="https://observepoint.my.salesforce.com/001d000001hUh0qAAC" TargetMode="External"/><Relationship Id="rId3156" Type="http://schemas.openxmlformats.org/officeDocument/2006/relationships/hyperlink" Target="https://observepoint.my.salesforce.com/001d000000vhmucAAA" TargetMode="External"/><Relationship Id="rId4487" Type="http://schemas.openxmlformats.org/officeDocument/2006/relationships/hyperlink" Target="https://observepoint.my.salesforce.com/006VH00000hYYPtYAO" TargetMode="External"/><Relationship Id="rId3159" Type="http://schemas.openxmlformats.org/officeDocument/2006/relationships/hyperlink" Target="https://observepoint.my.salesforce.com/0060W000010wkyzQAA" TargetMode="External"/><Relationship Id="rId3158" Type="http://schemas.openxmlformats.org/officeDocument/2006/relationships/hyperlink" Target="https://observepoint.my.salesforce.com/001d000000vhmucAAA" TargetMode="External"/><Relationship Id="rId4489" Type="http://schemas.openxmlformats.org/officeDocument/2006/relationships/hyperlink" Target="https://observepoint.my.salesforce.com/006VH000000xFsfYAE" TargetMode="External"/><Relationship Id="rId3149" Type="http://schemas.openxmlformats.org/officeDocument/2006/relationships/hyperlink" Target="https://observepoint.my.salesforce.com/006d000000VQaX4AAL" TargetMode="External"/><Relationship Id="rId3140" Type="http://schemas.openxmlformats.org/officeDocument/2006/relationships/hyperlink" Target="https://observepoint.my.salesforce.com/001d000000XnXbcAAF" TargetMode="External"/><Relationship Id="rId4471" Type="http://schemas.openxmlformats.org/officeDocument/2006/relationships/hyperlink" Target="https://observepoint.my.salesforce.com/0060W00000vXKi8QAG" TargetMode="External"/><Relationship Id="rId4470" Type="http://schemas.openxmlformats.org/officeDocument/2006/relationships/hyperlink" Target="https://observepoint.my.salesforce.com/001d000000jR2TcAAK" TargetMode="External"/><Relationship Id="rId3142" Type="http://schemas.openxmlformats.org/officeDocument/2006/relationships/hyperlink" Target="https://observepoint.my.salesforce.com/001d000000XnXbcAAF" TargetMode="External"/><Relationship Id="rId4473" Type="http://schemas.openxmlformats.org/officeDocument/2006/relationships/hyperlink" Target="https://observepoint.my.salesforce.com/0060W00000y55jfQAA" TargetMode="External"/><Relationship Id="rId3141" Type="http://schemas.openxmlformats.org/officeDocument/2006/relationships/hyperlink" Target="https://observepoint.my.salesforce.com/0066T0000190EEGQA2" TargetMode="External"/><Relationship Id="rId4472" Type="http://schemas.openxmlformats.org/officeDocument/2006/relationships/hyperlink" Target="https://observepoint.my.salesforce.com/001d000000jR2TcAAK" TargetMode="External"/><Relationship Id="rId3144" Type="http://schemas.openxmlformats.org/officeDocument/2006/relationships/hyperlink" Target="https://observepoint.my.salesforce.com/001d000000XnXaZAAV" TargetMode="External"/><Relationship Id="rId4475" Type="http://schemas.openxmlformats.org/officeDocument/2006/relationships/hyperlink" Target="https://observepoint.my.salesforce.com/0060W000010QLg8QAG" TargetMode="External"/><Relationship Id="rId3143" Type="http://schemas.openxmlformats.org/officeDocument/2006/relationships/hyperlink" Target="https://observepoint.my.salesforce.com/006d000000VQaRiAAL" TargetMode="External"/><Relationship Id="rId4474" Type="http://schemas.openxmlformats.org/officeDocument/2006/relationships/hyperlink" Target="https://observepoint.my.salesforce.com/001d000001pQGaRAAW" TargetMode="External"/><Relationship Id="rId3146" Type="http://schemas.openxmlformats.org/officeDocument/2006/relationships/hyperlink" Target="https://observepoint.my.salesforce.com/001d000000VOLPoAAP" TargetMode="External"/><Relationship Id="rId4477" Type="http://schemas.openxmlformats.org/officeDocument/2006/relationships/hyperlink" Target="https://observepoint.my.salesforce.com/0060W00000vvm3zQAA" TargetMode="External"/><Relationship Id="rId3145" Type="http://schemas.openxmlformats.org/officeDocument/2006/relationships/hyperlink" Target="https://observepoint.my.salesforce.com/006d000000UYWgIAAX" TargetMode="External"/><Relationship Id="rId4476" Type="http://schemas.openxmlformats.org/officeDocument/2006/relationships/hyperlink" Target="https://observepoint.my.salesforce.com/001d000001pQGaRAAW" TargetMode="External"/><Relationship Id="rId3148" Type="http://schemas.openxmlformats.org/officeDocument/2006/relationships/hyperlink" Target="https://observepoint.my.salesforce.com/001d000000vhmucAAA" TargetMode="External"/><Relationship Id="rId4479" Type="http://schemas.openxmlformats.org/officeDocument/2006/relationships/hyperlink" Target="https://observepoint.my.salesforce.com/006d000000oC0kGAAS" TargetMode="External"/><Relationship Id="rId3147" Type="http://schemas.openxmlformats.org/officeDocument/2006/relationships/hyperlink" Target="https://observepoint.my.salesforce.com/0060W00000vvLL3QAM" TargetMode="External"/><Relationship Id="rId4478" Type="http://schemas.openxmlformats.org/officeDocument/2006/relationships/hyperlink" Target="https://observepoint.my.salesforce.com/001d000001gO7hdAAC" TargetMode="External"/><Relationship Id="rId3171" Type="http://schemas.openxmlformats.org/officeDocument/2006/relationships/hyperlink" Target="https://observepoint.my.salesforce.com/0060W00000wypJpQAI" TargetMode="External"/><Relationship Id="rId3170" Type="http://schemas.openxmlformats.org/officeDocument/2006/relationships/hyperlink" Target="https://observepoint.my.salesforce.com/001d000001QYqTzAAL" TargetMode="External"/><Relationship Id="rId3173" Type="http://schemas.openxmlformats.org/officeDocument/2006/relationships/hyperlink" Target="https://observepoint.my.salesforce.com/006d000000cFmwhAAC" TargetMode="External"/><Relationship Id="rId3172" Type="http://schemas.openxmlformats.org/officeDocument/2006/relationships/hyperlink" Target="https://observepoint.my.salesforce.com/001d000001QYqTzAAL" TargetMode="External"/><Relationship Id="rId3175" Type="http://schemas.openxmlformats.org/officeDocument/2006/relationships/hyperlink" Target="https://observepoint.my.salesforce.com/006d000000Sra8JAAR" TargetMode="External"/><Relationship Id="rId3174" Type="http://schemas.openxmlformats.org/officeDocument/2006/relationships/hyperlink" Target="https://observepoint.my.salesforce.com/001d000001QaO1GAAV" TargetMode="External"/><Relationship Id="rId3177" Type="http://schemas.openxmlformats.org/officeDocument/2006/relationships/hyperlink" Target="https://observepoint.my.salesforce.com/0060W00000wyyyKQAQ" TargetMode="External"/><Relationship Id="rId3176" Type="http://schemas.openxmlformats.org/officeDocument/2006/relationships/hyperlink" Target="https://observepoint.my.salesforce.com/001d000001QaO1GAAV" TargetMode="External"/><Relationship Id="rId3179" Type="http://schemas.openxmlformats.org/officeDocument/2006/relationships/hyperlink" Target="https://observepoint.my.salesforce.com/006d000000Yd5NSAAZ" TargetMode="External"/><Relationship Id="rId3178" Type="http://schemas.openxmlformats.org/officeDocument/2006/relationships/hyperlink" Target="https://observepoint.my.salesforce.com/001d000000VOihdAAD" TargetMode="External"/><Relationship Id="rId3160" Type="http://schemas.openxmlformats.org/officeDocument/2006/relationships/hyperlink" Target="https://observepoint.my.salesforce.com/001d000000vhmucAAA" TargetMode="External"/><Relationship Id="rId4491" Type="http://schemas.openxmlformats.org/officeDocument/2006/relationships/hyperlink" Target="https://observepoint.my.salesforce.com/0066T0000190wCFQAY" TargetMode="External"/><Relationship Id="rId4490" Type="http://schemas.openxmlformats.org/officeDocument/2006/relationships/hyperlink" Target="https://observepoint.my.salesforce.com/001d000001hUh0qAAC" TargetMode="External"/><Relationship Id="rId3162" Type="http://schemas.openxmlformats.org/officeDocument/2006/relationships/hyperlink" Target="https://observepoint.my.salesforce.com/001d000001QYqTzAAL" TargetMode="External"/><Relationship Id="rId4493" Type="http://schemas.openxmlformats.org/officeDocument/2006/relationships/hyperlink" Target="https://observepoint.my.salesforce.com/006VH00000eYPJVYA4" TargetMode="External"/><Relationship Id="rId3161" Type="http://schemas.openxmlformats.org/officeDocument/2006/relationships/hyperlink" Target="https://observepoint.my.salesforce.com/0060W00000vIMKIQA4" TargetMode="External"/><Relationship Id="rId4492" Type="http://schemas.openxmlformats.org/officeDocument/2006/relationships/hyperlink" Target="https://observepoint.my.salesforce.com/001d000001mmtWRAAY" TargetMode="External"/><Relationship Id="rId3164" Type="http://schemas.openxmlformats.org/officeDocument/2006/relationships/hyperlink" Target="https://observepoint.my.salesforce.com/001d000001QYqTzAAL" TargetMode="External"/><Relationship Id="rId4495" Type="http://schemas.openxmlformats.org/officeDocument/2006/relationships/hyperlink" Target="https://observepoint.my.salesforce.com/006VH00000Qhf4BYAR" TargetMode="External"/><Relationship Id="rId3163" Type="http://schemas.openxmlformats.org/officeDocument/2006/relationships/hyperlink" Target="https://observepoint.my.salesforce.com/006d000000Sra8bAAB" TargetMode="External"/><Relationship Id="rId4494" Type="http://schemas.openxmlformats.org/officeDocument/2006/relationships/hyperlink" Target="https://observepoint.my.salesforce.com/001d000001mmtWRAAY" TargetMode="External"/><Relationship Id="rId3166" Type="http://schemas.openxmlformats.org/officeDocument/2006/relationships/hyperlink" Target="https://observepoint.my.salesforce.com/001d000001QYqTzAAL" TargetMode="External"/><Relationship Id="rId4497" Type="http://schemas.openxmlformats.org/officeDocument/2006/relationships/hyperlink" Target="https://observepoint.my.salesforce.com/006VH00000d4NCTYA2" TargetMode="External"/><Relationship Id="rId3165" Type="http://schemas.openxmlformats.org/officeDocument/2006/relationships/hyperlink" Target="https://observepoint.my.salesforce.com/006d000000gbGbDAAU" TargetMode="External"/><Relationship Id="rId4496" Type="http://schemas.openxmlformats.org/officeDocument/2006/relationships/hyperlink" Target="https://observepoint.my.salesforce.com/001d000001hSdntAAC" TargetMode="External"/><Relationship Id="rId3168" Type="http://schemas.openxmlformats.org/officeDocument/2006/relationships/hyperlink" Target="https://observepoint.my.salesforce.com/001d000001QYqTzAAL" TargetMode="External"/><Relationship Id="rId4499" Type="http://schemas.openxmlformats.org/officeDocument/2006/relationships/hyperlink" Target="https://observepoint.my.salesforce.com/006d000000qprkVAAQ" TargetMode="External"/><Relationship Id="rId3167" Type="http://schemas.openxmlformats.org/officeDocument/2006/relationships/hyperlink" Target="https://observepoint.my.salesforce.com/006d000000cFn0mAAC" TargetMode="External"/><Relationship Id="rId4498" Type="http://schemas.openxmlformats.org/officeDocument/2006/relationships/hyperlink" Target="https://observepoint.my.salesforce.com/001d000001hSdntAAC" TargetMode="External"/><Relationship Id="rId3169" Type="http://schemas.openxmlformats.org/officeDocument/2006/relationships/hyperlink" Target="https://observepoint.my.salesforce.com/0060W000010qDEHQA2" TargetMode="External"/><Relationship Id="rId2700" Type="http://schemas.openxmlformats.org/officeDocument/2006/relationships/hyperlink" Target="https://observepoint.my.salesforce.com/0010W00002OzRcnQAF" TargetMode="External"/><Relationship Id="rId2701" Type="http://schemas.openxmlformats.org/officeDocument/2006/relationships/hyperlink" Target="https://observepoint.my.salesforce.com/0066T00001CzLXpQAN" TargetMode="External"/><Relationship Id="rId2702" Type="http://schemas.openxmlformats.org/officeDocument/2006/relationships/hyperlink" Target="https://observepoint.my.salesforce.com/001d000001ijufNAAQ" TargetMode="External"/><Relationship Id="rId2703" Type="http://schemas.openxmlformats.org/officeDocument/2006/relationships/hyperlink" Target="https://observepoint.my.salesforce.com/006VH00000cMGg9YAG" TargetMode="External"/><Relationship Id="rId2704" Type="http://schemas.openxmlformats.org/officeDocument/2006/relationships/hyperlink" Target="https://observepoint.my.salesforce.com/001d000001ijufNAAQ" TargetMode="External"/><Relationship Id="rId2705" Type="http://schemas.openxmlformats.org/officeDocument/2006/relationships/hyperlink" Target="https://observepoint.my.salesforce.com/0066T00001AC5qoQAD" TargetMode="External"/><Relationship Id="rId2706" Type="http://schemas.openxmlformats.org/officeDocument/2006/relationships/hyperlink" Target="https://observepoint.my.salesforce.com/001d000001hW4ZqAAK" TargetMode="External"/><Relationship Id="rId2707" Type="http://schemas.openxmlformats.org/officeDocument/2006/relationships/hyperlink" Target="https://observepoint.my.salesforce.com/006VH000001pmmnYAA" TargetMode="External"/><Relationship Id="rId2708" Type="http://schemas.openxmlformats.org/officeDocument/2006/relationships/hyperlink" Target="https://observepoint.my.salesforce.com/001d000001hW4ZqAAK" TargetMode="External"/><Relationship Id="rId2709" Type="http://schemas.openxmlformats.org/officeDocument/2006/relationships/hyperlink" Target="https://observepoint.my.salesforce.com/0066T00001BBUWaQAP" TargetMode="External"/><Relationship Id="rId2720" Type="http://schemas.openxmlformats.org/officeDocument/2006/relationships/hyperlink" Target="https://observepoint.my.salesforce.com/001d000001rfjZCAAY" TargetMode="External"/><Relationship Id="rId2721" Type="http://schemas.openxmlformats.org/officeDocument/2006/relationships/hyperlink" Target="https://observepoint.my.salesforce.com/0066T000018zILLQA2" TargetMode="External"/><Relationship Id="rId2722" Type="http://schemas.openxmlformats.org/officeDocument/2006/relationships/hyperlink" Target="https://observepoint.my.salesforce.com/0010W00002f3EAzQAM" TargetMode="External"/><Relationship Id="rId2723" Type="http://schemas.openxmlformats.org/officeDocument/2006/relationships/hyperlink" Target="https://observepoint.my.salesforce.com/006VH00000XU3bmYAD" TargetMode="External"/><Relationship Id="rId2724" Type="http://schemas.openxmlformats.org/officeDocument/2006/relationships/hyperlink" Target="https://observepoint.my.salesforce.com/001d000001fj7YtAAI" TargetMode="External"/><Relationship Id="rId2725" Type="http://schemas.openxmlformats.org/officeDocument/2006/relationships/hyperlink" Target="https://observepoint.my.salesforce.com/0066T00001CydbBQAR" TargetMode="External"/><Relationship Id="rId2726" Type="http://schemas.openxmlformats.org/officeDocument/2006/relationships/hyperlink" Target="https://observepoint.my.salesforce.com/001d000001hVpejAAC" TargetMode="External"/><Relationship Id="rId2727" Type="http://schemas.openxmlformats.org/officeDocument/2006/relationships/hyperlink" Target="https://observepoint.my.salesforce.com/006VH0000036nifYAA" TargetMode="External"/><Relationship Id="rId2728" Type="http://schemas.openxmlformats.org/officeDocument/2006/relationships/hyperlink" Target="https://observepoint.my.salesforce.com/0010W00002MVNUAQA5" TargetMode="External"/><Relationship Id="rId2729" Type="http://schemas.openxmlformats.org/officeDocument/2006/relationships/hyperlink" Target="https://observepoint.my.salesforce.com/006VH00000BvGmWYAV" TargetMode="External"/><Relationship Id="rId2710" Type="http://schemas.openxmlformats.org/officeDocument/2006/relationships/hyperlink" Target="https://observepoint.my.salesforce.com/001d000001rgTbzAAE" TargetMode="External"/><Relationship Id="rId2711" Type="http://schemas.openxmlformats.org/officeDocument/2006/relationships/hyperlink" Target="https://observepoint.my.salesforce.com/0066T000017vplcQAA" TargetMode="External"/><Relationship Id="rId2712" Type="http://schemas.openxmlformats.org/officeDocument/2006/relationships/hyperlink" Target="https://observepoint.my.salesforce.com/0016T00002w5GTmQAM" TargetMode="External"/><Relationship Id="rId2713" Type="http://schemas.openxmlformats.org/officeDocument/2006/relationships/hyperlink" Target="https://observepoint.my.salesforce.com/0066T00001BB66GQAT" TargetMode="External"/><Relationship Id="rId2714" Type="http://schemas.openxmlformats.org/officeDocument/2006/relationships/hyperlink" Target="https://observepoint.my.salesforce.com/0016T00002w5dcvQAA" TargetMode="External"/><Relationship Id="rId2715" Type="http://schemas.openxmlformats.org/officeDocument/2006/relationships/hyperlink" Target="https://observepoint.my.salesforce.com/006VH00000ApksgYAB" TargetMode="External"/><Relationship Id="rId2716" Type="http://schemas.openxmlformats.org/officeDocument/2006/relationships/hyperlink" Target="https://observepoint.my.salesforce.com/0016T00002w5dcvQAA" TargetMode="External"/><Relationship Id="rId2717" Type="http://schemas.openxmlformats.org/officeDocument/2006/relationships/hyperlink" Target="https://observepoint.my.salesforce.com/0066T00001Dk4NZQAZ" TargetMode="External"/><Relationship Id="rId2718" Type="http://schemas.openxmlformats.org/officeDocument/2006/relationships/hyperlink" Target="https://observepoint.my.salesforce.com/0016T00002kDs6jQAC" TargetMode="External"/><Relationship Id="rId2719" Type="http://schemas.openxmlformats.org/officeDocument/2006/relationships/hyperlink" Target="https://observepoint.my.salesforce.com/006VH00000RvPWyYAN" TargetMode="External"/><Relationship Id="rId1455" Type="http://schemas.openxmlformats.org/officeDocument/2006/relationships/hyperlink" Target="https://observepoint.my.salesforce.com/001d000001gQZOhAAO" TargetMode="External"/><Relationship Id="rId2786" Type="http://schemas.openxmlformats.org/officeDocument/2006/relationships/hyperlink" Target="https://observepoint.my.salesforce.com/001d000001gQ0DSAA0" TargetMode="External"/><Relationship Id="rId5813" Type="http://schemas.openxmlformats.org/officeDocument/2006/relationships/hyperlink" Target="https://observepoint.my.salesforce.com/001d000001hULQWAA4" TargetMode="External"/><Relationship Id="rId1456" Type="http://schemas.openxmlformats.org/officeDocument/2006/relationships/hyperlink" Target="https://observepoint.my.salesforce.com/0066T000015qTGHQA2" TargetMode="External"/><Relationship Id="rId2787" Type="http://schemas.openxmlformats.org/officeDocument/2006/relationships/hyperlink" Target="https://observepoint.my.salesforce.com/0066T00001CN3bkQAD" TargetMode="External"/><Relationship Id="rId5814" Type="http://schemas.openxmlformats.org/officeDocument/2006/relationships/hyperlink" Target="https://observepoint.my.salesforce.com/006VH00000a43tqYAA" TargetMode="External"/><Relationship Id="rId1457" Type="http://schemas.openxmlformats.org/officeDocument/2006/relationships/hyperlink" Target="https://observepoint.my.salesforce.com/001d000001RdTAgAAN" TargetMode="External"/><Relationship Id="rId2788" Type="http://schemas.openxmlformats.org/officeDocument/2006/relationships/hyperlink" Target="https://observepoint.my.salesforce.com/001d000001qtMJCAA2" TargetMode="External"/><Relationship Id="rId5811" Type="http://schemas.openxmlformats.org/officeDocument/2006/relationships/hyperlink" Target="https://observepoint.my.salesforce.com/001VH00000b2I6nYAE" TargetMode="External"/><Relationship Id="rId1458" Type="http://schemas.openxmlformats.org/officeDocument/2006/relationships/hyperlink" Target="https://observepoint.my.salesforce.com/0060W000014Za0KQAS" TargetMode="External"/><Relationship Id="rId2789" Type="http://schemas.openxmlformats.org/officeDocument/2006/relationships/hyperlink" Target="https://observepoint.my.salesforce.com/006VH00000gz1NBYAY" TargetMode="External"/><Relationship Id="rId5812" Type="http://schemas.openxmlformats.org/officeDocument/2006/relationships/hyperlink" Target="https://observepoint.my.salesforce.com/006VH000002u6HiYAI" TargetMode="External"/><Relationship Id="rId1459" Type="http://schemas.openxmlformats.org/officeDocument/2006/relationships/hyperlink" Target="https://observepoint.my.salesforce.com/001d000001RdTAgAAN" TargetMode="External"/><Relationship Id="rId5817" Type="http://schemas.openxmlformats.org/officeDocument/2006/relationships/hyperlink" Target="https://observepoint.my.salesforce.com/001d000001yKegKAAS" TargetMode="External"/><Relationship Id="rId5818" Type="http://schemas.openxmlformats.org/officeDocument/2006/relationships/hyperlink" Target="https://observepoint.my.salesforce.com/0066T00001DO7GpQAL" TargetMode="External"/><Relationship Id="rId5815" Type="http://schemas.openxmlformats.org/officeDocument/2006/relationships/hyperlink" Target="https://observepoint.my.salesforce.com/001d000001fioeBAAQ" TargetMode="External"/><Relationship Id="rId5816" Type="http://schemas.openxmlformats.org/officeDocument/2006/relationships/hyperlink" Target="https://observepoint.my.salesforce.com/006VH00000fhHArYAM" TargetMode="External"/><Relationship Id="rId5819" Type="http://schemas.openxmlformats.org/officeDocument/2006/relationships/hyperlink" Target="https://observepoint.my.salesforce.com/001d000001mk3RAAAY" TargetMode="External"/><Relationship Id="rId629" Type="http://schemas.openxmlformats.org/officeDocument/2006/relationships/hyperlink" Target="https://observepoint.my.salesforce.com/0060W00000wyRp6QAE" TargetMode="External"/><Relationship Id="rId624" Type="http://schemas.openxmlformats.org/officeDocument/2006/relationships/hyperlink" Target="https://observepoint.my.salesforce.com/001d000000VOLPEAA5" TargetMode="External"/><Relationship Id="rId623" Type="http://schemas.openxmlformats.org/officeDocument/2006/relationships/hyperlink" Target="https://observepoint.my.salesforce.com/0060W00000y4vCAQAY" TargetMode="External"/><Relationship Id="rId622" Type="http://schemas.openxmlformats.org/officeDocument/2006/relationships/hyperlink" Target="https://observepoint.my.salesforce.com/001d000001VcbkzAAB" TargetMode="External"/><Relationship Id="rId621" Type="http://schemas.openxmlformats.org/officeDocument/2006/relationships/hyperlink" Target="https://observepoint.my.salesforce.com/0066T00001CzLrAQAV" TargetMode="External"/><Relationship Id="rId628" Type="http://schemas.openxmlformats.org/officeDocument/2006/relationships/hyperlink" Target="https://observepoint.my.salesforce.com/001d000001qtMYKAA2" TargetMode="External"/><Relationship Id="rId627" Type="http://schemas.openxmlformats.org/officeDocument/2006/relationships/hyperlink" Target="https://observepoint.my.salesforce.com/0060W0000121zi3QAA" TargetMode="External"/><Relationship Id="rId626" Type="http://schemas.openxmlformats.org/officeDocument/2006/relationships/hyperlink" Target="https://observepoint.my.salesforce.com/001d000001qtMYKAA2" TargetMode="External"/><Relationship Id="rId625" Type="http://schemas.openxmlformats.org/officeDocument/2006/relationships/hyperlink" Target="https://observepoint.my.salesforce.com/0060W000014oEuAQAU" TargetMode="External"/><Relationship Id="rId2780" Type="http://schemas.openxmlformats.org/officeDocument/2006/relationships/hyperlink" Target="https://observepoint.my.salesforce.com/001d000001Yq4yIAAR" TargetMode="External"/><Relationship Id="rId1450" Type="http://schemas.openxmlformats.org/officeDocument/2006/relationships/hyperlink" Target="https://observepoint.my.salesforce.com/0060W00000y835VQAQ" TargetMode="External"/><Relationship Id="rId2781" Type="http://schemas.openxmlformats.org/officeDocument/2006/relationships/hyperlink" Target="https://observepoint.my.salesforce.com/006VH00000FU8vZYAT" TargetMode="External"/><Relationship Id="rId620" Type="http://schemas.openxmlformats.org/officeDocument/2006/relationships/hyperlink" Target="https://observepoint.my.salesforce.com/001d000001VcbkzAAB" TargetMode="External"/><Relationship Id="rId1451" Type="http://schemas.openxmlformats.org/officeDocument/2006/relationships/hyperlink" Target="https://observepoint.my.salesforce.com/001d000001Qad7AAAR" TargetMode="External"/><Relationship Id="rId2782" Type="http://schemas.openxmlformats.org/officeDocument/2006/relationships/hyperlink" Target="https://observepoint.my.salesforce.com/001d000001Yq4yIAAR" TargetMode="External"/><Relationship Id="rId1452" Type="http://schemas.openxmlformats.org/officeDocument/2006/relationships/hyperlink" Target="https://observepoint.my.salesforce.com/0060W00000wxW7KQAU" TargetMode="External"/><Relationship Id="rId2783" Type="http://schemas.openxmlformats.org/officeDocument/2006/relationships/hyperlink" Target="https://observepoint.my.salesforce.com/006VH00000ONvnvYAD" TargetMode="External"/><Relationship Id="rId5810" Type="http://schemas.openxmlformats.org/officeDocument/2006/relationships/hyperlink" Target="https://observepoint.my.salesforce.com/006VH00000auem1YAA" TargetMode="External"/><Relationship Id="rId1453" Type="http://schemas.openxmlformats.org/officeDocument/2006/relationships/hyperlink" Target="https://observepoint.my.salesforce.com/001d000001gQZOhAAO" TargetMode="External"/><Relationship Id="rId2784" Type="http://schemas.openxmlformats.org/officeDocument/2006/relationships/hyperlink" Target="https://observepoint.my.salesforce.com/0016T00002kDs6jQAC" TargetMode="External"/><Relationship Id="rId1454" Type="http://schemas.openxmlformats.org/officeDocument/2006/relationships/hyperlink" Target="https://observepoint.my.salesforce.com/0060W00000zOZprQAG" TargetMode="External"/><Relationship Id="rId2785" Type="http://schemas.openxmlformats.org/officeDocument/2006/relationships/hyperlink" Target="https://observepoint.my.salesforce.com/0066T0000191noUQAQ" TargetMode="External"/><Relationship Id="rId1444" Type="http://schemas.openxmlformats.org/officeDocument/2006/relationships/hyperlink" Target="https://observepoint.my.salesforce.com/006VH000002x1jkYAA" TargetMode="External"/><Relationship Id="rId2775" Type="http://schemas.openxmlformats.org/officeDocument/2006/relationships/hyperlink" Target="https://observepoint.my.salesforce.com/0066T00001AEwwtQAD" TargetMode="External"/><Relationship Id="rId5802" Type="http://schemas.openxmlformats.org/officeDocument/2006/relationships/hyperlink" Target="https://observepoint.my.salesforce.com/006VH00000KzvXKYAZ" TargetMode="External"/><Relationship Id="rId1445" Type="http://schemas.openxmlformats.org/officeDocument/2006/relationships/hyperlink" Target="https://observepoint.my.salesforce.com/001d000001Qad7AAAR" TargetMode="External"/><Relationship Id="rId2776" Type="http://schemas.openxmlformats.org/officeDocument/2006/relationships/hyperlink" Target="https://observepoint.my.salesforce.com/0016T00002jn3HKQAY" TargetMode="External"/><Relationship Id="rId5803" Type="http://schemas.openxmlformats.org/officeDocument/2006/relationships/hyperlink" Target="https://observepoint.my.salesforce.com/001d000001RdQ9ZAAV" TargetMode="External"/><Relationship Id="rId1446" Type="http://schemas.openxmlformats.org/officeDocument/2006/relationships/hyperlink" Target="https://observepoint.my.salesforce.com/0060W000013rgSmQAI" TargetMode="External"/><Relationship Id="rId2777" Type="http://schemas.openxmlformats.org/officeDocument/2006/relationships/hyperlink" Target="https://observepoint.my.salesforce.com/006VH000002eTv1YAE" TargetMode="External"/><Relationship Id="rId5800" Type="http://schemas.openxmlformats.org/officeDocument/2006/relationships/hyperlink" Target="https://observepoint.my.salesforce.com/006VH00000aaazgYAA" TargetMode="External"/><Relationship Id="rId1447" Type="http://schemas.openxmlformats.org/officeDocument/2006/relationships/hyperlink" Target="https://observepoint.my.salesforce.com/001d000001Qad7AAAR" TargetMode="External"/><Relationship Id="rId2778" Type="http://schemas.openxmlformats.org/officeDocument/2006/relationships/hyperlink" Target="https://observepoint.my.salesforce.com/0016T00002jn3HKQAY" TargetMode="External"/><Relationship Id="rId5801" Type="http://schemas.openxmlformats.org/officeDocument/2006/relationships/hyperlink" Target="https://observepoint.my.salesforce.com/001d000001RdQ9ZAAV" TargetMode="External"/><Relationship Id="rId1448" Type="http://schemas.openxmlformats.org/officeDocument/2006/relationships/hyperlink" Target="https://observepoint.my.salesforce.com/0060W000010yaLtQAI" TargetMode="External"/><Relationship Id="rId2779" Type="http://schemas.openxmlformats.org/officeDocument/2006/relationships/hyperlink" Target="https://observepoint.my.salesforce.com/0066T00001AC5wuQAD" TargetMode="External"/><Relationship Id="rId5806" Type="http://schemas.openxmlformats.org/officeDocument/2006/relationships/hyperlink" Target="https://observepoint.my.salesforce.com/006VH00000gKfYMYA0" TargetMode="External"/><Relationship Id="rId1449" Type="http://schemas.openxmlformats.org/officeDocument/2006/relationships/hyperlink" Target="https://observepoint.my.salesforce.com/001d000001Qad7AAAR" TargetMode="External"/><Relationship Id="rId5807" Type="http://schemas.openxmlformats.org/officeDocument/2006/relationships/hyperlink" Target="https://observepoint.my.salesforce.com/001d000001hW4ZqAAK" TargetMode="External"/><Relationship Id="rId5804" Type="http://schemas.openxmlformats.org/officeDocument/2006/relationships/hyperlink" Target="https://observepoint.my.salesforce.com/006VH00000YM2cHYAT" TargetMode="External"/><Relationship Id="rId5805" Type="http://schemas.openxmlformats.org/officeDocument/2006/relationships/hyperlink" Target="https://observepoint.my.salesforce.com/001d000001RemTNAAZ" TargetMode="External"/><Relationship Id="rId619" Type="http://schemas.openxmlformats.org/officeDocument/2006/relationships/hyperlink" Target="https://observepoint.my.salesforce.com/006VH00000dNjUGYA0" TargetMode="External"/><Relationship Id="rId5808" Type="http://schemas.openxmlformats.org/officeDocument/2006/relationships/hyperlink" Target="https://observepoint.my.salesforce.com/006VH00000RxwRpYAJ" TargetMode="External"/><Relationship Id="rId618" Type="http://schemas.openxmlformats.org/officeDocument/2006/relationships/hyperlink" Target="https://observepoint.my.salesforce.com/001d000001VcbkzAAB" TargetMode="External"/><Relationship Id="rId5809" Type="http://schemas.openxmlformats.org/officeDocument/2006/relationships/hyperlink" Target="https://observepoint.my.salesforce.com/001d000001hW4ZqAAK" TargetMode="External"/><Relationship Id="rId613" Type="http://schemas.openxmlformats.org/officeDocument/2006/relationships/hyperlink" Target="https://observepoint.my.salesforce.com/0066T00001AD3fwQAD" TargetMode="External"/><Relationship Id="rId612" Type="http://schemas.openxmlformats.org/officeDocument/2006/relationships/hyperlink" Target="https://observepoint.my.salesforce.com/001d000001RdTYMAA3" TargetMode="External"/><Relationship Id="rId611" Type="http://schemas.openxmlformats.org/officeDocument/2006/relationships/hyperlink" Target="https://observepoint.my.salesforce.com/0060W000010R6BmQAK" TargetMode="External"/><Relationship Id="rId610" Type="http://schemas.openxmlformats.org/officeDocument/2006/relationships/hyperlink" Target="https://observepoint.my.salesforce.com/001d000001qtIBmAAM" TargetMode="External"/><Relationship Id="rId617" Type="http://schemas.openxmlformats.org/officeDocument/2006/relationships/hyperlink" Target="https://observepoint.my.salesforce.com/006VH00000Ppo2nYAB" TargetMode="External"/><Relationship Id="rId616" Type="http://schemas.openxmlformats.org/officeDocument/2006/relationships/hyperlink" Target="https://observepoint.my.salesforce.com/001d000001hVEw9AAG" TargetMode="External"/><Relationship Id="rId615" Type="http://schemas.openxmlformats.org/officeDocument/2006/relationships/hyperlink" Target="https://observepoint.my.salesforce.com/006VH000001UsdVYAS" TargetMode="External"/><Relationship Id="rId614" Type="http://schemas.openxmlformats.org/officeDocument/2006/relationships/hyperlink" Target="https://observepoint.my.salesforce.com/001d000001hVEw9AAG" TargetMode="External"/><Relationship Id="rId2770" Type="http://schemas.openxmlformats.org/officeDocument/2006/relationships/hyperlink" Target="https://observepoint.my.salesforce.com/001d000001ezk5tAAA" TargetMode="External"/><Relationship Id="rId1440" Type="http://schemas.openxmlformats.org/officeDocument/2006/relationships/hyperlink" Target="https://observepoint.my.salesforce.com/0060W00000zPCjsQAG" TargetMode="External"/><Relationship Id="rId2771" Type="http://schemas.openxmlformats.org/officeDocument/2006/relationships/hyperlink" Target="https://observepoint.my.salesforce.com/006VH00000bJ9IPYA0" TargetMode="External"/><Relationship Id="rId1441" Type="http://schemas.openxmlformats.org/officeDocument/2006/relationships/hyperlink" Target="https://observepoint.my.salesforce.com/0010W00002KZSxkQAH" TargetMode="External"/><Relationship Id="rId2772" Type="http://schemas.openxmlformats.org/officeDocument/2006/relationships/hyperlink" Target="https://observepoint.my.salesforce.com/001d000001ezk5tAAA" TargetMode="External"/><Relationship Id="rId1442" Type="http://schemas.openxmlformats.org/officeDocument/2006/relationships/hyperlink" Target="https://observepoint.my.salesforce.com/0060W00000y6EJwQAM" TargetMode="External"/><Relationship Id="rId2773" Type="http://schemas.openxmlformats.org/officeDocument/2006/relationships/hyperlink" Target="https://observepoint.my.salesforce.com/0066T00001DNctzQAD" TargetMode="External"/><Relationship Id="rId1443" Type="http://schemas.openxmlformats.org/officeDocument/2006/relationships/hyperlink" Target="https://observepoint.my.salesforce.com/001d000001Qad7AAAR" TargetMode="External"/><Relationship Id="rId2774" Type="http://schemas.openxmlformats.org/officeDocument/2006/relationships/hyperlink" Target="https://observepoint.my.salesforce.com/001d000001ezk5tAAA" TargetMode="External"/><Relationship Id="rId1477" Type="http://schemas.openxmlformats.org/officeDocument/2006/relationships/hyperlink" Target="https://observepoint.my.salesforce.com/001d000001lsJGaAAM" TargetMode="External"/><Relationship Id="rId4503" Type="http://schemas.openxmlformats.org/officeDocument/2006/relationships/hyperlink" Target="https://observepoint.my.salesforce.com/0060W00000zMW6kQAG" TargetMode="External"/><Relationship Id="rId5835" Type="http://schemas.openxmlformats.org/officeDocument/2006/relationships/hyperlink" Target="https://observepoint.my.salesforce.com/0016T00002mPXyiQAG" TargetMode="External"/><Relationship Id="rId1478" Type="http://schemas.openxmlformats.org/officeDocument/2006/relationships/hyperlink" Target="https://observepoint.my.salesforce.com/0066T000017WAnXQAW" TargetMode="External"/><Relationship Id="rId4502" Type="http://schemas.openxmlformats.org/officeDocument/2006/relationships/hyperlink" Target="https://observepoint.my.salesforce.com/001d000000vhmurAAA" TargetMode="External"/><Relationship Id="rId5836" Type="http://schemas.openxmlformats.org/officeDocument/2006/relationships/hyperlink" Target="https://observepoint.my.salesforce.com/006VH00000XPJFlYAP" TargetMode="External"/><Relationship Id="rId1479" Type="http://schemas.openxmlformats.org/officeDocument/2006/relationships/hyperlink" Target="https://observepoint.my.salesforce.com/001d0000020jGPkAAM" TargetMode="External"/><Relationship Id="rId4505" Type="http://schemas.openxmlformats.org/officeDocument/2006/relationships/hyperlink" Target="https://observepoint.my.salesforce.com/0060W00000vvf8FQAQ" TargetMode="External"/><Relationship Id="rId5833" Type="http://schemas.openxmlformats.org/officeDocument/2006/relationships/hyperlink" Target="https://observepoint.my.salesforce.com/0010W00002dxRaHQAU" TargetMode="External"/><Relationship Id="rId4504" Type="http://schemas.openxmlformats.org/officeDocument/2006/relationships/hyperlink" Target="https://observepoint.my.salesforce.com/001d000000vhmurAAA" TargetMode="External"/><Relationship Id="rId5834" Type="http://schemas.openxmlformats.org/officeDocument/2006/relationships/hyperlink" Target="https://observepoint.my.salesforce.com/006VH00000ZbvcfYAB" TargetMode="External"/><Relationship Id="rId4507" Type="http://schemas.openxmlformats.org/officeDocument/2006/relationships/hyperlink" Target="https://observepoint.my.salesforce.com/0060W000014nx96QAA" TargetMode="External"/><Relationship Id="rId5839" Type="http://schemas.openxmlformats.org/officeDocument/2006/relationships/hyperlink" Target="https://observepoint.my.salesforce.com/001d000001u3VEmAAM" TargetMode="External"/><Relationship Id="rId4506" Type="http://schemas.openxmlformats.org/officeDocument/2006/relationships/hyperlink" Target="https://observepoint.my.salesforce.com/001d000001hUd1MAAS" TargetMode="External"/><Relationship Id="rId4509" Type="http://schemas.openxmlformats.org/officeDocument/2006/relationships/hyperlink" Target="https://observepoint.my.salesforce.com/0060W000012YxJBQA0" TargetMode="External"/><Relationship Id="rId5837" Type="http://schemas.openxmlformats.org/officeDocument/2006/relationships/hyperlink" Target="https://observepoint.my.salesforce.com/001d000001RdTG3AAN" TargetMode="External"/><Relationship Id="rId4508" Type="http://schemas.openxmlformats.org/officeDocument/2006/relationships/hyperlink" Target="https://observepoint.my.salesforce.com/001d000001hUd1MAAS" TargetMode="External"/><Relationship Id="rId5838" Type="http://schemas.openxmlformats.org/officeDocument/2006/relationships/hyperlink" Target="https://observepoint.my.salesforce.com/006VH00000XNWgvYAH" TargetMode="External"/><Relationship Id="rId646" Type="http://schemas.openxmlformats.org/officeDocument/2006/relationships/hyperlink" Target="https://observepoint.my.salesforce.com/001d000001HbzQ2AAJ" TargetMode="External"/><Relationship Id="rId645" Type="http://schemas.openxmlformats.org/officeDocument/2006/relationships/hyperlink" Target="https://observepoint.my.salesforce.com/0060W000013pbNuQAI" TargetMode="External"/><Relationship Id="rId644" Type="http://schemas.openxmlformats.org/officeDocument/2006/relationships/hyperlink" Target="https://observepoint.my.salesforce.com/001d0000026TT5sAAG" TargetMode="External"/><Relationship Id="rId643" Type="http://schemas.openxmlformats.org/officeDocument/2006/relationships/hyperlink" Target="https://observepoint.my.salesforce.com/0060W00000zH5GaQAK" TargetMode="External"/><Relationship Id="rId649" Type="http://schemas.openxmlformats.org/officeDocument/2006/relationships/hyperlink" Target="https://observepoint.my.salesforce.com/0066T00001CN14wQAD" TargetMode="External"/><Relationship Id="rId648" Type="http://schemas.openxmlformats.org/officeDocument/2006/relationships/hyperlink" Target="https://observepoint.my.salesforce.com/001d000001HbzQ2AAJ" TargetMode="External"/><Relationship Id="rId647" Type="http://schemas.openxmlformats.org/officeDocument/2006/relationships/hyperlink" Target="https://observepoint.my.salesforce.com/006VH00000aMoUTYA0" TargetMode="External"/><Relationship Id="rId1470" Type="http://schemas.openxmlformats.org/officeDocument/2006/relationships/hyperlink" Target="https://observepoint.my.salesforce.com/0060W000012tvGzQAI" TargetMode="External"/><Relationship Id="rId1471" Type="http://schemas.openxmlformats.org/officeDocument/2006/relationships/hyperlink" Target="https://observepoint.my.salesforce.com/0010W00002KcJrfQAF" TargetMode="External"/><Relationship Id="rId1472" Type="http://schemas.openxmlformats.org/officeDocument/2006/relationships/hyperlink" Target="https://observepoint.my.salesforce.com/0060W00000zMq42QAC" TargetMode="External"/><Relationship Id="rId642" Type="http://schemas.openxmlformats.org/officeDocument/2006/relationships/hyperlink" Target="https://observepoint.my.salesforce.com/001d0000026TT5sAAG" TargetMode="External"/><Relationship Id="rId1473" Type="http://schemas.openxmlformats.org/officeDocument/2006/relationships/hyperlink" Target="https://observepoint.my.salesforce.com/0010W00002KcJrfQAF" TargetMode="External"/><Relationship Id="rId5831" Type="http://schemas.openxmlformats.org/officeDocument/2006/relationships/hyperlink" Target="https://observepoint.my.salesforce.com/001d000001gQQ9cAAG" TargetMode="External"/><Relationship Id="rId641" Type="http://schemas.openxmlformats.org/officeDocument/2006/relationships/hyperlink" Target="https://observepoint.my.salesforce.com/0060W0000123v06QAA" TargetMode="External"/><Relationship Id="rId1474" Type="http://schemas.openxmlformats.org/officeDocument/2006/relationships/hyperlink" Target="https://observepoint.my.salesforce.com/0060W000014VJlkQAG" TargetMode="External"/><Relationship Id="rId5832" Type="http://schemas.openxmlformats.org/officeDocument/2006/relationships/hyperlink" Target="https://observepoint.my.salesforce.com/006VH00000ISTKrYAP" TargetMode="External"/><Relationship Id="rId640" Type="http://schemas.openxmlformats.org/officeDocument/2006/relationships/hyperlink" Target="https://observepoint.my.salesforce.com/001d0000026TT5sAAG" TargetMode="External"/><Relationship Id="rId1475" Type="http://schemas.openxmlformats.org/officeDocument/2006/relationships/hyperlink" Target="https://observepoint.my.salesforce.com/0010W00002gEhHxQAK" TargetMode="External"/><Relationship Id="rId4501" Type="http://schemas.openxmlformats.org/officeDocument/2006/relationships/hyperlink" Target="https://observepoint.my.salesforce.com/0060W000010x7dQQAQ" TargetMode="External"/><Relationship Id="rId1476" Type="http://schemas.openxmlformats.org/officeDocument/2006/relationships/hyperlink" Target="https://observepoint.my.salesforce.com/0066T000016GVrAQAW" TargetMode="External"/><Relationship Id="rId4500" Type="http://schemas.openxmlformats.org/officeDocument/2006/relationships/hyperlink" Target="https://observepoint.my.salesforce.com/001d000000vhmurAAA" TargetMode="External"/><Relationship Id="rId5830" Type="http://schemas.openxmlformats.org/officeDocument/2006/relationships/hyperlink" Target="https://observepoint.my.salesforce.com/006VH00000Lf93FYAR" TargetMode="External"/><Relationship Id="rId1466" Type="http://schemas.openxmlformats.org/officeDocument/2006/relationships/hyperlink" Target="https://observepoint.my.salesforce.com/0066T000018GiXTQA0" TargetMode="External"/><Relationship Id="rId2797" Type="http://schemas.openxmlformats.org/officeDocument/2006/relationships/hyperlink" Target="https://observepoint.my.salesforce.com/0066T00001AC8qAQAT" TargetMode="External"/><Relationship Id="rId5824" Type="http://schemas.openxmlformats.org/officeDocument/2006/relationships/hyperlink" Target="https://observepoint.my.salesforce.com/006VH00000HzvyuYAB" TargetMode="External"/><Relationship Id="rId1467" Type="http://schemas.openxmlformats.org/officeDocument/2006/relationships/hyperlink" Target="https://observepoint.my.salesforce.com/001d000001ezkUkAAI" TargetMode="External"/><Relationship Id="rId2798" Type="http://schemas.openxmlformats.org/officeDocument/2006/relationships/hyperlink" Target="https://observepoint.my.salesforce.com/001d000001je1H1AAI" TargetMode="External"/><Relationship Id="rId5825" Type="http://schemas.openxmlformats.org/officeDocument/2006/relationships/hyperlink" Target="https://observepoint.my.salesforce.com/001d0000024k0ScAAI" TargetMode="External"/><Relationship Id="rId1468" Type="http://schemas.openxmlformats.org/officeDocument/2006/relationships/hyperlink" Target="https://observepoint.my.salesforce.com/0066T00001C9RyIQAV" TargetMode="External"/><Relationship Id="rId2799" Type="http://schemas.openxmlformats.org/officeDocument/2006/relationships/hyperlink" Target="https://observepoint.my.salesforce.com/006VH00000WKuV5YAL" TargetMode="External"/><Relationship Id="rId5822" Type="http://schemas.openxmlformats.org/officeDocument/2006/relationships/hyperlink" Target="https://observepoint.my.salesforce.com/006VH00000aapX8YAI" TargetMode="External"/><Relationship Id="rId1469" Type="http://schemas.openxmlformats.org/officeDocument/2006/relationships/hyperlink" Target="https://observepoint.my.salesforce.com/001d000001ezkUkAAI" TargetMode="External"/><Relationship Id="rId5823" Type="http://schemas.openxmlformats.org/officeDocument/2006/relationships/hyperlink" Target="https://observepoint.my.salesforce.com/001d0000024k0ScAAI" TargetMode="External"/><Relationship Id="rId5828" Type="http://schemas.openxmlformats.org/officeDocument/2006/relationships/hyperlink" Target="https://observepoint.my.salesforce.com/006VH00000acOMPYA2" TargetMode="External"/><Relationship Id="rId5829" Type="http://schemas.openxmlformats.org/officeDocument/2006/relationships/hyperlink" Target="https://observepoint.my.salesforce.com/001d000001h1j1fAAA" TargetMode="External"/><Relationship Id="rId5826" Type="http://schemas.openxmlformats.org/officeDocument/2006/relationships/hyperlink" Target="https://observepoint.my.salesforce.com/006VH00000HgUZNYA3" TargetMode="External"/><Relationship Id="rId5827" Type="http://schemas.openxmlformats.org/officeDocument/2006/relationships/hyperlink" Target="https://observepoint.my.salesforce.com/0010W00002gEqN1QAK" TargetMode="External"/><Relationship Id="rId635" Type="http://schemas.openxmlformats.org/officeDocument/2006/relationships/hyperlink" Target="https://observepoint.my.salesforce.com/006VH00000hSNozYAG" TargetMode="External"/><Relationship Id="rId634" Type="http://schemas.openxmlformats.org/officeDocument/2006/relationships/hyperlink" Target="https://observepoint.my.salesforce.com/001d0000026TT5sAAG" TargetMode="External"/><Relationship Id="rId633" Type="http://schemas.openxmlformats.org/officeDocument/2006/relationships/hyperlink" Target="https://observepoint.my.salesforce.com/006VH00000TTsqjYAD" TargetMode="External"/><Relationship Id="rId632" Type="http://schemas.openxmlformats.org/officeDocument/2006/relationships/hyperlink" Target="https://observepoint.my.salesforce.com/001d000001hVCEQAA4" TargetMode="External"/><Relationship Id="rId639" Type="http://schemas.openxmlformats.org/officeDocument/2006/relationships/hyperlink" Target="https://observepoint.my.salesforce.com/0066T000016nIGYQA2" TargetMode="External"/><Relationship Id="rId638" Type="http://schemas.openxmlformats.org/officeDocument/2006/relationships/hyperlink" Target="https://observepoint.my.salesforce.com/001d0000026TT5sAAG" TargetMode="External"/><Relationship Id="rId637" Type="http://schemas.openxmlformats.org/officeDocument/2006/relationships/hyperlink" Target="https://observepoint.my.salesforce.com/0066T00001ADf1KQAT" TargetMode="External"/><Relationship Id="rId636" Type="http://schemas.openxmlformats.org/officeDocument/2006/relationships/hyperlink" Target="https://observepoint.my.salesforce.com/001d0000026TT5sAAG" TargetMode="External"/><Relationship Id="rId2790" Type="http://schemas.openxmlformats.org/officeDocument/2006/relationships/hyperlink" Target="https://observepoint.my.salesforce.com/001d000001rhMlyAAE" TargetMode="External"/><Relationship Id="rId1460" Type="http://schemas.openxmlformats.org/officeDocument/2006/relationships/hyperlink" Target="https://observepoint.my.salesforce.com/0060W0000121q8jQAA" TargetMode="External"/><Relationship Id="rId2791" Type="http://schemas.openxmlformats.org/officeDocument/2006/relationships/hyperlink" Target="https://observepoint.my.salesforce.com/0066T00001DkFgYQAV" TargetMode="External"/><Relationship Id="rId1461" Type="http://schemas.openxmlformats.org/officeDocument/2006/relationships/hyperlink" Target="https://observepoint.my.salesforce.com/001d000001RdTAgAAN" TargetMode="External"/><Relationship Id="rId2792" Type="http://schemas.openxmlformats.org/officeDocument/2006/relationships/hyperlink" Target="https://observepoint.my.salesforce.com/001d000001je1qLAAQ" TargetMode="External"/><Relationship Id="rId631" Type="http://schemas.openxmlformats.org/officeDocument/2006/relationships/hyperlink" Target="https://observepoint.my.salesforce.com/0066T00001Dk4PaQAJ" TargetMode="External"/><Relationship Id="rId1462" Type="http://schemas.openxmlformats.org/officeDocument/2006/relationships/hyperlink" Target="https://observepoint.my.salesforce.com/0060W00000zPYiBQAW" TargetMode="External"/><Relationship Id="rId2793" Type="http://schemas.openxmlformats.org/officeDocument/2006/relationships/hyperlink" Target="https://observepoint.my.salesforce.com/0066T000017x5YFQAY" TargetMode="External"/><Relationship Id="rId5820" Type="http://schemas.openxmlformats.org/officeDocument/2006/relationships/hyperlink" Target="https://observepoint.my.salesforce.com/0066T00001ACEX0QAP" TargetMode="External"/><Relationship Id="rId630" Type="http://schemas.openxmlformats.org/officeDocument/2006/relationships/hyperlink" Target="https://observepoint.my.salesforce.com/001d000001hUfi7AAC" TargetMode="External"/><Relationship Id="rId1463" Type="http://schemas.openxmlformats.org/officeDocument/2006/relationships/hyperlink" Target="https://observepoint.my.salesforce.com/001d000001RdTAgAAN" TargetMode="External"/><Relationship Id="rId2794" Type="http://schemas.openxmlformats.org/officeDocument/2006/relationships/hyperlink" Target="https://observepoint.my.salesforce.com/0010W00002SvfAfQAJ" TargetMode="External"/><Relationship Id="rId5821" Type="http://schemas.openxmlformats.org/officeDocument/2006/relationships/hyperlink" Target="https://observepoint.my.salesforce.com/001d000001qtILeAAM" TargetMode="External"/><Relationship Id="rId1464" Type="http://schemas.openxmlformats.org/officeDocument/2006/relationships/hyperlink" Target="https://observepoint.my.salesforce.com/0060W0000121nlvQAA" TargetMode="External"/><Relationship Id="rId2795" Type="http://schemas.openxmlformats.org/officeDocument/2006/relationships/hyperlink" Target="https://observepoint.my.salesforce.com/0066T00001CyvUUQAZ" TargetMode="External"/><Relationship Id="rId1465" Type="http://schemas.openxmlformats.org/officeDocument/2006/relationships/hyperlink" Target="https://observepoint.my.salesforce.com/001d0000022rf7PAAQ" TargetMode="External"/><Relationship Id="rId2796" Type="http://schemas.openxmlformats.org/officeDocument/2006/relationships/hyperlink" Target="https://observepoint.my.salesforce.com/001d000001gPzgnAAC" TargetMode="External"/><Relationship Id="rId1411" Type="http://schemas.openxmlformats.org/officeDocument/2006/relationships/hyperlink" Target="http://verizon.com" TargetMode="External"/><Relationship Id="rId2742" Type="http://schemas.openxmlformats.org/officeDocument/2006/relationships/hyperlink" Target="https://observepoint.my.salesforce.com/0016T00002mODVyQAO" TargetMode="External"/><Relationship Id="rId1412" Type="http://schemas.openxmlformats.org/officeDocument/2006/relationships/hyperlink" Target="https://observepoint.my.salesforce.com/0060W00000vXGRAQA4" TargetMode="External"/><Relationship Id="rId2743" Type="http://schemas.openxmlformats.org/officeDocument/2006/relationships/hyperlink" Target="https://observepoint.my.salesforce.com/006VH00000A5WW9YAN" TargetMode="External"/><Relationship Id="rId1413" Type="http://schemas.openxmlformats.org/officeDocument/2006/relationships/hyperlink" Target="https://observepoint.my.salesforce.com/001d000001RdU2gAAF" TargetMode="External"/><Relationship Id="rId2744" Type="http://schemas.openxmlformats.org/officeDocument/2006/relationships/hyperlink" Target="https://observepoint.my.salesforce.com/001d000001rgTbzAAE" TargetMode="External"/><Relationship Id="rId1414" Type="http://schemas.openxmlformats.org/officeDocument/2006/relationships/hyperlink" Target="https://observepoint.my.salesforce.com/0060W00000zOYQCQA4" TargetMode="External"/><Relationship Id="rId2745" Type="http://schemas.openxmlformats.org/officeDocument/2006/relationships/hyperlink" Target="https://observepoint.my.salesforce.com/0066T00001BBUWfQAP" TargetMode="External"/><Relationship Id="rId1415" Type="http://schemas.openxmlformats.org/officeDocument/2006/relationships/hyperlink" Target="https://observepoint.my.salesforce.com/001d000001RdU2gAAF" TargetMode="External"/><Relationship Id="rId2746" Type="http://schemas.openxmlformats.org/officeDocument/2006/relationships/hyperlink" Target="https://observepoint.my.salesforce.com/001d000001rgTbzAAE" TargetMode="External"/><Relationship Id="rId1416" Type="http://schemas.openxmlformats.org/officeDocument/2006/relationships/hyperlink" Target="https://observepoint.my.salesforce.com/0060W00000wyTu0QAE" TargetMode="External"/><Relationship Id="rId2747" Type="http://schemas.openxmlformats.org/officeDocument/2006/relationships/hyperlink" Target="https://observepoint.my.salesforce.com/006VH00000TaMZCYA3" TargetMode="External"/><Relationship Id="rId1417" Type="http://schemas.openxmlformats.org/officeDocument/2006/relationships/hyperlink" Target="https://observepoint.my.salesforce.com/001d000001RdU2gAAF" TargetMode="External"/><Relationship Id="rId2748" Type="http://schemas.openxmlformats.org/officeDocument/2006/relationships/hyperlink" Target="https://observepoint.my.salesforce.com/001d000001Qad7AAAR" TargetMode="External"/><Relationship Id="rId1418" Type="http://schemas.openxmlformats.org/officeDocument/2006/relationships/hyperlink" Target="https://observepoint.my.salesforce.com/0060W000010wkToQAI" TargetMode="External"/><Relationship Id="rId2749" Type="http://schemas.openxmlformats.org/officeDocument/2006/relationships/hyperlink" Target="https://observepoint.my.salesforce.com/006VH00000gKl93YAC" TargetMode="External"/><Relationship Id="rId1419" Type="http://schemas.openxmlformats.org/officeDocument/2006/relationships/hyperlink" Target="https://observepoint.my.salesforce.com/0010W00002JxHSGQA3" TargetMode="External"/><Relationship Id="rId2740" Type="http://schemas.openxmlformats.org/officeDocument/2006/relationships/hyperlink" Target="https://observepoint.my.salesforce.com/0010W00002dxQr5QAE" TargetMode="External"/><Relationship Id="rId1410" Type="http://schemas.openxmlformats.org/officeDocument/2006/relationships/hyperlink" Target="https://observepoint.my.salesforce.com/0010W00002HaKncQAF" TargetMode="External"/><Relationship Id="rId2741" Type="http://schemas.openxmlformats.org/officeDocument/2006/relationships/hyperlink" Target="https://observepoint.my.salesforce.com/0066T00001B8u9SQAR" TargetMode="External"/><Relationship Id="rId1400" Type="http://schemas.openxmlformats.org/officeDocument/2006/relationships/hyperlink" Target="https://observepoint.my.salesforce.com/0010W00002HaKncQAF" TargetMode="External"/><Relationship Id="rId2731" Type="http://schemas.openxmlformats.org/officeDocument/2006/relationships/hyperlink" Target="https://observepoint.my.salesforce.com/0066T00001AEqa8QAD" TargetMode="External"/><Relationship Id="rId1401" Type="http://schemas.openxmlformats.org/officeDocument/2006/relationships/hyperlink" Target="https://observepoint.my.salesforce.com/0066T000017XUWlQAO" TargetMode="External"/><Relationship Id="rId2732" Type="http://schemas.openxmlformats.org/officeDocument/2006/relationships/hyperlink" Target="https://observepoint.my.salesforce.com/001d000001rgTbzAAE" TargetMode="External"/><Relationship Id="rId1402" Type="http://schemas.openxmlformats.org/officeDocument/2006/relationships/hyperlink" Target="https://observepoint.my.salesforce.com/0010W00002HaKncQAF" TargetMode="External"/><Relationship Id="rId2733" Type="http://schemas.openxmlformats.org/officeDocument/2006/relationships/hyperlink" Target="https://observepoint.my.salesforce.com/006VH00000THMcxYAH" TargetMode="External"/><Relationship Id="rId1403" Type="http://schemas.openxmlformats.org/officeDocument/2006/relationships/hyperlink" Target="https://observepoint.my.salesforce.com/0066T000015QfH9QAK" TargetMode="External"/><Relationship Id="rId2734" Type="http://schemas.openxmlformats.org/officeDocument/2006/relationships/hyperlink" Target="https://observepoint.my.salesforce.com/001d000001rgTbzAAE" TargetMode="External"/><Relationship Id="rId1404" Type="http://schemas.openxmlformats.org/officeDocument/2006/relationships/hyperlink" Target="https://observepoint.my.salesforce.com/0010W00002HaKncQAF" TargetMode="External"/><Relationship Id="rId2735" Type="http://schemas.openxmlformats.org/officeDocument/2006/relationships/hyperlink" Target="https://observepoint.my.salesforce.com/006VH00000hYUkUYAW" TargetMode="External"/><Relationship Id="rId1405" Type="http://schemas.openxmlformats.org/officeDocument/2006/relationships/hyperlink" Target="https://observepoint.my.salesforce.com/0060W000012Ju87QAC" TargetMode="External"/><Relationship Id="rId2736" Type="http://schemas.openxmlformats.org/officeDocument/2006/relationships/hyperlink" Target="https://observepoint.my.salesforce.com/001d000001rgTbzAAE" TargetMode="External"/><Relationship Id="rId1406" Type="http://schemas.openxmlformats.org/officeDocument/2006/relationships/hyperlink" Target="https://observepoint.my.salesforce.com/0010W00002HaKncQAF" TargetMode="External"/><Relationship Id="rId2737" Type="http://schemas.openxmlformats.org/officeDocument/2006/relationships/hyperlink" Target="https://observepoint.my.salesforce.com/006VH00000hYV2FYAW" TargetMode="External"/><Relationship Id="rId1407" Type="http://schemas.openxmlformats.org/officeDocument/2006/relationships/hyperlink" Target="https://observepoint.my.salesforce.com/0060W000010wrtJQAQ" TargetMode="External"/><Relationship Id="rId2738" Type="http://schemas.openxmlformats.org/officeDocument/2006/relationships/hyperlink" Target="https://observepoint.my.salesforce.com/0010W00002dxQr5QAE" TargetMode="External"/><Relationship Id="rId1408" Type="http://schemas.openxmlformats.org/officeDocument/2006/relationships/hyperlink" Target="https://observepoint.my.salesforce.com/0010W00002HaKncQAF" TargetMode="External"/><Relationship Id="rId2739" Type="http://schemas.openxmlformats.org/officeDocument/2006/relationships/hyperlink" Target="https://observepoint.my.salesforce.com/006VH00000S0OF7YAN" TargetMode="External"/><Relationship Id="rId1409" Type="http://schemas.openxmlformats.org/officeDocument/2006/relationships/hyperlink" Target="https://observepoint.my.salesforce.com/0060W00000y5cerQAA" TargetMode="External"/><Relationship Id="rId2730" Type="http://schemas.openxmlformats.org/officeDocument/2006/relationships/hyperlink" Target="https://observepoint.my.salesforce.com/001d000001gzYl8AAE" TargetMode="External"/><Relationship Id="rId1433" Type="http://schemas.openxmlformats.org/officeDocument/2006/relationships/hyperlink" Target="https://observepoint.my.salesforce.com/001d000001je1H1AAI" TargetMode="External"/><Relationship Id="rId2764" Type="http://schemas.openxmlformats.org/officeDocument/2006/relationships/hyperlink" Target="https://observepoint.my.salesforce.com/0010W00002HaKncQAF" TargetMode="External"/><Relationship Id="rId1434" Type="http://schemas.openxmlformats.org/officeDocument/2006/relationships/hyperlink" Target="https://observepoint.my.salesforce.com/006VH000001a3jfYAA" TargetMode="External"/><Relationship Id="rId2765" Type="http://schemas.openxmlformats.org/officeDocument/2006/relationships/hyperlink" Target="https://observepoint.my.salesforce.com/0066T00001CN3ZPQA1" TargetMode="External"/><Relationship Id="rId1435" Type="http://schemas.openxmlformats.org/officeDocument/2006/relationships/hyperlink" Target="https://observepoint.my.salesforce.com/0010W00002KZSxkQAH" TargetMode="External"/><Relationship Id="rId2766" Type="http://schemas.openxmlformats.org/officeDocument/2006/relationships/hyperlink" Target="https://observepoint.my.salesforce.com/001d000001VdOD4AAN" TargetMode="External"/><Relationship Id="rId1436" Type="http://schemas.openxmlformats.org/officeDocument/2006/relationships/hyperlink" Target="https://observepoint.my.salesforce.com/0066T00001C9MCUQA3" TargetMode="External"/><Relationship Id="rId2767" Type="http://schemas.openxmlformats.org/officeDocument/2006/relationships/hyperlink" Target="https://observepoint.my.salesforce.com/0066T0000190gdYQAQ" TargetMode="External"/><Relationship Id="rId1437" Type="http://schemas.openxmlformats.org/officeDocument/2006/relationships/hyperlink" Target="https://observepoint.my.salesforce.com/0010W00002KZSxkQAH" TargetMode="External"/><Relationship Id="rId2768" Type="http://schemas.openxmlformats.org/officeDocument/2006/relationships/hyperlink" Target="https://observepoint.my.salesforce.com/001d000001ezk5tAAA" TargetMode="External"/><Relationship Id="rId1438" Type="http://schemas.openxmlformats.org/officeDocument/2006/relationships/hyperlink" Target="https://observepoint.my.salesforce.com/0060W00000zPiLDQA0" TargetMode="External"/><Relationship Id="rId2769" Type="http://schemas.openxmlformats.org/officeDocument/2006/relationships/hyperlink" Target="https://observepoint.my.salesforce.com/006VH00000ONsecYAD" TargetMode="External"/><Relationship Id="rId1439" Type="http://schemas.openxmlformats.org/officeDocument/2006/relationships/hyperlink" Target="https://observepoint.my.salesforce.com/0010W00002KZSxkQAH" TargetMode="External"/><Relationship Id="rId609" Type="http://schemas.openxmlformats.org/officeDocument/2006/relationships/hyperlink" Target="https://observepoint.my.salesforce.com/006VH00000YLxhRYAT" TargetMode="External"/><Relationship Id="rId608" Type="http://schemas.openxmlformats.org/officeDocument/2006/relationships/hyperlink" Target="https://observepoint.my.salesforce.com/001d000001qtIBmAAM" TargetMode="External"/><Relationship Id="rId607" Type="http://schemas.openxmlformats.org/officeDocument/2006/relationships/hyperlink" Target="https://observepoint.my.salesforce.com/0066T00001BC38yQAD" TargetMode="External"/><Relationship Id="rId602" Type="http://schemas.openxmlformats.org/officeDocument/2006/relationships/hyperlink" Target="https://observepoint.my.salesforce.com/0010W00002FIYx5QAH" TargetMode="External"/><Relationship Id="rId601" Type="http://schemas.openxmlformats.org/officeDocument/2006/relationships/hyperlink" Target="https://observepoint.my.salesforce.com/0060W000014ogofQAA" TargetMode="External"/><Relationship Id="rId600" Type="http://schemas.openxmlformats.org/officeDocument/2006/relationships/hyperlink" Target="https://observepoint.my.salesforce.com/0010W00002FIYx5QAH" TargetMode="External"/><Relationship Id="rId606" Type="http://schemas.openxmlformats.org/officeDocument/2006/relationships/hyperlink" Target="https://observepoint.my.salesforce.com/001d000001gyYBjAAM" TargetMode="External"/><Relationship Id="rId605" Type="http://schemas.openxmlformats.org/officeDocument/2006/relationships/hyperlink" Target="https://observepoint.my.salesforce.com/0060W00000wyNkDQAU" TargetMode="External"/><Relationship Id="rId604" Type="http://schemas.openxmlformats.org/officeDocument/2006/relationships/hyperlink" Target="https://observepoint.my.salesforce.com/001d000001gyYBjAAM" TargetMode="External"/><Relationship Id="rId603" Type="http://schemas.openxmlformats.org/officeDocument/2006/relationships/hyperlink" Target="https://observepoint.my.salesforce.com/0060W0000122C8RQAU" TargetMode="External"/><Relationship Id="rId2760" Type="http://schemas.openxmlformats.org/officeDocument/2006/relationships/hyperlink" Target="https://observepoint.my.salesforce.com/001d000001fjMCuAAM" TargetMode="External"/><Relationship Id="rId1430" Type="http://schemas.openxmlformats.org/officeDocument/2006/relationships/hyperlink" Target="https://observepoint.my.salesforce.com/0060W0000121iYoQAI" TargetMode="External"/><Relationship Id="rId2761" Type="http://schemas.openxmlformats.org/officeDocument/2006/relationships/hyperlink" Target="https://observepoint.my.salesforce.com/0066T00001CN7BQQA1" TargetMode="External"/><Relationship Id="rId1431" Type="http://schemas.openxmlformats.org/officeDocument/2006/relationships/hyperlink" Target="https://observepoint.my.salesforce.com/001d000001je1H1AAI" TargetMode="External"/><Relationship Id="rId2762" Type="http://schemas.openxmlformats.org/officeDocument/2006/relationships/hyperlink" Target="https://observepoint.my.salesforce.com/0016T00002mPXyiQAG" TargetMode="External"/><Relationship Id="rId1432" Type="http://schemas.openxmlformats.org/officeDocument/2006/relationships/hyperlink" Target="https://observepoint.my.salesforce.com/0060W00000zOjvXQAS" TargetMode="External"/><Relationship Id="rId2763" Type="http://schemas.openxmlformats.org/officeDocument/2006/relationships/hyperlink" Target="https://observepoint.my.salesforce.com/006VH00000XU5AXYA1" TargetMode="External"/><Relationship Id="rId1422" Type="http://schemas.openxmlformats.org/officeDocument/2006/relationships/hyperlink" Target="https://observepoint.my.salesforce.com/0060W000010xXVqQAM" TargetMode="External"/><Relationship Id="rId2753" Type="http://schemas.openxmlformats.org/officeDocument/2006/relationships/hyperlink" Target="https://observepoint.my.salesforce.com/006VH00000KdvhGYAR" TargetMode="External"/><Relationship Id="rId1423" Type="http://schemas.openxmlformats.org/officeDocument/2006/relationships/hyperlink" Target="https://observepoint.my.salesforce.com/001d000001gyvw2AAA" TargetMode="External"/><Relationship Id="rId2754" Type="http://schemas.openxmlformats.org/officeDocument/2006/relationships/hyperlink" Target="https://observepoint.my.salesforce.com/001d000001ezkUkAAI" TargetMode="External"/><Relationship Id="rId1424" Type="http://schemas.openxmlformats.org/officeDocument/2006/relationships/hyperlink" Target="https://observepoint.my.salesforce.com/0060W00000y7YSMQA2" TargetMode="External"/><Relationship Id="rId2755" Type="http://schemas.openxmlformats.org/officeDocument/2006/relationships/hyperlink" Target="https://observepoint.my.salesforce.com/0066T00001CNGFUQA5" TargetMode="External"/><Relationship Id="rId1425" Type="http://schemas.openxmlformats.org/officeDocument/2006/relationships/hyperlink" Target="https://observepoint.my.salesforce.com/001d000001gyvw2AAA" TargetMode="External"/><Relationship Id="rId2756" Type="http://schemas.openxmlformats.org/officeDocument/2006/relationships/hyperlink" Target="https://observepoint.my.salesforce.com/0016T00002mOP9yQAG" TargetMode="External"/><Relationship Id="rId1426" Type="http://schemas.openxmlformats.org/officeDocument/2006/relationships/hyperlink" Target="https://observepoint.my.salesforce.com/0060W00000ww3QbQAI" TargetMode="External"/><Relationship Id="rId2757" Type="http://schemas.openxmlformats.org/officeDocument/2006/relationships/hyperlink" Target="https://observepoint.my.salesforce.com/006VH00000KKCr7YAH" TargetMode="External"/><Relationship Id="rId1427" Type="http://schemas.openxmlformats.org/officeDocument/2006/relationships/hyperlink" Target="https://observepoint.my.salesforce.com/001d000001je1H1AAI" TargetMode="External"/><Relationship Id="rId2758" Type="http://schemas.openxmlformats.org/officeDocument/2006/relationships/hyperlink" Target="https://observepoint.my.salesforce.com/0016T00002mOP9yQAG" TargetMode="External"/><Relationship Id="rId1428" Type="http://schemas.openxmlformats.org/officeDocument/2006/relationships/hyperlink" Target="https://observepoint.my.salesforce.com/006d000000to3xDAAQ" TargetMode="External"/><Relationship Id="rId2759" Type="http://schemas.openxmlformats.org/officeDocument/2006/relationships/hyperlink" Target="https://observepoint.my.salesforce.com/006VH00000fixxdYAA" TargetMode="External"/><Relationship Id="rId1429" Type="http://schemas.openxmlformats.org/officeDocument/2006/relationships/hyperlink" Target="https://observepoint.my.salesforce.com/001d000001je1H1AAI" TargetMode="External"/><Relationship Id="rId2750" Type="http://schemas.openxmlformats.org/officeDocument/2006/relationships/hyperlink" Target="https://observepoint.my.salesforce.com/001d000001qtP8jAAE" TargetMode="External"/><Relationship Id="rId1420" Type="http://schemas.openxmlformats.org/officeDocument/2006/relationships/hyperlink" Target="https://observepoint.my.salesforce.com/0060W000010P4CUQA0" TargetMode="External"/><Relationship Id="rId2751" Type="http://schemas.openxmlformats.org/officeDocument/2006/relationships/hyperlink" Target="https://observepoint.my.salesforce.com/0066T00001ACEHvQAP" TargetMode="External"/><Relationship Id="rId1421" Type="http://schemas.openxmlformats.org/officeDocument/2006/relationships/hyperlink" Target="https://observepoint.my.salesforce.com/001d000001gQFZDAA4" TargetMode="External"/><Relationship Id="rId2752" Type="http://schemas.openxmlformats.org/officeDocument/2006/relationships/hyperlink" Target="https://observepoint.my.salesforce.com/001d000001ikpedAAA" TargetMode="External"/><Relationship Id="rId3238" Type="http://schemas.openxmlformats.org/officeDocument/2006/relationships/hyperlink" Target="https://observepoint.my.salesforce.com/001d000001KuZBJAA3" TargetMode="External"/><Relationship Id="rId4569" Type="http://schemas.openxmlformats.org/officeDocument/2006/relationships/hyperlink" Target="https://observepoint.my.salesforce.com/0060W000012KFORQA4" TargetMode="External"/><Relationship Id="rId3237" Type="http://schemas.openxmlformats.org/officeDocument/2006/relationships/hyperlink" Target="https://observepoint.my.salesforce.com/006d000000e5YmBAAU" TargetMode="External"/><Relationship Id="rId4568" Type="http://schemas.openxmlformats.org/officeDocument/2006/relationships/hyperlink" Target="https://observepoint.my.salesforce.com/001d000001qtIBmAAM" TargetMode="External"/><Relationship Id="rId3239" Type="http://schemas.openxmlformats.org/officeDocument/2006/relationships/hyperlink" Target="https://observepoint.my.salesforce.com/006d000000Sra8XAAR" TargetMode="External"/><Relationship Id="rId3230" Type="http://schemas.openxmlformats.org/officeDocument/2006/relationships/hyperlink" Target="https://observepoint.my.salesforce.com/001d000001Reh2lAAB" TargetMode="External"/><Relationship Id="rId4561" Type="http://schemas.openxmlformats.org/officeDocument/2006/relationships/hyperlink" Target="https://observepoint.my.salesforce.com/0060W00000y8ccaQAA" TargetMode="External"/><Relationship Id="rId4560" Type="http://schemas.openxmlformats.org/officeDocument/2006/relationships/hyperlink" Target="https://observepoint.my.salesforce.com/001d000001ezRksAAE" TargetMode="External"/><Relationship Id="rId3232" Type="http://schemas.openxmlformats.org/officeDocument/2006/relationships/hyperlink" Target="https://observepoint.my.salesforce.com/001d000001QaaUIAAZ" TargetMode="External"/><Relationship Id="rId4563" Type="http://schemas.openxmlformats.org/officeDocument/2006/relationships/hyperlink" Target="https://observepoint.my.salesforce.com/0060W00000y6M6CQAU" TargetMode="External"/><Relationship Id="rId3231" Type="http://schemas.openxmlformats.org/officeDocument/2006/relationships/hyperlink" Target="https://observepoint.my.salesforce.com/006d000000Yd532AAB" TargetMode="External"/><Relationship Id="rId4562" Type="http://schemas.openxmlformats.org/officeDocument/2006/relationships/hyperlink" Target="https://observepoint.my.salesforce.com/001d000001ezRksAAE" TargetMode="External"/><Relationship Id="rId3234" Type="http://schemas.openxmlformats.org/officeDocument/2006/relationships/hyperlink" Target="https://observepoint.my.salesforce.com/001d000001QaaUIAAZ" TargetMode="External"/><Relationship Id="rId4565" Type="http://schemas.openxmlformats.org/officeDocument/2006/relationships/hyperlink" Target="https://observepoint.my.salesforce.com/006d000000kaLmtAAE" TargetMode="External"/><Relationship Id="rId3233" Type="http://schemas.openxmlformats.org/officeDocument/2006/relationships/hyperlink" Target="https://observepoint.my.salesforce.com/006d000000VQabrAAD" TargetMode="External"/><Relationship Id="rId4564" Type="http://schemas.openxmlformats.org/officeDocument/2006/relationships/hyperlink" Target="https://observepoint.my.salesforce.com/001d000001qtIBmAAM" TargetMode="External"/><Relationship Id="rId3236" Type="http://schemas.openxmlformats.org/officeDocument/2006/relationships/hyperlink" Target="https://observepoint.my.salesforce.com/001d000001QaaUIAAZ" TargetMode="External"/><Relationship Id="rId4567" Type="http://schemas.openxmlformats.org/officeDocument/2006/relationships/hyperlink" Target="https://observepoint.my.salesforce.com/0060W000015P0tSQAS" TargetMode="External"/><Relationship Id="rId3235" Type="http://schemas.openxmlformats.org/officeDocument/2006/relationships/hyperlink" Target="https://observepoint.my.salesforce.com/006d000000hzTe1AAE" TargetMode="External"/><Relationship Id="rId4566" Type="http://schemas.openxmlformats.org/officeDocument/2006/relationships/hyperlink" Target="https://observepoint.my.salesforce.com/001d000001qtIBmAAM" TargetMode="External"/><Relationship Id="rId3227" Type="http://schemas.openxmlformats.org/officeDocument/2006/relationships/hyperlink" Target="https://observepoint.my.salesforce.com/006d000000Sra8KAAR" TargetMode="External"/><Relationship Id="rId4558" Type="http://schemas.openxmlformats.org/officeDocument/2006/relationships/hyperlink" Target="https://observepoint.my.salesforce.com/001d000001ezRksAAE" TargetMode="External"/><Relationship Id="rId3226" Type="http://schemas.openxmlformats.org/officeDocument/2006/relationships/hyperlink" Target="https://observepoint.my.salesforce.com/001d000001Reh2lAAB" TargetMode="External"/><Relationship Id="rId4557" Type="http://schemas.openxmlformats.org/officeDocument/2006/relationships/hyperlink" Target="https://observepoint.my.salesforce.com/0060W00000wyUpBQAU" TargetMode="External"/><Relationship Id="rId3229" Type="http://schemas.openxmlformats.org/officeDocument/2006/relationships/hyperlink" Target="https://observepoint.my.salesforce.com/006d000000kWiE6AAK" TargetMode="External"/><Relationship Id="rId3228" Type="http://schemas.openxmlformats.org/officeDocument/2006/relationships/hyperlink" Target="https://observepoint.my.salesforce.com/001d000001Reh2lAAB" TargetMode="External"/><Relationship Id="rId4559" Type="http://schemas.openxmlformats.org/officeDocument/2006/relationships/hyperlink" Target="https://observepoint.my.salesforce.com/006d000000i0E2UAAU" TargetMode="External"/><Relationship Id="rId699" Type="http://schemas.openxmlformats.org/officeDocument/2006/relationships/hyperlink" Target="https://observepoint.my.salesforce.com/0060W000012Ju7EQAS" TargetMode="External"/><Relationship Id="rId698" Type="http://schemas.openxmlformats.org/officeDocument/2006/relationships/hyperlink" Target="https://observepoint.my.salesforce.com/001d000001ezPUIAA2" TargetMode="External"/><Relationship Id="rId693" Type="http://schemas.openxmlformats.org/officeDocument/2006/relationships/hyperlink" Target="https://observepoint.my.salesforce.com/0060W00000vvLO3QAM" TargetMode="External"/><Relationship Id="rId4550" Type="http://schemas.openxmlformats.org/officeDocument/2006/relationships/hyperlink" Target="https://observepoint.my.salesforce.com/001d0000020jGPkAAM" TargetMode="External"/><Relationship Id="rId692" Type="http://schemas.openxmlformats.org/officeDocument/2006/relationships/hyperlink" Target="https://observepoint.my.salesforce.com/001d000001tOikuAAC" TargetMode="External"/><Relationship Id="rId691" Type="http://schemas.openxmlformats.org/officeDocument/2006/relationships/hyperlink" Target="https://observepoint.my.salesforce.com/0060W000012Yy5ZQAS" TargetMode="External"/><Relationship Id="rId3221" Type="http://schemas.openxmlformats.org/officeDocument/2006/relationships/hyperlink" Target="https://observepoint.my.salesforce.com/0066T00001AERW2QAP" TargetMode="External"/><Relationship Id="rId4552" Type="http://schemas.openxmlformats.org/officeDocument/2006/relationships/hyperlink" Target="https://observepoint.my.salesforce.com/001d000001gPzWxAAK" TargetMode="External"/><Relationship Id="rId690" Type="http://schemas.openxmlformats.org/officeDocument/2006/relationships/hyperlink" Target="https://observepoint.my.salesforce.com/001d000001tOikuAAC" TargetMode="External"/><Relationship Id="rId3220" Type="http://schemas.openxmlformats.org/officeDocument/2006/relationships/hyperlink" Target="https://observepoint.my.salesforce.com/001d000001Qad7AAAR" TargetMode="External"/><Relationship Id="rId4551" Type="http://schemas.openxmlformats.org/officeDocument/2006/relationships/hyperlink" Target="https://observepoint.my.salesforce.com/006d000000n6KbLAAU" TargetMode="External"/><Relationship Id="rId697" Type="http://schemas.openxmlformats.org/officeDocument/2006/relationships/hyperlink" Target="https://observepoint.my.salesforce.com/0066T000015QfADQA0" TargetMode="External"/><Relationship Id="rId3223" Type="http://schemas.openxmlformats.org/officeDocument/2006/relationships/hyperlink" Target="https://observepoint.my.salesforce.com/006d000000cFmzlAAC" TargetMode="External"/><Relationship Id="rId4554" Type="http://schemas.openxmlformats.org/officeDocument/2006/relationships/hyperlink" Target="https://observepoint.my.salesforce.com/001d000001h09VpAAI" TargetMode="External"/><Relationship Id="rId696" Type="http://schemas.openxmlformats.org/officeDocument/2006/relationships/hyperlink" Target="https://observepoint.my.salesforce.com/001d000001ezPUIAA2" TargetMode="External"/><Relationship Id="rId3222" Type="http://schemas.openxmlformats.org/officeDocument/2006/relationships/hyperlink" Target="https://observepoint.my.salesforce.com/001d000001Qad7AAAR" TargetMode="External"/><Relationship Id="rId4553" Type="http://schemas.openxmlformats.org/officeDocument/2006/relationships/hyperlink" Target="https://observepoint.my.salesforce.com/0060W000012Xx3UQAS" TargetMode="External"/><Relationship Id="rId695" Type="http://schemas.openxmlformats.org/officeDocument/2006/relationships/hyperlink" Target="https://observepoint.my.salesforce.com/006d000000n6KW6AAM" TargetMode="External"/><Relationship Id="rId3225" Type="http://schemas.openxmlformats.org/officeDocument/2006/relationships/hyperlink" Target="https://observepoint.my.salesforce.com/006d000000vEoBJAA0" TargetMode="External"/><Relationship Id="rId4556" Type="http://schemas.openxmlformats.org/officeDocument/2006/relationships/hyperlink" Target="https://observepoint.my.salesforce.com/001d000001h09VpAAI" TargetMode="External"/><Relationship Id="rId694" Type="http://schemas.openxmlformats.org/officeDocument/2006/relationships/hyperlink" Target="https://observepoint.my.salesforce.com/001d000001ezPUIAA2" TargetMode="External"/><Relationship Id="rId3224" Type="http://schemas.openxmlformats.org/officeDocument/2006/relationships/hyperlink" Target="https://observepoint.my.salesforce.com/001d000001Reh2lAAB" TargetMode="External"/><Relationship Id="rId4555" Type="http://schemas.openxmlformats.org/officeDocument/2006/relationships/hyperlink" Target="https://observepoint.my.salesforce.com/0060W000014oMoJQAU" TargetMode="External"/><Relationship Id="rId3259" Type="http://schemas.openxmlformats.org/officeDocument/2006/relationships/hyperlink" Target="https://observepoint.my.salesforce.com/006d000000hpcSWAAY" TargetMode="External"/><Relationship Id="rId3250" Type="http://schemas.openxmlformats.org/officeDocument/2006/relationships/hyperlink" Target="https://observepoint.my.salesforce.com/001d000001KsQZ3AAN" TargetMode="External"/><Relationship Id="rId4581" Type="http://schemas.openxmlformats.org/officeDocument/2006/relationships/hyperlink" Target="https://observepoint.my.salesforce.com/006d000000i0BZRAA2" TargetMode="External"/><Relationship Id="rId4580" Type="http://schemas.openxmlformats.org/officeDocument/2006/relationships/hyperlink" Target="https://observepoint.my.salesforce.com/001d000001qtN8uAAE" TargetMode="External"/><Relationship Id="rId3252" Type="http://schemas.openxmlformats.org/officeDocument/2006/relationships/hyperlink" Target="https://observepoint.my.salesforce.com/001d000001KsQZ3AAN" TargetMode="External"/><Relationship Id="rId4583" Type="http://schemas.openxmlformats.org/officeDocument/2006/relationships/hyperlink" Target="https://observepoint.my.salesforce.com/0066T000018FCJAQA4" TargetMode="External"/><Relationship Id="rId3251" Type="http://schemas.openxmlformats.org/officeDocument/2006/relationships/hyperlink" Target="https://observepoint.my.salesforce.com/0066T00001ABrKlQAL" TargetMode="External"/><Relationship Id="rId4582" Type="http://schemas.openxmlformats.org/officeDocument/2006/relationships/hyperlink" Target="https://observepoint.my.salesforce.com/001d000001jf9SMAAY" TargetMode="External"/><Relationship Id="rId3254" Type="http://schemas.openxmlformats.org/officeDocument/2006/relationships/hyperlink" Target="https://observepoint.my.salesforce.com/001d000001KsQZ3AAN" TargetMode="External"/><Relationship Id="rId4585" Type="http://schemas.openxmlformats.org/officeDocument/2006/relationships/hyperlink" Target="https://observepoint.my.salesforce.com/006VH00000FT189YAD" TargetMode="External"/><Relationship Id="rId3253" Type="http://schemas.openxmlformats.org/officeDocument/2006/relationships/hyperlink" Target="https://observepoint.my.salesforce.com/0060W00000y8RowQAE" TargetMode="External"/><Relationship Id="rId4584" Type="http://schemas.openxmlformats.org/officeDocument/2006/relationships/hyperlink" Target="https://observepoint.my.salesforce.com/001d000001ezRkOAAU" TargetMode="External"/><Relationship Id="rId3256" Type="http://schemas.openxmlformats.org/officeDocument/2006/relationships/hyperlink" Target="https://observepoint.my.salesforce.com/001d000001SNnINAA1" TargetMode="External"/><Relationship Id="rId4587" Type="http://schemas.openxmlformats.org/officeDocument/2006/relationships/hyperlink" Target="https://observepoint.my.salesforce.com/0066T00001C984tQAB" TargetMode="External"/><Relationship Id="rId3255" Type="http://schemas.openxmlformats.org/officeDocument/2006/relationships/hyperlink" Target="https://observepoint.my.salesforce.com/006d000000Sra8WAAR" TargetMode="External"/><Relationship Id="rId4586" Type="http://schemas.openxmlformats.org/officeDocument/2006/relationships/hyperlink" Target="https://observepoint.my.salesforce.com/001d000001ezRkOAAU" TargetMode="External"/><Relationship Id="rId3258" Type="http://schemas.openxmlformats.org/officeDocument/2006/relationships/hyperlink" Target="https://observepoint.my.salesforce.com/001d000001T6OYiAAN" TargetMode="External"/><Relationship Id="rId4589" Type="http://schemas.openxmlformats.org/officeDocument/2006/relationships/hyperlink" Target="https://observepoint.my.salesforce.com/0060W00000vx0vuQAA" TargetMode="External"/><Relationship Id="rId3257" Type="http://schemas.openxmlformats.org/officeDocument/2006/relationships/hyperlink" Target="https://observepoint.my.salesforce.com/0060W00000vvmBtQAI" TargetMode="External"/><Relationship Id="rId4588" Type="http://schemas.openxmlformats.org/officeDocument/2006/relationships/hyperlink" Target="https://observepoint.my.salesforce.com/001d000001ezRkOAAU" TargetMode="External"/><Relationship Id="rId3249" Type="http://schemas.openxmlformats.org/officeDocument/2006/relationships/hyperlink" Target="https://observepoint.my.salesforce.com/006d000000hrjb2AAA" TargetMode="External"/><Relationship Id="rId3248" Type="http://schemas.openxmlformats.org/officeDocument/2006/relationships/hyperlink" Target="https://observepoint.my.salesforce.com/001d000001KsQZ3AAN" TargetMode="External"/><Relationship Id="rId4579" Type="http://schemas.openxmlformats.org/officeDocument/2006/relationships/hyperlink" Target="https://observepoint.my.salesforce.com/0060W00000ww7QSQAY" TargetMode="External"/><Relationship Id="rId4570" Type="http://schemas.openxmlformats.org/officeDocument/2006/relationships/hyperlink" Target="https://observepoint.my.salesforce.com/001d000001qtIBmAAM" TargetMode="External"/><Relationship Id="rId3241" Type="http://schemas.openxmlformats.org/officeDocument/2006/relationships/hyperlink" Target="https://observepoint.my.salesforce.com/0060W00000vQnbzQAC" TargetMode="External"/><Relationship Id="rId4572" Type="http://schemas.openxmlformats.org/officeDocument/2006/relationships/hyperlink" Target="https://observepoint.my.salesforce.com/001d000001qtIBmAAM" TargetMode="External"/><Relationship Id="rId3240" Type="http://schemas.openxmlformats.org/officeDocument/2006/relationships/hyperlink" Target="https://observepoint.my.salesforce.com/001d000001KuZBJAA3" TargetMode="External"/><Relationship Id="rId4571" Type="http://schemas.openxmlformats.org/officeDocument/2006/relationships/hyperlink" Target="https://observepoint.my.salesforce.com/0060W000010vtGUQAY" TargetMode="External"/><Relationship Id="rId3243" Type="http://schemas.openxmlformats.org/officeDocument/2006/relationships/hyperlink" Target="https://observepoint.my.salesforce.com/006d000000ZWbSXAA1" TargetMode="External"/><Relationship Id="rId4574" Type="http://schemas.openxmlformats.org/officeDocument/2006/relationships/hyperlink" Target="https://observepoint.my.salesforce.com/001d000001qtN8uAAE" TargetMode="External"/><Relationship Id="rId3242" Type="http://schemas.openxmlformats.org/officeDocument/2006/relationships/hyperlink" Target="https://observepoint.my.salesforce.com/001d000001KsQZ3AAN" TargetMode="External"/><Relationship Id="rId4573" Type="http://schemas.openxmlformats.org/officeDocument/2006/relationships/hyperlink" Target="https://observepoint.my.salesforce.com/0066T000015r3uVQAQ" TargetMode="External"/><Relationship Id="rId3245" Type="http://schemas.openxmlformats.org/officeDocument/2006/relationships/hyperlink" Target="https://observepoint.my.salesforce.com/006d000000VQaREAA1" TargetMode="External"/><Relationship Id="rId4576" Type="http://schemas.openxmlformats.org/officeDocument/2006/relationships/hyperlink" Target="https://observepoint.my.salesforce.com/001d000001qtN8uAAE" TargetMode="External"/><Relationship Id="rId3244" Type="http://schemas.openxmlformats.org/officeDocument/2006/relationships/hyperlink" Target="https://observepoint.my.salesforce.com/001d000001KsQZ3AAN" TargetMode="External"/><Relationship Id="rId4575" Type="http://schemas.openxmlformats.org/officeDocument/2006/relationships/hyperlink" Target="https://observepoint.my.salesforce.com/0060W000014anXJQAY" TargetMode="External"/><Relationship Id="rId3247" Type="http://schemas.openxmlformats.org/officeDocument/2006/relationships/hyperlink" Target="https://observepoint.my.salesforce.com/006d000000s23UqAAI" TargetMode="External"/><Relationship Id="rId4578" Type="http://schemas.openxmlformats.org/officeDocument/2006/relationships/hyperlink" Target="https://observepoint.my.salesforce.com/001d000001qtN8uAAE" TargetMode="External"/><Relationship Id="rId3246" Type="http://schemas.openxmlformats.org/officeDocument/2006/relationships/hyperlink" Target="https://observepoint.my.salesforce.com/001d000001KsQZ3AAN" TargetMode="External"/><Relationship Id="rId4577" Type="http://schemas.openxmlformats.org/officeDocument/2006/relationships/hyperlink" Target="https://observepoint.my.salesforce.com/0060W0000121QNSQA2" TargetMode="External"/><Relationship Id="rId1499" Type="http://schemas.openxmlformats.org/officeDocument/2006/relationships/hyperlink" Target="https://observepoint.my.salesforce.com/001d000001QaaZcAAJ" TargetMode="External"/><Relationship Id="rId4525" Type="http://schemas.openxmlformats.org/officeDocument/2006/relationships/hyperlink" Target="https://observepoint.my.salesforce.com/0060W000013rWbgQAE" TargetMode="External"/><Relationship Id="rId5857" Type="http://schemas.openxmlformats.org/officeDocument/2006/relationships/hyperlink" Target="https://observepoint.my.salesforce.com/001VH00000WYFs0YAH" TargetMode="External"/><Relationship Id="rId4524" Type="http://schemas.openxmlformats.org/officeDocument/2006/relationships/hyperlink" Target="https://observepoint.my.salesforce.com/001d000001VcGDEAA3" TargetMode="External"/><Relationship Id="rId5858" Type="http://schemas.openxmlformats.org/officeDocument/2006/relationships/hyperlink" Target="https://observepoint.my.salesforce.com/006VH00000TpppOYAR" TargetMode="External"/><Relationship Id="rId4527" Type="http://schemas.openxmlformats.org/officeDocument/2006/relationships/hyperlink" Target="https://observepoint.my.salesforce.com/006VH00000Rjs9dYAB" TargetMode="External"/><Relationship Id="rId5855" Type="http://schemas.openxmlformats.org/officeDocument/2006/relationships/hyperlink" Target="https://observepoint.my.salesforce.com/0016T000031tHvhQAE" TargetMode="External"/><Relationship Id="rId4526" Type="http://schemas.openxmlformats.org/officeDocument/2006/relationships/hyperlink" Target="https://observepoint.my.salesforce.com/001d000001gysD8AAI" TargetMode="External"/><Relationship Id="rId5856" Type="http://schemas.openxmlformats.org/officeDocument/2006/relationships/hyperlink" Target="https://observepoint.my.salesforce.com/006VH00000Ysu1hYAB" TargetMode="External"/><Relationship Id="rId4529" Type="http://schemas.openxmlformats.org/officeDocument/2006/relationships/hyperlink" Target="https://observepoint.my.salesforce.com/006VH00000gFPXNYA4" TargetMode="External"/><Relationship Id="rId4528" Type="http://schemas.openxmlformats.org/officeDocument/2006/relationships/hyperlink" Target="https://observepoint.my.salesforce.com/001d000001gysD8AAI" TargetMode="External"/><Relationship Id="rId5859" Type="http://schemas.openxmlformats.org/officeDocument/2006/relationships/hyperlink" Target="https://observepoint.my.salesforce.com/001d0000020UAv5AAG" TargetMode="External"/><Relationship Id="rId668" Type="http://schemas.openxmlformats.org/officeDocument/2006/relationships/hyperlink" Target="https://observepoint.my.salesforce.com/001d000001RcsVKAAZ" TargetMode="External"/><Relationship Id="rId667" Type="http://schemas.openxmlformats.org/officeDocument/2006/relationships/hyperlink" Target="https://observepoint.my.salesforce.com/0066T00001BBI7fQAH" TargetMode="External"/><Relationship Id="rId666" Type="http://schemas.openxmlformats.org/officeDocument/2006/relationships/hyperlink" Target="https://observepoint.my.salesforce.com/001d000001ezk5tAAA" TargetMode="External"/><Relationship Id="rId665" Type="http://schemas.openxmlformats.org/officeDocument/2006/relationships/hyperlink" Target="https://observepoint.my.salesforce.com/0066T000015pHtuQAE" TargetMode="External"/><Relationship Id="rId669" Type="http://schemas.openxmlformats.org/officeDocument/2006/relationships/hyperlink" Target="https://observepoint.my.salesforce.com/0066T000017WlJZQA0" TargetMode="External"/><Relationship Id="rId1490" Type="http://schemas.openxmlformats.org/officeDocument/2006/relationships/hyperlink" Target="https://observepoint.my.salesforce.com/0060W00000zP6ipQAC" TargetMode="External"/><Relationship Id="rId660" Type="http://schemas.openxmlformats.org/officeDocument/2006/relationships/hyperlink" Target="https://observepoint.my.salesforce.com/001d000001VcGDEAA3" TargetMode="External"/><Relationship Id="rId1491" Type="http://schemas.openxmlformats.org/officeDocument/2006/relationships/hyperlink" Target="https://observepoint.my.salesforce.com/001d00000105PplAAE" TargetMode="External"/><Relationship Id="rId1492" Type="http://schemas.openxmlformats.org/officeDocument/2006/relationships/hyperlink" Target="https://observepoint.my.salesforce.com/0060W000010wVFgQAM" TargetMode="External"/><Relationship Id="rId5850" Type="http://schemas.openxmlformats.org/officeDocument/2006/relationships/hyperlink" Target="https://observepoint.my.salesforce.com/0066T00001BAEwSQAX" TargetMode="External"/><Relationship Id="rId1493" Type="http://schemas.openxmlformats.org/officeDocument/2006/relationships/hyperlink" Target="https://observepoint.my.salesforce.com/0010W00002Kad1YQAR" TargetMode="External"/><Relationship Id="rId1494" Type="http://schemas.openxmlformats.org/officeDocument/2006/relationships/hyperlink" Target="https://observepoint.my.salesforce.com/0060W00000y7NuaQAE" TargetMode="External"/><Relationship Id="rId664" Type="http://schemas.openxmlformats.org/officeDocument/2006/relationships/hyperlink" Target="https://observepoint.my.salesforce.com/001d000001qtP8fAAE" TargetMode="External"/><Relationship Id="rId1495" Type="http://schemas.openxmlformats.org/officeDocument/2006/relationships/hyperlink" Target="https://observepoint.my.salesforce.com/0010W00002Kad1YQAR" TargetMode="External"/><Relationship Id="rId4521" Type="http://schemas.openxmlformats.org/officeDocument/2006/relationships/hyperlink" Target="https://observepoint.my.salesforce.com/006VH000002AJg9YAG" TargetMode="External"/><Relationship Id="rId5853" Type="http://schemas.openxmlformats.org/officeDocument/2006/relationships/hyperlink" Target="https://observepoint.my.salesforce.com/001d000001i9zskAAA" TargetMode="External"/><Relationship Id="rId663" Type="http://schemas.openxmlformats.org/officeDocument/2006/relationships/hyperlink" Target="https://observepoint.my.salesforce.com/0066T00001B9IhXQAV" TargetMode="External"/><Relationship Id="rId1496" Type="http://schemas.openxmlformats.org/officeDocument/2006/relationships/hyperlink" Target="https://observepoint.my.salesforce.com/0060W00000vvRN5QAM" TargetMode="External"/><Relationship Id="rId4520" Type="http://schemas.openxmlformats.org/officeDocument/2006/relationships/hyperlink" Target="https://observepoint.my.salesforce.com/001d000001RdU2gAAF" TargetMode="External"/><Relationship Id="rId5854" Type="http://schemas.openxmlformats.org/officeDocument/2006/relationships/hyperlink" Target="https://observepoint.my.salesforce.com/006VH00000atMJKYA2" TargetMode="External"/><Relationship Id="rId662" Type="http://schemas.openxmlformats.org/officeDocument/2006/relationships/hyperlink" Target="https://observepoint.my.salesforce.com/001d000001dLqWdAAK" TargetMode="External"/><Relationship Id="rId1497" Type="http://schemas.openxmlformats.org/officeDocument/2006/relationships/hyperlink" Target="https://observepoint.my.salesforce.com/001d000001QaaZcAAJ" TargetMode="External"/><Relationship Id="rId4523" Type="http://schemas.openxmlformats.org/officeDocument/2006/relationships/hyperlink" Target="https://observepoint.my.salesforce.com/0060W00000vvWNuQAM" TargetMode="External"/><Relationship Id="rId5851" Type="http://schemas.openxmlformats.org/officeDocument/2006/relationships/hyperlink" Target="https://observepoint.my.salesforce.com/001d000001i9zskAAA" TargetMode="External"/><Relationship Id="rId661" Type="http://schemas.openxmlformats.org/officeDocument/2006/relationships/hyperlink" Target="https://observepoint.my.salesforce.com/0060W00000vwwRDQAY" TargetMode="External"/><Relationship Id="rId1498" Type="http://schemas.openxmlformats.org/officeDocument/2006/relationships/hyperlink" Target="https://observepoint.my.salesforce.com/0060W00000zNN1VQAW" TargetMode="External"/><Relationship Id="rId4522" Type="http://schemas.openxmlformats.org/officeDocument/2006/relationships/hyperlink" Target="https://observepoint.my.salesforce.com/001d000001RdU2gAAF" TargetMode="External"/><Relationship Id="rId5852" Type="http://schemas.openxmlformats.org/officeDocument/2006/relationships/hyperlink" Target="https://observepoint.my.salesforce.com/006VH000007aNmtYAE" TargetMode="External"/><Relationship Id="rId1488" Type="http://schemas.openxmlformats.org/officeDocument/2006/relationships/hyperlink" Target="https://observepoint.my.salesforce.com/0060W0000122fp4QAA" TargetMode="External"/><Relationship Id="rId4514" Type="http://schemas.openxmlformats.org/officeDocument/2006/relationships/hyperlink" Target="https://observepoint.my.salesforce.com/001d000001hUd1MAAS" TargetMode="External"/><Relationship Id="rId5846" Type="http://schemas.openxmlformats.org/officeDocument/2006/relationships/hyperlink" Target="https://observepoint.my.salesforce.com/006VH00000bjBBhYAM" TargetMode="External"/><Relationship Id="rId1489" Type="http://schemas.openxmlformats.org/officeDocument/2006/relationships/hyperlink" Target="https://observepoint.my.salesforce.com/001d00000105PplAAE" TargetMode="External"/><Relationship Id="rId4513" Type="http://schemas.openxmlformats.org/officeDocument/2006/relationships/hyperlink" Target="https://observepoint.my.salesforce.com/0060W00000vvUT4QAM" TargetMode="External"/><Relationship Id="rId5847" Type="http://schemas.openxmlformats.org/officeDocument/2006/relationships/hyperlink" Target="https://observepoint.my.salesforce.com/001VH00000fbNkTYAU" TargetMode="External"/><Relationship Id="rId4516" Type="http://schemas.openxmlformats.org/officeDocument/2006/relationships/hyperlink" Target="https://observepoint.my.salesforce.com/001d000001RdU2gAAF" TargetMode="External"/><Relationship Id="rId5844" Type="http://schemas.openxmlformats.org/officeDocument/2006/relationships/hyperlink" Target="https://observepoint.my.salesforce.com/006VH00000ZsO61YAF" TargetMode="External"/><Relationship Id="rId4515" Type="http://schemas.openxmlformats.org/officeDocument/2006/relationships/hyperlink" Target="https://observepoint.my.salesforce.com/0066T00001AEEyiQAH" TargetMode="External"/><Relationship Id="rId5845" Type="http://schemas.openxmlformats.org/officeDocument/2006/relationships/hyperlink" Target="https://observepoint.my.salesforce.com/001d000001VdOD4AAN" TargetMode="External"/><Relationship Id="rId4518" Type="http://schemas.openxmlformats.org/officeDocument/2006/relationships/hyperlink" Target="https://observepoint.my.salesforce.com/001d000001RdU2gAAF" TargetMode="External"/><Relationship Id="rId4517" Type="http://schemas.openxmlformats.org/officeDocument/2006/relationships/hyperlink" Target="https://observepoint.my.salesforce.com/006VH00000SzUp4YAF" TargetMode="External"/><Relationship Id="rId5848" Type="http://schemas.openxmlformats.org/officeDocument/2006/relationships/hyperlink" Target="https://observepoint.my.salesforce.com/006VH00000ZPyT5YAL" TargetMode="External"/><Relationship Id="rId4519" Type="http://schemas.openxmlformats.org/officeDocument/2006/relationships/hyperlink" Target="https://observepoint.my.salesforce.com/006VH00000hdXTBYA2" TargetMode="External"/><Relationship Id="rId5849" Type="http://schemas.openxmlformats.org/officeDocument/2006/relationships/hyperlink" Target="https://observepoint.my.salesforce.com/0010W00002OJ30cQAD" TargetMode="External"/><Relationship Id="rId657" Type="http://schemas.openxmlformats.org/officeDocument/2006/relationships/hyperlink" Target="https://observepoint.my.salesforce.com/0060W0000135oiTQAQ" TargetMode="External"/><Relationship Id="rId656" Type="http://schemas.openxmlformats.org/officeDocument/2006/relationships/hyperlink" Target="https://observepoint.my.salesforce.com/001d000001VcGDEAA3" TargetMode="External"/><Relationship Id="rId655" Type="http://schemas.openxmlformats.org/officeDocument/2006/relationships/hyperlink" Target="https://observepoint.my.salesforce.com/0060W00000wyaN6QAI" TargetMode="External"/><Relationship Id="rId654" Type="http://schemas.openxmlformats.org/officeDocument/2006/relationships/hyperlink" Target="https://observepoint.my.salesforce.com/001d000001ikzE3AAI" TargetMode="External"/><Relationship Id="rId659" Type="http://schemas.openxmlformats.org/officeDocument/2006/relationships/hyperlink" Target="https://observepoint.my.salesforce.com/0060W00000y7AZmQAM" TargetMode="External"/><Relationship Id="rId658" Type="http://schemas.openxmlformats.org/officeDocument/2006/relationships/hyperlink" Target="https://observepoint.my.salesforce.com/001d000001VcGDEAA3" TargetMode="External"/><Relationship Id="rId1480" Type="http://schemas.openxmlformats.org/officeDocument/2006/relationships/hyperlink" Target="https://observepoint.my.salesforce.com/006VH000003gIV5YAM" TargetMode="External"/><Relationship Id="rId1481" Type="http://schemas.openxmlformats.org/officeDocument/2006/relationships/hyperlink" Target="https://observepoint.my.salesforce.com/001d0000020jGPkAAM" TargetMode="External"/><Relationship Id="rId1482" Type="http://schemas.openxmlformats.org/officeDocument/2006/relationships/hyperlink" Target="https://observepoint.my.salesforce.com/0060W00000zMb1gQAC" TargetMode="External"/><Relationship Id="rId1483" Type="http://schemas.openxmlformats.org/officeDocument/2006/relationships/hyperlink" Target="https://observepoint.my.salesforce.com/001d000001gOPqbAAG" TargetMode="External"/><Relationship Id="rId653" Type="http://schemas.openxmlformats.org/officeDocument/2006/relationships/hyperlink" Target="https://observepoint.my.salesforce.com/0060W00000y6fPyQAI" TargetMode="External"/><Relationship Id="rId1484" Type="http://schemas.openxmlformats.org/officeDocument/2006/relationships/hyperlink" Target="https://observepoint.my.salesforce.com/0066T000016lg50QAA" TargetMode="External"/><Relationship Id="rId4510" Type="http://schemas.openxmlformats.org/officeDocument/2006/relationships/hyperlink" Target="https://observepoint.my.salesforce.com/001d000001hUd1MAAS" TargetMode="External"/><Relationship Id="rId5842" Type="http://schemas.openxmlformats.org/officeDocument/2006/relationships/hyperlink" Target="https://observepoint.my.salesforce.com/006VH00000dNtwbYAC" TargetMode="External"/><Relationship Id="rId652" Type="http://schemas.openxmlformats.org/officeDocument/2006/relationships/hyperlink" Target="https://observepoint.my.salesforce.com/001d000001HbzQ2AAJ" TargetMode="External"/><Relationship Id="rId1485" Type="http://schemas.openxmlformats.org/officeDocument/2006/relationships/hyperlink" Target="https://observepoint.my.salesforce.com/001d00000105PplAAE" TargetMode="External"/><Relationship Id="rId5843" Type="http://schemas.openxmlformats.org/officeDocument/2006/relationships/hyperlink" Target="https://observepoint.my.salesforce.com/001d000001qtN8uAAE" TargetMode="External"/><Relationship Id="rId651" Type="http://schemas.openxmlformats.org/officeDocument/2006/relationships/hyperlink" Target="https://observepoint.my.salesforce.com/0066T000015q1XYQAY" TargetMode="External"/><Relationship Id="rId1486" Type="http://schemas.openxmlformats.org/officeDocument/2006/relationships/hyperlink" Target="https://observepoint.my.salesforce.com/0060W000014ndjtQAA" TargetMode="External"/><Relationship Id="rId4512" Type="http://schemas.openxmlformats.org/officeDocument/2006/relationships/hyperlink" Target="https://observepoint.my.salesforce.com/001d000001hUd1MAAS" TargetMode="External"/><Relationship Id="rId5840" Type="http://schemas.openxmlformats.org/officeDocument/2006/relationships/hyperlink" Target="https://observepoint.my.salesforce.com/006VH00000jN4p1YAC" TargetMode="External"/><Relationship Id="rId650" Type="http://schemas.openxmlformats.org/officeDocument/2006/relationships/hyperlink" Target="https://observepoint.my.salesforce.com/001d000001HbzQ2AAJ" TargetMode="External"/><Relationship Id="rId1487" Type="http://schemas.openxmlformats.org/officeDocument/2006/relationships/hyperlink" Target="https://observepoint.my.salesforce.com/001d00000105PplAAE" TargetMode="External"/><Relationship Id="rId4511" Type="http://schemas.openxmlformats.org/officeDocument/2006/relationships/hyperlink" Target="https://observepoint.my.salesforce.com/0060W00000zORbCQAW" TargetMode="External"/><Relationship Id="rId5841" Type="http://schemas.openxmlformats.org/officeDocument/2006/relationships/hyperlink" Target="https://observepoint.my.salesforce.com/001VH00000etLcmYAE" TargetMode="External"/><Relationship Id="rId3216" Type="http://schemas.openxmlformats.org/officeDocument/2006/relationships/hyperlink" Target="https://observepoint.my.salesforce.com/001d000001Qad7AAAR" TargetMode="External"/><Relationship Id="rId4547" Type="http://schemas.openxmlformats.org/officeDocument/2006/relationships/hyperlink" Target="https://observepoint.my.salesforce.com/006d000000uEWuiAAG" TargetMode="External"/><Relationship Id="rId3215" Type="http://schemas.openxmlformats.org/officeDocument/2006/relationships/hyperlink" Target="https://observepoint.my.salesforce.com/006d000000Sra8LAAR" TargetMode="External"/><Relationship Id="rId4546" Type="http://schemas.openxmlformats.org/officeDocument/2006/relationships/hyperlink" Target="https://observepoint.my.salesforce.com/001d000001gOZOpAAO" TargetMode="External"/><Relationship Id="rId3218" Type="http://schemas.openxmlformats.org/officeDocument/2006/relationships/hyperlink" Target="https://observepoint.my.salesforce.com/001d000001Qad7AAAR" TargetMode="External"/><Relationship Id="rId4549" Type="http://schemas.openxmlformats.org/officeDocument/2006/relationships/hyperlink" Target="https://observepoint.my.salesforce.com/0060W00000zOYP9QAO" TargetMode="External"/><Relationship Id="rId3217" Type="http://schemas.openxmlformats.org/officeDocument/2006/relationships/hyperlink" Target="https://observepoint.my.salesforce.com/006d000000i0BOeAAM" TargetMode="External"/><Relationship Id="rId4548" Type="http://schemas.openxmlformats.org/officeDocument/2006/relationships/hyperlink" Target="https://observepoint.my.salesforce.com/001d0000020jGPkAAM" TargetMode="External"/><Relationship Id="rId3219" Type="http://schemas.openxmlformats.org/officeDocument/2006/relationships/hyperlink" Target="https://observepoint.my.salesforce.com/006d000000bEDKAAA4" TargetMode="External"/><Relationship Id="rId689" Type="http://schemas.openxmlformats.org/officeDocument/2006/relationships/hyperlink" Target="https://observepoint.my.salesforce.com/0060W000014oGjnQAE" TargetMode="External"/><Relationship Id="rId688" Type="http://schemas.openxmlformats.org/officeDocument/2006/relationships/hyperlink" Target="https://observepoint.my.salesforce.com/001d000001tOikuAAC" TargetMode="External"/><Relationship Id="rId687" Type="http://schemas.openxmlformats.org/officeDocument/2006/relationships/hyperlink" Target="https://observepoint.my.salesforce.com/0066T0000191Y1tQAE" TargetMode="External"/><Relationship Id="rId682" Type="http://schemas.openxmlformats.org/officeDocument/2006/relationships/hyperlink" Target="https://observepoint.my.salesforce.com/001d000001tOikuAAC" TargetMode="External"/><Relationship Id="rId681" Type="http://schemas.openxmlformats.org/officeDocument/2006/relationships/hyperlink" Target="https://observepoint.my.salesforce.com/006VH00000WL3GcYAL" TargetMode="External"/><Relationship Id="rId680" Type="http://schemas.openxmlformats.org/officeDocument/2006/relationships/hyperlink" Target="https://observepoint.my.salesforce.com/001d000001RdPBTAA3" TargetMode="External"/><Relationship Id="rId3210" Type="http://schemas.openxmlformats.org/officeDocument/2006/relationships/hyperlink" Target="https://observepoint.my.salesforce.com/001d000001RdUsuAAF" TargetMode="External"/><Relationship Id="rId4541" Type="http://schemas.openxmlformats.org/officeDocument/2006/relationships/hyperlink" Target="https://observepoint.my.salesforce.com/0066T000018zmuzQAA" TargetMode="External"/><Relationship Id="rId4540" Type="http://schemas.openxmlformats.org/officeDocument/2006/relationships/hyperlink" Target="https://observepoint.my.salesforce.com/001d000001e8yILAAY" TargetMode="External"/><Relationship Id="rId686" Type="http://schemas.openxmlformats.org/officeDocument/2006/relationships/hyperlink" Target="https://observepoint.my.salesforce.com/001d000001tOikuAAC" TargetMode="External"/><Relationship Id="rId3212" Type="http://schemas.openxmlformats.org/officeDocument/2006/relationships/hyperlink" Target="https://observepoint.my.salesforce.com/001d000001Qad7AAAR" TargetMode="External"/><Relationship Id="rId4543" Type="http://schemas.openxmlformats.org/officeDocument/2006/relationships/hyperlink" Target="https://observepoint.my.salesforce.com/006VH000001ItGsYAK" TargetMode="External"/><Relationship Id="rId685" Type="http://schemas.openxmlformats.org/officeDocument/2006/relationships/hyperlink" Target="https://observepoint.my.salesforce.com/0066T00001B9huUQAR" TargetMode="External"/><Relationship Id="rId3211" Type="http://schemas.openxmlformats.org/officeDocument/2006/relationships/hyperlink" Target="https://observepoint.my.salesforce.com/0066T000018HFF1QAO" TargetMode="External"/><Relationship Id="rId4542" Type="http://schemas.openxmlformats.org/officeDocument/2006/relationships/hyperlink" Target="https://observepoint.my.salesforce.com/001d000001hUd1MAAS" TargetMode="External"/><Relationship Id="rId684" Type="http://schemas.openxmlformats.org/officeDocument/2006/relationships/hyperlink" Target="https://observepoint.my.salesforce.com/001d000001tOikuAAC" TargetMode="External"/><Relationship Id="rId3214" Type="http://schemas.openxmlformats.org/officeDocument/2006/relationships/hyperlink" Target="https://observepoint.my.salesforce.com/001d000001Qad7AAAR" TargetMode="External"/><Relationship Id="rId4545" Type="http://schemas.openxmlformats.org/officeDocument/2006/relationships/hyperlink" Target="https://observepoint.my.salesforce.com/0066T00001Dk4MlQAJ" TargetMode="External"/><Relationship Id="rId683" Type="http://schemas.openxmlformats.org/officeDocument/2006/relationships/hyperlink" Target="https://observepoint.my.salesforce.com/006VH00000969EqYAI" TargetMode="External"/><Relationship Id="rId3213" Type="http://schemas.openxmlformats.org/officeDocument/2006/relationships/hyperlink" Target="https://observepoint.my.salesforce.com/006d000000umpUBAAY" TargetMode="External"/><Relationship Id="rId4544" Type="http://schemas.openxmlformats.org/officeDocument/2006/relationships/hyperlink" Target="https://observepoint.my.salesforce.com/001d000001hUd1MAAS" TargetMode="External"/><Relationship Id="rId3205" Type="http://schemas.openxmlformats.org/officeDocument/2006/relationships/hyperlink" Target="https://observepoint.my.salesforce.com/006d000000Sra8MAAR" TargetMode="External"/><Relationship Id="rId4536" Type="http://schemas.openxmlformats.org/officeDocument/2006/relationships/hyperlink" Target="https://observepoint.my.salesforce.com/001d000001gysD8AAI" TargetMode="External"/><Relationship Id="rId3204" Type="http://schemas.openxmlformats.org/officeDocument/2006/relationships/hyperlink" Target="https://observepoint.my.salesforce.com/001d000001RcsVKAAZ" TargetMode="External"/><Relationship Id="rId4535" Type="http://schemas.openxmlformats.org/officeDocument/2006/relationships/hyperlink" Target="https://observepoint.my.salesforce.com/0066T000016mC0uQAE" TargetMode="External"/><Relationship Id="rId3207" Type="http://schemas.openxmlformats.org/officeDocument/2006/relationships/hyperlink" Target="https://observepoint.my.salesforce.com/006d000000e5YlXAAU" TargetMode="External"/><Relationship Id="rId4538" Type="http://schemas.openxmlformats.org/officeDocument/2006/relationships/hyperlink" Target="https://observepoint.my.salesforce.com/001d000001e8yILAAY" TargetMode="External"/><Relationship Id="rId3206" Type="http://schemas.openxmlformats.org/officeDocument/2006/relationships/hyperlink" Target="https://observepoint.my.salesforce.com/001d000001RdQ6VAAV" TargetMode="External"/><Relationship Id="rId4537" Type="http://schemas.openxmlformats.org/officeDocument/2006/relationships/hyperlink" Target="https://observepoint.my.salesforce.com/0060W00000vWdkZQAS" TargetMode="External"/><Relationship Id="rId3209" Type="http://schemas.openxmlformats.org/officeDocument/2006/relationships/hyperlink" Target="https://observepoint.my.salesforce.com/006d000000Sra8UAAR" TargetMode="External"/><Relationship Id="rId3208" Type="http://schemas.openxmlformats.org/officeDocument/2006/relationships/hyperlink" Target="https://observepoint.my.salesforce.com/001d000001RdUsuAAF" TargetMode="External"/><Relationship Id="rId4539" Type="http://schemas.openxmlformats.org/officeDocument/2006/relationships/hyperlink" Target="https://observepoint.my.salesforce.com/0060W00000wwwflQAA" TargetMode="External"/><Relationship Id="rId679" Type="http://schemas.openxmlformats.org/officeDocument/2006/relationships/hyperlink" Target="https://observepoint.my.salesforce.com/006VH00000iWMfBYAW" TargetMode="External"/><Relationship Id="rId678" Type="http://schemas.openxmlformats.org/officeDocument/2006/relationships/hyperlink" Target="https://observepoint.my.salesforce.com/001d000001X6fERAAZ" TargetMode="External"/><Relationship Id="rId677" Type="http://schemas.openxmlformats.org/officeDocument/2006/relationships/hyperlink" Target="https://observepoint.my.salesforce.com/0066T000017x8bZQAQ" TargetMode="External"/><Relationship Id="rId676" Type="http://schemas.openxmlformats.org/officeDocument/2006/relationships/hyperlink" Target="https://observepoint.my.salesforce.com/001d000001X6fERAAZ" TargetMode="External"/><Relationship Id="rId671" Type="http://schemas.openxmlformats.org/officeDocument/2006/relationships/hyperlink" Target="https://observepoint.my.salesforce.com/0060W000015PJYnQAO" TargetMode="External"/><Relationship Id="rId5860" Type="http://schemas.openxmlformats.org/officeDocument/2006/relationships/hyperlink" Target="https://observepoint.my.salesforce.com/006VH00000csnqgYAA" TargetMode="External"/><Relationship Id="rId670" Type="http://schemas.openxmlformats.org/officeDocument/2006/relationships/hyperlink" Target="https://observepoint.my.salesforce.com/001d000001iBrRSAA0" TargetMode="External"/><Relationship Id="rId5861" Type="http://schemas.openxmlformats.org/officeDocument/2006/relationships/hyperlink" Target="https://observepoint.my.salesforce.com/001d000001iljYrAAI" TargetMode="External"/><Relationship Id="rId4530" Type="http://schemas.openxmlformats.org/officeDocument/2006/relationships/hyperlink" Target="https://observepoint.my.salesforce.com/001d000001gysD8AAI" TargetMode="External"/><Relationship Id="rId675" Type="http://schemas.openxmlformats.org/officeDocument/2006/relationships/hyperlink" Target="https://observepoint.my.salesforce.com/0060W000014mkFdQAI" TargetMode="External"/><Relationship Id="rId3201" Type="http://schemas.openxmlformats.org/officeDocument/2006/relationships/hyperlink" Target="https://observepoint.my.salesforce.com/0060W00000zGt05QAC" TargetMode="External"/><Relationship Id="rId4532" Type="http://schemas.openxmlformats.org/officeDocument/2006/relationships/hyperlink" Target="https://observepoint.my.salesforce.com/001d000001gysD8AAI" TargetMode="External"/><Relationship Id="rId5864" Type="http://schemas.openxmlformats.org/officeDocument/2006/relationships/drawing" Target="../drawings/drawing7.xml"/><Relationship Id="rId674" Type="http://schemas.openxmlformats.org/officeDocument/2006/relationships/hyperlink" Target="https://observepoint.my.salesforce.com/001d000001iBrRSAA0" TargetMode="External"/><Relationship Id="rId3200" Type="http://schemas.openxmlformats.org/officeDocument/2006/relationships/hyperlink" Target="https://observepoint.my.salesforce.com/001d000001QaaUXAAZ" TargetMode="External"/><Relationship Id="rId4531" Type="http://schemas.openxmlformats.org/officeDocument/2006/relationships/hyperlink" Target="https://observepoint.my.salesforce.com/006VH000002uG91YAE" TargetMode="External"/><Relationship Id="rId673" Type="http://schemas.openxmlformats.org/officeDocument/2006/relationships/hyperlink" Target="https://observepoint.my.salesforce.com/0060W000012SfNiQAK" TargetMode="External"/><Relationship Id="rId3203" Type="http://schemas.openxmlformats.org/officeDocument/2006/relationships/hyperlink" Target="https://observepoint.my.salesforce.com/006d000000e5YfZAAU" TargetMode="External"/><Relationship Id="rId4534" Type="http://schemas.openxmlformats.org/officeDocument/2006/relationships/hyperlink" Target="https://observepoint.my.salesforce.com/001d000001gysD8AAI" TargetMode="External"/><Relationship Id="rId5862" Type="http://schemas.openxmlformats.org/officeDocument/2006/relationships/hyperlink" Target="https://observepoint.my.salesforce.com/006VH00000WKt9EYAT" TargetMode="External"/><Relationship Id="rId672" Type="http://schemas.openxmlformats.org/officeDocument/2006/relationships/hyperlink" Target="https://observepoint.my.salesforce.com/001d000001iBrRSAA0" TargetMode="External"/><Relationship Id="rId3202" Type="http://schemas.openxmlformats.org/officeDocument/2006/relationships/hyperlink" Target="https://observepoint.my.salesforce.com/001d000001QaaUXAAZ" TargetMode="External"/><Relationship Id="rId4533" Type="http://schemas.openxmlformats.org/officeDocument/2006/relationships/hyperlink" Target="https://observepoint.my.salesforce.com/0066T00001ACGH8QAP" TargetMode="External"/><Relationship Id="rId5863" Type="http://schemas.openxmlformats.org/officeDocument/2006/relationships/hyperlink" Target="https://observepoint.my.salesforce.com/001d000001qtIN9AAM" TargetMode="External"/><Relationship Id="rId190" Type="http://schemas.openxmlformats.org/officeDocument/2006/relationships/hyperlink" Target="https://observepoint.my.salesforce.com/001d000001qtP2UAAU" TargetMode="External"/><Relationship Id="rId5019" Type="http://schemas.openxmlformats.org/officeDocument/2006/relationships/hyperlink" Target="https://observepoint.my.salesforce.com/001d000001ik6rFAAQ" TargetMode="External"/><Relationship Id="rId194" Type="http://schemas.openxmlformats.org/officeDocument/2006/relationships/hyperlink" Target="https://observepoint.my.salesforce.com/001d000001gQDfpAAG" TargetMode="External"/><Relationship Id="rId193" Type="http://schemas.openxmlformats.org/officeDocument/2006/relationships/hyperlink" Target="https://observepoint.my.salesforce.com/0060W000010PbWHQA0" TargetMode="External"/><Relationship Id="rId192" Type="http://schemas.openxmlformats.org/officeDocument/2006/relationships/hyperlink" Target="https://observepoint.my.salesforce.com/001d000001dLn7JAAS" TargetMode="External"/><Relationship Id="rId191" Type="http://schemas.openxmlformats.org/officeDocument/2006/relationships/hyperlink" Target="https://observepoint.my.salesforce.com/006d000000uGcwYAAS" TargetMode="External"/><Relationship Id="rId5010" Type="http://schemas.openxmlformats.org/officeDocument/2006/relationships/hyperlink" Target="https://observepoint.my.salesforce.com/0060W00000vQlr4QAC" TargetMode="External"/><Relationship Id="rId187" Type="http://schemas.openxmlformats.org/officeDocument/2006/relationships/hyperlink" Target="https://observepoint.my.salesforce.com/0060W000010RTsFQAW" TargetMode="External"/><Relationship Id="rId5013" Type="http://schemas.openxmlformats.org/officeDocument/2006/relationships/hyperlink" Target="https://observepoint.my.salesforce.com/001d000001ik6rFAAQ" TargetMode="External"/><Relationship Id="rId186" Type="http://schemas.openxmlformats.org/officeDocument/2006/relationships/hyperlink" Target="https://observepoint.my.salesforce.com/001d00000236HlOAAU" TargetMode="External"/><Relationship Id="rId5014" Type="http://schemas.openxmlformats.org/officeDocument/2006/relationships/hyperlink" Target="https://observepoint.my.salesforce.com/0060W000013rgNwQAI" TargetMode="External"/><Relationship Id="rId185" Type="http://schemas.openxmlformats.org/officeDocument/2006/relationships/hyperlink" Target="https://observepoint.my.salesforce.com/0060W000015PkXFQA0" TargetMode="External"/><Relationship Id="rId5011" Type="http://schemas.openxmlformats.org/officeDocument/2006/relationships/hyperlink" Target="https://observepoint.my.salesforce.com/001d000001ik6rFAAQ" TargetMode="External"/><Relationship Id="rId184" Type="http://schemas.openxmlformats.org/officeDocument/2006/relationships/hyperlink" Target="https://observepoint.my.salesforce.com/001d00000236HlOAAU" TargetMode="External"/><Relationship Id="rId5012" Type="http://schemas.openxmlformats.org/officeDocument/2006/relationships/hyperlink" Target="https://observepoint.my.salesforce.com/0066T000015pHypQAE" TargetMode="External"/><Relationship Id="rId5017" Type="http://schemas.openxmlformats.org/officeDocument/2006/relationships/hyperlink" Target="https://observepoint.my.salesforce.com/001d000001ik6rFAAQ" TargetMode="External"/><Relationship Id="rId5018" Type="http://schemas.openxmlformats.org/officeDocument/2006/relationships/hyperlink" Target="https://observepoint.my.salesforce.com/0060W00000zMeawQAC" TargetMode="External"/><Relationship Id="rId189" Type="http://schemas.openxmlformats.org/officeDocument/2006/relationships/hyperlink" Target="https://observepoint.my.salesforce.com/0060W00000y88pOQAQ" TargetMode="External"/><Relationship Id="rId5015" Type="http://schemas.openxmlformats.org/officeDocument/2006/relationships/hyperlink" Target="https://observepoint.my.salesforce.com/001d000001ik6rFAAQ" TargetMode="External"/><Relationship Id="rId188" Type="http://schemas.openxmlformats.org/officeDocument/2006/relationships/hyperlink" Target="https://observepoint.my.salesforce.com/001d00000236HlOAAU" TargetMode="External"/><Relationship Id="rId5016" Type="http://schemas.openxmlformats.org/officeDocument/2006/relationships/hyperlink" Target="https://observepoint.my.salesforce.com/0060W000010yw7PQAQ" TargetMode="External"/><Relationship Id="rId5008" Type="http://schemas.openxmlformats.org/officeDocument/2006/relationships/hyperlink" Target="https://observepoint.my.salesforce.com/006d000000umpYYAAY" TargetMode="External"/><Relationship Id="rId5009" Type="http://schemas.openxmlformats.org/officeDocument/2006/relationships/hyperlink" Target="https://observepoint.my.salesforce.com/001d000001l9OqGAAU" TargetMode="External"/><Relationship Id="rId183" Type="http://schemas.openxmlformats.org/officeDocument/2006/relationships/hyperlink" Target="https://observepoint.my.salesforce.com/0060W00000y4k8tQAA" TargetMode="External"/><Relationship Id="rId182" Type="http://schemas.openxmlformats.org/officeDocument/2006/relationships/hyperlink" Target="https://observepoint.my.salesforce.com/0010W00002dxRfnQAE" TargetMode="External"/><Relationship Id="rId181" Type="http://schemas.openxmlformats.org/officeDocument/2006/relationships/hyperlink" Target="https://observepoint.my.salesforce.com/006VH000005JWFpYAO" TargetMode="External"/><Relationship Id="rId180" Type="http://schemas.openxmlformats.org/officeDocument/2006/relationships/hyperlink" Target="https://observepoint.my.salesforce.com/001d000001rfvy8AAA" TargetMode="External"/><Relationship Id="rId176" Type="http://schemas.openxmlformats.org/officeDocument/2006/relationships/hyperlink" Target="https://observepoint.my.salesforce.com/001d000001ReuAnAAJ" TargetMode="External"/><Relationship Id="rId5002" Type="http://schemas.openxmlformats.org/officeDocument/2006/relationships/hyperlink" Target="https://observepoint.my.salesforce.com/006d000000umRdkAAE" TargetMode="External"/><Relationship Id="rId175" Type="http://schemas.openxmlformats.org/officeDocument/2006/relationships/hyperlink" Target="https://observepoint.my.salesforce.com/0060W000011VatTQAS" TargetMode="External"/><Relationship Id="rId5003" Type="http://schemas.openxmlformats.org/officeDocument/2006/relationships/hyperlink" Target="https://observepoint.my.salesforce.com/001d000001yLMaaAAG" TargetMode="External"/><Relationship Id="rId174" Type="http://schemas.openxmlformats.org/officeDocument/2006/relationships/hyperlink" Target="https://observepoint.my.salesforce.com/001d000001ReuAnAAJ" TargetMode="External"/><Relationship Id="rId5000" Type="http://schemas.openxmlformats.org/officeDocument/2006/relationships/hyperlink" Target="https://observepoint.my.salesforce.com/006d000000uEvKtAAK" TargetMode="External"/><Relationship Id="rId173" Type="http://schemas.openxmlformats.org/officeDocument/2006/relationships/hyperlink" Target="https://observepoint.my.salesforce.com/0066T000015r99sQAA" TargetMode="External"/><Relationship Id="rId5001" Type="http://schemas.openxmlformats.org/officeDocument/2006/relationships/hyperlink" Target="https://observepoint.my.salesforce.com/001d000000W6ISjAAN" TargetMode="External"/><Relationship Id="rId5006" Type="http://schemas.openxmlformats.org/officeDocument/2006/relationships/hyperlink" Target="https://observepoint.my.salesforce.com/006d000000hzTvjAAE" TargetMode="External"/><Relationship Id="rId179" Type="http://schemas.openxmlformats.org/officeDocument/2006/relationships/hyperlink" Target="https://observepoint.my.salesforce.com/006VH000007EurBYAS" TargetMode="External"/><Relationship Id="rId5007" Type="http://schemas.openxmlformats.org/officeDocument/2006/relationships/hyperlink" Target="https://observepoint.my.salesforce.com/001d000001l9OqGAAU" TargetMode="External"/><Relationship Id="rId178" Type="http://schemas.openxmlformats.org/officeDocument/2006/relationships/hyperlink" Target="https://observepoint.my.salesforce.com/0010W00002dxRfnQAE" TargetMode="External"/><Relationship Id="rId5004" Type="http://schemas.openxmlformats.org/officeDocument/2006/relationships/hyperlink" Target="https://observepoint.my.salesforce.com/006d000000uFbrTAAS" TargetMode="External"/><Relationship Id="rId177" Type="http://schemas.openxmlformats.org/officeDocument/2006/relationships/hyperlink" Target="https://observepoint.my.salesforce.com/006VH00000UfSC8YAN" TargetMode="External"/><Relationship Id="rId5005" Type="http://schemas.openxmlformats.org/officeDocument/2006/relationships/hyperlink" Target="https://observepoint.my.salesforce.com/001d0000028TCayAAG" TargetMode="External"/><Relationship Id="rId5031" Type="http://schemas.openxmlformats.org/officeDocument/2006/relationships/hyperlink" Target="https://observepoint.my.salesforce.com/001d000001SNNUKAA5" TargetMode="External"/><Relationship Id="rId5032" Type="http://schemas.openxmlformats.org/officeDocument/2006/relationships/hyperlink" Target="https://observepoint.my.salesforce.com/006d000000vFMqGAAW" TargetMode="External"/><Relationship Id="rId5030" Type="http://schemas.openxmlformats.org/officeDocument/2006/relationships/hyperlink" Target="https://observepoint.my.salesforce.com/0060W00000y5PudQAE" TargetMode="External"/><Relationship Id="rId5035" Type="http://schemas.openxmlformats.org/officeDocument/2006/relationships/hyperlink" Target="https://observepoint.my.salesforce.com/001d000001gOQ8kAAG" TargetMode="External"/><Relationship Id="rId5036" Type="http://schemas.openxmlformats.org/officeDocument/2006/relationships/hyperlink" Target="https://observepoint.my.salesforce.com/0060W00000wx9RQQAY" TargetMode="External"/><Relationship Id="rId5033" Type="http://schemas.openxmlformats.org/officeDocument/2006/relationships/hyperlink" Target="https://observepoint.my.salesforce.com/001d0000029exGcAAI" TargetMode="External"/><Relationship Id="rId5034" Type="http://schemas.openxmlformats.org/officeDocument/2006/relationships/hyperlink" Target="https://observepoint.my.salesforce.com/0060W00000y8oP9QAI" TargetMode="External"/><Relationship Id="rId5039" Type="http://schemas.openxmlformats.org/officeDocument/2006/relationships/hyperlink" Target="https://observepoint.my.salesforce.com/001d000001pPYPsAAO" TargetMode="External"/><Relationship Id="rId5037" Type="http://schemas.openxmlformats.org/officeDocument/2006/relationships/hyperlink" Target="https://observepoint.my.salesforce.com/001d000001RemPSAAZ" TargetMode="External"/><Relationship Id="rId5038" Type="http://schemas.openxmlformats.org/officeDocument/2006/relationships/hyperlink" Target="https://observepoint.my.salesforce.com/0060W00000y5AiqQAE" TargetMode="External"/><Relationship Id="rId5020" Type="http://schemas.openxmlformats.org/officeDocument/2006/relationships/hyperlink" Target="https://observepoint.my.salesforce.com/0060W00000wynwtQAA" TargetMode="External"/><Relationship Id="rId5021" Type="http://schemas.openxmlformats.org/officeDocument/2006/relationships/hyperlink" Target="https://observepoint.my.salesforce.com/001d000000VOLPwAAP" TargetMode="External"/><Relationship Id="rId198" Type="http://schemas.openxmlformats.org/officeDocument/2006/relationships/hyperlink" Target="https://observepoint.my.salesforce.com/001d000001hT2wdAAC" TargetMode="External"/><Relationship Id="rId5024" Type="http://schemas.openxmlformats.org/officeDocument/2006/relationships/hyperlink" Target="https://observepoint.my.salesforce.com/006d000000i0BOFAA2" TargetMode="External"/><Relationship Id="rId197" Type="http://schemas.openxmlformats.org/officeDocument/2006/relationships/hyperlink" Target="https://observepoint.my.salesforce.com/0066T000016lLpjQAE" TargetMode="External"/><Relationship Id="rId5025" Type="http://schemas.openxmlformats.org/officeDocument/2006/relationships/hyperlink" Target="https://observepoint.my.salesforce.com/001d000000VOLPwAAP" TargetMode="External"/><Relationship Id="rId196" Type="http://schemas.openxmlformats.org/officeDocument/2006/relationships/hyperlink" Target="https://observepoint.my.salesforce.com/001d000001gQDfpAAG" TargetMode="External"/><Relationship Id="rId5022" Type="http://schemas.openxmlformats.org/officeDocument/2006/relationships/hyperlink" Target="https://observepoint.my.salesforce.com/006d000000uoPEwAAM" TargetMode="External"/><Relationship Id="rId195" Type="http://schemas.openxmlformats.org/officeDocument/2006/relationships/hyperlink" Target="https://observepoint.my.salesforce.com/006d000000k7MfOAAU" TargetMode="External"/><Relationship Id="rId5023" Type="http://schemas.openxmlformats.org/officeDocument/2006/relationships/hyperlink" Target="https://observepoint.my.salesforce.com/001d000000VOLPwAAP" TargetMode="External"/><Relationship Id="rId5028" Type="http://schemas.openxmlformats.org/officeDocument/2006/relationships/hyperlink" Target="https://observepoint.my.salesforce.com/0060W00000zP7MpQAK" TargetMode="External"/><Relationship Id="rId5029" Type="http://schemas.openxmlformats.org/officeDocument/2006/relationships/hyperlink" Target="https://observepoint.my.salesforce.com/001d000000VOLPwAAP" TargetMode="External"/><Relationship Id="rId5026" Type="http://schemas.openxmlformats.org/officeDocument/2006/relationships/hyperlink" Target="https://observepoint.my.salesforce.com/0060W000012ZN0oQAG" TargetMode="External"/><Relationship Id="rId199" Type="http://schemas.openxmlformats.org/officeDocument/2006/relationships/hyperlink" Target="https://observepoint.my.salesforce.com/0060W000014oPNbQAM" TargetMode="External"/><Relationship Id="rId5027" Type="http://schemas.openxmlformats.org/officeDocument/2006/relationships/hyperlink" Target="https://observepoint.my.salesforce.com/001d000000VOLPwAAP" TargetMode="External"/><Relationship Id="rId150" Type="http://schemas.openxmlformats.org/officeDocument/2006/relationships/hyperlink" Target="https://observepoint.my.salesforce.com/001d000001gyekiAAA" TargetMode="External"/><Relationship Id="rId149" Type="http://schemas.openxmlformats.org/officeDocument/2006/relationships/hyperlink" Target="https://observepoint.my.salesforce.com/0060W000014mZBcQAM" TargetMode="External"/><Relationship Id="rId148" Type="http://schemas.openxmlformats.org/officeDocument/2006/relationships/hyperlink" Target="https://observepoint.my.salesforce.com/001d000001gyekiAAA" TargetMode="External"/><Relationship Id="rId3270" Type="http://schemas.openxmlformats.org/officeDocument/2006/relationships/hyperlink" Target="https://observepoint.my.salesforce.com/001d000001IYGjgAAH" TargetMode="External"/><Relationship Id="rId3272" Type="http://schemas.openxmlformats.org/officeDocument/2006/relationships/hyperlink" Target="https://observepoint.my.salesforce.com/001d000001IYGjgAAH" TargetMode="External"/><Relationship Id="rId3271" Type="http://schemas.openxmlformats.org/officeDocument/2006/relationships/hyperlink" Target="https://observepoint.my.salesforce.com/006VH00000e0Ih3YAE" TargetMode="External"/><Relationship Id="rId143" Type="http://schemas.openxmlformats.org/officeDocument/2006/relationships/hyperlink" Target="https://observepoint.my.salesforce.com/006d000000i1bmNAAQ" TargetMode="External"/><Relationship Id="rId3274" Type="http://schemas.openxmlformats.org/officeDocument/2006/relationships/hyperlink" Target="https://observepoint.my.salesforce.com/001d000001TPanbAAD" TargetMode="External"/><Relationship Id="rId142" Type="http://schemas.openxmlformats.org/officeDocument/2006/relationships/hyperlink" Target="https://observepoint.my.salesforce.com/001d000001qu0iOAAQ" TargetMode="External"/><Relationship Id="rId3273" Type="http://schemas.openxmlformats.org/officeDocument/2006/relationships/hyperlink" Target="https://observepoint.my.salesforce.com/006d000000Sra8OAAR" TargetMode="External"/><Relationship Id="rId141" Type="http://schemas.openxmlformats.org/officeDocument/2006/relationships/hyperlink" Target="https://observepoint.my.salesforce.com/006d000000tuqP6AAI" TargetMode="External"/><Relationship Id="rId3276" Type="http://schemas.openxmlformats.org/officeDocument/2006/relationships/hyperlink" Target="https://observepoint.my.salesforce.com/001d000000VOLQ1AAP" TargetMode="External"/><Relationship Id="rId140" Type="http://schemas.openxmlformats.org/officeDocument/2006/relationships/hyperlink" Target="https://observepoint.my.salesforce.com/001d000001qtMJCAA2" TargetMode="External"/><Relationship Id="rId3275" Type="http://schemas.openxmlformats.org/officeDocument/2006/relationships/hyperlink" Target="https://observepoint.my.salesforce.com/0060W00000wvp0YQAQ" TargetMode="External"/><Relationship Id="rId147" Type="http://schemas.openxmlformats.org/officeDocument/2006/relationships/hyperlink" Target="https://observepoint.my.salesforce.com/0066T000016llwLQAQ" TargetMode="External"/><Relationship Id="rId3278" Type="http://schemas.openxmlformats.org/officeDocument/2006/relationships/hyperlink" Target="https://observepoint.my.salesforce.com/001d000000VOLQ1AAP" TargetMode="External"/><Relationship Id="rId146" Type="http://schemas.openxmlformats.org/officeDocument/2006/relationships/hyperlink" Target="https://observepoint.my.salesforce.com/001d000001mmurnAAA" TargetMode="External"/><Relationship Id="rId3277" Type="http://schemas.openxmlformats.org/officeDocument/2006/relationships/hyperlink" Target="https://observepoint.my.salesforce.com/006d000000YAUNcAAP" TargetMode="External"/><Relationship Id="rId145" Type="http://schemas.openxmlformats.org/officeDocument/2006/relationships/hyperlink" Target="https://observepoint.my.salesforce.com/0060W00000y837CQAQ" TargetMode="External"/><Relationship Id="rId144" Type="http://schemas.openxmlformats.org/officeDocument/2006/relationships/hyperlink" Target="https://observepoint.my.salesforce.com/001d000001qu0iOAAQ" TargetMode="External"/><Relationship Id="rId3279" Type="http://schemas.openxmlformats.org/officeDocument/2006/relationships/hyperlink" Target="https://observepoint.my.salesforce.com/006d000000VQaSbAAL" TargetMode="External"/><Relationship Id="rId139" Type="http://schemas.openxmlformats.org/officeDocument/2006/relationships/hyperlink" Target="https://observepoint.my.salesforce.com/0060W000015PUoeQAG" TargetMode="External"/><Relationship Id="rId138" Type="http://schemas.openxmlformats.org/officeDocument/2006/relationships/hyperlink" Target="https://observepoint.my.salesforce.com/001d000001qtMJCAA2" TargetMode="External"/><Relationship Id="rId137" Type="http://schemas.openxmlformats.org/officeDocument/2006/relationships/hyperlink" Target="https://observepoint.my.salesforce.com/0066T000017WAqvQAG" TargetMode="External"/><Relationship Id="rId4590" Type="http://schemas.openxmlformats.org/officeDocument/2006/relationships/hyperlink" Target="https://observepoint.my.salesforce.com/001d000001TPc21AAD" TargetMode="External"/><Relationship Id="rId3261" Type="http://schemas.openxmlformats.org/officeDocument/2006/relationships/hyperlink" Target="https://observepoint.my.salesforce.com/0060W00000y72iDQAQ" TargetMode="External"/><Relationship Id="rId4592" Type="http://schemas.openxmlformats.org/officeDocument/2006/relationships/hyperlink" Target="https://observepoint.my.salesforce.com/001d000001TPc21AAD" TargetMode="External"/><Relationship Id="rId3260" Type="http://schemas.openxmlformats.org/officeDocument/2006/relationships/hyperlink" Target="https://observepoint.my.salesforce.com/001d000001T6OYiAAN" TargetMode="External"/><Relationship Id="rId4591" Type="http://schemas.openxmlformats.org/officeDocument/2006/relationships/hyperlink" Target="https://observepoint.my.salesforce.com/006d000000nUZNRAA4" TargetMode="External"/><Relationship Id="rId132" Type="http://schemas.openxmlformats.org/officeDocument/2006/relationships/hyperlink" Target="https://observepoint.my.salesforce.com/001d000001hW4ZqAAK" TargetMode="External"/><Relationship Id="rId3263" Type="http://schemas.openxmlformats.org/officeDocument/2006/relationships/hyperlink" Target="https://observepoint.my.salesforce.com/006d000000hsXTUAA2" TargetMode="External"/><Relationship Id="rId4594" Type="http://schemas.openxmlformats.org/officeDocument/2006/relationships/hyperlink" Target="https://observepoint.my.salesforce.com/001d000001TPc21AAD" TargetMode="External"/><Relationship Id="rId131" Type="http://schemas.openxmlformats.org/officeDocument/2006/relationships/hyperlink" Target="https://observepoint.my.salesforce.com/0066T000016nRZdQAM" TargetMode="External"/><Relationship Id="rId3262" Type="http://schemas.openxmlformats.org/officeDocument/2006/relationships/hyperlink" Target="https://observepoint.my.salesforce.com/001d000001T6OYiAAN" TargetMode="External"/><Relationship Id="rId4593" Type="http://schemas.openxmlformats.org/officeDocument/2006/relationships/hyperlink" Target="https://observepoint.my.salesforce.com/006d000000hpGFxAAM" TargetMode="External"/><Relationship Id="rId130" Type="http://schemas.openxmlformats.org/officeDocument/2006/relationships/hyperlink" Target="https://observepoint.my.salesforce.com/0010W00002VpN2bQAF" TargetMode="External"/><Relationship Id="rId3265" Type="http://schemas.openxmlformats.org/officeDocument/2006/relationships/hyperlink" Target="https://observepoint.my.salesforce.com/006d000000ZStaJAAT" TargetMode="External"/><Relationship Id="rId4596" Type="http://schemas.openxmlformats.org/officeDocument/2006/relationships/hyperlink" Target="https://observepoint.my.salesforce.com/001d000001gytgyAAA" TargetMode="External"/><Relationship Id="rId3264" Type="http://schemas.openxmlformats.org/officeDocument/2006/relationships/hyperlink" Target="https://observepoint.my.salesforce.com/001d000001Retj6AAB" TargetMode="External"/><Relationship Id="rId4595" Type="http://schemas.openxmlformats.org/officeDocument/2006/relationships/hyperlink" Target="https://observepoint.my.salesforce.com/0060W00000vWoPsQAK" TargetMode="External"/><Relationship Id="rId136" Type="http://schemas.openxmlformats.org/officeDocument/2006/relationships/hyperlink" Target="https://observepoint.my.salesforce.com/001d000001gO0rjAAC" TargetMode="External"/><Relationship Id="rId3267" Type="http://schemas.openxmlformats.org/officeDocument/2006/relationships/hyperlink" Target="https://observepoint.my.salesforce.com/006d000000uEX94AAG" TargetMode="External"/><Relationship Id="rId4598" Type="http://schemas.openxmlformats.org/officeDocument/2006/relationships/hyperlink" Target="https://observepoint.my.salesforce.com/001d000001gytgyAAA" TargetMode="External"/><Relationship Id="rId135" Type="http://schemas.openxmlformats.org/officeDocument/2006/relationships/hyperlink" Target="https://observepoint.my.salesforce.com/0060W0000121FsSQAU" TargetMode="External"/><Relationship Id="rId3266" Type="http://schemas.openxmlformats.org/officeDocument/2006/relationships/hyperlink" Target="https://observepoint.my.salesforce.com/001d000001Retj6AAB" TargetMode="External"/><Relationship Id="rId4597" Type="http://schemas.openxmlformats.org/officeDocument/2006/relationships/hyperlink" Target="https://observepoint.my.salesforce.com/0060W000010OVj2QAG" TargetMode="External"/><Relationship Id="rId134" Type="http://schemas.openxmlformats.org/officeDocument/2006/relationships/hyperlink" Target="https://observepoint.my.salesforce.com/001d000001fjBgrAAE" TargetMode="External"/><Relationship Id="rId3269" Type="http://schemas.openxmlformats.org/officeDocument/2006/relationships/hyperlink" Target="https://observepoint.my.salesforce.com/0066T0000190hQfQAI" TargetMode="External"/><Relationship Id="rId133" Type="http://schemas.openxmlformats.org/officeDocument/2006/relationships/hyperlink" Target="https://observepoint.my.salesforce.com/0060W00000zP6y4QAC" TargetMode="External"/><Relationship Id="rId3268" Type="http://schemas.openxmlformats.org/officeDocument/2006/relationships/hyperlink" Target="https://observepoint.my.salesforce.com/001d000001Retj6AAB" TargetMode="External"/><Relationship Id="rId4599" Type="http://schemas.openxmlformats.org/officeDocument/2006/relationships/hyperlink" Target="https://observepoint.my.salesforce.com/0060W00000y5aj3QAA" TargetMode="External"/><Relationship Id="rId172" Type="http://schemas.openxmlformats.org/officeDocument/2006/relationships/hyperlink" Target="https://observepoint.my.salesforce.com/001d000001ReuAnAAJ" TargetMode="External"/><Relationship Id="rId171" Type="http://schemas.openxmlformats.org/officeDocument/2006/relationships/hyperlink" Target="https://observepoint.my.salesforce.com/0066T000016H13zQAC" TargetMode="External"/><Relationship Id="rId170" Type="http://schemas.openxmlformats.org/officeDocument/2006/relationships/hyperlink" Target="https://observepoint.my.salesforce.com/0010W00002PkbuZQAR" TargetMode="External"/><Relationship Id="rId3290" Type="http://schemas.openxmlformats.org/officeDocument/2006/relationships/hyperlink" Target="https://observepoint.my.salesforce.com/001d000000VOLPVAA5" TargetMode="External"/><Relationship Id="rId3292" Type="http://schemas.openxmlformats.org/officeDocument/2006/relationships/hyperlink" Target="https://observepoint.my.salesforce.com/001d000000VOLPVAA5" TargetMode="External"/><Relationship Id="rId3291" Type="http://schemas.openxmlformats.org/officeDocument/2006/relationships/hyperlink" Target="https://observepoint.my.salesforce.com/006d000000VQaSHAA1" TargetMode="External"/><Relationship Id="rId3294" Type="http://schemas.openxmlformats.org/officeDocument/2006/relationships/hyperlink" Target="https://observepoint.my.salesforce.com/001d000000VOLPVAA5" TargetMode="External"/><Relationship Id="rId3293" Type="http://schemas.openxmlformats.org/officeDocument/2006/relationships/hyperlink" Target="https://observepoint.my.salesforce.com/006d000000ulaX8AAI" TargetMode="External"/><Relationship Id="rId165" Type="http://schemas.openxmlformats.org/officeDocument/2006/relationships/hyperlink" Target="https://observepoint.my.salesforce.com/0066T000016kHcmQAE" TargetMode="External"/><Relationship Id="rId3296" Type="http://schemas.openxmlformats.org/officeDocument/2006/relationships/hyperlink" Target="https://observepoint.my.salesforce.com/001d000000VOLPVAA5" TargetMode="External"/><Relationship Id="rId164" Type="http://schemas.openxmlformats.org/officeDocument/2006/relationships/hyperlink" Target="https://observepoint.my.salesforce.com/001d000001tOsCDAA0" TargetMode="External"/><Relationship Id="rId3295" Type="http://schemas.openxmlformats.org/officeDocument/2006/relationships/hyperlink" Target="https://observepoint.my.salesforce.com/006d000000hzTubAAE" TargetMode="External"/><Relationship Id="rId163" Type="http://schemas.openxmlformats.org/officeDocument/2006/relationships/hyperlink" Target="https://observepoint.my.salesforce.com/0066T000016mG0sQAE" TargetMode="External"/><Relationship Id="rId3298" Type="http://schemas.openxmlformats.org/officeDocument/2006/relationships/hyperlink" Target="https://observepoint.my.salesforce.com/001d000001TPO0LAAX" TargetMode="External"/><Relationship Id="rId162" Type="http://schemas.openxmlformats.org/officeDocument/2006/relationships/hyperlink" Target="https://observepoint.my.salesforce.com/001d000001tOsCDAA0" TargetMode="External"/><Relationship Id="rId3297" Type="http://schemas.openxmlformats.org/officeDocument/2006/relationships/hyperlink" Target="https://observepoint.my.salesforce.com/006d000000hpciPAAQ" TargetMode="External"/><Relationship Id="rId169" Type="http://schemas.openxmlformats.org/officeDocument/2006/relationships/hyperlink" Target="https://observepoint.my.salesforce.com/0060W000010O5xZQAS" TargetMode="External"/><Relationship Id="rId168" Type="http://schemas.openxmlformats.org/officeDocument/2006/relationships/hyperlink" Target="https://observepoint.my.salesforce.com/001d000001gyl8VAAQ" TargetMode="External"/><Relationship Id="rId3299" Type="http://schemas.openxmlformats.org/officeDocument/2006/relationships/hyperlink" Target="https://observepoint.my.salesforce.com/0060W00000wzAwgQAE" TargetMode="External"/><Relationship Id="rId167" Type="http://schemas.openxmlformats.org/officeDocument/2006/relationships/hyperlink" Target="https://observepoint.my.salesforce.com/0060W0000121P37QAE" TargetMode="External"/><Relationship Id="rId166" Type="http://schemas.openxmlformats.org/officeDocument/2006/relationships/hyperlink" Target="https://observepoint.my.salesforce.com/001d000001gyl8VAAQ" TargetMode="External"/><Relationship Id="rId161" Type="http://schemas.openxmlformats.org/officeDocument/2006/relationships/hyperlink" Target="https://observepoint.my.salesforce.com/006VH000003UGGvYAO" TargetMode="External"/><Relationship Id="rId160" Type="http://schemas.openxmlformats.org/officeDocument/2006/relationships/hyperlink" Target="https://observepoint.my.salesforce.com/001d000001qtNWdAAM" TargetMode="External"/><Relationship Id="rId159" Type="http://schemas.openxmlformats.org/officeDocument/2006/relationships/hyperlink" Target="https://observepoint.my.salesforce.com/0060W000014b5JlQAI" TargetMode="External"/><Relationship Id="rId3281" Type="http://schemas.openxmlformats.org/officeDocument/2006/relationships/hyperlink" Target="https://observepoint.my.salesforce.com/006d000000tuygNAAQ" TargetMode="External"/><Relationship Id="rId3280" Type="http://schemas.openxmlformats.org/officeDocument/2006/relationships/hyperlink" Target="https://observepoint.my.salesforce.com/001d000000VOLQ1AAP" TargetMode="External"/><Relationship Id="rId3283" Type="http://schemas.openxmlformats.org/officeDocument/2006/relationships/hyperlink" Target="https://observepoint.my.salesforce.com/006d000000hsS8sAAE" TargetMode="External"/><Relationship Id="rId3282" Type="http://schemas.openxmlformats.org/officeDocument/2006/relationships/hyperlink" Target="https://observepoint.my.salesforce.com/001d000000VOLQ1AAP" TargetMode="External"/><Relationship Id="rId154" Type="http://schemas.openxmlformats.org/officeDocument/2006/relationships/hyperlink" Target="https://observepoint.my.salesforce.com/001d000001gyekiAAA" TargetMode="External"/><Relationship Id="rId3285" Type="http://schemas.openxmlformats.org/officeDocument/2006/relationships/hyperlink" Target="https://observepoint.my.salesforce.com/0060W0000120L2uQAE" TargetMode="External"/><Relationship Id="rId153" Type="http://schemas.openxmlformats.org/officeDocument/2006/relationships/hyperlink" Target="https://observepoint.my.salesforce.com/0060W00000zP6lAQAS" TargetMode="External"/><Relationship Id="rId3284" Type="http://schemas.openxmlformats.org/officeDocument/2006/relationships/hyperlink" Target="https://observepoint.my.salesforce.com/001d000000VOLQ1AAP" TargetMode="External"/><Relationship Id="rId152" Type="http://schemas.openxmlformats.org/officeDocument/2006/relationships/hyperlink" Target="https://observepoint.my.salesforce.com/001d000001gyekiAAA" TargetMode="External"/><Relationship Id="rId3287" Type="http://schemas.openxmlformats.org/officeDocument/2006/relationships/hyperlink" Target="https://observepoint.my.salesforce.com/0060W00000zMzXUQA0" TargetMode="External"/><Relationship Id="rId151" Type="http://schemas.openxmlformats.org/officeDocument/2006/relationships/hyperlink" Target="https://observepoint.my.salesforce.com/0060W0000122eRuQAI" TargetMode="External"/><Relationship Id="rId3286" Type="http://schemas.openxmlformats.org/officeDocument/2006/relationships/hyperlink" Target="https://observepoint.my.salesforce.com/001d000000VOLQ1AAP" TargetMode="External"/><Relationship Id="rId158" Type="http://schemas.openxmlformats.org/officeDocument/2006/relationships/hyperlink" Target="https://observepoint.my.salesforce.com/0010W00002OzuuQQAR" TargetMode="External"/><Relationship Id="rId3289" Type="http://schemas.openxmlformats.org/officeDocument/2006/relationships/hyperlink" Target="https://observepoint.my.salesforce.com/006d000000Yd5pYAAR" TargetMode="External"/><Relationship Id="rId157" Type="http://schemas.openxmlformats.org/officeDocument/2006/relationships/hyperlink" Target="https://observepoint.my.salesforce.com/0060W000011SfPWQA0" TargetMode="External"/><Relationship Id="rId3288" Type="http://schemas.openxmlformats.org/officeDocument/2006/relationships/hyperlink" Target="https://observepoint.my.salesforce.com/001d000000VOLQ1AAP" TargetMode="External"/><Relationship Id="rId156" Type="http://schemas.openxmlformats.org/officeDocument/2006/relationships/hyperlink" Target="https://observepoint.my.salesforce.com/0010W00002OzuuQQAR" TargetMode="External"/><Relationship Id="rId155" Type="http://schemas.openxmlformats.org/officeDocument/2006/relationships/hyperlink" Target="https://observepoint.my.salesforce.com/0060W000014oMcwQAE" TargetMode="External"/><Relationship Id="rId2820" Type="http://schemas.openxmlformats.org/officeDocument/2006/relationships/hyperlink" Target="https://observepoint.my.salesforce.com/0016T000030nJr7QAE" TargetMode="External"/><Relationship Id="rId2821" Type="http://schemas.openxmlformats.org/officeDocument/2006/relationships/hyperlink" Target="https://observepoint.my.salesforce.com/006VH00000aeVJhYAM" TargetMode="External"/><Relationship Id="rId2822" Type="http://schemas.openxmlformats.org/officeDocument/2006/relationships/hyperlink" Target="https://observepoint.my.salesforce.com/0016T000031siTrQAI" TargetMode="External"/><Relationship Id="rId2823" Type="http://schemas.openxmlformats.org/officeDocument/2006/relationships/hyperlink" Target="https://observepoint.my.salesforce.com/006VH00000iLGEvYAO" TargetMode="External"/><Relationship Id="rId2824" Type="http://schemas.openxmlformats.org/officeDocument/2006/relationships/hyperlink" Target="https://observepoint.my.salesforce.com/0016T000030mDHZQA2" TargetMode="External"/><Relationship Id="rId2825" Type="http://schemas.openxmlformats.org/officeDocument/2006/relationships/hyperlink" Target="https://observepoint.my.salesforce.com/006VH0000045vOMYAY" TargetMode="External"/><Relationship Id="rId2826" Type="http://schemas.openxmlformats.org/officeDocument/2006/relationships/hyperlink" Target="https://observepoint.my.salesforce.com/0016T000030mDHZQA2" TargetMode="External"/><Relationship Id="rId2827" Type="http://schemas.openxmlformats.org/officeDocument/2006/relationships/hyperlink" Target="https://observepoint.my.salesforce.com/006VH000007abD9YAI" TargetMode="External"/><Relationship Id="rId2828" Type="http://schemas.openxmlformats.org/officeDocument/2006/relationships/hyperlink" Target="https://observepoint.my.salesforce.com/001d000001ikmKuAAI" TargetMode="External"/><Relationship Id="rId2829" Type="http://schemas.openxmlformats.org/officeDocument/2006/relationships/hyperlink" Target="https://observepoint.my.salesforce.com/006VH00000VuN4yYAF" TargetMode="External"/><Relationship Id="rId5093" Type="http://schemas.openxmlformats.org/officeDocument/2006/relationships/hyperlink" Target="https://observepoint.my.salesforce.com/001d000001RdT1hAAF" TargetMode="External"/><Relationship Id="rId5094" Type="http://schemas.openxmlformats.org/officeDocument/2006/relationships/hyperlink" Target="https://observepoint.my.salesforce.com/0060W00000vIRMwQAO" TargetMode="External"/><Relationship Id="rId5091" Type="http://schemas.openxmlformats.org/officeDocument/2006/relationships/hyperlink" Target="https://observepoint.my.salesforce.com/001d000001RdT1hAAF" TargetMode="External"/><Relationship Id="rId5092" Type="http://schemas.openxmlformats.org/officeDocument/2006/relationships/hyperlink" Target="https://observepoint.my.salesforce.com/0060W00000zN0rcQAC" TargetMode="External"/><Relationship Id="rId5097" Type="http://schemas.openxmlformats.org/officeDocument/2006/relationships/hyperlink" Target="https://observepoint.my.salesforce.com/001d000001zbIJQAA2" TargetMode="External"/><Relationship Id="rId5098" Type="http://schemas.openxmlformats.org/officeDocument/2006/relationships/hyperlink" Target="https://observepoint.my.salesforce.com/0060W00000vWccEQAS" TargetMode="External"/><Relationship Id="rId5095" Type="http://schemas.openxmlformats.org/officeDocument/2006/relationships/hyperlink" Target="https://observepoint.my.salesforce.com/001d000001zbIJQAA2" TargetMode="External"/><Relationship Id="rId5096" Type="http://schemas.openxmlformats.org/officeDocument/2006/relationships/hyperlink" Target="https://observepoint.my.salesforce.com/0060W00000y5fElQAI" TargetMode="External"/><Relationship Id="rId5099" Type="http://schemas.openxmlformats.org/officeDocument/2006/relationships/hyperlink" Target="https://observepoint.my.salesforce.com/001d000001zbIJQAA2" TargetMode="External"/><Relationship Id="rId2810" Type="http://schemas.openxmlformats.org/officeDocument/2006/relationships/hyperlink" Target="https://observepoint.my.salesforce.com/0016T00002mzfDuQAI" TargetMode="External"/><Relationship Id="rId2811" Type="http://schemas.openxmlformats.org/officeDocument/2006/relationships/hyperlink" Target="https://observepoint.my.salesforce.com/006VH000001UtjFYAS" TargetMode="External"/><Relationship Id="rId2812" Type="http://schemas.openxmlformats.org/officeDocument/2006/relationships/hyperlink" Target="https://observepoint.my.salesforce.com/0016T00002mzfDuQAI" TargetMode="External"/><Relationship Id="rId2813" Type="http://schemas.openxmlformats.org/officeDocument/2006/relationships/hyperlink" Target="https://observepoint.my.salesforce.com/0066T00001BBKWYQA5" TargetMode="External"/><Relationship Id="rId2814" Type="http://schemas.openxmlformats.org/officeDocument/2006/relationships/hyperlink" Target="https://observepoint.my.salesforce.com/0010W00002dxQpAQAU" TargetMode="External"/><Relationship Id="rId2815" Type="http://schemas.openxmlformats.org/officeDocument/2006/relationships/hyperlink" Target="https://observepoint.my.salesforce.com/0066T00001CzLlMQAV" TargetMode="External"/><Relationship Id="rId2816" Type="http://schemas.openxmlformats.org/officeDocument/2006/relationships/hyperlink" Target="https://observepoint.my.salesforce.com/001d000001ilSSyAAM" TargetMode="External"/><Relationship Id="rId2817" Type="http://schemas.openxmlformats.org/officeDocument/2006/relationships/hyperlink" Target="https://observepoint.my.salesforce.com/006VH00000Rf4bBYAR" TargetMode="External"/><Relationship Id="rId2818" Type="http://schemas.openxmlformats.org/officeDocument/2006/relationships/hyperlink" Target="https://observepoint.my.salesforce.com/0016T00002mzfDuQAI" TargetMode="External"/><Relationship Id="rId2819" Type="http://schemas.openxmlformats.org/officeDocument/2006/relationships/hyperlink" Target="https://observepoint.my.salesforce.com/006VH00000A5Y6ZYAV" TargetMode="External"/><Relationship Id="rId5090" Type="http://schemas.openxmlformats.org/officeDocument/2006/relationships/hyperlink" Target="https://observepoint.my.salesforce.com/006d000000ttjKZAAY" TargetMode="External"/><Relationship Id="rId5082" Type="http://schemas.openxmlformats.org/officeDocument/2006/relationships/hyperlink" Target="https://observepoint.my.salesforce.com/0060W000012KKw7QAG" TargetMode="External"/><Relationship Id="rId5083" Type="http://schemas.openxmlformats.org/officeDocument/2006/relationships/hyperlink" Target="https://observepoint.my.salesforce.com/001d000001sa50vAAA" TargetMode="External"/><Relationship Id="rId5080" Type="http://schemas.openxmlformats.org/officeDocument/2006/relationships/hyperlink" Target="https://observepoint.my.salesforce.com/0060W00000y60nQQAQ" TargetMode="External"/><Relationship Id="rId5081" Type="http://schemas.openxmlformats.org/officeDocument/2006/relationships/hyperlink" Target="https://observepoint.my.salesforce.com/001d000001sa50vAAA" TargetMode="External"/><Relationship Id="rId5086" Type="http://schemas.openxmlformats.org/officeDocument/2006/relationships/hyperlink" Target="https://observepoint.my.salesforce.com/006d000000i1bK7AAI" TargetMode="External"/><Relationship Id="rId5087" Type="http://schemas.openxmlformats.org/officeDocument/2006/relationships/hyperlink" Target="https://observepoint.my.salesforce.com/001d000001i8oqaAAA" TargetMode="External"/><Relationship Id="rId5084" Type="http://schemas.openxmlformats.org/officeDocument/2006/relationships/hyperlink" Target="https://observepoint.my.salesforce.com/0060W000011UPBSQA4" TargetMode="External"/><Relationship Id="rId5085" Type="http://schemas.openxmlformats.org/officeDocument/2006/relationships/hyperlink" Target="https://observepoint.my.salesforce.com/001d000001sa50vAAA" TargetMode="External"/><Relationship Id="rId5088" Type="http://schemas.openxmlformats.org/officeDocument/2006/relationships/hyperlink" Target="https://observepoint.my.salesforce.com/0060W00000vxadPQAQ" TargetMode="External"/><Relationship Id="rId5089" Type="http://schemas.openxmlformats.org/officeDocument/2006/relationships/hyperlink" Target="https://observepoint.my.salesforce.com/001d000001RdT1hAAF" TargetMode="External"/><Relationship Id="rId1510" Type="http://schemas.openxmlformats.org/officeDocument/2006/relationships/hyperlink" Target="https://observepoint.my.salesforce.com/0060W00000zP6byQAC" TargetMode="External"/><Relationship Id="rId2841" Type="http://schemas.openxmlformats.org/officeDocument/2006/relationships/hyperlink" Target="https://observepoint.my.salesforce.com/006VH00000TpsVWYAZ" TargetMode="External"/><Relationship Id="rId1511" Type="http://schemas.openxmlformats.org/officeDocument/2006/relationships/hyperlink" Target="https://observepoint.my.salesforce.com/001d000001hTlOcAAK" TargetMode="External"/><Relationship Id="rId2842" Type="http://schemas.openxmlformats.org/officeDocument/2006/relationships/hyperlink" Target="https://observepoint.my.salesforce.com/001d000001qtOxXAAU" TargetMode="External"/><Relationship Id="rId1512" Type="http://schemas.openxmlformats.org/officeDocument/2006/relationships/hyperlink" Target="https://observepoint.my.salesforce.com/0060W00000vXEluQAG" TargetMode="External"/><Relationship Id="rId2843" Type="http://schemas.openxmlformats.org/officeDocument/2006/relationships/hyperlink" Target="https://observepoint.my.salesforce.com/006VH00000Rxu6fYAB" TargetMode="External"/><Relationship Id="rId1513" Type="http://schemas.openxmlformats.org/officeDocument/2006/relationships/hyperlink" Target="https://observepoint.my.salesforce.com/001d000001gzYl3AAE" TargetMode="External"/><Relationship Id="rId2844" Type="http://schemas.openxmlformats.org/officeDocument/2006/relationships/hyperlink" Target="https://observepoint.my.salesforce.com/0010W00002dxSGSQA2" TargetMode="External"/><Relationship Id="rId1514" Type="http://schemas.openxmlformats.org/officeDocument/2006/relationships/hyperlink" Target="https://observepoint.my.salesforce.com/0060W000012tUjhQAE" TargetMode="External"/><Relationship Id="rId2845" Type="http://schemas.openxmlformats.org/officeDocument/2006/relationships/hyperlink" Target="https://observepoint.my.salesforce.com/0066T00001BBQpJQAX" TargetMode="External"/><Relationship Id="rId1515" Type="http://schemas.openxmlformats.org/officeDocument/2006/relationships/hyperlink" Target="https://observepoint.my.salesforce.com/001d000001gzYl3AAE" TargetMode="External"/><Relationship Id="rId2846" Type="http://schemas.openxmlformats.org/officeDocument/2006/relationships/hyperlink" Target="https://observepoint.my.salesforce.com/0010W00002OzRgLQAV" TargetMode="External"/><Relationship Id="rId1516" Type="http://schemas.openxmlformats.org/officeDocument/2006/relationships/hyperlink" Target="https://observepoint.my.salesforce.com/0060W000010PR0QQAW" TargetMode="External"/><Relationship Id="rId2847" Type="http://schemas.openxmlformats.org/officeDocument/2006/relationships/hyperlink" Target="https://observepoint.my.salesforce.com/006VH0000076nurYAA" TargetMode="External"/><Relationship Id="rId1517" Type="http://schemas.openxmlformats.org/officeDocument/2006/relationships/hyperlink" Target="https://observepoint.my.salesforce.com/001d000001gzYl3AAE" TargetMode="External"/><Relationship Id="rId2848" Type="http://schemas.openxmlformats.org/officeDocument/2006/relationships/hyperlink" Target="https://observepoint.my.salesforce.com/0010W00002OzRgLQAV" TargetMode="External"/><Relationship Id="rId1518" Type="http://schemas.openxmlformats.org/officeDocument/2006/relationships/hyperlink" Target="https://observepoint.my.salesforce.com/0060W00000y5WDIQA2" TargetMode="External"/><Relationship Id="rId2849" Type="http://schemas.openxmlformats.org/officeDocument/2006/relationships/hyperlink" Target="https://observepoint.my.salesforce.com/0066T00001DkNg2QAF" TargetMode="External"/><Relationship Id="rId1519" Type="http://schemas.openxmlformats.org/officeDocument/2006/relationships/hyperlink" Target="https://observepoint.my.salesforce.com/001d000001gzYl3AAE" TargetMode="External"/><Relationship Id="rId2840" Type="http://schemas.openxmlformats.org/officeDocument/2006/relationships/hyperlink" Target="https://observepoint.my.salesforce.com/001d000001buDIzAAM" TargetMode="External"/><Relationship Id="rId2830" Type="http://schemas.openxmlformats.org/officeDocument/2006/relationships/hyperlink" Target="https://observepoint.my.salesforce.com/001d000001ikmKuAAI" TargetMode="External"/><Relationship Id="rId1500" Type="http://schemas.openxmlformats.org/officeDocument/2006/relationships/hyperlink" Target="https://observepoint.my.salesforce.com/0060W00000zNxuGQAS" TargetMode="External"/><Relationship Id="rId2831" Type="http://schemas.openxmlformats.org/officeDocument/2006/relationships/hyperlink" Target="https://observepoint.my.salesforce.com/006VH00000WKzrLYAT" TargetMode="External"/><Relationship Id="rId1501" Type="http://schemas.openxmlformats.org/officeDocument/2006/relationships/hyperlink" Target="https://observepoint.my.salesforce.com/001d000001z5tIoAAI" TargetMode="External"/><Relationship Id="rId2832" Type="http://schemas.openxmlformats.org/officeDocument/2006/relationships/hyperlink" Target="https://observepoint.my.salesforce.com/0016T000030nJr7QAE" TargetMode="External"/><Relationship Id="rId1502" Type="http://schemas.openxmlformats.org/officeDocument/2006/relationships/hyperlink" Target="https://observepoint.my.salesforce.com/0060W00000wxaKFQAY" TargetMode="External"/><Relationship Id="rId2833" Type="http://schemas.openxmlformats.org/officeDocument/2006/relationships/hyperlink" Target="https://observepoint.my.salesforce.com/0066T00001C8yctQAB" TargetMode="External"/><Relationship Id="rId1503" Type="http://schemas.openxmlformats.org/officeDocument/2006/relationships/hyperlink" Target="https://observepoint.my.salesforce.com/001d000001z5tIoAAI" TargetMode="External"/><Relationship Id="rId2834" Type="http://schemas.openxmlformats.org/officeDocument/2006/relationships/hyperlink" Target="https://observepoint.my.salesforce.com/0016T000031wKtVQAU" TargetMode="External"/><Relationship Id="rId1504" Type="http://schemas.openxmlformats.org/officeDocument/2006/relationships/hyperlink" Target="https://observepoint.my.salesforce.com/0060W00000wy9NAQAY" TargetMode="External"/><Relationship Id="rId2835" Type="http://schemas.openxmlformats.org/officeDocument/2006/relationships/hyperlink" Target="https://observepoint.my.salesforce.com/0066T00001DnwLyQAJ" TargetMode="External"/><Relationship Id="rId1505" Type="http://schemas.openxmlformats.org/officeDocument/2006/relationships/hyperlink" Target="https://observepoint.my.salesforce.com/001d000001QaaUIAAZ" TargetMode="External"/><Relationship Id="rId2836" Type="http://schemas.openxmlformats.org/officeDocument/2006/relationships/hyperlink" Target="https://observepoint.my.salesforce.com/001d000001rgTbzAAE" TargetMode="External"/><Relationship Id="rId1506" Type="http://schemas.openxmlformats.org/officeDocument/2006/relationships/hyperlink" Target="https://observepoint.my.salesforce.com/0060W0000121id5QAA" TargetMode="External"/><Relationship Id="rId2837" Type="http://schemas.openxmlformats.org/officeDocument/2006/relationships/hyperlink" Target="https://observepoint.my.salesforce.com/006VH00000SuK3xYAF" TargetMode="External"/><Relationship Id="rId1507" Type="http://schemas.openxmlformats.org/officeDocument/2006/relationships/hyperlink" Target="https://observepoint.my.salesforce.com/001d000001QaaUIAAZ" TargetMode="External"/><Relationship Id="rId2838" Type="http://schemas.openxmlformats.org/officeDocument/2006/relationships/hyperlink" Target="https://observepoint.my.salesforce.com/001d000001buDIzAAM" TargetMode="External"/><Relationship Id="rId1508" Type="http://schemas.openxmlformats.org/officeDocument/2006/relationships/hyperlink" Target="https://observepoint.my.salesforce.com/0060W00000zNYDYQA4" TargetMode="External"/><Relationship Id="rId2839" Type="http://schemas.openxmlformats.org/officeDocument/2006/relationships/hyperlink" Target="https://observepoint.my.salesforce.com/006VH00000gKc8zYAC" TargetMode="External"/><Relationship Id="rId1509" Type="http://schemas.openxmlformats.org/officeDocument/2006/relationships/hyperlink" Target="https://observepoint.my.salesforce.com/001d000001QaaUIAAZ" TargetMode="External"/><Relationship Id="rId5050" Type="http://schemas.openxmlformats.org/officeDocument/2006/relationships/hyperlink" Target="https://observepoint.my.salesforce.com/006VH000009MBviYAG" TargetMode="External"/><Relationship Id="rId5053" Type="http://schemas.openxmlformats.org/officeDocument/2006/relationships/hyperlink" Target="https://observepoint.my.salesforce.com/001d000001gQDgYAAW" TargetMode="External"/><Relationship Id="rId5054" Type="http://schemas.openxmlformats.org/officeDocument/2006/relationships/hyperlink" Target="https://observepoint.my.salesforce.com/0060W00000y86psQAA" TargetMode="External"/><Relationship Id="rId5051" Type="http://schemas.openxmlformats.org/officeDocument/2006/relationships/hyperlink" Target="https://observepoint.my.salesforce.com/0010W00002Pl4DtQAJ" TargetMode="External"/><Relationship Id="rId5052" Type="http://schemas.openxmlformats.org/officeDocument/2006/relationships/hyperlink" Target="https://observepoint.my.salesforce.com/006d000000tEl3vAAC" TargetMode="External"/><Relationship Id="rId5057" Type="http://schemas.openxmlformats.org/officeDocument/2006/relationships/hyperlink" Target="https://observepoint.my.salesforce.com/001d000001hUe4KAAS" TargetMode="External"/><Relationship Id="rId5058" Type="http://schemas.openxmlformats.org/officeDocument/2006/relationships/hyperlink" Target="https://observepoint.my.salesforce.com/006d000000kioqtAAA" TargetMode="External"/><Relationship Id="rId5055" Type="http://schemas.openxmlformats.org/officeDocument/2006/relationships/hyperlink" Target="https://observepoint.my.salesforce.com/001d000001gOPblAAG" TargetMode="External"/><Relationship Id="rId5056" Type="http://schemas.openxmlformats.org/officeDocument/2006/relationships/hyperlink" Target="https://observepoint.my.salesforce.com/006VH000004zN0cYAE" TargetMode="External"/><Relationship Id="rId5059" Type="http://schemas.openxmlformats.org/officeDocument/2006/relationships/hyperlink" Target="https://observepoint.my.salesforce.com/001d000001gOPblAAG" TargetMode="External"/><Relationship Id="rId5042" Type="http://schemas.openxmlformats.org/officeDocument/2006/relationships/hyperlink" Target="https://observepoint.my.salesforce.com/0060W000013lp4qQAA" TargetMode="External"/><Relationship Id="rId5043" Type="http://schemas.openxmlformats.org/officeDocument/2006/relationships/hyperlink" Target="https://observepoint.my.salesforce.com/001d000001pPYPsAAO" TargetMode="External"/><Relationship Id="rId5040" Type="http://schemas.openxmlformats.org/officeDocument/2006/relationships/hyperlink" Target="https://observepoint.my.salesforce.com/0066T000015QYqlQAG" TargetMode="External"/><Relationship Id="rId5041" Type="http://schemas.openxmlformats.org/officeDocument/2006/relationships/hyperlink" Target="https://observepoint.my.salesforce.com/001d000001pPYPsAAO" TargetMode="External"/><Relationship Id="rId5046" Type="http://schemas.openxmlformats.org/officeDocument/2006/relationships/hyperlink" Target="https://observepoint.my.salesforce.com/0060W00000wySHOQA2" TargetMode="External"/><Relationship Id="rId5047" Type="http://schemas.openxmlformats.org/officeDocument/2006/relationships/hyperlink" Target="https://observepoint.my.salesforce.com/001d000001YpZM5AAN" TargetMode="External"/><Relationship Id="rId5044" Type="http://schemas.openxmlformats.org/officeDocument/2006/relationships/hyperlink" Target="https://observepoint.my.salesforce.com/006d000000mY2e6AAC" TargetMode="External"/><Relationship Id="rId5045" Type="http://schemas.openxmlformats.org/officeDocument/2006/relationships/hyperlink" Target="https://observepoint.my.salesforce.com/001d000001gyZJeAAM" TargetMode="External"/><Relationship Id="rId5048" Type="http://schemas.openxmlformats.org/officeDocument/2006/relationships/hyperlink" Target="https://observepoint.my.salesforce.com/006d000000umRQFAA2" TargetMode="External"/><Relationship Id="rId5049" Type="http://schemas.openxmlformats.org/officeDocument/2006/relationships/hyperlink" Target="https://observepoint.my.salesforce.com/001d000001YpZM5AAN" TargetMode="External"/><Relationship Id="rId2800" Type="http://schemas.openxmlformats.org/officeDocument/2006/relationships/hyperlink" Target="https://observepoint.my.salesforce.com/0010W00002YBpoZQAT" TargetMode="External"/><Relationship Id="rId2801" Type="http://schemas.openxmlformats.org/officeDocument/2006/relationships/hyperlink" Target="https://observepoint.my.salesforce.com/0060W000013r6r5QAA" TargetMode="External"/><Relationship Id="rId2802" Type="http://schemas.openxmlformats.org/officeDocument/2006/relationships/hyperlink" Target="https://observepoint.my.salesforce.com/001d000001qtacXAAQ" TargetMode="External"/><Relationship Id="rId2803" Type="http://schemas.openxmlformats.org/officeDocument/2006/relationships/hyperlink" Target="https://observepoint.my.salesforce.com/006VH000002Aff7YAC" TargetMode="External"/><Relationship Id="rId2804" Type="http://schemas.openxmlformats.org/officeDocument/2006/relationships/hyperlink" Target="https://observepoint.my.salesforce.com/001d000001qtabqAAA" TargetMode="External"/><Relationship Id="rId2805" Type="http://schemas.openxmlformats.org/officeDocument/2006/relationships/hyperlink" Target="https://observepoint.my.salesforce.com/0066T00001BABF3QAP" TargetMode="External"/><Relationship Id="rId2806" Type="http://schemas.openxmlformats.org/officeDocument/2006/relationships/hyperlink" Target="https://observepoint.my.salesforce.com/0016T00002kG9SfQAK" TargetMode="External"/><Relationship Id="rId2807" Type="http://schemas.openxmlformats.org/officeDocument/2006/relationships/hyperlink" Target="https://observepoint.my.salesforce.com/006VH00000GC2G9YAL" TargetMode="External"/><Relationship Id="rId2808" Type="http://schemas.openxmlformats.org/officeDocument/2006/relationships/hyperlink" Target="https://observepoint.my.salesforce.com/001d000001hTYXNAA4" TargetMode="External"/><Relationship Id="rId2809" Type="http://schemas.openxmlformats.org/officeDocument/2006/relationships/hyperlink" Target="https://observepoint.my.salesforce.com/006VH00000gFFeWYAW" TargetMode="External"/><Relationship Id="rId5071" Type="http://schemas.openxmlformats.org/officeDocument/2006/relationships/hyperlink" Target="https://observepoint.my.salesforce.com/001d000001ezkKMAAY" TargetMode="External"/><Relationship Id="rId5072" Type="http://schemas.openxmlformats.org/officeDocument/2006/relationships/hyperlink" Target="https://observepoint.my.salesforce.com/006d000000sveDyAAI" TargetMode="External"/><Relationship Id="rId5070" Type="http://schemas.openxmlformats.org/officeDocument/2006/relationships/hyperlink" Target="https://observepoint.my.salesforce.com/006d000000uoFoCAAU" TargetMode="External"/><Relationship Id="rId5075" Type="http://schemas.openxmlformats.org/officeDocument/2006/relationships/hyperlink" Target="https://observepoint.my.salesforce.com/001d000001KsQZ3AAN" TargetMode="External"/><Relationship Id="rId5076" Type="http://schemas.openxmlformats.org/officeDocument/2006/relationships/hyperlink" Target="https://observepoint.my.salesforce.com/0066T000016n1bTQAQ" TargetMode="External"/><Relationship Id="rId5073" Type="http://schemas.openxmlformats.org/officeDocument/2006/relationships/hyperlink" Target="https://observepoint.my.salesforce.com/001d000001gPIl8AAG" TargetMode="External"/><Relationship Id="rId5074" Type="http://schemas.openxmlformats.org/officeDocument/2006/relationships/hyperlink" Target="https://observepoint.my.salesforce.com/0060W000013rWeVQAU" TargetMode="External"/><Relationship Id="rId5079" Type="http://schemas.openxmlformats.org/officeDocument/2006/relationships/hyperlink" Target="https://observepoint.my.salesforce.com/001d000001sa50vAAA" TargetMode="External"/><Relationship Id="rId5077" Type="http://schemas.openxmlformats.org/officeDocument/2006/relationships/hyperlink" Target="https://observepoint.my.salesforce.com/001d000001KsQZ3AAN" TargetMode="External"/><Relationship Id="rId5078" Type="http://schemas.openxmlformats.org/officeDocument/2006/relationships/hyperlink" Target="https://observepoint.my.salesforce.com/0060W00000vuydvQAA" TargetMode="External"/><Relationship Id="rId5060" Type="http://schemas.openxmlformats.org/officeDocument/2006/relationships/hyperlink" Target="https://observepoint.my.salesforce.com/0060W000013Mab4QAC" TargetMode="External"/><Relationship Id="rId5061" Type="http://schemas.openxmlformats.org/officeDocument/2006/relationships/hyperlink" Target="https://observepoint.my.salesforce.com/001d000001gOPblAAG" TargetMode="External"/><Relationship Id="rId5064" Type="http://schemas.openxmlformats.org/officeDocument/2006/relationships/hyperlink" Target="https://observepoint.my.salesforce.com/006d000000q5pHGAAY" TargetMode="External"/><Relationship Id="rId5065" Type="http://schemas.openxmlformats.org/officeDocument/2006/relationships/hyperlink" Target="https://observepoint.my.salesforce.com/001d000001RdREiAAN" TargetMode="External"/><Relationship Id="rId5062" Type="http://schemas.openxmlformats.org/officeDocument/2006/relationships/hyperlink" Target="https://observepoint.my.salesforce.com/0060W00000y74pqQAA" TargetMode="External"/><Relationship Id="rId5063" Type="http://schemas.openxmlformats.org/officeDocument/2006/relationships/hyperlink" Target="https://observepoint.my.salesforce.com/001d000001RdREiAAN" TargetMode="External"/><Relationship Id="rId5068" Type="http://schemas.openxmlformats.org/officeDocument/2006/relationships/hyperlink" Target="https://observepoint.my.salesforce.com/0066T00001ACsSNQA1" TargetMode="External"/><Relationship Id="rId5069" Type="http://schemas.openxmlformats.org/officeDocument/2006/relationships/hyperlink" Target="https://observepoint.my.salesforce.com/001d000001gyX9yAAE" TargetMode="External"/><Relationship Id="rId5066" Type="http://schemas.openxmlformats.org/officeDocument/2006/relationships/hyperlink" Target="https://observepoint.my.salesforce.com/0060W000011ScxSQAS" TargetMode="External"/><Relationship Id="rId5067" Type="http://schemas.openxmlformats.org/officeDocument/2006/relationships/hyperlink" Target="https://observepoint.my.salesforce.com/001d000001RdREiAAN" TargetMode="External"/><Relationship Id="rId1576" Type="http://schemas.openxmlformats.org/officeDocument/2006/relationships/hyperlink" Target="https://observepoint.my.salesforce.com/0066T00001AEKYQQA5" TargetMode="External"/><Relationship Id="rId4602" Type="http://schemas.openxmlformats.org/officeDocument/2006/relationships/hyperlink" Target="https://observepoint.my.salesforce.com/001d0000020TUp9AAG" TargetMode="External"/><Relationship Id="rId1577" Type="http://schemas.openxmlformats.org/officeDocument/2006/relationships/hyperlink" Target="https://observepoint.my.salesforce.com/001d000001l9P6UAAU" TargetMode="External"/><Relationship Id="rId4601" Type="http://schemas.openxmlformats.org/officeDocument/2006/relationships/hyperlink" Target="https://observepoint.my.salesforce.com/006d000000rI8epAAC" TargetMode="External"/><Relationship Id="rId1578" Type="http://schemas.openxmlformats.org/officeDocument/2006/relationships/hyperlink" Target="https://observepoint.my.salesforce.com/0066T000016mW30QAE" TargetMode="External"/><Relationship Id="rId4604" Type="http://schemas.openxmlformats.org/officeDocument/2006/relationships/hyperlink" Target="https://observepoint.my.salesforce.com/001d000001qtIH3AAM" TargetMode="External"/><Relationship Id="rId1579" Type="http://schemas.openxmlformats.org/officeDocument/2006/relationships/hyperlink" Target="https://observepoint.my.salesforce.com/001d000001l9P6UAAU" TargetMode="External"/><Relationship Id="rId4603" Type="http://schemas.openxmlformats.org/officeDocument/2006/relationships/hyperlink" Target="https://observepoint.my.salesforce.com/006d000000q5pAQAAY" TargetMode="External"/><Relationship Id="rId4606" Type="http://schemas.openxmlformats.org/officeDocument/2006/relationships/hyperlink" Target="https://observepoint.my.salesforce.com/001d0000020UB8YAAW" TargetMode="External"/><Relationship Id="rId4605" Type="http://schemas.openxmlformats.org/officeDocument/2006/relationships/hyperlink" Target="https://observepoint.my.salesforce.com/006d000000kFFkaAAG" TargetMode="External"/><Relationship Id="rId4608" Type="http://schemas.openxmlformats.org/officeDocument/2006/relationships/hyperlink" Target="https://observepoint.my.salesforce.com/001d000001nGgbLAAS" TargetMode="External"/><Relationship Id="rId4607" Type="http://schemas.openxmlformats.org/officeDocument/2006/relationships/hyperlink" Target="https://observepoint.my.salesforce.com/0066T00001Cz9MSQAZ" TargetMode="External"/><Relationship Id="rId4609" Type="http://schemas.openxmlformats.org/officeDocument/2006/relationships/hyperlink" Target="https://observepoint.my.salesforce.com/006VH00000Q1BbxYAF" TargetMode="External"/><Relationship Id="rId987" Type="http://schemas.openxmlformats.org/officeDocument/2006/relationships/hyperlink" Target="https://observepoint.my.salesforce.com/0060W000011WIV5QAO" TargetMode="External"/><Relationship Id="rId986" Type="http://schemas.openxmlformats.org/officeDocument/2006/relationships/hyperlink" Target="https://observepoint.my.salesforce.com/001d000001ezk5tAAA" TargetMode="External"/><Relationship Id="rId985" Type="http://schemas.openxmlformats.org/officeDocument/2006/relationships/hyperlink" Target="https://observepoint.my.salesforce.com/0060W000013rWZfQAM" TargetMode="External"/><Relationship Id="rId984" Type="http://schemas.openxmlformats.org/officeDocument/2006/relationships/hyperlink" Target="https://observepoint.my.salesforce.com/001d000001ikpedAAA" TargetMode="External"/><Relationship Id="rId989" Type="http://schemas.openxmlformats.org/officeDocument/2006/relationships/hyperlink" Target="https://observepoint.my.salesforce.com/006VH000003KSuTYAW" TargetMode="External"/><Relationship Id="rId988" Type="http://schemas.openxmlformats.org/officeDocument/2006/relationships/hyperlink" Target="https://observepoint.my.salesforce.com/001d000001qtNYqAAM" TargetMode="External"/><Relationship Id="rId1570" Type="http://schemas.openxmlformats.org/officeDocument/2006/relationships/hyperlink" Target="https://observepoint.my.salesforce.com/0060W000010yP8NQAU" TargetMode="External"/><Relationship Id="rId1571" Type="http://schemas.openxmlformats.org/officeDocument/2006/relationships/hyperlink" Target="https://observepoint.my.salesforce.com/001d000001SNHlLAAX" TargetMode="External"/><Relationship Id="rId983" Type="http://schemas.openxmlformats.org/officeDocument/2006/relationships/hyperlink" Target="https://observepoint.my.salesforce.com/0060W000013m46MQAQ" TargetMode="External"/><Relationship Id="rId1572" Type="http://schemas.openxmlformats.org/officeDocument/2006/relationships/hyperlink" Target="https://observepoint.my.salesforce.com/0060W000010yP5iQAE" TargetMode="External"/><Relationship Id="rId982" Type="http://schemas.openxmlformats.org/officeDocument/2006/relationships/hyperlink" Target="https://observepoint.my.salesforce.com/001d000001ikpedAAA" TargetMode="External"/><Relationship Id="rId1573" Type="http://schemas.openxmlformats.org/officeDocument/2006/relationships/hyperlink" Target="https://observepoint.my.salesforce.com/001d000001SNHlLAAX" TargetMode="External"/><Relationship Id="rId981" Type="http://schemas.openxmlformats.org/officeDocument/2006/relationships/hyperlink" Target="https://observepoint.my.salesforce.com/0066T000015qQHwQAM" TargetMode="External"/><Relationship Id="rId1574" Type="http://schemas.openxmlformats.org/officeDocument/2006/relationships/hyperlink" Target="https://observepoint.my.salesforce.com/0060W00000y7AapQAE" TargetMode="External"/><Relationship Id="rId4600" Type="http://schemas.openxmlformats.org/officeDocument/2006/relationships/hyperlink" Target="https://observepoint.my.salesforce.com/001d000001gytgyAAA" TargetMode="External"/><Relationship Id="rId980" Type="http://schemas.openxmlformats.org/officeDocument/2006/relationships/hyperlink" Target="https://observepoint.my.salesforce.com/001d000001cMcmwAAC" TargetMode="External"/><Relationship Id="rId1575" Type="http://schemas.openxmlformats.org/officeDocument/2006/relationships/hyperlink" Target="https://observepoint.my.salesforce.com/001d000001SNHlLAAX" TargetMode="External"/><Relationship Id="rId1565" Type="http://schemas.openxmlformats.org/officeDocument/2006/relationships/hyperlink" Target="https://observepoint.my.salesforce.com/001d000001SNHlLAAX" TargetMode="External"/><Relationship Id="rId2896" Type="http://schemas.openxmlformats.org/officeDocument/2006/relationships/hyperlink" Target="https://observepoint.my.salesforce.com/0016T00002mOP9yQAG" TargetMode="External"/><Relationship Id="rId1566" Type="http://schemas.openxmlformats.org/officeDocument/2006/relationships/hyperlink" Target="https://observepoint.my.salesforce.com/0066T0000168vgBQAQ" TargetMode="External"/><Relationship Id="rId2897" Type="http://schemas.openxmlformats.org/officeDocument/2006/relationships/hyperlink" Target="https://observepoint.my.salesforce.com/0066T00001EJtAHQA1" TargetMode="External"/><Relationship Id="rId1567" Type="http://schemas.openxmlformats.org/officeDocument/2006/relationships/hyperlink" Target="https://observepoint.my.salesforce.com/001d000001SNHlLAAX" TargetMode="External"/><Relationship Id="rId2898" Type="http://schemas.openxmlformats.org/officeDocument/2006/relationships/hyperlink" Target="https://observepoint.my.salesforce.com/0016T000034SPyVQAW" TargetMode="External"/><Relationship Id="rId1568" Type="http://schemas.openxmlformats.org/officeDocument/2006/relationships/hyperlink" Target="https://observepoint.my.salesforce.com/0060W000013K2l2QAC" TargetMode="External"/><Relationship Id="rId2899" Type="http://schemas.openxmlformats.org/officeDocument/2006/relationships/hyperlink" Target="https://observepoint.my.salesforce.com/006VH00000OzOikYAF" TargetMode="External"/><Relationship Id="rId1569" Type="http://schemas.openxmlformats.org/officeDocument/2006/relationships/hyperlink" Target="https://observepoint.my.salesforce.com/001d000001SNHlLAAX" TargetMode="External"/><Relationship Id="rId976" Type="http://schemas.openxmlformats.org/officeDocument/2006/relationships/hyperlink" Target="https://observepoint.my.salesforce.com/001d00000234XY8AAM" TargetMode="External"/><Relationship Id="rId975" Type="http://schemas.openxmlformats.org/officeDocument/2006/relationships/hyperlink" Target="https://observepoint.my.salesforce.com/0060W00000zNrhFQAS" TargetMode="External"/><Relationship Id="rId974" Type="http://schemas.openxmlformats.org/officeDocument/2006/relationships/hyperlink" Target="https://observepoint.my.salesforce.com/001d00000234XY8AAM" TargetMode="External"/><Relationship Id="rId973" Type="http://schemas.openxmlformats.org/officeDocument/2006/relationships/hyperlink" Target="https://observepoint.my.salesforce.com/0060W0000121qGiQAI" TargetMode="External"/><Relationship Id="rId979" Type="http://schemas.openxmlformats.org/officeDocument/2006/relationships/hyperlink" Target="https://observepoint.my.salesforce.com/0060W00000zPYQ2QAO" TargetMode="External"/><Relationship Id="rId978" Type="http://schemas.openxmlformats.org/officeDocument/2006/relationships/hyperlink" Target="https://observepoint.my.salesforce.com/001d000001h1ecZAAQ" TargetMode="External"/><Relationship Id="rId977" Type="http://schemas.openxmlformats.org/officeDocument/2006/relationships/hyperlink" Target="https://observepoint.my.salesforce.com/0060W00000wyn8IQAQ" TargetMode="External"/><Relationship Id="rId2890" Type="http://schemas.openxmlformats.org/officeDocument/2006/relationships/hyperlink" Target="https://observepoint.my.salesforce.com/001d000001hT2YNAA0" TargetMode="External"/><Relationship Id="rId1560" Type="http://schemas.openxmlformats.org/officeDocument/2006/relationships/hyperlink" Target="https://observepoint.my.salesforce.com/006VH00000SLsenYAD" TargetMode="External"/><Relationship Id="rId2891" Type="http://schemas.openxmlformats.org/officeDocument/2006/relationships/hyperlink" Target="https://observepoint.my.salesforce.com/006VH00000M7t1VYAR" TargetMode="External"/><Relationship Id="rId972" Type="http://schemas.openxmlformats.org/officeDocument/2006/relationships/hyperlink" Target="https://observepoint.my.salesforce.com/001d00000234XY8AAM" TargetMode="External"/><Relationship Id="rId1561" Type="http://schemas.openxmlformats.org/officeDocument/2006/relationships/hyperlink" Target="https://observepoint.my.salesforce.com/001d000001u534eAAA" TargetMode="External"/><Relationship Id="rId2892" Type="http://schemas.openxmlformats.org/officeDocument/2006/relationships/hyperlink" Target="https://observepoint.my.salesforce.com/001d000001hT2YNAA0" TargetMode="External"/><Relationship Id="rId971" Type="http://schemas.openxmlformats.org/officeDocument/2006/relationships/hyperlink" Target="https://observepoint.my.salesforce.com/0060W0000121qWKQAY" TargetMode="External"/><Relationship Id="rId1562" Type="http://schemas.openxmlformats.org/officeDocument/2006/relationships/hyperlink" Target="https://observepoint.my.salesforce.com/006VH00000hpX7dYAE" TargetMode="External"/><Relationship Id="rId2893" Type="http://schemas.openxmlformats.org/officeDocument/2006/relationships/hyperlink" Target="https://observepoint.my.salesforce.com/006VH00000aMlQ9YAK" TargetMode="External"/><Relationship Id="rId970" Type="http://schemas.openxmlformats.org/officeDocument/2006/relationships/hyperlink" Target="https://observepoint.my.salesforce.com/001d00000234XY8AAM" TargetMode="External"/><Relationship Id="rId1563" Type="http://schemas.openxmlformats.org/officeDocument/2006/relationships/hyperlink" Target="https://observepoint.my.salesforce.com/001d000001u534eAAA" TargetMode="External"/><Relationship Id="rId2894" Type="http://schemas.openxmlformats.org/officeDocument/2006/relationships/hyperlink" Target="https://observepoint.my.salesforce.com/001d000001hT2YNAA0" TargetMode="External"/><Relationship Id="rId1564" Type="http://schemas.openxmlformats.org/officeDocument/2006/relationships/hyperlink" Target="https://observepoint.my.salesforce.com/0060W00000vvXKKQA2" TargetMode="External"/><Relationship Id="rId2895" Type="http://schemas.openxmlformats.org/officeDocument/2006/relationships/hyperlink" Target="https://observepoint.my.salesforce.com/006VH00000aQgrhYAC" TargetMode="External"/><Relationship Id="rId1598" Type="http://schemas.openxmlformats.org/officeDocument/2006/relationships/hyperlink" Target="https://observepoint.my.salesforce.com/0066T000015pxzfQAA" TargetMode="External"/><Relationship Id="rId4624" Type="http://schemas.openxmlformats.org/officeDocument/2006/relationships/hyperlink" Target="https://observepoint.my.salesforce.com/001d000001rfvy8AAA" TargetMode="External"/><Relationship Id="rId1599" Type="http://schemas.openxmlformats.org/officeDocument/2006/relationships/hyperlink" Target="https://observepoint.my.salesforce.com/001d000001hS0BGAA0" TargetMode="External"/><Relationship Id="rId4623" Type="http://schemas.openxmlformats.org/officeDocument/2006/relationships/hyperlink" Target="https://observepoint.my.salesforce.com/0060W000015PTAqQAO" TargetMode="External"/><Relationship Id="rId4626" Type="http://schemas.openxmlformats.org/officeDocument/2006/relationships/hyperlink" Target="https://observepoint.my.salesforce.com/001d000001rfvy8AAA" TargetMode="External"/><Relationship Id="rId4625" Type="http://schemas.openxmlformats.org/officeDocument/2006/relationships/hyperlink" Target="https://observepoint.my.salesforce.com/0060W0000136kSOQAY" TargetMode="External"/><Relationship Id="rId4628" Type="http://schemas.openxmlformats.org/officeDocument/2006/relationships/hyperlink" Target="https://observepoint.my.salesforce.com/001d000001rfvy8AAA" TargetMode="External"/><Relationship Id="rId4627" Type="http://schemas.openxmlformats.org/officeDocument/2006/relationships/hyperlink" Target="https://observepoint.my.salesforce.com/0060W000010QLkyQAG" TargetMode="External"/><Relationship Id="rId4629" Type="http://schemas.openxmlformats.org/officeDocument/2006/relationships/hyperlink" Target="https://observepoint.my.salesforce.com/0060W00000y4zvwQAA" TargetMode="External"/><Relationship Id="rId1590" Type="http://schemas.openxmlformats.org/officeDocument/2006/relationships/hyperlink" Target="https://observepoint.my.salesforce.com/0060W000013IntGQAS" TargetMode="External"/><Relationship Id="rId1591" Type="http://schemas.openxmlformats.org/officeDocument/2006/relationships/hyperlink" Target="https://observepoint.my.salesforce.com/001d000001QaObTAAV" TargetMode="External"/><Relationship Id="rId1592" Type="http://schemas.openxmlformats.org/officeDocument/2006/relationships/hyperlink" Target="https://observepoint.my.salesforce.com/0060W00000y5lMRQAY" TargetMode="External"/><Relationship Id="rId1593" Type="http://schemas.openxmlformats.org/officeDocument/2006/relationships/hyperlink" Target="https://observepoint.my.salesforce.com/001d000001QaObTAAV" TargetMode="External"/><Relationship Id="rId1594" Type="http://schemas.openxmlformats.org/officeDocument/2006/relationships/hyperlink" Target="https://observepoint.my.salesforce.com/0066T000016987aQAA" TargetMode="External"/><Relationship Id="rId4620" Type="http://schemas.openxmlformats.org/officeDocument/2006/relationships/hyperlink" Target="https://observepoint.my.salesforce.com/001d000001rfvy8AAA" TargetMode="External"/><Relationship Id="rId1595" Type="http://schemas.openxmlformats.org/officeDocument/2006/relationships/hyperlink" Target="https://observepoint.my.salesforce.com/001d000001iAAszAAG" TargetMode="External"/><Relationship Id="rId1596" Type="http://schemas.openxmlformats.org/officeDocument/2006/relationships/hyperlink" Target="https://observepoint.my.salesforce.com/0060W00000y6In9QAE" TargetMode="External"/><Relationship Id="rId4622" Type="http://schemas.openxmlformats.org/officeDocument/2006/relationships/hyperlink" Target="https://observepoint.my.salesforce.com/001d000001rfvy8AAA" TargetMode="External"/><Relationship Id="rId1597" Type="http://schemas.openxmlformats.org/officeDocument/2006/relationships/hyperlink" Target="https://observepoint.my.salesforce.com/001d000001iAAszAAG" TargetMode="External"/><Relationship Id="rId4621" Type="http://schemas.openxmlformats.org/officeDocument/2006/relationships/hyperlink" Target="https://observepoint.my.salesforce.com/0066T000017Wf5BQAS" TargetMode="External"/><Relationship Id="rId1587" Type="http://schemas.openxmlformats.org/officeDocument/2006/relationships/hyperlink" Target="https://observepoint.my.salesforce.com/0010W00002OKh7OQAT" TargetMode="External"/><Relationship Id="rId4613" Type="http://schemas.openxmlformats.org/officeDocument/2006/relationships/hyperlink" Target="https://observepoint.my.salesforce.com/006d000000hzTVwAAM" TargetMode="External"/><Relationship Id="rId1588" Type="http://schemas.openxmlformats.org/officeDocument/2006/relationships/hyperlink" Target="https://observepoint.my.salesforce.com/006d000000sXv9BAAS" TargetMode="External"/><Relationship Id="rId4612" Type="http://schemas.openxmlformats.org/officeDocument/2006/relationships/hyperlink" Target="https://observepoint.my.salesforce.com/001d000001nGgbLAAS" TargetMode="External"/><Relationship Id="rId1589" Type="http://schemas.openxmlformats.org/officeDocument/2006/relationships/hyperlink" Target="https://observepoint.my.salesforce.com/001d000001QaUJoAAN" TargetMode="External"/><Relationship Id="rId4615" Type="http://schemas.openxmlformats.org/officeDocument/2006/relationships/hyperlink" Target="https://observepoint.my.salesforce.com/0060W00000vQtVaQAK" TargetMode="External"/><Relationship Id="rId4614" Type="http://schemas.openxmlformats.org/officeDocument/2006/relationships/hyperlink" Target="https://observepoint.my.salesforce.com/001d000001nGgbLAAS" TargetMode="External"/><Relationship Id="rId4617" Type="http://schemas.openxmlformats.org/officeDocument/2006/relationships/hyperlink" Target="https://observepoint.my.salesforce.com/006VH00000W1GLHYA3" TargetMode="External"/><Relationship Id="rId4616" Type="http://schemas.openxmlformats.org/officeDocument/2006/relationships/hyperlink" Target="https://observepoint.my.salesforce.com/001d000001rfvy8AAA" TargetMode="External"/><Relationship Id="rId4619" Type="http://schemas.openxmlformats.org/officeDocument/2006/relationships/hyperlink" Target="https://observepoint.my.salesforce.com/0066T00001B9wllQAB" TargetMode="External"/><Relationship Id="rId4618" Type="http://schemas.openxmlformats.org/officeDocument/2006/relationships/hyperlink" Target="https://observepoint.my.salesforce.com/001d000001rfvy8AAA" TargetMode="External"/><Relationship Id="rId998" Type="http://schemas.openxmlformats.org/officeDocument/2006/relationships/hyperlink" Target="https://observepoint.my.salesforce.com/001d000001qtOx0AAE" TargetMode="External"/><Relationship Id="rId997" Type="http://schemas.openxmlformats.org/officeDocument/2006/relationships/hyperlink" Target="https://observepoint.my.salesforce.com/0060W000013r7IkQAI" TargetMode="External"/><Relationship Id="rId996" Type="http://schemas.openxmlformats.org/officeDocument/2006/relationships/hyperlink" Target="https://observepoint.my.salesforce.com/001d000001RdR9zAAF" TargetMode="External"/><Relationship Id="rId995" Type="http://schemas.openxmlformats.org/officeDocument/2006/relationships/hyperlink" Target="https://observepoint.my.salesforce.com/0060W000014msKwQAI" TargetMode="External"/><Relationship Id="rId999" Type="http://schemas.openxmlformats.org/officeDocument/2006/relationships/hyperlink" Target="https://observepoint.my.salesforce.com/0060W00000zMb0JQAS" TargetMode="External"/><Relationship Id="rId990" Type="http://schemas.openxmlformats.org/officeDocument/2006/relationships/hyperlink" Target="https://observepoint.my.salesforce.com/0010W00002IukZwQAJ" TargetMode="External"/><Relationship Id="rId1580" Type="http://schemas.openxmlformats.org/officeDocument/2006/relationships/hyperlink" Target="https://observepoint.my.salesforce.com/0066T000015QAoiQAG" TargetMode="External"/><Relationship Id="rId1581" Type="http://schemas.openxmlformats.org/officeDocument/2006/relationships/hyperlink" Target="https://observepoint.my.salesforce.com/001d000001l9P6UAAU" TargetMode="External"/><Relationship Id="rId1582" Type="http://schemas.openxmlformats.org/officeDocument/2006/relationships/hyperlink" Target="https://observepoint.my.salesforce.com/0060W0000123Q7PQAU" TargetMode="External"/><Relationship Id="rId994" Type="http://schemas.openxmlformats.org/officeDocument/2006/relationships/hyperlink" Target="https://observepoint.my.salesforce.com/001d000001RdR9zAAF" TargetMode="External"/><Relationship Id="rId1583" Type="http://schemas.openxmlformats.org/officeDocument/2006/relationships/hyperlink" Target="https://observepoint.my.salesforce.com/001d000001l9P6UAAU" TargetMode="External"/><Relationship Id="rId993" Type="http://schemas.openxmlformats.org/officeDocument/2006/relationships/hyperlink" Target="https://observepoint.my.salesforce.com/0066T000016kvYEQAY" TargetMode="External"/><Relationship Id="rId1584" Type="http://schemas.openxmlformats.org/officeDocument/2006/relationships/hyperlink" Target="https://observepoint.my.salesforce.com/0060W00000zORTHQA4" TargetMode="External"/><Relationship Id="rId992" Type="http://schemas.openxmlformats.org/officeDocument/2006/relationships/hyperlink" Target="https://observepoint.my.salesforce.com/0010W00002IukZwQAJ" TargetMode="External"/><Relationship Id="rId1585" Type="http://schemas.openxmlformats.org/officeDocument/2006/relationships/hyperlink" Target="https://observepoint.my.salesforce.com/001d000001l9P6UAAU" TargetMode="External"/><Relationship Id="rId4611" Type="http://schemas.openxmlformats.org/officeDocument/2006/relationships/hyperlink" Target="https://observepoint.my.salesforce.com/006d000000uEh9uAAC" TargetMode="External"/><Relationship Id="rId991" Type="http://schemas.openxmlformats.org/officeDocument/2006/relationships/hyperlink" Target="https://observepoint.my.salesforce.com/0060W000014oghZQAQ" TargetMode="External"/><Relationship Id="rId1586" Type="http://schemas.openxmlformats.org/officeDocument/2006/relationships/hyperlink" Target="https://observepoint.my.salesforce.com/006VH00000A5Q5lYAF" TargetMode="External"/><Relationship Id="rId4610" Type="http://schemas.openxmlformats.org/officeDocument/2006/relationships/hyperlink" Target="https://observepoint.my.salesforce.com/001d000001nGgbLAAS" TargetMode="External"/><Relationship Id="rId1532" Type="http://schemas.openxmlformats.org/officeDocument/2006/relationships/hyperlink" Target="https://observepoint.my.salesforce.com/006d000000phDNgAAM" TargetMode="External"/><Relationship Id="rId2863" Type="http://schemas.openxmlformats.org/officeDocument/2006/relationships/hyperlink" Target="https://observepoint.my.salesforce.com/0066T00001AFFGLQA5" TargetMode="External"/><Relationship Id="rId1533" Type="http://schemas.openxmlformats.org/officeDocument/2006/relationships/hyperlink" Target="https://observepoint.my.salesforce.com/001d000001e91hNAAQ" TargetMode="External"/><Relationship Id="rId2864" Type="http://schemas.openxmlformats.org/officeDocument/2006/relationships/hyperlink" Target="https://observepoint.my.salesforce.com/001d000001qtOxXAAU" TargetMode="External"/><Relationship Id="rId1534" Type="http://schemas.openxmlformats.org/officeDocument/2006/relationships/hyperlink" Target="https://observepoint.my.salesforce.com/006d000000ciacoAAA" TargetMode="External"/><Relationship Id="rId2865" Type="http://schemas.openxmlformats.org/officeDocument/2006/relationships/hyperlink" Target="https://observepoint.my.salesforce.com/006VH000004VEfVYAW" TargetMode="External"/><Relationship Id="rId1535" Type="http://schemas.openxmlformats.org/officeDocument/2006/relationships/hyperlink" Target="https://observepoint.my.salesforce.com/001d000001e91hNAAQ" TargetMode="External"/><Relationship Id="rId2866" Type="http://schemas.openxmlformats.org/officeDocument/2006/relationships/hyperlink" Target="https://observepoint.my.salesforce.com/001d000001qtOxXAAU" TargetMode="External"/><Relationship Id="rId1536" Type="http://schemas.openxmlformats.org/officeDocument/2006/relationships/hyperlink" Target="https://observepoint.my.salesforce.com/0060W00000wr0WeQAI" TargetMode="External"/><Relationship Id="rId2867" Type="http://schemas.openxmlformats.org/officeDocument/2006/relationships/hyperlink" Target="https://observepoint.my.salesforce.com/0066T00001C9QogQAF" TargetMode="External"/><Relationship Id="rId1537" Type="http://schemas.openxmlformats.org/officeDocument/2006/relationships/hyperlink" Target="https://observepoint.my.salesforce.com/001d000001e91hNAAQ" TargetMode="External"/><Relationship Id="rId2868" Type="http://schemas.openxmlformats.org/officeDocument/2006/relationships/hyperlink" Target="https://observepoint.my.salesforce.com/001d000001hSvKAAA0" TargetMode="External"/><Relationship Id="rId1538" Type="http://schemas.openxmlformats.org/officeDocument/2006/relationships/hyperlink" Target="https://observepoint.my.salesforce.com/0060W00000w72AOQAY" TargetMode="External"/><Relationship Id="rId2869" Type="http://schemas.openxmlformats.org/officeDocument/2006/relationships/hyperlink" Target="https://observepoint.my.salesforce.com/0066T00001CO8l1QAD" TargetMode="External"/><Relationship Id="rId1539" Type="http://schemas.openxmlformats.org/officeDocument/2006/relationships/hyperlink" Target="https://observepoint.my.salesforce.com/001d000001gOUjTAAW" TargetMode="External"/><Relationship Id="rId949" Type="http://schemas.openxmlformats.org/officeDocument/2006/relationships/hyperlink" Target="https://observepoint.my.salesforce.com/0060W00000wvTYFQA2" TargetMode="External"/><Relationship Id="rId948" Type="http://schemas.openxmlformats.org/officeDocument/2006/relationships/hyperlink" Target="https://observepoint.my.salesforce.com/001d000001qtYjEAAU" TargetMode="External"/><Relationship Id="rId943" Type="http://schemas.openxmlformats.org/officeDocument/2006/relationships/hyperlink" Target="https://observepoint.my.salesforce.com/0060W00000y8qdRQAQ" TargetMode="External"/><Relationship Id="rId942" Type="http://schemas.openxmlformats.org/officeDocument/2006/relationships/hyperlink" Target="https://observepoint.my.salesforce.com/0010W00002FHrNrQAL" TargetMode="External"/><Relationship Id="rId941" Type="http://schemas.openxmlformats.org/officeDocument/2006/relationships/hyperlink" Target="https://observepoint.my.salesforce.com/0066T000018z37SQAQ" TargetMode="External"/><Relationship Id="rId940" Type="http://schemas.openxmlformats.org/officeDocument/2006/relationships/hyperlink" Target="https://observepoint.my.salesforce.com/0010W00002FHrNrQAL" TargetMode="External"/><Relationship Id="rId947" Type="http://schemas.openxmlformats.org/officeDocument/2006/relationships/hyperlink" Target="https://observepoint.my.salesforce.com/0060W00000y86yVQAQ" TargetMode="External"/><Relationship Id="rId946" Type="http://schemas.openxmlformats.org/officeDocument/2006/relationships/hyperlink" Target="https://observepoint.my.salesforce.com/0010W00002FIYx5QAH" TargetMode="External"/><Relationship Id="rId945" Type="http://schemas.openxmlformats.org/officeDocument/2006/relationships/hyperlink" Target="https://observepoint.my.salesforce.com/0060W00000ww51aQAA" TargetMode="External"/><Relationship Id="rId944" Type="http://schemas.openxmlformats.org/officeDocument/2006/relationships/hyperlink" Target="https://observepoint.my.salesforce.com/0010W00002FIYx5QAH" TargetMode="External"/><Relationship Id="rId2860" Type="http://schemas.openxmlformats.org/officeDocument/2006/relationships/hyperlink" Target="https://observepoint.my.salesforce.com/001d000001fj7YtAAI" TargetMode="External"/><Relationship Id="rId1530" Type="http://schemas.openxmlformats.org/officeDocument/2006/relationships/hyperlink" Target="https://observepoint.my.salesforce.com/0060W00000vvKyDQAU" TargetMode="External"/><Relationship Id="rId2861" Type="http://schemas.openxmlformats.org/officeDocument/2006/relationships/hyperlink" Target="https://observepoint.my.salesforce.com/0066T000018HCUdQAO" TargetMode="External"/><Relationship Id="rId1531" Type="http://schemas.openxmlformats.org/officeDocument/2006/relationships/hyperlink" Target="https://observepoint.my.salesforce.com/001d000001e91hNAAQ" TargetMode="External"/><Relationship Id="rId2862" Type="http://schemas.openxmlformats.org/officeDocument/2006/relationships/hyperlink" Target="https://observepoint.my.salesforce.com/001d000001hVzDKAA0" TargetMode="External"/><Relationship Id="rId1521" Type="http://schemas.openxmlformats.org/officeDocument/2006/relationships/hyperlink" Target="https://observepoint.my.salesforce.com/001d000001gzYl3AAE" TargetMode="External"/><Relationship Id="rId2852" Type="http://schemas.openxmlformats.org/officeDocument/2006/relationships/hyperlink" Target="https://observepoint.my.salesforce.com/001d000001RdQ9ZAAV" TargetMode="External"/><Relationship Id="rId1522" Type="http://schemas.openxmlformats.org/officeDocument/2006/relationships/hyperlink" Target="https://observepoint.my.salesforce.com/006VH00000iOzyfYAC" TargetMode="External"/><Relationship Id="rId2853" Type="http://schemas.openxmlformats.org/officeDocument/2006/relationships/hyperlink" Target="https://observepoint.my.salesforce.com/0066T00001CNvcRQAT" TargetMode="External"/><Relationship Id="rId1523" Type="http://schemas.openxmlformats.org/officeDocument/2006/relationships/hyperlink" Target="https://observepoint.my.salesforce.com/0010W00002RgwSQQAZ" TargetMode="External"/><Relationship Id="rId2854" Type="http://schemas.openxmlformats.org/officeDocument/2006/relationships/hyperlink" Target="https://observepoint.my.salesforce.com/001d0000021NjZEAA0" TargetMode="External"/><Relationship Id="rId1524" Type="http://schemas.openxmlformats.org/officeDocument/2006/relationships/hyperlink" Target="https://observepoint.my.salesforce.com/006VH00000fh8YzYAI" TargetMode="External"/><Relationship Id="rId2855" Type="http://schemas.openxmlformats.org/officeDocument/2006/relationships/hyperlink" Target="https://observepoint.my.salesforce.com/006VH00000JzGGDYA3" TargetMode="External"/><Relationship Id="rId1525" Type="http://schemas.openxmlformats.org/officeDocument/2006/relationships/hyperlink" Target="https://observepoint.my.salesforce.com/0010W00002RgwSQQAZ" TargetMode="External"/><Relationship Id="rId2856" Type="http://schemas.openxmlformats.org/officeDocument/2006/relationships/hyperlink" Target="https://observepoint.my.salesforce.com/001d0000021NjZEAA0" TargetMode="External"/><Relationship Id="rId1526" Type="http://schemas.openxmlformats.org/officeDocument/2006/relationships/hyperlink" Target="https://observepoint.my.salesforce.com/0060W000013pbPqQAI" TargetMode="External"/><Relationship Id="rId2857" Type="http://schemas.openxmlformats.org/officeDocument/2006/relationships/hyperlink" Target="https://observepoint.my.salesforce.com/006VH00000a9jIvYAI" TargetMode="External"/><Relationship Id="rId1527" Type="http://schemas.openxmlformats.org/officeDocument/2006/relationships/hyperlink" Target="https://observepoint.my.salesforce.com/001d000001qtM8iAAE" TargetMode="External"/><Relationship Id="rId2858" Type="http://schemas.openxmlformats.org/officeDocument/2006/relationships/hyperlink" Target="https://observepoint.my.salesforce.com/001d0000021NjZEAA0" TargetMode="External"/><Relationship Id="rId1528" Type="http://schemas.openxmlformats.org/officeDocument/2006/relationships/hyperlink" Target="https://observepoint.my.salesforce.com/0060W0000136wrIQAQ" TargetMode="External"/><Relationship Id="rId2859" Type="http://schemas.openxmlformats.org/officeDocument/2006/relationships/hyperlink" Target="https://observepoint.my.salesforce.com/0066T00001BB4efQAD" TargetMode="External"/><Relationship Id="rId1529" Type="http://schemas.openxmlformats.org/officeDocument/2006/relationships/hyperlink" Target="https://observepoint.my.salesforce.com/0010W00002XHqVHQA1" TargetMode="External"/><Relationship Id="rId939" Type="http://schemas.openxmlformats.org/officeDocument/2006/relationships/hyperlink" Target="https://observepoint.my.salesforce.com/006VH00000cMIurYAG" TargetMode="External"/><Relationship Id="rId938" Type="http://schemas.openxmlformats.org/officeDocument/2006/relationships/hyperlink" Target="https://observepoint.my.salesforce.com/001d00000236HlOAAU" TargetMode="External"/><Relationship Id="rId937" Type="http://schemas.openxmlformats.org/officeDocument/2006/relationships/hyperlink" Target="https://observepoint.my.salesforce.com/006d000000rps5TAAQ" TargetMode="External"/><Relationship Id="rId932" Type="http://schemas.openxmlformats.org/officeDocument/2006/relationships/hyperlink" Target="https://observepoint.my.salesforce.com/001d000001gyis1AAA" TargetMode="External"/><Relationship Id="rId931" Type="http://schemas.openxmlformats.org/officeDocument/2006/relationships/hyperlink" Target="https://observepoint.my.salesforce.com/0060W00000vx7vHQAQ" TargetMode="External"/><Relationship Id="rId930" Type="http://schemas.openxmlformats.org/officeDocument/2006/relationships/hyperlink" Target="https://observepoint.my.salesforce.com/001d000001dKAOzAAO" TargetMode="External"/><Relationship Id="rId936" Type="http://schemas.openxmlformats.org/officeDocument/2006/relationships/hyperlink" Target="https://observepoint.my.salesforce.com/001d0000021ptaHAAQ" TargetMode="External"/><Relationship Id="rId935" Type="http://schemas.openxmlformats.org/officeDocument/2006/relationships/hyperlink" Target="https://observepoint.my.salesforce.com/0060W00000y6Vg8QAE" TargetMode="External"/><Relationship Id="rId934" Type="http://schemas.openxmlformats.org/officeDocument/2006/relationships/hyperlink" Target="https://observepoint.my.salesforce.com/001d0000021ptaHAAQ" TargetMode="External"/><Relationship Id="rId933" Type="http://schemas.openxmlformats.org/officeDocument/2006/relationships/hyperlink" Target="https://observepoint.my.salesforce.com/0060W00000vwPgDQAU" TargetMode="External"/><Relationship Id="rId2850" Type="http://schemas.openxmlformats.org/officeDocument/2006/relationships/hyperlink" Target="https://observepoint.my.salesforce.com/001d000001RdQ9ZAAV" TargetMode="External"/><Relationship Id="rId1520" Type="http://schemas.openxmlformats.org/officeDocument/2006/relationships/hyperlink" Target="https://observepoint.my.salesforce.com/0060W00000vXW9sQAG" TargetMode="External"/><Relationship Id="rId2851" Type="http://schemas.openxmlformats.org/officeDocument/2006/relationships/hyperlink" Target="https://observepoint.my.salesforce.com/006VH000004sbGSYAY" TargetMode="External"/><Relationship Id="rId1554" Type="http://schemas.openxmlformats.org/officeDocument/2006/relationships/hyperlink" Target="https://observepoint.my.salesforce.com/0066T00001Cycv2QAB" TargetMode="External"/><Relationship Id="rId2885" Type="http://schemas.openxmlformats.org/officeDocument/2006/relationships/hyperlink" Target="https://observepoint.my.salesforce.com/006VH000000pCgmYAE" TargetMode="External"/><Relationship Id="rId1555" Type="http://schemas.openxmlformats.org/officeDocument/2006/relationships/hyperlink" Target="https://observepoint.my.salesforce.com/001d000001qtNbFAAU" TargetMode="External"/><Relationship Id="rId2886" Type="http://schemas.openxmlformats.org/officeDocument/2006/relationships/hyperlink" Target="https://observepoint.my.salesforce.com/0010W00002Yo3d5QAB" TargetMode="External"/><Relationship Id="rId1556" Type="http://schemas.openxmlformats.org/officeDocument/2006/relationships/hyperlink" Target="https://observepoint.my.salesforce.com/0066T000016lAX4QAM" TargetMode="External"/><Relationship Id="rId2887" Type="http://schemas.openxmlformats.org/officeDocument/2006/relationships/hyperlink" Target="https://observepoint.my.salesforce.com/006VH00000QoPVhYAN" TargetMode="External"/><Relationship Id="rId1557" Type="http://schemas.openxmlformats.org/officeDocument/2006/relationships/hyperlink" Target="https://observepoint.my.salesforce.com/001d000001qtNbFAAU" TargetMode="External"/><Relationship Id="rId2888" Type="http://schemas.openxmlformats.org/officeDocument/2006/relationships/hyperlink" Target="https://observepoint.my.salesforce.com/0010W00002Yo3d5QAB" TargetMode="External"/><Relationship Id="rId1558" Type="http://schemas.openxmlformats.org/officeDocument/2006/relationships/hyperlink" Target="https://observepoint.my.salesforce.com/0060W000011pHtPQAU" TargetMode="External"/><Relationship Id="rId2889" Type="http://schemas.openxmlformats.org/officeDocument/2006/relationships/hyperlink" Target="https://observepoint.my.salesforce.com/0066T00001DNcimQAD" TargetMode="External"/><Relationship Id="rId1559" Type="http://schemas.openxmlformats.org/officeDocument/2006/relationships/hyperlink" Target="https://observepoint.my.salesforce.com/001d000001qtNbFAAU" TargetMode="External"/><Relationship Id="rId965" Type="http://schemas.openxmlformats.org/officeDocument/2006/relationships/hyperlink" Target="https://observepoint.my.salesforce.com/0060W00000wwX4aQAE" TargetMode="External"/><Relationship Id="rId964" Type="http://schemas.openxmlformats.org/officeDocument/2006/relationships/hyperlink" Target="https://observepoint.my.salesforce.com/0010W00002MyvWcQAJ" TargetMode="External"/><Relationship Id="rId963" Type="http://schemas.openxmlformats.org/officeDocument/2006/relationships/hyperlink" Target="https://observepoint.my.salesforce.com/006VH000001plHGYAY" TargetMode="External"/><Relationship Id="rId962" Type="http://schemas.openxmlformats.org/officeDocument/2006/relationships/hyperlink" Target="https://observepoint.my.salesforce.com/001d000001gOjrnAAC" TargetMode="External"/><Relationship Id="rId969" Type="http://schemas.openxmlformats.org/officeDocument/2006/relationships/hyperlink" Target="https://observepoint.my.salesforce.com/0060W000014b4dnQAA" TargetMode="External"/><Relationship Id="rId968" Type="http://schemas.openxmlformats.org/officeDocument/2006/relationships/hyperlink" Target="https://observepoint.my.salesforce.com/001d000001h1fQlAAI" TargetMode="External"/><Relationship Id="rId967" Type="http://schemas.openxmlformats.org/officeDocument/2006/relationships/hyperlink" Target="https://observepoint.my.salesforce.com/0060W00000wynvqQAA" TargetMode="External"/><Relationship Id="rId966" Type="http://schemas.openxmlformats.org/officeDocument/2006/relationships/hyperlink" Target="https://observepoint.my.salesforce.com/001d000001qtabOAAQ" TargetMode="External"/><Relationship Id="rId2880" Type="http://schemas.openxmlformats.org/officeDocument/2006/relationships/hyperlink" Target="https://observepoint.my.salesforce.com/001d000001qtN8uAAE" TargetMode="External"/><Relationship Id="rId961" Type="http://schemas.openxmlformats.org/officeDocument/2006/relationships/hyperlink" Target="https://observepoint.my.salesforce.com/0060W00000y58grQAA" TargetMode="External"/><Relationship Id="rId1550" Type="http://schemas.openxmlformats.org/officeDocument/2006/relationships/hyperlink" Target="https://observepoint.my.salesforce.com/0060W00000zMW2sQAG" TargetMode="External"/><Relationship Id="rId2881" Type="http://schemas.openxmlformats.org/officeDocument/2006/relationships/hyperlink" Target="https://observepoint.my.salesforce.com/0066T00001EJyTpQAL" TargetMode="External"/><Relationship Id="rId960" Type="http://schemas.openxmlformats.org/officeDocument/2006/relationships/hyperlink" Target="https://observepoint.my.salesforce.com/001d000001gOjrnAAC" TargetMode="External"/><Relationship Id="rId1551" Type="http://schemas.openxmlformats.org/officeDocument/2006/relationships/hyperlink" Target="https://observepoint.my.salesforce.com/001d000001gOUjTAAW" TargetMode="External"/><Relationship Id="rId2882" Type="http://schemas.openxmlformats.org/officeDocument/2006/relationships/hyperlink" Target="https://observepoint.my.salesforce.com/001d000001qtMt5AAE" TargetMode="External"/><Relationship Id="rId1552" Type="http://schemas.openxmlformats.org/officeDocument/2006/relationships/hyperlink" Target="https://observepoint.my.salesforce.com/006VH00000fMzoPYAS" TargetMode="External"/><Relationship Id="rId2883" Type="http://schemas.openxmlformats.org/officeDocument/2006/relationships/hyperlink" Target="https://observepoint.my.salesforce.com/006VH00000h3fIqYAI" TargetMode="External"/><Relationship Id="rId1553" Type="http://schemas.openxmlformats.org/officeDocument/2006/relationships/hyperlink" Target="https://observepoint.my.salesforce.com/001d000001qtNbFAAU" TargetMode="External"/><Relationship Id="rId2884" Type="http://schemas.openxmlformats.org/officeDocument/2006/relationships/hyperlink" Target="https://observepoint.my.salesforce.com/001d000001npWDXAA2" TargetMode="External"/><Relationship Id="rId1543" Type="http://schemas.openxmlformats.org/officeDocument/2006/relationships/hyperlink" Target="https://observepoint.my.salesforce.com/001d000001gOUjTAAW" TargetMode="External"/><Relationship Id="rId2874" Type="http://schemas.openxmlformats.org/officeDocument/2006/relationships/hyperlink" Target="https://observepoint.my.salesforce.com/001d000001RdR33AAF" TargetMode="External"/><Relationship Id="rId1544" Type="http://schemas.openxmlformats.org/officeDocument/2006/relationships/hyperlink" Target="https://observepoint.my.salesforce.com/0066T000015pHwjQAE" TargetMode="External"/><Relationship Id="rId2875" Type="http://schemas.openxmlformats.org/officeDocument/2006/relationships/hyperlink" Target="https://observepoint.my.salesforce.com/006VH00000akD2LYAU" TargetMode="External"/><Relationship Id="rId1545" Type="http://schemas.openxmlformats.org/officeDocument/2006/relationships/hyperlink" Target="https://observepoint.my.salesforce.com/001d000001gOUjTAAW" TargetMode="External"/><Relationship Id="rId2876" Type="http://schemas.openxmlformats.org/officeDocument/2006/relationships/hyperlink" Target="https://observepoint.my.salesforce.com/001d000001RdR33AAF" TargetMode="External"/><Relationship Id="rId1546" Type="http://schemas.openxmlformats.org/officeDocument/2006/relationships/hyperlink" Target="https://observepoint.my.salesforce.com/0060W000013rAEAQA2" TargetMode="External"/><Relationship Id="rId2877" Type="http://schemas.openxmlformats.org/officeDocument/2006/relationships/hyperlink" Target="https://observepoint.my.salesforce.com/0066T00001BAQtlQAH" TargetMode="External"/><Relationship Id="rId1547" Type="http://schemas.openxmlformats.org/officeDocument/2006/relationships/hyperlink" Target="https://observepoint.my.salesforce.com/001d000001gOUjTAAW" TargetMode="External"/><Relationship Id="rId2878" Type="http://schemas.openxmlformats.org/officeDocument/2006/relationships/hyperlink" Target="https://observepoint.my.salesforce.com/001d000001i8blnAAA" TargetMode="External"/><Relationship Id="rId1548" Type="http://schemas.openxmlformats.org/officeDocument/2006/relationships/hyperlink" Target="https://observepoint.my.salesforce.com/0060W0000120Ev5QAE" TargetMode="External"/><Relationship Id="rId2879" Type="http://schemas.openxmlformats.org/officeDocument/2006/relationships/hyperlink" Target="https://observepoint.my.salesforce.com/0066T00001CNq7CQAT" TargetMode="External"/><Relationship Id="rId1549" Type="http://schemas.openxmlformats.org/officeDocument/2006/relationships/hyperlink" Target="https://observepoint.my.salesforce.com/001d000001gOUjTAAW" TargetMode="External"/><Relationship Id="rId959" Type="http://schemas.openxmlformats.org/officeDocument/2006/relationships/hyperlink" Target="https://observepoint.my.salesforce.com/0060W000010Q84lQAC" TargetMode="External"/><Relationship Id="rId954" Type="http://schemas.openxmlformats.org/officeDocument/2006/relationships/hyperlink" Target="https://observepoint.my.salesforce.com/001d000001KsQZ3AAN" TargetMode="External"/><Relationship Id="rId953" Type="http://schemas.openxmlformats.org/officeDocument/2006/relationships/hyperlink" Target="https://observepoint.my.salesforce.com/0060W000011TXvsQAG" TargetMode="External"/><Relationship Id="rId952" Type="http://schemas.openxmlformats.org/officeDocument/2006/relationships/hyperlink" Target="https://observepoint.my.salesforce.com/001d000001ijufNAAQ" TargetMode="External"/><Relationship Id="rId951" Type="http://schemas.openxmlformats.org/officeDocument/2006/relationships/hyperlink" Target="https://observepoint.my.salesforce.com/0060W00000wyjPNQAY" TargetMode="External"/><Relationship Id="rId958" Type="http://schemas.openxmlformats.org/officeDocument/2006/relationships/hyperlink" Target="https://observepoint.my.salesforce.com/0010W00002Fs4yKQAR" TargetMode="External"/><Relationship Id="rId957" Type="http://schemas.openxmlformats.org/officeDocument/2006/relationships/hyperlink" Target="https://observepoint.my.salesforce.com/0060W00000wyfy4QAA" TargetMode="External"/><Relationship Id="rId956" Type="http://schemas.openxmlformats.org/officeDocument/2006/relationships/hyperlink" Target="https://observepoint.my.salesforce.com/0010W00002Fs4yKQAR" TargetMode="External"/><Relationship Id="rId955" Type="http://schemas.openxmlformats.org/officeDocument/2006/relationships/hyperlink" Target="https://observepoint.my.salesforce.com/0060W00000zOEo8QAG" TargetMode="External"/><Relationship Id="rId950" Type="http://schemas.openxmlformats.org/officeDocument/2006/relationships/hyperlink" Target="https://observepoint.my.salesforce.com/001d000001gORnRAAW" TargetMode="External"/><Relationship Id="rId2870" Type="http://schemas.openxmlformats.org/officeDocument/2006/relationships/hyperlink" Target="https://observepoint.my.salesforce.com/0010W00002dxTipQAE" TargetMode="External"/><Relationship Id="rId1540" Type="http://schemas.openxmlformats.org/officeDocument/2006/relationships/hyperlink" Target="https://observepoint.my.salesforce.com/006d000000sSp8CAAS" TargetMode="External"/><Relationship Id="rId2871" Type="http://schemas.openxmlformats.org/officeDocument/2006/relationships/hyperlink" Target="https://observepoint.my.salesforce.com/0066T00001DnqAhQAJ" TargetMode="External"/><Relationship Id="rId1541" Type="http://schemas.openxmlformats.org/officeDocument/2006/relationships/hyperlink" Target="https://observepoint.my.salesforce.com/001d000001gOUjTAAW" TargetMode="External"/><Relationship Id="rId2872" Type="http://schemas.openxmlformats.org/officeDocument/2006/relationships/hyperlink" Target="https://observepoint.my.salesforce.com/001d000001SO2EyAAL" TargetMode="External"/><Relationship Id="rId1542" Type="http://schemas.openxmlformats.org/officeDocument/2006/relationships/hyperlink" Target="https://observepoint.my.salesforce.com/0066T00001ACruRQAT" TargetMode="External"/><Relationship Id="rId2873" Type="http://schemas.openxmlformats.org/officeDocument/2006/relationships/hyperlink" Target="https://observepoint.my.salesforce.com/0066T00001CN1XZQA1" TargetMode="External"/><Relationship Id="rId2027" Type="http://schemas.openxmlformats.org/officeDocument/2006/relationships/hyperlink" Target="https://observepoint.my.salesforce.com/0010W00002OzReZQAV" TargetMode="External"/><Relationship Id="rId3359" Type="http://schemas.openxmlformats.org/officeDocument/2006/relationships/hyperlink" Target="https://observepoint.my.salesforce.com/0060W00000ztjV6QAI" TargetMode="External"/><Relationship Id="rId2028" Type="http://schemas.openxmlformats.org/officeDocument/2006/relationships/hyperlink" Target="https://observepoint.my.salesforce.com/0066T000017vm9qQAA" TargetMode="External"/><Relationship Id="rId3358" Type="http://schemas.openxmlformats.org/officeDocument/2006/relationships/hyperlink" Target="https://observepoint.my.salesforce.com/001d000001ZzcjnAAB" TargetMode="External"/><Relationship Id="rId4689" Type="http://schemas.openxmlformats.org/officeDocument/2006/relationships/hyperlink" Target="https://observepoint.my.salesforce.com/0060W000011TbjLQAS" TargetMode="External"/><Relationship Id="rId2029" Type="http://schemas.openxmlformats.org/officeDocument/2006/relationships/hyperlink" Target="https://observepoint.my.salesforce.com/001d000001nqIVmAAM" TargetMode="External"/><Relationship Id="rId107" Type="http://schemas.openxmlformats.org/officeDocument/2006/relationships/hyperlink" Target="https://observepoint.my.salesforce.com/006VH000004sghaYAA" TargetMode="External"/><Relationship Id="rId106" Type="http://schemas.openxmlformats.org/officeDocument/2006/relationships/hyperlink" Target="https://observepoint.my.salesforce.com/001d000001hS8dSAAS" TargetMode="External"/><Relationship Id="rId105" Type="http://schemas.openxmlformats.org/officeDocument/2006/relationships/hyperlink" Target="https://observepoint.my.salesforce.com/006VH000003XVmoYAG" TargetMode="External"/><Relationship Id="rId104" Type="http://schemas.openxmlformats.org/officeDocument/2006/relationships/hyperlink" Target="https://observepoint.my.salesforce.com/001d000001f0QvMAAU" TargetMode="External"/><Relationship Id="rId109" Type="http://schemas.openxmlformats.org/officeDocument/2006/relationships/hyperlink" Target="https://observepoint.my.salesforce.com/006VH000005rrCzYAI" TargetMode="External"/><Relationship Id="rId4680" Type="http://schemas.openxmlformats.org/officeDocument/2006/relationships/hyperlink" Target="https://observepoint.my.salesforce.com/001d000000VOLKYAA5" TargetMode="External"/><Relationship Id="rId108" Type="http://schemas.openxmlformats.org/officeDocument/2006/relationships/hyperlink" Target="https://observepoint.my.salesforce.com/001d000001qtP8fAAE" TargetMode="External"/><Relationship Id="rId3351" Type="http://schemas.openxmlformats.org/officeDocument/2006/relationships/hyperlink" Target="https://observepoint.my.salesforce.com/006d000000vEo65AAC" TargetMode="External"/><Relationship Id="rId4682" Type="http://schemas.openxmlformats.org/officeDocument/2006/relationships/hyperlink" Target="https://observepoint.my.salesforce.com/001d000001gQa83AAC" TargetMode="External"/><Relationship Id="rId2020" Type="http://schemas.openxmlformats.org/officeDocument/2006/relationships/hyperlink" Target="https://observepoint.my.salesforce.com/006VH000008HTiZYAW" TargetMode="External"/><Relationship Id="rId3350" Type="http://schemas.openxmlformats.org/officeDocument/2006/relationships/hyperlink" Target="https://observepoint.my.salesforce.com/001d000001ZzcjnAAB" TargetMode="External"/><Relationship Id="rId4681" Type="http://schemas.openxmlformats.org/officeDocument/2006/relationships/hyperlink" Target="https://observepoint.my.salesforce.com/0060W00000wvZBBQA2" TargetMode="External"/><Relationship Id="rId2021" Type="http://schemas.openxmlformats.org/officeDocument/2006/relationships/hyperlink" Target="https://observepoint.my.salesforce.com/0010W00002ZTGWoQAP" TargetMode="External"/><Relationship Id="rId3353" Type="http://schemas.openxmlformats.org/officeDocument/2006/relationships/hyperlink" Target="https://observepoint.my.salesforce.com/006d000000ghfvrAAA" TargetMode="External"/><Relationship Id="rId4684" Type="http://schemas.openxmlformats.org/officeDocument/2006/relationships/hyperlink" Target="https://observepoint.my.salesforce.com/001d000001gQa83AAC" TargetMode="External"/><Relationship Id="rId2022" Type="http://schemas.openxmlformats.org/officeDocument/2006/relationships/hyperlink" Target="https://observepoint.my.salesforce.com/0066T00001BB26jQAD" TargetMode="External"/><Relationship Id="rId3352" Type="http://schemas.openxmlformats.org/officeDocument/2006/relationships/hyperlink" Target="https://observepoint.my.salesforce.com/001d000001ZzcjnAAB" TargetMode="External"/><Relationship Id="rId4683" Type="http://schemas.openxmlformats.org/officeDocument/2006/relationships/hyperlink" Target="https://observepoint.my.salesforce.com/006d000000qWqV4AAK" TargetMode="External"/><Relationship Id="rId103" Type="http://schemas.openxmlformats.org/officeDocument/2006/relationships/hyperlink" Target="https://observepoint.my.salesforce.com/006VH000003sUKLYA2" TargetMode="External"/><Relationship Id="rId2023" Type="http://schemas.openxmlformats.org/officeDocument/2006/relationships/hyperlink" Target="https://observepoint.my.salesforce.com/0010W00002ZTGWoQAP" TargetMode="External"/><Relationship Id="rId3355" Type="http://schemas.openxmlformats.org/officeDocument/2006/relationships/hyperlink" Target="https://observepoint.my.salesforce.com/006d000000cFmvPAAS" TargetMode="External"/><Relationship Id="rId4686" Type="http://schemas.openxmlformats.org/officeDocument/2006/relationships/hyperlink" Target="https://observepoint.my.salesforce.com/001d000001gQa83AAC" TargetMode="External"/><Relationship Id="rId102" Type="http://schemas.openxmlformats.org/officeDocument/2006/relationships/hyperlink" Target="https://observepoint.my.salesforce.com/0010W00002dxQx1QAE" TargetMode="External"/><Relationship Id="rId2024" Type="http://schemas.openxmlformats.org/officeDocument/2006/relationships/hyperlink" Target="https://observepoint.my.salesforce.com/0066T000018HiLzQAK" TargetMode="External"/><Relationship Id="rId3354" Type="http://schemas.openxmlformats.org/officeDocument/2006/relationships/hyperlink" Target="https://observepoint.my.salesforce.com/001d000001ZzcjnAAB" TargetMode="External"/><Relationship Id="rId4685" Type="http://schemas.openxmlformats.org/officeDocument/2006/relationships/hyperlink" Target="https://observepoint.my.salesforce.com/006d000000hrjYcAAI" TargetMode="External"/><Relationship Id="rId101" Type="http://schemas.openxmlformats.org/officeDocument/2006/relationships/hyperlink" Target="https://observepoint.my.salesforce.com/006VH000002GZtVYAW" TargetMode="External"/><Relationship Id="rId2025" Type="http://schemas.openxmlformats.org/officeDocument/2006/relationships/hyperlink" Target="https://observepoint.my.salesforce.com/0010W00002OzReZQAV" TargetMode="External"/><Relationship Id="rId3357" Type="http://schemas.openxmlformats.org/officeDocument/2006/relationships/hyperlink" Target="https://observepoint.my.salesforce.com/0060W000012bBjhQAE" TargetMode="External"/><Relationship Id="rId4688" Type="http://schemas.openxmlformats.org/officeDocument/2006/relationships/hyperlink" Target="https://observepoint.my.salesforce.com/001d000001gQa83AAC" TargetMode="External"/><Relationship Id="rId100" Type="http://schemas.openxmlformats.org/officeDocument/2006/relationships/hyperlink" Target="https://observepoint.my.salesforce.com/001d000001Ev4zwAAB" TargetMode="External"/><Relationship Id="rId2026" Type="http://schemas.openxmlformats.org/officeDocument/2006/relationships/hyperlink" Target="https://observepoint.my.salesforce.com/0066T000016kB2uQAE" TargetMode="External"/><Relationship Id="rId3356" Type="http://schemas.openxmlformats.org/officeDocument/2006/relationships/hyperlink" Target="https://observepoint.my.salesforce.com/001d000001ZzcjnAAB" TargetMode="External"/><Relationship Id="rId4687" Type="http://schemas.openxmlformats.org/officeDocument/2006/relationships/hyperlink" Target="https://observepoint.my.salesforce.com/0060W000013rWVEQA2" TargetMode="External"/><Relationship Id="rId2016" Type="http://schemas.openxmlformats.org/officeDocument/2006/relationships/hyperlink" Target="https://observepoint.my.salesforce.com/0066T000016nRnpQAE" TargetMode="External"/><Relationship Id="rId3348" Type="http://schemas.openxmlformats.org/officeDocument/2006/relationships/hyperlink" Target="https://observepoint.my.salesforce.com/001d000001Yq4qYAAR" TargetMode="External"/><Relationship Id="rId4679" Type="http://schemas.openxmlformats.org/officeDocument/2006/relationships/hyperlink" Target="https://observepoint.my.salesforce.com/006d000000hsS7aAAE" TargetMode="External"/><Relationship Id="rId2017" Type="http://schemas.openxmlformats.org/officeDocument/2006/relationships/hyperlink" Target="https://observepoint.my.salesforce.com/001d000001ezqfhAAA" TargetMode="External"/><Relationship Id="rId3347" Type="http://schemas.openxmlformats.org/officeDocument/2006/relationships/hyperlink" Target="https://observepoint.my.salesforce.com/006d000000hpGEkAAM" TargetMode="External"/><Relationship Id="rId4678" Type="http://schemas.openxmlformats.org/officeDocument/2006/relationships/hyperlink" Target="https://observepoint.my.salesforce.com/001d00000236In7AAE" TargetMode="External"/><Relationship Id="rId2018" Type="http://schemas.openxmlformats.org/officeDocument/2006/relationships/hyperlink" Target="https://observepoint.my.salesforce.com/006VH00000WL0XHYA1" TargetMode="External"/><Relationship Id="rId2019" Type="http://schemas.openxmlformats.org/officeDocument/2006/relationships/hyperlink" Target="https://observepoint.my.salesforce.com/0010W00002ZTGWoQAP" TargetMode="External"/><Relationship Id="rId3349" Type="http://schemas.openxmlformats.org/officeDocument/2006/relationships/hyperlink" Target="https://observepoint.my.salesforce.com/0060W00000xoDWhQAM" TargetMode="External"/><Relationship Id="rId3340" Type="http://schemas.openxmlformats.org/officeDocument/2006/relationships/hyperlink" Target="https://observepoint.my.salesforce.com/001d000001SO2JUAA1" TargetMode="External"/><Relationship Id="rId4671" Type="http://schemas.openxmlformats.org/officeDocument/2006/relationships/hyperlink" Target="https://observepoint.my.salesforce.com/0060W00000vwyfpQAA" TargetMode="External"/><Relationship Id="rId4670" Type="http://schemas.openxmlformats.org/officeDocument/2006/relationships/hyperlink" Target="https://observepoint.my.salesforce.com/001d000001qtMQYAA2" TargetMode="External"/><Relationship Id="rId2010" Type="http://schemas.openxmlformats.org/officeDocument/2006/relationships/hyperlink" Target="https://observepoint.my.salesforce.com/0066T0000190EQqQAM" TargetMode="External"/><Relationship Id="rId3342" Type="http://schemas.openxmlformats.org/officeDocument/2006/relationships/hyperlink" Target="https://observepoint.my.salesforce.com/001d000001YpZM5AAN" TargetMode="External"/><Relationship Id="rId4673" Type="http://schemas.openxmlformats.org/officeDocument/2006/relationships/hyperlink" Target="https://observepoint.my.salesforce.com/006d000000i0BXRAA2" TargetMode="External"/><Relationship Id="rId2011" Type="http://schemas.openxmlformats.org/officeDocument/2006/relationships/hyperlink" Target="https://observepoint.my.salesforce.com/0016T00002lBRENQA4" TargetMode="External"/><Relationship Id="rId3341" Type="http://schemas.openxmlformats.org/officeDocument/2006/relationships/hyperlink" Target="https://observepoint.my.salesforce.com/006d000000hzTraAAE" TargetMode="External"/><Relationship Id="rId4672" Type="http://schemas.openxmlformats.org/officeDocument/2006/relationships/hyperlink" Target="https://observepoint.my.salesforce.com/001d000001eyrLxAAI" TargetMode="External"/><Relationship Id="rId2012" Type="http://schemas.openxmlformats.org/officeDocument/2006/relationships/hyperlink" Target="https://observepoint.my.salesforce.com/0066T000016k0daQAA" TargetMode="External"/><Relationship Id="rId3344" Type="http://schemas.openxmlformats.org/officeDocument/2006/relationships/hyperlink" Target="https://observepoint.my.salesforce.com/001d000001YpZM5AAN" TargetMode="External"/><Relationship Id="rId4675" Type="http://schemas.openxmlformats.org/officeDocument/2006/relationships/hyperlink" Target="https://observepoint.my.salesforce.com/0060W00000y6BSoQAM" TargetMode="External"/><Relationship Id="rId2013" Type="http://schemas.openxmlformats.org/officeDocument/2006/relationships/hyperlink" Target="https://observepoint.my.salesforce.com/0016T00002lBRENQA4" TargetMode="External"/><Relationship Id="rId3343" Type="http://schemas.openxmlformats.org/officeDocument/2006/relationships/hyperlink" Target="https://observepoint.my.salesforce.com/006d000000YdBbjAAF" TargetMode="External"/><Relationship Id="rId4674" Type="http://schemas.openxmlformats.org/officeDocument/2006/relationships/hyperlink" Target="https://observepoint.my.salesforce.com/001d000001eyrLxAAI" TargetMode="External"/><Relationship Id="rId2014" Type="http://schemas.openxmlformats.org/officeDocument/2006/relationships/hyperlink" Target="https://observepoint.my.salesforce.com/0066T000017UayhQAC" TargetMode="External"/><Relationship Id="rId3346" Type="http://schemas.openxmlformats.org/officeDocument/2006/relationships/hyperlink" Target="https://observepoint.my.salesforce.com/001d000000VOLPdAAP" TargetMode="External"/><Relationship Id="rId4677" Type="http://schemas.openxmlformats.org/officeDocument/2006/relationships/hyperlink" Target="https://observepoint.my.salesforce.com/006VH00000PIV0XYAX" TargetMode="External"/><Relationship Id="rId2015" Type="http://schemas.openxmlformats.org/officeDocument/2006/relationships/hyperlink" Target="https://observepoint.my.salesforce.com/001d000001hTYW0AAO" TargetMode="External"/><Relationship Id="rId3345" Type="http://schemas.openxmlformats.org/officeDocument/2006/relationships/hyperlink" Target="https://observepoint.my.salesforce.com/006d000000ZLCGKAA5" TargetMode="External"/><Relationship Id="rId4676" Type="http://schemas.openxmlformats.org/officeDocument/2006/relationships/hyperlink" Target="https://observepoint.my.salesforce.com/001d000001eyrLxAAI" TargetMode="External"/><Relationship Id="rId2049" Type="http://schemas.openxmlformats.org/officeDocument/2006/relationships/hyperlink" Target="https://observepoint.my.salesforce.com/001d000001qtP8jAAE" TargetMode="External"/><Relationship Id="rId129" Type="http://schemas.openxmlformats.org/officeDocument/2006/relationships/hyperlink" Target="https://observepoint.my.salesforce.com/006VH00000QrCgoYAF" TargetMode="External"/><Relationship Id="rId128" Type="http://schemas.openxmlformats.org/officeDocument/2006/relationships/hyperlink" Target="https://observepoint.my.salesforce.com/001d000001mk4ZLAAY" TargetMode="External"/><Relationship Id="rId127" Type="http://schemas.openxmlformats.org/officeDocument/2006/relationships/hyperlink" Target="https://observepoint.my.salesforce.com/006VH00000Nvv17YAB" TargetMode="External"/><Relationship Id="rId126" Type="http://schemas.openxmlformats.org/officeDocument/2006/relationships/hyperlink" Target="https://observepoint.my.salesforce.com/001d000001qtMLcAAM" TargetMode="External"/><Relationship Id="rId3371" Type="http://schemas.openxmlformats.org/officeDocument/2006/relationships/hyperlink" Target="https://observepoint.my.salesforce.com/006d000000umpXBAAY" TargetMode="External"/><Relationship Id="rId2040" Type="http://schemas.openxmlformats.org/officeDocument/2006/relationships/hyperlink" Target="https://observepoint.my.salesforce.com/006VH00000RSTfUYAX" TargetMode="External"/><Relationship Id="rId3370" Type="http://schemas.openxmlformats.org/officeDocument/2006/relationships/hyperlink" Target="https://observepoint.my.salesforce.com/001d000001tOikuAAC" TargetMode="External"/><Relationship Id="rId121" Type="http://schemas.openxmlformats.org/officeDocument/2006/relationships/hyperlink" Target="https://observepoint.my.salesforce.com/006VH00000ILKXfYAP" TargetMode="External"/><Relationship Id="rId2041" Type="http://schemas.openxmlformats.org/officeDocument/2006/relationships/hyperlink" Target="https://observepoint.my.salesforce.com/001d000001RczW1AAJ" TargetMode="External"/><Relationship Id="rId3373" Type="http://schemas.openxmlformats.org/officeDocument/2006/relationships/hyperlink" Target="https://observepoint.my.salesforce.com/006d000000Sra8cAAB" TargetMode="External"/><Relationship Id="rId120" Type="http://schemas.openxmlformats.org/officeDocument/2006/relationships/hyperlink" Target="https://observepoint.my.salesforce.com/001d000001iAAszAAG" TargetMode="External"/><Relationship Id="rId2042" Type="http://schemas.openxmlformats.org/officeDocument/2006/relationships/hyperlink" Target="https://observepoint.my.salesforce.com/006VH00000gF6JVYA0" TargetMode="External"/><Relationship Id="rId3372" Type="http://schemas.openxmlformats.org/officeDocument/2006/relationships/hyperlink" Target="https://observepoint.my.salesforce.com/001d000001tOikuAAC" TargetMode="External"/><Relationship Id="rId2043" Type="http://schemas.openxmlformats.org/officeDocument/2006/relationships/hyperlink" Target="https://observepoint.my.salesforce.com/001d000001RczW1AAJ" TargetMode="External"/><Relationship Id="rId3375" Type="http://schemas.openxmlformats.org/officeDocument/2006/relationships/hyperlink" Target="https://observepoint.my.salesforce.com/006d000000i0BPXAA2" TargetMode="External"/><Relationship Id="rId2044" Type="http://schemas.openxmlformats.org/officeDocument/2006/relationships/hyperlink" Target="https://observepoint.my.salesforce.com/0066T000017Txm2QAC" TargetMode="External"/><Relationship Id="rId3374" Type="http://schemas.openxmlformats.org/officeDocument/2006/relationships/hyperlink" Target="https://observepoint.my.salesforce.com/001d000001tOikuAAC" TargetMode="External"/><Relationship Id="rId125" Type="http://schemas.openxmlformats.org/officeDocument/2006/relationships/hyperlink" Target="https://observepoint.my.salesforce.com/006VH00000LYAqTYAX" TargetMode="External"/><Relationship Id="rId2045" Type="http://schemas.openxmlformats.org/officeDocument/2006/relationships/hyperlink" Target="https://observepoint.my.salesforce.com/0016T00002mODVyQAO" TargetMode="External"/><Relationship Id="rId3377" Type="http://schemas.openxmlformats.org/officeDocument/2006/relationships/hyperlink" Target="https://observepoint.my.salesforce.com/006d000000UKeM2AAL" TargetMode="External"/><Relationship Id="rId124" Type="http://schemas.openxmlformats.org/officeDocument/2006/relationships/hyperlink" Target="https://observepoint.my.salesforce.com/0010W00002YCWggQAH" TargetMode="External"/><Relationship Id="rId2046" Type="http://schemas.openxmlformats.org/officeDocument/2006/relationships/hyperlink" Target="https://observepoint.my.salesforce.com/0060W000014nR1IQAU" TargetMode="External"/><Relationship Id="rId3376" Type="http://schemas.openxmlformats.org/officeDocument/2006/relationships/hyperlink" Target="https://observepoint.my.salesforce.com/001d000001tOikuAAC" TargetMode="External"/><Relationship Id="rId123" Type="http://schemas.openxmlformats.org/officeDocument/2006/relationships/hyperlink" Target="https://observepoint.my.salesforce.com/006VH00000LXpSiYAL" TargetMode="External"/><Relationship Id="rId2047" Type="http://schemas.openxmlformats.org/officeDocument/2006/relationships/hyperlink" Target="https://observepoint.my.salesforce.com/001d000001qtP8jAAE" TargetMode="External"/><Relationship Id="rId3379" Type="http://schemas.openxmlformats.org/officeDocument/2006/relationships/hyperlink" Target="https://observepoint.my.salesforce.com/006d000000VQaUiAAL" TargetMode="External"/><Relationship Id="rId122" Type="http://schemas.openxmlformats.org/officeDocument/2006/relationships/hyperlink" Target="https://observepoint.my.salesforce.com/001d000001FmM0rAAF" TargetMode="External"/><Relationship Id="rId2048" Type="http://schemas.openxmlformats.org/officeDocument/2006/relationships/hyperlink" Target="https://observepoint.my.salesforce.com/0066T000016mE3cQAE" TargetMode="External"/><Relationship Id="rId3378" Type="http://schemas.openxmlformats.org/officeDocument/2006/relationships/hyperlink" Target="https://observepoint.my.salesforce.com/001d000001kBTbiAAG" TargetMode="External"/><Relationship Id="rId2038" Type="http://schemas.openxmlformats.org/officeDocument/2006/relationships/hyperlink" Target="https://observepoint.my.salesforce.com/0066T000016mw6yQAA" TargetMode="External"/><Relationship Id="rId2039" Type="http://schemas.openxmlformats.org/officeDocument/2006/relationships/hyperlink" Target="https://observepoint.my.salesforce.com/001d000001RczW1AAJ" TargetMode="External"/><Relationship Id="rId3369" Type="http://schemas.openxmlformats.org/officeDocument/2006/relationships/hyperlink" Target="https://observepoint.my.salesforce.com/006d000000bEDM1AAO" TargetMode="External"/><Relationship Id="rId118" Type="http://schemas.openxmlformats.org/officeDocument/2006/relationships/hyperlink" Target="https://observepoint.my.salesforce.com/0010W00002dxQcmQAE" TargetMode="External"/><Relationship Id="rId117" Type="http://schemas.openxmlformats.org/officeDocument/2006/relationships/hyperlink" Target="https://observepoint.my.salesforce.com/006VH00000GXJU5YAP" TargetMode="External"/><Relationship Id="rId116" Type="http://schemas.openxmlformats.org/officeDocument/2006/relationships/hyperlink" Target="https://observepoint.my.salesforce.com/001d000001i8ZU3AAM" TargetMode="External"/><Relationship Id="rId115" Type="http://schemas.openxmlformats.org/officeDocument/2006/relationships/hyperlink" Target="https://observepoint.my.salesforce.com/006VH00000FU8SXYA1" TargetMode="External"/><Relationship Id="rId3360" Type="http://schemas.openxmlformats.org/officeDocument/2006/relationships/hyperlink" Target="https://observepoint.my.salesforce.com/001d000001ZzcjnAAB" TargetMode="External"/><Relationship Id="rId4691" Type="http://schemas.openxmlformats.org/officeDocument/2006/relationships/hyperlink" Target="https://observepoint.my.salesforce.com/0060W00000y8Rr7QAE" TargetMode="External"/><Relationship Id="rId119" Type="http://schemas.openxmlformats.org/officeDocument/2006/relationships/hyperlink" Target="https://observepoint.my.salesforce.com/006VH00000I02p3YAB" TargetMode="External"/><Relationship Id="rId4690" Type="http://schemas.openxmlformats.org/officeDocument/2006/relationships/hyperlink" Target="https://observepoint.my.salesforce.com/001d000001gQa83AAC" TargetMode="External"/><Relationship Id="rId110" Type="http://schemas.openxmlformats.org/officeDocument/2006/relationships/hyperlink" Target="https://observepoint.my.salesforce.com/001d000001SO2JUAA1" TargetMode="External"/><Relationship Id="rId2030" Type="http://schemas.openxmlformats.org/officeDocument/2006/relationships/hyperlink" Target="https://observepoint.my.salesforce.com/0066T00001Cz9EfQAJ" TargetMode="External"/><Relationship Id="rId3362" Type="http://schemas.openxmlformats.org/officeDocument/2006/relationships/hyperlink" Target="https://observepoint.my.salesforce.com/001d000001TPMttAAH" TargetMode="External"/><Relationship Id="rId4693" Type="http://schemas.openxmlformats.org/officeDocument/2006/relationships/hyperlink" Target="https://observepoint.my.salesforce.com/0060W00000zP84DQAS" TargetMode="External"/><Relationship Id="rId2031" Type="http://schemas.openxmlformats.org/officeDocument/2006/relationships/hyperlink" Target="https://observepoint.my.salesforce.com/0010W00002FHrNrQAL" TargetMode="External"/><Relationship Id="rId3361" Type="http://schemas.openxmlformats.org/officeDocument/2006/relationships/hyperlink" Target="https://observepoint.my.salesforce.com/006d000000i1bfnAAA" TargetMode="External"/><Relationship Id="rId4692" Type="http://schemas.openxmlformats.org/officeDocument/2006/relationships/hyperlink" Target="https://observepoint.my.salesforce.com/001d000001gQa83AAC" TargetMode="External"/><Relationship Id="rId2032" Type="http://schemas.openxmlformats.org/officeDocument/2006/relationships/hyperlink" Target="https://observepoint.my.salesforce.com/0066T000016kHYkQAM" TargetMode="External"/><Relationship Id="rId3364" Type="http://schemas.openxmlformats.org/officeDocument/2006/relationships/hyperlink" Target="https://observepoint.my.salesforce.com/001d000001TPMttAAH" TargetMode="External"/><Relationship Id="rId4695" Type="http://schemas.openxmlformats.org/officeDocument/2006/relationships/hyperlink" Target="https://observepoint.my.salesforce.com/0060W00000wypBvQAI" TargetMode="External"/><Relationship Id="rId2033" Type="http://schemas.openxmlformats.org/officeDocument/2006/relationships/hyperlink" Target="https://observepoint.my.salesforce.com/0010W00002FHrNrQAL" TargetMode="External"/><Relationship Id="rId3363" Type="http://schemas.openxmlformats.org/officeDocument/2006/relationships/hyperlink" Target="https://observepoint.my.salesforce.com/006d000000UP7kLAAT" TargetMode="External"/><Relationship Id="rId4694" Type="http://schemas.openxmlformats.org/officeDocument/2006/relationships/hyperlink" Target="https://observepoint.my.salesforce.com/001d000001qtaivAAA" TargetMode="External"/><Relationship Id="rId114" Type="http://schemas.openxmlformats.org/officeDocument/2006/relationships/hyperlink" Target="https://observepoint.my.salesforce.com/0010W00002QIfUXQA1" TargetMode="External"/><Relationship Id="rId2034" Type="http://schemas.openxmlformats.org/officeDocument/2006/relationships/hyperlink" Target="https://observepoint.my.salesforce.com/0066T000016nRfbQAE" TargetMode="External"/><Relationship Id="rId3366" Type="http://schemas.openxmlformats.org/officeDocument/2006/relationships/hyperlink" Target="https://observepoint.my.salesforce.com/001d000001at2Q3AAI" TargetMode="External"/><Relationship Id="rId4697" Type="http://schemas.openxmlformats.org/officeDocument/2006/relationships/hyperlink" Target="https://observepoint.my.salesforce.com/0060W00000y8RqTQAU" TargetMode="External"/><Relationship Id="rId113" Type="http://schemas.openxmlformats.org/officeDocument/2006/relationships/hyperlink" Target="https://observepoint.my.salesforce.com/006VH00000EyE4rYAF" TargetMode="External"/><Relationship Id="rId2035" Type="http://schemas.openxmlformats.org/officeDocument/2006/relationships/hyperlink" Target="https://observepoint.my.salesforce.com/001d000001qtN2tAAE" TargetMode="External"/><Relationship Id="rId3365" Type="http://schemas.openxmlformats.org/officeDocument/2006/relationships/hyperlink" Target="https://observepoint.my.salesforce.com/006d000000hsgQIAAY" TargetMode="External"/><Relationship Id="rId4696" Type="http://schemas.openxmlformats.org/officeDocument/2006/relationships/hyperlink" Target="https://observepoint.my.salesforce.com/001d000001qtaivAAA" TargetMode="External"/><Relationship Id="rId112" Type="http://schemas.openxmlformats.org/officeDocument/2006/relationships/hyperlink" Target="https://observepoint.my.salesforce.com/001d000001dKAOzAAO" TargetMode="External"/><Relationship Id="rId2036" Type="http://schemas.openxmlformats.org/officeDocument/2006/relationships/hyperlink" Target="https://observepoint.my.salesforce.com/006VH000000xeflYAA" TargetMode="External"/><Relationship Id="rId3368" Type="http://schemas.openxmlformats.org/officeDocument/2006/relationships/hyperlink" Target="https://observepoint.my.salesforce.com/001d000001at2Q3AAI" TargetMode="External"/><Relationship Id="rId4699" Type="http://schemas.openxmlformats.org/officeDocument/2006/relationships/hyperlink" Target="https://observepoint.my.salesforce.com/0060W00000vxmT4QAI" TargetMode="External"/><Relationship Id="rId111" Type="http://schemas.openxmlformats.org/officeDocument/2006/relationships/hyperlink" Target="https://observepoint.my.salesforce.com/006VH00000Dk02LYAR" TargetMode="External"/><Relationship Id="rId2037" Type="http://schemas.openxmlformats.org/officeDocument/2006/relationships/hyperlink" Target="https://observepoint.my.salesforce.com/0010W00002dxQUdQAM" TargetMode="External"/><Relationship Id="rId3367" Type="http://schemas.openxmlformats.org/officeDocument/2006/relationships/hyperlink" Target="https://observepoint.my.salesforce.com/006d000000YdGHGAA3" TargetMode="External"/><Relationship Id="rId4698" Type="http://schemas.openxmlformats.org/officeDocument/2006/relationships/hyperlink" Target="https://observepoint.my.salesforce.com/001d000001gOaqfAAC" TargetMode="External"/><Relationship Id="rId3315" Type="http://schemas.openxmlformats.org/officeDocument/2006/relationships/hyperlink" Target="https://observepoint.my.salesforce.com/006d000000Y2ureAAB" TargetMode="External"/><Relationship Id="rId4646" Type="http://schemas.openxmlformats.org/officeDocument/2006/relationships/hyperlink" Target="https://observepoint.my.salesforce.com/001d000001qtaa8AAA" TargetMode="External"/><Relationship Id="rId3314" Type="http://schemas.openxmlformats.org/officeDocument/2006/relationships/hyperlink" Target="https://observepoint.my.salesforce.com/001d000001TqqhxAAB" TargetMode="External"/><Relationship Id="rId4645" Type="http://schemas.openxmlformats.org/officeDocument/2006/relationships/hyperlink" Target="https://observepoint.my.salesforce.com/0060W000012sea1QAA" TargetMode="External"/><Relationship Id="rId3317" Type="http://schemas.openxmlformats.org/officeDocument/2006/relationships/hyperlink" Target="https://observepoint.my.salesforce.com/006d000000TFLhdAAH" TargetMode="External"/><Relationship Id="rId4648" Type="http://schemas.openxmlformats.org/officeDocument/2006/relationships/hyperlink" Target="https://observepoint.my.salesforce.com/001d000001gPxPVAA0" TargetMode="External"/><Relationship Id="rId3316" Type="http://schemas.openxmlformats.org/officeDocument/2006/relationships/hyperlink" Target="https://observepoint.my.salesforce.com/001d000001Tu0i9AAB" TargetMode="External"/><Relationship Id="rId4647" Type="http://schemas.openxmlformats.org/officeDocument/2006/relationships/hyperlink" Target="https://observepoint.my.salesforce.com/006d000000hzTctAAE" TargetMode="External"/><Relationship Id="rId3319" Type="http://schemas.openxmlformats.org/officeDocument/2006/relationships/hyperlink" Target="https://observepoint.my.salesforce.com/006d000000UYce8AAD" TargetMode="External"/><Relationship Id="rId3318" Type="http://schemas.openxmlformats.org/officeDocument/2006/relationships/hyperlink" Target="https://observepoint.my.salesforce.com/001d000001VbezYAAR" TargetMode="External"/><Relationship Id="rId4649" Type="http://schemas.openxmlformats.org/officeDocument/2006/relationships/hyperlink" Target="https://observepoint.my.salesforce.com/006d000000uDZv2AAG" TargetMode="External"/><Relationship Id="rId4640" Type="http://schemas.openxmlformats.org/officeDocument/2006/relationships/hyperlink" Target="https://observepoint.my.salesforce.com/001d000001rgTbzAAE" TargetMode="External"/><Relationship Id="rId3311" Type="http://schemas.openxmlformats.org/officeDocument/2006/relationships/hyperlink" Target="https://observepoint.my.salesforce.com/006d000000VQaTPAA1" TargetMode="External"/><Relationship Id="rId4642" Type="http://schemas.openxmlformats.org/officeDocument/2006/relationships/hyperlink" Target="https://observepoint.my.salesforce.com/001d000001rgTbzAAE" TargetMode="External"/><Relationship Id="rId3310" Type="http://schemas.openxmlformats.org/officeDocument/2006/relationships/hyperlink" Target="https://observepoint.my.salesforce.com/001d000001TQZ6yAAH" TargetMode="External"/><Relationship Id="rId4641" Type="http://schemas.openxmlformats.org/officeDocument/2006/relationships/hyperlink" Target="https://observepoint.my.salesforce.com/0060W0000121KCbQAM" TargetMode="External"/><Relationship Id="rId3313" Type="http://schemas.openxmlformats.org/officeDocument/2006/relationships/hyperlink" Target="https://observepoint.my.salesforce.com/006d000000umRMQAA2" TargetMode="External"/><Relationship Id="rId4644" Type="http://schemas.openxmlformats.org/officeDocument/2006/relationships/hyperlink" Target="https://observepoint.my.salesforce.com/001d000001rgTbzAAE" TargetMode="External"/><Relationship Id="rId3312" Type="http://schemas.openxmlformats.org/officeDocument/2006/relationships/hyperlink" Target="https://observepoint.my.salesforce.com/001d000001Jt0JDAAZ" TargetMode="External"/><Relationship Id="rId4643" Type="http://schemas.openxmlformats.org/officeDocument/2006/relationships/hyperlink" Target="https://observepoint.my.salesforce.com/0060W00000zONjcQAG" TargetMode="External"/><Relationship Id="rId3304" Type="http://schemas.openxmlformats.org/officeDocument/2006/relationships/hyperlink" Target="https://observepoint.my.salesforce.com/001d000001TQZ6yAAH" TargetMode="External"/><Relationship Id="rId4635" Type="http://schemas.openxmlformats.org/officeDocument/2006/relationships/hyperlink" Target="https://observepoint.my.salesforce.com/006d000000hzTYMAA2" TargetMode="External"/><Relationship Id="rId3303" Type="http://schemas.openxmlformats.org/officeDocument/2006/relationships/hyperlink" Target="https://observepoint.my.salesforce.com/006d000000uFJvaAAG" TargetMode="External"/><Relationship Id="rId4634" Type="http://schemas.openxmlformats.org/officeDocument/2006/relationships/hyperlink" Target="https://observepoint.my.salesforce.com/001d000001rgTbzAAE" TargetMode="External"/><Relationship Id="rId3306" Type="http://schemas.openxmlformats.org/officeDocument/2006/relationships/hyperlink" Target="https://observepoint.my.salesforce.com/001d000001TQZ6yAAH" TargetMode="External"/><Relationship Id="rId4637" Type="http://schemas.openxmlformats.org/officeDocument/2006/relationships/hyperlink" Target="https://observepoint.my.salesforce.com/0066T00001ADnCJQA1" TargetMode="External"/><Relationship Id="rId3305" Type="http://schemas.openxmlformats.org/officeDocument/2006/relationships/hyperlink" Target="https://observepoint.my.salesforce.com/0060W000014ndh9QAA" TargetMode="External"/><Relationship Id="rId4636" Type="http://schemas.openxmlformats.org/officeDocument/2006/relationships/hyperlink" Target="https://observepoint.my.salesforce.com/001d000001rgTbzAAE" TargetMode="External"/><Relationship Id="rId3308" Type="http://schemas.openxmlformats.org/officeDocument/2006/relationships/hyperlink" Target="https://observepoint.my.salesforce.com/001d000001TQZ6yAAH" TargetMode="External"/><Relationship Id="rId4639" Type="http://schemas.openxmlformats.org/officeDocument/2006/relationships/hyperlink" Target="https://observepoint.my.salesforce.com/0060W000014bpEkQAI" TargetMode="External"/><Relationship Id="rId3307" Type="http://schemas.openxmlformats.org/officeDocument/2006/relationships/hyperlink" Target="https://observepoint.my.salesforce.com/0060W0000123qkvQAA" TargetMode="External"/><Relationship Id="rId4638" Type="http://schemas.openxmlformats.org/officeDocument/2006/relationships/hyperlink" Target="https://observepoint.my.salesforce.com/001d000001rgTbzAAE" TargetMode="External"/><Relationship Id="rId3309" Type="http://schemas.openxmlformats.org/officeDocument/2006/relationships/hyperlink" Target="https://observepoint.my.salesforce.com/0060W00000zP8HMQA0" TargetMode="External"/><Relationship Id="rId3300" Type="http://schemas.openxmlformats.org/officeDocument/2006/relationships/hyperlink" Target="https://observepoint.my.salesforce.com/001d000001TQZ6yAAH" TargetMode="External"/><Relationship Id="rId4631" Type="http://schemas.openxmlformats.org/officeDocument/2006/relationships/hyperlink" Target="https://observepoint.my.salesforce.com/0060W00000wxU4SQAU" TargetMode="External"/><Relationship Id="rId4630" Type="http://schemas.openxmlformats.org/officeDocument/2006/relationships/hyperlink" Target="https://observepoint.my.salesforce.com/001d000001rfvy8AAA" TargetMode="External"/><Relationship Id="rId3302" Type="http://schemas.openxmlformats.org/officeDocument/2006/relationships/hyperlink" Target="https://observepoint.my.salesforce.com/001d000001TQZ6yAAH" TargetMode="External"/><Relationship Id="rId4633" Type="http://schemas.openxmlformats.org/officeDocument/2006/relationships/hyperlink" Target="https://observepoint.my.salesforce.com/006d000000tvmwoAAA" TargetMode="External"/><Relationship Id="rId3301" Type="http://schemas.openxmlformats.org/officeDocument/2006/relationships/hyperlink" Target="https://observepoint.my.salesforce.com/006d000000vFBmgAAG" TargetMode="External"/><Relationship Id="rId4632" Type="http://schemas.openxmlformats.org/officeDocument/2006/relationships/hyperlink" Target="https://observepoint.my.salesforce.com/001d000001rgTbzAAE" TargetMode="External"/><Relationship Id="rId2005" Type="http://schemas.openxmlformats.org/officeDocument/2006/relationships/hyperlink" Target="https://observepoint.my.salesforce.com/0016T00002lBRENQA4" TargetMode="External"/><Relationship Id="rId3337" Type="http://schemas.openxmlformats.org/officeDocument/2006/relationships/hyperlink" Target="https://observepoint.my.salesforce.com/006d000000jcHFzAAM" TargetMode="External"/><Relationship Id="rId4668" Type="http://schemas.openxmlformats.org/officeDocument/2006/relationships/hyperlink" Target="https://observepoint.my.salesforce.com/001d000001qtMQYAA2" TargetMode="External"/><Relationship Id="rId2006" Type="http://schemas.openxmlformats.org/officeDocument/2006/relationships/hyperlink" Target="https://observepoint.my.salesforce.com/006VH00000dYpknYAC" TargetMode="External"/><Relationship Id="rId3336" Type="http://schemas.openxmlformats.org/officeDocument/2006/relationships/hyperlink" Target="https://observepoint.my.salesforce.com/001d000001SO2JUAA1" TargetMode="External"/><Relationship Id="rId4667" Type="http://schemas.openxmlformats.org/officeDocument/2006/relationships/hyperlink" Target="https://observepoint.my.salesforce.com/0060W0000120KXXQA2" TargetMode="External"/><Relationship Id="rId2007" Type="http://schemas.openxmlformats.org/officeDocument/2006/relationships/hyperlink" Target="https://observepoint.my.salesforce.com/0016T00002lBRENQA4" TargetMode="External"/><Relationship Id="rId3339" Type="http://schemas.openxmlformats.org/officeDocument/2006/relationships/hyperlink" Target="https://observepoint.my.salesforce.com/0060W000015P0nFQAS" TargetMode="External"/><Relationship Id="rId2008" Type="http://schemas.openxmlformats.org/officeDocument/2006/relationships/hyperlink" Target="https://observepoint.my.salesforce.com/0066T00001EJqoLQAT" TargetMode="External"/><Relationship Id="rId3338" Type="http://schemas.openxmlformats.org/officeDocument/2006/relationships/hyperlink" Target="https://observepoint.my.salesforce.com/001d000001SO2JUAA1" TargetMode="External"/><Relationship Id="rId4669" Type="http://schemas.openxmlformats.org/officeDocument/2006/relationships/hyperlink" Target="https://observepoint.my.salesforce.com/0060W00000zNsaRQAS" TargetMode="External"/><Relationship Id="rId2009" Type="http://schemas.openxmlformats.org/officeDocument/2006/relationships/hyperlink" Target="https://observepoint.my.salesforce.com/0016T00002lBRENQA4" TargetMode="External"/><Relationship Id="rId4660" Type="http://schemas.openxmlformats.org/officeDocument/2006/relationships/hyperlink" Target="https://observepoint.my.salesforce.com/001d0000020UtEgAAK" TargetMode="External"/><Relationship Id="rId3331" Type="http://schemas.openxmlformats.org/officeDocument/2006/relationships/hyperlink" Target="https://observepoint.my.salesforce.com/006d000000ZWbSNAA1" TargetMode="External"/><Relationship Id="rId4662" Type="http://schemas.openxmlformats.org/officeDocument/2006/relationships/hyperlink" Target="https://observepoint.my.salesforce.com/001d000001ezgB4AAI" TargetMode="External"/><Relationship Id="rId2000" Type="http://schemas.openxmlformats.org/officeDocument/2006/relationships/hyperlink" Target="https://observepoint.my.salesforce.com/0060W000014oVMDQA2" TargetMode="External"/><Relationship Id="rId3330" Type="http://schemas.openxmlformats.org/officeDocument/2006/relationships/hyperlink" Target="https://observepoint.my.salesforce.com/001d000001XWB0NAAX" TargetMode="External"/><Relationship Id="rId4661" Type="http://schemas.openxmlformats.org/officeDocument/2006/relationships/hyperlink" Target="https://observepoint.my.salesforce.com/0060W00000wx9AeQAI" TargetMode="External"/><Relationship Id="rId2001" Type="http://schemas.openxmlformats.org/officeDocument/2006/relationships/hyperlink" Target="https://observepoint.my.salesforce.com/001d000001hUfi7AAC" TargetMode="External"/><Relationship Id="rId3333" Type="http://schemas.openxmlformats.org/officeDocument/2006/relationships/hyperlink" Target="https://observepoint.my.salesforce.com/006d000000YjGWHAA3" TargetMode="External"/><Relationship Id="rId4664" Type="http://schemas.openxmlformats.org/officeDocument/2006/relationships/hyperlink" Target="https://observepoint.my.salesforce.com/001d000001ezRF3AAM" TargetMode="External"/><Relationship Id="rId2002" Type="http://schemas.openxmlformats.org/officeDocument/2006/relationships/hyperlink" Target="https://observepoint.my.salesforce.com/0066T000016mW3jQAE" TargetMode="External"/><Relationship Id="rId3332" Type="http://schemas.openxmlformats.org/officeDocument/2006/relationships/hyperlink" Target="https://observepoint.my.salesforce.com/001d000000VO7iMAAT" TargetMode="External"/><Relationship Id="rId4663" Type="http://schemas.openxmlformats.org/officeDocument/2006/relationships/hyperlink" Target="https://observepoint.my.salesforce.com/0066T00001ADVUfQAP" TargetMode="External"/><Relationship Id="rId2003" Type="http://schemas.openxmlformats.org/officeDocument/2006/relationships/hyperlink" Target="https://observepoint.my.salesforce.com/001d000001hUfi7AAC" TargetMode="External"/><Relationship Id="rId3335" Type="http://schemas.openxmlformats.org/officeDocument/2006/relationships/hyperlink" Target="https://observepoint.my.salesforce.com/0060W00000y5xgXQAQ" TargetMode="External"/><Relationship Id="rId4666" Type="http://schemas.openxmlformats.org/officeDocument/2006/relationships/hyperlink" Target="https://observepoint.my.salesforce.com/001d000001ezgB4AAI" TargetMode="External"/><Relationship Id="rId2004" Type="http://schemas.openxmlformats.org/officeDocument/2006/relationships/hyperlink" Target="https://observepoint.my.salesforce.com/006VH00000PZm6bYAD" TargetMode="External"/><Relationship Id="rId3334" Type="http://schemas.openxmlformats.org/officeDocument/2006/relationships/hyperlink" Target="https://observepoint.my.salesforce.com/001d000000VO7iMAAT" TargetMode="External"/><Relationship Id="rId4665" Type="http://schemas.openxmlformats.org/officeDocument/2006/relationships/hyperlink" Target="https://observepoint.my.salesforce.com/0060W00000wxA8oQAE" TargetMode="External"/><Relationship Id="rId3326" Type="http://schemas.openxmlformats.org/officeDocument/2006/relationships/hyperlink" Target="https://observepoint.my.salesforce.com/001d000001XWB0NAAX" TargetMode="External"/><Relationship Id="rId4657" Type="http://schemas.openxmlformats.org/officeDocument/2006/relationships/hyperlink" Target="https://observepoint.my.salesforce.com/0060W000010RUBrQAO" TargetMode="External"/><Relationship Id="rId3325" Type="http://schemas.openxmlformats.org/officeDocument/2006/relationships/hyperlink" Target="https://observepoint.my.salesforce.com/006d000000tvmsuAAA" TargetMode="External"/><Relationship Id="rId4656" Type="http://schemas.openxmlformats.org/officeDocument/2006/relationships/hyperlink" Target="https://observepoint.my.salesforce.com/001d0000020UtEgAAK" TargetMode="External"/><Relationship Id="rId3328" Type="http://schemas.openxmlformats.org/officeDocument/2006/relationships/hyperlink" Target="https://observepoint.my.salesforce.com/001d000001XWB0NAAX" TargetMode="External"/><Relationship Id="rId4659" Type="http://schemas.openxmlformats.org/officeDocument/2006/relationships/hyperlink" Target="https://observepoint.my.salesforce.com/0060W00000y5PEyQAM" TargetMode="External"/><Relationship Id="rId3327" Type="http://schemas.openxmlformats.org/officeDocument/2006/relationships/hyperlink" Target="https://observepoint.my.salesforce.com/006d000000hsa8FAAQ" TargetMode="External"/><Relationship Id="rId4658" Type="http://schemas.openxmlformats.org/officeDocument/2006/relationships/hyperlink" Target="https://observepoint.my.salesforce.com/001d0000020UtEgAAK" TargetMode="External"/><Relationship Id="rId3329" Type="http://schemas.openxmlformats.org/officeDocument/2006/relationships/hyperlink" Target="https://observepoint.my.salesforce.com/006d000000c14zpAAA" TargetMode="External"/><Relationship Id="rId3320" Type="http://schemas.openxmlformats.org/officeDocument/2006/relationships/hyperlink" Target="https://observepoint.my.salesforce.com/001d000001VdOD4AAN" TargetMode="External"/><Relationship Id="rId4651" Type="http://schemas.openxmlformats.org/officeDocument/2006/relationships/hyperlink" Target="https://observepoint.my.salesforce.com/0066T000016HLaxQAG" TargetMode="External"/><Relationship Id="rId4650" Type="http://schemas.openxmlformats.org/officeDocument/2006/relationships/hyperlink" Target="https://observepoint.my.salesforce.com/001d000001gPxPVAA0" TargetMode="External"/><Relationship Id="rId3322" Type="http://schemas.openxmlformats.org/officeDocument/2006/relationships/hyperlink" Target="https://observepoint.my.salesforce.com/001d000001XWAxOAAX" TargetMode="External"/><Relationship Id="rId4653" Type="http://schemas.openxmlformats.org/officeDocument/2006/relationships/hyperlink" Target="https://observepoint.my.salesforce.com/0060W00000vId2GQAS" TargetMode="External"/><Relationship Id="rId3321" Type="http://schemas.openxmlformats.org/officeDocument/2006/relationships/hyperlink" Target="https://observepoint.my.salesforce.com/006d000000hsno6AAA" TargetMode="External"/><Relationship Id="rId4652" Type="http://schemas.openxmlformats.org/officeDocument/2006/relationships/hyperlink" Target="https://observepoint.my.salesforce.com/001d000001jeWysAAE" TargetMode="External"/><Relationship Id="rId3324" Type="http://schemas.openxmlformats.org/officeDocument/2006/relationships/hyperlink" Target="https://observepoint.my.salesforce.com/001d000001XWB0NAAX" TargetMode="External"/><Relationship Id="rId4655" Type="http://schemas.openxmlformats.org/officeDocument/2006/relationships/hyperlink" Target="https://observepoint.my.salesforce.com/006d000000lUG66AAG" TargetMode="External"/><Relationship Id="rId3323" Type="http://schemas.openxmlformats.org/officeDocument/2006/relationships/hyperlink" Target="https://observepoint.my.salesforce.com/0060W00000wwFEAQA2" TargetMode="External"/><Relationship Id="rId4654" Type="http://schemas.openxmlformats.org/officeDocument/2006/relationships/hyperlink" Target="https://observepoint.my.salesforce.com/001d0000020UtEgAAK" TargetMode="External"/><Relationship Id="rId5130" Type="http://schemas.openxmlformats.org/officeDocument/2006/relationships/hyperlink" Target="https://observepoint.my.salesforce.com/006VH00000hpo3dYAA" TargetMode="External"/><Relationship Id="rId5131" Type="http://schemas.openxmlformats.org/officeDocument/2006/relationships/hyperlink" Target="https://observepoint.my.salesforce.com/001d000001TQZ6yAAH" TargetMode="External"/><Relationship Id="rId5134" Type="http://schemas.openxmlformats.org/officeDocument/2006/relationships/hyperlink" Target="https://observepoint.my.salesforce.com/0060W00000vvGKEQA2" TargetMode="External"/><Relationship Id="rId5135" Type="http://schemas.openxmlformats.org/officeDocument/2006/relationships/hyperlink" Target="https://observepoint.my.salesforce.com/001d000001qtMDkAAM" TargetMode="External"/><Relationship Id="rId5132" Type="http://schemas.openxmlformats.org/officeDocument/2006/relationships/hyperlink" Target="https://observepoint.my.salesforce.com/0060W00000vISPZQA4" TargetMode="External"/><Relationship Id="rId5133" Type="http://schemas.openxmlformats.org/officeDocument/2006/relationships/hyperlink" Target="https://observepoint.my.salesforce.com/001d000001qtNITAA2" TargetMode="External"/><Relationship Id="rId5138" Type="http://schemas.openxmlformats.org/officeDocument/2006/relationships/hyperlink" Target="https://observepoint.my.salesforce.com/0060W00000vIMerQAG" TargetMode="External"/><Relationship Id="rId5139" Type="http://schemas.openxmlformats.org/officeDocument/2006/relationships/hyperlink" Target="https://observepoint.my.salesforce.com/001d000001TPcqjAAD" TargetMode="External"/><Relationship Id="rId5136" Type="http://schemas.openxmlformats.org/officeDocument/2006/relationships/hyperlink" Target="https://observepoint.my.salesforce.com/0060W00000y5wRaQAI" TargetMode="External"/><Relationship Id="rId5137" Type="http://schemas.openxmlformats.org/officeDocument/2006/relationships/hyperlink" Target="https://observepoint.my.salesforce.com/001d000001qtMDkAAM" TargetMode="External"/><Relationship Id="rId5129" Type="http://schemas.openxmlformats.org/officeDocument/2006/relationships/hyperlink" Target="https://observepoint.my.salesforce.com/001d000000VO6lVAAT" TargetMode="External"/><Relationship Id="rId2090" Type="http://schemas.openxmlformats.org/officeDocument/2006/relationships/hyperlink" Target="https://observepoint.my.salesforce.com/006VH00000BeDEjYAN" TargetMode="External"/><Relationship Id="rId2091" Type="http://schemas.openxmlformats.org/officeDocument/2006/relationships/hyperlink" Target="https://observepoint.my.salesforce.com/001d000001wNH0NAAW" TargetMode="External"/><Relationship Id="rId2092" Type="http://schemas.openxmlformats.org/officeDocument/2006/relationships/hyperlink" Target="https://observepoint.my.salesforce.com/006VH00000XXiIiYAL" TargetMode="External"/><Relationship Id="rId2093" Type="http://schemas.openxmlformats.org/officeDocument/2006/relationships/hyperlink" Target="https://observepoint.my.salesforce.com/001d000001wNH0NAAW" TargetMode="External"/><Relationship Id="rId5120" Type="http://schemas.openxmlformats.org/officeDocument/2006/relationships/hyperlink" Target="https://observepoint.my.salesforce.com/0060W00000vvJdUQAU" TargetMode="External"/><Relationship Id="rId2094" Type="http://schemas.openxmlformats.org/officeDocument/2006/relationships/hyperlink" Target="https://observepoint.my.salesforce.com/006VH000001a2AnYAI" TargetMode="External"/><Relationship Id="rId2095" Type="http://schemas.openxmlformats.org/officeDocument/2006/relationships/hyperlink" Target="https://observepoint.my.salesforce.com/001d000001qtMMMAA2" TargetMode="External"/><Relationship Id="rId2096" Type="http://schemas.openxmlformats.org/officeDocument/2006/relationships/hyperlink" Target="https://observepoint.my.salesforce.com/0066T00001ACufYQAT" TargetMode="External"/><Relationship Id="rId5123" Type="http://schemas.openxmlformats.org/officeDocument/2006/relationships/hyperlink" Target="https://observepoint.my.salesforce.com/001d000000VO6lVAAT" TargetMode="External"/><Relationship Id="rId2097" Type="http://schemas.openxmlformats.org/officeDocument/2006/relationships/hyperlink" Target="https://observepoint.my.salesforce.com/001d000001rfjZCAAY" TargetMode="External"/><Relationship Id="rId5124" Type="http://schemas.openxmlformats.org/officeDocument/2006/relationships/hyperlink" Target="https://observepoint.my.salesforce.com/0060W00001236dWQAQ" TargetMode="External"/><Relationship Id="rId2098" Type="http://schemas.openxmlformats.org/officeDocument/2006/relationships/hyperlink" Target="https://observepoint.my.salesforce.com/006VH000001UaLjYAK" TargetMode="External"/><Relationship Id="rId5121" Type="http://schemas.openxmlformats.org/officeDocument/2006/relationships/hyperlink" Target="https://observepoint.my.salesforce.com/001d000001hVBW8AAO" TargetMode="External"/><Relationship Id="rId2099" Type="http://schemas.openxmlformats.org/officeDocument/2006/relationships/hyperlink" Target="https://observepoint.my.salesforce.com/001d000001rfjZCAAY" TargetMode="External"/><Relationship Id="rId5122" Type="http://schemas.openxmlformats.org/officeDocument/2006/relationships/hyperlink" Target="https://observepoint.my.salesforce.com/006d000000uEa5WAAS" TargetMode="External"/><Relationship Id="rId5127" Type="http://schemas.openxmlformats.org/officeDocument/2006/relationships/hyperlink" Target="https://observepoint.my.salesforce.com/001d000000VO6lVAAT" TargetMode="External"/><Relationship Id="rId5128" Type="http://schemas.openxmlformats.org/officeDocument/2006/relationships/hyperlink" Target="https://observepoint.my.salesforce.com/0060W00000wz7YeQAI" TargetMode="External"/><Relationship Id="rId5125" Type="http://schemas.openxmlformats.org/officeDocument/2006/relationships/hyperlink" Target="https://observepoint.my.salesforce.com/001d000000VO6lVAAT" TargetMode="External"/><Relationship Id="rId5126" Type="http://schemas.openxmlformats.org/officeDocument/2006/relationships/hyperlink" Target="https://observepoint.my.salesforce.com/0060W00000zP76rQAC" TargetMode="External"/><Relationship Id="rId5152" Type="http://schemas.openxmlformats.org/officeDocument/2006/relationships/hyperlink" Target="https://observepoint.my.salesforce.com/0060W00000vw1JiQAI" TargetMode="External"/><Relationship Id="rId5153" Type="http://schemas.openxmlformats.org/officeDocument/2006/relationships/hyperlink" Target="https://observepoint.my.salesforce.com/001d000001qtO4jAAE" TargetMode="External"/><Relationship Id="rId5150" Type="http://schemas.openxmlformats.org/officeDocument/2006/relationships/hyperlink" Target="https://observepoint.my.salesforce.com/0060W00000y72PTQAY" TargetMode="External"/><Relationship Id="rId5151" Type="http://schemas.openxmlformats.org/officeDocument/2006/relationships/hyperlink" Target="https://observepoint.my.salesforce.com/001d000001qtO4jAAE" TargetMode="External"/><Relationship Id="rId5156" Type="http://schemas.openxmlformats.org/officeDocument/2006/relationships/hyperlink" Target="https://observepoint.my.salesforce.com/0066T000015qQ1FQAU" TargetMode="External"/><Relationship Id="rId5157" Type="http://schemas.openxmlformats.org/officeDocument/2006/relationships/hyperlink" Target="https://observepoint.my.salesforce.com/001d00000236In7AAE" TargetMode="External"/><Relationship Id="rId5154" Type="http://schemas.openxmlformats.org/officeDocument/2006/relationships/hyperlink" Target="https://observepoint.my.salesforce.com/0060W00000wvkMHQAY" TargetMode="External"/><Relationship Id="rId5155" Type="http://schemas.openxmlformats.org/officeDocument/2006/relationships/hyperlink" Target="https://observepoint.my.salesforce.com/001d00000236In7AAE" TargetMode="External"/><Relationship Id="rId5158" Type="http://schemas.openxmlformats.org/officeDocument/2006/relationships/hyperlink" Target="https://observepoint.my.salesforce.com/0060W000013sXgZQAU" TargetMode="External"/><Relationship Id="rId5159" Type="http://schemas.openxmlformats.org/officeDocument/2006/relationships/hyperlink" Target="https://observepoint.my.salesforce.com/001d00000236In7AAE" TargetMode="External"/><Relationship Id="rId5141" Type="http://schemas.openxmlformats.org/officeDocument/2006/relationships/hyperlink" Target="https://observepoint.my.salesforce.com/001d000001TPcqjAAD" TargetMode="External"/><Relationship Id="rId5142" Type="http://schemas.openxmlformats.org/officeDocument/2006/relationships/hyperlink" Target="https://observepoint.my.salesforce.com/0060W00000vXXbIQAW" TargetMode="External"/><Relationship Id="rId5140" Type="http://schemas.openxmlformats.org/officeDocument/2006/relationships/hyperlink" Target="https://observepoint.my.salesforce.com/0060W00000wqxRjQAI" TargetMode="External"/><Relationship Id="rId5145" Type="http://schemas.openxmlformats.org/officeDocument/2006/relationships/hyperlink" Target="https://observepoint.my.salesforce.com/001d0000021NzvmAAC" TargetMode="External"/><Relationship Id="rId5146" Type="http://schemas.openxmlformats.org/officeDocument/2006/relationships/hyperlink" Target="https://observepoint.my.salesforce.com/0060W000011WiCeQAK" TargetMode="External"/><Relationship Id="rId5143" Type="http://schemas.openxmlformats.org/officeDocument/2006/relationships/hyperlink" Target="https://observepoint.my.salesforce.com/001d000001TPcqjAAD" TargetMode="External"/><Relationship Id="rId5144" Type="http://schemas.openxmlformats.org/officeDocument/2006/relationships/hyperlink" Target="https://observepoint.my.salesforce.com/0060W00000vwcxhQAA" TargetMode="External"/><Relationship Id="rId5149" Type="http://schemas.openxmlformats.org/officeDocument/2006/relationships/hyperlink" Target="https://observepoint.my.salesforce.com/001d0000021NzvmAAC" TargetMode="External"/><Relationship Id="rId5147" Type="http://schemas.openxmlformats.org/officeDocument/2006/relationships/hyperlink" Target="https://observepoint.my.salesforce.com/001d0000021NzvmAAC" TargetMode="External"/><Relationship Id="rId5148" Type="http://schemas.openxmlformats.org/officeDocument/2006/relationships/hyperlink" Target="https://observepoint.my.salesforce.com/0060W00000y84cbQAA" TargetMode="External"/><Relationship Id="rId3391" Type="http://schemas.openxmlformats.org/officeDocument/2006/relationships/hyperlink" Target="https://observepoint.my.salesforce.com/0060W00000vuyeeQAA" TargetMode="External"/><Relationship Id="rId2060" Type="http://schemas.openxmlformats.org/officeDocument/2006/relationships/hyperlink" Target="https://observepoint.my.salesforce.com/006VH00000Pxda1YAB" TargetMode="External"/><Relationship Id="rId3390" Type="http://schemas.openxmlformats.org/officeDocument/2006/relationships/hyperlink" Target="https://observepoint.my.salesforce.com/001d000001dLn7JAAS" TargetMode="External"/><Relationship Id="rId2061" Type="http://schemas.openxmlformats.org/officeDocument/2006/relationships/hyperlink" Target="https://observepoint.my.salesforce.com/001d00000234XY8AAM" TargetMode="External"/><Relationship Id="rId3393" Type="http://schemas.openxmlformats.org/officeDocument/2006/relationships/hyperlink" Target="https://observepoint.my.salesforce.com/006VH00000YAn77YAD" TargetMode="External"/><Relationship Id="rId2062" Type="http://schemas.openxmlformats.org/officeDocument/2006/relationships/hyperlink" Target="https://observepoint.my.salesforce.com/0066T000017woRDQAY" TargetMode="External"/><Relationship Id="rId3392" Type="http://schemas.openxmlformats.org/officeDocument/2006/relationships/hyperlink" Target="https://observepoint.my.salesforce.com/001d000001dMZ1nAAG" TargetMode="External"/><Relationship Id="rId2063" Type="http://schemas.openxmlformats.org/officeDocument/2006/relationships/hyperlink" Target="https://observepoint.my.salesforce.com/001d00000234XY8AAM" TargetMode="External"/><Relationship Id="rId3395" Type="http://schemas.openxmlformats.org/officeDocument/2006/relationships/hyperlink" Target="https://observepoint.my.salesforce.com/006d000000lS20HAAS" TargetMode="External"/><Relationship Id="rId2064" Type="http://schemas.openxmlformats.org/officeDocument/2006/relationships/hyperlink" Target="https://observepoint.my.salesforce.com/006VH00000ei9dFYAQ" TargetMode="External"/><Relationship Id="rId3394" Type="http://schemas.openxmlformats.org/officeDocument/2006/relationships/hyperlink" Target="https://observepoint.my.salesforce.com/001d000001dMZ1nAAG" TargetMode="External"/><Relationship Id="rId2065" Type="http://schemas.openxmlformats.org/officeDocument/2006/relationships/hyperlink" Target="https://observepoint.my.salesforce.com/001d00000234XY8AAM" TargetMode="External"/><Relationship Id="rId3397" Type="http://schemas.openxmlformats.org/officeDocument/2006/relationships/hyperlink" Target="https://observepoint.my.salesforce.com/0066T00001B8d1MQAR" TargetMode="External"/><Relationship Id="rId2066" Type="http://schemas.openxmlformats.org/officeDocument/2006/relationships/hyperlink" Target="https://observepoint.my.salesforce.com/0066T00001EK2rPQAT" TargetMode="External"/><Relationship Id="rId3396" Type="http://schemas.openxmlformats.org/officeDocument/2006/relationships/hyperlink" Target="https://observepoint.my.salesforce.com/001d000001dMZ1nAAG" TargetMode="External"/><Relationship Id="rId2067" Type="http://schemas.openxmlformats.org/officeDocument/2006/relationships/hyperlink" Target="https://observepoint.my.salesforce.com/001d00000234XY8AAM" TargetMode="External"/><Relationship Id="rId3399" Type="http://schemas.openxmlformats.org/officeDocument/2006/relationships/hyperlink" Target="https://observepoint.my.salesforce.com/0066T000017Vqd7QAC" TargetMode="External"/><Relationship Id="rId2068" Type="http://schemas.openxmlformats.org/officeDocument/2006/relationships/hyperlink" Target="https://observepoint.my.salesforce.com/0066T00001C9QniQAF" TargetMode="External"/><Relationship Id="rId3398" Type="http://schemas.openxmlformats.org/officeDocument/2006/relationships/hyperlink" Target="https://observepoint.my.salesforce.com/001d000001dMZ1nAAG" TargetMode="External"/><Relationship Id="rId2069" Type="http://schemas.openxmlformats.org/officeDocument/2006/relationships/hyperlink" Target="https://observepoint.my.salesforce.com/001d000001ikoYyAAI" TargetMode="External"/><Relationship Id="rId3380" Type="http://schemas.openxmlformats.org/officeDocument/2006/relationships/hyperlink" Target="https://observepoint.my.salesforce.com/001d000001kBTbiAAG" TargetMode="External"/><Relationship Id="rId2050" Type="http://schemas.openxmlformats.org/officeDocument/2006/relationships/hyperlink" Target="https://observepoint.my.salesforce.com/0066T000018zHXNQA2" TargetMode="External"/><Relationship Id="rId3382" Type="http://schemas.openxmlformats.org/officeDocument/2006/relationships/hyperlink" Target="https://observepoint.my.salesforce.com/001d000001dLn29AAC" TargetMode="External"/><Relationship Id="rId2051" Type="http://schemas.openxmlformats.org/officeDocument/2006/relationships/hyperlink" Target="https://observepoint.my.salesforce.com/001d000001RdQ9FAAV" TargetMode="External"/><Relationship Id="rId3381" Type="http://schemas.openxmlformats.org/officeDocument/2006/relationships/hyperlink" Target="https://observepoint.my.salesforce.com/0060W00000wwmOkQAI" TargetMode="External"/><Relationship Id="rId2052" Type="http://schemas.openxmlformats.org/officeDocument/2006/relationships/hyperlink" Target="https://observepoint.my.salesforce.com/006VH00000PYOsmYAH" TargetMode="External"/><Relationship Id="rId3384" Type="http://schemas.openxmlformats.org/officeDocument/2006/relationships/hyperlink" Target="https://observepoint.my.salesforce.com/001d000001dLn29AAC" TargetMode="External"/><Relationship Id="rId2053" Type="http://schemas.openxmlformats.org/officeDocument/2006/relationships/hyperlink" Target="https://observepoint.my.salesforce.com/001d000001RdQ9FAAV" TargetMode="External"/><Relationship Id="rId3383" Type="http://schemas.openxmlformats.org/officeDocument/2006/relationships/hyperlink" Target="https://observepoint.my.salesforce.com/006d000000ttiRVAAY" TargetMode="External"/><Relationship Id="rId2054" Type="http://schemas.openxmlformats.org/officeDocument/2006/relationships/hyperlink" Target="https://observepoint.my.salesforce.com/0066T00001CNG92QAH" TargetMode="External"/><Relationship Id="rId3386" Type="http://schemas.openxmlformats.org/officeDocument/2006/relationships/hyperlink" Target="https://observepoint.my.salesforce.com/001d000001dLn7JAAS" TargetMode="External"/><Relationship Id="rId2055" Type="http://schemas.openxmlformats.org/officeDocument/2006/relationships/hyperlink" Target="https://observepoint.my.salesforce.com/001d000001RdQ9FAAV" TargetMode="External"/><Relationship Id="rId3385" Type="http://schemas.openxmlformats.org/officeDocument/2006/relationships/hyperlink" Target="https://observepoint.my.salesforce.com/0066T000017x1bXQAQ" TargetMode="External"/><Relationship Id="rId2056" Type="http://schemas.openxmlformats.org/officeDocument/2006/relationships/hyperlink" Target="https://observepoint.my.salesforce.com/006VH000002Fvw8YAC" TargetMode="External"/><Relationship Id="rId3388" Type="http://schemas.openxmlformats.org/officeDocument/2006/relationships/hyperlink" Target="https://observepoint.my.salesforce.com/001d000001dLn7JAAS" TargetMode="External"/><Relationship Id="rId2057" Type="http://schemas.openxmlformats.org/officeDocument/2006/relationships/hyperlink" Target="https://observepoint.my.salesforce.com/001d000001hSdntAAC" TargetMode="External"/><Relationship Id="rId3387" Type="http://schemas.openxmlformats.org/officeDocument/2006/relationships/hyperlink" Target="https://observepoint.my.salesforce.com/0066T000016meKnQAI" TargetMode="External"/><Relationship Id="rId2058" Type="http://schemas.openxmlformats.org/officeDocument/2006/relationships/hyperlink" Target="https://observepoint.my.salesforce.com/0066T000016mqtOQAQ" TargetMode="External"/><Relationship Id="rId2059" Type="http://schemas.openxmlformats.org/officeDocument/2006/relationships/hyperlink" Target="https://observepoint.my.salesforce.com/001d000001qtNbIAAU" TargetMode="External"/><Relationship Id="rId3389" Type="http://schemas.openxmlformats.org/officeDocument/2006/relationships/hyperlink" Target="https://observepoint.my.salesforce.com/0060W000014nIpUQAU" TargetMode="External"/><Relationship Id="rId5118" Type="http://schemas.openxmlformats.org/officeDocument/2006/relationships/hyperlink" Target="https://observepoint.my.salesforce.com/0060W000010voYHQAY" TargetMode="External"/><Relationship Id="rId5119" Type="http://schemas.openxmlformats.org/officeDocument/2006/relationships/hyperlink" Target="https://observepoint.my.salesforce.com/001d000001gysV2AAI" TargetMode="External"/><Relationship Id="rId2080" Type="http://schemas.openxmlformats.org/officeDocument/2006/relationships/hyperlink" Target="https://observepoint.my.salesforce.com/006VH00000cCO8jYAG" TargetMode="External"/><Relationship Id="rId2081" Type="http://schemas.openxmlformats.org/officeDocument/2006/relationships/hyperlink" Target="https://observepoint.my.salesforce.com/001d000001TPxu1AAD" TargetMode="External"/><Relationship Id="rId2082" Type="http://schemas.openxmlformats.org/officeDocument/2006/relationships/hyperlink" Target="https://observepoint.my.salesforce.com/0060W0000136rvgQAA" TargetMode="External"/><Relationship Id="rId2083" Type="http://schemas.openxmlformats.org/officeDocument/2006/relationships/hyperlink" Target="https://observepoint.my.salesforce.com/001d000000VOc86AAD" TargetMode="External"/><Relationship Id="rId2084" Type="http://schemas.openxmlformats.org/officeDocument/2006/relationships/hyperlink" Target="https://observepoint.my.salesforce.com/0066T000017VkHlQAK" TargetMode="External"/><Relationship Id="rId2085" Type="http://schemas.openxmlformats.org/officeDocument/2006/relationships/hyperlink" Target="https://observepoint.my.salesforce.com/001d000000VOc86AAD" TargetMode="External"/><Relationship Id="rId5112" Type="http://schemas.openxmlformats.org/officeDocument/2006/relationships/hyperlink" Target="https://observepoint.my.salesforce.com/0066T000017Wf3KQAS" TargetMode="External"/><Relationship Id="rId2086" Type="http://schemas.openxmlformats.org/officeDocument/2006/relationships/hyperlink" Target="https://observepoint.my.salesforce.com/0066T000017VYncQAG" TargetMode="External"/><Relationship Id="rId5113" Type="http://schemas.openxmlformats.org/officeDocument/2006/relationships/hyperlink" Target="https://observepoint.my.salesforce.com/001d000001gysV2AAI" TargetMode="External"/><Relationship Id="rId2087" Type="http://schemas.openxmlformats.org/officeDocument/2006/relationships/hyperlink" Target="https://observepoint.my.salesforce.com/0016T00002nwhI9QAI" TargetMode="External"/><Relationship Id="rId5110" Type="http://schemas.openxmlformats.org/officeDocument/2006/relationships/hyperlink" Target="https://observepoint.my.salesforce.com/0060W00000y5OLuQAM" TargetMode="External"/><Relationship Id="rId2088" Type="http://schemas.openxmlformats.org/officeDocument/2006/relationships/hyperlink" Target="https://observepoint.my.salesforce.com/006VH000002hMhBYAU" TargetMode="External"/><Relationship Id="rId5111" Type="http://schemas.openxmlformats.org/officeDocument/2006/relationships/hyperlink" Target="https://observepoint.my.salesforce.com/001d000001gysV2AAI" TargetMode="External"/><Relationship Id="rId2089" Type="http://schemas.openxmlformats.org/officeDocument/2006/relationships/hyperlink" Target="https://observepoint.my.salesforce.com/001d000001pPY3CAAW" TargetMode="External"/><Relationship Id="rId5116" Type="http://schemas.openxmlformats.org/officeDocument/2006/relationships/hyperlink" Target="https://observepoint.my.salesforce.com/0060W000012tvK8QAI" TargetMode="External"/><Relationship Id="rId5117" Type="http://schemas.openxmlformats.org/officeDocument/2006/relationships/hyperlink" Target="https://observepoint.my.salesforce.com/001d000001gysV2AAI" TargetMode="External"/><Relationship Id="rId5114" Type="http://schemas.openxmlformats.org/officeDocument/2006/relationships/hyperlink" Target="https://observepoint.my.salesforce.com/0060W000014da2aQAA" TargetMode="External"/><Relationship Id="rId5115" Type="http://schemas.openxmlformats.org/officeDocument/2006/relationships/hyperlink" Target="https://observepoint.my.salesforce.com/001d000001gysV2AAI" TargetMode="External"/><Relationship Id="rId5109" Type="http://schemas.openxmlformats.org/officeDocument/2006/relationships/hyperlink" Target="https://observepoint.my.salesforce.com/001d000001X9SNEAA3" TargetMode="External"/><Relationship Id="rId5107" Type="http://schemas.openxmlformats.org/officeDocument/2006/relationships/hyperlink" Target="https://observepoint.my.salesforce.com/001d000001X9SNEAA3" TargetMode="External"/><Relationship Id="rId5108" Type="http://schemas.openxmlformats.org/officeDocument/2006/relationships/hyperlink" Target="https://observepoint.my.salesforce.com/0060W000010wrrSQAQ" TargetMode="External"/><Relationship Id="rId2070" Type="http://schemas.openxmlformats.org/officeDocument/2006/relationships/hyperlink" Target="https://observepoint.my.salesforce.com/0066T000017V1vnQAC" TargetMode="External"/><Relationship Id="rId2071" Type="http://schemas.openxmlformats.org/officeDocument/2006/relationships/hyperlink" Target="https://observepoint.my.salesforce.com/001d000001hVEQ8AAO" TargetMode="External"/><Relationship Id="rId2072" Type="http://schemas.openxmlformats.org/officeDocument/2006/relationships/hyperlink" Target="https://observepoint.my.salesforce.com/0060W00000zOeGGQA0" TargetMode="External"/><Relationship Id="rId2073" Type="http://schemas.openxmlformats.org/officeDocument/2006/relationships/hyperlink" Target="https://observepoint.my.salesforce.com/001d000001mmtWgAAI" TargetMode="External"/><Relationship Id="rId2074" Type="http://schemas.openxmlformats.org/officeDocument/2006/relationships/hyperlink" Target="https://observepoint.my.salesforce.com/006VH00000f9sO9YAI" TargetMode="External"/><Relationship Id="rId5101" Type="http://schemas.openxmlformats.org/officeDocument/2006/relationships/hyperlink" Target="https://observepoint.my.salesforce.com/001d000001zbIJQAA2" TargetMode="External"/><Relationship Id="rId2075" Type="http://schemas.openxmlformats.org/officeDocument/2006/relationships/hyperlink" Target="https://observepoint.my.salesforce.com/001d000001qroSHAAY" TargetMode="External"/><Relationship Id="rId5102" Type="http://schemas.openxmlformats.org/officeDocument/2006/relationships/hyperlink" Target="https://observepoint.my.salesforce.com/0060W00000vIRN1QAO" TargetMode="External"/><Relationship Id="rId2076" Type="http://schemas.openxmlformats.org/officeDocument/2006/relationships/hyperlink" Target="https://observepoint.my.salesforce.com/0066T00001Cya9nQAB" TargetMode="External"/><Relationship Id="rId2077" Type="http://schemas.openxmlformats.org/officeDocument/2006/relationships/hyperlink" Target="https://observepoint.my.salesforce.com/001d000001TPxu1AAD" TargetMode="External"/><Relationship Id="rId5100" Type="http://schemas.openxmlformats.org/officeDocument/2006/relationships/hyperlink" Target="https://observepoint.my.salesforce.com/0060W00000vIVAjQAO" TargetMode="External"/><Relationship Id="rId2078" Type="http://schemas.openxmlformats.org/officeDocument/2006/relationships/hyperlink" Target="https://observepoint.my.salesforce.com/006VH00000Omhw5YAB" TargetMode="External"/><Relationship Id="rId5105" Type="http://schemas.openxmlformats.org/officeDocument/2006/relationships/hyperlink" Target="https://observepoint.my.salesforce.com/001d000001X9SNEAA3" TargetMode="External"/><Relationship Id="rId2079" Type="http://schemas.openxmlformats.org/officeDocument/2006/relationships/hyperlink" Target="https://observepoint.my.salesforce.com/001d000001TPxu1AAD" TargetMode="External"/><Relationship Id="rId5106" Type="http://schemas.openxmlformats.org/officeDocument/2006/relationships/hyperlink" Target="https://observepoint.my.salesforce.com/0066T000015QY5uQAG" TargetMode="External"/><Relationship Id="rId5103" Type="http://schemas.openxmlformats.org/officeDocument/2006/relationships/hyperlink" Target="https://observepoint.my.salesforce.com/001d000001zbIJQAA2" TargetMode="External"/><Relationship Id="rId5104" Type="http://schemas.openxmlformats.org/officeDocument/2006/relationships/hyperlink" Target="https://observepoint.my.salesforce.com/0060W00000vwGebQAE" TargetMode="External"/><Relationship Id="rId2940" Type="http://schemas.openxmlformats.org/officeDocument/2006/relationships/hyperlink" Target="https://observepoint.my.salesforce.com/001d000001ikpedAAA" TargetMode="External"/><Relationship Id="rId1610" Type="http://schemas.openxmlformats.org/officeDocument/2006/relationships/hyperlink" Target="https://observepoint.my.salesforce.com/006d000000YdEp9AAF" TargetMode="External"/><Relationship Id="rId2941" Type="http://schemas.openxmlformats.org/officeDocument/2006/relationships/hyperlink" Target="https://observepoint.my.salesforce.com/006VH00000d4JKBYA2" TargetMode="External"/><Relationship Id="rId1611" Type="http://schemas.openxmlformats.org/officeDocument/2006/relationships/hyperlink" Target="https://observepoint.my.salesforce.com/001d000001RdPKaAAN" TargetMode="External"/><Relationship Id="rId2942" Type="http://schemas.openxmlformats.org/officeDocument/2006/relationships/hyperlink" Target="https://observepoint.my.salesforce.com/001d000001gP5szAAC" TargetMode="External"/><Relationship Id="rId1612" Type="http://schemas.openxmlformats.org/officeDocument/2006/relationships/hyperlink" Target="https://observepoint.my.salesforce.com/006d000000hzTuHAAU" TargetMode="External"/><Relationship Id="rId2943" Type="http://schemas.openxmlformats.org/officeDocument/2006/relationships/hyperlink" Target="https://observepoint.my.salesforce.com/006VH00000UWgxJYAT" TargetMode="External"/><Relationship Id="rId1613" Type="http://schemas.openxmlformats.org/officeDocument/2006/relationships/hyperlink" Target="https://observepoint.my.salesforce.com/001d000001RdPKaAAN" TargetMode="External"/><Relationship Id="rId2944" Type="http://schemas.openxmlformats.org/officeDocument/2006/relationships/hyperlink" Target="https://observepoint.my.salesforce.com/001d000001ezRezAAE" TargetMode="External"/><Relationship Id="rId1614" Type="http://schemas.openxmlformats.org/officeDocument/2006/relationships/hyperlink" Target="https://observepoint.my.salesforce.com/0060W00000zNKroQAG" TargetMode="External"/><Relationship Id="rId2945" Type="http://schemas.openxmlformats.org/officeDocument/2006/relationships/hyperlink" Target="https://observepoint.my.salesforce.com/0066T00001B9hpPQAR" TargetMode="External"/><Relationship Id="rId1615" Type="http://schemas.openxmlformats.org/officeDocument/2006/relationships/hyperlink" Target="https://observepoint.my.salesforce.com/0010W00002L0VMxQAN" TargetMode="External"/><Relationship Id="rId2946" Type="http://schemas.openxmlformats.org/officeDocument/2006/relationships/hyperlink" Target="https://observepoint.my.salesforce.com/001d000001ezRezAAE" TargetMode="External"/><Relationship Id="rId1616" Type="http://schemas.openxmlformats.org/officeDocument/2006/relationships/hyperlink" Target="https://observepoint.my.salesforce.com/0060W00000zN6C9QAK" TargetMode="External"/><Relationship Id="rId2947" Type="http://schemas.openxmlformats.org/officeDocument/2006/relationships/hyperlink" Target="https://observepoint.my.salesforce.com/006VH0000067hmOYAQ" TargetMode="External"/><Relationship Id="rId907" Type="http://schemas.openxmlformats.org/officeDocument/2006/relationships/hyperlink" Target="https://observepoint.my.salesforce.com/0066T00001DNcXyQAL" TargetMode="External"/><Relationship Id="rId1617" Type="http://schemas.openxmlformats.org/officeDocument/2006/relationships/hyperlink" Target="https://observepoint.my.salesforce.com/001d000001fj8xxAAA" TargetMode="External"/><Relationship Id="rId2948" Type="http://schemas.openxmlformats.org/officeDocument/2006/relationships/hyperlink" Target="https://observepoint.my.salesforce.com/001d000001ezRezAAE" TargetMode="External"/><Relationship Id="rId906" Type="http://schemas.openxmlformats.org/officeDocument/2006/relationships/hyperlink" Target="https://observepoint.my.salesforce.com/001d000001hVnNnAAK" TargetMode="External"/><Relationship Id="rId1618" Type="http://schemas.openxmlformats.org/officeDocument/2006/relationships/hyperlink" Target="https://observepoint.my.salesforce.com/0066T000016k58NQAQ" TargetMode="External"/><Relationship Id="rId2949" Type="http://schemas.openxmlformats.org/officeDocument/2006/relationships/hyperlink" Target="https://observepoint.my.salesforce.com/006VH00000cZSOaYAO" TargetMode="External"/><Relationship Id="rId905" Type="http://schemas.openxmlformats.org/officeDocument/2006/relationships/hyperlink" Target="https://observepoint.my.salesforce.com/0060W00000vYDdyQAG" TargetMode="External"/><Relationship Id="rId1619" Type="http://schemas.openxmlformats.org/officeDocument/2006/relationships/hyperlink" Target="https://observepoint.my.salesforce.com/001d000001pPRk5AAG" TargetMode="External"/><Relationship Id="rId904" Type="http://schemas.openxmlformats.org/officeDocument/2006/relationships/hyperlink" Target="https://observepoint.my.salesforce.com/001d000001hVnNnAAK" TargetMode="External"/><Relationship Id="rId909" Type="http://schemas.openxmlformats.org/officeDocument/2006/relationships/hyperlink" Target="https://observepoint.my.salesforce.com/006VH00000Zjfm3YAB" TargetMode="External"/><Relationship Id="rId908" Type="http://schemas.openxmlformats.org/officeDocument/2006/relationships/hyperlink" Target="https://observepoint.my.salesforce.com/001d000001hSqCBAA0" TargetMode="External"/><Relationship Id="rId903" Type="http://schemas.openxmlformats.org/officeDocument/2006/relationships/hyperlink" Target="https://observepoint.my.salesforce.com/0060W00000y5vKiQAI" TargetMode="External"/><Relationship Id="rId902" Type="http://schemas.openxmlformats.org/officeDocument/2006/relationships/hyperlink" Target="https://observepoint.my.salesforce.com/001d000001hVnNnAAK" TargetMode="External"/><Relationship Id="rId901" Type="http://schemas.openxmlformats.org/officeDocument/2006/relationships/hyperlink" Target="https://observepoint.my.salesforce.com/0060W000010vww1QAA" TargetMode="External"/><Relationship Id="rId900" Type="http://schemas.openxmlformats.org/officeDocument/2006/relationships/hyperlink" Target="https://observepoint.my.salesforce.com/001d000001hVnNnAAK" TargetMode="External"/><Relationship Id="rId2930" Type="http://schemas.openxmlformats.org/officeDocument/2006/relationships/hyperlink" Target="https://observepoint.my.salesforce.com/001d000001qtMMMAA2" TargetMode="External"/><Relationship Id="rId1600" Type="http://schemas.openxmlformats.org/officeDocument/2006/relationships/hyperlink" Target="https://observepoint.my.salesforce.com/0060W000013suFuQAI" TargetMode="External"/><Relationship Id="rId2931" Type="http://schemas.openxmlformats.org/officeDocument/2006/relationships/hyperlink" Target="https://observepoint.my.salesforce.com/006VH00000dFJtVYAW" TargetMode="External"/><Relationship Id="rId1601" Type="http://schemas.openxmlformats.org/officeDocument/2006/relationships/hyperlink" Target="https://observepoint.my.salesforce.com/001d000001hS0BGAA0" TargetMode="External"/><Relationship Id="rId2932" Type="http://schemas.openxmlformats.org/officeDocument/2006/relationships/hyperlink" Target="https://observepoint.my.salesforce.com/0010W00002Vwn2uQAB" TargetMode="External"/><Relationship Id="rId1602" Type="http://schemas.openxmlformats.org/officeDocument/2006/relationships/hyperlink" Target="https://observepoint.my.salesforce.com/0060W0000121P95QAE" TargetMode="External"/><Relationship Id="rId2933" Type="http://schemas.openxmlformats.org/officeDocument/2006/relationships/hyperlink" Target="https://observepoint.my.salesforce.com/006VH00000Omfz8YAB" TargetMode="External"/><Relationship Id="rId1603" Type="http://schemas.openxmlformats.org/officeDocument/2006/relationships/hyperlink" Target="https://observepoint.my.salesforce.com/001d000001hS0BGAA0" TargetMode="External"/><Relationship Id="rId2934" Type="http://schemas.openxmlformats.org/officeDocument/2006/relationships/hyperlink" Target="https://observepoint.my.salesforce.com/0010W00002Vwn2uQAB" TargetMode="External"/><Relationship Id="rId1604" Type="http://schemas.openxmlformats.org/officeDocument/2006/relationships/hyperlink" Target="https://observepoint.my.salesforce.com/0060W00000zNS52QAG" TargetMode="External"/><Relationship Id="rId2935" Type="http://schemas.openxmlformats.org/officeDocument/2006/relationships/hyperlink" Target="https://observepoint.my.salesforce.com/006VH00000RxvFdYAJ" TargetMode="External"/><Relationship Id="rId1605" Type="http://schemas.openxmlformats.org/officeDocument/2006/relationships/hyperlink" Target="https://observepoint.my.salesforce.com/001d000001hS0BGAA0" TargetMode="External"/><Relationship Id="rId2936" Type="http://schemas.openxmlformats.org/officeDocument/2006/relationships/hyperlink" Target="https://observepoint.my.salesforce.com/0010W00002YBv1sQAD" TargetMode="External"/><Relationship Id="rId1606" Type="http://schemas.openxmlformats.org/officeDocument/2006/relationships/hyperlink" Target="https://observepoint.my.salesforce.com/0060W000013pnNhQAI" TargetMode="External"/><Relationship Id="rId2937" Type="http://schemas.openxmlformats.org/officeDocument/2006/relationships/hyperlink" Target="https://observepoint.my.salesforce.com/006VH00000PxeELYAZ" TargetMode="External"/><Relationship Id="rId1607" Type="http://schemas.openxmlformats.org/officeDocument/2006/relationships/hyperlink" Target="https://observepoint.my.salesforce.com/001d000001SNyZBAA1" TargetMode="External"/><Relationship Id="rId2938" Type="http://schemas.openxmlformats.org/officeDocument/2006/relationships/hyperlink" Target="https://observepoint.my.salesforce.com/001d000001MElmOAAT" TargetMode="External"/><Relationship Id="rId1608" Type="http://schemas.openxmlformats.org/officeDocument/2006/relationships/hyperlink" Target="https://observepoint.my.salesforce.com/0060W00000y74rIQAQ" TargetMode="External"/><Relationship Id="rId2939" Type="http://schemas.openxmlformats.org/officeDocument/2006/relationships/hyperlink" Target="https://observepoint.my.salesforce.com/006VH00000cCQ5hYAG" TargetMode="External"/><Relationship Id="rId1609" Type="http://schemas.openxmlformats.org/officeDocument/2006/relationships/hyperlink" Target="https://observepoint.my.salesforce.com/001d000001SNyZBAA1" TargetMode="External"/><Relationship Id="rId1631" Type="http://schemas.openxmlformats.org/officeDocument/2006/relationships/hyperlink" Target="https://observepoint.my.salesforce.com/001d000001hS85fAAC" TargetMode="External"/><Relationship Id="rId2962" Type="http://schemas.openxmlformats.org/officeDocument/2006/relationships/hyperlink" Target="https://observepoint.my.salesforce.com/001d000001h1fCyAAI" TargetMode="External"/><Relationship Id="rId1632" Type="http://schemas.openxmlformats.org/officeDocument/2006/relationships/hyperlink" Target="https://observepoint.my.salesforce.com/0066T00001AEKVCQA5" TargetMode="External"/><Relationship Id="rId2963" Type="http://schemas.openxmlformats.org/officeDocument/2006/relationships/hyperlink" Target="https://observepoint.my.salesforce.com/0066T00001CzLaAQAV" TargetMode="External"/><Relationship Id="rId1633" Type="http://schemas.openxmlformats.org/officeDocument/2006/relationships/hyperlink" Target="https://observepoint.my.salesforce.com/001d000001hS85fAAC" TargetMode="External"/><Relationship Id="rId2964" Type="http://schemas.openxmlformats.org/officeDocument/2006/relationships/hyperlink" Target="https://observepoint.my.salesforce.com/001d000001h1fCyAAI" TargetMode="External"/><Relationship Id="rId1634" Type="http://schemas.openxmlformats.org/officeDocument/2006/relationships/hyperlink" Target="https://observepoint.my.salesforce.com/0060W00000y51eYQAQ" TargetMode="External"/><Relationship Id="rId2965" Type="http://schemas.openxmlformats.org/officeDocument/2006/relationships/hyperlink" Target="https://observepoint.my.salesforce.com/006VH00000eiW6nYAE" TargetMode="External"/><Relationship Id="rId1635" Type="http://schemas.openxmlformats.org/officeDocument/2006/relationships/hyperlink" Target="https://observepoint.my.salesforce.com/001d000000VOLPPAA5" TargetMode="External"/><Relationship Id="rId2966" Type="http://schemas.openxmlformats.org/officeDocument/2006/relationships/hyperlink" Target="https://observepoint.my.salesforce.com/001d000001hSKVVAA4" TargetMode="External"/><Relationship Id="rId1636" Type="http://schemas.openxmlformats.org/officeDocument/2006/relationships/hyperlink" Target="https://observepoint.my.salesforce.com/0060W00000y88rAQAQ" TargetMode="External"/><Relationship Id="rId2967" Type="http://schemas.openxmlformats.org/officeDocument/2006/relationships/hyperlink" Target="https://observepoint.my.salesforce.com/0066T00001BBIJHQA5" TargetMode="External"/><Relationship Id="rId1637" Type="http://schemas.openxmlformats.org/officeDocument/2006/relationships/hyperlink" Target="https://observepoint.my.salesforce.com/001d000000VOLPPAA5" TargetMode="External"/><Relationship Id="rId2968" Type="http://schemas.openxmlformats.org/officeDocument/2006/relationships/hyperlink" Target="https://observepoint.my.salesforce.com/001d000001gysV2AAI" TargetMode="External"/><Relationship Id="rId1638" Type="http://schemas.openxmlformats.org/officeDocument/2006/relationships/hyperlink" Target="https://observepoint.my.salesforce.com/0060W00000zN5q8QAC" TargetMode="External"/><Relationship Id="rId2969" Type="http://schemas.openxmlformats.org/officeDocument/2006/relationships/hyperlink" Target="https://observepoint.my.salesforce.com/006VH000004SgWiYAK" TargetMode="External"/><Relationship Id="rId929" Type="http://schemas.openxmlformats.org/officeDocument/2006/relationships/hyperlink" Target="https://observepoint.my.salesforce.com/0060W000010ws55QAA" TargetMode="External"/><Relationship Id="rId1639" Type="http://schemas.openxmlformats.org/officeDocument/2006/relationships/hyperlink" Target="https://observepoint.my.salesforce.com/001d000001RdTG3AAN" TargetMode="External"/><Relationship Id="rId928" Type="http://schemas.openxmlformats.org/officeDocument/2006/relationships/hyperlink" Target="https://observepoint.my.salesforce.com/001d000001dKAOzAAO" TargetMode="External"/><Relationship Id="rId927" Type="http://schemas.openxmlformats.org/officeDocument/2006/relationships/hyperlink" Target="https://observepoint.my.salesforce.com/0060W000013IZdGQAW" TargetMode="External"/><Relationship Id="rId926" Type="http://schemas.openxmlformats.org/officeDocument/2006/relationships/hyperlink" Target="https://observepoint.my.salesforce.com/001d000001RdQAAAA3" TargetMode="External"/><Relationship Id="rId921" Type="http://schemas.openxmlformats.org/officeDocument/2006/relationships/hyperlink" Target="https://observepoint.my.salesforce.com/006d000000tuFTYAA2" TargetMode="External"/><Relationship Id="rId920" Type="http://schemas.openxmlformats.org/officeDocument/2006/relationships/hyperlink" Target="https://observepoint.my.salesforce.com/001d000001x7AgzAAE" TargetMode="External"/><Relationship Id="rId925" Type="http://schemas.openxmlformats.org/officeDocument/2006/relationships/hyperlink" Target="https://observepoint.my.salesforce.com/0066T000016mEgpQAE" TargetMode="External"/><Relationship Id="rId924" Type="http://schemas.openxmlformats.org/officeDocument/2006/relationships/hyperlink" Target="https://observepoint.my.salesforce.com/001d000001x7AgzAAE" TargetMode="External"/><Relationship Id="rId923" Type="http://schemas.openxmlformats.org/officeDocument/2006/relationships/hyperlink" Target="https://observepoint.my.salesforce.com/0060W00000zNpW1QAK" TargetMode="External"/><Relationship Id="rId922" Type="http://schemas.openxmlformats.org/officeDocument/2006/relationships/hyperlink" Target="https://observepoint.my.salesforce.com/001d000001x7AgzAAE" TargetMode="External"/><Relationship Id="rId2960" Type="http://schemas.openxmlformats.org/officeDocument/2006/relationships/hyperlink" Target="https://observepoint.my.salesforce.com/001d000001hT7UgAAK" TargetMode="External"/><Relationship Id="rId1630" Type="http://schemas.openxmlformats.org/officeDocument/2006/relationships/hyperlink" Target="https://observepoint.my.salesforce.com/006VH000002eQQtYAM" TargetMode="External"/><Relationship Id="rId2961" Type="http://schemas.openxmlformats.org/officeDocument/2006/relationships/hyperlink" Target="https://observepoint.my.salesforce.com/0066T000015qRUIQA2" TargetMode="External"/><Relationship Id="rId1620" Type="http://schemas.openxmlformats.org/officeDocument/2006/relationships/hyperlink" Target="https://observepoint.my.salesforce.com/0066T000017XUSoQAO" TargetMode="External"/><Relationship Id="rId2951" Type="http://schemas.openxmlformats.org/officeDocument/2006/relationships/hyperlink" Target="https://observepoint.my.salesforce.com/006VH00000KynggYAB" TargetMode="External"/><Relationship Id="rId1621" Type="http://schemas.openxmlformats.org/officeDocument/2006/relationships/hyperlink" Target="https://observepoint.my.salesforce.com/0010W00002QJVd6QAH" TargetMode="External"/><Relationship Id="rId2952" Type="http://schemas.openxmlformats.org/officeDocument/2006/relationships/hyperlink" Target="https://observepoint.my.salesforce.com/001d000001eAbd9AAC" TargetMode="External"/><Relationship Id="rId1622" Type="http://schemas.openxmlformats.org/officeDocument/2006/relationships/hyperlink" Target="https://observepoint.my.salesforce.com/006VH00000XIlBzYAL" TargetMode="External"/><Relationship Id="rId2953" Type="http://schemas.openxmlformats.org/officeDocument/2006/relationships/hyperlink" Target="https://observepoint.my.salesforce.com/0066T00001BBcX1QAL" TargetMode="External"/><Relationship Id="rId1623" Type="http://schemas.openxmlformats.org/officeDocument/2006/relationships/hyperlink" Target="https://observepoint.my.salesforce.com/0010W00002QJVd6QAH" TargetMode="External"/><Relationship Id="rId2954" Type="http://schemas.openxmlformats.org/officeDocument/2006/relationships/hyperlink" Target="https://observepoint.my.salesforce.com/001d000001SO2DbAAL" TargetMode="External"/><Relationship Id="rId1624" Type="http://schemas.openxmlformats.org/officeDocument/2006/relationships/hyperlink" Target="https://observepoint.my.salesforce.com/0066T00001CMyxsQAD" TargetMode="External"/><Relationship Id="rId2955" Type="http://schemas.openxmlformats.org/officeDocument/2006/relationships/hyperlink" Target="https://observepoint.my.salesforce.com/0066T00001ACd2FQAT" TargetMode="External"/><Relationship Id="rId1625" Type="http://schemas.openxmlformats.org/officeDocument/2006/relationships/hyperlink" Target="https://observepoint.my.salesforce.com/0010W00002QJVd6QAH" TargetMode="External"/><Relationship Id="rId2956" Type="http://schemas.openxmlformats.org/officeDocument/2006/relationships/hyperlink" Target="https://observepoint.my.salesforce.com/001d000001eAQacAAG" TargetMode="External"/><Relationship Id="rId1626" Type="http://schemas.openxmlformats.org/officeDocument/2006/relationships/hyperlink" Target="https://observepoint.my.salesforce.com/006VH00000ShcukYAB" TargetMode="External"/><Relationship Id="rId2957" Type="http://schemas.openxmlformats.org/officeDocument/2006/relationships/hyperlink" Target="https://observepoint.my.salesforce.com/006VH00000gTydJYAS" TargetMode="External"/><Relationship Id="rId1627" Type="http://schemas.openxmlformats.org/officeDocument/2006/relationships/hyperlink" Target="https://observepoint.my.salesforce.com/001d000001hS85fAAC" TargetMode="External"/><Relationship Id="rId2958" Type="http://schemas.openxmlformats.org/officeDocument/2006/relationships/hyperlink" Target="https://observepoint.my.salesforce.com/001d000001eAQacAAG" TargetMode="External"/><Relationship Id="rId918" Type="http://schemas.openxmlformats.org/officeDocument/2006/relationships/hyperlink" Target="https://observepoint.my.salesforce.com/001d000001gP6J6AAK" TargetMode="External"/><Relationship Id="rId1628" Type="http://schemas.openxmlformats.org/officeDocument/2006/relationships/hyperlink" Target="https://observepoint.my.salesforce.com/006VH00000gWoBFYA0" TargetMode="External"/><Relationship Id="rId2959" Type="http://schemas.openxmlformats.org/officeDocument/2006/relationships/hyperlink" Target="https://observepoint.my.salesforce.com/0066T00001BAXV6QAP" TargetMode="External"/><Relationship Id="rId917" Type="http://schemas.openxmlformats.org/officeDocument/2006/relationships/hyperlink" Target="https://observepoint.my.salesforce.com/0060W00000wy7rDQAQ" TargetMode="External"/><Relationship Id="rId1629" Type="http://schemas.openxmlformats.org/officeDocument/2006/relationships/hyperlink" Target="https://observepoint.my.salesforce.com/001d000001hS85fAAC" TargetMode="External"/><Relationship Id="rId916" Type="http://schemas.openxmlformats.org/officeDocument/2006/relationships/hyperlink" Target="https://observepoint.my.salesforce.com/001d000001QaaI5AAJ" TargetMode="External"/><Relationship Id="rId915" Type="http://schemas.openxmlformats.org/officeDocument/2006/relationships/hyperlink" Target="https://observepoint.my.salesforce.com/006d000000lVZ5hAAG" TargetMode="External"/><Relationship Id="rId919" Type="http://schemas.openxmlformats.org/officeDocument/2006/relationships/hyperlink" Target="https://observepoint.my.salesforce.com/0060W00000wvx4VQAQ" TargetMode="External"/><Relationship Id="rId910" Type="http://schemas.openxmlformats.org/officeDocument/2006/relationships/hyperlink" Target="https://observepoint.my.salesforce.com/001d000001hSqCBAA0" TargetMode="External"/><Relationship Id="rId914" Type="http://schemas.openxmlformats.org/officeDocument/2006/relationships/hyperlink" Target="https://observepoint.my.salesforce.com/001d000001i9zskAAA" TargetMode="External"/><Relationship Id="rId913" Type="http://schemas.openxmlformats.org/officeDocument/2006/relationships/hyperlink" Target="https://observepoint.my.salesforce.com/0060W00000xoI3OQAU" TargetMode="External"/><Relationship Id="rId912" Type="http://schemas.openxmlformats.org/officeDocument/2006/relationships/hyperlink" Target="https://observepoint.my.salesforce.com/001d000001hSqCBAA0" TargetMode="External"/><Relationship Id="rId911" Type="http://schemas.openxmlformats.org/officeDocument/2006/relationships/hyperlink" Target="https://observepoint.my.salesforce.com/006VH00000I0rYDYAZ" TargetMode="External"/><Relationship Id="rId2950" Type="http://schemas.openxmlformats.org/officeDocument/2006/relationships/hyperlink" Target="https://observepoint.my.salesforce.com/001d000001eAbd9AAC" TargetMode="External"/><Relationship Id="rId2900" Type="http://schemas.openxmlformats.org/officeDocument/2006/relationships/hyperlink" Target="https://observepoint.my.salesforce.com/0016T000034SPyVQAW" TargetMode="External"/><Relationship Id="rId2901" Type="http://schemas.openxmlformats.org/officeDocument/2006/relationships/hyperlink" Target="https://observepoint.my.salesforce.com/006VH00000gTzuLYAS" TargetMode="External"/><Relationship Id="rId2902" Type="http://schemas.openxmlformats.org/officeDocument/2006/relationships/hyperlink" Target="https://observepoint.my.salesforce.com/0016T000034SPyVQAW" TargetMode="External"/><Relationship Id="rId2903" Type="http://schemas.openxmlformats.org/officeDocument/2006/relationships/hyperlink" Target="https://observepoint.my.salesforce.com/0066T000018FRwkQAG" TargetMode="External"/><Relationship Id="rId2904" Type="http://schemas.openxmlformats.org/officeDocument/2006/relationships/hyperlink" Target="https://observepoint.my.salesforce.com/0010W00002cSnQvQAK" TargetMode="External"/><Relationship Id="rId2905" Type="http://schemas.openxmlformats.org/officeDocument/2006/relationships/hyperlink" Target="https://observepoint.my.salesforce.com/0066T00001DORpkQAH" TargetMode="External"/><Relationship Id="rId2906" Type="http://schemas.openxmlformats.org/officeDocument/2006/relationships/hyperlink" Target="https://observepoint.my.salesforce.com/001d000001YoGDQAA3" TargetMode="External"/><Relationship Id="rId2907" Type="http://schemas.openxmlformats.org/officeDocument/2006/relationships/hyperlink" Target="https://observepoint.my.salesforce.com/006VH00000c6lmLYAQ" TargetMode="External"/><Relationship Id="rId2908" Type="http://schemas.openxmlformats.org/officeDocument/2006/relationships/hyperlink" Target="https://observepoint.my.salesforce.com/001d000001YoGDQAA3" TargetMode="External"/><Relationship Id="rId2909" Type="http://schemas.openxmlformats.org/officeDocument/2006/relationships/hyperlink" Target="https://observepoint.my.salesforce.com/006VH00000PYFpSYAX" TargetMode="External"/><Relationship Id="rId5170" Type="http://schemas.openxmlformats.org/officeDocument/2006/relationships/hyperlink" Target="https://observepoint.my.salesforce.com/0066T00001CzLoLQAV" TargetMode="External"/><Relationship Id="rId5171" Type="http://schemas.openxmlformats.org/officeDocument/2006/relationships/hyperlink" Target="https://observepoint.my.salesforce.com/001d000001qtNGeAAM" TargetMode="External"/><Relationship Id="rId5174" Type="http://schemas.openxmlformats.org/officeDocument/2006/relationships/hyperlink" Target="https://observepoint.my.salesforce.com/0066T00001CNq7BQAT" TargetMode="External"/><Relationship Id="rId5175" Type="http://schemas.openxmlformats.org/officeDocument/2006/relationships/hyperlink" Target="https://observepoint.my.salesforce.com/0010W00002OzRcnQAF" TargetMode="External"/><Relationship Id="rId5172" Type="http://schemas.openxmlformats.org/officeDocument/2006/relationships/hyperlink" Target="https://observepoint.my.salesforce.com/006VH00000RA5znYAD" TargetMode="External"/><Relationship Id="rId5173" Type="http://schemas.openxmlformats.org/officeDocument/2006/relationships/hyperlink" Target="https://observepoint.my.salesforce.com/0010W00002eVOz3QAG" TargetMode="External"/><Relationship Id="rId5178" Type="http://schemas.openxmlformats.org/officeDocument/2006/relationships/hyperlink" Target="https://observepoint.my.salesforce.com/006VH00000PSBILYA5" TargetMode="External"/><Relationship Id="rId5179" Type="http://schemas.openxmlformats.org/officeDocument/2006/relationships/hyperlink" Target="https://observepoint.my.salesforce.com/001d000001ezRksAAE" TargetMode="External"/><Relationship Id="rId5176" Type="http://schemas.openxmlformats.org/officeDocument/2006/relationships/hyperlink" Target="https://observepoint.my.salesforce.com/0066T0000190gYnQAI" TargetMode="External"/><Relationship Id="rId5177" Type="http://schemas.openxmlformats.org/officeDocument/2006/relationships/hyperlink" Target="https://observepoint.my.salesforce.com/001d000001ezRksAAE" TargetMode="External"/><Relationship Id="rId5160" Type="http://schemas.openxmlformats.org/officeDocument/2006/relationships/hyperlink" Target="https://observepoint.my.salesforce.com/0060W000011WYOUQA4" TargetMode="External"/><Relationship Id="rId5163" Type="http://schemas.openxmlformats.org/officeDocument/2006/relationships/hyperlink" Target="https://observepoint.my.salesforce.com/001d00000236In7AAE" TargetMode="External"/><Relationship Id="rId5164" Type="http://schemas.openxmlformats.org/officeDocument/2006/relationships/hyperlink" Target="https://observepoint.my.salesforce.com/006VH000000lS7JYAU" TargetMode="External"/><Relationship Id="rId5161" Type="http://schemas.openxmlformats.org/officeDocument/2006/relationships/hyperlink" Target="https://observepoint.my.salesforce.com/001d00000236In7AAE" TargetMode="External"/><Relationship Id="rId5162" Type="http://schemas.openxmlformats.org/officeDocument/2006/relationships/hyperlink" Target="https://observepoint.my.salesforce.com/0060W00000zNHFLQA4" TargetMode="External"/><Relationship Id="rId5167" Type="http://schemas.openxmlformats.org/officeDocument/2006/relationships/hyperlink" Target="https://observepoint.my.salesforce.com/001d000001l9FWMAA2" TargetMode="External"/><Relationship Id="rId5168" Type="http://schemas.openxmlformats.org/officeDocument/2006/relationships/hyperlink" Target="https://observepoint.my.salesforce.com/006VH000005AVUHYA4" TargetMode="External"/><Relationship Id="rId5165" Type="http://schemas.openxmlformats.org/officeDocument/2006/relationships/hyperlink" Target="https://observepoint.my.salesforce.com/0010W00002eVOz3QAG" TargetMode="External"/><Relationship Id="rId5166" Type="http://schemas.openxmlformats.org/officeDocument/2006/relationships/hyperlink" Target="https://observepoint.my.salesforce.com/006VH00000ZjgrlYAB" TargetMode="External"/><Relationship Id="rId5169" Type="http://schemas.openxmlformats.org/officeDocument/2006/relationships/hyperlink" Target="https://observepoint.my.salesforce.com/001d000001hVcViAAK" TargetMode="External"/><Relationship Id="rId2920" Type="http://schemas.openxmlformats.org/officeDocument/2006/relationships/hyperlink" Target="https://observepoint.my.salesforce.com/0010W00002dxRxIQAU" TargetMode="External"/><Relationship Id="rId2921" Type="http://schemas.openxmlformats.org/officeDocument/2006/relationships/hyperlink" Target="https://observepoint.my.salesforce.com/006VH00000c6ka9YAA" TargetMode="External"/><Relationship Id="rId2922" Type="http://schemas.openxmlformats.org/officeDocument/2006/relationships/hyperlink" Target="https://observepoint.my.salesforce.com/0010W00002dxRxIQAU" TargetMode="External"/><Relationship Id="rId2923" Type="http://schemas.openxmlformats.org/officeDocument/2006/relationships/hyperlink" Target="https://observepoint.my.salesforce.com/006VH00000T26FCYAZ" TargetMode="External"/><Relationship Id="rId2924" Type="http://schemas.openxmlformats.org/officeDocument/2006/relationships/hyperlink" Target="https://observepoint.my.salesforce.com/0010W00002ZuVFoQAN" TargetMode="External"/><Relationship Id="rId2925" Type="http://schemas.openxmlformats.org/officeDocument/2006/relationships/hyperlink" Target="https://observepoint.my.salesforce.com/006VH00000f7RBxYAM" TargetMode="External"/><Relationship Id="rId2926" Type="http://schemas.openxmlformats.org/officeDocument/2006/relationships/hyperlink" Target="https://observepoint.my.salesforce.com/001d000001yKer2AAC" TargetMode="External"/><Relationship Id="rId2927" Type="http://schemas.openxmlformats.org/officeDocument/2006/relationships/hyperlink" Target="https://observepoint.my.salesforce.com/0066T00001DNd6eQAD" TargetMode="External"/><Relationship Id="rId2928" Type="http://schemas.openxmlformats.org/officeDocument/2006/relationships/hyperlink" Target="https://observepoint.my.salesforce.com/0010W00002Vwn2uQAB" TargetMode="External"/><Relationship Id="rId2929" Type="http://schemas.openxmlformats.org/officeDocument/2006/relationships/hyperlink" Target="https://observepoint.my.salesforce.com/006VH00000e0HwHYAU" TargetMode="External"/><Relationship Id="rId5192" Type="http://schemas.openxmlformats.org/officeDocument/2006/relationships/hyperlink" Target="https://observepoint.my.salesforce.com/006VH00000Rf2pVYAR" TargetMode="External"/><Relationship Id="rId5193" Type="http://schemas.openxmlformats.org/officeDocument/2006/relationships/hyperlink" Target="https://observepoint.my.salesforce.com/001d0000023ZgloAAC" TargetMode="External"/><Relationship Id="rId5190" Type="http://schemas.openxmlformats.org/officeDocument/2006/relationships/hyperlink" Target="https://observepoint.my.salesforce.com/006VH00000DdFMMYA3" TargetMode="External"/><Relationship Id="rId5191" Type="http://schemas.openxmlformats.org/officeDocument/2006/relationships/hyperlink" Target="https://observepoint.my.salesforce.com/0016T00002quWSsQAM" TargetMode="External"/><Relationship Id="rId5196" Type="http://schemas.openxmlformats.org/officeDocument/2006/relationships/hyperlink" Target="https://observepoint.my.salesforce.com/006VH00000de0u5YAA" TargetMode="External"/><Relationship Id="rId5197" Type="http://schemas.openxmlformats.org/officeDocument/2006/relationships/hyperlink" Target="https://observepoint.my.salesforce.com/001d000001qtIOeAAM" TargetMode="External"/><Relationship Id="rId5194" Type="http://schemas.openxmlformats.org/officeDocument/2006/relationships/hyperlink" Target="https://observepoint.my.salesforce.com/006VH000005JXrpYAG" TargetMode="External"/><Relationship Id="rId5195" Type="http://schemas.openxmlformats.org/officeDocument/2006/relationships/hyperlink" Target="https://observepoint.my.salesforce.com/0016T00002sln5PQAQ" TargetMode="External"/><Relationship Id="rId5198" Type="http://schemas.openxmlformats.org/officeDocument/2006/relationships/hyperlink" Target="https://observepoint.my.salesforce.com/006VH00000RjZZyYAN" TargetMode="External"/><Relationship Id="rId5199" Type="http://schemas.openxmlformats.org/officeDocument/2006/relationships/hyperlink" Target="https://observepoint.my.salesforce.com/001d000001qtIOeAAM" TargetMode="External"/><Relationship Id="rId2910" Type="http://schemas.openxmlformats.org/officeDocument/2006/relationships/hyperlink" Target="https://observepoint.my.salesforce.com/0016T000031tHvhQAE" TargetMode="External"/><Relationship Id="rId2911" Type="http://schemas.openxmlformats.org/officeDocument/2006/relationships/hyperlink" Target="https://observepoint.my.salesforce.com/006VH00000V60ySYAR" TargetMode="External"/><Relationship Id="rId2912" Type="http://schemas.openxmlformats.org/officeDocument/2006/relationships/hyperlink" Target="https://observepoint.my.salesforce.com/001d000001hT7UgAAK" TargetMode="External"/><Relationship Id="rId2913" Type="http://schemas.openxmlformats.org/officeDocument/2006/relationships/hyperlink" Target="https://observepoint.my.salesforce.com/006VH00000VugCPYAZ" TargetMode="External"/><Relationship Id="rId2914" Type="http://schemas.openxmlformats.org/officeDocument/2006/relationships/hyperlink" Target="https://observepoint.my.salesforce.com/0010W00002VpN2bQAF" TargetMode="External"/><Relationship Id="rId2915" Type="http://schemas.openxmlformats.org/officeDocument/2006/relationships/hyperlink" Target="https://observepoint.my.salesforce.com/006VH00000eKa6jYAC" TargetMode="External"/><Relationship Id="rId2916" Type="http://schemas.openxmlformats.org/officeDocument/2006/relationships/hyperlink" Target="https://observepoint.my.salesforce.com/0010W00002VpN2bQAF" TargetMode="External"/><Relationship Id="rId2917" Type="http://schemas.openxmlformats.org/officeDocument/2006/relationships/hyperlink" Target="https://observepoint.my.salesforce.com/006VH00000aKd3hYAC" TargetMode="External"/><Relationship Id="rId2918" Type="http://schemas.openxmlformats.org/officeDocument/2006/relationships/hyperlink" Target="https://observepoint.my.salesforce.com/0010W00002dxTipQAE" TargetMode="External"/><Relationship Id="rId2919" Type="http://schemas.openxmlformats.org/officeDocument/2006/relationships/hyperlink" Target="https://observepoint.my.salesforce.com/0066T00001DORjWQAX" TargetMode="External"/><Relationship Id="rId5181" Type="http://schemas.openxmlformats.org/officeDocument/2006/relationships/hyperlink" Target="https://observepoint.my.salesforce.com/001d000001hUfi7AAC" TargetMode="External"/><Relationship Id="rId5182" Type="http://schemas.openxmlformats.org/officeDocument/2006/relationships/hyperlink" Target="https://observepoint.my.salesforce.com/0066T000018HObQQAW" TargetMode="External"/><Relationship Id="rId5180" Type="http://schemas.openxmlformats.org/officeDocument/2006/relationships/hyperlink" Target="https://observepoint.my.salesforce.com/0066T000017vpk5QAA" TargetMode="External"/><Relationship Id="rId5185" Type="http://schemas.openxmlformats.org/officeDocument/2006/relationships/hyperlink" Target="https://observepoint.my.salesforce.com/001d000001hW3diAAC" TargetMode="External"/><Relationship Id="rId5186" Type="http://schemas.openxmlformats.org/officeDocument/2006/relationships/hyperlink" Target="https://observepoint.my.salesforce.com/0066T00001AC4HtQAL" TargetMode="External"/><Relationship Id="rId5183" Type="http://schemas.openxmlformats.org/officeDocument/2006/relationships/hyperlink" Target="https://observepoint.my.salesforce.com/001d000001QaOm5AAF" TargetMode="External"/><Relationship Id="rId5184" Type="http://schemas.openxmlformats.org/officeDocument/2006/relationships/hyperlink" Target="https://observepoint.my.salesforce.com/006VH000002eGzNYAU" TargetMode="External"/><Relationship Id="rId5189" Type="http://schemas.openxmlformats.org/officeDocument/2006/relationships/hyperlink" Target="https://observepoint.my.salesforce.com/001d000001uofWIAAY" TargetMode="External"/><Relationship Id="rId5187" Type="http://schemas.openxmlformats.org/officeDocument/2006/relationships/hyperlink" Target="https://observepoint.my.salesforce.com/001d000001uofWIAAY" TargetMode="External"/><Relationship Id="rId5188" Type="http://schemas.openxmlformats.org/officeDocument/2006/relationships/hyperlink" Target="https://observepoint.my.salesforce.com/006VH000001sjUJYAY" TargetMode="External"/><Relationship Id="rId1697" Type="http://schemas.openxmlformats.org/officeDocument/2006/relationships/hyperlink" Target="https://observepoint.my.salesforce.com/001d000001gOUoYAAW" TargetMode="External"/><Relationship Id="rId4723" Type="http://schemas.openxmlformats.org/officeDocument/2006/relationships/hyperlink" Target="https://observepoint.my.salesforce.com/0060W00000vx2ifQAA" TargetMode="External"/><Relationship Id="rId1698" Type="http://schemas.openxmlformats.org/officeDocument/2006/relationships/hyperlink" Target="https://observepoint.my.salesforce.com/0066T000015rEjgQAE" TargetMode="External"/><Relationship Id="rId4722" Type="http://schemas.openxmlformats.org/officeDocument/2006/relationships/hyperlink" Target="https://observepoint.my.salesforce.com/001d000001tPs3XAAS" TargetMode="External"/><Relationship Id="rId1699" Type="http://schemas.openxmlformats.org/officeDocument/2006/relationships/hyperlink" Target="https://observepoint.my.salesforce.com/001d000001gOUoYAAW" TargetMode="External"/><Relationship Id="rId4725" Type="http://schemas.openxmlformats.org/officeDocument/2006/relationships/hyperlink" Target="https://observepoint.my.salesforce.com/006d000000n6KXxAAM" TargetMode="External"/><Relationship Id="rId4724" Type="http://schemas.openxmlformats.org/officeDocument/2006/relationships/hyperlink" Target="https://observepoint.my.salesforce.com/001d000001qtMKeAAM" TargetMode="External"/><Relationship Id="rId4727" Type="http://schemas.openxmlformats.org/officeDocument/2006/relationships/hyperlink" Target="https://observepoint.my.salesforce.com/0060W00000vQll1QAC" TargetMode="External"/><Relationship Id="rId4726" Type="http://schemas.openxmlformats.org/officeDocument/2006/relationships/hyperlink" Target="https://observepoint.my.salesforce.com/001d000001gQCWQAA4" TargetMode="External"/><Relationship Id="rId4729" Type="http://schemas.openxmlformats.org/officeDocument/2006/relationships/hyperlink" Target="https://observepoint.my.salesforce.com/006d000000rX9hLAAS" TargetMode="External"/><Relationship Id="rId4728" Type="http://schemas.openxmlformats.org/officeDocument/2006/relationships/hyperlink" Target="https://observepoint.my.salesforce.com/001d000001gOkt9AAC" TargetMode="External"/><Relationship Id="rId866" Type="http://schemas.openxmlformats.org/officeDocument/2006/relationships/hyperlink" Target="https://observepoint.my.salesforce.com/001d000001zbhdYAAQ" TargetMode="External"/><Relationship Id="rId865" Type="http://schemas.openxmlformats.org/officeDocument/2006/relationships/hyperlink" Target="https://observepoint.my.salesforce.com/0060W00000y6fUKQAY" TargetMode="External"/><Relationship Id="rId864" Type="http://schemas.openxmlformats.org/officeDocument/2006/relationships/hyperlink" Target="https://observepoint.my.salesforce.com/001d000001tOTUBAA4" TargetMode="External"/><Relationship Id="rId863" Type="http://schemas.openxmlformats.org/officeDocument/2006/relationships/hyperlink" Target="https://observepoint.my.salesforce.com/0060W00000ww4v3QAA" TargetMode="External"/><Relationship Id="rId869" Type="http://schemas.openxmlformats.org/officeDocument/2006/relationships/hyperlink" Target="https://observepoint.my.salesforce.com/006VH00000HAY1pYAH" TargetMode="External"/><Relationship Id="rId868" Type="http://schemas.openxmlformats.org/officeDocument/2006/relationships/hyperlink" Target="https://observepoint.my.salesforce.com/001d000001qtMMdAAM" TargetMode="External"/><Relationship Id="rId867" Type="http://schemas.openxmlformats.org/officeDocument/2006/relationships/hyperlink" Target="https://observepoint.my.salesforce.com/0060W000010yTfRQAU" TargetMode="External"/><Relationship Id="rId1690" Type="http://schemas.openxmlformats.org/officeDocument/2006/relationships/hyperlink" Target="https://observepoint.my.salesforce.com/0060W000012TQo2QAG" TargetMode="External"/><Relationship Id="rId1691" Type="http://schemas.openxmlformats.org/officeDocument/2006/relationships/hyperlink" Target="https://observepoint.my.salesforce.com/001d000001hVcViAAK" TargetMode="External"/><Relationship Id="rId1692" Type="http://schemas.openxmlformats.org/officeDocument/2006/relationships/hyperlink" Target="https://observepoint.my.salesforce.com/0060W00000zOVYdQAO" TargetMode="External"/><Relationship Id="rId862" Type="http://schemas.openxmlformats.org/officeDocument/2006/relationships/hyperlink" Target="https://observepoint.my.salesforce.com/001d000001tOTUBAA4" TargetMode="External"/><Relationship Id="rId1693" Type="http://schemas.openxmlformats.org/officeDocument/2006/relationships/hyperlink" Target="https://observepoint.my.salesforce.com/001d000001hVcViAAK" TargetMode="External"/><Relationship Id="rId861" Type="http://schemas.openxmlformats.org/officeDocument/2006/relationships/hyperlink" Target="https://observepoint.my.salesforce.com/0060W00000y5G78QAE" TargetMode="External"/><Relationship Id="rId1694" Type="http://schemas.openxmlformats.org/officeDocument/2006/relationships/hyperlink" Target="https://observepoint.my.salesforce.com/006VH000003rdXlYAI" TargetMode="External"/><Relationship Id="rId860" Type="http://schemas.openxmlformats.org/officeDocument/2006/relationships/hyperlink" Target="https://observepoint.my.salesforce.com/001d000001gyriFAAQ" TargetMode="External"/><Relationship Id="rId1695" Type="http://schemas.openxmlformats.org/officeDocument/2006/relationships/hyperlink" Target="https://observepoint.my.salesforce.com/001d000001gOUoYAAW" TargetMode="External"/><Relationship Id="rId4721" Type="http://schemas.openxmlformats.org/officeDocument/2006/relationships/hyperlink" Target="https://observepoint.my.salesforce.com/006d000000uEuyQAAS" TargetMode="External"/><Relationship Id="rId1696" Type="http://schemas.openxmlformats.org/officeDocument/2006/relationships/hyperlink" Target="https://observepoint.my.salesforce.com/0066T00001AEndoQAD" TargetMode="External"/><Relationship Id="rId4720" Type="http://schemas.openxmlformats.org/officeDocument/2006/relationships/hyperlink" Target="https://observepoint.my.salesforce.com/001d000001iknk6AAA" TargetMode="External"/><Relationship Id="rId1686" Type="http://schemas.openxmlformats.org/officeDocument/2006/relationships/hyperlink" Target="https://observepoint.my.salesforce.com/0066T000017UkVdQAK" TargetMode="External"/><Relationship Id="rId4712" Type="http://schemas.openxmlformats.org/officeDocument/2006/relationships/hyperlink" Target="https://observepoint.my.salesforce.com/001d000001hSaGaAAK" TargetMode="External"/><Relationship Id="rId1687" Type="http://schemas.openxmlformats.org/officeDocument/2006/relationships/hyperlink" Target="https://observepoint.my.salesforce.com/001d000001hVcViAAK" TargetMode="External"/><Relationship Id="rId4711" Type="http://schemas.openxmlformats.org/officeDocument/2006/relationships/hyperlink" Target="https://observepoint.my.salesforce.com/0060W00000vxaXgQAI" TargetMode="External"/><Relationship Id="rId1688" Type="http://schemas.openxmlformats.org/officeDocument/2006/relationships/hyperlink" Target="https://observepoint.my.salesforce.com/0060W000015Ow9uQAC" TargetMode="External"/><Relationship Id="rId4714" Type="http://schemas.openxmlformats.org/officeDocument/2006/relationships/hyperlink" Target="https://observepoint.my.salesforce.com/001d000001hSaGaAAK" TargetMode="External"/><Relationship Id="rId1689" Type="http://schemas.openxmlformats.org/officeDocument/2006/relationships/hyperlink" Target="https://observepoint.my.salesforce.com/001d000001hVcViAAK" TargetMode="External"/><Relationship Id="rId4713" Type="http://schemas.openxmlformats.org/officeDocument/2006/relationships/hyperlink" Target="https://observepoint.my.salesforce.com/0066T000015pYnJQAU" TargetMode="External"/><Relationship Id="rId4716" Type="http://schemas.openxmlformats.org/officeDocument/2006/relationships/hyperlink" Target="https://observepoint.my.salesforce.com/001d000001hSaGaAAK" TargetMode="External"/><Relationship Id="rId4715" Type="http://schemas.openxmlformats.org/officeDocument/2006/relationships/hyperlink" Target="https://observepoint.my.salesforce.com/0060W000013r75RQAQ" TargetMode="External"/><Relationship Id="rId4718" Type="http://schemas.openxmlformats.org/officeDocument/2006/relationships/hyperlink" Target="https://observepoint.my.salesforce.com/001d000001hSaGaAAK" TargetMode="External"/><Relationship Id="rId4717" Type="http://schemas.openxmlformats.org/officeDocument/2006/relationships/hyperlink" Target="https://observepoint.my.salesforce.com/0060W000011UuXiQAK" TargetMode="External"/><Relationship Id="rId4719" Type="http://schemas.openxmlformats.org/officeDocument/2006/relationships/hyperlink" Target="https://observepoint.my.salesforce.com/006VH00000ddVBxYAM" TargetMode="External"/><Relationship Id="rId855" Type="http://schemas.openxmlformats.org/officeDocument/2006/relationships/hyperlink" Target="https://observepoint.my.salesforce.com/001d000001h0DtUAAU" TargetMode="External"/><Relationship Id="rId854" Type="http://schemas.openxmlformats.org/officeDocument/2006/relationships/hyperlink" Target="https://observepoint.my.salesforce.com/0060W000014np01QAA" TargetMode="External"/><Relationship Id="rId853" Type="http://schemas.openxmlformats.org/officeDocument/2006/relationships/hyperlink" Target="http://2022-ren-realtor.com" TargetMode="External"/><Relationship Id="rId852" Type="http://schemas.openxmlformats.org/officeDocument/2006/relationships/hyperlink" Target="https://observepoint.my.salesforce.com/001d000001h0DtUAAU" TargetMode="External"/><Relationship Id="rId859" Type="http://schemas.openxmlformats.org/officeDocument/2006/relationships/hyperlink" Target="https://observepoint.my.salesforce.com/0060W00000vISUjQAO" TargetMode="External"/><Relationship Id="rId858" Type="http://schemas.openxmlformats.org/officeDocument/2006/relationships/hyperlink" Target="https://observepoint.my.salesforce.com/001d000001h0DtUAAU" TargetMode="External"/><Relationship Id="rId857" Type="http://schemas.openxmlformats.org/officeDocument/2006/relationships/hyperlink" Target="https://observepoint.my.salesforce.com/0060W0000123KmmQAE" TargetMode="External"/><Relationship Id="rId856" Type="http://schemas.openxmlformats.org/officeDocument/2006/relationships/hyperlink" Target="http://2021-ren-realtor.com" TargetMode="External"/><Relationship Id="rId1680" Type="http://schemas.openxmlformats.org/officeDocument/2006/relationships/hyperlink" Target="https://observepoint.my.salesforce.com/006VH00000TnENhYAN" TargetMode="External"/><Relationship Id="rId1681" Type="http://schemas.openxmlformats.org/officeDocument/2006/relationships/hyperlink" Target="https://observepoint.my.salesforce.com/001d000001hVcViAAK" TargetMode="External"/><Relationship Id="rId851" Type="http://schemas.openxmlformats.org/officeDocument/2006/relationships/hyperlink" Target="https://observepoint.my.salesforce.com/006d000000unW40AAE" TargetMode="External"/><Relationship Id="rId1682" Type="http://schemas.openxmlformats.org/officeDocument/2006/relationships/hyperlink" Target="https://observepoint.my.salesforce.com/006VH00000jvnYKYAY" TargetMode="External"/><Relationship Id="rId850" Type="http://schemas.openxmlformats.org/officeDocument/2006/relationships/hyperlink" Target="https://observepoint.my.salesforce.com/001d000001h0DtUAAU" TargetMode="External"/><Relationship Id="rId1683" Type="http://schemas.openxmlformats.org/officeDocument/2006/relationships/hyperlink" Target="https://observepoint.my.salesforce.com/001d000001hVcViAAK" TargetMode="External"/><Relationship Id="rId1684" Type="http://schemas.openxmlformats.org/officeDocument/2006/relationships/hyperlink" Target="https://observepoint.my.salesforce.com/0066T00001B9IkHQAV" TargetMode="External"/><Relationship Id="rId4710" Type="http://schemas.openxmlformats.org/officeDocument/2006/relationships/hyperlink" Target="https://observepoint.my.salesforce.com/001d000001il5f7AAA" TargetMode="External"/><Relationship Id="rId1685" Type="http://schemas.openxmlformats.org/officeDocument/2006/relationships/hyperlink" Target="https://observepoint.my.salesforce.com/001d000001hVcViAAK" TargetMode="External"/><Relationship Id="rId3414" Type="http://schemas.openxmlformats.org/officeDocument/2006/relationships/hyperlink" Target="https://observepoint.my.salesforce.com/001d000001RczW1AAJ" TargetMode="External"/><Relationship Id="rId4745" Type="http://schemas.openxmlformats.org/officeDocument/2006/relationships/hyperlink" Target="https://observepoint.my.salesforce.com/0060W00000wx4RQQAY" TargetMode="External"/><Relationship Id="rId3413" Type="http://schemas.openxmlformats.org/officeDocument/2006/relationships/hyperlink" Target="https://observepoint.my.salesforce.com/0060W000014m8HRQAY" TargetMode="External"/><Relationship Id="rId4744" Type="http://schemas.openxmlformats.org/officeDocument/2006/relationships/hyperlink" Target="https://observepoint.my.salesforce.com/001d000001SO2EyAAL" TargetMode="External"/><Relationship Id="rId3416" Type="http://schemas.openxmlformats.org/officeDocument/2006/relationships/hyperlink" Target="https://observepoint.my.salesforce.com/001d000001RczW1AAJ" TargetMode="External"/><Relationship Id="rId4747" Type="http://schemas.openxmlformats.org/officeDocument/2006/relationships/hyperlink" Target="https://observepoint.my.salesforce.com/0060W00000zPn9XQAS" TargetMode="External"/><Relationship Id="rId3415" Type="http://schemas.openxmlformats.org/officeDocument/2006/relationships/hyperlink" Target="https://observepoint.my.salesforce.com/0060W0000121qMyQAI" TargetMode="External"/><Relationship Id="rId4746" Type="http://schemas.openxmlformats.org/officeDocument/2006/relationships/hyperlink" Target="https://observepoint.my.salesforce.com/001d000001qtYjEAAU" TargetMode="External"/><Relationship Id="rId3418" Type="http://schemas.openxmlformats.org/officeDocument/2006/relationships/hyperlink" Target="https://observepoint.my.salesforce.com/001d000001gPhyHAAS" TargetMode="External"/><Relationship Id="rId4749" Type="http://schemas.openxmlformats.org/officeDocument/2006/relationships/hyperlink" Target="https://observepoint.my.salesforce.com/0060W00000vwGwQQAU" TargetMode="External"/><Relationship Id="rId3417" Type="http://schemas.openxmlformats.org/officeDocument/2006/relationships/hyperlink" Target="https://observepoint.my.salesforce.com/006d000000hylXSAAY" TargetMode="External"/><Relationship Id="rId4748" Type="http://schemas.openxmlformats.org/officeDocument/2006/relationships/hyperlink" Target="https://observepoint.my.salesforce.com/001d000001XVZtcAAH" TargetMode="External"/><Relationship Id="rId3419" Type="http://schemas.openxmlformats.org/officeDocument/2006/relationships/hyperlink" Target="https://observepoint.my.salesforce.com/006d000000YdNUeAAN" TargetMode="External"/><Relationship Id="rId888" Type="http://schemas.openxmlformats.org/officeDocument/2006/relationships/hyperlink" Target="https://observepoint.my.salesforce.com/001d000001qroSHAAY" TargetMode="External"/><Relationship Id="rId887" Type="http://schemas.openxmlformats.org/officeDocument/2006/relationships/hyperlink" Target="https://observepoint.my.salesforce.com/0060W00000wwiEfQAI" TargetMode="External"/><Relationship Id="rId886" Type="http://schemas.openxmlformats.org/officeDocument/2006/relationships/hyperlink" Target="https://observepoint.my.salesforce.com/001d000001fjMD9AAM" TargetMode="External"/><Relationship Id="rId885" Type="http://schemas.openxmlformats.org/officeDocument/2006/relationships/hyperlink" Target="https://observepoint.my.salesforce.com/006d000000hsW2TAAU" TargetMode="External"/><Relationship Id="rId889" Type="http://schemas.openxmlformats.org/officeDocument/2006/relationships/hyperlink" Target="https://observepoint.my.salesforce.com/006d000000uEZx3AAG" TargetMode="External"/><Relationship Id="rId880" Type="http://schemas.openxmlformats.org/officeDocument/2006/relationships/hyperlink" Target="https://observepoint.my.salesforce.com/001d000001RemTNAAZ" TargetMode="External"/><Relationship Id="rId884" Type="http://schemas.openxmlformats.org/officeDocument/2006/relationships/hyperlink" Target="https://observepoint.my.salesforce.com/001d000001fjMD9AAM" TargetMode="External"/><Relationship Id="rId3410" Type="http://schemas.openxmlformats.org/officeDocument/2006/relationships/hyperlink" Target="https://observepoint.my.salesforce.com/001d000001RczW1AAJ" TargetMode="External"/><Relationship Id="rId4741" Type="http://schemas.openxmlformats.org/officeDocument/2006/relationships/hyperlink" Target="https://observepoint.my.salesforce.com/0066T000015rEm1QAE" TargetMode="External"/><Relationship Id="rId883" Type="http://schemas.openxmlformats.org/officeDocument/2006/relationships/hyperlink" Target="https://observepoint.my.salesforce.com/006d000000vFRqZAAW" TargetMode="External"/><Relationship Id="rId4740" Type="http://schemas.openxmlformats.org/officeDocument/2006/relationships/hyperlink" Target="https://observepoint.my.salesforce.com/001d000001SO2EyAAL" TargetMode="External"/><Relationship Id="rId882" Type="http://schemas.openxmlformats.org/officeDocument/2006/relationships/hyperlink" Target="https://observepoint.my.salesforce.com/001d000001fjMD9AAM" TargetMode="External"/><Relationship Id="rId3412" Type="http://schemas.openxmlformats.org/officeDocument/2006/relationships/hyperlink" Target="https://observepoint.my.salesforce.com/001d000001RczW1AAJ" TargetMode="External"/><Relationship Id="rId4743" Type="http://schemas.openxmlformats.org/officeDocument/2006/relationships/hyperlink" Target="https://observepoint.my.salesforce.com/0060W0000121K8FQAU" TargetMode="External"/><Relationship Id="rId881" Type="http://schemas.openxmlformats.org/officeDocument/2006/relationships/hyperlink" Target="https://observepoint.my.salesforce.com/0060W00000zMb33QAC" TargetMode="External"/><Relationship Id="rId3411" Type="http://schemas.openxmlformats.org/officeDocument/2006/relationships/hyperlink" Target="https://observepoint.my.salesforce.com/006d000000rpbGaAAI" TargetMode="External"/><Relationship Id="rId4742" Type="http://schemas.openxmlformats.org/officeDocument/2006/relationships/hyperlink" Target="https://observepoint.my.salesforce.com/001d000001SO2EyAAL" TargetMode="External"/><Relationship Id="rId3403" Type="http://schemas.openxmlformats.org/officeDocument/2006/relationships/hyperlink" Target="https://observepoint.my.salesforce.com/0060W000012Ju6aQAC" TargetMode="External"/><Relationship Id="rId4734" Type="http://schemas.openxmlformats.org/officeDocument/2006/relationships/hyperlink" Target="https://observepoint.my.salesforce.com/001d000001qslNWAAY" TargetMode="External"/><Relationship Id="rId3402" Type="http://schemas.openxmlformats.org/officeDocument/2006/relationships/hyperlink" Target="https://observepoint.my.salesforce.com/001d000001dMZ1nAAG" TargetMode="External"/><Relationship Id="rId4733" Type="http://schemas.openxmlformats.org/officeDocument/2006/relationships/hyperlink" Target="https://observepoint.my.salesforce.com/0060W00000vvlDAQAY" TargetMode="External"/><Relationship Id="rId3405" Type="http://schemas.openxmlformats.org/officeDocument/2006/relationships/hyperlink" Target="https://observepoint.my.salesforce.com/0060W000010xXXwQAM" TargetMode="External"/><Relationship Id="rId4736" Type="http://schemas.openxmlformats.org/officeDocument/2006/relationships/hyperlink" Target="https://observepoint.my.salesforce.com/001d000001qslNWAAY" TargetMode="External"/><Relationship Id="rId3404" Type="http://schemas.openxmlformats.org/officeDocument/2006/relationships/hyperlink" Target="https://observepoint.my.salesforce.com/001d000001dMZ1nAAG" TargetMode="External"/><Relationship Id="rId4735" Type="http://schemas.openxmlformats.org/officeDocument/2006/relationships/hyperlink" Target="https://observepoint.my.salesforce.com/0060W00000y865BQAQ" TargetMode="External"/><Relationship Id="rId3407" Type="http://schemas.openxmlformats.org/officeDocument/2006/relationships/hyperlink" Target="https://observepoint.my.salesforce.com/0060W00000y5wQXQAY" TargetMode="External"/><Relationship Id="rId4738" Type="http://schemas.openxmlformats.org/officeDocument/2006/relationships/hyperlink" Target="https://observepoint.my.salesforce.com/001d000001qslNWAAY" TargetMode="External"/><Relationship Id="rId3406" Type="http://schemas.openxmlformats.org/officeDocument/2006/relationships/hyperlink" Target="https://observepoint.my.salesforce.com/001d000001dMZ1nAAG" TargetMode="External"/><Relationship Id="rId4737" Type="http://schemas.openxmlformats.org/officeDocument/2006/relationships/hyperlink" Target="https://observepoint.my.salesforce.com/0060W00000vx0wJQAQ" TargetMode="External"/><Relationship Id="rId3409" Type="http://schemas.openxmlformats.org/officeDocument/2006/relationships/hyperlink" Target="https://observepoint.my.salesforce.com/0060W00000zOxTHQA0" TargetMode="External"/><Relationship Id="rId3408" Type="http://schemas.openxmlformats.org/officeDocument/2006/relationships/hyperlink" Target="https://observepoint.my.salesforce.com/001d000001dMZ1nAAG" TargetMode="External"/><Relationship Id="rId4739" Type="http://schemas.openxmlformats.org/officeDocument/2006/relationships/hyperlink" Target="https://observepoint.my.salesforce.com/0060W00000wx7iUQAQ" TargetMode="External"/><Relationship Id="rId877" Type="http://schemas.openxmlformats.org/officeDocument/2006/relationships/hyperlink" Target="https://observepoint.my.salesforce.com/0060W00000vIS2pQAG" TargetMode="External"/><Relationship Id="rId876" Type="http://schemas.openxmlformats.org/officeDocument/2006/relationships/hyperlink" Target="https://observepoint.my.salesforce.com/001d000001QaaZDAAZ" TargetMode="External"/><Relationship Id="rId875" Type="http://schemas.openxmlformats.org/officeDocument/2006/relationships/hyperlink" Target="https://observepoint.my.salesforce.com/006d000000tu0wAAAQ" TargetMode="External"/><Relationship Id="rId874" Type="http://schemas.openxmlformats.org/officeDocument/2006/relationships/hyperlink" Target="https://observepoint.my.salesforce.com/001d000001QaaZDAAZ" TargetMode="External"/><Relationship Id="rId879" Type="http://schemas.openxmlformats.org/officeDocument/2006/relationships/hyperlink" Target="https://observepoint.my.salesforce.com/006d000000twhyMAAQ" TargetMode="External"/><Relationship Id="rId878" Type="http://schemas.openxmlformats.org/officeDocument/2006/relationships/hyperlink" Target="https://observepoint.my.salesforce.com/001d000001RemTNAAZ" TargetMode="External"/><Relationship Id="rId873" Type="http://schemas.openxmlformats.org/officeDocument/2006/relationships/hyperlink" Target="https://observepoint.my.salesforce.com/0060W00000ww9TJQAY" TargetMode="External"/><Relationship Id="rId4730" Type="http://schemas.openxmlformats.org/officeDocument/2006/relationships/hyperlink" Target="https://observepoint.my.salesforce.com/001d000001gOkt9AAC" TargetMode="External"/><Relationship Id="rId872" Type="http://schemas.openxmlformats.org/officeDocument/2006/relationships/hyperlink" Target="https://observepoint.my.salesforce.com/001d000001ikmKuAAI" TargetMode="External"/><Relationship Id="rId871" Type="http://schemas.openxmlformats.org/officeDocument/2006/relationships/hyperlink" Target="https://observepoint.my.salesforce.com/0066T00001BBQGCQA5" TargetMode="External"/><Relationship Id="rId3401" Type="http://schemas.openxmlformats.org/officeDocument/2006/relationships/hyperlink" Target="https://observepoint.my.salesforce.com/0066T000015PzmXQAS" TargetMode="External"/><Relationship Id="rId4732" Type="http://schemas.openxmlformats.org/officeDocument/2006/relationships/hyperlink" Target="https://observepoint.my.salesforce.com/001d000001gOkt9AAC" TargetMode="External"/><Relationship Id="rId870" Type="http://schemas.openxmlformats.org/officeDocument/2006/relationships/hyperlink" Target="https://observepoint.my.salesforce.com/001d000001qtMMdAAM" TargetMode="External"/><Relationship Id="rId3400" Type="http://schemas.openxmlformats.org/officeDocument/2006/relationships/hyperlink" Target="https://observepoint.my.salesforce.com/001d000001dMZ1nAAG" TargetMode="External"/><Relationship Id="rId4731" Type="http://schemas.openxmlformats.org/officeDocument/2006/relationships/hyperlink" Target="https://observepoint.my.salesforce.com/0060W00000y8qePQAQ" TargetMode="External"/><Relationship Id="rId1653" Type="http://schemas.openxmlformats.org/officeDocument/2006/relationships/hyperlink" Target="https://observepoint.my.salesforce.com/001d000001hSMljAAG" TargetMode="External"/><Relationship Id="rId2984" Type="http://schemas.openxmlformats.org/officeDocument/2006/relationships/hyperlink" Target="https://observepoint.my.salesforce.com/0016T000036bkLUQAY" TargetMode="External"/><Relationship Id="rId1654" Type="http://schemas.openxmlformats.org/officeDocument/2006/relationships/hyperlink" Target="https://observepoint.my.salesforce.com/006d000000vEoZgAAK" TargetMode="External"/><Relationship Id="rId2985" Type="http://schemas.openxmlformats.org/officeDocument/2006/relationships/hyperlink" Target="https://observepoint.my.salesforce.com/006VH000008HDVjYAO" TargetMode="External"/><Relationship Id="rId1655" Type="http://schemas.openxmlformats.org/officeDocument/2006/relationships/hyperlink" Target="https://observepoint.my.salesforce.com/001d000001hSMljAAG" TargetMode="External"/><Relationship Id="rId2986" Type="http://schemas.openxmlformats.org/officeDocument/2006/relationships/hyperlink" Target="https://observepoint.my.salesforce.com/0010W00002YBpoZQAT" TargetMode="External"/><Relationship Id="rId1656" Type="http://schemas.openxmlformats.org/officeDocument/2006/relationships/hyperlink" Target="https://observepoint.my.salesforce.com/006d000000ulZpjAAE" TargetMode="External"/><Relationship Id="rId2987" Type="http://schemas.openxmlformats.org/officeDocument/2006/relationships/hyperlink" Target="https://observepoint.my.salesforce.com/006VH00000YnUKkYAN" TargetMode="External"/><Relationship Id="rId1657" Type="http://schemas.openxmlformats.org/officeDocument/2006/relationships/hyperlink" Target="https://observepoint.my.salesforce.com/001d000001hSMljAAG" TargetMode="External"/><Relationship Id="rId2988" Type="http://schemas.openxmlformats.org/officeDocument/2006/relationships/hyperlink" Target="https://observepoint.my.salesforce.com/0010W00002gEqN1QAK" TargetMode="External"/><Relationship Id="rId1658" Type="http://schemas.openxmlformats.org/officeDocument/2006/relationships/hyperlink" Target="https://observepoint.my.salesforce.com/0060W000014mkHwQAI" TargetMode="External"/><Relationship Id="rId2989" Type="http://schemas.openxmlformats.org/officeDocument/2006/relationships/hyperlink" Target="https://observepoint.my.salesforce.com/0066T0000191qjNQAQ" TargetMode="External"/><Relationship Id="rId1659" Type="http://schemas.openxmlformats.org/officeDocument/2006/relationships/hyperlink" Target="https://observepoint.my.salesforce.com/001d000001hSMljAAG" TargetMode="External"/><Relationship Id="rId829" Type="http://schemas.openxmlformats.org/officeDocument/2006/relationships/hyperlink" Target="https://observepoint.my.salesforce.com/0060W00000wyHVuQAM" TargetMode="External"/><Relationship Id="rId828" Type="http://schemas.openxmlformats.org/officeDocument/2006/relationships/hyperlink" Target="https://observepoint.my.salesforce.com/001d000001rfjZCAAY" TargetMode="External"/><Relationship Id="rId827" Type="http://schemas.openxmlformats.org/officeDocument/2006/relationships/hyperlink" Target="https://observepoint.my.salesforce.com/0060W000014mnemQAA" TargetMode="External"/><Relationship Id="rId822" Type="http://schemas.openxmlformats.org/officeDocument/2006/relationships/hyperlink" Target="https://observepoint.my.salesforce.com/001d000001rhR3EAAU" TargetMode="External"/><Relationship Id="rId821" Type="http://schemas.openxmlformats.org/officeDocument/2006/relationships/hyperlink" Target="https://observepoint.my.salesforce.com/0060W000012KYbGQAW" TargetMode="External"/><Relationship Id="rId820" Type="http://schemas.openxmlformats.org/officeDocument/2006/relationships/hyperlink" Target="https://observepoint.my.salesforce.com/001d000001XWAxOAAX" TargetMode="External"/><Relationship Id="rId826" Type="http://schemas.openxmlformats.org/officeDocument/2006/relationships/hyperlink" Target="https://observepoint.my.salesforce.com/001d000001rfjZCAAY" TargetMode="External"/><Relationship Id="rId825" Type="http://schemas.openxmlformats.org/officeDocument/2006/relationships/hyperlink" Target="https://observepoint.my.salesforce.com/0066T000016lLm1QAE" TargetMode="External"/><Relationship Id="rId824" Type="http://schemas.openxmlformats.org/officeDocument/2006/relationships/hyperlink" Target="https://observepoint.my.salesforce.com/001d000001ReoYNAAZ" TargetMode="External"/><Relationship Id="rId823" Type="http://schemas.openxmlformats.org/officeDocument/2006/relationships/hyperlink" Target="https://observepoint.my.salesforce.com/0066T00001AEWiYQAX" TargetMode="External"/><Relationship Id="rId2980" Type="http://schemas.openxmlformats.org/officeDocument/2006/relationships/hyperlink" Target="https://observepoint.my.salesforce.com/0010W00002dxScUQAU" TargetMode="External"/><Relationship Id="rId1650" Type="http://schemas.openxmlformats.org/officeDocument/2006/relationships/hyperlink" Target="https://observepoint.my.salesforce.com/0060W000012tUTOQA2" TargetMode="External"/><Relationship Id="rId2981" Type="http://schemas.openxmlformats.org/officeDocument/2006/relationships/hyperlink" Target="https://observepoint.my.salesforce.com/0066T00001BC0K6QAL" TargetMode="External"/><Relationship Id="rId1651" Type="http://schemas.openxmlformats.org/officeDocument/2006/relationships/hyperlink" Target="https://observepoint.my.salesforce.com/001d000001fiykFAAQ" TargetMode="External"/><Relationship Id="rId2982" Type="http://schemas.openxmlformats.org/officeDocument/2006/relationships/hyperlink" Target="https://observepoint.my.salesforce.com/0016T00002lvc6GQAQ" TargetMode="External"/><Relationship Id="rId1652" Type="http://schemas.openxmlformats.org/officeDocument/2006/relationships/hyperlink" Target="https://observepoint.my.salesforce.com/0060W00000wy35rQAA" TargetMode="External"/><Relationship Id="rId2983" Type="http://schemas.openxmlformats.org/officeDocument/2006/relationships/hyperlink" Target="https://observepoint.my.salesforce.com/0066T00001Cz99iQAB" TargetMode="External"/><Relationship Id="rId1642" Type="http://schemas.openxmlformats.org/officeDocument/2006/relationships/hyperlink" Target="https://observepoint.my.salesforce.com/0060W000012sfAEQAY" TargetMode="External"/><Relationship Id="rId2973" Type="http://schemas.openxmlformats.org/officeDocument/2006/relationships/hyperlink" Target="https://observepoint.my.salesforce.com/006VH00000Kcod1YAB" TargetMode="External"/><Relationship Id="rId1643" Type="http://schemas.openxmlformats.org/officeDocument/2006/relationships/hyperlink" Target="https://observepoint.my.salesforce.com/0010W00002PjBxFQAV" TargetMode="External"/><Relationship Id="rId2974" Type="http://schemas.openxmlformats.org/officeDocument/2006/relationships/hyperlink" Target="https://observepoint.my.salesforce.com/0010W00002UrzeyQAB" TargetMode="External"/><Relationship Id="rId1644" Type="http://schemas.openxmlformats.org/officeDocument/2006/relationships/hyperlink" Target="https://observepoint.my.salesforce.com/0060W000015PjcNQAS" TargetMode="External"/><Relationship Id="rId2975" Type="http://schemas.openxmlformats.org/officeDocument/2006/relationships/hyperlink" Target="https://observepoint.my.salesforce.com/006VH0000045xJhYAI" TargetMode="External"/><Relationship Id="rId1645" Type="http://schemas.openxmlformats.org/officeDocument/2006/relationships/hyperlink" Target="https://observepoint.my.salesforce.com/0010W00002PjBxFQAV" TargetMode="External"/><Relationship Id="rId2976" Type="http://schemas.openxmlformats.org/officeDocument/2006/relationships/hyperlink" Target="https://observepoint.my.salesforce.com/0010W00002dxTO4QAM" TargetMode="External"/><Relationship Id="rId1646" Type="http://schemas.openxmlformats.org/officeDocument/2006/relationships/hyperlink" Target="https://observepoint.my.salesforce.com/0060W00000zMVuyQAG" TargetMode="External"/><Relationship Id="rId2977" Type="http://schemas.openxmlformats.org/officeDocument/2006/relationships/hyperlink" Target="https://observepoint.my.salesforce.com/006VH000002f2skYAA" TargetMode="External"/><Relationship Id="rId1647" Type="http://schemas.openxmlformats.org/officeDocument/2006/relationships/hyperlink" Target="https://observepoint.my.salesforce.com/001d000001qtMFKAA2" TargetMode="External"/><Relationship Id="rId2978" Type="http://schemas.openxmlformats.org/officeDocument/2006/relationships/hyperlink" Target="https://observepoint.my.salesforce.com/0010W00002VzNumQAF" TargetMode="External"/><Relationship Id="rId1648" Type="http://schemas.openxmlformats.org/officeDocument/2006/relationships/hyperlink" Target="https://observepoint.my.salesforce.com/0066T000017UknhQAC" TargetMode="External"/><Relationship Id="rId2979" Type="http://schemas.openxmlformats.org/officeDocument/2006/relationships/hyperlink" Target="https://observepoint.my.salesforce.com/006VH000002uPKLYA2" TargetMode="External"/><Relationship Id="rId1649" Type="http://schemas.openxmlformats.org/officeDocument/2006/relationships/hyperlink" Target="https://observepoint.my.salesforce.com/001d000001fiykFAAQ" TargetMode="External"/><Relationship Id="rId819" Type="http://schemas.openxmlformats.org/officeDocument/2006/relationships/hyperlink" Target="https://observepoint.my.salesforce.com/0066T00001DnwLzQAJ" TargetMode="External"/><Relationship Id="rId818" Type="http://schemas.openxmlformats.org/officeDocument/2006/relationships/hyperlink" Target="https://observepoint.my.salesforce.com/001d000001XWAxOAAX" TargetMode="External"/><Relationship Id="rId817" Type="http://schemas.openxmlformats.org/officeDocument/2006/relationships/hyperlink" Target="https://observepoint.my.salesforce.com/0066T0000190LthQAE" TargetMode="External"/><Relationship Id="rId816" Type="http://schemas.openxmlformats.org/officeDocument/2006/relationships/hyperlink" Target="https://observepoint.my.salesforce.com/001d000001gQCL2AAO" TargetMode="External"/><Relationship Id="rId811" Type="http://schemas.openxmlformats.org/officeDocument/2006/relationships/hyperlink" Target="https://observepoint.my.salesforce.com/0066T000017Txi5QAC" TargetMode="External"/><Relationship Id="rId810" Type="http://schemas.openxmlformats.org/officeDocument/2006/relationships/hyperlink" Target="https://observepoint.my.salesforce.com/001d000001ReoYNAAZ" TargetMode="External"/><Relationship Id="rId815" Type="http://schemas.openxmlformats.org/officeDocument/2006/relationships/hyperlink" Target="https://observepoint.my.salesforce.com/0060W000014av66QAA" TargetMode="External"/><Relationship Id="rId814" Type="http://schemas.openxmlformats.org/officeDocument/2006/relationships/hyperlink" Target="https://observepoint.my.salesforce.com/001d000001ReoYNAAZ" TargetMode="External"/><Relationship Id="rId813" Type="http://schemas.openxmlformats.org/officeDocument/2006/relationships/hyperlink" Target="https://observepoint.my.salesforce.com/0060W000014mZEwQAM" TargetMode="External"/><Relationship Id="rId812" Type="http://schemas.openxmlformats.org/officeDocument/2006/relationships/hyperlink" Target="https://observepoint.my.salesforce.com/001d000001ReoYNAAZ" TargetMode="External"/><Relationship Id="rId2970" Type="http://schemas.openxmlformats.org/officeDocument/2006/relationships/hyperlink" Target="https://observepoint.my.salesforce.com/001d000001gysV2AAI" TargetMode="External"/><Relationship Id="rId1640" Type="http://schemas.openxmlformats.org/officeDocument/2006/relationships/hyperlink" Target="https://observepoint.my.salesforce.com/0066T000016H5zVQAS" TargetMode="External"/><Relationship Id="rId2971" Type="http://schemas.openxmlformats.org/officeDocument/2006/relationships/hyperlink" Target="https://observepoint.my.salesforce.com/006VH00000ZbQ93YAF" TargetMode="External"/><Relationship Id="rId1641" Type="http://schemas.openxmlformats.org/officeDocument/2006/relationships/hyperlink" Target="https://observepoint.my.salesforce.com/0010W00002VwmsPQAR" TargetMode="External"/><Relationship Id="rId2972" Type="http://schemas.openxmlformats.org/officeDocument/2006/relationships/hyperlink" Target="https://observepoint.my.salesforce.com/001d000001npvMlAAI" TargetMode="External"/><Relationship Id="rId1675" Type="http://schemas.openxmlformats.org/officeDocument/2006/relationships/hyperlink" Target="https://observepoint.my.salesforce.com/001d000001i8OcbAAE" TargetMode="External"/><Relationship Id="rId4701" Type="http://schemas.openxmlformats.org/officeDocument/2006/relationships/hyperlink" Target="https://observepoint.my.salesforce.com/006VH000000xFHZYA2" TargetMode="External"/><Relationship Id="rId1676" Type="http://schemas.openxmlformats.org/officeDocument/2006/relationships/hyperlink" Target="https://observepoint.my.salesforce.com/0060W000015PCfmQAG" TargetMode="External"/><Relationship Id="rId4700" Type="http://schemas.openxmlformats.org/officeDocument/2006/relationships/hyperlink" Target="https://observepoint.my.salesforce.com/001d000001gOaqfAAC" TargetMode="External"/><Relationship Id="rId1677" Type="http://schemas.openxmlformats.org/officeDocument/2006/relationships/hyperlink" Target="https://observepoint.my.salesforce.com/001d000001i8OcbAAE" TargetMode="External"/><Relationship Id="rId4703" Type="http://schemas.openxmlformats.org/officeDocument/2006/relationships/hyperlink" Target="https://observepoint.my.salesforce.com/0060W00000vX0F5QAK" TargetMode="External"/><Relationship Id="rId1678" Type="http://schemas.openxmlformats.org/officeDocument/2006/relationships/hyperlink" Target="https://observepoint.my.salesforce.com/0060W000010vC2QQAU" TargetMode="External"/><Relationship Id="rId4702" Type="http://schemas.openxmlformats.org/officeDocument/2006/relationships/hyperlink" Target="https://observepoint.my.salesforce.com/001d000001rgTbzAAE" TargetMode="External"/><Relationship Id="rId1679" Type="http://schemas.openxmlformats.org/officeDocument/2006/relationships/hyperlink" Target="https://observepoint.my.salesforce.com/001d000001i8OcbAAE" TargetMode="External"/><Relationship Id="rId4705" Type="http://schemas.openxmlformats.org/officeDocument/2006/relationships/hyperlink" Target="https://observepoint.my.salesforce.com/006d000000up0NfAAI" TargetMode="External"/><Relationship Id="rId4704" Type="http://schemas.openxmlformats.org/officeDocument/2006/relationships/hyperlink" Target="https://observepoint.my.salesforce.com/001d000001qtOvqAAE" TargetMode="External"/><Relationship Id="rId4707" Type="http://schemas.openxmlformats.org/officeDocument/2006/relationships/hyperlink" Target="https://observepoint.my.salesforce.com/0060W00000wytRJQAY" TargetMode="External"/><Relationship Id="rId4706" Type="http://schemas.openxmlformats.org/officeDocument/2006/relationships/hyperlink" Target="https://observepoint.my.salesforce.com/001d000001qtOvqAAE" TargetMode="External"/><Relationship Id="rId4709" Type="http://schemas.openxmlformats.org/officeDocument/2006/relationships/hyperlink" Target="https://observepoint.my.salesforce.com/0060W00000xoKLhQAM" TargetMode="External"/><Relationship Id="rId4708" Type="http://schemas.openxmlformats.org/officeDocument/2006/relationships/hyperlink" Target="https://observepoint.my.salesforce.com/001d000001qtOvqAAE" TargetMode="External"/><Relationship Id="rId849" Type="http://schemas.openxmlformats.org/officeDocument/2006/relationships/hyperlink" Target="https://observepoint.my.salesforce.com/0060W00000zPYnGQAW" TargetMode="External"/><Relationship Id="rId844" Type="http://schemas.openxmlformats.org/officeDocument/2006/relationships/hyperlink" Target="https://observepoint.my.salesforce.com/0010W00002dxSf7QAE" TargetMode="External"/><Relationship Id="rId843" Type="http://schemas.openxmlformats.org/officeDocument/2006/relationships/hyperlink" Target="https://observepoint.my.salesforce.com/0066T000016mrB8QAI" TargetMode="External"/><Relationship Id="rId842" Type="http://schemas.openxmlformats.org/officeDocument/2006/relationships/hyperlink" Target="https://observepoint.my.salesforce.com/001d000001qtadqAAA" TargetMode="External"/><Relationship Id="rId841" Type="http://schemas.openxmlformats.org/officeDocument/2006/relationships/hyperlink" Target="https://observepoint.my.salesforce.com/0066T000017VldOQAS" TargetMode="External"/><Relationship Id="rId848" Type="http://schemas.openxmlformats.org/officeDocument/2006/relationships/hyperlink" Target="https://observepoint.my.salesforce.com/001d000001rgTbzAAE" TargetMode="External"/><Relationship Id="rId847" Type="http://schemas.openxmlformats.org/officeDocument/2006/relationships/hyperlink" Target="https://observepoint.my.salesforce.com/006VH00000SaYcXYAV" TargetMode="External"/><Relationship Id="rId846" Type="http://schemas.openxmlformats.org/officeDocument/2006/relationships/hyperlink" Target="https://observepoint.my.salesforce.com/001d000001qtadqAAA" TargetMode="External"/><Relationship Id="rId845" Type="http://schemas.openxmlformats.org/officeDocument/2006/relationships/hyperlink" Target="https://observepoint.my.salesforce.com/0060W000015OiAKQA0" TargetMode="External"/><Relationship Id="rId1670" Type="http://schemas.openxmlformats.org/officeDocument/2006/relationships/hyperlink" Target="https://observepoint.my.salesforce.com/006VH000005XubdYAC" TargetMode="External"/><Relationship Id="rId840" Type="http://schemas.openxmlformats.org/officeDocument/2006/relationships/hyperlink" Target="https://observepoint.my.salesforce.com/001d000001qtadqAAA" TargetMode="External"/><Relationship Id="rId1671" Type="http://schemas.openxmlformats.org/officeDocument/2006/relationships/hyperlink" Target="https://observepoint.my.salesforce.com/001d000001i8OcbAAE" TargetMode="External"/><Relationship Id="rId1672" Type="http://schemas.openxmlformats.org/officeDocument/2006/relationships/hyperlink" Target="https://observepoint.my.salesforce.com/0066T00001B9hrkQAB" TargetMode="External"/><Relationship Id="rId1673" Type="http://schemas.openxmlformats.org/officeDocument/2006/relationships/hyperlink" Target="https://observepoint.my.salesforce.com/001d000001i8OcbAAE" TargetMode="External"/><Relationship Id="rId1674" Type="http://schemas.openxmlformats.org/officeDocument/2006/relationships/hyperlink" Target="https://observepoint.my.salesforce.com/0066T000018FqTsQAK" TargetMode="External"/><Relationship Id="rId1664" Type="http://schemas.openxmlformats.org/officeDocument/2006/relationships/hyperlink" Target="https://observepoint.my.salesforce.com/0060W00000zPYm8QAG" TargetMode="External"/><Relationship Id="rId2995" Type="http://schemas.openxmlformats.org/officeDocument/2006/relationships/hyperlink" Target="https://observepoint.my.salesforce.com/006VH00000OoOu9YAF" TargetMode="External"/><Relationship Id="rId1665" Type="http://schemas.openxmlformats.org/officeDocument/2006/relationships/hyperlink" Target="https://observepoint.my.salesforce.com/001d000001hSMljAAG" TargetMode="External"/><Relationship Id="rId2996" Type="http://schemas.openxmlformats.org/officeDocument/2006/relationships/hyperlink" Target="https://observepoint.my.salesforce.com/0016T000036bkLUQAY" TargetMode="External"/><Relationship Id="rId1666" Type="http://schemas.openxmlformats.org/officeDocument/2006/relationships/hyperlink" Target="https://observepoint.my.salesforce.com/0060W00000wyS7ZQAU" TargetMode="External"/><Relationship Id="rId2997" Type="http://schemas.openxmlformats.org/officeDocument/2006/relationships/hyperlink" Target="https://observepoint.my.salesforce.com/006VH00000QAzxhYAD" TargetMode="External"/><Relationship Id="rId1667" Type="http://schemas.openxmlformats.org/officeDocument/2006/relationships/hyperlink" Target="https://observepoint.my.salesforce.com/001d000001hSMljAAG" TargetMode="External"/><Relationship Id="rId2998" Type="http://schemas.openxmlformats.org/officeDocument/2006/relationships/hyperlink" Target="https://observepoint.my.salesforce.com/001d000001XWAxOAAX" TargetMode="External"/><Relationship Id="rId1668" Type="http://schemas.openxmlformats.org/officeDocument/2006/relationships/hyperlink" Target="https://observepoint.my.salesforce.com/0060W00000zNzXfQAK" TargetMode="External"/><Relationship Id="rId2999" Type="http://schemas.openxmlformats.org/officeDocument/2006/relationships/hyperlink" Target="https://observepoint.my.salesforce.com/006VH00000dNuflYAC" TargetMode="External"/><Relationship Id="rId1669" Type="http://schemas.openxmlformats.org/officeDocument/2006/relationships/hyperlink" Target="https://observepoint.my.salesforce.com/001d000001ezRezAAE" TargetMode="External"/><Relationship Id="rId839" Type="http://schemas.openxmlformats.org/officeDocument/2006/relationships/hyperlink" Target="https://observepoint.my.salesforce.com/0066T00001B8uKjQAJ" TargetMode="External"/><Relationship Id="rId838" Type="http://schemas.openxmlformats.org/officeDocument/2006/relationships/hyperlink" Target="https://observepoint.my.salesforce.com/0010W00002DzUzoQAF" TargetMode="External"/><Relationship Id="rId833" Type="http://schemas.openxmlformats.org/officeDocument/2006/relationships/hyperlink" Target="https://observepoint.my.salesforce.com/0060W000013qF2RQAU" TargetMode="External"/><Relationship Id="rId832" Type="http://schemas.openxmlformats.org/officeDocument/2006/relationships/hyperlink" Target="https://observepoint.my.salesforce.com/001d000001hVnObAAK" TargetMode="External"/><Relationship Id="rId831" Type="http://schemas.openxmlformats.org/officeDocument/2006/relationships/hyperlink" Target="https://observepoint.my.salesforce.com/0060W000010q3MDQAY" TargetMode="External"/><Relationship Id="rId830" Type="http://schemas.openxmlformats.org/officeDocument/2006/relationships/hyperlink" Target="https://observepoint.my.salesforce.com/001d0000022qEZkAAM" TargetMode="External"/><Relationship Id="rId837" Type="http://schemas.openxmlformats.org/officeDocument/2006/relationships/hyperlink" Target="https://observepoint.my.salesforce.com/0060W00000ww3FJQAY" TargetMode="External"/><Relationship Id="rId836" Type="http://schemas.openxmlformats.org/officeDocument/2006/relationships/hyperlink" Target="https://observepoint.my.salesforce.com/001d000001qtaZuAAI" TargetMode="External"/><Relationship Id="rId835" Type="http://schemas.openxmlformats.org/officeDocument/2006/relationships/hyperlink" Target="https://observepoint.my.salesforce.com/0060W00000zPYlFQAW" TargetMode="External"/><Relationship Id="rId834" Type="http://schemas.openxmlformats.org/officeDocument/2006/relationships/hyperlink" Target="https://observepoint.my.salesforce.com/001d000001hVnObAAK" TargetMode="External"/><Relationship Id="rId2990" Type="http://schemas.openxmlformats.org/officeDocument/2006/relationships/hyperlink" Target="https://observepoint.my.salesforce.com/001d000001SO2EyAAL" TargetMode="External"/><Relationship Id="rId1660" Type="http://schemas.openxmlformats.org/officeDocument/2006/relationships/hyperlink" Target="https://observepoint.my.salesforce.com/0060W00001236bQQAQ" TargetMode="External"/><Relationship Id="rId2991" Type="http://schemas.openxmlformats.org/officeDocument/2006/relationships/hyperlink" Target="https://observepoint.my.salesforce.com/006VH000001plAnYAI" TargetMode="External"/><Relationship Id="rId1661" Type="http://schemas.openxmlformats.org/officeDocument/2006/relationships/hyperlink" Target="https://observepoint.my.salesforce.com/001d000001hSMljAAG" TargetMode="External"/><Relationship Id="rId2992" Type="http://schemas.openxmlformats.org/officeDocument/2006/relationships/hyperlink" Target="https://observepoint.my.salesforce.com/001d000001qtNYqAAM" TargetMode="External"/><Relationship Id="rId1662" Type="http://schemas.openxmlformats.org/officeDocument/2006/relationships/hyperlink" Target="https://observepoint.my.salesforce.com/0060W00000zPYmSQAW" TargetMode="External"/><Relationship Id="rId2993" Type="http://schemas.openxmlformats.org/officeDocument/2006/relationships/hyperlink" Target="https://observepoint.my.salesforce.com/006VH00000PHx8YYAT" TargetMode="External"/><Relationship Id="rId1663" Type="http://schemas.openxmlformats.org/officeDocument/2006/relationships/hyperlink" Target="https://observepoint.my.salesforce.com/001d000001hSMljAAG" TargetMode="External"/><Relationship Id="rId2994" Type="http://schemas.openxmlformats.org/officeDocument/2006/relationships/hyperlink" Target="https://observepoint.my.salesforce.com/0010W00002FHrNrQAL" TargetMode="External"/><Relationship Id="rId2148" Type="http://schemas.openxmlformats.org/officeDocument/2006/relationships/hyperlink" Target="https://observepoint.my.salesforce.com/0066T00001AEUO0QAP" TargetMode="External"/><Relationship Id="rId2149" Type="http://schemas.openxmlformats.org/officeDocument/2006/relationships/hyperlink" Target="https://observepoint.my.salesforce.com/0010W00002dxQr5QAE" TargetMode="External"/><Relationship Id="rId3479" Type="http://schemas.openxmlformats.org/officeDocument/2006/relationships/hyperlink" Target="https://observepoint.my.salesforce.com/006d000000d1zs5AAA" TargetMode="External"/><Relationship Id="rId3470" Type="http://schemas.openxmlformats.org/officeDocument/2006/relationships/hyperlink" Target="https://observepoint.my.salesforce.com/001d000001MD4DnAAL" TargetMode="External"/><Relationship Id="rId2140" Type="http://schemas.openxmlformats.org/officeDocument/2006/relationships/hyperlink" Target="https://observepoint.my.salesforce.com/006VH00000W3o14YAB" TargetMode="External"/><Relationship Id="rId3472" Type="http://schemas.openxmlformats.org/officeDocument/2006/relationships/hyperlink" Target="https://observepoint.my.salesforce.com/001d000001fhCEXAA2" TargetMode="External"/><Relationship Id="rId2141" Type="http://schemas.openxmlformats.org/officeDocument/2006/relationships/hyperlink" Target="https://observepoint.my.salesforce.com/001d000001pQafEAAS" TargetMode="External"/><Relationship Id="rId3471" Type="http://schemas.openxmlformats.org/officeDocument/2006/relationships/hyperlink" Target="https://observepoint.my.salesforce.com/006d000000YdM9zAAF" TargetMode="External"/><Relationship Id="rId2142" Type="http://schemas.openxmlformats.org/officeDocument/2006/relationships/hyperlink" Target="https://observepoint.my.salesforce.com/006VH000008xk5RYAQ" TargetMode="External"/><Relationship Id="rId3474" Type="http://schemas.openxmlformats.org/officeDocument/2006/relationships/hyperlink" Target="https://observepoint.my.salesforce.com/001d000001MFPbLAAX" TargetMode="External"/><Relationship Id="rId2143" Type="http://schemas.openxmlformats.org/officeDocument/2006/relationships/hyperlink" Target="https://observepoint.my.salesforce.com/001d000001pQafEAAS" TargetMode="External"/><Relationship Id="rId3473" Type="http://schemas.openxmlformats.org/officeDocument/2006/relationships/hyperlink" Target="https://observepoint.my.salesforce.com/0060W00000wwHA7QAM" TargetMode="External"/><Relationship Id="rId2144" Type="http://schemas.openxmlformats.org/officeDocument/2006/relationships/hyperlink" Target="https://observepoint.my.salesforce.com/0066T00001BA5XOQA1" TargetMode="External"/><Relationship Id="rId3476" Type="http://schemas.openxmlformats.org/officeDocument/2006/relationships/hyperlink" Target="https://observepoint.my.salesforce.com/001d000001MFPbLAAX" TargetMode="External"/><Relationship Id="rId2145" Type="http://schemas.openxmlformats.org/officeDocument/2006/relationships/hyperlink" Target="https://observepoint.my.salesforce.com/001d000001gzYwuAAE" TargetMode="External"/><Relationship Id="rId3475" Type="http://schemas.openxmlformats.org/officeDocument/2006/relationships/hyperlink" Target="https://observepoint.my.salesforce.com/006d000000VQaUsAAL" TargetMode="External"/><Relationship Id="rId2146" Type="http://schemas.openxmlformats.org/officeDocument/2006/relationships/hyperlink" Target="https://observepoint.my.salesforce.com/006VH00000Wha2bYAB" TargetMode="External"/><Relationship Id="rId3478" Type="http://schemas.openxmlformats.org/officeDocument/2006/relationships/hyperlink" Target="https://observepoint.my.salesforce.com/001d000001MFPbLAAX" TargetMode="External"/><Relationship Id="rId2147" Type="http://schemas.openxmlformats.org/officeDocument/2006/relationships/hyperlink" Target="https://observepoint.my.salesforce.com/001d000001gzYwuAAE" TargetMode="External"/><Relationship Id="rId3477" Type="http://schemas.openxmlformats.org/officeDocument/2006/relationships/hyperlink" Target="https://observepoint.my.salesforce.com/006d000000umRXOAA2" TargetMode="External"/><Relationship Id="rId2137" Type="http://schemas.openxmlformats.org/officeDocument/2006/relationships/hyperlink" Target="https://observepoint.my.salesforce.com/001d000000VO7iMAAT" TargetMode="External"/><Relationship Id="rId3469" Type="http://schemas.openxmlformats.org/officeDocument/2006/relationships/hyperlink" Target="https://observepoint.my.salesforce.com/0060W00000wrACcQAM" TargetMode="External"/><Relationship Id="rId2138" Type="http://schemas.openxmlformats.org/officeDocument/2006/relationships/hyperlink" Target="https://observepoint.my.salesforce.com/0066T00001BB9DnQAL" TargetMode="External"/><Relationship Id="rId3468" Type="http://schemas.openxmlformats.org/officeDocument/2006/relationships/hyperlink" Target="https://observepoint.my.salesforce.com/001d000001MD4DnAAL" TargetMode="External"/><Relationship Id="rId4799" Type="http://schemas.openxmlformats.org/officeDocument/2006/relationships/hyperlink" Target="https://observepoint.my.salesforce.com/0060W000010uxmoQAA" TargetMode="External"/><Relationship Id="rId2139" Type="http://schemas.openxmlformats.org/officeDocument/2006/relationships/hyperlink" Target="https://observepoint.my.salesforce.com/001d000001pQafEAAS" TargetMode="External"/><Relationship Id="rId4790" Type="http://schemas.openxmlformats.org/officeDocument/2006/relationships/hyperlink" Target="https://observepoint.my.salesforce.com/001d000001qtIABAA2" TargetMode="External"/><Relationship Id="rId3461" Type="http://schemas.openxmlformats.org/officeDocument/2006/relationships/hyperlink" Target="https://observepoint.my.salesforce.com/006d000000i0BQtAAM" TargetMode="External"/><Relationship Id="rId4792" Type="http://schemas.openxmlformats.org/officeDocument/2006/relationships/hyperlink" Target="https://observepoint.my.salesforce.com/001d000001qtIABAA2" TargetMode="External"/><Relationship Id="rId2130" Type="http://schemas.openxmlformats.org/officeDocument/2006/relationships/hyperlink" Target="https://observepoint.my.salesforce.com/006VH00000P7Sm0YAF" TargetMode="External"/><Relationship Id="rId3460" Type="http://schemas.openxmlformats.org/officeDocument/2006/relationships/hyperlink" Target="https://observepoint.my.salesforce.com/001d000001MD3nBAAT" TargetMode="External"/><Relationship Id="rId4791" Type="http://schemas.openxmlformats.org/officeDocument/2006/relationships/hyperlink" Target="https://observepoint.my.salesforce.com/0060W000011TXzfQAG" TargetMode="External"/><Relationship Id="rId2131" Type="http://schemas.openxmlformats.org/officeDocument/2006/relationships/hyperlink" Target="https://observepoint.my.salesforce.com/001d000000W6ISjAAN" TargetMode="External"/><Relationship Id="rId3463" Type="http://schemas.openxmlformats.org/officeDocument/2006/relationships/hyperlink" Target="https://observepoint.my.salesforce.com/0060W00000vXzZGQA0" TargetMode="External"/><Relationship Id="rId4794" Type="http://schemas.openxmlformats.org/officeDocument/2006/relationships/hyperlink" Target="https://observepoint.my.salesforce.com/001d000001qtIABAA2" TargetMode="External"/><Relationship Id="rId2132" Type="http://schemas.openxmlformats.org/officeDocument/2006/relationships/hyperlink" Target="https://observepoint.my.salesforce.com/006VH00000hjF29YAE" TargetMode="External"/><Relationship Id="rId3462" Type="http://schemas.openxmlformats.org/officeDocument/2006/relationships/hyperlink" Target="https://observepoint.my.salesforce.com/001d000001MD3nBAAT" TargetMode="External"/><Relationship Id="rId4793" Type="http://schemas.openxmlformats.org/officeDocument/2006/relationships/hyperlink" Target="https://observepoint.my.salesforce.com/0060W00000y6WmBQAU" TargetMode="External"/><Relationship Id="rId2133" Type="http://schemas.openxmlformats.org/officeDocument/2006/relationships/hyperlink" Target="https://observepoint.my.salesforce.com/001d000000W6ISjAAN" TargetMode="External"/><Relationship Id="rId3465" Type="http://schemas.openxmlformats.org/officeDocument/2006/relationships/hyperlink" Target="https://observepoint.my.salesforce.com/006d000000Yd5CTAAZ" TargetMode="External"/><Relationship Id="rId4796" Type="http://schemas.openxmlformats.org/officeDocument/2006/relationships/hyperlink" Target="https://observepoint.my.salesforce.com/001d000001qtIABAA2" TargetMode="External"/><Relationship Id="rId2134" Type="http://schemas.openxmlformats.org/officeDocument/2006/relationships/hyperlink" Target="https://observepoint.my.salesforce.com/0066T000017WnBoQAK" TargetMode="External"/><Relationship Id="rId3464" Type="http://schemas.openxmlformats.org/officeDocument/2006/relationships/hyperlink" Target="https://observepoint.my.salesforce.com/001d000001MD4DnAAL" TargetMode="External"/><Relationship Id="rId4795" Type="http://schemas.openxmlformats.org/officeDocument/2006/relationships/hyperlink" Target="https://observepoint.my.salesforce.com/0060W00000y5ZIqQAM" TargetMode="External"/><Relationship Id="rId2135" Type="http://schemas.openxmlformats.org/officeDocument/2006/relationships/hyperlink" Target="https://observepoint.my.salesforce.com/001d000001QZVqaAAH" TargetMode="External"/><Relationship Id="rId3467" Type="http://schemas.openxmlformats.org/officeDocument/2006/relationships/hyperlink" Target="https://observepoint.my.salesforce.com/006d000000VQaT0AAL" TargetMode="External"/><Relationship Id="rId4798" Type="http://schemas.openxmlformats.org/officeDocument/2006/relationships/hyperlink" Target="https://observepoint.my.salesforce.com/001d000001gPyrXAAS" TargetMode="External"/><Relationship Id="rId2136" Type="http://schemas.openxmlformats.org/officeDocument/2006/relationships/hyperlink" Target="https://observepoint.my.salesforce.com/006VH00000U45sfYAB" TargetMode="External"/><Relationship Id="rId3466" Type="http://schemas.openxmlformats.org/officeDocument/2006/relationships/hyperlink" Target="https://observepoint.my.salesforce.com/001d000001MD4DnAAL" TargetMode="External"/><Relationship Id="rId4797" Type="http://schemas.openxmlformats.org/officeDocument/2006/relationships/hyperlink" Target="https://observepoint.my.salesforce.com/006d000000teDBtAAM" TargetMode="External"/><Relationship Id="rId3490" Type="http://schemas.openxmlformats.org/officeDocument/2006/relationships/hyperlink" Target="https://observepoint.my.salesforce.com/001d000000vhmu4AAA" TargetMode="External"/><Relationship Id="rId2160" Type="http://schemas.openxmlformats.org/officeDocument/2006/relationships/hyperlink" Target="https://observepoint.my.salesforce.com/006VH0000025GUTYA2" TargetMode="External"/><Relationship Id="rId3492" Type="http://schemas.openxmlformats.org/officeDocument/2006/relationships/hyperlink" Target="https://observepoint.my.salesforce.com/001d000000vhmu4AAA" TargetMode="External"/><Relationship Id="rId2161" Type="http://schemas.openxmlformats.org/officeDocument/2006/relationships/hyperlink" Target="https://observepoint.my.salesforce.com/001d0000023ZgloAAC" TargetMode="External"/><Relationship Id="rId3491" Type="http://schemas.openxmlformats.org/officeDocument/2006/relationships/hyperlink" Target="https://observepoint.my.salesforce.com/0060W00000zOxSYQA0" TargetMode="External"/><Relationship Id="rId2162" Type="http://schemas.openxmlformats.org/officeDocument/2006/relationships/hyperlink" Target="https://observepoint.my.salesforce.com/006VH00000gFSWrYAO" TargetMode="External"/><Relationship Id="rId3494" Type="http://schemas.openxmlformats.org/officeDocument/2006/relationships/hyperlink" Target="https://observepoint.my.salesforce.com/001d000001x7AgzAAE" TargetMode="External"/><Relationship Id="rId2163" Type="http://schemas.openxmlformats.org/officeDocument/2006/relationships/hyperlink" Target="https://observepoint.my.salesforce.com/0010W00002ZuVFoQAN" TargetMode="External"/><Relationship Id="rId3493" Type="http://schemas.openxmlformats.org/officeDocument/2006/relationships/hyperlink" Target="https://observepoint.my.salesforce.com/006d000000e5DPrAAM" TargetMode="External"/><Relationship Id="rId2164" Type="http://schemas.openxmlformats.org/officeDocument/2006/relationships/hyperlink" Target="https://observepoint.my.salesforce.com/006VH00000c6fPEYAY" TargetMode="External"/><Relationship Id="rId3496" Type="http://schemas.openxmlformats.org/officeDocument/2006/relationships/hyperlink" Target="https://observepoint.my.salesforce.com/001d000001RetGbAAJ" TargetMode="External"/><Relationship Id="rId2165" Type="http://schemas.openxmlformats.org/officeDocument/2006/relationships/hyperlink" Target="https://observepoint.my.salesforce.com/0010W00002dxTOiQAM" TargetMode="External"/><Relationship Id="rId3495" Type="http://schemas.openxmlformats.org/officeDocument/2006/relationships/hyperlink" Target="https://observepoint.my.salesforce.com/006d000000nCtE1AAK" TargetMode="External"/><Relationship Id="rId2166" Type="http://schemas.openxmlformats.org/officeDocument/2006/relationships/hyperlink" Target="https://observepoint.my.salesforce.com/006VH000000NfP3YAK" TargetMode="External"/><Relationship Id="rId3498" Type="http://schemas.openxmlformats.org/officeDocument/2006/relationships/hyperlink" Target="https://observepoint.my.salesforce.com/001d000001gOUjTAAW" TargetMode="External"/><Relationship Id="rId2167" Type="http://schemas.openxmlformats.org/officeDocument/2006/relationships/hyperlink" Target="https://observepoint.my.salesforce.com/001d000001SO2D7AAL" TargetMode="External"/><Relationship Id="rId3497" Type="http://schemas.openxmlformats.org/officeDocument/2006/relationships/hyperlink" Target="https://observepoint.my.salesforce.com/006VH000001srgIYAQ" TargetMode="External"/><Relationship Id="rId2168" Type="http://schemas.openxmlformats.org/officeDocument/2006/relationships/hyperlink" Target="https://observepoint.my.salesforce.com/0066T000016GbpvQAC" TargetMode="External"/><Relationship Id="rId2169" Type="http://schemas.openxmlformats.org/officeDocument/2006/relationships/hyperlink" Target="https://observepoint.my.salesforce.com/001d000001rhR3EAAU" TargetMode="External"/><Relationship Id="rId3499" Type="http://schemas.openxmlformats.org/officeDocument/2006/relationships/hyperlink" Target="https://observepoint.my.salesforce.com/0060W00000vuvY8QAI" TargetMode="External"/><Relationship Id="rId2159" Type="http://schemas.openxmlformats.org/officeDocument/2006/relationships/hyperlink" Target="https://observepoint.my.salesforce.com/001d000001aSHgOAAW" TargetMode="External"/><Relationship Id="rId3481" Type="http://schemas.openxmlformats.org/officeDocument/2006/relationships/hyperlink" Target="https://observepoint.my.salesforce.com/0060W00000wyDbgQAE" TargetMode="External"/><Relationship Id="rId2150" Type="http://schemas.openxmlformats.org/officeDocument/2006/relationships/hyperlink" Target="https://observepoint.my.salesforce.com/006VH000002ezIBYAY" TargetMode="External"/><Relationship Id="rId3480" Type="http://schemas.openxmlformats.org/officeDocument/2006/relationships/hyperlink" Target="https://observepoint.my.salesforce.com/001d000001MFPbLAAX" TargetMode="External"/><Relationship Id="rId2151" Type="http://schemas.openxmlformats.org/officeDocument/2006/relationships/hyperlink" Target="https://observepoint.my.salesforce.com/0010W00002dxQr5QAE" TargetMode="External"/><Relationship Id="rId3483" Type="http://schemas.openxmlformats.org/officeDocument/2006/relationships/hyperlink" Target="https://observepoint.my.salesforce.com/006d000000uGS7dAAG" TargetMode="External"/><Relationship Id="rId2152" Type="http://schemas.openxmlformats.org/officeDocument/2006/relationships/hyperlink" Target="https://observepoint.my.salesforce.com/0066T00001BBK1kQAH" TargetMode="External"/><Relationship Id="rId3482" Type="http://schemas.openxmlformats.org/officeDocument/2006/relationships/hyperlink" Target="https://observepoint.my.salesforce.com/001d000000vhmu4AAA" TargetMode="External"/><Relationship Id="rId2153" Type="http://schemas.openxmlformats.org/officeDocument/2006/relationships/hyperlink" Target="https://observepoint.my.salesforce.com/001d000001hSaV6AAK" TargetMode="External"/><Relationship Id="rId3485" Type="http://schemas.openxmlformats.org/officeDocument/2006/relationships/hyperlink" Target="https://observepoint.my.salesforce.com/0066T000016llc6QAA" TargetMode="External"/><Relationship Id="rId2154" Type="http://schemas.openxmlformats.org/officeDocument/2006/relationships/hyperlink" Target="https://observepoint.my.salesforce.com/006VH00000Yal8EYAR" TargetMode="External"/><Relationship Id="rId3484" Type="http://schemas.openxmlformats.org/officeDocument/2006/relationships/hyperlink" Target="https://observepoint.my.salesforce.com/001d000000vhmu4AAA" TargetMode="External"/><Relationship Id="rId2155" Type="http://schemas.openxmlformats.org/officeDocument/2006/relationships/hyperlink" Target="https://observepoint.my.salesforce.com/001d000001qtMMdAAM" TargetMode="External"/><Relationship Id="rId3487" Type="http://schemas.openxmlformats.org/officeDocument/2006/relationships/hyperlink" Target="https://observepoint.my.salesforce.com/0060W000014mnhCQAQ" TargetMode="External"/><Relationship Id="rId2156" Type="http://schemas.openxmlformats.org/officeDocument/2006/relationships/hyperlink" Target="https://observepoint.my.salesforce.com/006VH00000QIt5VYAT" TargetMode="External"/><Relationship Id="rId3486" Type="http://schemas.openxmlformats.org/officeDocument/2006/relationships/hyperlink" Target="https://observepoint.my.salesforce.com/001d000000vhmu4AAA" TargetMode="External"/><Relationship Id="rId2157" Type="http://schemas.openxmlformats.org/officeDocument/2006/relationships/hyperlink" Target="https://observepoint.my.salesforce.com/001d000001qtMt5AAE" TargetMode="External"/><Relationship Id="rId3489" Type="http://schemas.openxmlformats.org/officeDocument/2006/relationships/hyperlink" Target="https://observepoint.my.salesforce.com/0060W000012YeMoQAK" TargetMode="External"/><Relationship Id="rId2158" Type="http://schemas.openxmlformats.org/officeDocument/2006/relationships/hyperlink" Target="https://observepoint.my.salesforce.com/006VH00000RjzW1YAJ" TargetMode="External"/><Relationship Id="rId3488" Type="http://schemas.openxmlformats.org/officeDocument/2006/relationships/hyperlink" Target="https://observepoint.my.salesforce.com/001d000000vhmu4AAA" TargetMode="External"/><Relationship Id="rId2104" Type="http://schemas.openxmlformats.org/officeDocument/2006/relationships/hyperlink" Target="https://observepoint.my.salesforce.com/0066T000017XqT3QAK" TargetMode="External"/><Relationship Id="rId3436" Type="http://schemas.openxmlformats.org/officeDocument/2006/relationships/hyperlink" Target="https://observepoint.my.salesforce.com/001d000001cKYPbAAO" TargetMode="External"/><Relationship Id="rId4767" Type="http://schemas.openxmlformats.org/officeDocument/2006/relationships/hyperlink" Target="https://observepoint.my.salesforce.com/006d000000oERg0AAG" TargetMode="External"/><Relationship Id="rId2105" Type="http://schemas.openxmlformats.org/officeDocument/2006/relationships/hyperlink" Target="https://observepoint.my.salesforce.com/0016T00002q6YamQAE" TargetMode="External"/><Relationship Id="rId3435" Type="http://schemas.openxmlformats.org/officeDocument/2006/relationships/hyperlink" Target="https://observepoint.my.salesforce.com/006d000000hsS9WAAU" TargetMode="External"/><Relationship Id="rId4766" Type="http://schemas.openxmlformats.org/officeDocument/2006/relationships/hyperlink" Target="https://observepoint.my.salesforce.com/001d000001TPMttAAH" TargetMode="External"/><Relationship Id="rId2106" Type="http://schemas.openxmlformats.org/officeDocument/2006/relationships/hyperlink" Target="https://observepoint.my.salesforce.com/0066T00001B9NzRQAV" TargetMode="External"/><Relationship Id="rId3438" Type="http://schemas.openxmlformats.org/officeDocument/2006/relationships/hyperlink" Target="https://observepoint.my.salesforce.com/001d000001HbzQ2AAJ" TargetMode="External"/><Relationship Id="rId4769" Type="http://schemas.openxmlformats.org/officeDocument/2006/relationships/hyperlink" Target="https://observepoint.my.salesforce.com/006d000000twZONAA2" TargetMode="External"/><Relationship Id="rId2107" Type="http://schemas.openxmlformats.org/officeDocument/2006/relationships/hyperlink" Target="https://observepoint.my.salesforce.com/001d000001hTYW0AAO" TargetMode="External"/><Relationship Id="rId3437" Type="http://schemas.openxmlformats.org/officeDocument/2006/relationships/hyperlink" Target="https://observepoint.my.salesforce.com/006d000000W34eKAAR" TargetMode="External"/><Relationship Id="rId4768" Type="http://schemas.openxmlformats.org/officeDocument/2006/relationships/hyperlink" Target="https://observepoint.my.salesforce.com/001d0000023WqRVAA0" TargetMode="External"/><Relationship Id="rId2108" Type="http://schemas.openxmlformats.org/officeDocument/2006/relationships/hyperlink" Target="https://observepoint.my.salesforce.com/0066T00001AEEeJQAX" TargetMode="External"/><Relationship Id="rId2109" Type="http://schemas.openxmlformats.org/officeDocument/2006/relationships/hyperlink" Target="https://observepoint.my.salesforce.com/001d000001gQXw6AAG" TargetMode="External"/><Relationship Id="rId3439" Type="http://schemas.openxmlformats.org/officeDocument/2006/relationships/hyperlink" Target="https://observepoint.my.salesforce.com/0060W00000zNGL8QAO" TargetMode="External"/><Relationship Id="rId3430" Type="http://schemas.openxmlformats.org/officeDocument/2006/relationships/hyperlink" Target="https://observepoint.my.salesforce.com/001d000001qtOvqAAE" TargetMode="External"/><Relationship Id="rId4761" Type="http://schemas.openxmlformats.org/officeDocument/2006/relationships/hyperlink" Target="https://observepoint.my.salesforce.com/0060W000010vIKrQAM" TargetMode="External"/><Relationship Id="rId4760" Type="http://schemas.openxmlformats.org/officeDocument/2006/relationships/hyperlink" Target="https://observepoint.my.salesforce.com/001d000001TPMttAAH" TargetMode="External"/><Relationship Id="rId2100" Type="http://schemas.openxmlformats.org/officeDocument/2006/relationships/hyperlink" Target="https://observepoint.my.salesforce.com/0066T000016lispQAA" TargetMode="External"/><Relationship Id="rId3432" Type="http://schemas.openxmlformats.org/officeDocument/2006/relationships/hyperlink" Target="https://observepoint.my.salesforce.com/001d000001qtOvqAAE" TargetMode="External"/><Relationship Id="rId4763" Type="http://schemas.openxmlformats.org/officeDocument/2006/relationships/hyperlink" Target="https://observepoint.my.salesforce.com/0060W00000zNMy7QAG" TargetMode="External"/><Relationship Id="rId2101" Type="http://schemas.openxmlformats.org/officeDocument/2006/relationships/hyperlink" Target="https://observepoint.my.salesforce.com/001d000001hUd1MAAS" TargetMode="External"/><Relationship Id="rId3431" Type="http://schemas.openxmlformats.org/officeDocument/2006/relationships/hyperlink" Target="https://observepoint.my.salesforce.com/006d000000ZVkWWAA1" TargetMode="External"/><Relationship Id="rId4762" Type="http://schemas.openxmlformats.org/officeDocument/2006/relationships/hyperlink" Target="https://observepoint.my.salesforce.com/001d000001TPMttAAH" TargetMode="External"/><Relationship Id="rId2102" Type="http://schemas.openxmlformats.org/officeDocument/2006/relationships/hyperlink" Target="https://observepoint.my.salesforce.com/006VH00000aeWFlYAM" TargetMode="External"/><Relationship Id="rId3434" Type="http://schemas.openxmlformats.org/officeDocument/2006/relationships/hyperlink" Target="https://observepoint.my.salesforce.com/001d000001qtOvqAAE" TargetMode="External"/><Relationship Id="rId4765" Type="http://schemas.openxmlformats.org/officeDocument/2006/relationships/hyperlink" Target="https://observepoint.my.salesforce.com/0060W00000wwi9VQAQ" TargetMode="External"/><Relationship Id="rId2103" Type="http://schemas.openxmlformats.org/officeDocument/2006/relationships/hyperlink" Target="https://observepoint.my.salesforce.com/0016T00002lDCrqQAG" TargetMode="External"/><Relationship Id="rId3433" Type="http://schemas.openxmlformats.org/officeDocument/2006/relationships/hyperlink" Target="https://observepoint.my.salesforce.com/006d000000eLYQxAAO" TargetMode="External"/><Relationship Id="rId4764" Type="http://schemas.openxmlformats.org/officeDocument/2006/relationships/hyperlink" Target="https://observepoint.my.salesforce.com/001d000001TPMttAAH" TargetMode="External"/><Relationship Id="rId3425" Type="http://schemas.openxmlformats.org/officeDocument/2006/relationships/hyperlink" Target="https://observepoint.my.salesforce.com/006d000000hpcf6AAA" TargetMode="External"/><Relationship Id="rId4756" Type="http://schemas.openxmlformats.org/officeDocument/2006/relationships/hyperlink" Target="https://observepoint.my.salesforce.com/001d000001TPMttAAH" TargetMode="External"/><Relationship Id="rId3424" Type="http://schemas.openxmlformats.org/officeDocument/2006/relationships/hyperlink" Target="https://observepoint.my.salesforce.com/001d000001gPhyHAAS" TargetMode="External"/><Relationship Id="rId4755" Type="http://schemas.openxmlformats.org/officeDocument/2006/relationships/hyperlink" Target="https://observepoint.my.salesforce.com/0066T000015qCWyQAM" TargetMode="External"/><Relationship Id="rId3427" Type="http://schemas.openxmlformats.org/officeDocument/2006/relationships/hyperlink" Target="https://observepoint.my.salesforce.com/006d000000Vp0MIAAZ" TargetMode="External"/><Relationship Id="rId4758" Type="http://schemas.openxmlformats.org/officeDocument/2006/relationships/hyperlink" Target="https://observepoint.my.salesforce.com/001d000001TPMttAAH" TargetMode="External"/><Relationship Id="rId3426" Type="http://schemas.openxmlformats.org/officeDocument/2006/relationships/hyperlink" Target="https://observepoint.my.salesforce.com/001d000001FnCc5AAF" TargetMode="External"/><Relationship Id="rId4757" Type="http://schemas.openxmlformats.org/officeDocument/2006/relationships/hyperlink" Target="https://observepoint.my.salesforce.com/0060W000013r7HXQAY" TargetMode="External"/><Relationship Id="rId3429" Type="http://schemas.openxmlformats.org/officeDocument/2006/relationships/hyperlink" Target="https://observepoint.my.salesforce.com/006d000000ZVrTvAAL" TargetMode="External"/><Relationship Id="rId3428" Type="http://schemas.openxmlformats.org/officeDocument/2006/relationships/hyperlink" Target="https://observepoint.my.salesforce.com/001d000001FnCc5AAF" TargetMode="External"/><Relationship Id="rId4759" Type="http://schemas.openxmlformats.org/officeDocument/2006/relationships/hyperlink" Target="https://observepoint.my.salesforce.com/0060W000013r7DkQAI" TargetMode="External"/><Relationship Id="rId899" Type="http://schemas.openxmlformats.org/officeDocument/2006/relationships/hyperlink" Target="https://observepoint.my.salesforce.com/0060W000012TQYyQAO" TargetMode="External"/><Relationship Id="rId898" Type="http://schemas.openxmlformats.org/officeDocument/2006/relationships/hyperlink" Target="https://observepoint.my.salesforce.com/001d000001hVnNnAAK" TargetMode="External"/><Relationship Id="rId897" Type="http://schemas.openxmlformats.org/officeDocument/2006/relationships/hyperlink" Target="https://observepoint.my.salesforce.com/0060W00000vWa2RQAS" TargetMode="External"/><Relationship Id="rId896" Type="http://schemas.openxmlformats.org/officeDocument/2006/relationships/hyperlink" Target="https://observepoint.my.salesforce.com/001d000001qroSHAAY" TargetMode="External"/><Relationship Id="rId891" Type="http://schemas.openxmlformats.org/officeDocument/2006/relationships/hyperlink" Target="https://observepoint.my.salesforce.com/0066T00001EJmSfQAL" TargetMode="External"/><Relationship Id="rId890" Type="http://schemas.openxmlformats.org/officeDocument/2006/relationships/hyperlink" Target="https://observepoint.my.salesforce.com/001d000001qroSHAAY" TargetMode="External"/><Relationship Id="rId4750" Type="http://schemas.openxmlformats.org/officeDocument/2006/relationships/hyperlink" Target="https://observepoint.my.salesforce.com/001d000000VOc86AAD" TargetMode="External"/><Relationship Id="rId895" Type="http://schemas.openxmlformats.org/officeDocument/2006/relationships/hyperlink" Target="https://observepoint.my.salesforce.com/0060W000014dZlPQAU" TargetMode="External"/><Relationship Id="rId3421" Type="http://schemas.openxmlformats.org/officeDocument/2006/relationships/hyperlink" Target="https://observepoint.my.salesforce.com/006d000000un2MEAAY" TargetMode="External"/><Relationship Id="rId4752" Type="http://schemas.openxmlformats.org/officeDocument/2006/relationships/hyperlink" Target="https://observepoint.my.salesforce.com/001d000000VOc86AAD" TargetMode="External"/><Relationship Id="rId894" Type="http://schemas.openxmlformats.org/officeDocument/2006/relationships/hyperlink" Target="https://observepoint.my.salesforce.com/001d000001qroSHAAY" TargetMode="External"/><Relationship Id="rId3420" Type="http://schemas.openxmlformats.org/officeDocument/2006/relationships/hyperlink" Target="https://observepoint.my.salesforce.com/001d000001gPhyHAAS" TargetMode="External"/><Relationship Id="rId4751" Type="http://schemas.openxmlformats.org/officeDocument/2006/relationships/hyperlink" Target="https://observepoint.my.salesforce.com/0060W00000y6lWnQAI" TargetMode="External"/><Relationship Id="rId893" Type="http://schemas.openxmlformats.org/officeDocument/2006/relationships/hyperlink" Target="https://observepoint.my.salesforce.com/0066T000016l1DqQAI" TargetMode="External"/><Relationship Id="rId3423" Type="http://schemas.openxmlformats.org/officeDocument/2006/relationships/hyperlink" Target="https://observepoint.my.salesforce.com/006d000000uDZvlAAG" TargetMode="External"/><Relationship Id="rId4754" Type="http://schemas.openxmlformats.org/officeDocument/2006/relationships/hyperlink" Target="https://observepoint.my.salesforce.com/001d000001TPMttAAH" TargetMode="External"/><Relationship Id="rId892" Type="http://schemas.openxmlformats.org/officeDocument/2006/relationships/hyperlink" Target="https://observepoint.my.salesforce.com/001d000001qroSHAAY" TargetMode="External"/><Relationship Id="rId3422" Type="http://schemas.openxmlformats.org/officeDocument/2006/relationships/hyperlink" Target="https://observepoint.my.salesforce.com/001d000001gPhyHAAS" TargetMode="External"/><Relationship Id="rId4753" Type="http://schemas.openxmlformats.org/officeDocument/2006/relationships/hyperlink" Target="https://observepoint.my.salesforce.com/0060W00000vYANyQAO" TargetMode="External"/><Relationship Id="rId2126" Type="http://schemas.openxmlformats.org/officeDocument/2006/relationships/hyperlink" Target="https://observepoint.my.salesforce.com/0066T000017W2vJQAS" TargetMode="External"/><Relationship Id="rId3458" Type="http://schemas.openxmlformats.org/officeDocument/2006/relationships/hyperlink" Target="https://observepoint.my.salesforce.com/001d000001MD3nBAAT" TargetMode="External"/><Relationship Id="rId4789" Type="http://schemas.openxmlformats.org/officeDocument/2006/relationships/hyperlink" Target="https://observepoint.my.salesforce.com/0060W00000vvGqjQAE" TargetMode="External"/><Relationship Id="rId2127" Type="http://schemas.openxmlformats.org/officeDocument/2006/relationships/hyperlink" Target="https://observepoint.my.salesforce.com/0010W00002OKh7OQAT" TargetMode="External"/><Relationship Id="rId3457" Type="http://schemas.openxmlformats.org/officeDocument/2006/relationships/hyperlink" Target="https://observepoint.my.salesforce.com/006d000000cFmuHAAS" TargetMode="External"/><Relationship Id="rId4788" Type="http://schemas.openxmlformats.org/officeDocument/2006/relationships/hyperlink" Target="https://observepoint.my.salesforce.com/001d0000021NjZEAA0" TargetMode="External"/><Relationship Id="rId2128" Type="http://schemas.openxmlformats.org/officeDocument/2006/relationships/hyperlink" Target="https://observepoint.my.salesforce.com/0066T00001AEtxhQAD" TargetMode="External"/><Relationship Id="rId2129" Type="http://schemas.openxmlformats.org/officeDocument/2006/relationships/hyperlink" Target="https://observepoint.my.salesforce.com/001d000000W6ISjAAN" TargetMode="External"/><Relationship Id="rId3459" Type="http://schemas.openxmlformats.org/officeDocument/2006/relationships/hyperlink" Target="https://observepoint.my.salesforce.com/006d000000Sra8QAAR" TargetMode="External"/><Relationship Id="rId3450" Type="http://schemas.openxmlformats.org/officeDocument/2006/relationships/hyperlink" Target="https://observepoint.my.salesforce.com/001d000001IYGjgAAH" TargetMode="External"/><Relationship Id="rId4781" Type="http://schemas.openxmlformats.org/officeDocument/2006/relationships/hyperlink" Target="https://observepoint.my.salesforce.com/0066T000018GoWWQA0" TargetMode="External"/><Relationship Id="rId4780" Type="http://schemas.openxmlformats.org/officeDocument/2006/relationships/hyperlink" Target="https://observepoint.my.salesforce.com/001d000001gyX9yAAE" TargetMode="External"/><Relationship Id="rId2120" Type="http://schemas.openxmlformats.org/officeDocument/2006/relationships/hyperlink" Target="https://observepoint.my.salesforce.com/006VH0000036dbFYAQ" TargetMode="External"/><Relationship Id="rId3452" Type="http://schemas.openxmlformats.org/officeDocument/2006/relationships/hyperlink" Target="https://observepoint.my.salesforce.com/001d000001IYGjgAAH" TargetMode="External"/><Relationship Id="rId4783" Type="http://schemas.openxmlformats.org/officeDocument/2006/relationships/hyperlink" Target="https://observepoint.my.salesforce.com/0066T000016H6G0QAK" TargetMode="External"/><Relationship Id="rId2121" Type="http://schemas.openxmlformats.org/officeDocument/2006/relationships/hyperlink" Target="https://observepoint.my.salesforce.com/001d000001gPBaDAAW" TargetMode="External"/><Relationship Id="rId3451" Type="http://schemas.openxmlformats.org/officeDocument/2006/relationships/hyperlink" Target="https://observepoint.my.salesforce.com/0060W000014ZtWEQA0" TargetMode="External"/><Relationship Id="rId4782" Type="http://schemas.openxmlformats.org/officeDocument/2006/relationships/hyperlink" Target="https://observepoint.my.salesforce.com/001d0000021NjZEAA0" TargetMode="External"/><Relationship Id="rId2122" Type="http://schemas.openxmlformats.org/officeDocument/2006/relationships/hyperlink" Target="https://observepoint.my.salesforce.com/006VH00000iLNTLYA4" TargetMode="External"/><Relationship Id="rId3454" Type="http://schemas.openxmlformats.org/officeDocument/2006/relationships/hyperlink" Target="https://observepoint.my.salesforce.com/001d000001IYGjgAAH" TargetMode="External"/><Relationship Id="rId4785" Type="http://schemas.openxmlformats.org/officeDocument/2006/relationships/hyperlink" Target="https://observepoint.my.salesforce.com/0060W000013qAUYQA2" TargetMode="External"/><Relationship Id="rId2123" Type="http://schemas.openxmlformats.org/officeDocument/2006/relationships/hyperlink" Target="https://observepoint.my.salesforce.com/001d000001gPBaDAAW" TargetMode="External"/><Relationship Id="rId3453" Type="http://schemas.openxmlformats.org/officeDocument/2006/relationships/hyperlink" Target="https://observepoint.my.salesforce.com/0060W0000120wfJQAQ" TargetMode="External"/><Relationship Id="rId4784" Type="http://schemas.openxmlformats.org/officeDocument/2006/relationships/hyperlink" Target="https://observepoint.my.salesforce.com/001d0000021NjZEAA0" TargetMode="External"/><Relationship Id="rId2124" Type="http://schemas.openxmlformats.org/officeDocument/2006/relationships/hyperlink" Target="https://observepoint.my.salesforce.com/0060W000012T0gxQAC" TargetMode="External"/><Relationship Id="rId3456" Type="http://schemas.openxmlformats.org/officeDocument/2006/relationships/hyperlink" Target="https://observepoint.my.salesforce.com/001d000001eypk4AAA" TargetMode="External"/><Relationship Id="rId4787" Type="http://schemas.openxmlformats.org/officeDocument/2006/relationships/hyperlink" Target="https://observepoint.my.salesforce.com/0060W000011SaAXQA0" TargetMode="External"/><Relationship Id="rId2125" Type="http://schemas.openxmlformats.org/officeDocument/2006/relationships/hyperlink" Target="https://observepoint.my.salesforce.com/0010W00002OKh7OQAT" TargetMode="External"/><Relationship Id="rId3455" Type="http://schemas.openxmlformats.org/officeDocument/2006/relationships/hyperlink" Target="https://observepoint.my.salesforce.com/006d000000aesK2AAI" TargetMode="External"/><Relationship Id="rId4786" Type="http://schemas.openxmlformats.org/officeDocument/2006/relationships/hyperlink" Target="https://observepoint.my.salesforce.com/001d0000021NjZEAA0" TargetMode="External"/><Relationship Id="rId2115" Type="http://schemas.openxmlformats.org/officeDocument/2006/relationships/hyperlink" Target="https://observepoint.my.salesforce.com/001d000001gPzgnAAC" TargetMode="External"/><Relationship Id="rId3447" Type="http://schemas.openxmlformats.org/officeDocument/2006/relationships/hyperlink" Target="https://observepoint.my.salesforce.com/006d000000tuzrVAAQ" TargetMode="External"/><Relationship Id="rId4778" Type="http://schemas.openxmlformats.org/officeDocument/2006/relationships/hyperlink" Target="https://observepoint.my.salesforce.com/001d000001gyX9yAAE" TargetMode="External"/><Relationship Id="rId2116" Type="http://schemas.openxmlformats.org/officeDocument/2006/relationships/hyperlink" Target="https://observepoint.my.salesforce.com/006VH00000ShfChYAJ" TargetMode="External"/><Relationship Id="rId3446" Type="http://schemas.openxmlformats.org/officeDocument/2006/relationships/hyperlink" Target="https://observepoint.my.salesforce.com/001d000001IYGjgAAH" TargetMode="External"/><Relationship Id="rId4777" Type="http://schemas.openxmlformats.org/officeDocument/2006/relationships/hyperlink" Target="https://observepoint.my.salesforce.com/006d000000uGd1vAAC" TargetMode="External"/><Relationship Id="rId2117" Type="http://schemas.openxmlformats.org/officeDocument/2006/relationships/hyperlink" Target="https://observepoint.my.salesforce.com/001d000001gPzgnAAC" TargetMode="External"/><Relationship Id="rId3449" Type="http://schemas.openxmlformats.org/officeDocument/2006/relationships/hyperlink" Target="https://observepoint.my.salesforce.com/0066T000015qQ5MQAU" TargetMode="External"/><Relationship Id="rId2118" Type="http://schemas.openxmlformats.org/officeDocument/2006/relationships/hyperlink" Target="https://observepoint.my.salesforce.com/0066T000017VaDFQA0" TargetMode="External"/><Relationship Id="rId3448" Type="http://schemas.openxmlformats.org/officeDocument/2006/relationships/hyperlink" Target="https://observepoint.my.salesforce.com/001d000001IYGjgAAH" TargetMode="External"/><Relationship Id="rId4779" Type="http://schemas.openxmlformats.org/officeDocument/2006/relationships/hyperlink" Target="https://observepoint.my.salesforce.com/0060W00000zPj4oQAC" TargetMode="External"/><Relationship Id="rId2119" Type="http://schemas.openxmlformats.org/officeDocument/2006/relationships/hyperlink" Target="https://observepoint.my.salesforce.com/001d000001gPBaDAAW" TargetMode="External"/><Relationship Id="rId4770" Type="http://schemas.openxmlformats.org/officeDocument/2006/relationships/hyperlink" Target="https://observepoint.my.salesforce.com/001d000001RdTv1AAF" TargetMode="External"/><Relationship Id="rId3441" Type="http://schemas.openxmlformats.org/officeDocument/2006/relationships/hyperlink" Target="https://observepoint.my.salesforce.com/006d000000Yd5oVAAR" TargetMode="External"/><Relationship Id="rId4772" Type="http://schemas.openxmlformats.org/officeDocument/2006/relationships/hyperlink" Target="https://observepoint.my.salesforce.com/001d000000VOihSAAT" TargetMode="External"/><Relationship Id="rId2110" Type="http://schemas.openxmlformats.org/officeDocument/2006/relationships/hyperlink" Target="https://observepoint.my.salesforce.com/0066T000018zdmVQAQ" TargetMode="External"/><Relationship Id="rId3440" Type="http://schemas.openxmlformats.org/officeDocument/2006/relationships/hyperlink" Target="https://observepoint.my.salesforce.com/001d000001IYGjgAAH" TargetMode="External"/><Relationship Id="rId4771" Type="http://schemas.openxmlformats.org/officeDocument/2006/relationships/hyperlink" Target="https://observepoint.my.salesforce.com/0060W00000zNMz5QAG" TargetMode="External"/><Relationship Id="rId2111" Type="http://schemas.openxmlformats.org/officeDocument/2006/relationships/hyperlink" Target="https://observepoint.my.salesforce.com/001d000001RdR33AAF" TargetMode="External"/><Relationship Id="rId3443" Type="http://schemas.openxmlformats.org/officeDocument/2006/relationships/hyperlink" Target="https://observepoint.my.salesforce.com/006d000000VQbxFAAT" TargetMode="External"/><Relationship Id="rId4774" Type="http://schemas.openxmlformats.org/officeDocument/2006/relationships/hyperlink" Target="https://observepoint.my.salesforce.com/001d000000VOihSAAT" TargetMode="External"/><Relationship Id="rId2112" Type="http://schemas.openxmlformats.org/officeDocument/2006/relationships/hyperlink" Target="https://observepoint.my.salesforce.com/006VH00000V6Gt4YAF" TargetMode="External"/><Relationship Id="rId3442" Type="http://schemas.openxmlformats.org/officeDocument/2006/relationships/hyperlink" Target="https://observepoint.my.salesforce.com/001d000001IYGjgAAH" TargetMode="External"/><Relationship Id="rId4773" Type="http://schemas.openxmlformats.org/officeDocument/2006/relationships/hyperlink" Target="https://observepoint.my.salesforce.com/006d000000to47lAAA" TargetMode="External"/><Relationship Id="rId2113" Type="http://schemas.openxmlformats.org/officeDocument/2006/relationships/hyperlink" Target="https://observepoint.my.salesforce.com/001d000001i8OcbAAE" TargetMode="External"/><Relationship Id="rId3445" Type="http://schemas.openxmlformats.org/officeDocument/2006/relationships/hyperlink" Target="https://observepoint.my.salesforce.com/006d000000tw3c4AAA" TargetMode="External"/><Relationship Id="rId4776" Type="http://schemas.openxmlformats.org/officeDocument/2006/relationships/hyperlink" Target="https://observepoint.my.salesforce.com/001d000001gyX9yAAE" TargetMode="External"/><Relationship Id="rId2114" Type="http://schemas.openxmlformats.org/officeDocument/2006/relationships/hyperlink" Target="https://observepoint.my.salesforce.com/0066T000017vtphQAA" TargetMode="External"/><Relationship Id="rId3444" Type="http://schemas.openxmlformats.org/officeDocument/2006/relationships/hyperlink" Target="https://observepoint.my.salesforce.com/001d000001IYGjgAAH" TargetMode="External"/><Relationship Id="rId4775" Type="http://schemas.openxmlformats.org/officeDocument/2006/relationships/hyperlink" Target="https://observepoint.my.salesforce.com/0060W00000wzET6QA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hyperlink" Target="http://realtor.com"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google.com/document/d/1bYxlKu9l23n9zIPRp5Wsp1Ap4hmbvLgeHB1NxkjtZK4/edit" TargetMode="External"/><Relationship Id="rId22" Type="http://schemas.openxmlformats.org/officeDocument/2006/relationships/hyperlink" Target="https://docs.google.com/document/d/1bYxlKu9l23n9zIPRp5Wsp1Ap4hmbvLgeHB1NxkjtZK4/edit" TargetMode="External"/><Relationship Id="rId21" Type="http://schemas.openxmlformats.org/officeDocument/2006/relationships/hyperlink" Target="https://docs.google.com/document/d/1bYxlKu9l23n9zIPRp5Wsp1Ap4hmbvLgeHB1NxkjtZK4/edit" TargetMode="External"/><Relationship Id="rId23" Type="http://schemas.openxmlformats.org/officeDocument/2006/relationships/drawing" Target="../drawings/drawing12.xml"/><Relationship Id="rId11" Type="http://schemas.openxmlformats.org/officeDocument/2006/relationships/hyperlink" Target="https://docs.google.com/document/d/1bYxlKu9l23n9zIPRp5Wsp1Ap4hmbvLgeHB1NxkjtZK4/edit" TargetMode="External"/><Relationship Id="rId10" Type="http://schemas.openxmlformats.org/officeDocument/2006/relationships/hyperlink" Target="https://observepoint.zoom.us/j/91921582082" TargetMode="External"/><Relationship Id="rId13" Type="http://schemas.openxmlformats.org/officeDocument/2006/relationships/hyperlink" Target="https://docs.google.com/document/d/1bYxlKu9l23n9zIPRp5Wsp1Ap4hmbvLgeHB1NxkjtZK4/edit" TargetMode="External"/><Relationship Id="rId12" Type="http://schemas.openxmlformats.org/officeDocument/2006/relationships/hyperlink" Target="https://docs.google.com/document/d/1bYxlKu9l23n9zIPRp5Wsp1Ap4hmbvLgeHB1NxkjtZK4/edit" TargetMode="External"/><Relationship Id="rId15" Type="http://schemas.openxmlformats.org/officeDocument/2006/relationships/hyperlink" Target="https://docs.google.com/document/d/1bYxlKu9l23n9zIPRp5Wsp1Ap4hmbvLgeHB1NxkjtZK4/edit" TargetMode="External"/><Relationship Id="rId14" Type="http://schemas.openxmlformats.org/officeDocument/2006/relationships/hyperlink" Target="https://docs.google.com/document/d/1bYxlKu9l23n9zIPRp5Wsp1Ap4hmbvLgeHB1NxkjtZK4/edit" TargetMode="External"/><Relationship Id="rId17" Type="http://schemas.openxmlformats.org/officeDocument/2006/relationships/hyperlink" Target="https://docs.google.com/document/d/1bYxlKu9l23n9zIPRp5Wsp1Ap4hmbvLgeHB1NxkjtZK4/edit" TargetMode="External"/><Relationship Id="rId16" Type="http://schemas.openxmlformats.org/officeDocument/2006/relationships/hyperlink" Target="https://docs.google.com/document/d/1bYxlKu9l23n9zIPRp5Wsp1Ap4hmbvLgeHB1NxkjtZK4/edit" TargetMode="External"/><Relationship Id="rId19" Type="http://schemas.openxmlformats.org/officeDocument/2006/relationships/hyperlink" Target="https://docs.google.com/document/d/1bYxlKu9l23n9zIPRp5Wsp1Ap4hmbvLgeHB1NxkjtZK4/edit" TargetMode="External"/><Relationship Id="rId18" Type="http://schemas.openxmlformats.org/officeDocument/2006/relationships/hyperlink" Target="https://docs.google.com/document/d/1bYxlKu9l23n9zIPRp5Wsp1Ap4hmbvLgeHB1NxkjtZK4/edit" TargetMode="External"/><Relationship Id="rId1" Type="http://schemas.openxmlformats.org/officeDocument/2006/relationships/hyperlink" Target="https://observepoint.zoom.us/j/92849939183" TargetMode="External"/><Relationship Id="rId2" Type="http://schemas.openxmlformats.org/officeDocument/2006/relationships/hyperlink" Target="https://observepoint.zoom.us/j/3133456073?omn=98925617537&amp;jst=3" TargetMode="External"/><Relationship Id="rId3" Type="http://schemas.openxmlformats.org/officeDocument/2006/relationships/hyperlink" Target="https://observepoint.zoom.us/j/7387828030?pwd=WmdZQ24vM2htQmYydU56OFBidkU3Zz09" TargetMode="External"/><Relationship Id="rId4" Type="http://schemas.openxmlformats.org/officeDocument/2006/relationships/hyperlink" Target="https://www.google.com/url?q=https://teams.microsoft.com/l/meetup-join/19%253ameeting_ZjRkMzM1MjItZGNjOS00MWFhLWJlNjQtMjc4ZTJmOWM2NjJj%2540thread.v2/0?context%3D%257b%2522Tid%2522%253a%2522d8fde2f5-9392-4260-8a03-0ad01f4746e9%2522%252c%2522Oid%2522%253a%25224cf02d10-78dd-48bc-8462-dd3691fbdcba%2522%257d&amp;sa=D&amp;source=calendar&amp;ust=1765285820775070&amp;usg=AOvVaw3V0plEwdclZlUpwH8CYzX8" TargetMode="External"/><Relationship Id="rId9" Type="http://schemas.openxmlformats.org/officeDocument/2006/relationships/hyperlink" Target="https://observepoint.zoom.us/j/99974375314" TargetMode="External"/><Relationship Id="rId5" Type="http://schemas.openxmlformats.org/officeDocument/2006/relationships/hyperlink" Target="https://observepoint.zoom.us/j/3133456073?omn=97007834233&amp;jst=3" TargetMode="External"/><Relationship Id="rId6" Type="http://schemas.openxmlformats.org/officeDocument/2006/relationships/hyperlink" Target="https://observepoint.zoom.us/j/91033742956" TargetMode="External"/><Relationship Id="rId7" Type="http://schemas.openxmlformats.org/officeDocument/2006/relationships/hyperlink" Target="https://observepoint.zoom.us/j/93362340646" TargetMode="External"/><Relationship Id="rId8" Type="http://schemas.openxmlformats.org/officeDocument/2006/relationships/hyperlink" Target="https://observepoint.zoom.us/j/99401680681"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cvshealth.com" TargetMode="External"/><Relationship Id="rId42" Type="http://schemas.openxmlformats.org/officeDocument/2006/relationships/hyperlink" Target="http://woolworths.com.au" TargetMode="External"/><Relationship Id="rId41" Type="http://schemas.openxmlformats.org/officeDocument/2006/relationships/hyperlink" Target="http://darden.com" TargetMode="External"/><Relationship Id="rId44" Type="http://schemas.openxmlformats.org/officeDocument/2006/relationships/hyperlink" Target="http://caleres.com" TargetMode="External"/><Relationship Id="rId43" Type="http://schemas.openxmlformats.org/officeDocument/2006/relationships/hyperlink" Target="http://worldmarket.com" TargetMode="External"/><Relationship Id="rId46" Type="http://schemas.openxmlformats.org/officeDocument/2006/relationships/hyperlink" Target="http://amica.com" TargetMode="External"/><Relationship Id="rId45" Type="http://schemas.openxmlformats.org/officeDocument/2006/relationships/hyperlink" Target="http://agilent.com" TargetMode="External"/><Relationship Id="rId48" Type="http://schemas.openxmlformats.org/officeDocument/2006/relationships/hyperlink" Target="http://verisign.com" TargetMode="External"/><Relationship Id="rId47" Type="http://schemas.openxmlformats.org/officeDocument/2006/relationships/hyperlink" Target="http://cdw.com" TargetMode="External"/><Relationship Id="rId49" Type="http://schemas.openxmlformats.org/officeDocument/2006/relationships/hyperlink" Target="http://prudential.com" TargetMode="External"/><Relationship Id="rId31" Type="http://schemas.openxmlformats.org/officeDocument/2006/relationships/hyperlink" Target="http://devry.edu" TargetMode="External"/><Relationship Id="rId30" Type="http://schemas.openxmlformats.org/officeDocument/2006/relationships/hyperlink" Target="http://amica.com" TargetMode="External"/><Relationship Id="rId33" Type="http://schemas.openxmlformats.org/officeDocument/2006/relationships/hyperlink" Target="http://ziffdavis.com" TargetMode="External"/><Relationship Id="rId32" Type="http://schemas.openxmlformats.org/officeDocument/2006/relationships/hyperlink" Target="http://rwjf.org" TargetMode="External"/><Relationship Id="rId35" Type="http://schemas.openxmlformats.org/officeDocument/2006/relationships/hyperlink" Target="http://accentgr.com.au" TargetMode="External"/><Relationship Id="rId34" Type="http://schemas.openxmlformats.org/officeDocument/2006/relationships/hyperlink" Target="http://devry.edu" TargetMode="External"/><Relationship Id="rId37" Type="http://schemas.openxmlformats.org/officeDocument/2006/relationships/hyperlink" Target="http://rwjf.org" TargetMode="External"/><Relationship Id="rId36" Type="http://schemas.openxmlformats.org/officeDocument/2006/relationships/hyperlink" Target="http://cdw.com" TargetMode="External"/><Relationship Id="rId39" Type="http://schemas.openxmlformats.org/officeDocument/2006/relationships/hyperlink" Target="http://lumen.com" TargetMode="External"/><Relationship Id="rId38" Type="http://schemas.openxmlformats.org/officeDocument/2006/relationships/hyperlink" Target="http://brunswick.com" TargetMode="External"/><Relationship Id="rId20" Type="http://schemas.openxmlformats.org/officeDocument/2006/relationships/hyperlink" Target="http://cvshealth.com" TargetMode="External"/><Relationship Id="rId22" Type="http://schemas.openxmlformats.org/officeDocument/2006/relationships/hyperlink" Target="http://contractor.optavia.com" TargetMode="External"/><Relationship Id="rId21" Type="http://schemas.openxmlformats.org/officeDocument/2006/relationships/hyperlink" Target="http://cotiviti.com" TargetMode="External"/><Relationship Id="rId24" Type="http://schemas.openxmlformats.org/officeDocument/2006/relationships/hyperlink" Target="http://lumen.com" TargetMode="External"/><Relationship Id="rId23" Type="http://schemas.openxmlformats.org/officeDocument/2006/relationships/hyperlink" Target="http://cvshealth.com" TargetMode="External"/><Relationship Id="rId26" Type="http://schemas.openxmlformats.org/officeDocument/2006/relationships/hyperlink" Target="http://rwjf.org" TargetMode="External"/><Relationship Id="rId25" Type="http://schemas.openxmlformats.org/officeDocument/2006/relationships/hyperlink" Target="http://seagate.com" TargetMode="External"/><Relationship Id="rId28" Type="http://schemas.openxmlformats.org/officeDocument/2006/relationships/hyperlink" Target="http://worldmarket.com" TargetMode="External"/><Relationship Id="rId27" Type="http://schemas.openxmlformats.org/officeDocument/2006/relationships/hyperlink" Target="http://cotiviti.com" TargetMode="External"/><Relationship Id="rId29" Type="http://schemas.openxmlformats.org/officeDocument/2006/relationships/hyperlink" Target="http://mongodb.com" TargetMode="External"/><Relationship Id="rId11" Type="http://schemas.openxmlformats.org/officeDocument/2006/relationships/hyperlink" Target="http://brunswick.com" TargetMode="External"/><Relationship Id="rId10" Type="http://schemas.openxmlformats.org/officeDocument/2006/relationships/hyperlink" Target="http://prudential.com" TargetMode="External"/><Relationship Id="rId13" Type="http://schemas.openxmlformats.org/officeDocument/2006/relationships/hyperlink" Target="http://commonspirit.org" TargetMode="External"/><Relationship Id="rId12" Type="http://schemas.openxmlformats.org/officeDocument/2006/relationships/hyperlink" Target="http://cdw.com" TargetMode="External"/><Relationship Id="rId15" Type="http://schemas.openxmlformats.org/officeDocument/2006/relationships/hyperlink" Target="http://lumen.com" TargetMode="External"/><Relationship Id="rId14" Type="http://schemas.openxmlformats.org/officeDocument/2006/relationships/hyperlink" Target="http://setoyota.com" TargetMode="External"/><Relationship Id="rId17" Type="http://schemas.openxmlformats.org/officeDocument/2006/relationships/hyperlink" Target="http://questrade.com" TargetMode="External"/><Relationship Id="rId16" Type="http://schemas.openxmlformats.org/officeDocument/2006/relationships/hyperlink" Target="http://mongodb.com" TargetMode="External"/><Relationship Id="rId19" Type="http://schemas.openxmlformats.org/officeDocument/2006/relationships/hyperlink" Target="http://westjet.com" TargetMode="External"/><Relationship Id="rId18" Type="http://schemas.openxmlformats.org/officeDocument/2006/relationships/hyperlink" Target="http://contractor.optavia.com" TargetMode="External"/><Relationship Id="rId51" Type="http://schemas.openxmlformats.org/officeDocument/2006/relationships/hyperlink" Target="http://prudential.com" TargetMode="External"/><Relationship Id="rId50" Type="http://schemas.openxmlformats.org/officeDocument/2006/relationships/hyperlink" Target="http://amica.com" TargetMode="External"/><Relationship Id="rId53" Type="http://schemas.openxmlformats.org/officeDocument/2006/relationships/hyperlink" Target="http://amica.com" TargetMode="External"/><Relationship Id="rId52" Type="http://schemas.openxmlformats.org/officeDocument/2006/relationships/hyperlink" Target="http://caesars.com" TargetMode="External"/><Relationship Id="rId55" Type="http://schemas.openxmlformats.org/officeDocument/2006/relationships/hyperlink" Target="http://officeworks.com.au" TargetMode="External"/><Relationship Id="rId54" Type="http://schemas.openxmlformats.org/officeDocument/2006/relationships/hyperlink" Target="http://commonspirit.org" TargetMode="External"/><Relationship Id="rId57" Type="http://schemas.openxmlformats.org/officeDocument/2006/relationships/drawing" Target="../drawings/drawing13.xml"/><Relationship Id="rId56" Type="http://schemas.openxmlformats.org/officeDocument/2006/relationships/hyperlink" Target="http://accentgr.com.au" TargetMode="External"/><Relationship Id="rId1" Type="http://schemas.openxmlformats.org/officeDocument/2006/relationships/hyperlink" Target="http://rwjf.org" TargetMode="External"/><Relationship Id="rId2" Type="http://schemas.openxmlformats.org/officeDocument/2006/relationships/hyperlink" Target="http://rwjf.org" TargetMode="External"/><Relationship Id="rId3" Type="http://schemas.openxmlformats.org/officeDocument/2006/relationships/hyperlink" Target="http://amica.com" TargetMode="External"/><Relationship Id="rId4" Type="http://schemas.openxmlformats.org/officeDocument/2006/relationships/hyperlink" Target="http://agilent.com" TargetMode="External"/><Relationship Id="rId9" Type="http://schemas.openxmlformats.org/officeDocument/2006/relationships/hyperlink" Target="http://agilent.com" TargetMode="External"/><Relationship Id="rId5" Type="http://schemas.openxmlformats.org/officeDocument/2006/relationships/hyperlink" Target="http://verisign.com" TargetMode="External"/><Relationship Id="rId6" Type="http://schemas.openxmlformats.org/officeDocument/2006/relationships/hyperlink" Target="http://officeworks.com.au" TargetMode="External"/><Relationship Id="rId7" Type="http://schemas.openxmlformats.org/officeDocument/2006/relationships/hyperlink" Target="http://amica.com" TargetMode="External"/><Relationship Id="rId8" Type="http://schemas.openxmlformats.org/officeDocument/2006/relationships/hyperlink" Target="http://prudential.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92" Type="http://schemas.openxmlformats.org/officeDocument/2006/relationships/hyperlink" Target="https://github.com/johndavis92790/OP-Tasklist/issues/1061" TargetMode="External"/><Relationship Id="rId391" Type="http://schemas.openxmlformats.org/officeDocument/2006/relationships/hyperlink" Target="https://github.com/johndavis92790/OP-Tasklist/issues/1060" TargetMode="External"/><Relationship Id="rId390" Type="http://schemas.openxmlformats.org/officeDocument/2006/relationships/hyperlink" Target="https://github.com/johndavis92790/OP-Tasklist/issues/1059" TargetMode="External"/><Relationship Id="rId385" Type="http://schemas.openxmlformats.org/officeDocument/2006/relationships/hyperlink" Target="https://github.com/johndavis92790/OP-Tasklist/issues/1038" TargetMode="External"/><Relationship Id="rId384" Type="http://schemas.openxmlformats.org/officeDocument/2006/relationships/hyperlink" Target="https://github.com/johndavis92790/OP-Tasklist/issues/1037" TargetMode="External"/><Relationship Id="rId383" Type="http://schemas.openxmlformats.org/officeDocument/2006/relationships/hyperlink" Target="https://github.com/johndavis92790/OP-Tasklist/issues/1036" TargetMode="External"/><Relationship Id="rId382" Type="http://schemas.openxmlformats.org/officeDocument/2006/relationships/hyperlink" Target="https://github.com/johndavis92790/OP-Tasklist/issues/1019" TargetMode="External"/><Relationship Id="rId389" Type="http://schemas.openxmlformats.org/officeDocument/2006/relationships/hyperlink" Target="https://github.com/johndavis92790/OP-Tasklist/issues/1058" TargetMode="External"/><Relationship Id="rId388" Type="http://schemas.openxmlformats.org/officeDocument/2006/relationships/hyperlink" Target="https://github.com/johndavis92790/OP-Tasklist/issues/1041" TargetMode="External"/><Relationship Id="rId387" Type="http://schemas.openxmlformats.org/officeDocument/2006/relationships/hyperlink" Target="https://github.com/johndavis92790/OP-Tasklist/issues/1040" TargetMode="External"/><Relationship Id="rId386" Type="http://schemas.openxmlformats.org/officeDocument/2006/relationships/hyperlink" Target="https://github.com/johndavis92790/OP-Tasklist/issues/1039" TargetMode="External"/><Relationship Id="rId381" Type="http://schemas.openxmlformats.org/officeDocument/2006/relationships/hyperlink" Target="https://github.com/johndavis92790/OP-Tasklist/issues/1018" TargetMode="External"/><Relationship Id="rId380" Type="http://schemas.openxmlformats.org/officeDocument/2006/relationships/hyperlink" Target="https://github.com/johndavis92790/OP-Tasklist/issues/1017" TargetMode="External"/><Relationship Id="rId379" Type="http://schemas.openxmlformats.org/officeDocument/2006/relationships/hyperlink" Target="https://github.com/johndavis92790/OP-Tasklist/issues/1016" TargetMode="External"/><Relationship Id="rId374" Type="http://schemas.openxmlformats.org/officeDocument/2006/relationships/hyperlink" Target="https://github.com/johndavis92790/OP-Tasklist/issues/995" TargetMode="External"/><Relationship Id="rId373" Type="http://schemas.openxmlformats.org/officeDocument/2006/relationships/hyperlink" Target="https://github.com/johndavis92790/OP-Tasklist/issues/994" TargetMode="External"/><Relationship Id="rId372" Type="http://schemas.openxmlformats.org/officeDocument/2006/relationships/hyperlink" Target="https://github.com/johndavis92790/OP-Tasklist/issues/993" TargetMode="External"/><Relationship Id="rId371" Type="http://schemas.openxmlformats.org/officeDocument/2006/relationships/hyperlink" Target="https://github.com/johndavis92790/OP-Tasklist/issues/992" TargetMode="External"/><Relationship Id="rId378" Type="http://schemas.openxmlformats.org/officeDocument/2006/relationships/hyperlink" Target="https://github.com/johndavis92790/OP-Tasklist/issues/1015" TargetMode="External"/><Relationship Id="rId377" Type="http://schemas.openxmlformats.org/officeDocument/2006/relationships/hyperlink" Target="https://github.com/johndavis92790/OP-Tasklist/issues/1014" TargetMode="External"/><Relationship Id="rId376" Type="http://schemas.openxmlformats.org/officeDocument/2006/relationships/hyperlink" Target="https://github.com/johndavis92790/OP-Tasklist/issues/997" TargetMode="External"/><Relationship Id="rId375" Type="http://schemas.openxmlformats.org/officeDocument/2006/relationships/hyperlink" Target="https://github.com/johndavis92790/OP-Tasklist/issues/996" TargetMode="External"/><Relationship Id="rId396" Type="http://schemas.openxmlformats.org/officeDocument/2006/relationships/hyperlink" Target="https://github.com/johndavis92790/OP-Tasklist/issues/1081" TargetMode="External"/><Relationship Id="rId395" Type="http://schemas.openxmlformats.org/officeDocument/2006/relationships/hyperlink" Target="https://github.com/johndavis92790/OP-Tasklist/issues/1080" TargetMode="External"/><Relationship Id="rId394" Type="http://schemas.openxmlformats.org/officeDocument/2006/relationships/hyperlink" Target="https://github.com/johndavis92790/OP-Tasklist/issues/1063" TargetMode="External"/><Relationship Id="rId393" Type="http://schemas.openxmlformats.org/officeDocument/2006/relationships/hyperlink" Target="https://github.com/johndavis92790/OP-Tasklist/issues/1062" TargetMode="External"/><Relationship Id="rId399" Type="http://schemas.openxmlformats.org/officeDocument/2006/relationships/hyperlink" Target="https://github.com/johndavis92790/OP-Tasklist/issues/1084" TargetMode="External"/><Relationship Id="rId398" Type="http://schemas.openxmlformats.org/officeDocument/2006/relationships/hyperlink" Target="https://github.com/johndavis92790/OP-Tasklist/issues/1083" TargetMode="External"/><Relationship Id="rId397" Type="http://schemas.openxmlformats.org/officeDocument/2006/relationships/hyperlink" Target="https://github.com/johndavis92790/OP-Tasklist/issues/1082" TargetMode="External"/><Relationship Id="rId40" Type="http://schemas.openxmlformats.org/officeDocument/2006/relationships/hyperlink" Target="https://github.com/johndavis92790/OP-Tasklist/issues/1792" TargetMode="External"/><Relationship Id="rId42" Type="http://schemas.openxmlformats.org/officeDocument/2006/relationships/hyperlink" Target="https://github.com/johndavis92790/OP-Tasklist/issues/68" TargetMode="External"/><Relationship Id="rId41" Type="http://schemas.openxmlformats.org/officeDocument/2006/relationships/hyperlink" Target="https://github.com/johndavis92790/OP-Tasklist/issues/1826" TargetMode="External"/><Relationship Id="rId44" Type="http://schemas.openxmlformats.org/officeDocument/2006/relationships/hyperlink" Target="https://github.com/johndavis92790/OP-Tasklist/issues/1796" TargetMode="External"/><Relationship Id="rId43" Type="http://schemas.openxmlformats.org/officeDocument/2006/relationships/hyperlink" Target="https://github.com/johndavis92790/OP-Tasklist/issues/1797" TargetMode="External"/><Relationship Id="rId46" Type="http://schemas.openxmlformats.org/officeDocument/2006/relationships/hyperlink" Target="https://github.com/johndavis92790/OP-Tasklist/issues/1824" TargetMode="External"/><Relationship Id="rId45" Type="http://schemas.openxmlformats.org/officeDocument/2006/relationships/hyperlink" Target="https://github.com/johndavis92790/OP-Tasklist/issues/1827" TargetMode="External"/><Relationship Id="rId48" Type="http://schemas.openxmlformats.org/officeDocument/2006/relationships/hyperlink" Target="https://github.com/johndavis92790/OP-Tasklist/issues/27" TargetMode="External"/><Relationship Id="rId47" Type="http://schemas.openxmlformats.org/officeDocument/2006/relationships/hyperlink" Target="https://github.com/johndavis92790/OP-Tasklist/issues/1825" TargetMode="External"/><Relationship Id="rId49" Type="http://schemas.openxmlformats.org/officeDocument/2006/relationships/hyperlink" Target="https://github.com/johndavis92790/OP-Tasklist/issues/9" TargetMode="External"/><Relationship Id="rId31" Type="http://schemas.openxmlformats.org/officeDocument/2006/relationships/hyperlink" Target="https://docs.google.com/spreadsheets/d/1HqBJAsHfpWeo7DnVewsBN2o6LoP2HzWTP3oxqCzBGw8/edit?gid=0" TargetMode="External"/><Relationship Id="rId30" Type="http://schemas.openxmlformats.org/officeDocument/2006/relationships/hyperlink" Target="https://github.com/johndavis92790/OP-Tasklist/issues/48" TargetMode="External"/><Relationship Id="rId33" Type="http://schemas.openxmlformats.org/officeDocument/2006/relationships/hyperlink" Target="https://github.com/johndavis92790/OP-Tasklist/issues/155" TargetMode="External"/><Relationship Id="rId32" Type="http://schemas.openxmlformats.org/officeDocument/2006/relationships/hyperlink" Target="https://github.com/johndavis92790/OP-Tasklist/issues/1764" TargetMode="External"/><Relationship Id="rId35" Type="http://schemas.openxmlformats.org/officeDocument/2006/relationships/hyperlink" Target="https://github.com/johndavis92790/OP-Tasklist/issues/150" TargetMode="External"/><Relationship Id="rId34" Type="http://schemas.openxmlformats.org/officeDocument/2006/relationships/hyperlink" Target="https://github.com/johndavis92790/OP-Tasklist/issues/154" TargetMode="External"/><Relationship Id="rId37" Type="http://schemas.openxmlformats.org/officeDocument/2006/relationships/hyperlink" Target="https://github.com/johndavis92790/OP-Tasklist/issues/1793" TargetMode="External"/><Relationship Id="rId36" Type="http://schemas.openxmlformats.org/officeDocument/2006/relationships/hyperlink" Target="https://github.com/johndavis92790/OP-Tasklist/issues/151" TargetMode="External"/><Relationship Id="rId39" Type="http://schemas.openxmlformats.org/officeDocument/2006/relationships/hyperlink" Target="https://github.com/johndavis92790/OP-Tasklist/issues/1870" TargetMode="External"/><Relationship Id="rId38" Type="http://schemas.openxmlformats.org/officeDocument/2006/relationships/hyperlink" Target="https://github.com/johndavis92790/OP-Tasklist/issues/1794" TargetMode="External"/><Relationship Id="rId20" Type="http://schemas.openxmlformats.org/officeDocument/2006/relationships/hyperlink" Target="https://github.com/johndavis92790/OP-Tasklist/issues/65" TargetMode="External"/><Relationship Id="rId22" Type="http://schemas.openxmlformats.org/officeDocument/2006/relationships/hyperlink" Target="https://github.com/johndavis92790/OP-Tasklist/issues/127" TargetMode="External"/><Relationship Id="rId21" Type="http://schemas.openxmlformats.org/officeDocument/2006/relationships/hyperlink" Target="https://github.com/johndavis92790/OP-Tasklist/issues/63" TargetMode="External"/><Relationship Id="rId24" Type="http://schemas.openxmlformats.org/officeDocument/2006/relationships/hyperlink" Target="https://github.com/johndavis92790/OP-Tasklist/issues/1771" TargetMode="External"/><Relationship Id="rId23" Type="http://schemas.openxmlformats.org/officeDocument/2006/relationships/hyperlink" Target="https://github.com/johndavis92790/OP-Tasklist/issues/1770" TargetMode="External"/><Relationship Id="rId26" Type="http://schemas.openxmlformats.org/officeDocument/2006/relationships/hyperlink" Target="https://github.com/johndavis92790/OP-Tasklist/issues/45" TargetMode="External"/><Relationship Id="rId25" Type="http://schemas.openxmlformats.org/officeDocument/2006/relationships/hyperlink" Target="https://github.com/johndavis92790/OP-Tasklist/issues/128" TargetMode="External"/><Relationship Id="rId28" Type="http://schemas.openxmlformats.org/officeDocument/2006/relationships/hyperlink" Target="https://github.com/johndavis92790/OP-Tasklist/issues/13" TargetMode="External"/><Relationship Id="rId27" Type="http://schemas.openxmlformats.org/officeDocument/2006/relationships/hyperlink" Target="https://github.com/johndavis92790/OP-Tasklist/issues/140" TargetMode="External"/><Relationship Id="rId29" Type="http://schemas.openxmlformats.org/officeDocument/2006/relationships/hyperlink" Target="https://github.com/johndavis92790/OP-Tasklist/issues/1758" TargetMode="External"/><Relationship Id="rId11" Type="http://schemas.openxmlformats.org/officeDocument/2006/relationships/hyperlink" Target="https://github.com/johndavis92790/OP-Tasklist/issues/1804" TargetMode="External"/><Relationship Id="rId10" Type="http://schemas.openxmlformats.org/officeDocument/2006/relationships/hyperlink" Target="https://github.com/johndavis92790/OP-Tasklist/issues/1806" TargetMode="External"/><Relationship Id="rId13" Type="http://schemas.openxmlformats.org/officeDocument/2006/relationships/hyperlink" Target="https://github.com/johndavis92790/OP-Tasklist/issues/1808" TargetMode="External"/><Relationship Id="rId12" Type="http://schemas.openxmlformats.org/officeDocument/2006/relationships/hyperlink" Target="https://github.com/johndavis92790/OP-Tasklist/issues/1807" TargetMode="External"/><Relationship Id="rId15" Type="http://schemas.openxmlformats.org/officeDocument/2006/relationships/hyperlink" Target="https://github.com/johndavis92790/OP-Tasklist/issues/1810" TargetMode="External"/><Relationship Id="rId14" Type="http://schemas.openxmlformats.org/officeDocument/2006/relationships/hyperlink" Target="https://github.com/johndavis92790/OP-Tasklist/issues/1809" TargetMode="External"/><Relationship Id="rId17" Type="http://schemas.openxmlformats.org/officeDocument/2006/relationships/hyperlink" Target="https://github.com/johndavis92790/OP-Tasklist/issues/64" TargetMode="External"/><Relationship Id="rId16" Type="http://schemas.openxmlformats.org/officeDocument/2006/relationships/hyperlink" Target="https://github.com/johndavis92790/OP-Tasklist/issues/49" TargetMode="External"/><Relationship Id="rId19" Type="http://schemas.openxmlformats.org/officeDocument/2006/relationships/hyperlink" Target="https://github.com/johndavis92790/OP-Tasklist/issues/1803" TargetMode="External"/><Relationship Id="rId18" Type="http://schemas.openxmlformats.org/officeDocument/2006/relationships/hyperlink" Target="https://github.com/johndavis92790/OP-Tasklist/issues/1802" TargetMode="External"/><Relationship Id="rId84" Type="http://schemas.openxmlformats.org/officeDocument/2006/relationships/hyperlink" Target="https://github.com/johndavis92790/OP-Tasklist/issues/1760" TargetMode="External"/><Relationship Id="rId83" Type="http://schemas.openxmlformats.org/officeDocument/2006/relationships/hyperlink" Target="https://github.com/johndavis92790/OP-Tasklist/issues/143" TargetMode="External"/><Relationship Id="rId86" Type="http://schemas.openxmlformats.org/officeDocument/2006/relationships/hyperlink" Target="https://github.com/johndavis92790/OP-Tasklist/issues/1777" TargetMode="External"/><Relationship Id="rId85" Type="http://schemas.openxmlformats.org/officeDocument/2006/relationships/hyperlink" Target="https://github.com/johndavis92790/OP-Tasklist/issues/1765" TargetMode="External"/><Relationship Id="rId88" Type="http://schemas.openxmlformats.org/officeDocument/2006/relationships/hyperlink" Target="https://github.com/johndavis92790/OP-Tasklist/issues/1784" TargetMode="External"/><Relationship Id="rId87" Type="http://schemas.openxmlformats.org/officeDocument/2006/relationships/hyperlink" Target="https://github.com/johndavis92790/OP-Tasklist/issues/1779" TargetMode="External"/><Relationship Id="rId89" Type="http://schemas.openxmlformats.org/officeDocument/2006/relationships/hyperlink" Target="https://github.com/johndavis92790/OP-Tasklist/issues/1864" TargetMode="External"/><Relationship Id="rId80" Type="http://schemas.openxmlformats.org/officeDocument/2006/relationships/hyperlink" Target="https://github.com/johndavis92790/OP-Tasklist/issues/39" TargetMode="External"/><Relationship Id="rId82" Type="http://schemas.openxmlformats.org/officeDocument/2006/relationships/hyperlink" Target="https://github.com/johndavis92790/OP-Tasklist/issues/1763" TargetMode="External"/><Relationship Id="rId81" Type="http://schemas.openxmlformats.org/officeDocument/2006/relationships/hyperlink" Target="https://github.com/johndavis92790/OP-Tasklist/issues/1761" TargetMode="External"/><Relationship Id="rId73" Type="http://schemas.openxmlformats.org/officeDocument/2006/relationships/hyperlink" Target="https://github.com/johndavis92790/OP-Tasklist/issues/12" TargetMode="External"/><Relationship Id="rId72" Type="http://schemas.openxmlformats.org/officeDocument/2006/relationships/hyperlink" Target="https://github.com/johndavis92790/OP-Tasklist/issues/21" TargetMode="External"/><Relationship Id="rId75" Type="http://schemas.openxmlformats.org/officeDocument/2006/relationships/hyperlink" Target="https://github.com/johndavis92790/OP-Tasklist/issues/29" TargetMode="External"/><Relationship Id="rId74" Type="http://schemas.openxmlformats.org/officeDocument/2006/relationships/hyperlink" Target="https://docs.google.com/document/d/140wmbhSpbK-AZMl3JmRJjA7d0ZZNrd2UWkFsUwfn5Bk/edit?tab=t.0" TargetMode="External"/><Relationship Id="rId77" Type="http://schemas.openxmlformats.org/officeDocument/2006/relationships/hyperlink" Target="https://github.com/johndavis92790/OP-Tasklist/issues/28" TargetMode="External"/><Relationship Id="rId76" Type="http://schemas.openxmlformats.org/officeDocument/2006/relationships/hyperlink" Target="https://us-3129.app.gong.io/engage/flows?folder=undefined&amp;flow=1781899940887119176" TargetMode="External"/><Relationship Id="rId79" Type="http://schemas.openxmlformats.org/officeDocument/2006/relationships/hyperlink" Target="https://mail.google.com/mail/u/0/" TargetMode="External"/><Relationship Id="rId78" Type="http://schemas.openxmlformats.org/officeDocument/2006/relationships/hyperlink" Target="https://github.com/johndavis92790/OP-Tasklist/issues/22" TargetMode="External"/><Relationship Id="rId71" Type="http://schemas.openxmlformats.org/officeDocument/2006/relationships/hyperlink" Target="https://github.com/johndavis92790/OP-Tasklist/issues/33" TargetMode="External"/><Relationship Id="rId70" Type="http://schemas.openxmlformats.org/officeDocument/2006/relationships/hyperlink" Target="https://github.com/johndavis92790/OP-Tasklist/issues/1737" TargetMode="External"/><Relationship Id="rId62" Type="http://schemas.openxmlformats.org/officeDocument/2006/relationships/hyperlink" Target="https://github.com/johndavis92790/OP-Tasklist/issues/20" TargetMode="External"/><Relationship Id="rId61" Type="http://schemas.openxmlformats.org/officeDocument/2006/relationships/hyperlink" Target="https://github.com/johndavis92790/OP-Tasklist/issues/1833" TargetMode="External"/><Relationship Id="rId64" Type="http://schemas.openxmlformats.org/officeDocument/2006/relationships/hyperlink" Target="https://github.com/johndavis92790/OP-Tasklist/issues/7" TargetMode="External"/><Relationship Id="rId63" Type="http://schemas.openxmlformats.org/officeDocument/2006/relationships/hyperlink" Target="https://github.com/johndavis92790/OP-Tasklist/issues/10" TargetMode="External"/><Relationship Id="rId66" Type="http://schemas.openxmlformats.org/officeDocument/2006/relationships/hyperlink" Target="https://github.com/johndavis92790/OP-Tasklist/issues/5" TargetMode="External"/><Relationship Id="rId65" Type="http://schemas.openxmlformats.org/officeDocument/2006/relationships/hyperlink" Target="https://github.com/johndavis92790/OP-Tasklist/issues/46" TargetMode="External"/><Relationship Id="rId68" Type="http://schemas.openxmlformats.org/officeDocument/2006/relationships/hyperlink" Target="https://github.com/johndavis92790/OP-Tasklist/issues/37" TargetMode="External"/><Relationship Id="rId67" Type="http://schemas.openxmlformats.org/officeDocument/2006/relationships/hyperlink" Target="https://github.com/johndavis92790/OP-Tasklist/issues/25" TargetMode="External"/><Relationship Id="rId60" Type="http://schemas.openxmlformats.org/officeDocument/2006/relationships/hyperlink" Target="https://github.com/johndavis92790/OP-Tasklist/issues/17" TargetMode="External"/><Relationship Id="rId69" Type="http://schemas.openxmlformats.org/officeDocument/2006/relationships/hyperlink" Target="https://github.com/johndavis92790/OP-Tasklist/issues/1736" TargetMode="External"/><Relationship Id="rId51" Type="http://schemas.openxmlformats.org/officeDocument/2006/relationships/hyperlink" Target="https://github.com/johndavis92790/OP-Tasklist/issues/51" TargetMode="External"/><Relationship Id="rId50" Type="http://schemas.openxmlformats.org/officeDocument/2006/relationships/hyperlink" Target="https://github.com/johndavis92790/OP-Tasklist/issues/43" TargetMode="External"/><Relationship Id="rId53" Type="http://schemas.openxmlformats.org/officeDocument/2006/relationships/hyperlink" Target="https://github.com/johndavis92790/OP-Tasklist/issues/34" TargetMode="External"/><Relationship Id="rId52" Type="http://schemas.openxmlformats.org/officeDocument/2006/relationships/hyperlink" Target="https://github.com/johndavis92790/OP-Tasklist/issues/15" TargetMode="External"/><Relationship Id="rId55" Type="http://schemas.openxmlformats.org/officeDocument/2006/relationships/hyperlink" Target="https://github.com/johndavis92790/OP-Tasklist/issues/24" TargetMode="External"/><Relationship Id="rId54" Type="http://schemas.openxmlformats.org/officeDocument/2006/relationships/hyperlink" Target="https://github.com/johndavis92790/OP-Tasklist/issues/11" TargetMode="External"/><Relationship Id="rId57" Type="http://schemas.openxmlformats.org/officeDocument/2006/relationships/hyperlink" Target="https://github.com/johndavis92790/OP-Tasklist/issues/2" TargetMode="External"/><Relationship Id="rId56" Type="http://schemas.openxmlformats.org/officeDocument/2006/relationships/hyperlink" Target="https://github.com/johndavis92790/OP-Tasklist/issues/3" TargetMode="External"/><Relationship Id="rId59" Type="http://schemas.openxmlformats.org/officeDocument/2006/relationships/hyperlink" Target="https://github.com/johndavis92790/OP-Tasklist/issues/32" TargetMode="External"/><Relationship Id="rId58" Type="http://schemas.openxmlformats.org/officeDocument/2006/relationships/hyperlink" Target="https://github.com/johndavis92790/OP-Tasklist/issues/14" TargetMode="External"/><Relationship Id="rId349" Type="http://schemas.openxmlformats.org/officeDocument/2006/relationships/hyperlink" Target="https://github.com/johndavis92790/OP-Tasklist/issues/906" TargetMode="External"/><Relationship Id="rId348" Type="http://schemas.openxmlformats.org/officeDocument/2006/relationships/hyperlink" Target="https://github.com/johndavis92790/OP-Tasklist/issues/905" TargetMode="External"/><Relationship Id="rId347" Type="http://schemas.openxmlformats.org/officeDocument/2006/relationships/hyperlink" Target="https://github.com/johndavis92790/OP-Tasklist/issues/904" TargetMode="External"/><Relationship Id="rId346" Type="http://schemas.openxmlformats.org/officeDocument/2006/relationships/hyperlink" Target="https://github.com/johndavis92790/OP-Tasklist/issues/887" TargetMode="External"/><Relationship Id="rId341" Type="http://schemas.openxmlformats.org/officeDocument/2006/relationships/hyperlink" Target="https://github.com/johndavis92790/OP-Tasklist/issues/882" TargetMode="External"/><Relationship Id="rId340" Type="http://schemas.openxmlformats.org/officeDocument/2006/relationships/hyperlink" Target="https://github.com/johndavis92790/OP-Tasklist/issues/865" TargetMode="External"/><Relationship Id="rId345" Type="http://schemas.openxmlformats.org/officeDocument/2006/relationships/hyperlink" Target="https://github.com/johndavis92790/OP-Tasklist/issues/886" TargetMode="External"/><Relationship Id="rId344" Type="http://schemas.openxmlformats.org/officeDocument/2006/relationships/hyperlink" Target="https://github.com/johndavis92790/OP-Tasklist/issues/885" TargetMode="External"/><Relationship Id="rId343" Type="http://schemas.openxmlformats.org/officeDocument/2006/relationships/hyperlink" Target="https://github.com/johndavis92790/OP-Tasklist/issues/884" TargetMode="External"/><Relationship Id="rId342" Type="http://schemas.openxmlformats.org/officeDocument/2006/relationships/hyperlink" Target="https://github.com/johndavis92790/OP-Tasklist/issues/883" TargetMode="External"/><Relationship Id="rId338" Type="http://schemas.openxmlformats.org/officeDocument/2006/relationships/hyperlink" Target="https://github.com/johndavis92790/OP-Tasklist/issues/863" TargetMode="External"/><Relationship Id="rId337" Type="http://schemas.openxmlformats.org/officeDocument/2006/relationships/hyperlink" Target="https://github.com/johndavis92790/OP-Tasklist/issues/862" TargetMode="External"/><Relationship Id="rId336" Type="http://schemas.openxmlformats.org/officeDocument/2006/relationships/hyperlink" Target="https://github.com/johndavis92790/OP-Tasklist/issues/861" TargetMode="External"/><Relationship Id="rId335" Type="http://schemas.openxmlformats.org/officeDocument/2006/relationships/hyperlink" Target="https://github.com/johndavis92790/OP-Tasklist/issues/860" TargetMode="External"/><Relationship Id="rId339" Type="http://schemas.openxmlformats.org/officeDocument/2006/relationships/hyperlink" Target="https://github.com/johndavis92790/OP-Tasklist/issues/864" TargetMode="External"/><Relationship Id="rId330" Type="http://schemas.openxmlformats.org/officeDocument/2006/relationships/hyperlink" Target="https://github.com/johndavis92790/OP-Tasklist/issues/839" TargetMode="External"/><Relationship Id="rId334" Type="http://schemas.openxmlformats.org/officeDocument/2006/relationships/hyperlink" Target="https://github.com/johndavis92790/OP-Tasklist/issues/843" TargetMode="External"/><Relationship Id="rId333" Type="http://schemas.openxmlformats.org/officeDocument/2006/relationships/hyperlink" Target="https://github.com/johndavis92790/OP-Tasklist/issues/842" TargetMode="External"/><Relationship Id="rId332" Type="http://schemas.openxmlformats.org/officeDocument/2006/relationships/hyperlink" Target="https://github.com/johndavis92790/OP-Tasklist/issues/841" TargetMode="External"/><Relationship Id="rId331" Type="http://schemas.openxmlformats.org/officeDocument/2006/relationships/hyperlink" Target="https://github.com/johndavis92790/OP-Tasklist/issues/840" TargetMode="External"/><Relationship Id="rId370" Type="http://schemas.openxmlformats.org/officeDocument/2006/relationships/hyperlink" Target="https://github.com/johndavis92790/OP-Tasklist/issues/975" TargetMode="External"/><Relationship Id="rId369" Type="http://schemas.openxmlformats.org/officeDocument/2006/relationships/hyperlink" Target="https://github.com/johndavis92790/OP-Tasklist/issues/974" TargetMode="External"/><Relationship Id="rId368" Type="http://schemas.openxmlformats.org/officeDocument/2006/relationships/hyperlink" Target="https://github.com/johndavis92790/OP-Tasklist/issues/973" TargetMode="External"/><Relationship Id="rId363" Type="http://schemas.openxmlformats.org/officeDocument/2006/relationships/hyperlink" Target="https://github.com/johndavis92790/OP-Tasklist/issues/952" TargetMode="External"/><Relationship Id="rId362" Type="http://schemas.openxmlformats.org/officeDocument/2006/relationships/hyperlink" Target="https://github.com/johndavis92790/OP-Tasklist/issues/951" TargetMode="External"/><Relationship Id="rId361" Type="http://schemas.openxmlformats.org/officeDocument/2006/relationships/hyperlink" Target="https://github.com/johndavis92790/OP-Tasklist/issues/950" TargetMode="External"/><Relationship Id="rId360" Type="http://schemas.openxmlformats.org/officeDocument/2006/relationships/hyperlink" Target="https://github.com/johndavis92790/OP-Tasklist/issues/949" TargetMode="External"/><Relationship Id="rId367" Type="http://schemas.openxmlformats.org/officeDocument/2006/relationships/hyperlink" Target="https://github.com/johndavis92790/OP-Tasklist/issues/972" TargetMode="External"/><Relationship Id="rId366" Type="http://schemas.openxmlformats.org/officeDocument/2006/relationships/hyperlink" Target="https://github.com/johndavis92790/OP-Tasklist/issues/971" TargetMode="External"/><Relationship Id="rId365" Type="http://schemas.openxmlformats.org/officeDocument/2006/relationships/hyperlink" Target="https://github.com/johndavis92790/OP-Tasklist/issues/970" TargetMode="External"/><Relationship Id="rId364" Type="http://schemas.openxmlformats.org/officeDocument/2006/relationships/hyperlink" Target="https://github.com/johndavis92790/OP-Tasklist/issues/953" TargetMode="External"/><Relationship Id="rId95" Type="http://schemas.openxmlformats.org/officeDocument/2006/relationships/hyperlink" Target="https://github.com/johndavis92790/OP-Tasklist/issues/1828" TargetMode="External"/><Relationship Id="rId94" Type="http://schemas.openxmlformats.org/officeDocument/2006/relationships/hyperlink" Target="https://github.com/johndavis92790/OP-Tasklist/issues/8" TargetMode="External"/><Relationship Id="rId97" Type="http://schemas.openxmlformats.org/officeDocument/2006/relationships/hyperlink" Target="https://github.com/johndavis92790/OP-Tasklist/issues/1830" TargetMode="External"/><Relationship Id="rId96" Type="http://schemas.openxmlformats.org/officeDocument/2006/relationships/hyperlink" Target="https://github.com/johndavis92790/OP-Tasklist/issues/1829" TargetMode="External"/><Relationship Id="rId99" Type="http://schemas.openxmlformats.org/officeDocument/2006/relationships/hyperlink" Target="https://github.com/johndavis92790/OP-Tasklist/issues/35" TargetMode="External"/><Relationship Id="rId98" Type="http://schemas.openxmlformats.org/officeDocument/2006/relationships/hyperlink" Target="https://github.com/johndavis92790/OP-Tasklist/issues/52" TargetMode="External"/><Relationship Id="rId91" Type="http://schemas.openxmlformats.org/officeDocument/2006/relationships/hyperlink" Target="https://github.com/johndavis92790/OP-Tasklist/issues/18" TargetMode="External"/><Relationship Id="rId90" Type="http://schemas.openxmlformats.org/officeDocument/2006/relationships/hyperlink" Target="https://github.com/johndavis92790/OP-Tasklist/issues/1867" TargetMode="External"/><Relationship Id="rId93" Type="http://schemas.openxmlformats.org/officeDocument/2006/relationships/hyperlink" Target="https://github.com/johndavis92790/OP-Tasklist/issues/19" TargetMode="External"/><Relationship Id="rId92" Type="http://schemas.openxmlformats.org/officeDocument/2006/relationships/hyperlink" Target="https://github.com/johndavis92790/OP-Tasklist/issues/69" TargetMode="External"/><Relationship Id="rId359" Type="http://schemas.openxmlformats.org/officeDocument/2006/relationships/hyperlink" Target="https://github.com/johndavis92790/OP-Tasklist/issues/948" TargetMode="External"/><Relationship Id="rId358" Type="http://schemas.openxmlformats.org/officeDocument/2006/relationships/hyperlink" Target="https://github.com/johndavis92790/OP-Tasklist/issues/931" TargetMode="External"/><Relationship Id="rId357" Type="http://schemas.openxmlformats.org/officeDocument/2006/relationships/hyperlink" Target="https://github.com/johndavis92790/OP-Tasklist/issues/930" TargetMode="External"/><Relationship Id="rId352" Type="http://schemas.openxmlformats.org/officeDocument/2006/relationships/hyperlink" Target="https://github.com/johndavis92790/OP-Tasklist/issues/909" TargetMode="External"/><Relationship Id="rId351" Type="http://schemas.openxmlformats.org/officeDocument/2006/relationships/hyperlink" Target="https://github.com/johndavis92790/OP-Tasklist/issues/908" TargetMode="External"/><Relationship Id="rId350" Type="http://schemas.openxmlformats.org/officeDocument/2006/relationships/hyperlink" Target="https://github.com/johndavis92790/OP-Tasklist/issues/907" TargetMode="External"/><Relationship Id="rId356" Type="http://schemas.openxmlformats.org/officeDocument/2006/relationships/hyperlink" Target="https://github.com/johndavis92790/OP-Tasklist/issues/929" TargetMode="External"/><Relationship Id="rId355" Type="http://schemas.openxmlformats.org/officeDocument/2006/relationships/hyperlink" Target="https://github.com/johndavis92790/OP-Tasklist/issues/928" TargetMode="External"/><Relationship Id="rId354" Type="http://schemas.openxmlformats.org/officeDocument/2006/relationships/hyperlink" Target="https://github.com/johndavis92790/OP-Tasklist/issues/927" TargetMode="External"/><Relationship Id="rId353" Type="http://schemas.openxmlformats.org/officeDocument/2006/relationships/hyperlink" Target="https://github.com/johndavis92790/OP-Tasklist/issues/926" TargetMode="External"/><Relationship Id="rId305" Type="http://schemas.openxmlformats.org/officeDocument/2006/relationships/hyperlink" Target="https://github.com/johndavis92790/OP-Tasklist/issues/750" TargetMode="External"/><Relationship Id="rId304" Type="http://schemas.openxmlformats.org/officeDocument/2006/relationships/hyperlink" Target="https://github.com/johndavis92790/OP-Tasklist/issues/733" TargetMode="External"/><Relationship Id="rId303" Type="http://schemas.openxmlformats.org/officeDocument/2006/relationships/hyperlink" Target="https://github.com/johndavis92790/OP-Tasklist/issues/732" TargetMode="External"/><Relationship Id="rId302" Type="http://schemas.openxmlformats.org/officeDocument/2006/relationships/hyperlink" Target="https://github.com/johndavis92790/OP-Tasklist/issues/731" TargetMode="External"/><Relationship Id="rId309" Type="http://schemas.openxmlformats.org/officeDocument/2006/relationships/hyperlink" Target="https://github.com/johndavis92790/OP-Tasklist/issues/754" TargetMode="External"/><Relationship Id="rId308" Type="http://schemas.openxmlformats.org/officeDocument/2006/relationships/hyperlink" Target="https://github.com/johndavis92790/OP-Tasklist/issues/753" TargetMode="External"/><Relationship Id="rId307" Type="http://schemas.openxmlformats.org/officeDocument/2006/relationships/hyperlink" Target="https://github.com/johndavis92790/OP-Tasklist/issues/752" TargetMode="External"/><Relationship Id="rId306" Type="http://schemas.openxmlformats.org/officeDocument/2006/relationships/hyperlink" Target="https://github.com/johndavis92790/OP-Tasklist/issues/751" TargetMode="External"/><Relationship Id="rId301" Type="http://schemas.openxmlformats.org/officeDocument/2006/relationships/hyperlink" Target="https://github.com/johndavis92790/OP-Tasklist/issues/730" TargetMode="External"/><Relationship Id="rId300" Type="http://schemas.openxmlformats.org/officeDocument/2006/relationships/hyperlink" Target="https://github.com/johndavis92790/OP-Tasklist/issues/729" TargetMode="External"/><Relationship Id="rId327" Type="http://schemas.openxmlformats.org/officeDocument/2006/relationships/hyperlink" Target="https://github.com/johndavis92790/OP-Tasklist/issues/820" TargetMode="External"/><Relationship Id="rId326" Type="http://schemas.openxmlformats.org/officeDocument/2006/relationships/hyperlink" Target="https://github.com/johndavis92790/OP-Tasklist/issues/819" TargetMode="External"/><Relationship Id="rId325" Type="http://schemas.openxmlformats.org/officeDocument/2006/relationships/hyperlink" Target="https://github.com/johndavis92790/OP-Tasklist/issues/818" TargetMode="External"/><Relationship Id="rId324" Type="http://schemas.openxmlformats.org/officeDocument/2006/relationships/hyperlink" Target="https://github.com/johndavis92790/OP-Tasklist/issues/817" TargetMode="External"/><Relationship Id="rId329" Type="http://schemas.openxmlformats.org/officeDocument/2006/relationships/hyperlink" Target="https://github.com/johndavis92790/OP-Tasklist/issues/838" TargetMode="External"/><Relationship Id="rId328" Type="http://schemas.openxmlformats.org/officeDocument/2006/relationships/hyperlink" Target="https://github.com/johndavis92790/OP-Tasklist/issues/821" TargetMode="External"/><Relationship Id="rId323" Type="http://schemas.openxmlformats.org/officeDocument/2006/relationships/hyperlink" Target="https://github.com/johndavis92790/OP-Tasklist/issues/816" TargetMode="External"/><Relationship Id="rId322" Type="http://schemas.openxmlformats.org/officeDocument/2006/relationships/hyperlink" Target="https://github.com/johndavis92790/OP-Tasklist/issues/799" TargetMode="External"/><Relationship Id="rId321" Type="http://schemas.openxmlformats.org/officeDocument/2006/relationships/hyperlink" Target="https://github.com/johndavis92790/OP-Tasklist/issues/798" TargetMode="External"/><Relationship Id="rId320" Type="http://schemas.openxmlformats.org/officeDocument/2006/relationships/hyperlink" Target="https://github.com/johndavis92790/OP-Tasklist/issues/797" TargetMode="External"/><Relationship Id="rId316" Type="http://schemas.openxmlformats.org/officeDocument/2006/relationships/hyperlink" Target="https://github.com/johndavis92790/OP-Tasklist/issues/777" TargetMode="External"/><Relationship Id="rId315" Type="http://schemas.openxmlformats.org/officeDocument/2006/relationships/hyperlink" Target="https://github.com/johndavis92790/OP-Tasklist/issues/776" TargetMode="External"/><Relationship Id="rId314" Type="http://schemas.openxmlformats.org/officeDocument/2006/relationships/hyperlink" Target="https://github.com/johndavis92790/OP-Tasklist/issues/775" TargetMode="External"/><Relationship Id="rId313" Type="http://schemas.openxmlformats.org/officeDocument/2006/relationships/hyperlink" Target="https://github.com/johndavis92790/OP-Tasklist/issues/774" TargetMode="External"/><Relationship Id="rId319" Type="http://schemas.openxmlformats.org/officeDocument/2006/relationships/hyperlink" Target="https://github.com/johndavis92790/OP-Tasklist/issues/796" TargetMode="External"/><Relationship Id="rId318" Type="http://schemas.openxmlformats.org/officeDocument/2006/relationships/hyperlink" Target="https://github.com/johndavis92790/OP-Tasklist/issues/795" TargetMode="External"/><Relationship Id="rId317" Type="http://schemas.openxmlformats.org/officeDocument/2006/relationships/hyperlink" Target="https://github.com/johndavis92790/OP-Tasklist/issues/794" TargetMode="External"/><Relationship Id="rId312" Type="http://schemas.openxmlformats.org/officeDocument/2006/relationships/hyperlink" Target="https://github.com/johndavis92790/OP-Tasklist/issues/773" TargetMode="External"/><Relationship Id="rId311" Type="http://schemas.openxmlformats.org/officeDocument/2006/relationships/hyperlink" Target="https://github.com/johndavis92790/OP-Tasklist/issues/772" TargetMode="External"/><Relationship Id="rId310" Type="http://schemas.openxmlformats.org/officeDocument/2006/relationships/hyperlink" Target="https://github.com/johndavis92790/OP-Tasklist/issues/755" TargetMode="External"/><Relationship Id="rId297" Type="http://schemas.openxmlformats.org/officeDocument/2006/relationships/hyperlink" Target="https://github.com/johndavis92790/OP-Tasklist/issues/710" TargetMode="External"/><Relationship Id="rId296" Type="http://schemas.openxmlformats.org/officeDocument/2006/relationships/hyperlink" Target="https://github.com/johndavis92790/OP-Tasklist/issues/709" TargetMode="External"/><Relationship Id="rId295" Type="http://schemas.openxmlformats.org/officeDocument/2006/relationships/hyperlink" Target="https://github.com/johndavis92790/OP-Tasklist/issues/708" TargetMode="External"/><Relationship Id="rId294" Type="http://schemas.openxmlformats.org/officeDocument/2006/relationships/hyperlink" Target="https://github.com/johndavis92790/OP-Tasklist/issues/707" TargetMode="External"/><Relationship Id="rId299" Type="http://schemas.openxmlformats.org/officeDocument/2006/relationships/hyperlink" Target="https://github.com/johndavis92790/OP-Tasklist/issues/728" TargetMode="External"/><Relationship Id="rId298" Type="http://schemas.openxmlformats.org/officeDocument/2006/relationships/hyperlink" Target="https://github.com/johndavis92790/OP-Tasklist/issues/711" TargetMode="External"/><Relationship Id="rId271" Type="http://schemas.openxmlformats.org/officeDocument/2006/relationships/hyperlink" Target="https://github.com/johndavis92790/OP-Tasklist/issues/620" TargetMode="External"/><Relationship Id="rId270" Type="http://schemas.openxmlformats.org/officeDocument/2006/relationships/hyperlink" Target="https://github.com/johndavis92790/OP-Tasklist/issues/619" TargetMode="External"/><Relationship Id="rId269" Type="http://schemas.openxmlformats.org/officeDocument/2006/relationships/hyperlink" Target="https://github.com/johndavis92790/OP-Tasklist/issues/618" TargetMode="External"/><Relationship Id="rId264" Type="http://schemas.openxmlformats.org/officeDocument/2006/relationships/hyperlink" Target="https://github.com/johndavis92790/OP-Tasklist/issues/597" TargetMode="External"/><Relationship Id="rId263" Type="http://schemas.openxmlformats.org/officeDocument/2006/relationships/hyperlink" Target="https://github.com/johndavis92790/OP-Tasklist/issues/596" TargetMode="External"/><Relationship Id="rId262" Type="http://schemas.openxmlformats.org/officeDocument/2006/relationships/hyperlink" Target="https://github.com/johndavis92790/OP-Tasklist/issues/579" TargetMode="External"/><Relationship Id="rId261" Type="http://schemas.openxmlformats.org/officeDocument/2006/relationships/hyperlink" Target="https://github.com/johndavis92790/OP-Tasklist/issues/578" TargetMode="External"/><Relationship Id="rId268" Type="http://schemas.openxmlformats.org/officeDocument/2006/relationships/hyperlink" Target="https://github.com/johndavis92790/OP-Tasklist/issues/601" TargetMode="External"/><Relationship Id="rId267" Type="http://schemas.openxmlformats.org/officeDocument/2006/relationships/hyperlink" Target="https://github.com/johndavis92790/OP-Tasklist/issues/600" TargetMode="External"/><Relationship Id="rId266" Type="http://schemas.openxmlformats.org/officeDocument/2006/relationships/hyperlink" Target="https://github.com/johndavis92790/OP-Tasklist/issues/599" TargetMode="External"/><Relationship Id="rId265" Type="http://schemas.openxmlformats.org/officeDocument/2006/relationships/hyperlink" Target="https://github.com/johndavis92790/OP-Tasklist/issues/598" TargetMode="External"/><Relationship Id="rId260" Type="http://schemas.openxmlformats.org/officeDocument/2006/relationships/hyperlink" Target="https://github.com/johndavis92790/OP-Tasklist/issues/577" TargetMode="External"/><Relationship Id="rId259" Type="http://schemas.openxmlformats.org/officeDocument/2006/relationships/hyperlink" Target="https://github.com/johndavis92790/OP-Tasklist/issues/576" TargetMode="External"/><Relationship Id="rId258" Type="http://schemas.openxmlformats.org/officeDocument/2006/relationships/hyperlink" Target="https://github.com/johndavis92790/OP-Tasklist/issues/575" TargetMode="External"/><Relationship Id="rId253" Type="http://schemas.openxmlformats.org/officeDocument/2006/relationships/hyperlink" Target="https://github.com/johndavis92790/OP-Tasklist/issues/554" TargetMode="External"/><Relationship Id="rId252" Type="http://schemas.openxmlformats.org/officeDocument/2006/relationships/hyperlink" Target="https://github.com/johndavis92790/OP-Tasklist/issues/553" TargetMode="External"/><Relationship Id="rId251" Type="http://schemas.openxmlformats.org/officeDocument/2006/relationships/hyperlink" Target="https://github.com/johndavis92790/OP-Tasklist/issues/552" TargetMode="External"/><Relationship Id="rId250" Type="http://schemas.openxmlformats.org/officeDocument/2006/relationships/hyperlink" Target="https://github.com/johndavis92790/OP-Tasklist/issues/535" TargetMode="External"/><Relationship Id="rId257" Type="http://schemas.openxmlformats.org/officeDocument/2006/relationships/hyperlink" Target="https://github.com/johndavis92790/OP-Tasklist/issues/574" TargetMode="External"/><Relationship Id="rId256" Type="http://schemas.openxmlformats.org/officeDocument/2006/relationships/hyperlink" Target="https://github.com/johndavis92790/OP-Tasklist/issues/557" TargetMode="External"/><Relationship Id="rId255" Type="http://schemas.openxmlformats.org/officeDocument/2006/relationships/hyperlink" Target="https://github.com/johndavis92790/OP-Tasklist/issues/556" TargetMode="External"/><Relationship Id="rId254" Type="http://schemas.openxmlformats.org/officeDocument/2006/relationships/hyperlink" Target="https://github.com/johndavis92790/OP-Tasklist/issues/555" TargetMode="External"/><Relationship Id="rId293" Type="http://schemas.openxmlformats.org/officeDocument/2006/relationships/hyperlink" Target="https://github.com/johndavis92790/OP-Tasklist/issues/706" TargetMode="External"/><Relationship Id="rId292" Type="http://schemas.openxmlformats.org/officeDocument/2006/relationships/hyperlink" Target="https://github.com/johndavis92790/OP-Tasklist/issues/689" TargetMode="External"/><Relationship Id="rId291" Type="http://schemas.openxmlformats.org/officeDocument/2006/relationships/hyperlink" Target="https://github.com/johndavis92790/OP-Tasklist/issues/688" TargetMode="External"/><Relationship Id="rId290" Type="http://schemas.openxmlformats.org/officeDocument/2006/relationships/hyperlink" Target="https://github.com/johndavis92790/OP-Tasklist/issues/687" TargetMode="External"/><Relationship Id="rId286" Type="http://schemas.openxmlformats.org/officeDocument/2006/relationships/hyperlink" Target="https://github.com/johndavis92790/OP-Tasklist/issues/667" TargetMode="External"/><Relationship Id="rId285" Type="http://schemas.openxmlformats.org/officeDocument/2006/relationships/hyperlink" Target="https://github.com/johndavis92790/OP-Tasklist/issues/666" TargetMode="External"/><Relationship Id="rId284" Type="http://schemas.openxmlformats.org/officeDocument/2006/relationships/hyperlink" Target="https://github.com/johndavis92790/OP-Tasklist/issues/665" TargetMode="External"/><Relationship Id="rId283" Type="http://schemas.openxmlformats.org/officeDocument/2006/relationships/hyperlink" Target="https://github.com/johndavis92790/OP-Tasklist/issues/664" TargetMode="External"/><Relationship Id="rId289" Type="http://schemas.openxmlformats.org/officeDocument/2006/relationships/hyperlink" Target="https://github.com/johndavis92790/OP-Tasklist/issues/686" TargetMode="External"/><Relationship Id="rId288" Type="http://schemas.openxmlformats.org/officeDocument/2006/relationships/hyperlink" Target="https://github.com/johndavis92790/OP-Tasklist/issues/685" TargetMode="External"/><Relationship Id="rId287" Type="http://schemas.openxmlformats.org/officeDocument/2006/relationships/hyperlink" Target="https://github.com/johndavis92790/OP-Tasklist/issues/684" TargetMode="External"/><Relationship Id="rId282" Type="http://schemas.openxmlformats.org/officeDocument/2006/relationships/hyperlink" Target="https://github.com/johndavis92790/OP-Tasklist/issues/663" TargetMode="External"/><Relationship Id="rId281" Type="http://schemas.openxmlformats.org/officeDocument/2006/relationships/hyperlink" Target="https://github.com/johndavis92790/OP-Tasklist/issues/662" TargetMode="External"/><Relationship Id="rId280" Type="http://schemas.openxmlformats.org/officeDocument/2006/relationships/hyperlink" Target="https://github.com/johndavis92790/OP-Tasklist/issues/645" TargetMode="External"/><Relationship Id="rId275" Type="http://schemas.openxmlformats.org/officeDocument/2006/relationships/hyperlink" Target="https://github.com/johndavis92790/OP-Tasklist/issues/640" TargetMode="External"/><Relationship Id="rId274" Type="http://schemas.openxmlformats.org/officeDocument/2006/relationships/hyperlink" Target="https://github.com/johndavis92790/OP-Tasklist/issues/623" TargetMode="External"/><Relationship Id="rId273" Type="http://schemas.openxmlformats.org/officeDocument/2006/relationships/hyperlink" Target="https://github.com/johndavis92790/OP-Tasklist/issues/622" TargetMode="External"/><Relationship Id="rId272" Type="http://schemas.openxmlformats.org/officeDocument/2006/relationships/hyperlink" Target="https://github.com/johndavis92790/OP-Tasklist/issues/621" TargetMode="External"/><Relationship Id="rId279" Type="http://schemas.openxmlformats.org/officeDocument/2006/relationships/hyperlink" Target="https://github.com/johndavis92790/OP-Tasklist/issues/644" TargetMode="External"/><Relationship Id="rId278" Type="http://schemas.openxmlformats.org/officeDocument/2006/relationships/hyperlink" Target="https://github.com/johndavis92790/OP-Tasklist/issues/643" TargetMode="External"/><Relationship Id="rId277" Type="http://schemas.openxmlformats.org/officeDocument/2006/relationships/hyperlink" Target="https://github.com/johndavis92790/OP-Tasklist/issues/642" TargetMode="External"/><Relationship Id="rId276" Type="http://schemas.openxmlformats.org/officeDocument/2006/relationships/hyperlink" Target="https://github.com/johndavis92790/OP-Tasklist/issues/641" TargetMode="External"/><Relationship Id="rId228" Type="http://schemas.openxmlformats.org/officeDocument/2006/relationships/hyperlink" Target="https://github.com/johndavis92790/OP-Tasklist/issues/465" TargetMode="External"/><Relationship Id="rId227" Type="http://schemas.openxmlformats.org/officeDocument/2006/relationships/hyperlink" Target="https://github.com/johndavis92790/OP-Tasklist/issues/464" TargetMode="External"/><Relationship Id="rId226" Type="http://schemas.openxmlformats.org/officeDocument/2006/relationships/hyperlink" Target="https://github.com/johndavis92790/OP-Tasklist/issues/447" TargetMode="External"/><Relationship Id="rId225" Type="http://schemas.openxmlformats.org/officeDocument/2006/relationships/hyperlink" Target="https://github.com/johndavis92790/OP-Tasklist/issues/446" TargetMode="External"/><Relationship Id="rId229" Type="http://schemas.openxmlformats.org/officeDocument/2006/relationships/hyperlink" Target="https://github.com/johndavis92790/OP-Tasklist/issues/466" TargetMode="External"/><Relationship Id="rId220" Type="http://schemas.openxmlformats.org/officeDocument/2006/relationships/hyperlink" Target="https://github.com/johndavis92790/OP-Tasklist/issues/425" TargetMode="External"/><Relationship Id="rId224" Type="http://schemas.openxmlformats.org/officeDocument/2006/relationships/hyperlink" Target="https://github.com/johndavis92790/OP-Tasklist/issues/445" TargetMode="External"/><Relationship Id="rId223" Type="http://schemas.openxmlformats.org/officeDocument/2006/relationships/hyperlink" Target="https://github.com/johndavis92790/OP-Tasklist/issues/444" TargetMode="External"/><Relationship Id="rId222" Type="http://schemas.openxmlformats.org/officeDocument/2006/relationships/hyperlink" Target="https://github.com/johndavis92790/OP-Tasklist/issues/443" TargetMode="External"/><Relationship Id="rId221" Type="http://schemas.openxmlformats.org/officeDocument/2006/relationships/hyperlink" Target="https://github.com/johndavis92790/OP-Tasklist/issues/442" TargetMode="External"/><Relationship Id="rId217" Type="http://schemas.openxmlformats.org/officeDocument/2006/relationships/hyperlink" Target="https://github.com/johndavis92790/OP-Tasklist/issues/422" TargetMode="External"/><Relationship Id="rId216" Type="http://schemas.openxmlformats.org/officeDocument/2006/relationships/hyperlink" Target="https://github.com/johndavis92790/OP-Tasklist/issues/421" TargetMode="External"/><Relationship Id="rId215" Type="http://schemas.openxmlformats.org/officeDocument/2006/relationships/hyperlink" Target="https://github.com/johndavis92790/OP-Tasklist/issues/420" TargetMode="External"/><Relationship Id="rId214" Type="http://schemas.openxmlformats.org/officeDocument/2006/relationships/hyperlink" Target="https://github.com/johndavis92790/OP-Tasklist/issues/403" TargetMode="External"/><Relationship Id="rId219" Type="http://schemas.openxmlformats.org/officeDocument/2006/relationships/hyperlink" Target="https://github.com/johndavis92790/OP-Tasklist/issues/424" TargetMode="External"/><Relationship Id="rId218" Type="http://schemas.openxmlformats.org/officeDocument/2006/relationships/hyperlink" Target="https://github.com/johndavis92790/OP-Tasklist/issues/423" TargetMode="External"/><Relationship Id="rId213" Type="http://schemas.openxmlformats.org/officeDocument/2006/relationships/hyperlink" Target="https://github.com/johndavis92790/OP-Tasklist/issues/402" TargetMode="External"/><Relationship Id="rId212" Type="http://schemas.openxmlformats.org/officeDocument/2006/relationships/hyperlink" Target="https://github.com/johndavis92790/OP-Tasklist/issues/401" TargetMode="External"/><Relationship Id="rId211" Type="http://schemas.openxmlformats.org/officeDocument/2006/relationships/hyperlink" Target="https://github.com/johndavis92790/OP-Tasklist/issues/400" TargetMode="External"/><Relationship Id="rId210" Type="http://schemas.openxmlformats.org/officeDocument/2006/relationships/hyperlink" Target="https://github.com/johndavis92790/OP-Tasklist/issues/399" TargetMode="External"/><Relationship Id="rId249" Type="http://schemas.openxmlformats.org/officeDocument/2006/relationships/hyperlink" Target="https://github.com/johndavis92790/OP-Tasklist/issues/534" TargetMode="External"/><Relationship Id="rId248" Type="http://schemas.openxmlformats.org/officeDocument/2006/relationships/hyperlink" Target="https://github.com/johndavis92790/OP-Tasklist/issues/533" TargetMode="External"/><Relationship Id="rId247" Type="http://schemas.openxmlformats.org/officeDocument/2006/relationships/hyperlink" Target="https://github.com/johndavis92790/OP-Tasklist/issues/532" TargetMode="External"/><Relationship Id="rId242" Type="http://schemas.openxmlformats.org/officeDocument/2006/relationships/hyperlink" Target="https://github.com/johndavis92790/OP-Tasklist/issues/511" TargetMode="External"/><Relationship Id="rId241" Type="http://schemas.openxmlformats.org/officeDocument/2006/relationships/hyperlink" Target="https://github.com/johndavis92790/OP-Tasklist/issues/510" TargetMode="External"/><Relationship Id="rId240" Type="http://schemas.openxmlformats.org/officeDocument/2006/relationships/hyperlink" Target="https://github.com/johndavis92790/OP-Tasklist/issues/509" TargetMode="External"/><Relationship Id="rId246" Type="http://schemas.openxmlformats.org/officeDocument/2006/relationships/hyperlink" Target="https://github.com/johndavis92790/OP-Tasklist/issues/531" TargetMode="External"/><Relationship Id="rId245" Type="http://schemas.openxmlformats.org/officeDocument/2006/relationships/hyperlink" Target="https://github.com/johndavis92790/OP-Tasklist/issues/530" TargetMode="External"/><Relationship Id="rId244" Type="http://schemas.openxmlformats.org/officeDocument/2006/relationships/hyperlink" Target="https://github.com/johndavis92790/OP-Tasklist/issues/513" TargetMode="External"/><Relationship Id="rId243" Type="http://schemas.openxmlformats.org/officeDocument/2006/relationships/hyperlink" Target="https://github.com/johndavis92790/OP-Tasklist/issues/512" TargetMode="External"/><Relationship Id="rId239" Type="http://schemas.openxmlformats.org/officeDocument/2006/relationships/hyperlink" Target="https://github.com/johndavis92790/OP-Tasklist/issues/508" TargetMode="External"/><Relationship Id="rId238" Type="http://schemas.openxmlformats.org/officeDocument/2006/relationships/hyperlink" Target="https://github.com/johndavis92790/OP-Tasklist/issues/491" TargetMode="External"/><Relationship Id="rId237" Type="http://schemas.openxmlformats.org/officeDocument/2006/relationships/hyperlink" Target="https://github.com/johndavis92790/OP-Tasklist/issues/490" TargetMode="External"/><Relationship Id="rId236" Type="http://schemas.openxmlformats.org/officeDocument/2006/relationships/hyperlink" Target="https://github.com/johndavis92790/OP-Tasklist/issues/489" TargetMode="External"/><Relationship Id="rId231" Type="http://schemas.openxmlformats.org/officeDocument/2006/relationships/hyperlink" Target="https://github.com/johndavis92790/OP-Tasklist/issues/468" TargetMode="External"/><Relationship Id="rId230" Type="http://schemas.openxmlformats.org/officeDocument/2006/relationships/hyperlink" Target="https://github.com/johndavis92790/OP-Tasklist/issues/467" TargetMode="External"/><Relationship Id="rId235" Type="http://schemas.openxmlformats.org/officeDocument/2006/relationships/hyperlink" Target="https://github.com/johndavis92790/OP-Tasklist/issues/488" TargetMode="External"/><Relationship Id="rId234" Type="http://schemas.openxmlformats.org/officeDocument/2006/relationships/hyperlink" Target="https://github.com/johndavis92790/OP-Tasklist/issues/487" TargetMode="External"/><Relationship Id="rId233" Type="http://schemas.openxmlformats.org/officeDocument/2006/relationships/hyperlink" Target="https://github.com/johndavis92790/OP-Tasklist/issues/486" TargetMode="External"/><Relationship Id="rId232" Type="http://schemas.openxmlformats.org/officeDocument/2006/relationships/hyperlink" Target="https://github.com/johndavis92790/OP-Tasklist/issues/469" TargetMode="External"/><Relationship Id="rId206" Type="http://schemas.openxmlformats.org/officeDocument/2006/relationships/hyperlink" Target="https://github.com/johndavis92790/OP-Tasklist/issues/379" TargetMode="External"/><Relationship Id="rId205" Type="http://schemas.openxmlformats.org/officeDocument/2006/relationships/hyperlink" Target="https://github.com/johndavis92790/OP-Tasklist/issues/378" TargetMode="External"/><Relationship Id="rId204" Type="http://schemas.openxmlformats.org/officeDocument/2006/relationships/hyperlink" Target="https://github.com/johndavis92790/OP-Tasklist/issues/377" TargetMode="External"/><Relationship Id="rId203" Type="http://schemas.openxmlformats.org/officeDocument/2006/relationships/hyperlink" Target="https://github.com/johndavis92790/OP-Tasklist/issues/376" TargetMode="External"/><Relationship Id="rId209" Type="http://schemas.openxmlformats.org/officeDocument/2006/relationships/hyperlink" Target="https://github.com/johndavis92790/OP-Tasklist/issues/398" TargetMode="External"/><Relationship Id="rId208" Type="http://schemas.openxmlformats.org/officeDocument/2006/relationships/hyperlink" Target="https://github.com/johndavis92790/OP-Tasklist/issues/381" TargetMode="External"/><Relationship Id="rId207" Type="http://schemas.openxmlformats.org/officeDocument/2006/relationships/hyperlink" Target="https://github.com/johndavis92790/OP-Tasklist/issues/380" TargetMode="External"/><Relationship Id="rId202" Type="http://schemas.openxmlformats.org/officeDocument/2006/relationships/hyperlink" Target="https://github.com/johndavis92790/OP-Tasklist/issues/359" TargetMode="External"/><Relationship Id="rId201" Type="http://schemas.openxmlformats.org/officeDocument/2006/relationships/hyperlink" Target="https://github.com/johndavis92790/OP-Tasklist/issues/358" TargetMode="External"/><Relationship Id="rId200" Type="http://schemas.openxmlformats.org/officeDocument/2006/relationships/hyperlink" Target="https://github.com/johndavis92790/OP-Tasklist/issues/357" TargetMode="External"/><Relationship Id="rId509" Type="http://schemas.openxmlformats.org/officeDocument/2006/relationships/hyperlink" Target="https://github.com/johndavis92790/OP-Tasklist/issues/1498" TargetMode="External"/><Relationship Id="rId508" Type="http://schemas.openxmlformats.org/officeDocument/2006/relationships/hyperlink" Target="https://github.com/johndavis92790/OP-Tasklist/issues/1481" TargetMode="External"/><Relationship Id="rId503" Type="http://schemas.openxmlformats.org/officeDocument/2006/relationships/hyperlink" Target="https://github.com/johndavis92790/OP-Tasklist/issues/1476" TargetMode="External"/><Relationship Id="rId502" Type="http://schemas.openxmlformats.org/officeDocument/2006/relationships/hyperlink" Target="https://github.com/johndavis92790/OP-Tasklist/issues/1459" TargetMode="External"/><Relationship Id="rId501" Type="http://schemas.openxmlformats.org/officeDocument/2006/relationships/hyperlink" Target="https://github.com/johndavis92790/OP-Tasklist/issues/1458" TargetMode="External"/><Relationship Id="rId500" Type="http://schemas.openxmlformats.org/officeDocument/2006/relationships/hyperlink" Target="https://github.com/johndavis92790/OP-Tasklist/issues/1457" TargetMode="External"/><Relationship Id="rId507" Type="http://schemas.openxmlformats.org/officeDocument/2006/relationships/hyperlink" Target="https://github.com/johndavis92790/OP-Tasklist/issues/1480" TargetMode="External"/><Relationship Id="rId506" Type="http://schemas.openxmlformats.org/officeDocument/2006/relationships/hyperlink" Target="https://github.com/johndavis92790/OP-Tasklist/issues/1479" TargetMode="External"/><Relationship Id="rId505" Type="http://schemas.openxmlformats.org/officeDocument/2006/relationships/hyperlink" Target="https://github.com/johndavis92790/OP-Tasklist/issues/1478" TargetMode="External"/><Relationship Id="rId504" Type="http://schemas.openxmlformats.org/officeDocument/2006/relationships/hyperlink" Target="https://github.com/johndavis92790/OP-Tasklist/issues/1477" TargetMode="External"/><Relationship Id="rId525" Type="http://schemas.openxmlformats.org/officeDocument/2006/relationships/hyperlink" Target="https://github.com/johndavis92790/OP-Tasklist/issues/1546" TargetMode="External"/><Relationship Id="rId524" Type="http://schemas.openxmlformats.org/officeDocument/2006/relationships/hyperlink" Target="https://github.com/johndavis92790/OP-Tasklist/issues/1545" TargetMode="External"/><Relationship Id="rId523" Type="http://schemas.openxmlformats.org/officeDocument/2006/relationships/hyperlink" Target="https://github.com/johndavis92790/OP-Tasklist/issues/1544" TargetMode="External"/><Relationship Id="rId522" Type="http://schemas.openxmlformats.org/officeDocument/2006/relationships/hyperlink" Target="https://github.com/johndavis92790/OP-Tasklist/issues/1543" TargetMode="External"/><Relationship Id="rId529" Type="http://schemas.openxmlformats.org/officeDocument/2006/relationships/hyperlink" Target="https://github.com/johndavis92790/OP-Tasklist/issues/1566" TargetMode="External"/><Relationship Id="rId528" Type="http://schemas.openxmlformats.org/officeDocument/2006/relationships/hyperlink" Target="https://github.com/johndavis92790/OP-Tasklist/issues/1565" TargetMode="External"/><Relationship Id="rId527" Type="http://schemas.openxmlformats.org/officeDocument/2006/relationships/hyperlink" Target="https://github.com/johndavis92790/OP-Tasklist/issues/1564" TargetMode="External"/><Relationship Id="rId526" Type="http://schemas.openxmlformats.org/officeDocument/2006/relationships/hyperlink" Target="https://github.com/johndavis92790/OP-Tasklist/issues/1547" TargetMode="External"/><Relationship Id="rId521" Type="http://schemas.openxmlformats.org/officeDocument/2006/relationships/hyperlink" Target="https://github.com/johndavis92790/OP-Tasklist/issues/1542" TargetMode="External"/><Relationship Id="rId520" Type="http://schemas.openxmlformats.org/officeDocument/2006/relationships/hyperlink" Target="https://github.com/johndavis92790/OP-Tasklist/issues/1525" TargetMode="External"/><Relationship Id="rId519" Type="http://schemas.openxmlformats.org/officeDocument/2006/relationships/hyperlink" Target="https://github.com/johndavis92790/OP-Tasklist/issues/1524" TargetMode="External"/><Relationship Id="rId514" Type="http://schemas.openxmlformats.org/officeDocument/2006/relationships/hyperlink" Target="https://github.com/johndavis92790/OP-Tasklist/issues/1503" TargetMode="External"/><Relationship Id="rId513" Type="http://schemas.openxmlformats.org/officeDocument/2006/relationships/hyperlink" Target="https://github.com/johndavis92790/OP-Tasklist/issues/1502" TargetMode="External"/><Relationship Id="rId512" Type="http://schemas.openxmlformats.org/officeDocument/2006/relationships/hyperlink" Target="https://github.com/johndavis92790/OP-Tasklist/issues/1501" TargetMode="External"/><Relationship Id="rId511" Type="http://schemas.openxmlformats.org/officeDocument/2006/relationships/hyperlink" Target="https://github.com/johndavis92790/OP-Tasklist/issues/1500" TargetMode="External"/><Relationship Id="rId518" Type="http://schemas.openxmlformats.org/officeDocument/2006/relationships/hyperlink" Target="https://github.com/johndavis92790/OP-Tasklist/issues/1523" TargetMode="External"/><Relationship Id="rId517" Type="http://schemas.openxmlformats.org/officeDocument/2006/relationships/hyperlink" Target="https://github.com/johndavis92790/OP-Tasklist/issues/1522" TargetMode="External"/><Relationship Id="rId516" Type="http://schemas.openxmlformats.org/officeDocument/2006/relationships/hyperlink" Target="https://github.com/johndavis92790/OP-Tasklist/issues/1521" TargetMode="External"/><Relationship Id="rId515" Type="http://schemas.openxmlformats.org/officeDocument/2006/relationships/hyperlink" Target="https://github.com/johndavis92790/OP-Tasklist/issues/1520" TargetMode="External"/><Relationship Id="rId510" Type="http://schemas.openxmlformats.org/officeDocument/2006/relationships/hyperlink" Target="https://github.com/johndavis92790/OP-Tasklist/issues/1499" TargetMode="External"/><Relationship Id="rId590" Type="http://schemas.openxmlformats.org/officeDocument/2006/relationships/hyperlink" Target="https://github.com/johndavis92790/OP-Tasklist/issues/1801" TargetMode="External"/><Relationship Id="rId589" Type="http://schemas.openxmlformats.org/officeDocument/2006/relationships/hyperlink" Target="https://github.com/johndavis92790/OP-Tasklist/issues/1795" TargetMode="External"/><Relationship Id="rId588" Type="http://schemas.openxmlformats.org/officeDocument/2006/relationships/hyperlink" Target="https://github.com/johndavis92790/OP-Tasklist/issues/1791" TargetMode="External"/><Relationship Id="rId583" Type="http://schemas.openxmlformats.org/officeDocument/2006/relationships/hyperlink" Target="https://github.com/johndavis92790/OP-Tasklist/issues/1785" TargetMode="External"/><Relationship Id="rId582" Type="http://schemas.openxmlformats.org/officeDocument/2006/relationships/hyperlink" Target="https://github.com/johndavis92790/OP-Tasklist/issues/1869" TargetMode="External"/><Relationship Id="rId581" Type="http://schemas.openxmlformats.org/officeDocument/2006/relationships/hyperlink" Target="https://github.com/johndavis92790/OP-Tasklist/issues/1781" TargetMode="External"/><Relationship Id="rId580" Type="http://schemas.openxmlformats.org/officeDocument/2006/relationships/hyperlink" Target="https://github.com/johndavis92790/OP-Tasklist/issues/1776" TargetMode="External"/><Relationship Id="rId587" Type="http://schemas.openxmlformats.org/officeDocument/2006/relationships/hyperlink" Target="https://github.com/johndavis92790/OP-Tasklist/issues/1790" TargetMode="External"/><Relationship Id="rId586" Type="http://schemas.openxmlformats.org/officeDocument/2006/relationships/hyperlink" Target="https://github.com/johndavis92790/OP-Tasklist/issues/1789" TargetMode="External"/><Relationship Id="rId585" Type="http://schemas.openxmlformats.org/officeDocument/2006/relationships/hyperlink" Target="https://github.com/johndavis92790/OP-Tasklist/issues/1786" TargetMode="External"/><Relationship Id="rId584" Type="http://schemas.openxmlformats.org/officeDocument/2006/relationships/hyperlink" Target="https://github.com/johndavis92790/OP-Tasklist/issues/1868" TargetMode="External"/><Relationship Id="rId579" Type="http://schemas.openxmlformats.org/officeDocument/2006/relationships/hyperlink" Target="https://github.com/johndavis92790/OP-Tasklist/issues/1775" TargetMode="External"/><Relationship Id="rId578" Type="http://schemas.openxmlformats.org/officeDocument/2006/relationships/hyperlink" Target="https://github.com/johndavis92790/OP-Tasklist/issues/1774" TargetMode="External"/><Relationship Id="rId577" Type="http://schemas.openxmlformats.org/officeDocument/2006/relationships/hyperlink" Target="https://github.com/johndavis92790/OP-Tasklist/issues/1772" TargetMode="External"/><Relationship Id="rId572" Type="http://schemas.openxmlformats.org/officeDocument/2006/relationships/hyperlink" Target="https://github.com/johndavis92790/OP-Tasklist/issues/1719" TargetMode="External"/><Relationship Id="rId571" Type="http://schemas.openxmlformats.org/officeDocument/2006/relationships/hyperlink" Target="https://github.com/johndavis92790/OP-Tasklist/issues/1718" TargetMode="External"/><Relationship Id="rId570" Type="http://schemas.openxmlformats.org/officeDocument/2006/relationships/hyperlink" Target="https://github.com/johndavis92790/OP-Tasklist/issues/1717" TargetMode="External"/><Relationship Id="rId576" Type="http://schemas.openxmlformats.org/officeDocument/2006/relationships/hyperlink" Target="https://github.com/johndavis92790/OP-Tasklist/issues/1767" TargetMode="External"/><Relationship Id="rId575" Type="http://schemas.openxmlformats.org/officeDocument/2006/relationships/hyperlink" Target="https://github.com/johndavis92790/OP-Tasklist/issues/1766" TargetMode="External"/><Relationship Id="rId574" Type="http://schemas.openxmlformats.org/officeDocument/2006/relationships/hyperlink" Target="https://github.com/johndavis92790/OP-Tasklist/issues/1721" TargetMode="External"/><Relationship Id="rId573" Type="http://schemas.openxmlformats.org/officeDocument/2006/relationships/hyperlink" Target="https://github.com/johndavis92790/OP-Tasklist/issues/1720" TargetMode="External"/><Relationship Id="rId599" Type="http://schemas.openxmlformats.org/officeDocument/2006/relationships/hyperlink" Target="https://github.com/johndavis92790/OP-Tasklist/issues/1834" TargetMode="External"/><Relationship Id="rId594" Type="http://schemas.openxmlformats.org/officeDocument/2006/relationships/hyperlink" Target="https://github.com/johndavis92790/OP-Tasklist/issues/1817" TargetMode="External"/><Relationship Id="rId593" Type="http://schemas.openxmlformats.org/officeDocument/2006/relationships/hyperlink" Target="https://github.com/johndavis92790/OP-Tasklist/issues/1811" TargetMode="External"/><Relationship Id="rId592" Type="http://schemas.openxmlformats.org/officeDocument/2006/relationships/hyperlink" Target="https://github.com/johndavis92790/OP-Tasklist/issues/1818" TargetMode="External"/><Relationship Id="rId591" Type="http://schemas.openxmlformats.org/officeDocument/2006/relationships/hyperlink" Target="https://github.com/johndavis92790/OP-Tasklist/issues/1798" TargetMode="External"/><Relationship Id="rId598" Type="http://schemas.openxmlformats.org/officeDocument/2006/relationships/hyperlink" Target="https://github.com/johndavis92790/OP-Tasklist/issues/1823" TargetMode="External"/><Relationship Id="rId597" Type="http://schemas.openxmlformats.org/officeDocument/2006/relationships/hyperlink" Target="https://github.com/johndavis92790/OP-Tasklist/issues/1821" TargetMode="External"/><Relationship Id="rId596" Type="http://schemas.openxmlformats.org/officeDocument/2006/relationships/hyperlink" Target="https://github.com/johndavis92790/OP-Tasklist/issues/1820" TargetMode="External"/><Relationship Id="rId595" Type="http://schemas.openxmlformats.org/officeDocument/2006/relationships/hyperlink" Target="https://github.com/johndavis92790/OP-Tasklist/issues/1822" TargetMode="External"/><Relationship Id="rId547" Type="http://schemas.openxmlformats.org/officeDocument/2006/relationships/hyperlink" Target="https://github.com/johndavis92790/OP-Tasklist/issues/1632" TargetMode="External"/><Relationship Id="rId546" Type="http://schemas.openxmlformats.org/officeDocument/2006/relationships/hyperlink" Target="https://github.com/johndavis92790/OP-Tasklist/issues/1631" TargetMode="External"/><Relationship Id="rId545" Type="http://schemas.openxmlformats.org/officeDocument/2006/relationships/hyperlink" Target="https://github.com/johndavis92790/OP-Tasklist/issues/1630" TargetMode="External"/><Relationship Id="rId544" Type="http://schemas.openxmlformats.org/officeDocument/2006/relationships/hyperlink" Target="https://github.com/johndavis92790/OP-Tasklist/issues/1613" TargetMode="External"/><Relationship Id="rId549" Type="http://schemas.openxmlformats.org/officeDocument/2006/relationships/hyperlink" Target="https://github.com/johndavis92790/OP-Tasklist/issues/1634" TargetMode="External"/><Relationship Id="rId548" Type="http://schemas.openxmlformats.org/officeDocument/2006/relationships/hyperlink" Target="https://github.com/johndavis92790/OP-Tasklist/issues/1633" TargetMode="External"/><Relationship Id="rId543" Type="http://schemas.openxmlformats.org/officeDocument/2006/relationships/hyperlink" Target="https://github.com/johndavis92790/OP-Tasklist/issues/1612" TargetMode="External"/><Relationship Id="rId542" Type="http://schemas.openxmlformats.org/officeDocument/2006/relationships/hyperlink" Target="https://github.com/johndavis92790/OP-Tasklist/issues/1611" TargetMode="External"/><Relationship Id="rId541" Type="http://schemas.openxmlformats.org/officeDocument/2006/relationships/hyperlink" Target="https://github.com/johndavis92790/OP-Tasklist/issues/1610" TargetMode="External"/><Relationship Id="rId540" Type="http://schemas.openxmlformats.org/officeDocument/2006/relationships/hyperlink" Target="https://github.com/johndavis92790/OP-Tasklist/issues/1609" TargetMode="External"/><Relationship Id="rId536" Type="http://schemas.openxmlformats.org/officeDocument/2006/relationships/hyperlink" Target="https://github.com/johndavis92790/OP-Tasklist/issues/1589" TargetMode="External"/><Relationship Id="rId535" Type="http://schemas.openxmlformats.org/officeDocument/2006/relationships/hyperlink" Target="https://github.com/johndavis92790/OP-Tasklist/issues/1588" TargetMode="External"/><Relationship Id="rId534" Type="http://schemas.openxmlformats.org/officeDocument/2006/relationships/hyperlink" Target="https://github.com/johndavis92790/OP-Tasklist/issues/1587" TargetMode="External"/><Relationship Id="rId533" Type="http://schemas.openxmlformats.org/officeDocument/2006/relationships/hyperlink" Target="https://github.com/johndavis92790/OP-Tasklist/issues/1586" TargetMode="External"/><Relationship Id="rId539" Type="http://schemas.openxmlformats.org/officeDocument/2006/relationships/hyperlink" Target="https://github.com/johndavis92790/OP-Tasklist/issues/1608" TargetMode="External"/><Relationship Id="rId538" Type="http://schemas.openxmlformats.org/officeDocument/2006/relationships/hyperlink" Target="https://github.com/johndavis92790/OP-Tasklist/issues/1591" TargetMode="External"/><Relationship Id="rId537" Type="http://schemas.openxmlformats.org/officeDocument/2006/relationships/hyperlink" Target="https://github.com/johndavis92790/OP-Tasklist/issues/1590" TargetMode="External"/><Relationship Id="rId532" Type="http://schemas.openxmlformats.org/officeDocument/2006/relationships/hyperlink" Target="https://github.com/johndavis92790/OP-Tasklist/issues/1569" TargetMode="External"/><Relationship Id="rId531" Type="http://schemas.openxmlformats.org/officeDocument/2006/relationships/hyperlink" Target="https://github.com/johndavis92790/OP-Tasklist/issues/1568" TargetMode="External"/><Relationship Id="rId530" Type="http://schemas.openxmlformats.org/officeDocument/2006/relationships/hyperlink" Target="https://github.com/johndavis92790/OP-Tasklist/issues/1567" TargetMode="External"/><Relationship Id="rId569" Type="http://schemas.openxmlformats.org/officeDocument/2006/relationships/hyperlink" Target="https://github.com/johndavis92790/OP-Tasklist/issues/1716" TargetMode="External"/><Relationship Id="rId568" Type="http://schemas.openxmlformats.org/officeDocument/2006/relationships/hyperlink" Target="https://github.com/johndavis92790/OP-Tasklist/issues/1701" TargetMode="External"/><Relationship Id="rId567" Type="http://schemas.openxmlformats.org/officeDocument/2006/relationships/hyperlink" Target="https://github.com/johndavis92790/OP-Tasklist/issues/1700" TargetMode="External"/><Relationship Id="rId566" Type="http://schemas.openxmlformats.org/officeDocument/2006/relationships/hyperlink" Target="https://github.com/johndavis92790/OP-Tasklist/issues/1699" TargetMode="External"/><Relationship Id="rId561" Type="http://schemas.openxmlformats.org/officeDocument/2006/relationships/hyperlink" Target="https://github.com/johndavis92790/OP-Tasklist/issues/1678" TargetMode="External"/><Relationship Id="rId560" Type="http://schemas.openxmlformats.org/officeDocument/2006/relationships/hyperlink" Target="https://github.com/johndavis92790/OP-Tasklist/issues/1677" TargetMode="External"/><Relationship Id="rId565" Type="http://schemas.openxmlformats.org/officeDocument/2006/relationships/hyperlink" Target="https://github.com/johndavis92790/OP-Tasklist/issues/1698" TargetMode="External"/><Relationship Id="rId564" Type="http://schemas.openxmlformats.org/officeDocument/2006/relationships/hyperlink" Target="https://github.com/johndavis92790/OP-Tasklist/issues/1697" TargetMode="External"/><Relationship Id="rId563" Type="http://schemas.openxmlformats.org/officeDocument/2006/relationships/hyperlink" Target="https://github.com/johndavis92790/OP-Tasklist/issues/1696" TargetMode="External"/><Relationship Id="rId562" Type="http://schemas.openxmlformats.org/officeDocument/2006/relationships/hyperlink" Target="https://github.com/johndavis92790/OP-Tasklist/issues/1679" TargetMode="External"/><Relationship Id="rId558" Type="http://schemas.openxmlformats.org/officeDocument/2006/relationships/hyperlink" Target="https://github.com/johndavis92790/OP-Tasklist/issues/1675" TargetMode="External"/><Relationship Id="rId557" Type="http://schemas.openxmlformats.org/officeDocument/2006/relationships/hyperlink" Target="https://github.com/johndavis92790/OP-Tasklist/issues/1674" TargetMode="External"/><Relationship Id="rId556" Type="http://schemas.openxmlformats.org/officeDocument/2006/relationships/hyperlink" Target="https://github.com/johndavis92790/OP-Tasklist/issues/1657" TargetMode="External"/><Relationship Id="rId555" Type="http://schemas.openxmlformats.org/officeDocument/2006/relationships/hyperlink" Target="https://github.com/johndavis92790/OP-Tasklist/issues/1656" TargetMode="External"/><Relationship Id="rId559" Type="http://schemas.openxmlformats.org/officeDocument/2006/relationships/hyperlink" Target="https://github.com/johndavis92790/OP-Tasklist/issues/1676" TargetMode="External"/><Relationship Id="rId550" Type="http://schemas.openxmlformats.org/officeDocument/2006/relationships/hyperlink" Target="https://github.com/johndavis92790/OP-Tasklist/issues/1635" TargetMode="External"/><Relationship Id="rId554" Type="http://schemas.openxmlformats.org/officeDocument/2006/relationships/hyperlink" Target="https://github.com/johndavis92790/OP-Tasklist/issues/1655" TargetMode="External"/><Relationship Id="rId553" Type="http://schemas.openxmlformats.org/officeDocument/2006/relationships/hyperlink" Target="https://github.com/johndavis92790/OP-Tasklist/issues/1654" TargetMode="External"/><Relationship Id="rId552" Type="http://schemas.openxmlformats.org/officeDocument/2006/relationships/hyperlink" Target="https://github.com/johndavis92790/OP-Tasklist/issues/1653" TargetMode="External"/><Relationship Id="rId551" Type="http://schemas.openxmlformats.org/officeDocument/2006/relationships/hyperlink" Target="https://github.com/johndavis92790/OP-Tasklist/issues/1652" TargetMode="External"/><Relationship Id="rId495" Type="http://schemas.openxmlformats.org/officeDocument/2006/relationships/hyperlink" Target="https://github.com/johndavis92790/OP-Tasklist/issues/1436" TargetMode="External"/><Relationship Id="rId494" Type="http://schemas.openxmlformats.org/officeDocument/2006/relationships/hyperlink" Target="https://github.com/johndavis92790/OP-Tasklist/issues/1435" TargetMode="External"/><Relationship Id="rId493" Type="http://schemas.openxmlformats.org/officeDocument/2006/relationships/hyperlink" Target="https://github.com/johndavis92790/OP-Tasklist/issues/1434" TargetMode="External"/><Relationship Id="rId492" Type="http://schemas.openxmlformats.org/officeDocument/2006/relationships/hyperlink" Target="https://github.com/johndavis92790/OP-Tasklist/issues/1433" TargetMode="External"/><Relationship Id="rId499" Type="http://schemas.openxmlformats.org/officeDocument/2006/relationships/hyperlink" Target="https://github.com/johndavis92790/OP-Tasklist/issues/1456" TargetMode="External"/><Relationship Id="rId498" Type="http://schemas.openxmlformats.org/officeDocument/2006/relationships/hyperlink" Target="https://github.com/johndavis92790/OP-Tasklist/issues/1455" TargetMode="External"/><Relationship Id="rId497" Type="http://schemas.openxmlformats.org/officeDocument/2006/relationships/hyperlink" Target="https://github.com/johndavis92790/OP-Tasklist/issues/1454" TargetMode="External"/><Relationship Id="rId496" Type="http://schemas.openxmlformats.org/officeDocument/2006/relationships/hyperlink" Target="https://github.com/johndavis92790/OP-Tasklist/issues/1437" TargetMode="External"/><Relationship Id="rId409" Type="http://schemas.openxmlformats.org/officeDocument/2006/relationships/hyperlink" Target="https://github.com/johndavis92790/OP-Tasklist/issues/1126" TargetMode="External"/><Relationship Id="rId404" Type="http://schemas.openxmlformats.org/officeDocument/2006/relationships/hyperlink" Target="https://github.com/johndavis92790/OP-Tasklist/issues/1105" TargetMode="External"/><Relationship Id="rId403" Type="http://schemas.openxmlformats.org/officeDocument/2006/relationships/hyperlink" Target="https://github.com/johndavis92790/OP-Tasklist/issues/1104" TargetMode="External"/><Relationship Id="rId402" Type="http://schemas.openxmlformats.org/officeDocument/2006/relationships/hyperlink" Target="https://github.com/johndavis92790/OP-Tasklist/issues/1103" TargetMode="External"/><Relationship Id="rId401" Type="http://schemas.openxmlformats.org/officeDocument/2006/relationships/hyperlink" Target="https://github.com/johndavis92790/OP-Tasklist/issues/1102" TargetMode="External"/><Relationship Id="rId408" Type="http://schemas.openxmlformats.org/officeDocument/2006/relationships/hyperlink" Target="https://github.com/johndavis92790/OP-Tasklist/issues/1125" TargetMode="External"/><Relationship Id="rId407" Type="http://schemas.openxmlformats.org/officeDocument/2006/relationships/hyperlink" Target="https://github.com/johndavis92790/OP-Tasklist/issues/1124" TargetMode="External"/><Relationship Id="rId406" Type="http://schemas.openxmlformats.org/officeDocument/2006/relationships/hyperlink" Target="https://github.com/johndavis92790/OP-Tasklist/issues/1107" TargetMode="External"/><Relationship Id="rId405" Type="http://schemas.openxmlformats.org/officeDocument/2006/relationships/hyperlink" Target="https://github.com/johndavis92790/OP-Tasklist/issues/1106" TargetMode="External"/><Relationship Id="rId400" Type="http://schemas.openxmlformats.org/officeDocument/2006/relationships/hyperlink" Target="https://github.com/johndavis92790/OP-Tasklist/issues/1085" TargetMode="External"/><Relationship Id="rId469" Type="http://schemas.openxmlformats.org/officeDocument/2006/relationships/hyperlink" Target="https://github.com/johndavis92790/OP-Tasklist/issues/1346" TargetMode="External"/><Relationship Id="rId468" Type="http://schemas.openxmlformats.org/officeDocument/2006/relationships/hyperlink" Target="https://github.com/johndavis92790/OP-Tasklist/issues/1345" TargetMode="External"/><Relationship Id="rId467" Type="http://schemas.openxmlformats.org/officeDocument/2006/relationships/hyperlink" Target="https://github.com/johndavis92790/OP-Tasklist/issues/1344" TargetMode="External"/><Relationship Id="rId462" Type="http://schemas.openxmlformats.org/officeDocument/2006/relationships/hyperlink" Target="https://github.com/johndavis92790/OP-Tasklist/issues/1323" TargetMode="External"/><Relationship Id="rId461" Type="http://schemas.openxmlformats.org/officeDocument/2006/relationships/hyperlink" Target="https://github.com/johndavis92790/OP-Tasklist/issues/1322" TargetMode="External"/><Relationship Id="rId460" Type="http://schemas.openxmlformats.org/officeDocument/2006/relationships/hyperlink" Target="https://github.com/johndavis92790/OP-Tasklist/issues/1305" TargetMode="External"/><Relationship Id="rId466" Type="http://schemas.openxmlformats.org/officeDocument/2006/relationships/hyperlink" Target="https://github.com/johndavis92790/OP-Tasklist/issues/1327" TargetMode="External"/><Relationship Id="rId465" Type="http://schemas.openxmlformats.org/officeDocument/2006/relationships/hyperlink" Target="https://github.com/johndavis92790/OP-Tasklist/issues/1326" TargetMode="External"/><Relationship Id="rId464" Type="http://schemas.openxmlformats.org/officeDocument/2006/relationships/hyperlink" Target="https://github.com/johndavis92790/OP-Tasklist/issues/1325" TargetMode="External"/><Relationship Id="rId463" Type="http://schemas.openxmlformats.org/officeDocument/2006/relationships/hyperlink" Target="https://github.com/johndavis92790/OP-Tasklist/issues/1324" TargetMode="External"/><Relationship Id="rId459" Type="http://schemas.openxmlformats.org/officeDocument/2006/relationships/hyperlink" Target="https://github.com/johndavis92790/OP-Tasklist/issues/1304" TargetMode="External"/><Relationship Id="rId458" Type="http://schemas.openxmlformats.org/officeDocument/2006/relationships/hyperlink" Target="https://github.com/johndavis92790/OP-Tasklist/issues/1303" TargetMode="External"/><Relationship Id="rId457" Type="http://schemas.openxmlformats.org/officeDocument/2006/relationships/hyperlink" Target="https://github.com/johndavis92790/OP-Tasklist/issues/1302" TargetMode="External"/><Relationship Id="rId456" Type="http://schemas.openxmlformats.org/officeDocument/2006/relationships/hyperlink" Target="https://github.com/johndavis92790/OP-Tasklist/issues/1301" TargetMode="External"/><Relationship Id="rId451" Type="http://schemas.openxmlformats.org/officeDocument/2006/relationships/hyperlink" Target="https://github.com/johndavis92790/OP-Tasklist/issues/1280" TargetMode="External"/><Relationship Id="rId450" Type="http://schemas.openxmlformats.org/officeDocument/2006/relationships/hyperlink" Target="https://github.com/johndavis92790/OP-Tasklist/issues/1279" TargetMode="External"/><Relationship Id="rId455" Type="http://schemas.openxmlformats.org/officeDocument/2006/relationships/hyperlink" Target="https://github.com/johndavis92790/OP-Tasklist/issues/1300" TargetMode="External"/><Relationship Id="rId454" Type="http://schemas.openxmlformats.org/officeDocument/2006/relationships/hyperlink" Target="https://github.com/johndavis92790/OP-Tasklist/issues/1283" TargetMode="External"/><Relationship Id="rId453" Type="http://schemas.openxmlformats.org/officeDocument/2006/relationships/hyperlink" Target="https://github.com/johndavis92790/OP-Tasklist/issues/1282" TargetMode="External"/><Relationship Id="rId452" Type="http://schemas.openxmlformats.org/officeDocument/2006/relationships/hyperlink" Target="https://github.com/johndavis92790/OP-Tasklist/issues/1281" TargetMode="External"/><Relationship Id="rId491" Type="http://schemas.openxmlformats.org/officeDocument/2006/relationships/hyperlink" Target="https://github.com/johndavis92790/OP-Tasklist/issues/1432" TargetMode="External"/><Relationship Id="rId490" Type="http://schemas.openxmlformats.org/officeDocument/2006/relationships/hyperlink" Target="https://github.com/johndavis92790/OP-Tasklist/issues/1415" TargetMode="External"/><Relationship Id="rId489" Type="http://schemas.openxmlformats.org/officeDocument/2006/relationships/hyperlink" Target="https://github.com/johndavis92790/OP-Tasklist/issues/1414" TargetMode="External"/><Relationship Id="rId484" Type="http://schemas.openxmlformats.org/officeDocument/2006/relationships/hyperlink" Target="https://github.com/johndavis92790/OP-Tasklist/issues/1393" TargetMode="External"/><Relationship Id="rId483" Type="http://schemas.openxmlformats.org/officeDocument/2006/relationships/hyperlink" Target="https://github.com/johndavis92790/OP-Tasklist/issues/1392" TargetMode="External"/><Relationship Id="rId482" Type="http://schemas.openxmlformats.org/officeDocument/2006/relationships/hyperlink" Target="https://github.com/johndavis92790/OP-Tasklist/issues/1391" TargetMode="External"/><Relationship Id="rId481" Type="http://schemas.openxmlformats.org/officeDocument/2006/relationships/hyperlink" Target="https://github.com/johndavis92790/OP-Tasklist/issues/1390" TargetMode="External"/><Relationship Id="rId488" Type="http://schemas.openxmlformats.org/officeDocument/2006/relationships/hyperlink" Target="https://github.com/johndavis92790/OP-Tasklist/issues/1413" TargetMode="External"/><Relationship Id="rId487" Type="http://schemas.openxmlformats.org/officeDocument/2006/relationships/hyperlink" Target="https://github.com/johndavis92790/OP-Tasklist/issues/1412" TargetMode="External"/><Relationship Id="rId486" Type="http://schemas.openxmlformats.org/officeDocument/2006/relationships/hyperlink" Target="https://github.com/johndavis92790/OP-Tasklist/issues/1411" TargetMode="External"/><Relationship Id="rId485" Type="http://schemas.openxmlformats.org/officeDocument/2006/relationships/hyperlink" Target="https://github.com/johndavis92790/OP-Tasklist/issues/1410" TargetMode="External"/><Relationship Id="rId480" Type="http://schemas.openxmlformats.org/officeDocument/2006/relationships/hyperlink" Target="https://github.com/johndavis92790/OP-Tasklist/issues/1389" TargetMode="External"/><Relationship Id="rId479" Type="http://schemas.openxmlformats.org/officeDocument/2006/relationships/hyperlink" Target="https://github.com/johndavis92790/OP-Tasklist/issues/1388" TargetMode="External"/><Relationship Id="rId478" Type="http://schemas.openxmlformats.org/officeDocument/2006/relationships/hyperlink" Target="https://github.com/johndavis92790/OP-Tasklist/issues/1371" TargetMode="External"/><Relationship Id="rId473" Type="http://schemas.openxmlformats.org/officeDocument/2006/relationships/hyperlink" Target="https://github.com/johndavis92790/OP-Tasklist/issues/1366" TargetMode="External"/><Relationship Id="rId472" Type="http://schemas.openxmlformats.org/officeDocument/2006/relationships/hyperlink" Target="https://github.com/johndavis92790/OP-Tasklist/issues/1349" TargetMode="External"/><Relationship Id="rId471" Type="http://schemas.openxmlformats.org/officeDocument/2006/relationships/hyperlink" Target="https://github.com/johndavis92790/OP-Tasklist/issues/1348" TargetMode="External"/><Relationship Id="rId470" Type="http://schemas.openxmlformats.org/officeDocument/2006/relationships/hyperlink" Target="https://github.com/johndavis92790/OP-Tasklist/issues/1347" TargetMode="External"/><Relationship Id="rId477" Type="http://schemas.openxmlformats.org/officeDocument/2006/relationships/hyperlink" Target="https://github.com/johndavis92790/OP-Tasklist/issues/1370" TargetMode="External"/><Relationship Id="rId476" Type="http://schemas.openxmlformats.org/officeDocument/2006/relationships/hyperlink" Target="https://github.com/johndavis92790/OP-Tasklist/issues/1369" TargetMode="External"/><Relationship Id="rId475" Type="http://schemas.openxmlformats.org/officeDocument/2006/relationships/hyperlink" Target="https://github.com/johndavis92790/OP-Tasklist/issues/1368" TargetMode="External"/><Relationship Id="rId474" Type="http://schemas.openxmlformats.org/officeDocument/2006/relationships/hyperlink" Target="https://github.com/johndavis92790/OP-Tasklist/issues/1367" TargetMode="External"/><Relationship Id="rId426" Type="http://schemas.openxmlformats.org/officeDocument/2006/relationships/hyperlink" Target="https://github.com/johndavis92790/OP-Tasklist/issues/1191" TargetMode="External"/><Relationship Id="rId425" Type="http://schemas.openxmlformats.org/officeDocument/2006/relationships/hyperlink" Target="https://github.com/johndavis92790/OP-Tasklist/issues/1190" TargetMode="External"/><Relationship Id="rId424" Type="http://schemas.openxmlformats.org/officeDocument/2006/relationships/hyperlink" Target="https://github.com/johndavis92790/OP-Tasklist/issues/1173" TargetMode="External"/><Relationship Id="rId423" Type="http://schemas.openxmlformats.org/officeDocument/2006/relationships/hyperlink" Target="https://github.com/johndavis92790/OP-Tasklist/issues/1172" TargetMode="External"/><Relationship Id="rId429" Type="http://schemas.openxmlformats.org/officeDocument/2006/relationships/hyperlink" Target="https://github.com/johndavis92790/OP-Tasklist/issues/1194" TargetMode="External"/><Relationship Id="rId428" Type="http://schemas.openxmlformats.org/officeDocument/2006/relationships/hyperlink" Target="https://github.com/johndavis92790/OP-Tasklist/issues/1193" TargetMode="External"/><Relationship Id="rId427" Type="http://schemas.openxmlformats.org/officeDocument/2006/relationships/hyperlink" Target="https://github.com/johndavis92790/OP-Tasklist/issues/1192" TargetMode="External"/><Relationship Id="rId422" Type="http://schemas.openxmlformats.org/officeDocument/2006/relationships/hyperlink" Target="https://github.com/johndavis92790/OP-Tasklist/issues/1171" TargetMode="External"/><Relationship Id="rId421" Type="http://schemas.openxmlformats.org/officeDocument/2006/relationships/hyperlink" Target="https://github.com/johndavis92790/OP-Tasklist/issues/1170" TargetMode="External"/><Relationship Id="rId420" Type="http://schemas.openxmlformats.org/officeDocument/2006/relationships/hyperlink" Target="https://github.com/johndavis92790/OP-Tasklist/issues/1169" TargetMode="External"/><Relationship Id="rId415" Type="http://schemas.openxmlformats.org/officeDocument/2006/relationships/hyperlink" Target="https://github.com/johndavis92790/OP-Tasklist/issues/1148" TargetMode="External"/><Relationship Id="rId414" Type="http://schemas.openxmlformats.org/officeDocument/2006/relationships/hyperlink" Target="https://github.com/johndavis92790/OP-Tasklist/issues/1147" TargetMode="External"/><Relationship Id="rId413" Type="http://schemas.openxmlformats.org/officeDocument/2006/relationships/hyperlink" Target="https://github.com/johndavis92790/OP-Tasklist/issues/1146" TargetMode="External"/><Relationship Id="rId412" Type="http://schemas.openxmlformats.org/officeDocument/2006/relationships/hyperlink" Target="https://github.com/johndavis92790/OP-Tasklist/issues/1129" TargetMode="External"/><Relationship Id="rId419" Type="http://schemas.openxmlformats.org/officeDocument/2006/relationships/hyperlink" Target="https://github.com/johndavis92790/OP-Tasklist/issues/1168" TargetMode="External"/><Relationship Id="rId418" Type="http://schemas.openxmlformats.org/officeDocument/2006/relationships/hyperlink" Target="https://github.com/johndavis92790/OP-Tasklist/issues/1151" TargetMode="External"/><Relationship Id="rId417" Type="http://schemas.openxmlformats.org/officeDocument/2006/relationships/hyperlink" Target="https://github.com/johndavis92790/OP-Tasklist/issues/1150" TargetMode="External"/><Relationship Id="rId416" Type="http://schemas.openxmlformats.org/officeDocument/2006/relationships/hyperlink" Target="https://github.com/johndavis92790/OP-Tasklist/issues/1149" TargetMode="External"/><Relationship Id="rId411" Type="http://schemas.openxmlformats.org/officeDocument/2006/relationships/hyperlink" Target="https://github.com/johndavis92790/OP-Tasklist/issues/1128" TargetMode="External"/><Relationship Id="rId410" Type="http://schemas.openxmlformats.org/officeDocument/2006/relationships/hyperlink" Target="https://github.com/johndavis92790/OP-Tasklist/issues/1127" TargetMode="External"/><Relationship Id="rId448" Type="http://schemas.openxmlformats.org/officeDocument/2006/relationships/hyperlink" Target="https://github.com/johndavis92790/OP-Tasklist/issues/1261" TargetMode="External"/><Relationship Id="rId447" Type="http://schemas.openxmlformats.org/officeDocument/2006/relationships/hyperlink" Target="https://github.com/johndavis92790/OP-Tasklist/issues/1260" TargetMode="External"/><Relationship Id="rId446" Type="http://schemas.openxmlformats.org/officeDocument/2006/relationships/hyperlink" Target="https://github.com/johndavis92790/OP-Tasklist/issues/1259" TargetMode="External"/><Relationship Id="rId445" Type="http://schemas.openxmlformats.org/officeDocument/2006/relationships/hyperlink" Target="https://github.com/johndavis92790/OP-Tasklist/issues/1258" TargetMode="External"/><Relationship Id="rId449" Type="http://schemas.openxmlformats.org/officeDocument/2006/relationships/hyperlink" Target="https://github.com/johndavis92790/OP-Tasklist/issues/1278" TargetMode="External"/><Relationship Id="rId440" Type="http://schemas.openxmlformats.org/officeDocument/2006/relationships/hyperlink" Target="https://github.com/johndavis92790/OP-Tasklist/issues/1237" TargetMode="External"/><Relationship Id="rId444" Type="http://schemas.openxmlformats.org/officeDocument/2006/relationships/hyperlink" Target="https://github.com/johndavis92790/OP-Tasklist/issues/1257" TargetMode="External"/><Relationship Id="rId443" Type="http://schemas.openxmlformats.org/officeDocument/2006/relationships/hyperlink" Target="https://github.com/johndavis92790/OP-Tasklist/issues/1256" TargetMode="External"/><Relationship Id="rId442" Type="http://schemas.openxmlformats.org/officeDocument/2006/relationships/hyperlink" Target="https://github.com/johndavis92790/OP-Tasklist/issues/1239" TargetMode="External"/><Relationship Id="rId441" Type="http://schemas.openxmlformats.org/officeDocument/2006/relationships/hyperlink" Target="https://github.com/johndavis92790/OP-Tasklist/issues/1238" TargetMode="External"/><Relationship Id="rId437" Type="http://schemas.openxmlformats.org/officeDocument/2006/relationships/hyperlink" Target="https://github.com/johndavis92790/OP-Tasklist/issues/1234" TargetMode="External"/><Relationship Id="rId436" Type="http://schemas.openxmlformats.org/officeDocument/2006/relationships/hyperlink" Target="https://github.com/johndavis92790/OP-Tasklist/issues/1217" TargetMode="External"/><Relationship Id="rId435" Type="http://schemas.openxmlformats.org/officeDocument/2006/relationships/hyperlink" Target="https://github.com/johndavis92790/OP-Tasklist/issues/1216" TargetMode="External"/><Relationship Id="rId434" Type="http://schemas.openxmlformats.org/officeDocument/2006/relationships/hyperlink" Target="https://github.com/johndavis92790/OP-Tasklist/issues/1215" TargetMode="External"/><Relationship Id="rId439" Type="http://schemas.openxmlformats.org/officeDocument/2006/relationships/hyperlink" Target="https://github.com/johndavis92790/OP-Tasklist/issues/1236" TargetMode="External"/><Relationship Id="rId438" Type="http://schemas.openxmlformats.org/officeDocument/2006/relationships/hyperlink" Target="https://github.com/johndavis92790/OP-Tasklist/issues/1235" TargetMode="External"/><Relationship Id="rId433" Type="http://schemas.openxmlformats.org/officeDocument/2006/relationships/hyperlink" Target="https://github.com/johndavis92790/OP-Tasklist/issues/1214" TargetMode="External"/><Relationship Id="rId432" Type="http://schemas.openxmlformats.org/officeDocument/2006/relationships/hyperlink" Target="https://github.com/johndavis92790/OP-Tasklist/issues/1213" TargetMode="External"/><Relationship Id="rId431" Type="http://schemas.openxmlformats.org/officeDocument/2006/relationships/hyperlink" Target="https://github.com/johndavis92790/OP-Tasklist/issues/1212" TargetMode="External"/><Relationship Id="rId430" Type="http://schemas.openxmlformats.org/officeDocument/2006/relationships/hyperlink" Target="https://github.com/johndavis92790/OP-Tasklist/issues/1195" TargetMode="External"/><Relationship Id="rId1" Type="http://schemas.openxmlformats.org/officeDocument/2006/relationships/hyperlink" Target="https://github.com/johndavis92790/OP-Tasklist/issues/54" TargetMode="External"/><Relationship Id="rId2" Type="http://schemas.openxmlformats.org/officeDocument/2006/relationships/hyperlink" Target="https://github.com/johndavis92790/OP-Tasklist/issues/1884" TargetMode="External"/><Relationship Id="rId3" Type="http://schemas.openxmlformats.org/officeDocument/2006/relationships/hyperlink" Target="https://github.com/johndavis92790/OP-Tasklist/issues/1897" TargetMode="External"/><Relationship Id="rId4" Type="http://schemas.openxmlformats.org/officeDocument/2006/relationships/hyperlink" Target="https://github.com/johndavis92790/OP-Tasklist/issues/1842" TargetMode="External"/><Relationship Id="rId9" Type="http://schemas.openxmlformats.org/officeDocument/2006/relationships/hyperlink" Target="https://github.com/johndavis92790/OP-Tasklist/issues/1805" TargetMode="External"/><Relationship Id="rId5" Type="http://schemas.openxmlformats.org/officeDocument/2006/relationships/hyperlink" Target="https://github.com/johndavis92790/OP-Tasklist/issues/1896" TargetMode="External"/><Relationship Id="rId6" Type="http://schemas.openxmlformats.org/officeDocument/2006/relationships/hyperlink" Target="https://github.com/johndavis92790/OP-Tasklist/issues/1863" TargetMode="External"/><Relationship Id="rId7" Type="http://schemas.openxmlformats.org/officeDocument/2006/relationships/hyperlink" Target="https://github.com/johndavis92790/OP-Tasklist/issues/1788" TargetMode="External"/><Relationship Id="rId8" Type="http://schemas.openxmlformats.org/officeDocument/2006/relationships/hyperlink" Target="https://github.com/johndavis92790/OP-Tasklist/issues/1860" TargetMode="External"/><Relationship Id="rId629" Type="http://schemas.openxmlformats.org/officeDocument/2006/relationships/hyperlink" Target="https://github.com/johndavis92790/OP-Tasklist/issues/1872" TargetMode="External"/><Relationship Id="rId624" Type="http://schemas.openxmlformats.org/officeDocument/2006/relationships/hyperlink" Target="https://github.com/johndavis92790/OP-Tasklist/issues/1861" TargetMode="External"/><Relationship Id="rId623" Type="http://schemas.openxmlformats.org/officeDocument/2006/relationships/hyperlink" Target="https://github.com/johndavis92790/OP-Tasklist/issues/1859" TargetMode="External"/><Relationship Id="rId622" Type="http://schemas.openxmlformats.org/officeDocument/2006/relationships/hyperlink" Target="https://github.com/johndavis92790/OP-Tasklist/issues/1858" TargetMode="External"/><Relationship Id="rId621" Type="http://schemas.openxmlformats.org/officeDocument/2006/relationships/hyperlink" Target="https://github.com/johndavis92790/OP-Tasklist/issues/1857" TargetMode="External"/><Relationship Id="rId628" Type="http://schemas.openxmlformats.org/officeDocument/2006/relationships/hyperlink" Target="https://github.com/johndavis92790/OP-Tasklist/issues/1871" TargetMode="External"/><Relationship Id="rId627" Type="http://schemas.openxmlformats.org/officeDocument/2006/relationships/hyperlink" Target="https://github.com/johndavis92790/OP-Tasklist/issues/1866" TargetMode="External"/><Relationship Id="rId626" Type="http://schemas.openxmlformats.org/officeDocument/2006/relationships/hyperlink" Target="https://github.com/johndavis92790/OP-Tasklist/issues/1865" TargetMode="External"/><Relationship Id="rId625" Type="http://schemas.openxmlformats.org/officeDocument/2006/relationships/hyperlink" Target="https://github.com/johndavis92790/OP-Tasklist/issues/1862" TargetMode="External"/><Relationship Id="rId620" Type="http://schemas.openxmlformats.org/officeDocument/2006/relationships/hyperlink" Target="https://github.com/johndavis92790/OP-Tasklist/issues/1856" TargetMode="External"/><Relationship Id="rId619" Type="http://schemas.openxmlformats.org/officeDocument/2006/relationships/hyperlink" Target="https://github.com/johndavis92790/OP-Tasklist/issues/1855" TargetMode="External"/><Relationship Id="rId618" Type="http://schemas.openxmlformats.org/officeDocument/2006/relationships/hyperlink" Target="https://github.com/johndavis92790/OP-Tasklist/issues/1854" TargetMode="External"/><Relationship Id="rId613" Type="http://schemas.openxmlformats.org/officeDocument/2006/relationships/hyperlink" Target="https://github.com/johndavis92790/OP-Tasklist/issues/1849" TargetMode="External"/><Relationship Id="rId612" Type="http://schemas.openxmlformats.org/officeDocument/2006/relationships/hyperlink" Target="https://github.com/johndavis92790/OP-Tasklist/issues/1848" TargetMode="External"/><Relationship Id="rId611" Type="http://schemas.openxmlformats.org/officeDocument/2006/relationships/hyperlink" Target="https://github.com/johndavis92790/OP-Tasklist/issues/1847" TargetMode="External"/><Relationship Id="rId610" Type="http://schemas.openxmlformats.org/officeDocument/2006/relationships/hyperlink" Target="https://github.com/johndavis92790/OP-Tasklist/issues/1846" TargetMode="External"/><Relationship Id="rId617" Type="http://schemas.openxmlformats.org/officeDocument/2006/relationships/hyperlink" Target="https://github.com/johndavis92790/OP-Tasklist/issues/1853" TargetMode="External"/><Relationship Id="rId616" Type="http://schemas.openxmlformats.org/officeDocument/2006/relationships/hyperlink" Target="https://github.com/johndavis92790/OP-Tasklist/issues/1852" TargetMode="External"/><Relationship Id="rId615" Type="http://schemas.openxmlformats.org/officeDocument/2006/relationships/hyperlink" Target="https://github.com/johndavis92790/OP-Tasklist/issues/1851" TargetMode="External"/><Relationship Id="rId614" Type="http://schemas.openxmlformats.org/officeDocument/2006/relationships/hyperlink" Target="https://github.com/johndavis92790/OP-Tasklist/issues/1850" TargetMode="External"/><Relationship Id="rId646" Type="http://schemas.openxmlformats.org/officeDocument/2006/relationships/hyperlink" Target="https://github.com/johndavis92790/OP-Tasklist/issues/1890" TargetMode="External"/><Relationship Id="rId645" Type="http://schemas.openxmlformats.org/officeDocument/2006/relationships/hyperlink" Target="https://github.com/johndavis92790/OP-Tasklist/issues/1889" TargetMode="External"/><Relationship Id="rId644" Type="http://schemas.openxmlformats.org/officeDocument/2006/relationships/hyperlink" Target="https://github.com/johndavis92790/OP-Tasklist/issues/1888" TargetMode="External"/><Relationship Id="rId643" Type="http://schemas.openxmlformats.org/officeDocument/2006/relationships/hyperlink" Target="https://github.com/johndavis92790/OP-Tasklist/issues/1887" TargetMode="External"/><Relationship Id="rId649" Type="http://schemas.openxmlformats.org/officeDocument/2006/relationships/hyperlink" Target="https://github.com/johndavis92790/OP-Tasklist/issues/1893" TargetMode="External"/><Relationship Id="rId648" Type="http://schemas.openxmlformats.org/officeDocument/2006/relationships/hyperlink" Target="https://github.com/johndavis92790/OP-Tasklist/issues/1892" TargetMode="External"/><Relationship Id="rId647" Type="http://schemas.openxmlformats.org/officeDocument/2006/relationships/hyperlink" Target="https://github.com/johndavis92790/OP-Tasklist/issues/1891" TargetMode="External"/><Relationship Id="rId642" Type="http://schemas.openxmlformats.org/officeDocument/2006/relationships/hyperlink" Target="https://github.com/johndavis92790/OP-Tasklist/issues/1886" TargetMode="External"/><Relationship Id="rId641" Type="http://schemas.openxmlformats.org/officeDocument/2006/relationships/hyperlink" Target="https://github.com/johndavis92790/OP-Tasklist/issues/1885" TargetMode="External"/><Relationship Id="rId640" Type="http://schemas.openxmlformats.org/officeDocument/2006/relationships/hyperlink" Target="https://github.com/johndavis92790/OP-Tasklist/issues/1883" TargetMode="External"/><Relationship Id="rId635" Type="http://schemas.openxmlformats.org/officeDocument/2006/relationships/hyperlink" Target="https://github.com/johndavis92790/OP-Tasklist/issues/1878" TargetMode="External"/><Relationship Id="rId634" Type="http://schemas.openxmlformats.org/officeDocument/2006/relationships/hyperlink" Target="https://github.com/johndavis92790/OP-Tasklist/issues/1877" TargetMode="External"/><Relationship Id="rId633" Type="http://schemas.openxmlformats.org/officeDocument/2006/relationships/hyperlink" Target="https://github.com/johndavis92790/OP-Tasklist/issues/1876" TargetMode="External"/><Relationship Id="rId632" Type="http://schemas.openxmlformats.org/officeDocument/2006/relationships/hyperlink" Target="https://github.com/johndavis92790/OP-Tasklist/issues/1875" TargetMode="External"/><Relationship Id="rId639" Type="http://schemas.openxmlformats.org/officeDocument/2006/relationships/hyperlink" Target="https://github.com/johndavis92790/OP-Tasklist/issues/1882" TargetMode="External"/><Relationship Id="rId638" Type="http://schemas.openxmlformats.org/officeDocument/2006/relationships/hyperlink" Target="https://github.com/johndavis92790/OP-Tasklist/issues/1881" TargetMode="External"/><Relationship Id="rId637" Type="http://schemas.openxmlformats.org/officeDocument/2006/relationships/hyperlink" Target="https://github.com/johndavis92790/OP-Tasklist/issues/1880" TargetMode="External"/><Relationship Id="rId636" Type="http://schemas.openxmlformats.org/officeDocument/2006/relationships/hyperlink" Target="https://github.com/johndavis92790/OP-Tasklist/issues/1879" TargetMode="External"/><Relationship Id="rId631" Type="http://schemas.openxmlformats.org/officeDocument/2006/relationships/hyperlink" Target="https://github.com/johndavis92790/OP-Tasklist/issues/1874" TargetMode="External"/><Relationship Id="rId630" Type="http://schemas.openxmlformats.org/officeDocument/2006/relationships/hyperlink" Target="https://github.com/johndavis92790/OP-Tasklist/issues/1873" TargetMode="External"/><Relationship Id="rId609" Type="http://schemas.openxmlformats.org/officeDocument/2006/relationships/hyperlink" Target="https://github.com/johndavis92790/OP-Tasklist/issues/1845" TargetMode="External"/><Relationship Id="rId608" Type="http://schemas.openxmlformats.org/officeDocument/2006/relationships/hyperlink" Target="https://github.com/johndavis92790/OP-Tasklist/issues/1844" TargetMode="External"/><Relationship Id="rId607" Type="http://schemas.openxmlformats.org/officeDocument/2006/relationships/hyperlink" Target="https://github.com/johndavis92790/OP-Tasklist/issues/1843" TargetMode="External"/><Relationship Id="rId602" Type="http://schemas.openxmlformats.org/officeDocument/2006/relationships/hyperlink" Target="https://github.com/johndavis92790/OP-Tasklist/issues/1837" TargetMode="External"/><Relationship Id="rId601" Type="http://schemas.openxmlformats.org/officeDocument/2006/relationships/hyperlink" Target="https://github.com/johndavis92790/OP-Tasklist/issues/1836" TargetMode="External"/><Relationship Id="rId600" Type="http://schemas.openxmlformats.org/officeDocument/2006/relationships/hyperlink" Target="https://github.com/johndavis92790/OP-Tasklist/issues/1835" TargetMode="External"/><Relationship Id="rId606" Type="http://schemas.openxmlformats.org/officeDocument/2006/relationships/hyperlink" Target="https://github.com/johndavis92790/OP-Tasklist/issues/1841" TargetMode="External"/><Relationship Id="rId605" Type="http://schemas.openxmlformats.org/officeDocument/2006/relationships/hyperlink" Target="https://github.com/johndavis92790/OP-Tasklist/issues/1840" TargetMode="External"/><Relationship Id="rId604" Type="http://schemas.openxmlformats.org/officeDocument/2006/relationships/hyperlink" Target="https://github.com/johndavis92790/OP-Tasklist/issues/1839" TargetMode="External"/><Relationship Id="rId603" Type="http://schemas.openxmlformats.org/officeDocument/2006/relationships/hyperlink" Target="https://github.com/johndavis92790/OP-Tasklist/issues/1838" TargetMode="External"/><Relationship Id="rId668" Type="http://schemas.openxmlformats.org/officeDocument/2006/relationships/hyperlink" Target="https://github.com/johndavis92790/OP-Tasklist/issues/1914" TargetMode="External"/><Relationship Id="rId667" Type="http://schemas.openxmlformats.org/officeDocument/2006/relationships/hyperlink" Target="https://github.com/johndavis92790/OP-Tasklist/issues/1913" TargetMode="External"/><Relationship Id="rId666" Type="http://schemas.openxmlformats.org/officeDocument/2006/relationships/hyperlink" Target="https://github.com/johndavis92790/OP-Tasklist/issues/1912" TargetMode="External"/><Relationship Id="rId665" Type="http://schemas.openxmlformats.org/officeDocument/2006/relationships/hyperlink" Target="https://github.com/johndavis92790/OP-Tasklist/issues/1911" TargetMode="External"/><Relationship Id="rId669" Type="http://schemas.openxmlformats.org/officeDocument/2006/relationships/hyperlink" Target="https://github.com/johndavis92790/OP-Tasklist/issues/1915" TargetMode="External"/><Relationship Id="rId660" Type="http://schemas.openxmlformats.org/officeDocument/2006/relationships/hyperlink" Target="https://github.com/johndavis92790/OP-Tasklist/issues/1906" TargetMode="External"/><Relationship Id="rId664" Type="http://schemas.openxmlformats.org/officeDocument/2006/relationships/hyperlink" Target="https://github.com/johndavis92790/OP-Tasklist/issues/1910" TargetMode="External"/><Relationship Id="rId663" Type="http://schemas.openxmlformats.org/officeDocument/2006/relationships/hyperlink" Target="https://github.com/johndavis92790/OP-Tasklist/issues/1909" TargetMode="External"/><Relationship Id="rId662" Type="http://schemas.openxmlformats.org/officeDocument/2006/relationships/hyperlink" Target="https://github.com/johndavis92790/OP-Tasklist/issues/1908" TargetMode="External"/><Relationship Id="rId661" Type="http://schemas.openxmlformats.org/officeDocument/2006/relationships/hyperlink" Target="https://github.com/johndavis92790/OP-Tasklist/issues/1907" TargetMode="External"/><Relationship Id="rId657" Type="http://schemas.openxmlformats.org/officeDocument/2006/relationships/hyperlink" Target="https://github.com/johndavis92790/OP-Tasklist/issues/1903" TargetMode="External"/><Relationship Id="rId656" Type="http://schemas.openxmlformats.org/officeDocument/2006/relationships/hyperlink" Target="https://github.com/johndavis92790/OP-Tasklist/issues/1902" TargetMode="External"/><Relationship Id="rId655" Type="http://schemas.openxmlformats.org/officeDocument/2006/relationships/hyperlink" Target="https://github.com/johndavis92790/OP-Tasklist/issues/1901" TargetMode="External"/><Relationship Id="rId654" Type="http://schemas.openxmlformats.org/officeDocument/2006/relationships/hyperlink" Target="https://github.com/johndavis92790/OP-Tasklist/issues/1900" TargetMode="External"/><Relationship Id="rId659" Type="http://schemas.openxmlformats.org/officeDocument/2006/relationships/hyperlink" Target="https://github.com/johndavis92790/OP-Tasklist/issues/1905" TargetMode="External"/><Relationship Id="rId658" Type="http://schemas.openxmlformats.org/officeDocument/2006/relationships/hyperlink" Target="https://github.com/johndavis92790/OP-Tasklist/issues/1904" TargetMode="External"/><Relationship Id="rId653" Type="http://schemas.openxmlformats.org/officeDocument/2006/relationships/hyperlink" Target="https://github.com/johndavis92790/OP-Tasklist/issues/1899" TargetMode="External"/><Relationship Id="rId652" Type="http://schemas.openxmlformats.org/officeDocument/2006/relationships/hyperlink" Target="https://github.com/johndavis92790/OP-Tasklist/issues/1898" TargetMode="External"/><Relationship Id="rId651" Type="http://schemas.openxmlformats.org/officeDocument/2006/relationships/hyperlink" Target="https://github.com/johndavis92790/OP-Tasklist/issues/1895" TargetMode="External"/><Relationship Id="rId650" Type="http://schemas.openxmlformats.org/officeDocument/2006/relationships/hyperlink" Target="https://github.com/johndavis92790/OP-Tasklist/issues/1894" TargetMode="External"/><Relationship Id="rId682" Type="http://schemas.openxmlformats.org/officeDocument/2006/relationships/hyperlink" Target="https://github.com/johndavis92790/OP-Tasklist/issues/1928" TargetMode="External"/><Relationship Id="rId681" Type="http://schemas.openxmlformats.org/officeDocument/2006/relationships/hyperlink" Target="https://github.com/johndavis92790/OP-Tasklist/issues/1927" TargetMode="External"/><Relationship Id="rId680" Type="http://schemas.openxmlformats.org/officeDocument/2006/relationships/hyperlink" Target="https://github.com/johndavis92790/OP-Tasklist/issues/1926" TargetMode="External"/><Relationship Id="rId686" Type="http://schemas.openxmlformats.org/officeDocument/2006/relationships/drawing" Target="../drawings/drawing16.xml"/><Relationship Id="rId685" Type="http://schemas.openxmlformats.org/officeDocument/2006/relationships/hyperlink" Target="https://github.com/johndavis92790/OP-Tasklist/issues/1931" TargetMode="External"/><Relationship Id="rId684" Type="http://schemas.openxmlformats.org/officeDocument/2006/relationships/hyperlink" Target="https://github.com/johndavis92790/OP-Tasklist/issues/1930" TargetMode="External"/><Relationship Id="rId683" Type="http://schemas.openxmlformats.org/officeDocument/2006/relationships/hyperlink" Target="https://github.com/johndavis92790/OP-Tasklist/issues/1929" TargetMode="External"/><Relationship Id="rId679" Type="http://schemas.openxmlformats.org/officeDocument/2006/relationships/hyperlink" Target="https://github.com/johndavis92790/OP-Tasklist/issues/1925" TargetMode="External"/><Relationship Id="rId678" Type="http://schemas.openxmlformats.org/officeDocument/2006/relationships/hyperlink" Target="https://github.com/johndavis92790/OP-Tasklist/issues/1924" TargetMode="External"/><Relationship Id="rId677" Type="http://schemas.openxmlformats.org/officeDocument/2006/relationships/hyperlink" Target="https://github.com/johndavis92790/OP-Tasklist/issues/1923" TargetMode="External"/><Relationship Id="rId676" Type="http://schemas.openxmlformats.org/officeDocument/2006/relationships/hyperlink" Target="https://github.com/johndavis92790/OP-Tasklist/issues/1922" TargetMode="External"/><Relationship Id="rId671" Type="http://schemas.openxmlformats.org/officeDocument/2006/relationships/hyperlink" Target="https://github.com/johndavis92790/OP-Tasklist/issues/1917" TargetMode="External"/><Relationship Id="rId670" Type="http://schemas.openxmlformats.org/officeDocument/2006/relationships/hyperlink" Target="https://github.com/johndavis92790/OP-Tasklist/issues/1916" TargetMode="External"/><Relationship Id="rId675" Type="http://schemas.openxmlformats.org/officeDocument/2006/relationships/hyperlink" Target="https://github.com/johndavis92790/OP-Tasklist/issues/1921" TargetMode="External"/><Relationship Id="rId674" Type="http://schemas.openxmlformats.org/officeDocument/2006/relationships/hyperlink" Target="https://github.com/johndavis92790/OP-Tasklist/issues/1920" TargetMode="External"/><Relationship Id="rId673" Type="http://schemas.openxmlformats.org/officeDocument/2006/relationships/hyperlink" Target="https://github.com/johndavis92790/OP-Tasklist/issues/1919" TargetMode="External"/><Relationship Id="rId672" Type="http://schemas.openxmlformats.org/officeDocument/2006/relationships/hyperlink" Target="https://github.com/johndavis92790/OP-Tasklist/issues/1918" TargetMode="External"/><Relationship Id="rId190" Type="http://schemas.openxmlformats.org/officeDocument/2006/relationships/hyperlink" Target="https://github.com/johndavis92790/OP-Tasklist/issues/315" TargetMode="External"/><Relationship Id="rId194" Type="http://schemas.openxmlformats.org/officeDocument/2006/relationships/hyperlink" Target="https://github.com/johndavis92790/OP-Tasklist/issues/335" TargetMode="External"/><Relationship Id="rId193" Type="http://schemas.openxmlformats.org/officeDocument/2006/relationships/hyperlink" Target="https://github.com/johndavis92790/OP-Tasklist/issues/334" TargetMode="External"/><Relationship Id="rId192" Type="http://schemas.openxmlformats.org/officeDocument/2006/relationships/hyperlink" Target="https://github.com/johndavis92790/OP-Tasklist/issues/333" TargetMode="External"/><Relationship Id="rId191" Type="http://schemas.openxmlformats.org/officeDocument/2006/relationships/hyperlink" Target="https://github.com/johndavis92790/OP-Tasklist/issues/332" TargetMode="External"/><Relationship Id="rId187" Type="http://schemas.openxmlformats.org/officeDocument/2006/relationships/hyperlink" Target="https://github.com/johndavis92790/OP-Tasklist/issues/312" TargetMode="External"/><Relationship Id="rId186" Type="http://schemas.openxmlformats.org/officeDocument/2006/relationships/hyperlink" Target="https://github.com/johndavis92790/OP-Tasklist/issues/311" TargetMode="External"/><Relationship Id="rId185" Type="http://schemas.openxmlformats.org/officeDocument/2006/relationships/hyperlink" Target="https://github.com/johndavis92790/OP-Tasklist/issues/310" TargetMode="External"/><Relationship Id="rId184" Type="http://schemas.openxmlformats.org/officeDocument/2006/relationships/hyperlink" Target="https://github.com/johndavis92790/OP-Tasklist/issues/293" TargetMode="External"/><Relationship Id="rId189" Type="http://schemas.openxmlformats.org/officeDocument/2006/relationships/hyperlink" Target="https://github.com/johndavis92790/OP-Tasklist/issues/314" TargetMode="External"/><Relationship Id="rId188" Type="http://schemas.openxmlformats.org/officeDocument/2006/relationships/hyperlink" Target="https://github.com/johndavis92790/OP-Tasklist/issues/313" TargetMode="External"/><Relationship Id="rId183" Type="http://schemas.openxmlformats.org/officeDocument/2006/relationships/hyperlink" Target="https://github.com/johndavis92790/OP-Tasklist/issues/292" TargetMode="External"/><Relationship Id="rId182" Type="http://schemas.openxmlformats.org/officeDocument/2006/relationships/hyperlink" Target="https://github.com/johndavis92790/OP-Tasklist/issues/291" TargetMode="External"/><Relationship Id="rId181" Type="http://schemas.openxmlformats.org/officeDocument/2006/relationships/hyperlink" Target="https://github.com/johndavis92790/OP-Tasklist/issues/290" TargetMode="External"/><Relationship Id="rId180" Type="http://schemas.openxmlformats.org/officeDocument/2006/relationships/hyperlink" Target="https://github.com/johndavis92790/OP-Tasklist/issues/289" TargetMode="External"/><Relationship Id="rId176" Type="http://schemas.openxmlformats.org/officeDocument/2006/relationships/hyperlink" Target="https://github.com/johndavis92790/OP-Tasklist/issues/269" TargetMode="External"/><Relationship Id="rId175" Type="http://schemas.openxmlformats.org/officeDocument/2006/relationships/hyperlink" Target="https://github.com/johndavis92790/OP-Tasklist/issues/268" TargetMode="External"/><Relationship Id="rId174" Type="http://schemas.openxmlformats.org/officeDocument/2006/relationships/hyperlink" Target="https://github.com/johndavis92790/OP-Tasklist/issues/267" TargetMode="External"/><Relationship Id="rId173" Type="http://schemas.openxmlformats.org/officeDocument/2006/relationships/hyperlink" Target="https://github.com/johndavis92790/OP-Tasklist/issues/266" TargetMode="External"/><Relationship Id="rId179" Type="http://schemas.openxmlformats.org/officeDocument/2006/relationships/hyperlink" Target="https://github.com/johndavis92790/OP-Tasklist/issues/288" TargetMode="External"/><Relationship Id="rId178" Type="http://schemas.openxmlformats.org/officeDocument/2006/relationships/hyperlink" Target="https://github.com/johndavis92790/OP-Tasklist/issues/271" TargetMode="External"/><Relationship Id="rId177" Type="http://schemas.openxmlformats.org/officeDocument/2006/relationships/hyperlink" Target="https://github.com/johndavis92790/OP-Tasklist/issues/270" TargetMode="External"/><Relationship Id="rId198" Type="http://schemas.openxmlformats.org/officeDocument/2006/relationships/hyperlink" Target="https://github.com/johndavis92790/OP-Tasklist/issues/355" TargetMode="External"/><Relationship Id="rId197" Type="http://schemas.openxmlformats.org/officeDocument/2006/relationships/hyperlink" Target="https://github.com/johndavis92790/OP-Tasklist/issues/354" TargetMode="External"/><Relationship Id="rId196" Type="http://schemas.openxmlformats.org/officeDocument/2006/relationships/hyperlink" Target="https://github.com/johndavis92790/OP-Tasklist/issues/337" TargetMode="External"/><Relationship Id="rId195" Type="http://schemas.openxmlformats.org/officeDocument/2006/relationships/hyperlink" Target="https://github.com/johndavis92790/OP-Tasklist/issues/336" TargetMode="External"/><Relationship Id="rId199" Type="http://schemas.openxmlformats.org/officeDocument/2006/relationships/hyperlink" Target="https://github.com/johndavis92790/OP-Tasklist/issues/356" TargetMode="External"/><Relationship Id="rId150" Type="http://schemas.openxmlformats.org/officeDocument/2006/relationships/hyperlink" Target="https://github.com/johndavis92790/OP-Tasklist/issues/179" TargetMode="External"/><Relationship Id="rId149" Type="http://schemas.openxmlformats.org/officeDocument/2006/relationships/hyperlink" Target="https://github.com/johndavis92790/OP-Tasklist/issues/178" TargetMode="External"/><Relationship Id="rId148" Type="http://schemas.openxmlformats.org/officeDocument/2006/relationships/hyperlink" Target="https://github.com/johndavis92790/OP-Tasklist/issues/161" TargetMode="External"/><Relationship Id="rId143" Type="http://schemas.openxmlformats.org/officeDocument/2006/relationships/hyperlink" Target="https://github.com/johndavis92790/OP-Tasklist/issues/47" TargetMode="External"/><Relationship Id="rId142" Type="http://schemas.openxmlformats.org/officeDocument/2006/relationships/hyperlink" Target="https://github.com/johndavis92790/OP-Tasklist/issues/156" TargetMode="External"/><Relationship Id="rId141" Type="http://schemas.openxmlformats.org/officeDocument/2006/relationships/hyperlink" Target="https://github.com/johndavis92790/OP-Tasklist/issues/137" TargetMode="External"/><Relationship Id="rId140" Type="http://schemas.openxmlformats.org/officeDocument/2006/relationships/hyperlink" Target="https://github.com/johndavis92790/OP-Tasklist/issues/136" TargetMode="External"/><Relationship Id="rId147" Type="http://schemas.openxmlformats.org/officeDocument/2006/relationships/hyperlink" Target="https://github.com/johndavis92790/OP-Tasklist/issues/160" TargetMode="External"/><Relationship Id="rId146" Type="http://schemas.openxmlformats.org/officeDocument/2006/relationships/hyperlink" Target="https://github.com/johndavis92790/OP-Tasklist/issues/159" TargetMode="External"/><Relationship Id="rId145" Type="http://schemas.openxmlformats.org/officeDocument/2006/relationships/hyperlink" Target="https://github.com/johndavis92790/OP-Tasklist/issues/158" TargetMode="External"/><Relationship Id="rId144" Type="http://schemas.openxmlformats.org/officeDocument/2006/relationships/hyperlink" Target="https://github.com/johndavis92790/OP-Tasklist/issues/157" TargetMode="External"/><Relationship Id="rId139" Type="http://schemas.openxmlformats.org/officeDocument/2006/relationships/hyperlink" Target="https://github.com/johndavis92790/OP-Tasklist/issues/134" TargetMode="External"/><Relationship Id="rId138" Type="http://schemas.openxmlformats.org/officeDocument/2006/relationships/hyperlink" Target="https://github.com/johndavis92790/OP-Tasklist/issues/139" TargetMode="External"/><Relationship Id="rId137" Type="http://schemas.openxmlformats.org/officeDocument/2006/relationships/hyperlink" Target="https://github.com/johndavis92790/OP-Tasklist/issues/138" TargetMode="External"/><Relationship Id="rId132" Type="http://schemas.openxmlformats.org/officeDocument/2006/relationships/hyperlink" Target="https://github.com/johndavis92790/OP-Tasklist/issues/1816" TargetMode="External"/><Relationship Id="rId131" Type="http://schemas.openxmlformats.org/officeDocument/2006/relationships/hyperlink" Target="https://github.com/johndavis92790/OP-Tasklist/issues/1814" TargetMode="External"/><Relationship Id="rId130" Type="http://schemas.openxmlformats.org/officeDocument/2006/relationships/hyperlink" Target="https://github.com/johndavis92790/OP-Tasklist/issues/1815" TargetMode="External"/><Relationship Id="rId136" Type="http://schemas.openxmlformats.org/officeDocument/2006/relationships/hyperlink" Target="https://github.com/johndavis92790/OP-Tasklist/issues/135" TargetMode="External"/><Relationship Id="rId135" Type="http://schemas.openxmlformats.org/officeDocument/2006/relationships/hyperlink" Target="https://github.com/johndavis92790/OP-Tasklist/issues/42" TargetMode="External"/><Relationship Id="rId134" Type="http://schemas.openxmlformats.org/officeDocument/2006/relationships/hyperlink" Target="https://github.com/johndavis92790/OP-Tasklist/issues/1812" TargetMode="External"/><Relationship Id="rId133" Type="http://schemas.openxmlformats.org/officeDocument/2006/relationships/hyperlink" Target="https://github.com/johndavis92790/OP-Tasklist/issues/1813" TargetMode="External"/><Relationship Id="rId172" Type="http://schemas.openxmlformats.org/officeDocument/2006/relationships/hyperlink" Target="https://github.com/johndavis92790/OP-Tasklist/issues/249" TargetMode="External"/><Relationship Id="rId171" Type="http://schemas.openxmlformats.org/officeDocument/2006/relationships/hyperlink" Target="https://github.com/johndavis92790/OP-Tasklist/issues/248" TargetMode="External"/><Relationship Id="rId170" Type="http://schemas.openxmlformats.org/officeDocument/2006/relationships/hyperlink" Target="https://github.com/johndavis92790/OP-Tasklist/issues/247" TargetMode="External"/><Relationship Id="rId165" Type="http://schemas.openxmlformats.org/officeDocument/2006/relationships/hyperlink" Target="https://github.com/johndavis92790/OP-Tasklist/issues/226" TargetMode="External"/><Relationship Id="rId164" Type="http://schemas.openxmlformats.org/officeDocument/2006/relationships/hyperlink" Target="https://github.com/johndavis92790/OP-Tasklist/issues/225" TargetMode="External"/><Relationship Id="rId163" Type="http://schemas.openxmlformats.org/officeDocument/2006/relationships/hyperlink" Target="https://github.com/johndavis92790/OP-Tasklist/issues/224" TargetMode="External"/><Relationship Id="rId162" Type="http://schemas.openxmlformats.org/officeDocument/2006/relationships/hyperlink" Target="https://github.com/johndavis92790/OP-Tasklist/issues/223" TargetMode="External"/><Relationship Id="rId169" Type="http://schemas.openxmlformats.org/officeDocument/2006/relationships/hyperlink" Target="https://github.com/johndavis92790/OP-Tasklist/issues/246" TargetMode="External"/><Relationship Id="rId168" Type="http://schemas.openxmlformats.org/officeDocument/2006/relationships/hyperlink" Target="https://github.com/johndavis92790/OP-Tasklist/issues/245" TargetMode="External"/><Relationship Id="rId167" Type="http://schemas.openxmlformats.org/officeDocument/2006/relationships/hyperlink" Target="https://github.com/johndavis92790/OP-Tasklist/issues/244" TargetMode="External"/><Relationship Id="rId166" Type="http://schemas.openxmlformats.org/officeDocument/2006/relationships/hyperlink" Target="https://github.com/johndavis92790/OP-Tasklist/issues/227" TargetMode="External"/><Relationship Id="rId161" Type="http://schemas.openxmlformats.org/officeDocument/2006/relationships/hyperlink" Target="https://github.com/johndavis92790/OP-Tasklist/issues/222" TargetMode="External"/><Relationship Id="rId160" Type="http://schemas.openxmlformats.org/officeDocument/2006/relationships/hyperlink" Target="https://github.com/johndavis92790/OP-Tasklist/issues/205" TargetMode="External"/><Relationship Id="rId159" Type="http://schemas.openxmlformats.org/officeDocument/2006/relationships/hyperlink" Target="https://github.com/johndavis92790/OP-Tasklist/issues/204" TargetMode="External"/><Relationship Id="rId154" Type="http://schemas.openxmlformats.org/officeDocument/2006/relationships/hyperlink" Target="https://github.com/johndavis92790/OP-Tasklist/issues/183" TargetMode="External"/><Relationship Id="rId153" Type="http://schemas.openxmlformats.org/officeDocument/2006/relationships/hyperlink" Target="https://github.com/johndavis92790/OP-Tasklist/issues/182" TargetMode="External"/><Relationship Id="rId152" Type="http://schemas.openxmlformats.org/officeDocument/2006/relationships/hyperlink" Target="https://github.com/johndavis92790/OP-Tasklist/issues/181" TargetMode="External"/><Relationship Id="rId151" Type="http://schemas.openxmlformats.org/officeDocument/2006/relationships/hyperlink" Target="https://github.com/johndavis92790/OP-Tasklist/issues/180" TargetMode="External"/><Relationship Id="rId158" Type="http://schemas.openxmlformats.org/officeDocument/2006/relationships/hyperlink" Target="https://github.com/johndavis92790/OP-Tasklist/issues/203" TargetMode="External"/><Relationship Id="rId157" Type="http://schemas.openxmlformats.org/officeDocument/2006/relationships/hyperlink" Target="https://github.com/johndavis92790/OP-Tasklist/issues/202" TargetMode="External"/><Relationship Id="rId156" Type="http://schemas.openxmlformats.org/officeDocument/2006/relationships/hyperlink" Target="https://github.com/johndavis92790/OP-Tasklist/issues/201" TargetMode="External"/><Relationship Id="rId155" Type="http://schemas.openxmlformats.org/officeDocument/2006/relationships/hyperlink" Target="https://github.com/johndavis92790/OP-Tasklist/issues/200" TargetMode="External"/><Relationship Id="rId107" Type="http://schemas.openxmlformats.org/officeDocument/2006/relationships/hyperlink" Target="https://github.com/johndavis92790/OP-Tasklist/issues/1831" TargetMode="External"/><Relationship Id="rId106" Type="http://schemas.openxmlformats.org/officeDocument/2006/relationships/hyperlink" Target="https://github.com/johndavis92790/OP-Tasklist/issues/1739" TargetMode="External"/><Relationship Id="rId105" Type="http://schemas.openxmlformats.org/officeDocument/2006/relationships/hyperlink" Target="https://github.com/johndavis92790/OP-Tasklist/issues/1832" TargetMode="External"/><Relationship Id="rId104" Type="http://schemas.openxmlformats.org/officeDocument/2006/relationships/hyperlink" Target="https://github.com/johndavis92790/OP-Tasklist/issues/58" TargetMode="External"/><Relationship Id="rId109" Type="http://schemas.openxmlformats.org/officeDocument/2006/relationships/hyperlink" Target="https://github.com/johndavis92790/OP-Tasklist/issues/133" TargetMode="External"/><Relationship Id="rId108" Type="http://schemas.openxmlformats.org/officeDocument/2006/relationships/hyperlink" Target="https://github.com/johndavis92790/OP-Tasklist/issues/1738" TargetMode="External"/><Relationship Id="rId103" Type="http://schemas.openxmlformats.org/officeDocument/2006/relationships/hyperlink" Target="https://github.com/johndavis92790/OP-Tasklist/issues/30" TargetMode="External"/><Relationship Id="rId102" Type="http://schemas.openxmlformats.org/officeDocument/2006/relationships/hyperlink" Target="https://github.com/johndavis92790/OP-Tasklist/issues/61" TargetMode="External"/><Relationship Id="rId101" Type="http://schemas.openxmlformats.org/officeDocument/2006/relationships/hyperlink" Target="https://github.com/johndavis92790/OP-Tasklist/issues/44" TargetMode="External"/><Relationship Id="rId100" Type="http://schemas.openxmlformats.org/officeDocument/2006/relationships/hyperlink" Target="https://github.com/johndavis92790/OP-Tasklist/issues/6" TargetMode="External"/><Relationship Id="rId129" Type="http://schemas.openxmlformats.org/officeDocument/2006/relationships/hyperlink" Target="https://github.com/johndavis92790/OP-Tasklist/issues/40" TargetMode="External"/><Relationship Id="rId128" Type="http://schemas.openxmlformats.org/officeDocument/2006/relationships/hyperlink" Target="https://github.com/johndavis92790/OP-Tasklist/issues/148" TargetMode="External"/><Relationship Id="rId127" Type="http://schemas.openxmlformats.org/officeDocument/2006/relationships/hyperlink" Target="https://github.com/johndavis92790/OP-Tasklist/issues/31" TargetMode="External"/><Relationship Id="rId126" Type="http://schemas.openxmlformats.org/officeDocument/2006/relationships/hyperlink" Target="https://github.com/johndavis92790/OP-Tasklist/issues/38" TargetMode="External"/><Relationship Id="rId121" Type="http://schemas.openxmlformats.org/officeDocument/2006/relationships/hyperlink" Target="https://github.com/johndavis92790/OP-Tasklist/issues/1757" TargetMode="External"/><Relationship Id="rId120" Type="http://schemas.openxmlformats.org/officeDocument/2006/relationships/hyperlink" Target="https://github.com/johndavis92790/OP-Tasklist/issues/1752" TargetMode="External"/><Relationship Id="rId125" Type="http://schemas.openxmlformats.org/officeDocument/2006/relationships/hyperlink" Target="https://github.com/johndavis92790/OP-Tasklist/issues/1749" TargetMode="External"/><Relationship Id="rId124" Type="http://schemas.openxmlformats.org/officeDocument/2006/relationships/hyperlink" Target="https://github.com/johndavis92790/OP-Tasklist/issues/1750" TargetMode="External"/><Relationship Id="rId123" Type="http://schemas.openxmlformats.org/officeDocument/2006/relationships/hyperlink" Target="https://github.com/johndavis92790/OP-Tasklist/issues/1768" TargetMode="External"/><Relationship Id="rId122" Type="http://schemas.openxmlformats.org/officeDocument/2006/relationships/hyperlink" Target="https://github.com/johndavis92790/OP-Tasklist/issues/57" TargetMode="External"/><Relationship Id="rId118" Type="http://schemas.openxmlformats.org/officeDocument/2006/relationships/hyperlink" Target="https://github.com/johndavis92790/OP-Tasklist/issues/1748" TargetMode="External"/><Relationship Id="rId117" Type="http://schemas.openxmlformats.org/officeDocument/2006/relationships/hyperlink" Target="https://github.com/johndavis92790/OP-Tasklist/issues/1754" TargetMode="External"/><Relationship Id="rId116" Type="http://schemas.openxmlformats.org/officeDocument/2006/relationships/hyperlink" Target="https://github.com/johndavis92790/OP-Tasklist/issues/55" TargetMode="External"/><Relationship Id="rId115" Type="http://schemas.openxmlformats.org/officeDocument/2006/relationships/hyperlink" Target="https://github.com/johndavis92790/OP-Tasklist/issues/1751" TargetMode="External"/><Relationship Id="rId119" Type="http://schemas.openxmlformats.org/officeDocument/2006/relationships/hyperlink" Target="https://github.com/johndavis92790/OP-Tasklist/issues/1753" TargetMode="External"/><Relationship Id="rId110" Type="http://schemas.openxmlformats.org/officeDocument/2006/relationships/hyperlink" Target="https://github.com/johndavis92790/OP-Tasklist/issues/131" TargetMode="External"/><Relationship Id="rId114" Type="http://schemas.openxmlformats.org/officeDocument/2006/relationships/hyperlink" Target="https://github.com/johndavis92790/OP-Tasklist/issues/56" TargetMode="External"/><Relationship Id="rId113" Type="http://schemas.openxmlformats.org/officeDocument/2006/relationships/hyperlink" Target="https://github.com/johndavis92790/OP-Tasklist/issues/1778" TargetMode="External"/><Relationship Id="rId112" Type="http://schemas.openxmlformats.org/officeDocument/2006/relationships/hyperlink" Target="https://github.com/johndavis92790/OP-Tasklist/issues/26" TargetMode="External"/><Relationship Id="rId111" Type="http://schemas.openxmlformats.org/officeDocument/2006/relationships/hyperlink" Target="https://github.com/johndavis92790/OP-Tasklist/issues/41" TargetMode="External"/></Relationships>
</file>

<file path=xl/worksheets/_rels/sheet17.xml.rels><?xml version="1.0" encoding="UTF-8" standalone="yes"?><Relationships xmlns="http://schemas.openxmlformats.org/package/2006/relationships"><Relationship Id="rId392" Type="http://schemas.openxmlformats.org/officeDocument/2006/relationships/hyperlink" Target="http://observepoint.com" TargetMode="External"/><Relationship Id="rId391" Type="http://schemas.openxmlformats.org/officeDocument/2006/relationships/hyperlink" Target="http://accenture.com" TargetMode="External"/><Relationship Id="rId390" Type="http://schemas.openxmlformats.org/officeDocument/2006/relationships/hyperlink" Target="http://observepoint.com" TargetMode="External"/><Relationship Id="rId2180" Type="http://schemas.openxmlformats.org/officeDocument/2006/relationships/hyperlink" Target="http://observepoint.com" TargetMode="External"/><Relationship Id="rId2181" Type="http://schemas.openxmlformats.org/officeDocument/2006/relationships/hyperlink" Target="http://observepoint.com" TargetMode="External"/><Relationship Id="rId2182" Type="http://schemas.openxmlformats.org/officeDocument/2006/relationships/hyperlink" Target="http://amica.com" TargetMode="External"/><Relationship Id="rId2183" Type="http://schemas.openxmlformats.org/officeDocument/2006/relationships/hyperlink" Target="http://observepoint.com" TargetMode="External"/><Relationship Id="rId385" Type="http://schemas.openxmlformats.org/officeDocument/2006/relationships/hyperlink" Target="http://observepoint.com" TargetMode="External"/><Relationship Id="rId2184" Type="http://schemas.openxmlformats.org/officeDocument/2006/relationships/hyperlink" Target="http://observepoint.com" TargetMode="External"/><Relationship Id="rId384" Type="http://schemas.openxmlformats.org/officeDocument/2006/relationships/hyperlink" Target="http://observepoint.com" TargetMode="External"/><Relationship Id="rId2185" Type="http://schemas.openxmlformats.org/officeDocument/2006/relationships/hyperlink" Target="http://amica.com" TargetMode="External"/><Relationship Id="rId383" Type="http://schemas.openxmlformats.org/officeDocument/2006/relationships/hyperlink" Target="http://accenture.com" TargetMode="External"/><Relationship Id="rId2186" Type="http://schemas.openxmlformats.org/officeDocument/2006/relationships/hyperlink" Target="http://observepoint.com" TargetMode="External"/><Relationship Id="rId382" Type="http://schemas.openxmlformats.org/officeDocument/2006/relationships/hyperlink" Target="http://accenture.com" TargetMode="External"/><Relationship Id="rId2187" Type="http://schemas.openxmlformats.org/officeDocument/2006/relationships/hyperlink" Target="http://observepoint.com" TargetMode="External"/><Relationship Id="rId389" Type="http://schemas.openxmlformats.org/officeDocument/2006/relationships/hyperlink" Target="http://accenture.com" TargetMode="External"/><Relationship Id="rId2188" Type="http://schemas.openxmlformats.org/officeDocument/2006/relationships/hyperlink" Target="http://amica.com" TargetMode="External"/><Relationship Id="rId388" Type="http://schemas.openxmlformats.org/officeDocument/2006/relationships/hyperlink" Target="http://observepoint.com" TargetMode="External"/><Relationship Id="rId2189" Type="http://schemas.openxmlformats.org/officeDocument/2006/relationships/hyperlink" Target="http://observepoint.com" TargetMode="External"/><Relationship Id="rId387" Type="http://schemas.openxmlformats.org/officeDocument/2006/relationships/hyperlink" Target="http://accenture.com" TargetMode="External"/><Relationship Id="rId386" Type="http://schemas.openxmlformats.org/officeDocument/2006/relationships/hyperlink" Target="http://accenture.com" TargetMode="External"/><Relationship Id="rId381" Type="http://schemas.openxmlformats.org/officeDocument/2006/relationships/hyperlink" Target="http://observepoint.com" TargetMode="External"/><Relationship Id="rId380" Type="http://schemas.openxmlformats.org/officeDocument/2006/relationships/hyperlink" Target="http://accenture.com" TargetMode="External"/><Relationship Id="rId379" Type="http://schemas.openxmlformats.org/officeDocument/2006/relationships/hyperlink" Target="http://observepoint.com" TargetMode="External"/><Relationship Id="rId2170" Type="http://schemas.openxmlformats.org/officeDocument/2006/relationships/hyperlink" Target="http://merz.com" TargetMode="External"/><Relationship Id="rId2171" Type="http://schemas.openxmlformats.org/officeDocument/2006/relationships/hyperlink" Target="http://observepoint.com" TargetMode="External"/><Relationship Id="rId2172" Type="http://schemas.openxmlformats.org/officeDocument/2006/relationships/hyperlink" Target="http://merz.com" TargetMode="External"/><Relationship Id="rId374" Type="http://schemas.openxmlformats.org/officeDocument/2006/relationships/hyperlink" Target="http://observepoint.com" TargetMode="External"/><Relationship Id="rId2173" Type="http://schemas.openxmlformats.org/officeDocument/2006/relationships/hyperlink" Target="http://observepoint.com" TargetMode="External"/><Relationship Id="rId373" Type="http://schemas.openxmlformats.org/officeDocument/2006/relationships/hyperlink" Target="http://observepoint.com" TargetMode="External"/><Relationship Id="rId2174" Type="http://schemas.openxmlformats.org/officeDocument/2006/relationships/hyperlink" Target="http://merz.com" TargetMode="External"/><Relationship Id="rId372" Type="http://schemas.openxmlformats.org/officeDocument/2006/relationships/hyperlink" Target="http://observepoint.com" TargetMode="External"/><Relationship Id="rId2175" Type="http://schemas.openxmlformats.org/officeDocument/2006/relationships/hyperlink" Target="http://observepoint.com" TargetMode="External"/><Relationship Id="rId371" Type="http://schemas.openxmlformats.org/officeDocument/2006/relationships/hyperlink" Target="http://observepoint.com" TargetMode="External"/><Relationship Id="rId2176" Type="http://schemas.openxmlformats.org/officeDocument/2006/relationships/hyperlink" Target="http://merz.com" TargetMode="External"/><Relationship Id="rId378" Type="http://schemas.openxmlformats.org/officeDocument/2006/relationships/hyperlink" Target="http://accenture.com" TargetMode="External"/><Relationship Id="rId2177" Type="http://schemas.openxmlformats.org/officeDocument/2006/relationships/hyperlink" Target="http://observepoint.com" TargetMode="External"/><Relationship Id="rId377" Type="http://schemas.openxmlformats.org/officeDocument/2006/relationships/hyperlink" Target="http://observepoint.com" TargetMode="External"/><Relationship Id="rId2178" Type="http://schemas.openxmlformats.org/officeDocument/2006/relationships/hyperlink" Target="http://observepoint.com" TargetMode="External"/><Relationship Id="rId376" Type="http://schemas.openxmlformats.org/officeDocument/2006/relationships/hyperlink" Target="http://observepoint.com" TargetMode="External"/><Relationship Id="rId2179" Type="http://schemas.openxmlformats.org/officeDocument/2006/relationships/hyperlink" Target="http://amica.com" TargetMode="External"/><Relationship Id="rId375" Type="http://schemas.openxmlformats.org/officeDocument/2006/relationships/hyperlink" Target="http://observepoint.com" TargetMode="External"/><Relationship Id="rId2190" Type="http://schemas.openxmlformats.org/officeDocument/2006/relationships/hyperlink" Target="http://observepoint.com" TargetMode="External"/><Relationship Id="rId2191" Type="http://schemas.openxmlformats.org/officeDocument/2006/relationships/hyperlink" Target="http://mongodb.com" TargetMode="External"/><Relationship Id="rId2192" Type="http://schemas.openxmlformats.org/officeDocument/2006/relationships/hyperlink" Target="http://observepoint.com" TargetMode="External"/><Relationship Id="rId2193" Type="http://schemas.openxmlformats.org/officeDocument/2006/relationships/hyperlink" Target="http://mongodb.com" TargetMode="External"/><Relationship Id="rId2194" Type="http://schemas.openxmlformats.org/officeDocument/2006/relationships/hyperlink" Target="http://observepoint.com" TargetMode="External"/><Relationship Id="rId396" Type="http://schemas.openxmlformats.org/officeDocument/2006/relationships/hyperlink" Target="http://accenture.com" TargetMode="External"/><Relationship Id="rId2195" Type="http://schemas.openxmlformats.org/officeDocument/2006/relationships/hyperlink" Target="http://woolworths.com.au" TargetMode="External"/><Relationship Id="rId395" Type="http://schemas.openxmlformats.org/officeDocument/2006/relationships/hyperlink" Target="http://observepoint.com" TargetMode="External"/><Relationship Id="rId2196" Type="http://schemas.openxmlformats.org/officeDocument/2006/relationships/hyperlink" Target="http://observepoint.com" TargetMode="External"/><Relationship Id="rId394" Type="http://schemas.openxmlformats.org/officeDocument/2006/relationships/hyperlink" Target="http://accenture.com" TargetMode="External"/><Relationship Id="rId2197" Type="http://schemas.openxmlformats.org/officeDocument/2006/relationships/hyperlink" Target="http://woolworths.com.au" TargetMode="External"/><Relationship Id="rId393" Type="http://schemas.openxmlformats.org/officeDocument/2006/relationships/hyperlink" Target="http://accenture.com" TargetMode="External"/><Relationship Id="rId2198" Type="http://schemas.openxmlformats.org/officeDocument/2006/relationships/hyperlink" Target="http://observepoint.com" TargetMode="External"/><Relationship Id="rId2199" Type="http://schemas.openxmlformats.org/officeDocument/2006/relationships/hyperlink" Target="http://amica.com" TargetMode="External"/><Relationship Id="rId399" Type="http://schemas.openxmlformats.org/officeDocument/2006/relationships/hyperlink" Target="http://lumen.com" TargetMode="External"/><Relationship Id="rId398" Type="http://schemas.openxmlformats.org/officeDocument/2006/relationships/hyperlink" Target="http://observepoint.com" TargetMode="External"/><Relationship Id="rId397" Type="http://schemas.openxmlformats.org/officeDocument/2006/relationships/hyperlink" Target="http://observepoint.com" TargetMode="External"/><Relationship Id="rId1730" Type="http://schemas.openxmlformats.org/officeDocument/2006/relationships/hyperlink" Target="http://observepoint.com" TargetMode="External"/><Relationship Id="rId1731" Type="http://schemas.openxmlformats.org/officeDocument/2006/relationships/hyperlink" Target="http://devry.edu" TargetMode="External"/><Relationship Id="rId1732" Type="http://schemas.openxmlformats.org/officeDocument/2006/relationships/hyperlink" Target="http://observepoint.com" TargetMode="External"/><Relationship Id="rId1733" Type="http://schemas.openxmlformats.org/officeDocument/2006/relationships/hyperlink" Target="http://spark.co.nz" TargetMode="External"/><Relationship Id="rId1734" Type="http://schemas.openxmlformats.org/officeDocument/2006/relationships/hyperlink" Target="http://observepoint.com" TargetMode="External"/><Relationship Id="rId1735" Type="http://schemas.openxmlformats.org/officeDocument/2006/relationships/hyperlink" Target="http://darden.com" TargetMode="External"/><Relationship Id="rId1736" Type="http://schemas.openxmlformats.org/officeDocument/2006/relationships/hyperlink" Target="http://observepoint.com" TargetMode="External"/><Relationship Id="rId1737" Type="http://schemas.openxmlformats.org/officeDocument/2006/relationships/hyperlink" Target="http://observepoint.com" TargetMode="External"/><Relationship Id="rId1738" Type="http://schemas.openxmlformats.org/officeDocument/2006/relationships/hyperlink" Target="http://prudential.com" TargetMode="External"/><Relationship Id="rId1739" Type="http://schemas.openxmlformats.org/officeDocument/2006/relationships/hyperlink" Target="http://observepoint.com" TargetMode="External"/><Relationship Id="rId1720" Type="http://schemas.openxmlformats.org/officeDocument/2006/relationships/hyperlink" Target="http://observepoint.com" TargetMode="External"/><Relationship Id="rId1721" Type="http://schemas.openxmlformats.org/officeDocument/2006/relationships/hyperlink" Target="http://devry.edu" TargetMode="External"/><Relationship Id="rId1722" Type="http://schemas.openxmlformats.org/officeDocument/2006/relationships/hyperlink" Target="http://spark.co.nz" TargetMode="External"/><Relationship Id="rId1723" Type="http://schemas.openxmlformats.org/officeDocument/2006/relationships/hyperlink" Target="http://observepoint.com" TargetMode="External"/><Relationship Id="rId1724" Type="http://schemas.openxmlformats.org/officeDocument/2006/relationships/hyperlink" Target="http://observepoint.com" TargetMode="External"/><Relationship Id="rId1725" Type="http://schemas.openxmlformats.org/officeDocument/2006/relationships/hyperlink" Target="http://spark.co.nz" TargetMode="External"/><Relationship Id="rId1726" Type="http://schemas.openxmlformats.org/officeDocument/2006/relationships/hyperlink" Target="http://observepoint.com" TargetMode="External"/><Relationship Id="rId1727" Type="http://schemas.openxmlformats.org/officeDocument/2006/relationships/hyperlink" Target="http://observepoint.com" TargetMode="External"/><Relationship Id="rId1728" Type="http://schemas.openxmlformats.org/officeDocument/2006/relationships/hyperlink" Target="http://devry.edu" TargetMode="External"/><Relationship Id="rId1729" Type="http://schemas.openxmlformats.org/officeDocument/2006/relationships/hyperlink" Target="http://observepoint.com" TargetMode="External"/><Relationship Id="rId1752" Type="http://schemas.openxmlformats.org/officeDocument/2006/relationships/hyperlink" Target="http://observepoint.com" TargetMode="External"/><Relationship Id="rId1753" Type="http://schemas.openxmlformats.org/officeDocument/2006/relationships/hyperlink" Target="http://devry.edu" TargetMode="External"/><Relationship Id="rId1754" Type="http://schemas.openxmlformats.org/officeDocument/2006/relationships/hyperlink" Target="http://observepoint.com" TargetMode="External"/><Relationship Id="rId1755" Type="http://schemas.openxmlformats.org/officeDocument/2006/relationships/hyperlink" Target="http://darden.com" TargetMode="External"/><Relationship Id="rId1756" Type="http://schemas.openxmlformats.org/officeDocument/2006/relationships/hyperlink" Target="http://observepoint.com" TargetMode="External"/><Relationship Id="rId1757" Type="http://schemas.openxmlformats.org/officeDocument/2006/relationships/hyperlink" Target="http://prudential.com" TargetMode="External"/><Relationship Id="rId1758" Type="http://schemas.openxmlformats.org/officeDocument/2006/relationships/hyperlink" Target="http://prudential.com" TargetMode="External"/><Relationship Id="rId1759" Type="http://schemas.openxmlformats.org/officeDocument/2006/relationships/hyperlink" Target="http://amica.com" TargetMode="External"/><Relationship Id="rId1750" Type="http://schemas.openxmlformats.org/officeDocument/2006/relationships/hyperlink" Target="http://observepoint.com" TargetMode="External"/><Relationship Id="rId1751" Type="http://schemas.openxmlformats.org/officeDocument/2006/relationships/hyperlink" Target="http://observepoint.com" TargetMode="External"/><Relationship Id="rId1741" Type="http://schemas.openxmlformats.org/officeDocument/2006/relationships/hyperlink" Target="http://observepoint.com" TargetMode="External"/><Relationship Id="rId1742" Type="http://schemas.openxmlformats.org/officeDocument/2006/relationships/hyperlink" Target="http://devry.edu" TargetMode="External"/><Relationship Id="rId1743" Type="http://schemas.openxmlformats.org/officeDocument/2006/relationships/hyperlink" Target="http://observepoint.com" TargetMode="External"/><Relationship Id="rId1744" Type="http://schemas.openxmlformats.org/officeDocument/2006/relationships/hyperlink" Target="http://prudential.com" TargetMode="External"/><Relationship Id="rId1745" Type="http://schemas.openxmlformats.org/officeDocument/2006/relationships/hyperlink" Target="http://observepoint.com" TargetMode="External"/><Relationship Id="rId1746" Type="http://schemas.openxmlformats.org/officeDocument/2006/relationships/hyperlink" Target="http://observepoint.com" TargetMode="External"/><Relationship Id="rId1747" Type="http://schemas.openxmlformats.org/officeDocument/2006/relationships/hyperlink" Target="http://prudential.com" TargetMode="External"/><Relationship Id="rId1748" Type="http://schemas.openxmlformats.org/officeDocument/2006/relationships/hyperlink" Target="http://observepoint.com" TargetMode="External"/><Relationship Id="rId1749" Type="http://schemas.openxmlformats.org/officeDocument/2006/relationships/hyperlink" Target="http://cvshealth.com" TargetMode="External"/><Relationship Id="rId1740" Type="http://schemas.openxmlformats.org/officeDocument/2006/relationships/hyperlink" Target="http://darden.com" TargetMode="External"/><Relationship Id="rId1710" Type="http://schemas.openxmlformats.org/officeDocument/2006/relationships/hyperlink" Target="http://devry.edu" TargetMode="External"/><Relationship Id="rId1711" Type="http://schemas.openxmlformats.org/officeDocument/2006/relationships/hyperlink" Target="http://observepoint.com" TargetMode="External"/><Relationship Id="rId1712" Type="http://schemas.openxmlformats.org/officeDocument/2006/relationships/hyperlink" Target="http://observepoint.com" TargetMode="External"/><Relationship Id="rId1713" Type="http://schemas.openxmlformats.org/officeDocument/2006/relationships/hyperlink" Target="http://devry.edu" TargetMode="External"/><Relationship Id="rId1714" Type="http://schemas.openxmlformats.org/officeDocument/2006/relationships/hyperlink" Target="http://devry.edu" TargetMode="External"/><Relationship Id="rId1715" Type="http://schemas.openxmlformats.org/officeDocument/2006/relationships/hyperlink" Target="http://observepoint.com" TargetMode="External"/><Relationship Id="rId1716" Type="http://schemas.openxmlformats.org/officeDocument/2006/relationships/hyperlink" Target="http://observepoint.com" TargetMode="External"/><Relationship Id="rId1717" Type="http://schemas.openxmlformats.org/officeDocument/2006/relationships/hyperlink" Target="http://devry.edu" TargetMode="External"/><Relationship Id="rId1718" Type="http://schemas.openxmlformats.org/officeDocument/2006/relationships/hyperlink" Target="http://observepoint.com" TargetMode="External"/><Relationship Id="rId1719" Type="http://schemas.openxmlformats.org/officeDocument/2006/relationships/hyperlink" Target="http://observepoint.com" TargetMode="External"/><Relationship Id="rId1700" Type="http://schemas.openxmlformats.org/officeDocument/2006/relationships/hyperlink" Target="http://devry.edu" TargetMode="External"/><Relationship Id="rId1701" Type="http://schemas.openxmlformats.org/officeDocument/2006/relationships/hyperlink" Target="http://observepoint.com" TargetMode="External"/><Relationship Id="rId1702" Type="http://schemas.openxmlformats.org/officeDocument/2006/relationships/hyperlink" Target="http://observepoint.com" TargetMode="External"/><Relationship Id="rId1703" Type="http://schemas.openxmlformats.org/officeDocument/2006/relationships/hyperlink" Target="http://devry.edu" TargetMode="External"/><Relationship Id="rId1704" Type="http://schemas.openxmlformats.org/officeDocument/2006/relationships/hyperlink" Target="http://observepoint.com" TargetMode="External"/><Relationship Id="rId1705" Type="http://schemas.openxmlformats.org/officeDocument/2006/relationships/hyperlink" Target="http://observepoint.com" TargetMode="External"/><Relationship Id="rId1706" Type="http://schemas.openxmlformats.org/officeDocument/2006/relationships/hyperlink" Target="http://observepoint.com" TargetMode="External"/><Relationship Id="rId1707" Type="http://schemas.openxmlformats.org/officeDocument/2006/relationships/hyperlink" Target="http://devry.edu" TargetMode="External"/><Relationship Id="rId1708" Type="http://schemas.openxmlformats.org/officeDocument/2006/relationships/hyperlink" Target="http://observepoint.com" TargetMode="External"/><Relationship Id="rId1709" Type="http://schemas.openxmlformats.org/officeDocument/2006/relationships/hyperlink" Target="http://observepoint.com" TargetMode="External"/><Relationship Id="rId40" Type="http://schemas.openxmlformats.org/officeDocument/2006/relationships/hyperlink" Target="http://amica.com" TargetMode="External"/><Relationship Id="rId42" Type="http://schemas.openxmlformats.org/officeDocument/2006/relationships/hyperlink" Target="http://observepoint.com" TargetMode="External"/><Relationship Id="rId41" Type="http://schemas.openxmlformats.org/officeDocument/2006/relationships/hyperlink" Target="http://observepoint.com" TargetMode="External"/><Relationship Id="rId44" Type="http://schemas.openxmlformats.org/officeDocument/2006/relationships/hyperlink" Target="http://observepoint.com" TargetMode="External"/><Relationship Id="rId43" Type="http://schemas.openxmlformats.org/officeDocument/2006/relationships/hyperlink" Target="http://observepoint.com" TargetMode="External"/><Relationship Id="rId46" Type="http://schemas.openxmlformats.org/officeDocument/2006/relationships/hyperlink" Target="http://observepoint.com" TargetMode="External"/><Relationship Id="rId45" Type="http://schemas.openxmlformats.org/officeDocument/2006/relationships/hyperlink" Target="http://amica.com" TargetMode="External"/><Relationship Id="rId48" Type="http://schemas.openxmlformats.org/officeDocument/2006/relationships/hyperlink" Target="http://amica.com" TargetMode="External"/><Relationship Id="rId47" Type="http://schemas.openxmlformats.org/officeDocument/2006/relationships/hyperlink" Target="http://observepoint.com" TargetMode="External"/><Relationship Id="rId49" Type="http://schemas.openxmlformats.org/officeDocument/2006/relationships/hyperlink" Target="http://observepoint.com" TargetMode="External"/><Relationship Id="rId31" Type="http://schemas.openxmlformats.org/officeDocument/2006/relationships/hyperlink" Target="http://amica.com" TargetMode="External"/><Relationship Id="rId30" Type="http://schemas.openxmlformats.org/officeDocument/2006/relationships/hyperlink" Target="http://observepoint.com" TargetMode="External"/><Relationship Id="rId33" Type="http://schemas.openxmlformats.org/officeDocument/2006/relationships/hyperlink" Target="http://observepoint.com" TargetMode="External"/><Relationship Id="rId32" Type="http://schemas.openxmlformats.org/officeDocument/2006/relationships/hyperlink" Target="http://observepoint.com" TargetMode="External"/><Relationship Id="rId35" Type="http://schemas.openxmlformats.org/officeDocument/2006/relationships/hyperlink" Target="http://observepoint.com" TargetMode="External"/><Relationship Id="rId34" Type="http://schemas.openxmlformats.org/officeDocument/2006/relationships/hyperlink" Target="http://amica.com" TargetMode="External"/><Relationship Id="rId37" Type="http://schemas.openxmlformats.org/officeDocument/2006/relationships/hyperlink" Target="http://observepoint.com" TargetMode="External"/><Relationship Id="rId36" Type="http://schemas.openxmlformats.org/officeDocument/2006/relationships/hyperlink" Target="http://amica.com" TargetMode="External"/><Relationship Id="rId39" Type="http://schemas.openxmlformats.org/officeDocument/2006/relationships/hyperlink" Target="http://observepoint.com" TargetMode="External"/><Relationship Id="rId38" Type="http://schemas.openxmlformats.org/officeDocument/2006/relationships/hyperlink" Target="http://observepoint.com" TargetMode="External"/><Relationship Id="rId2203" Type="http://schemas.openxmlformats.org/officeDocument/2006/relationships/hyperlink" Target="http://amica.com" TargetMode="External"/><Relationship Id="rId2204" Type="http://schemas.openxmlformats.org/officeDocument/2006/relationships/hyperlink" Target="http://observepoint.com" TargetMode="External"/><Relationship Id="rId20" Type="http://schemas.openxmlformats.org/officeDocument/2006/relationships/hyperlink" Target="http://observepoint.com" TargetMode="External"/><Relationship Id="rId2205" Type="http://schemas.openxmlformats.org/officeDocument/2006/relationships/hyperlink" Target="http://amica.com" TargetMode="External"/><Relationship Id="rId2206" Type="http://schemas.openxmlformats.org/officeDocument/2006/relationships/hyperlink" Target="http://observepoint.com" TargetMode="External"/><Relationship Id="rId22" Type="http://schemas.openxmlformats.org/officeDocument/2006/relationships/hyperlink" Target="http://agilent.com" TargetMode="External"/><Relationship Id="rId2207" Type="http://schemas.openxmlformats.org/officeDocument/2006/relationships/hyperlink" Target="http://observepoint.com" TargetMode="External"/><Relationship Id="rId21" Type="http://schemas.openxmlformats.org/officeDocument/2006/relationships/hyperlink" Target="http://observepoint.com" TargetMode="External"/><Relationship Id="rId2208" Type="http://schemas.openxmlformats.org/officeDocument/2006/relationships/hyperlink" Target="http://observepoint.com" TargetMode="External"/><Relationship Id="rId24" Type="http://schemas.openxmlformats.org/officeDocument/2006/relationships/hyperlink" Target="http://observepoint.com" TargetMode="External"/><Relationship Id="rId2209" Type="http://schemas.openxmlformats.org/officeDocument/2006/relationships/hyperlink" Target="http://amica.com" TargetMode="External"/><Relationship Id="rId23" Type="http://schemas.openxmlformats.org/officeDocument/2006/relationships/hyperlink" Target="http://observepoint.com" TargetMode="External"/><Relationship Id="rId26" Type="http://schemas.openxmlformats.org/officeDocument/2006/relationships/hyperlink" Target="http://observepoint.com" TargetMode="External"/><Relationship Id="rId25" Type="http://schemas.openxmlformats.org/officeDocument/2006/relationships/hyperlink" Target="http://amica.com" TargetMode="External"/><Relationship Id="rId28" Type="http://schemas.openxmlformats.org/officeDocument/2006/relationships/hyperlink" Target="http://observepoint.com" TargetMode="External"/><Relationship Id="rId27" Type="http://schemas.openxmlformats.org/officeDocument/2006/relationships/hyperlink" Target="http://amica.com" TargetMode="External"/><Relationship Id="rId29" Type="http://schemas.openxmlformats.org/officeDocument/2006/relationships/hyperlink" Target="http://amica.com" TargetMode="External"/><Relationship Id="rId2200" Type="http://schemas.openxmlformats.org/officeDocument/2006/relationships/hyperlink" Target="http://observepoint.com" TargetMode="External"/><Relationship Id="rId2201" Type="http://schemas.openxmlformats.org/officeDocument/2006/relationships/hyperlink" Target="http://observepoint.com" TargetMode="External"/><Relationship Id="rId2202" Type="http://schemas.openxmlformats.org/officeDocument/2006/relationships/hyperlink" Target="http://observepoint.com" TargetMode="External"/><Relationship Id="rId11" Type="http://schemas.openxmlformats.org/officeDocument/2006/relationships/hyperlink" Target="http://amica.com" TargetMode="External"/><Relationship Id="rId10" Type="http://schemas.openxmlformats.org/officeDocument/2006/relationships/hyperlink" Target="http://observepoint.com" TargetMode="External"/><Relationship Id="rId13" Type="http://schemas.openxmlformats.org/officeDocument/2006/relationships/hyperlink" Target="http://observepoint.com" TargetMode="External"/><Relationship Id="rId12" Type="http://schemas.openxmlformats.org/officeDocument/2006/relationships/hyperlink" Target="http://observepoint.com" TargetMode="External"/><Relationship Id="rId15" Type="http://schemas.openxmlformats.org/officeDocument/2006/relationships/hyperlink" Target="http://agilent.com" TargetMode="External"/><Relationship Id="rId14" Type="http://schemas.openxmlformats.org/officeDocument/2006/relationships/hyperlink" Target="http://amica.com" TargetMode="External"/><Relationship Id="rId17" Type="http://schemas.openxmlformats.org/officeDocument/2006/relationships/hyperlink" Target="http://observepoint.com" TargetMode="External"/><Relationship Id="rId16" Type="http://schemas.openxmlformats.org/officeDocument/2006/relationships/hyperlink" Target="http://observepoint.com" TargetMode="External"/><Relationship Id="rId19" Type="http://schemas.openxmlformats.org/officeDocument/2006/relationships/hyperlink" Target="http://agilent.com" TargetMode="External"/><Relationship Id="rId18" Type="http://schemas.openxmlformats.org/officeDocument/2006/relationships/hyperlink" Target="http://observepoint.com" TargetMode="External"/><Relationship Id="rId84" Type="http://schemas.openxmlformats.org/officeDocument/2006/relationships/hyperlink" Target="http://observepoint.com" TargetMode="External"/><Relationship Id="rId1774" Type="http://schemas.openxmlformats.org/officeDocument/2006/relationships/hyperlink" Target="http://observepoint.com" TargetMode="External"/><Relationship Id="rId83" Type="http://schemas.openxmlformats.org/officeDocument/2006/relationships/hyperlink" Target="http://accentgr.com.au" TargetMode="External"/><Relationship Id="rId1775" Type="http://schemas.openxmlformats.org/officeDocument/2006/relationships/hyperlink" Target="http://observepoint.com" TargetMode="External"/><Relationship Id="rId86" Type="http://schemas.openxmlformats.org/officeDocument/2006/relationships/hyperlink" Target="http://observepoint.com" TargetMode="External"/><Relationship Id="rId1776" Type="http://schemas.openxmlformats.org/officeDocument/2006/relationships/hyperlink" Target="http://observepoint.com" TargetMode="External"/><Relationship Id="rId85" Type="http://schemas.openxmlformats.org/officeDocument/2006/relationships/hyperlink" Target="http://amica.com" TargetMode="External"/><Relationship Id="rId1777" Type="http://schemas.openxmlformats.org/officeDocument/2006/relationships/hyperlink" Target="http://verisign.com" TargetMode="External"/><Relationship Id="rId88" Type="http://schemas.openxmlformats.org/officeDocument/2006/relationships/hyperlink" Target="http://observepoint.com" TargetMode="External"/><Relationship Id="rId1778" Type="http://schemas.openxmlformats.org/officeDocument/2006/relationships/hyperlink" Target="http://observepoint.com" TargetMode="External"/><Relationship Id="rId87" Type="http://schemas.openxmlformats.org/officeDocument/2006/relationships/hyperlink" Target="http://amica.com" TargetMode="External"/><Relationship Id="rId1779" Type="http://schemas.openxmlformats.org/officeDocument/2006/relationships/hyperlink" Target="http://verisign.com" TargetMode="External"/><Relationship Id="rId89" Type="http://schemas.openxmlformats.org/officeDocument/2006/relationships/hyperlink" Target="http://observepoint.com" TargetMode="External"/><Relationship Id="rId80" Type="http://schemas.openxmlformats.org/officeDocument/2006/relationships/hyperlink" Target="http://observepoint.com" TargetMode="External"/><Relationship Id="rId82" Type="http://schemas.openxmlformats.org/officeDocument/2006/relationships/hyperlink" Target="http://observepoint.com" TargetMode="External"/><Relationship Id="rId81" Type="http://schemas.openxmlformats.org/officeDocument/2006/relationships/hyperlink" Target="http://observepoint.com" TargetMode="External"/><Relationship Id="rId1770" Type="http://schemas.openxmlformats.org/officeDocument/2006/relationships/hyperlink" Target="http://observepoint.com" TargetMode="External"/><Relationship Id="rId1771" Type="http://schemas.openxmlformats.org/officeDocument/2006/relationships/hyperlink" Target="http://verisign.com" TargetMode="External"/><Relationship Id="rId1772" Type="http://schemas.openxmlformats.org/officeDocument/2006/relationships/hyperlink" Target="http://observepoint.com" TargetMode="External"/><Relationship Id="rId1773" Type="http://schemas.openxmlformats.org/officeDocument/2006/relationships/hyperlink" Target="http://verisign.com" TargetMode="External"/><Relationship Id="rId73" Type="http://schemas.openxmlformats.org/officeDocument/2006/relationships/hyperlink" Target="http://accentgr.com.au" TargetMode="External"/><Relationship Id="rId1763" Type="http://schemas.openxmlformats.org/officeDocument/2006/relationships/hyperlink" Target="http://observepoint.com" TargetMode="External"/><Relationship Id="rId72" Type="http://schemas.openxmlformats.org/officeDocument/2006/relationships/hyperlink" Target="http://observepoint.com" TargetMode="External"/><Relationship Id="rId1764" Type="http://schemas.openxmlformats.org/officeDocument/2006/relationships/hyperlink" Target="http://observepoint.com" TargetMode="External"/><Relationship Id="rId75" Type="http://schemas.openxmlformats.org/officeDocument/2006/relationships/hyperlink" Target="http://observepoint.com" TargetMode="External"/><Relationship Id="rId1765" Type="http://schemas.openxmlformats.org/officeDocument/2006/relationships/hyperlink" Target="http://observepoint.com" TargetMode="External"/><Relationship Id="rId74" Type="http://schemas.openxmlformats.org/officeDocument/2006/relationships/hyperlink" Target="http://observepoint.com" TargetMode="External"/><Relationship Id="rId1766" Type="http://schemas.openxmlformats.org/officeDocument/2006/relationships/hyperlink" Target="http://observepoint.com" TargetMode="External"/><Relationship Id="rId77" Type="http://schemas.openxmlformats.org/officeDocument/2006/relationships/hyperlink" Target="http://accentgr.com.au" TargetMode="External"/><Relationship Id="rId1767" Type="http://schemas.openxmlformats.org/officeDocument/2006/relationships/hyperlink" Target="http://amica.com" TargetMode="External"/><Relationship Id="rId76" Type="http://schemas.openxmlformats.org/officeDocument/2006/relationships/hyperlink" Target="http://observepoint.com" TargetMode="External"/><Relationship Id="rId1768" Type="http://schemas.openxmlformats.org/officeDocument/2006/relationships/hyperlink" Target="http://verisign.com" TargetMode="External"/><Relationship Id="rId79" Type="http://schemas.openxmlformats.org/officeDocument/2006/relationships/hyperlink" Target="http://accentgr.com.au" TargetMode="External"/><Relationship Id="rId1769" Type="http://schemas.openxmlformats.org/officeDocument/2006/relationships/hyperlink" Target="http://observepoint.com" TargetMode="External"/><Relationship Id="rId78" Type="http://schemas.openxmlformats.org/officeDocument/2006/relationships/hyperlink" Target="http://observepoint.com" TargetMode="External"/><Relationship Id="rId71" Type="http://schemas.openxmlformats.org/officeDocument/2006/relationships/hyperlink" Target="http://accentgr.com.au" TargetMode="External"/><Relationship Id="rId70" Type="http://schemas.openxmlformats.org/officeDocument/2006/relationships/hyperlink" Target="http://observepoint.com" TargetMode="External"/><Relationship Id="rId1760" Type="http://schemas.openxmlformats.org/officeDocument/2006/relationships/hyperlink" Target="http://observepoint.com" TargetMode="External"/><Relationship Id="rId1761" Type="http://schemas.openxmlformats.org/officeDocument/2006/relationships/hyperlink" Target="http://observepoint.com" TargetMode="External"/><Relationship Id="rId1762" Type="http://schemas.openxmlformats.org/officeDocument/2006/relationships/hyperlink" Target="http://devry.edu" TargetMode="External"/><Relationship Id="rId62" Type="http://schemas.openxmlformats.org/officeDocument/2006/relationships/hyperlink" Target="http://observepoint.com" TargetMode="External"/><Relationship Id="rId1796" Type="http://schemas.openxmlformats.org/officeDocument/2006/relationships/hyperlink" Target="http://devry.edu" TargetMode="External"/><Relationship Id="rId61" Type="http://schemas.openxmlformats.org/officeDocument/2006/relationships/hyperlink" Target="http://accentgr.com.au" TargetMode="External"/><Relationship Id="rId1797" Type="http://schemas.openxmlformats.org/officeDocument/2006/relationships/hyperlink" Target="http://observepoint.com" TargetMode="External"/><Relationship Id="rId64" Type="http://schemas.openxmlformats.org/officeDocument/2006/relationships/hyperlink" Target="http://observepoint.com" TargetMode="External"/><Relationship Id="rId1798" Type="http://schemas.openxmlformats.org/officeDocument/2006/relationships/hyperlink" Target="http://observepoint.com" TargetMode="External"/><Relationship Id="rId63" Type="http://schemas.openxmlformats.org/officeDocument/2006/relationships/hyperlink" Target="http://observepoint.com" TargetMode="External"/><Relationship Id="rId1799" Type="http://schemas.openxmlformats.org/officeDocument/2006/relationships/hyperlink" Target="http://observepoint.com" TargetMode="External"/><Relationship Id="rId66" Type="http://schemas.openxmlformats.org/officeDocument/2006/relationships/hyperlink" Target="http://observepoint.com" TargetMode="External"/><Relationship Id="rId65" Type="http://schemas.openxmlformats.org/officeDocument/2006/relationships/hyperlink" Target="http://accentgr.com.au" TargetMode="External"/><Relationship Id="rId68" Type="http://schemas.openxmlformats.org/officeDocument/2006/relationships/hyperlink" Target="http://observepoint.com" TargetMode="External"/><Relationship Id="rId67" Type="http://schemas.openxmlformats.org/officeDocument/2006/relationships/hyperlink" Target="http://accentgr.com.au" TargetMode="External"/><Relationship Id="rId60" Type="http://schemas.openxmlformats.org/officeDocument/2006/relationships/hyperlink" Target="http://observepoint.com" TargetMode="External"/><Relationship Id="rId69" Type="http://schemas.openxmlformats.org/officeDocument/2006/relationships/hyperlink" Target="http://observepoint.com" TargetMode="External"/><Relationship Id="rId1790" Type="http://schemas.openxmlformats.org/officeDocument/2006/relationships/hyperlink" Target="http://brunswick.com" TargetMode="External"/><Relationship Id="rId1791" Type="http://schemas.openxmlformats.org/officeDocument/2006/relationships/hyperlink" Target="http://observepoint.com" TargetMode="External"/><Relationship Id="rId1792" Type="http://schemas.openxmlformats.org/officeDocument/2006/relationships/hyperlink" Target="http://observepoint.com" TargetMode="External"/><Relationship Id="rId1793" Type="http://schemas.openxmlformats.org/officeDocument/2006/relationships/hyperlink" Target="http://observepoint.com" TargetMode="External"/><Relationship Id="rId1794" Type="http://schemas.openxmlformats.org/officeDocument/2006/relationships/hyperlink" Target="http://brunswick.com" TargetMode="External"/><Relationship Id="rId1795" Type="http://schemas.openxmlformats.org/officeDocument/2006/relationships/hyperlink" Target="http://brunswick.com" TargetMode="External"/><Relationship Id="rId51" Type="http://schemas.openxmlformats.org/officeDocument/2006/relationships/hyperlink" Target="http://observepoint.com" TargetMode="External"/><Relationship Id="rId1785" Type="http://schemas.openxmlformats.org/officeDocument/2006/relationships/hyperlink" Target="http://observepoint.com" TargetMode="External"/><Relationship Id="rId50" Type="http://schemas.openxmlformats.org/officeDocument/2006/relationships/hyperlink" Target="http://observepoint.com" TargetMode="External"/><Relationship Id="rId1786" Type="http://schemas.openxmlformats.org/officeDocument/2006/relationships/hyperlink" Target="http://devry.edu" TargetMode="External"/><Relationship Id="rId53" Type="http://schemas.openxmlformats.org/officeDocument/2006/relationships/hyperlink" Target="http://observepoint.com" TargetMode="External"/><Relationship Id="rId1787" Type="http://schemas.openxmlformats.org/officeDocument/2006/relationships/hyperlink" Target="http://observepoint.com" TargetMode="External"/><Relationship Id="rId52" Type="http://schemas.openxmlformats.org/officeDocument/2006/relationships/hyperlink" Target="http://amica.com" TargetMode="External"/><Relationship Id="rId1788" Type="http://schemas.openxmlformats.org/officeDocument/2006/relationships/hyperlink" Target="http://observepoint.com" TargetMode="External"/><Relationship Id="rId55" Type="http://schemas.openxmlformats.org/officeDocument/2006/relationships/hyperlink" Target="http://accentgr.com.au" TargetMode="External"/><Relationship Id="rId1789" Type="http://schemas.openxmlformats.org/officeDocument/2006/relationships/hyperlink" Target="http://brunswick.com" TargetMode="External"/><Relationship Id="rId54" Type="http://schemas.openxmlformats.org/officeDocument/2006/relationships/hyperlink" Target="http://observepoint.com" TargetMode="External"/><Relationship Id="rId57" Type="http://schemas.openxmlformats.org/officeDocument/2006/relationships/hyperlink" Target="http://observepoint.com" TargetMode="External"/><Relationship Id="rId56" Type="http://schemas.openxmlformats.org/officeDocument/2006/relationships/hyperlink" Target="http://observepoint.com" TargetMode="External"/><Relationship Id="rId59" Type="http://schemas.openxmlformats.org/officeDocument/2006/relationships/hyperlink" Target="http://accentgr.com.au" TargetMode="External"/><Relationship Id="rId58" Type="http://schemas.openxmlformats.org/officeDocument/2006/relationships/hyperlink" Target="http://observepoint.com" TargetMode="External"/><Relationship Id="rId1780" Type="http://schemas.openxmlformats.org/officeDocument/2006/relationships/hyperlink" Target="http://observepoint.com" TargetMode="External"/><Relationship Id="rId1781" Type="http://schemas.openxmlformats.org/officeDocument/2006/relationships/hyperlink" Target="http://observepoint.com" TargetMode="External"/><Relationship Id="rId1782" Type="http://schemas.openxmlformats.org/officeDocument/2006/relationships/hyperlink" Target="http://devry.edu" TargetMode="External"/><Relationship Id="rId1783" Type="http://schemas.openxmlformats.org/officeDocument/2006/relationships/hyperlink" Target="http://observepoint.com" TargetMode="External"/><Relationship Id="rId1784" Type="http://schemas.openxmlformats.org/officeDocument/2006/relationships/hyperlink" Target="http://observepoint.com" TargetMode="External"/><Relationship Id="rId2269" Type="http://schemas.openxmlformats.org/officeDocument/2006/relationships/hyperlink" Target="http://observepoint.com" TargetMode="External"/><Relationship Id="rId349" Type="http://schemas.openxmlformats.org/officeDocument/2006/relationships/hyperlink" Target="http://observepoint.com" TargetMode="External"/><Relationship Id="rId348" Type="http://schemas.openxmlformats.org/officeDocument/2006/relationships/hyperlink" Target="http://commonspirit.org" TargetMode="External"/><Relationship Id="rId347" Type="http://schemas.openxmlformats.org/officeDocument/2006/relationships/hyperlink" Target="http://observepoint.com" TargetMode="External"/><Relationship Id="rId346" Type="http://schemas.openxmlformats.org/officeDocument/2006/relationships/hyperlink" Target="http://observepoint.com" TargetMode="External"/><Relationship Id="rId2260" Type="http://schemas.openxmlformats.org/officeDocument/2006/relationships/hyperlink" Target="http://observepoint.com" TargetMode="External"/><Relationship Id="rId341" Type="http://schemas.openxmlformats.org/officeDocument/2006/relationships/hyperlink" Target="http://commonspirit.org" TargetMode="External"/><Relationship Id="rId2261" Type="http://schemas.openxmlformats.org/officeDocument/2006/relationships/hyperlink" Target="http://ros.com" TargetMode="External"/><Relationship Id="rId340" Type="http://schemas.openxmlformats.org/officeDocument/2006/relationships/hyperlink" Target="http://observepoint.com" TargetMode="External"/><Relationship Id="rId2262" Type="http://schemas.openxmlformats.org/officeDocument/2006/relationships/hyperlink" Target="http://observepoint.com" TargetMode="External"/><Relationship Id="rId2263" Type="http://schemas.openxmlformats.org/officeDocument/2006/relationships/hyperlink" Target="http://amica.com" TargetMode="External"/><Relationship Id="rId2264" Type="http://schemas.openxmlformats.org/officeDocument/2006/relationships/hyperlink" Target="http://observepoint.com" TargetMode="External"/><Relationship Id="rId345" Type="http://schemas.openxmlformats.org/officeDocument/2006/relationships/hyperlink" Target="http://observepoint.com" TargetMode="External"/><Relationship Id="rId2265" Type="http://schemas.openxmlformats.org/officeDocument/2006/relationships/hyperlink" Target="http://observepoint.com" TargetMode="External"/><Relationship Id="rId344" Type="http://schemas.openxmlformats.org/officeDocument/2006/relationships/hyperlink" Target="http://commonspirit.org" TargetMode="External"/><Relationship Id="rId2266" Type="http://schemas.openxmlformats.org/officeDocument/2006/relationships/hyperlink" Target="http://observepoint.com" TargetMode="External"/><Relationship Id="rId343" Type="http://schemas.openxmlformats.org/officeDocument/2006/relationships/hyperlink" Target="http://observepoint.com" TargetMode="External"/><Relationship Id="rId2267" Type="http://schemas.openxmlformats.org/officeDocument/2006/relationships/hyperlink" Target="http://questrade.com" TargetMode="External"/><Relationship Id="rId342" Type="http://schemas.openxmlformats.org/officeDocument/2006/relationships/hyperlink" Target="http://observepoint.com" TargetMode="External"/><Relationship Id="rId2268" Type="http://schemas.openxmlformats.org/officeDocument/2006/relationships/hyperlink" Target="http://worldmarket.com" TargetMode="External"/><Relationship Id="rId2258" Type="http://schemas.openxmlformats.org/officeDocument/2006/relationships/hyperlink" Target="http://mongodb.com" TargetMode="External"/><Relationship Id="rId2259" Type="http://schemas.openxmlformats.org/officeDocument/2006/relationships/hyperlink" Target="http://questrade.com" TargetMode="External"/><Relationship Id="rId338" Type="http://schemas.openxmlformats.org/officeDocument/2006/relationships/hyperlink" Target="http://observepoint.com" TargetMode="External"/><Relationship Id="rId337" Type="http://schemas.openxmlformats.org/officeDocument/2006/relationships/hyperlink" Target="http://observepoint.com" TargetMode="External"/><Relationship Id="rId336" Type="http://schemas.openxmlformats.org/officeDocument/2006/relationships/hyperlink" Target="http://observepoint.com" TargetMode="External"/><Relationship Id="rId335" Type="http://schemas.openxmlformats.org/officeDocument/2006/relationships/hyperlink" Target="http://commonspirit.org" TargetMode="External"/><Relationship Id="rId339" Type="http://schemas.openxmlformats.org/officeDocument/2006/relationships/hyperlink" Target="http://commonspirit.org" TargetMode="External"/><Relationship Id="rId330" Type="http://schemas.openxmlformats.org/officeDocument/2006/relationships/hyperlink" Target="http://observepoint.com" TargetMode="External"/><Relationship Id="rId2250" Type="http://schemas.openxmlformats.org/officeDocument/2006/relationships/hyperlink" Target="http://observepoint.com" TargetMode="External"/><Relationship Id="rId2251" Type="http://schemas.openxmlformats.org/officeDocument/2006/relationships/hyperlink" Target="http://mongodb.com" TargetMode="External"/><Relationship Id="rId2252" Type="http://schemas.openxmlformats.org/officeDocument/2006/relationships/hyperlink" Target="http://ros.com" TargetMode="External"/><Relationship Id="rId2253" Type="http://schemas.openxmlformats.org/officeDocument/2006/relationships/hyperlink" Target="http://observepoint.com" TargetMode="External"/><Relationship Id="rId334" Type="http://schemas.openxmlformats.org/officeDocument/2006/relationships/hyperlink" Target="http://observepoint.com" TargetMode="External"/><Relationship Id="rId2254" Type="http://schemas.openxmlformats.org/officeDocument/2006/relationships/hyperlink" Target="http://ros.com" TargetMode="External"/><Relationship Id="rId333" Type="http://schemas.openxmlformats.org/officeDocument/2006/relationships/hyperlink" Target="http://commonspirit.org" TargetMode="External"/><Relationship Id="rId2255" Type="http://schemas.openxmlformats.org/officeDocument/2006/relationships/hyperlink" Target="http://observepoint.com" TargetMode="External"/><Relationship Id="rId332" Type="http://schemas.openxmlformats.org/officeDocument/2006/relationships/hyperlink" Target="http://observepoint.com" TargetMode="External"/><Relationship Id="rId2256" Type="http://schemas.openxmlformats.org/officeDocument/2006/relationships/hyperlink" Target="http://ros.com" TargetMode="External"/><Relationship Id="rId331" Type="http://schemas.openxmlformats.org/officeDocument/2006/relationships/hyperlink" Target="http://observepoint.com" TargetMode="External"/><Relationship Id="rId2257" Type="http://schemas.openxmlformats.org/officeDocument/2006/relationships/hyperlink" Target="http://observepoint.com" TargetMode="External"/><Relationship Id="rId370" Type="http://schemas.openxmlformats.org/officeDocument/2006/relationships/hyperlink" Target="http://observepoint.com" TargetMode="External"/><Relationship Id="rId369" Type="http://schemas.openxmlformats.org/officeDocument/2006/relationships/hyperlink" Target="http://observepoint.com" TargetMode="External"/><Relationship Id="rId368" Type="http://schemas.openxmlformats.org/officeDocument/2006/relationships/hyperlink" Target="http://accenture.com" TargetMode="External"/><Relationship Id="rId2280" Type="http://schemas.openxmlformats.org/officeDocument/2006/relationships/hyperlink" Target="http://observepoint.com" TargetMode="External"/><Relationship Id="rId2281" Type="http://schemas.openxmlformats.org/officeDocument/2006/relationships/hyperlink" Target="http://mongodb.com" TargetMode="External"/><Relationship Id="rId2282" Type="http://schemas.openxmlformats.org/officeDocument/2006/relationships/hyperlink" Target="http://observepoint.com" TargetMode="External"/><Relationship Id="rId363" Type="http://schemas.openxmlformats.org/officeDocument/2006/relationships/hyperlink" Target="http://devry.edu" TargetMode="External"/><Relationship Id="rId2283" Type="http://schemas.openxmlformats.org/officeDocument/2006/relationships/hyperlink" Target="http://observepoint.com" TargetMode="External"/><Relationship Id="rId362" Type="http://schemas.openxmlformats.org/officeDocument/2006/relationships/hyperlink" Target="http://devry.edu" TargetMode="External"/><Relationship Id="rId2284" Type="http://schemas.openxmlformats.org/officeDocument/2006/relationships/hyperlink" Target="http://prudential.com" TargetMode="External"/><Relationship Id="rId361" Type="http://schemas.openxmlformats.org/officeDocument/2006/relationships/hyperlink" Target="http://observepoint.com" TargetMode="External"/><Relationship Id="rId2285" Type="http://schemas.openxmlformats.org/officeDocument/2006/relationships/hyperlink" Target="http://observepoint.com" TargetMode="External"/><Relationship Id="rId360" Type="http://schemas.openxmlformats.org/officeDocument/2006/relationships/hyperlink" Target="http://devry.edu" TargetMode="External"/><Relationship Id="rId2286" Type="http://schemas.openxmlformats.org/officeDocument/2006/relationships/hyperlink" Target="http://observepoint.com" TargetMode="External"/><Relationship Id="rId367" Type="http://schemas.openxmlformats.org/officeDocument/2006/relationships/hyperlink" Target="http://chilipiper.com" TargetMode="External"/><Relationship Id="rId2287" Type="http://schemas.openxmlformats.org/officeDocument/2006/relationships/hyperlink" Target="http://mongodb.com" TargetMode="External"/><Relationship Id="rId366" Type="http://schemas.openxmlformats.org/officeDocument/2006/relationships/hyperlink" Target="http://observepoint.com" TargetMode="External"/><Relationship Id="rId2288" Type="http://schemas.openxmlformats.org/officeDocument/2006/relationships/hyperlink" Target="http://observepoint.com" TargetMode="External"/><Relationship Id="rId365" Type="http://schemas.openxmlformats.org/officeDocument/2006/relationships/hyperlink" Target="http://devry.edu" TargetMode="External"/><Relationship Id="rId2289" Type="http://schemas.openxmlformats.org/officeDocument/2006/relationships/hyperlink" Target="http://prudential.com" TargetMode="External"/><Relationship Id="rId364" Type="http://schemas.openxmlformats.org/officeDocument/2006/relationships/hyperlink" Target="http://observepoint.com" TargetMode="External"/><Relationship Id="rId95" Type="http://schemas.openxmlformats.org/officeDocument/2006/relationships/hyperlink" Target="http://observepoint.com" TargetMode="External"/><Relationship Id="rId94" Type="http://schemas.openxmlformats.org/officeDocument/2006/relationships/hyperlink" Target="http://observepoint.com" TargetMode="External"/><Relationship Id="rId97" Type="http://schemas.openxmlformats.org/officeDocument/2006/relationships/hyperlink" Target="http://observepoint.com" TargetMode="External"/><Relationship Id="rId96" Type="http://schemas.openxmlformats.org/officeDocument/2006/relationships/hyperlink" Target="http://amica.com" TargetMode="External"/><Relationship Id="rId99" Type="http://schemas.openxmlformats.org/officeDocument/2006/relationships/hyperlink" Target="http://observepoint.com" TargetMode="External"/><Relationship Id="rId98" Type="http://schemas.openxmlformats.org/officeDocument/2006/relationships/hyperlink" Target="http://observepoint.com" TargetMode="External"/><Relationship Id="rId91" Type="http://schemas.openxmlformats.org/officeDocument/2006/relationships/hyperlink" Target="http://observepoint.com" TargetMode="External"/><Relationship Id="rId90" Type="http://schemas.openxmlformats.org/officeDocument/2006/relationships/hyperlink" Target="http://amica.com" TargetMode="External"/><Relationship Id="rId93" Type="http://schemas.openxmlformats.org/officeDocument/2006/relationships/hyperlink" Target="http://amica.com" TargetMode="External"/><Relationship Id="rId92" Type="http://schemas.openxmlformats.org/officeDocument/2006/relationships/hyperlink" Target="http://amica.com" TargetMode="External"/><Relationship Id="rId359" Type="http://schemas.openxmlformats.org/officeDocument/2006/relationships/hyperlink" Target="http://observepoint.com" TargetMode="External"/><Relationship Id="rId358" Type="http://schemas.openxmlformats.org/officeDocument/2006/relationships/hyperlink" Target="http://devry.edu" TargetMode="External"/><Relationship Id="rId357" Type="http://schemas.openxmlformats.org/officeDocument/2006/relationships/hyperlink" Target="http://observepoint.com" TargetMode="External"/><Relationship Id="rId2270" Type="http://schemas.openxmlformats.org/officeDocument/2006/relationships/hyperlink" Target="http://observepoint.com" TargetMode="External"/><Relationship Id="rId2271" Type="http://schemas.openxmlformats.org/officeDocument/2006/relationships/hyperlink" Target="http://worldmarket.com" TargetMode="External"/><Relationship Id="rId352" Type="http://schemas.openxmlformats.org/officeDocument/2006/relationships/hyperlink" Target="http://accenture.com" TargetMode="External"/><Relationship Id="rId2272" Type="http://schemas.openxmlformats.org/officeDocument/2006/relationships/hyperlink" Target="http://observepoint.com" TargetMode="External"/><Relationship Id="rId351" Type="http://schemas.openxmlformats.org/officeDocument/2006/relationships/hyperlink" Target="http://devry.edu" TargetMode="External"/><Relationship Id="rId2273" Type="http://schemas.openxmlformats.org/officeDocument/2006/relationships/hyperlink" Target="http://prudential.com" TargetMode="External"/><Relationship Id="rId350" Type="http://schemas.openxmlformats.org/officeDocument/2006/relationships/hyperlink" Target="http://chilipiper.com" TargetMode="External"/><Relationship Id="rId2274" Type="http://schemas.openxmlformats.org/officeDocument/2006/relationships/hyperlink" Target="http://observepoint.com" TargetMode="External"/><Relationship Id="rId2275" Type="http://schemas.openxmlformats.org/officeDocument/2006/relationships/hyperlink" Target="http://prudential.com" TargetMode="External"/><Relationship Id="rId356" Type="http://schemas.openxmlformats.org/officeDocument/2006/relationships/hyperlink" Target="http://observepoint.com" TargetMode="External"/><Relationship Id="rId2276" Type="http://schemas.openxmlformats.org/officeDocument/2006/relationships/hyperlink" Target="http://observepoint.com" TargetMode="External"/><Relationship Id="rId355" Type="http://schemas.openxmlformats.org/officeDocument/2006/relationships/hyperlink" Target="http://observepoint.com" TargetMode="External"/><Relationship Id="rId2277" Type="http://schemas.openxmlformats.org/officeDocument/2006/relationships/hyperlink" Target="http://prudential.com" TargetMode="External"/><Relationship Id="rId354" Type="http://schemas.openxmlformats.org/officeDocument/2006/relationships/hyperlink" Target="http://accenture.com" TargetMode="External"/><Relationship Id="rId2278" Type="http://schemas.openxmlformats.org/officeDocument/2006/relationships/hyperlink" Target="http://observepoint.com" TargetMode="External"/><Relationship Id="rId353" Type="http://schemas.openxmlformats.org/officeDocument/2006/relationships/hyperlink" Target="http://observepoint.com" TargetMode="External"/><Relationship Id="rId2279" Type="http://schemas.openxmlformats.org/officeDocument/2006/relationships/hyperlink" Target="http://commonspirit.org" TargetMode="External"/><Relationship Id="rId2225" Type="http://schemas.openxmlformats.org/officeDocument/2006/relationships/hyperlink" Target="http://prudential.com" TargetMode="External"/><Relationship Id="rId2226" Type="http://schemas.openxmlformats.org/officeDocument/2006/relationships/hyperlink" Target="http://observepoint.com" TargetMode="External"/><Relationship Id="rId2227" Type="http://schemas.openxmlformats.org/officeDocument/2006/relationships/hyperlink" Target="http://observepoint.com" TargetMode="External"/><Relationship Id="rId2228" Type="http://schemas.openxmlformats.org/officeDocument/2006/relationships/hyperlink" Target="http://prudential.com" TargetMode="External"/><Relationship Id="rId2229" Type="http://schemas.openxmlformats.org/officeDocument/2006/relationships/hyperlink" Target="http://observepoint.com" TargetMode="External"/><Relationship Id="rId305" Type="http://schemas.openxmlformats.org/officeDocument/2006/relationships/hyperlink" Target="http://observepoint.com" TargetMode="External"/><Relationship Id="rId304" Type="http://schemas.openxmlformats.org/officeDocument/2006/relationships/hyperlink" Target="http://setoyota.com" TargetMode="External"/><Relationship Id="rId303" Type="http://schemas.openxmlformats.org/officeDocument/2006/relationships/hyperlink" Target="http://observepoint.com" TargetMode="External"/><Relationship Id="rId302" Type="http://schemas.openxmlformats.org/officeDocument/2006/relationships/hyperlink" Target="http://accenture.com" TargetMode="External"/><Relationship Id="rId309" Type="http://schemas.openxmlformats.org/officeDocument/2006/relationships/hyperlink" Target="http://setoyota.com" TargetMode="External"/><Relationship Id="rId308" Type="http://schemas.openxmlformats.org/officeDocument/2006/relationships/hyperlink" Target="http://observepoint.com" TargetMode="External"/><Relationship Id="rId307" Type="http://schemas.openxmlformats.org/officeDocument/2006/relationships/hyperlink" Target="http://observepoint.com" TargetMode="External"/><Relationship Id="rId306" Type="http://schemas.openxmlformats.org/officeDocument/2006/relationships/hyperlink" Target="http://observepoint.com" TargetMode="External"/><Relationship Id="rId2220" Type="http://schemas.openxmlformats.org/officeDocument/2006/relationships/hyperlink" Target="http://cvshealth.com" TargetMode="External"/><Relationship Id="rId301" Type="http://schemas.openxmlformats.org/officeDocument/2006/relationships/hyperlink" Target="http://observepoint.com" TargetMode="External"/><Relationship Id="rId2221" Type="http://schemas.openxmlformats.org/officeDocument/2006/relationships/hyperlink" Target="http://cvshealth.com" TargetMode="External"/><Relationship Id="rId300" Type="http://schemas.openxmlformats.org/officeDocument/2006/relationships/hyperlink" Target="http://darden.com" TargetMode="External"/><Relationship Id="rId2222" Type="http://schemas.openxmlformats.org/officeDocument/2006/relationships/hyperlink" Target="http://observepoint.com" TargetMode="External"/><Relationship Id="rId2223" Type="http://schemas.openxmlformats.org/officeDocument/2006/relationships/hyperlink" Target="http://prudential.com" TargetMode="External"/><Relationship Id="rId2224" Type="http://schemas.openxmlformats.org/officeDocument/2006/relationships/hyperlink" Target="http://observepoint.com" TargetMode="External"/><Relationship Id="rId2214" Type="http://schemas.openxmlformats.org/officeDocument/2006/relationships/hyperlink" Target="http://observepoint.com" TargetMode="External"/><Relationship Id="rId2215" Type="http://schemas.openxmlformats.org/officeDocument/2006/relationships/hyperlink" Target="http://cvshealth.com" TargetMode="External"/><Relationship Id="rId2216" Type="http://schemas.openxmlformats.org/officeDocument/2006/relationships/hyperlink" Target="http://observepoint.com" TargetMode="External"/><Relationship Id="rId2217" Type="http://schemas.openxmlformats.org/officeDocument/2006/relationships/hyperlink" Target="http://cvshealth.com" TargetMode="External"/><Relationship Id="rId2218" Type="http://schemas.openxmlformats.org/officeDocument/2006/relationships/hyperlink" Target="http://observepoint.com" TargetMode="External"/><Relationship Id="rId2219" Type="http://schemas.openxmlformats.org/officeDocument/2006/relationships/hyperlink" Target="http://observepoint.com" TargetMode="External"/><Relationship Id="rId2210" Type="http://schemas.openxmlformats.org/officeDocument/2006/relationships/hyperlink" Target="http://observepoint.com" TargetMode="External"/><Relationship Id="rId2211" Type="http://schemas.openxmlformats.org/officeDocument/2006/relationships/hyperlink" Target="http://observepoint.com" TargetMode="External"/><Relationship Id="rId2212" Type="http://schemas.openxmlformats.org/officeDocument/2006/relationships/hyperlink" Target="http://observepoint.com" TargetMode="External"/><Relationship Id="rId2213" Type="http://schemas.openxmlformats.org/officeDocument/2006/relationships/hyperlink" Target="http://cvshealth.com" TargetMode="External"/><Relationship Id="rId2247" Type="http://schemas.openxmlformats.org/officeDocument/2006/relationships/hyperlink" Target="http://cvshealth.com" TargetMode="External"/><Relationship Id="rId2248" Type="http://schemas.openxmlformats.org/officeDocument/2006/relationships/hyperlink" Target="http://cvshealth.com" TargetMode="External"/><Relationship Id="rId2249" Type="http://schemas.openxmlformats.org/officeDocument/2006/relationships/hyperlink" Target="http://observepoint.com" TargetMode="External"/><Relationship Id="rId327" Type="http://schemas.openxmlformats.org/officeDocument/2006/relationships/hyperlink" Target="http://commonspirit.org" TargetMode="External"/><Relationship Id="rId326" Type="http://schemas.openxmlformats.org/officeDocument/2006/relationships/hyperlink" Target="http://observepoint.com" TargetMode="External"/><Relationship Id="rId325" Type="http://schemas.openxmlformats.org/officeDocument/2006/relationships/hyperlink" Target="http://observepoint.com" TargetMode="External"/><Relationship Id="rId324" Type="http://schemas.openxmlformats.org/officeDocument/2006/relationships/hyperlink" Target="http://observepoint.com" TargetMode="External"/><Relationship Id="rId329" Type="http://schemas.openxmlformats.org/officeDocument/2006/relationships/hyperlink" Target="http://commonspirit.org" TargetMode="External"/><Relationship Id="rId328" Type="http://schemas.openxmlformats.org/officeDocument/2006/relationships/hyperlink" Target="http://observepoint.com" TargetMode="External"/><Relationship Id="rId2240" Type="http://schemas.openxmlformats.org/officeDocument/2006/relationships/hyperlink" Target="http://ros.com" TargetMode="External"/><Relationship Id="rId2241" Type="http://schemas.openxmlformats.org/officeDocument/2006/relationships/hyperlink" Target="http://observepoint.com" TargetMode="External"/><Relationship Id="rId2242" Type="http://schemas.openxmlformats.org/officeDocument/2006/relationships/hyperlink" Target="http://observepoint.com" TargetMode="External"/><Relationship Id="rId323" Type="http://schemas.openxmlformats.org/officeDocument/2006/relationships/hyperlink" Target="http://commonspirit.org" TargetMode="External"/><Relationship Id="rId2243" Type="http://schemas.openxmlformats.org/officeDocument/2006/relationships/hyperlink" Target="http://ros.com" TargetMode="External"/><Relationship Id="rId322" Type="http://schemas.openxmlformats.org/officeDocument/2006/relationships/hyperlink" Target="http://observepoint.com" TargetMode="External"/><Relationship Id="rId2244" Type="http://schemas.openxmlformats.org/officeDocument/2006/relationships/hyperlink" Target="http://observepoint.com" TargetMode="External"/><Relationship Id="rId321" Type="http://schemas.openxmlformats.org/officeDocument/2006/relationships/hyperlink" Target="http://commonspirit.org" TargetMode="External"/><Relationship Id="rId2245" Type="http://schemas.openxmlformats.org/officeDocument/2006/relationships/hyperlink" Target="http://observepoint.com" TargetMode="External"/><Relationship Id="rId320" Type="http://schemas.openxmlformats.org/officeDocument/2006/relationships/hyperlink" Target="http://observepoint.com" TargetMode="External"/><Relationship Id="rId2246" Type="http://schemas.openxmlformats.org/officeDocument/2006/relationships/hyperlink" Target="http://observepoint.com" TargetMode="External"/><Relationship Id="rId2236" Type="http://schemas.openxmlformats.org/officeDocument/2006/relationships/hyperlink" Target="http://observepoint.com" TargetMode="External"/><Relationship Id="rId2237" Type="http://schemas.openxmlformats.org/officeDocument/2006/relationships/hyperlink" Target="http://ros.com" TargetMode="External"/><Relationship Id="rId2238" Type="http://schemas.openxmlformats.org/officeDocument/2006/relationships/hyperlink" Target="http://observepoint.com" TargetMode="External"/><Relationship Id="rId2239" Type="http://schemas.openxmlformats.org/officeDocument/2006/relationships/hyperlink" Target="http://observepoint.com" TargetMode="External"/><Relationship Id="rId316" Type="http://schemas.openxmlformats.org/officeDocument/2006/relationships/hyperlink" Target="http://commonspirit.org" TargetMode="External"/><Relationship Id="rId315" Type="http://schemas.openxmlformats.org/officeDocument/2006/relationships/hyperlink" Target="http://observepoint.com" TargetMode="External"/><Relationship Id="rId314" Type="http://schemas.openxmlformats.org/officeDocument/2006/relationships/hyperlink" Target="http://observepoint.com" TargetMode="External"/><Relationship Id="rId313" Type="http://schemas.openxmlformats.org/officeDocument/2006/relationships/hyperlink" Target="http://commonspirit.org" TargetMode="External"/><Relationship Id="rId319" Type="http://schemas.openxmlformats.org/officeDocument/2006/relationships/hyperlink" Target="http://observepoint.com" TargetMode="External"/><Relationship Id="rId318" Type="http://schemas.openxmlformats.org/officeDocument/2006/relationships/hyperlink" Target="http://observepoint.com" TargetMode="External"/><Relationship Id="rId317" Type="http://schemas.openxmlformats.org/officeDocument/2006/relationships/hyperlink" Target="http://commonspirit.org" TargetMode="External"/><Relationship Id="rId2230" Type="http://schemas.openxmlformats.org/officeDocument/2006/relationships/hyperlink" Target="http://observepoint.com" TargetMode="External"/><Relationship Id="rId2231" Type="http://schemas.openxmlformats.org/officeDocument/2006/relationships/hyperlink" Target="http://prudential.com" TargetMode="External"/><Relationship Id="rId312" Type="http://schemas.openxmlformats.org/officeDocument/2006/relationships/hyperlink" Target="http://commonspirit.org" TargetMode="External"/><Relationship Id="rId2232" Type="http://schemas.openxmlformats.org/officeDocument/2006/relationships/hyperlink" Target="http://observepoint.com" TargetMode="External"/><Relationship Id="rId311" Type="http://schemas.openxmlformats.org/officeDocument/2006/relationships/hyperlink" Target="http://observepoint.com" TargetMode="External"/><Relationship Id="rId2233" Type="http://schemas.openxmlformats.org/officeDocument/2006/relationships/hyperlink" Target="http://ros.com" TargetMode="External"/><Relationship Id="rId310" Type="http://schemas.openxmlformats.org/officeDocument/2006/relationships/hyperlink" Target="http://observepoint.com" TargetMode="External"/><Relationship Id="rId2234" Type="http://schemas.openxmlformats.org/officeDocument/2006/relationships/hyperlink" Target="http://observepoint.com" TargetMode="External"/><Relationship Id="rId2235" Type="http://schemas.openxmlformats.org/officeDocument/2006/relationships/hyperlink" Target="http://ros.com" TargetMode="External"/><Relationship Id="rId297" Type="http://schemas.openxmlformats.org/officeDocument/2006/relationships/hyperlink" Target="http://devry.edu" TargetMode="External"/><Relationship Id="rId296" Type="http://schemas.openxmlformats.org/officeDocument/2006/relationships/hyperlink" Target="http://devry.edu" TargetMode="External"/><Relationship Id="rId295" Type="http://schemas.openxmlformats.org/officeDocument/2006/relationships/hyperlink" Target="http://devry.edu" TargetMode="External"/><Relationship Id="rId294" Type="http://schemas.openxmlformats.org/officeDocument/2006/relationships/hyperlink" Target="http://devry.edu" TargetMode="External"/><Relationship Id="rId299" Type="http://schemas.openxmlformats.org/officeDocument/2006/relationships/hyperlink" Target="http://observepoint.com" TargetMode="External"/><Relationship Id="rId298" Type="http://schemas.openxmlformats.org/officeDocument/2006/relationships/hyperlink" Target="http://devry.edu" TargetMode="External"/><Relationship Id="rId271" Type="http://schemas.openxmlformats.org/officeDocument/2006/relationships/hyperlink" Target="http://observepoint.com" TargetMode="External"/><Relationship Id="rId270" Type="http://schemas.openxmlformats.org/officeDocument/2006/relationships/hyperlink" Target="http://observepoint.com" TargetMode="External"/><Relationship Id="rId269" Type="http://schemas.openxmlformats.org/officeDocument/2006/relationships/hyperlink" Target="http://observepoint.com" TargetMode="External"/><Relationship Id="rId264" Type="http://schemas.openxmlformats.org/officeDocument/2006/relationships/hyperlink" Target="http://observepoint.com" TargetMode="External"/><Relationship Id="rId263" Type="http://schemas.openxmlformats.org/officeDocument/2006/relationships/hyperlink" Target="http://cdw.com" TargetMode="External"/><Relationship Id="rId262" Type="http://schemas.openxmlformats.org/officeDocument/2006/relationships/hyperlink" Target="http://observepoint.com" TargetMode="External"/><Relationship Id="rId261" Type="http://schemas.openxmlformats.org/officeDocument/2006/relationships/hyperlink" Target="http://cdw.com" TargetMode="External"/><Relationship Id="rId268" Type="http://schemas.openxmlformats.org/officeDocument/2006/relationships/hyperlink" Target="http://observepoint.com" TargetMode="External"/><Relationship Id="rId267" Type="http://schemas.openxmlformats.org/officeDocument/2006/relationships/hyperlink" Target="http://cdw.com" TargetMode="External"/><Relationship Id="rId266" Type="http://schemas.openxmlformats.org/officeDocument/2006/relationships/hyperlink" Target="http://observepoint.com" TargetMode="External"/><Relationship Id="rId265" Type="http://schemas.openxmlformats.org/officeDocument/2006/relationships/hyperlink" Target="http://cdw.com" TargetMode="External"/><Relationship Id="rId260" Type="http://schemas.openxmlformats.org/officeDocument/2006/relationships/hyperlink" Target="http://observepoint.com" TargetMode="External"/><Relationship Id="rId259" Type="http://schemas.openxmlformats.org/officeDocument/2006/relationships/hyperlink" Target="http://cdw.com" TargetMode="External"/><Relationship Id="rId258" Type="http://schemas.openxmlformats.org/officeDocument/2006/relationships/hyperlink" Target="http://observepoint.com" TargetMode="External"/><Relationship Id="rId2290" Type="http://schemas.openxmlformats.org/officeDocument/2006/relationships/hyperlink" Target="http://observepoint.com" TargetMode="External"/><Relationship Id="rId2291" Type="http://schemas.openxmlformats.org/officeDocument/2006/relationships/hyperlink" Target="http://cvshealth.com" TargetMode="External"/><Relationship Id="rId2292" Type="http://schemas.openxmlformats.org/officeDocument/2006/relationships/hyperlink" Target="http://aetna.com" TargetMode="External"/><Relationship Id="rId2293" Type="http://schemas.openxmlformats.org/officeDocument/2006/relationships/hyperlink" Target="http://ros.com" TargetMode="External"/><Relationship Id="rId253" Type="http://schemas.openxmlformats.org/officeDocument/2006/relationships/hyperlink" Target="http://cdw.com" TargetMode="External"/><Relationship Id="rId2294" Type="http://schemas.openxmlformats.org/officeDocument/2006/relationships/hyperlink" Target="http://observepoint.com" TargetMode="External"/><Relationship Id="rId252" Type="http://schemas.openxmlformats.org/officeDocument/2006/relationships/hyperlink" Target="http://observepoint.com" TargetMode="External"/><Relationship Id="rId2295" Type="http://schemas.openxmlformats.org/officeDocument/2006/relationships/hyperlink" Target="http://observepoint.com" TargetMode="External"/><Relationship Id="rId251" Type="http://schemas.openxmlformats.org/officeDocument/2006/relationships/hyperlink" Target="http://cdw.com" TargetMode="External"/><Relationship Id="rId2296" Type="http://schemas.openxmlformats.org/officeDocument/2006/relationships/hyperlink" Target="http://worldmarket.com" TargetMode="External"/><Relationship Id="rId250" Type="http://schemas.openxmlformats.org/officeDocument/2006/relationships/hyperlink" Target="http://observepoint.com" TargetMode="External"/><Relationship Id="rId2297" Type="http://schemas.openxmlformats.org/officeDocument/2006/relationships/hyperlink" Target="http://worldmarket.com" TargetMode="External"/><Relationship Id="rId257" Type="http://schemas.openxmlformats.org/officeDocument/2006/relationships/hyperlink" Target="http://cdw.com" TargetMode="External"/><Relationship Id="rId2298" Type="http://schemas.openxmlformats.org/officeDocument/2006/relationships/hyperlink" Target="http://observepoint.com" TargetMode="External"/><Relationship Id="rId256" Type="http://schemas.openxmlformats.org/officeDocument/2006/relationships/hyperlink" Target="http://observepoint.com" TargetMode="External"/><Relationship Id="rId2299" Type="http://schemas.openxmlformats.org/officeDocument/2006/relationships/hyperlink" Target="http://mongodb.com" TargetMode="External"/><Relationship Id="rId255" Type="http://schemas.openxmlformats.org/officeDocument/2006/relationships/hyperlink" Target="http://cdw.com" TargetMode="External"/><Relationship Id="rId254" Type="http://schemas.openxmlformats.org/officeDocument/2006/relationships/hyperlink" Target="http://observepoint.com" TargetMode="External"/><Relationship Id="rId293" Type="http://schemas.openxmlformats.org/officeDocument/2006/relationships/hyperlink" Target="http://devry.edu" TargetMode="External"/><Relationship Id="rId292" Type="http://schemas.openxmlformats.org/officeDocument/2006/relationships/hyperlink" Target="http://observepoint.com" TargetMode="External"/><Relationship Id="rId291" Type="http://schemas.openxmlformats.org/officeDocument/2006/relationships/hyperlink" Target="http://devry.edu" TargetMode="External"/><Relationship Id="rId290" Type="http://schemas.openxmlformats.org/officeDocument/2006/relationships/hyperlink" Target="http://observepoint.com" TargetMode="External"/><Relationship Id="rId286" Type="http://schemas.openxmlformats.org/officeDocument/2006/relationships/hyperlink" Target="http://observepoint.com" TargetMode="External"/><Relationship Id="rId285" Type="http://schemas.openxmlformats.org/officeDocument/2006/relationships/hyperlink" Target="http://commonspirit.org" TargetMode="External"/><Relationship Id="rId284" Type="http://schemas.openxmlformats.org/officeDocument/2006/relationships/hyperlink" Target="http://observepoint.com" TargetMode="External"/><Relationship Id="rId283" Type="http://schemas.openxmlformats.org/officeDocument/2006/relationships/hyperlink" Target="http://observepoint.com" TargetMode="External"/><Relationship Id="rId289" Type="http://schemas.openxmlformats.org/officeDocument/2006/relationships/hyperlink" Target="http://devry.edu" TargetMode="External"/><Relationship Id="rId288" Type="http://schemas.openxmlformats.org/officeDocument/2006/relationships/hyperlink" Target="http://commonspirit.org" TargetMode="External"/><Relationship Id="rId287" Type="http://schemas.openxmlformats.org/officeDocument/2006/relationships/hyperlink" Target="http://observepoint.com" TargetMode="External"/><Relationship Id="rId282" Type="http://schemas.openxmlformats.org/officeDocument/2006/relationships/hyperlink" Target="http://observepoint.com" TargetMode="External"/><Relationship Id="rId281" Type="http://schemas.openxmlformats.org/officeDocument/2006/relationships/hyperlink" Target="http://observepoint.com" TargetMode="External"/><Relationship Id="rId280" Type="http://schemas.openxmlformats.org/officeDocument/2006/relationships/hyperlink" Target="http://crowdstrike.com" TargetMode="External"/><Relationship Id="rId275" Type="http://schemas.openxmlformats.org/officeDocument/2006/relationships/hyperlink" Target="http://observepoint.com" TargetMode="External"/><Relationship Id="rId274" Type="http://schemas.openxmlformats.org/officeDocument/2006/relationships/hyperlink" Target="http://crowdstrike.com" TargetMode="External"/><Relationship Id="rId273" Type="http://schemas.openxmlformats.org/officeDocument/2006/relationships/hyperlink" Target="http://crowdstrike.com" TargetMode="External"/><Relationship Id="rId272" Type="http://schemas.openxmlformats.org/officeDocument/2006/relationships/hyperlink" Target="http://observepoint.com" TargetMode="External"/><Relationship Id="rId279" Type="http://schemas.openxmlformats.org/officeDocument/2006/relationships/hyperlink" Target="http://observepoint.com" TargetMode="External"/><Relationship Id="rId278" Type="http://schemas.openxmlformats.org/officeDocument/2006/relationships/hyperlink" Target="http://observepoint.com" TargetMode="External"/><Relationship Id="rId277" Type="http://schemas.openxmlformats.org/officeDocument/2006/relationships/hyperlink" Target="http://crowdstrike.com" TargetMode="External"/><Relationship Id="rId276" Type="http://schemas.openxmlformats.org/officeDocument/2006/relationships/hyperlink" Target="http://observepoint.com" TargetMode="External"/><Relationship Id="rId1851" Type="http://schemas.openxmlformats.org/officeDocument/2006/relationships/hyperlink" Target="http://observepoint.com" TargetMode="External"/><Relationship Id="rId1852" Type="http://schemas.openxmlformats.org/officeDocument/2006/relationships/hyperlink" Target="http://cvshealth.com" TargetMode="External"/><Relationship Id="rId1853" Type="http://schemas.openxmlformats.org/officeDocument/2006/relationships/hyperlink" Target="http://observepoint.com" TargetMode="External"/><Relationship Id="rId1854" Type="http://schemas.openxmlformats.org/officeDocument/2006/relationships/hyperlink" Target="http://cvshealth.com" TargetMode="External"/><Relationship Id="rId1855" Type="http://schemas.openxmlformats.org/officeDocument/2006/relationships/hyperlink" Target="http://prudential.com" TargetMode="External"/><Relationship Id="rId1856" Type="http://schemas.openxmlformats.org/officeDocument/2006/relationships/hyperlink" Target="http://prudential.com" TargetMode="External"/><Relationship Id="rId1857" Type="http://schemas.openxmlformats.org/officeDocument/2006/relationships/hyperlink" Target="http://prudential.com" TargetMode="External"/><Relationship Id="rId1858" Type="http://schemas.openxmlformats.org/officeDocument/2006/relationships/hyperlink" Target="http://prudential.com" TargetMode="External"/><Relationship Id="rId1859" Type="http://schemas.openxmlformats.org/officeDocument/2006/relationships/hyperlink" Target="http://prudential.com" TargetMode="External"/><Relationship Id="rId1850" Type="http://schemas.openxmlformats.org/officeDocument/2006/relationships/hyperlink" Target="http://accentgr.com.au" TargetMode="External"/><Relationship Id="rId1840" Type="http://schemas.openxmlformats.org/officeDocument/2006/relationships/hyperlink" Target="http://athenahealth.com" TargetMode="External"/><Relationship Id="rId1841" Type="http://schemas.openxmlformats.org/officeDocument/2006/relationships/hyperlink" Target="http://observepoint.com" TargetMode="External"/><Relationship Id="rId1842" Type="http://schemas.openxmlformats.org/officeDocument/2006/relationships/hyperlink" Target="http://worldmarket.com" TargetMode="External"/><Relationship Id="rId1843" Type="http://schemas.openxmlformats.org/officeDocument/2006/relationships/hyperlink" Target="http://observepoint.com" TargetMode="External"/><Relationship Id="rId1844" Type="http://schemas.openxmlformats.org/officeDocument/2006/relationships/hyperlink" Target="http://observepoint.com" TargetMode="External"/><Relationship Id="rId1845" Type="http://schemas.openxmlformats.org/officeDocument/2006/relationships/hyperlink" Target="http://worldmarket.com" TargetMode="External"/><Relationship Id="rId1846" Type="http://schemas.openxmlformats.org/officeDocument/2006/relationships/hyperlink" Target="http://observepoint.com" TargetMode="External"/><Relationship Id="rId1847" Type="http://schemas.openxmlformats.org/officeDocument/2006/relationships/hyperlink" Target="http://observepoint.com" TargetMode="External"/><Relationship Id="rId1848" Type="http://schemas.openxmlformats.org/officeDocument/2006/relationships/hyperlink" Target="http://observepoint.com" TargetMode="External"/><Relationship Id="rId1849" Type="http://schemas.openxmlformats.org/officeDocument/2006/relationships/hyperlink" Target="http://observepoint.com" TargetMode="External"/><Relationship Id="rId1873" Type="http://schemas.openxmlformats.org/officeDocument/2006/relationships/hyperlink" Target="http://officeworks.com.au" TargetMode="External"/><Relationship Id="rId1874" Type="http://schemas.openxmlformats.org/officeDocument/2006/relationships/hyperlink" Target="http://observepoint.com" TargetMode="External"/><Relationship Id="rId1875" Type="http://schemas.openxmlformats.org/officeDocument/2006/relationships/hyperlink" Target="http://prudential.com" TargetMode="External"/><Relationship Id="rId1876" Type="http://schemas.openxmlformats.org/officeDocument/2006/relationships/hyperlink" Target="http://prudential.com" TargetMode="External"/><Relationship Id="rId1877" Type="http://schemas.openxmlformats.org/officeDocument/2006/relationships/hyperlink" Target="http://prudential.com" TargetMode="External"/><Relationship Id="rId1878" Type="http://schemas.openxmlformats.org/officeDocument/2006/relationships/hyperlink" Target="http://observepoint.com" TargetMode="External"/><Relationship Id="rId1879" Type="http://schemas.openxmlformats.org/officeDocument/2006/relationships/hyperlink" Target="http://amica.com" TargetMode="External"/><Relationship Id="rId1870" Type="http://schemas.openxmlformats.org/officeDocument/2006/relationships/hyperlink" Target="http://observepoint.com" TargetMode="External"/><Relationship Id="rId1871" Type="http://schemas.openxmlformats.org/officeDocument/2006/relationships/hyperlink" Target="http://observepoint.com" TargetMode="External"/><Relationship Id="rId1872" Type="http://schemas.openxmlformats.org/officeDocument/2006/relationships/hyperlink" Target="http://accentgr.com.au" TargetMode="External"/><Relationship Id="rId1862" Type="http://schemas.openxmlformats.org/officeDocument/2006/relationships/hyperlink" Target="http://prudential.com" TargetMode="External"/><Relationship Id="rId1863" Type="http://schemas.openxmlformats.org/officeDocument/2006/relationships/hyperlink" Target="http://observepoint.com" TargetMode="External"/><Relationship Id="rId1864" Type="http://schemas.openxmlformats.org/officeDocument/2006/relationships/hyperlink" Target="http://observepoint.com" TargetMode="External"/><Relationship Id="rId1865" Type="http://schemas.openxmlformats.org/officeDocument/2006/relationships/hyperlink" Target="http://pmi.org" TargetMode="External"/><Relationship Id="rId1866" Type="http://schemas.openxmlformats.org/officeDocument/2006/relationships/hyperlink" Target="http://observepoint.com" TargetMode="External"/><Relationship Id="rId1867" Type="http://schemas.openxmlformats.org/officeDocument/2006/relationships/hyperlink" Target="http://observepoint.com" TargetMode="External"/><Relationship Id="rId1868" Type="http://schemas.openxmlformats.org/officeDocument/2006/relationships/hyperlink" Target="http://pmi.org" TargetMode="External"/><Relationship Id="rId1869" Type="http://schemas.openxmlformats.org/officeDocument/2006/relationships/hyperlink" Target="http://accentgr.com.au" TargetMode="External"/><Relationship Id="rId1860" Type="http://schemas.openxmlformats.org/officeDocument/2006/relationships/hyperlink" Target="http://observepoint.com" TargetMode="External"/><Relationship Id="rId1861" Type="http://schemas.openxmlformats.org/officeDocument/2006/relationships/hyperlink" Target="http://prudential.com" TargetMode="External"/><Relationship Id="rId1810" Type="http://schemas.openxmlformats.org/officeDocument/2006/relationships/hyperlink" Target="http://brunswick.com" TargetMode="External"/><Relationship Id="rId1811" Type="http://schemas.openxmlformats.org/officeDocument/2006/relationships/hyperlink" Target="http://observepoint.com" TargetMode="External"/><Relationship Id="rId1812" Type="http://schemas.openxmlformats.org/officeDocument/2006/relationships/hyperlink" Target="http://brunswick.com" TargetMode="External"/><Relationship Id="rId1813" Type="http://schemas.openxmlformats.org/officeDocument/2006/relationships/hyperlink" Target="http://brunswick.com" TargetMode="External"/><Relationship Id="rId1814" Type="http://schemas.openxmlformats.org/officeDocument/2006/relationships/hyperlink" Target="http://observepoint.com" TargetMode="External"/><Relationship Id="rId1815" Type="http://schemas.openxmlformats.org/officeDocument/2006/relationships/hyperlink" Target="http://brunswick.com" TargetMode="External"/><Relationship Id="rId1816" Type="http://schemas.openxmlformats.org/officeDocument/2006/relationships/hyperlink" Target="http://brunswick.com" TargetMode="External"/><Relationship Id="rId1817" Type="http://schemas.openxmlformats.org/officeDocument/2006/relationships/hyperlink" Target="http://observepoint.com" TargetMode="External"/><Relationship Id="rId1818" Type="http://schemas.openxmlformats.org/officeDocument/2006/relationships/hyperlink" Target="http://brunswick.com" TargetMode="External"/><Relationship Id="rId1819" Type="http://schemas.openxmlformats.org/officeDocument/2006/relationships/hyperlink" Target="http://brunswick.com" TargetMode="External"/><Relationship Id="rId1800" Type="http://schemas.openxmlformats.org/officeDocument/2006/relationships/hyperlink" Target="http://brunswick.com" TargetMode="External"/><Relationship Id="rId1801" Type="http://schemas.openxmlformats.org/officeDocument/2006/relationships/hyperlink" Target="http://brunswick.com" TargetMode="External"/><Relationship Id="rId1802" Type="http://schemas.openxmlformats.org/officeDocument/2006/relationships/hyperlink" Target="http://observepoint.com" TargetMode="External"/><Relationship Id="rId1803" Type="http://schemas.openxmlformats.org/officeDocument/2006/relationships/hyperlink" Target="http://devry.edu" TargetMode="External"/><Relationship Id="rId1804" Type="http://schemas.openxmlformats.org/officeDocument/2006/relationships/hyperlink" Target="http://observepoint.com" TargetMode="External"/><Relationship Id="rId1805" Type="http://schemas.openxmlformats.org/officeDocument/2006/relationships/hyperlink" Target="http://observepoint.com" TargetMode="External"/><Relationship Id="rId1806" Type="http://schemas.openxmlformats.org/officeDocument/2006/relationships/hyperlink" Target="http://athenahealth.com" TargetMode="External"/><Relationship Id="rId1807" Type="http://schemas.openxmlformats.org/officeDocument/2006/relationships/hyperlink" Target="http://observepoint.com" TargetMode="External"/><Relationship Id="rId1808" Type="http://schemas.openxmlformats.org/officeDocument/2006/relationships/hyperlink" Target="http://observepoint.com" TargetMode="External"/><Relationship Id="rId1809" Type="http://schemas.openxmlformats.org/officeDocument/2006/relationships/hyperlink" Target="http://brunswick.com" TargetMode="External"/><Relationship Id="rId1830" Type="http://schemas.openxmlformats.org/officeDocument/2006/relationships/hyperlink" Target="http://worldmarket.com" TargetMode="External"/><Relationship Id="rId1831" Type="http://schemas.openxmlformats.org/officeDocument/2006/relationships/hyperlink" Target="http://observepoint.com" TargetMode="External"/><Relationship Id="rId1832" Type="http://schemas.openxmlformats.org/officeDocument/2006/relationships/hyperlink" Target="http://observepoint.com" TargetMode="External"/><Relationship Id="rId1833" Type="http://schemas.openxmlformats.org/officeDocument/2006/relationships/hyperlink" Target="http://worldmarket.com" TargetMode="External"/><Relationship Id="rId1834" Type="http://schemas.openxmlformats.org/officeDocument/2006/relationships/hyperlink" Target="http://observepoint.com" TargetMode="External"/><Relationship Id="rId1835" Type="http://schemas.openxmlformats.org/officeDocument/2006/relationships/hyperlink" Target="http://athenahealth.com" TargetMode="External"/><Relationship Id="rId1836" Type="http://schemas.openxmlformats.org/officeDocument/2006/relationships/hyperlink" Target="http://observepoint.com" TargetMode="External"/><Relationship Id="rId1837" Type="http://schemas.openxmlformats.org/officeDocument/2006/relationships/hyperlink" Target="http://observepoint.com" TargetMode="External"/><Relationship Id="rId1838" Type="http://schemas.openxmlformats.org/officeDocument/2006/relationships/hyperlink" Target="http://athenahealth.com" TargetMode="External"/><Relationship Id="rId1839" Type="http://schemas.openxmlformats.org/officeDocument/2006/relationships/hyperlink" Target="http://observepoint.com" TargetMode="External"/><Relationship Id="rId1820" Type="http://schemas.openxmlformats.org/officeDocument/2006/relationships/hyperlink" Target="http://observepoint.com" TargetMode="External"/><Relationship Id="rId1821" Type="http://schemas.openxmlformats.org/officeDocument/2006/relationships/hyperlink" Target="http://brunswick.com" TargetMode="External"/><Relationship Id="rId1822" Type="http://schemas.openxmlformats.org/officeDocument/2006/relationships/hyperlink" Target="http://brunswick.com" TargetMode="External"/><Relationship Id="rId1823" Type="http://schemas.openxmlformats.org/officeDocument/2006/relationships/hyperlink" Target="http://brunswick.com" TargetMode="External"/><Relationship Id="rId1824" Type="http://schemas.openxmlformats.org/officeDocument/2006/relationships/hyperlink" Target="http://observepoint.com" TargetMode="External"/><Relationship Id="rId1825" Type="http://schemas.openxmlformats.org/officeDocument/2006/relationships/hyperlink" Target="http://brunswick.com" TargetMode="External"/><Relationship Id="rId1826" Type="http://schemas.openxmlformats.org/officeDocument/2006/relationships/hyperlink" Target="http://observepoint.com" TargetMode="External"/><Relationship Id="rId1827" Type="http://schemas.openxmlformats.org/officeDocument/2006/relationships/hyperlink" Target="http://worldmarket.com" TargetMode="External"/><Relationship Id="rId1828" Type="http://schemas.openxmlformats.org/officeDocument/2006/relationships/hyperlink" Target="http://observepoint.com" TargetMode="External"/><Relationship Id="rId1829" Type="http://schemas.openxmlformats.org/officeDocument/2006/relationships/hyperlink" Target="http://observepoint.com" TargetMode="External"/><Relationship Id="rId2302" Type="http://schemas.openxmlformats.org/officeDocument/2006/relationships/hyperlink" Target="http://observepoint.com" TargetMode="External"/><Relationship Id="rId2303" Type="http://schemas.openxmlformats.org/officeDocument/2006/relationships/hyperlink" Target="http://worldmarket.com" TargetMode="External"/><Relationship Id="rId2304" Type="http://schemas.openxmlformats.org/officeDocument/2006/relationships/hyperlink" Target="http://observepoint.com" TargetMode="External"/><Relationship Id="rId2305" Type="http://schemas.openxmlformats.org/officeDocument/2006/relationships/hyperlink" Target="http://worldmarket.com" TargetMode="External"/><Relationship Id="rId2306" Type="http://schemas.openxmlformats.org/officeDocument/2006/relationships/hyperlink" Target="http://worldmarket.com" TargetMode="External"/><Relationship Id="rId2307" Type="http://schemas.openxmlformats.org/officeDocument/2006/relationships/hyperlink" Target="http://observepoint.com" TargetMode="External"/><Relationship Id="rId2308" Type="http://schemas.openxmlformats.org/officeDocument/2006/relationships/hyperlink" Target="http://observepoint.com" TargetMode="External"/><Relationship Id="rId2309" Type="http://schemas.openxmlformats.org/officeDocument/2006/relationships/hyperlink" Target="http://mongodb.com" TargetMode="External"/><Relationship Id="rId2300" Type="http://schemas.openxmlformats.org/officeDocument/2006/relationships/hyperlink" Target="http://observepoint.com" TargetMode="External"/><Relationship Id="rId2301" Type="http://schemas.openxmlformats.org/officeDocument/2006/relationships/hyperlink" Target="http://ros.com" TargetMode="External"/><Relationship Id="rId2324" Type="http://schemas.openxmlformats.org/officeDocument/2006/relationships/hyperlink" Target="http://worldmarket.com" TargetMode="External"/><Relationship Id="rId2325" Type="http://schemas.openxmlformats.org/officeDocument/2006/relationships/hyperlink" Target="http://observepoint.com" TargetMode="External"/><Relationship Id="rId2326" Type="http://schemas.openxmlformats.org/officeDocument/2006/relationships/hyperlink" Target="http://observepoint.com" TargetMode="External"/><Relationship Id="rId2327" Type="http://schemas.openxmlformats.org/officeDocument/2006/relationships/hyperlink" Target="http://observepoint.com" TargetMode="External"/><Relationship Id="rId2328" Type="http://schemas.openxmlformats.org/officeDocument/2006/relationships/hyperlink" Target="http://observepoint.com" TargetMode="External"/><Relationship Id="rId2329" Type="http://schemas.openxmlformats.org/officeDocument/2006/relationships/hyperlink" Target="http://aetna.com" TargetMode="External"/><Relationship Id="rId2320" Type="http://schemas.openxmlformats.org/officeDocument/2006/relationships/hyperlink" Target="http://observepoint.com" TargetMode="External"/><Relationship Id="rId2321" Type="http://schemas.openxmlformats.org/officeDocument/2006/relationships/hyperlink" Target="http://worldmarket.com" TargetMode="External"/><Relationship Id="rId2322" Type="http://schemas.openxmlformats.org/officeDocument/2006/relationships/hyperlink" Target="http://observepoint.com" TargetMode="External"/><Relationship Id="rId2323" Type="http://schemas.openxmlformats.org/officeDocument/2006/relationships/hyperlink" Target="http://woolworths.com.au" TargetMode="External"/><Relationship Id="rId2313" Type="http://schemas.openxmlformats.org/officeDocument/2006/relationships/hyperlink" Target="http://observepoint.com" TargetMode="External"/><Relationship Id="rId2314" Type="http://schemas.openxmlformats.org/officeDocument/2006/relationships/hyperlink" Target="http://observepoint.com" TargetMode="External"/><Relationship Id="rId2315" Type="http://schemas.openxmlformats.org/officeDocument/2006/relationships/hyperlink" Target="http://mongodb.com" TargetMode="External"/><Relationship Id="rId2316" Type="http://schemas.openxmlformats.org/officeDocument/2006/relationships/hyperlink" Target="http://observepoint.com" TargetMode="External"/><Relationship Id="rId2317" Type="http://schemas.openxmlformats.org/officeDocument/2006/relationships/hyperlink" Target="http://mongodb.com" TargetMode="External"/><Relationship Id="rId2318" Type="http://schemas.openxmlformats.org/officeDocument/2006/relationships/hyperlink" Target="http://observepoint.com" TargetMode="External"/><Relationship Id="rId2319" Type="http://schemas.openxmlformats.org/officeDocument/2006/relationships/hyperlink" Target="http://woolworths.com.au" TargetMode="External"/><Relationship Id="rId2310" Type="http://schemas.openxmlformats.org/officeDocument/2006/relationships/hyperlink" Target="http://observepoint.com" TargetMode="External"/><Relationship Id="rId2311" Type="http://schemas.openxmlformats.org/officeDocument/2006/relationships/hyperlink" Target="http://mongodb.com" TargetMode="External"/><Relationship Id="rId2312" Type="http://schemas.openxmlformats.org/officeDocument/2006/relationships/hyperlink" Target="http://observepoint.com" TargetMode="External"/><Relationship Id="rId1895" Type="http://schemas.openxmlformats.org/officeDocument/2006/relationships/hyperlink" Target="http://observepoint.com" TargetMode="External"/><Relationship Id="rId1896" Type="http://schemas.openxmlformats.org/officeDocument/2006/relationships/hyperlink" Target="http://ziffdavis.com" TargetMode="External"/><Relationship Id="rId1897" Type="http://schemas.openxmlformats.org/officeDocument/2006/relationships/hyperlink" Target="http://observepoint.com" TargetMode="External"/><Relationship Id="rId1898" Type="http://schemas.openxmlformats.org/officeDocument/2006/relationships/hyperlink" Target="http://observepoint.com" TargetMode="External"/><Relationship Id="rId1899" Type="http://schemas.openxmlformats.org/officeDocument/2006/relationships/hyperlink" Target="http://ziffdavis.com" TargetMode="External"/><Relationship Id="rId1890" Type="http://schemas.openxmlformats.org/officeDocument/2006/relationships/hyperlink" Target="http://amica.com" TargetMode="External"/><Relationship Id="rId1891" Type="http://schemas.openxmlformats.org/officeDocument/2006/relationships/hyperlink" Target="http://observepoint.com" TargetMode="External"/><Relationship Id="rId1892" Type="http://schemas.openxmlformats.org/officeDocument/2006/relationships/hyperlink" Target="http://observepoint.com" TargetMode="External"/><Relationship Id="rId1893" Type="http://schemas.openxmlformats.org/officeDocument/2006/relationships/hyperlink" Target="http://ziffdavis.com" TargetMode="External"/><Relationship Id="rId1894" Type="http://schemas.openxmlformats.org/officeDocument/2006/relationships/hyperlink" Target="http://observepoint.com" TargetMode="External"/><Relationship Id="rId1884" Type="http://schemas.openxmlformats.org/officeDocument/2006/relationships/hyperlink" Target="http://amica.com" TargetMode="External"/><Relationship Id="rId1885" Type="http://schemas.openxmlformats.org/officeDocument/2006/relationships/hyperlink" Target="http://observepoint.com" TargetMode="External"/><Relationship Id="rId1886" Type="http://schemas.openxmlformats.org/officeDocument/2006/relationships/hyperlink" Target="http://observepoint.com" TargetMode="External"/><Relationship Id="rId1887" Type="http://schemas.openxmlformats.org/officeDocument/2006/relationships/hyperlink" Target="http://observepoint.com" TargetMode="External"/><Relationship Id="rId1888" Type="http://schemas.openxmlformats.org/officeDocument/2006/relationships/hyperlink" Target="http://amica.com" TargetMode="External"/><Relationship Id="rId1889" Type="http://schemas.openxmlformats.org/officeDocument/2006/relationships/hyperlink" Target="http://observepoint.com" TargetMode="External"/><Relationship Id="rId1880" Type="http://schemas.openxmlformats.org/officeDocument/2006/relationships/hyperlink" Target="http://amica.com" TargetMode="External"/><Relationship Id="rId1881" Type="http://schemas.openxmlformats.org/officeDocument/2006/relationships/hyperlink" Target="http://observepoint.com" TargetMode="External"/><Relationship Id="rId1882" Type="http://schemas.openxmlformats.org/officeDocument/2006/relationships/hyperlink" Target="http://observepoint.com" TargetMode="External"/><Relationship Id="rId1883" Type="http://schemas.openxmlformats.org/officeDocument/2006/relationships/hyperlink" Target="http://observepoint.com" TargetMode="External"/><Relationship Id="rId1059" Type="http://schemas.openxmlformats.org/officeDocument/2006/relationships/hyperlink" Target="http://observepoint.com" TargetMode="External"/><Relationship Id="rId228" Type="http://schemas.openxmlformats.org/officeDocument/2006/relationships/hyperlink" Target="http://observepoint.com" TargetMode="External"/><Relationship Id="rId227" Type="http://schemas.openxmlformats.org/officeDocument/2006/relationships/hyperlink" Target="http://cdw.com" TargetMode="External"/><Relationship Id="rId226" Type="http://schemas.openxmlformats.org/officeDocument/2006/relationships/hyperlink" Target="http://observepoint.com" TargetMode="External"/><Relationship Id="rId225" Type="http://schemas.openxmlformats.org/officeDocument/2006/relationships/hyperlink" Target="http://observepoint.com" TargetMode="External"/><Relationship Id="rId2380" Type="http://schemas.openxmlformats.org/officeDocument/2006/relationships/hyperlink" Target="http://observepoint.com" TargetMode="External"/><Relationship Id="rId229" Type="http://schemas.openxmlformats.org/officeDocument/2006/relationships/hyperlink" Target="http://cdw.com" TargetMode="External"/><Relationship Id="rId1050" Type="http://schemas.openxmlformats.org/officeDocument/2006/relationships/hyperlink" Target="http://observepoint.com" TargetMode="External"/><Relationship Id="rId2381" Type="http://schemas.openxmlformats.org/officeDocument/2006/relationships/hyperlink" Target="http://commonspirit.org" TargetMode="External"/><Relationship Id="rId220" Type="http://schemas.openxmlformats.org/officeDocument/2006/relationships/hyperlink" Target="http://cdw.com" TargetMode="External"/><Relationship Id="rId1051" Type="http://schemas.openxmlformats.org/officeDocument/2006/relationships/hyperlink" Target="http://ros.com" TargetMode="External"/><Relationship Id="rId2382" Type="http://schemas.openxmlformats.org/officeDocument/2006/relationships/hyperlink" Target="http://observepoint.com" TargetMode="External"/><Relationship Id="rId1052" Type="http://schemas.openxmlformats.org/officeDocument/2006/relationships/hyperlink" Target="http://ros.com" TargetMode="External"/><Relationship Id="rId2383" Type="http://schemas.openxmlformats.org/officeDocument/2006/relationships/hyperlink" Target="http://commonspirit.org" TargetMode="External"/><Relationship Id="rId1053" Type="http://schemas.openxmlformats.org/officeDocument/2006/relationships/hyperlink" Target="http://observepoint.com" TargetMode="External"/><Relationship Id="rId2384" Type="http://schemas.openxmlformats.org/officeDocument/2006/relationships/hyperlink" Target="http://observepoint.com" TargetMode="External"/><Relationship Id="rId1054" Type="http://schemas.openxmlformats.org/officeDocument/2006/relationships/hyperlink" Target="http://observepoint.com" TargetMode="External"/><Relationship Id="rId2385" Type="http://schemas.openxmlformats.org/officeDocument/2006/relationships/hyperlink" Target="http://prudential.com" TargetMode="External"/><Relationship Id="rId224" Type="http://schemas.openxmlformats.org/officeDocument/2006/relationships/hyperlink" Target="http://observepoint.com" TargetMode="External"/><Relationship Id="rId1055" Type="http://schemas.openxmlformats.org/officeDocument/2006/relationships/hyperlink" Target="http://ros.com" TargetMode="External"/><Relationship Id="rId2386" Type="http://schemas.openxmlformats.org/officeDocument/2006/relationships/hyperlink" Target="http://observepoint.com" TargetMode="External"/><Relationship Id="rId223" Type="http://schemas.openxmlformats.org/officeDocument/2006/relationships/hyperlink" Target="http://cdw.com" TargetMode="External"/><Relationship Id="rId1056" Type="http://schemas.openxmlformats.org/officeDocument/2006/relationships/hyperlink" Target="http://ros.com" TargetMode="External"/><Relationship Id="rId2387" Type="http://schemas.openxmlformats.org/officeDocument/2006/relationships/hyperlink" Target="http://observepoint.com" TargetMode="External"/><Relationship Id="rId222" Type="http://schemas.openxmlformats.org/officeDocument/2006/relationships/hyperlink" Target="http://observepoint.com" TargetMode="External"/><Relationship Id="rId1057" Type="http://schemas.openxmlformats.org/officeDocument/2006/relationships/hyperlink" Target="http://observepoint.com" TargetMode="External"/><Relationship Id="rId2388" Type="http://schemas.openxmlformats.org/officeDocument/2006/relationships/hyperlink" Target="http://worldmarket.com" TargetMode="External"/><Relationship Id="rId221" Type="http://schemas.openxmlformats.org/officeDocument/2006/relationships/hyperlink" Target="http://observepoint.com" TargetMode="External"/><Relationship Id="rId1058" Type="http://schemas.openxmlformats.org/officeDocument/2006/relationships/hyperlink" Target="http://observepoint.com" TargetMode="External"/><Relationship Id="rId2389" Type="http://schemas.openxmlformats.org/officeDocument/2006/relationships/hyperlink" Target="http://observepoint.com" TargetMode="External"/><Relationship Id="rId1048" Type="http://schemas.openxmlformats.org/officeDocument/2006/relationships/hyperlink" Target="http://observepoint.com" TargetMode="External"/><Relationship Id="rId2379" Type="http://schemas.openxmlformats.org/officeDocument/2006/relationships/hyperlink" Target="http://prudential.com" TargetMode="External"/><Relationship Id="rId1049" Type="http://schemas.openxmlformats.org/officeDocument/2006/relationships/hyperlink" Target="http://ros.com" TargetMode="External"/><Relationship Id="rId217" Type="http://schemas.openxmlformats.org/officeDocument/2006/relationships/hyperlink" Target="http://cdw.com" TargetMode="External"/><Relationship Id="rId216" Type="http://schemas.openxmlformats.org/officeDocument/2006/relationships/hyperlink" Target="http://cotiviti.com" TargetMode="External"/><Relationship Id="rId215" Type="http://schemas.openxmlformats.org/officeDocument/2006/relationships/hyperlink" Target="http://observepoint.com" TargetMode="External"/><Relationship Id="rId214" Type="http://schemas.openxmlformats.org/officeDocument/2006/relationships/hyperlink" Target="http://cotiviti.com" TargetMode="External"/><Relationship Id="rId219" Type="http://schemas.openxmlformats.org/officeDocument/2006/relationships/hyperlink" Target="http://observepoint.com" TargetMode="External"/><Relationship Id="rId218" Type="http://schemas.openxmlformats.org/officeDocument/2006/relationships/hyperlink" Target="http://observepoint.com" TargetMode="External"/><Relationship Id="rId2370" Type="http://schemas.openxmlformats.org/officeDocument/2006/relationships/hyperlink" Target="http://agilent.com" TargetMode="External"/><Relationship Id="rId1040" Type="http://schemas.openxmlformats.org/officeDocument/2006/relationships/hyperlink" Target="http://spark.co.nz" TargetMode="External"/><Relationship Id="rId2371" Type="http://schemas.openxmlformats.org/officeDocument/2006/relationships/hyperlink" Target="http://caesars.com" TargetMode="External"/><Relationship Id="rId1041" Type="http://schemas.openxmlformats.org/officeDocument/2006/relationships/hyperlink" Target="http://observepoint.com" TargetMode="External"/><Relationship Id="rId2372" Type="http://schemas.openxmlformats.org/officeDocument/2006/relationships/hyperlink" Target="http://observepoint.com" TargetMode="External"/><Relationship Id="rId1042" Type="http://schemas.openxmlformats.org/officeDocument/2006/relationships/hyperlink" Target="http://spark.co.nz" TargetMode="External"/><Relationship Id="rId2373" Type="http://schemas.openxmlformats.org/officeDocument/2006/relationships/hyperlink" Target="http://observepoint.com" TargetMode="External"/><Relationship Id="rId1043" Type="http://schemas.openxmlformats.org/officeDocument/2006/relationships/hyperlink" Target="http://observepoint.com" TargetMode="External"/><Relationship Id="rId2374" Type="http://schemas.openxmlformats.org/officeDocument/2006/relationships/hyperlink" Target="http://prudential.com" TargetMode="External"/><Relationship Id="rId213" Type="http://schemas.openxmlformats.org/officeDocument/2006/relationships/hyperlink" Target="http://observepoint.com" TargetMode="External"/><Relationship Id="rId1044" Type="http://schemas.openxmlformats.org/officeDocument/2006/relationships/hyperlink" Target="http://spark.co.nz" TargetMode="External"/><Relationship Id="rId2375" Type="http://schemas.openxmlformats.org/officeDocument/2006/relationships/hyperlink" Target="http://commonspirit.org" TargetMode="External"/><Relationship Id="rId212" Type="http://schemas.openxmlformats.org/officeDocument/2006/relationships/hyperlink" Target="http://observepoint.com" TargetMode="External"/><Relationship Id="rId1045" Type="http://schemas.openxmlformats.org/officeDocument/2006/relationships/hyperlink" Target="http://ros.com" TargetMode="External"/><Relationship Id="rId2376" Type="http://schemas.openxmlformats.org/officeDocument/2006/relationships/hyperlink" Target="http://observepoint.com" TargetMode="External"/><Relationship Id="rId211" Type="http://schemas.openxmlformats.org/officeDocument/2006/relationships/hyperlink" Target="http://observepoint.com" TargetMode="External"/><Relationship Id="rId1046" Type="http://schemas.openxmlformats.org/officeDocument/2006/relationships/hyperlink" Target="http://observepoint.com" TargetMode="External"/><Relationship Id="rId2377" Type="http://schemas.openxmlformats.org/officeDocument/2006/relationships/hyperlink" Target="http://prudential.com" TargetMode="External"/><Relationship Id="rId210" Type="http://schemas.openxmlformats.org/officeDocument/2006/relationships/hyperlink" Target="http://observepoint.com" TargetMode="External"/><Relationship Id="rId1047" Type="http://schemas.openxmlformats.org/officeDocument/2006/relationships/hyperlink" Target="http://seagate.com" TargetMode="External"/><Relationship Id="rId2378" Type="http://schemas.openxmlformats.org/officeDocument/2006/relationships/hyperlink" Target="http://observepoint.com" TargetMode="External"/><Relationship Id="rId249" Type="http://schemas.openxmlformats.org/officeDocument/2006/relationships/hyperlink" Target="http://cvshealth.com" TargetMode="External"/><Relationship Id="rId248" Type="http://schemas.openxmlformats.org/officeDocument/2006/relationships/hyperlink" Target="http://cvshealth.com" TargetMode="External"/><Relationship Id="rId247" Type="http://schemas.openxmlformats.org/officeDocument/2006/relationships/hyperlink" Target="http://observepoint.com" TargetMode="External"/><Relationship Id="rId1070" Type="http://schemas.openxmlformats.org/officeDocument/2006/relationships/hyperlink" Target="http://rwjf.org" TargetMode="External"/><Relationship Id="rId1071" Type="http://schemas.openxmlformats.org/officeDocument/2006/relationships/hyperlink" Target="http://observepoint.com" TargetMode="External"/><Relationship Id="rId1072" Type="http://schemas.openxmlformats.org/officeDocument/2006/relationships/hyperlink" Target="http://ros.com" TargetMode="External"/><Relationship Id="rId242" Type="http://schemas.openxmlformats.org/officeDocument/2006/relationships/hyperlink" Target="http://observepoint.com" TargetMode="External"/><Relationship Id="rId1073" Type="http://schemas.openxmlformats.org/officeDocument/2006/relationships/hyperlink" Target="http://observepoint.com" TargetMode="External"/><Relationship Id="rId241" Type="http://schemas.openxmlformats.org/officeDocument/2006/relationships/hyperlink" Target="http://observepoint.com" TargetMode="External"/><Relationship Id="rId1074" Type="http://schemas.openxmlformats.org/officeDocument/2006/relationships/hyperlink" Target="http://ros.com" TargetMode="External"/><Relationship Id="rId240" Type="http://schemas.openxmlformats.org/officeDocument/2006/relationships/hyperlink" Target="http://observepoint.com" TargetMode="External"/><Relationship Id="rId1075" Type="http://schemas.openxmlformats.org/officeDocument/2006/relationships/hyperlink" Target="http://observepoint.com" TargetMode="External"/><Relationship Id="rId1076" Type="http://schemas.openxmlformats.org/officeDocument/2006/relationships/hyperlink" Target="http://observepoint.com" TargetMode="External"/><Relationship Id="rId246" Type="http://schemas.openxmlformats.org/officeDocument/2006/relationships/hyperlink" Target="http://cvshealth.com" TargetMode="External"/><Relationship Id="rId1077" Type="http://schemas.openxmlformats.org/officeDocument/2006/relationships/hyperlink" Target="http://ros.com" TargetMode="External"/><Relationship Id="rId245" Type="http://schemas.openxmlformats.org/officeDocument/2006/relationships/hyperlink" Target="http://observepoint.com" TargetMode="External"/><Relationship Id="rId1078" Type="http://schemas.openxmlformats.org/officeDocument/2006/relationships/hyperlink" Target="http://observepoint.com" TargetMode="External"/><Relationship Id="rId244" Type="http://schemas.openxmlformats.org/officeDocument/2006/relationships/hyperlink" Target="http://cvshealth.com" TargetMode="External"/><Relationship Id="rId1079" Type="http://schemas.openxmlformats.org/officeDocument/2006/relationships/hyperlink" Target="http://observepoint.com" TargetMode="External"/><Relationship Id="rId243" Type="http://schemas.openxmlformats.org/officeDocument/2006/relationships/hyperlink" Target="http://cvshealth.com" TargetMode="External"/><Relationship Id="rId239" Type="http://schemas.openxmlformats.org/officeDocument/2006/relationships/hyperlink" Target="http://observepoint.com" TargetMode="External"/><Relationship Id="rId238" Type="http://schemas.openxmlformats.org/officeDocument/2006/relationships/hyperlink" Target="http://cdw.com" TargetMode="External"/><Relationship Id="rId237" Type="http://schemas.openxmlformats.org/officeDocument/2006/relationships/hyperlink" Target="http://cdw.com" TargetMode="External"/><Relationship Id="rId236" Type="http://schemas.openxmlformats.org/officeDocument/2006/relationships/hyperlink" Target="http://observepoint.com" TargetMode="External"/><Relationship Id="rId2390" Type="http://schemas.openxmlformats.org/officeDocument/2006/relationships/hyperlink" Target="http://prudential.com" TargetMode="External"/><Relationship Id="rId1060" Type="http://schemas.openxmlformats.org/officeDocument/2006/relationships/hyperlink" Target="http://ros.com" TargetMode="External"/><Relationship Id="rId2391" Type="http://schemas.openxmlformats.org/officeDocument/2006/relationships/hyperlink" Target="http://observepoint.com" TargetMode="External"/><Relationship Id="rId1061" Type="http://schemas.openxmlformats.org/officeDocument/2006/relationships/hyperlink" Target="http://observepoint.com" TargetMode="External"/><Relationship Id="rId2392" Type="http://schemas.openxmlformats.org/officeDocument/2006/relationships/hyperlink" Target="http://observepoint.com" TargetMode="External"/><Relationship Id="rId231" Type="http://schemas.openxmlformats.org/officeDocument/2006/relationships/hyperlink" Target="http://observepoint.com" TargetMode="External"/><Relationship Id="rId1062" Type="http://schemas.openxmlformats.org/officeDocument/2006/relationships/hyperlink" Target="http://observepoint.com" TargetMode="External"/><Relationship Id="rId2393" Type="http://schemas.openxmlformats.org/officeDocument/2006/relationships/hyperlink" Target="http://observepoint.com" TargetMode="External"/><Relationship Id="rId230" Type="http://schemas.openxmlformats.org/officeDocument/2006/relationships/hyperlink" Target="http://cdw.com" TargetMode="External"/><Relationship Id="rId1063" Type="http://schemas.openxmlformats.org/officeDocument/2006/relationships/hyperlink" Target="http://observepoint.com" TargetMode="External"/><Relationship Id="rId2394" Type="http://schemas.openxmlformats.org/officeDocument/2006/relationships/hyperlink" Target="http://observepoint.com" TargetMode="External"/><Relationship Id="rId1064" Type="http://schemas.openxmlformats.org/officeDocument/2006/relationships/hyperlink" Target="http://ros.com" TargetMode="External"/><Relationship Id="rId2395" Type="http://schemas.openxmlformats.org/officeDocument/2006/relationships/hyperlink" Target="http://mongodb.com" TargetMode="External"/><Relationship Id="rId1065" Type="http://schemas.openxmlformats.org/officeDocument/2006/relationships/hyperlink" Target="http://observepoint.com" TargetMode="External"/><Relationship Id="rId2396" Type="http://schemas.openxmlformats.org/officeDocument/2006/relationships/hyperlink" Target="http://observepoint.com" TargetMode="External"/><Relationship Id="rId235" Type="http://schemas.openxmlformats.org/officeDocument/2006/relationships/hyperlink" Target="http://observepoint.com" TargetMode="External"/><Relationship Id="rId1066" Type="http://schemas.openxmlformats.org/officeDocument/2006/relationships/hyperlink" Target="http://ros.com" TargetMode="External"/><Relationship Id="rId2397" Type="http://schemas.openxmlformats.org/officeDocument/2006/relationships/hyperlink" Target="http://mongodb.com" TargetMode="External"/><Relationship Id="rId234" Type="http://schemas.openxmlformats.org/officeDocument/2006/relationships/hyperlink" Target="http://cdw.com" TargetMode="External"/><Relationship Id="rId1067" Type="http://schemas.openxmlformats.org/officeDocument/2006/relationships/hyperlink" Target="http://observepoint.com" TargetMode="External"/><Relationship Id="rId2398" Type="http://schemas.openxmlformats.org/officeDocument/2006/relationships/hyperlink" Target="http://mongodb.com" TargetMode="External"/><Relationship Id="rId233" Type="http://schemas.openxmlformats.org/officeDocument/2006/relationships/hyperlink" Target="http://observepoint.com" TargetMode="External"/><Relationship Id="rId1068" Type="http://schemas.openxmlformats.org/officeDocument/2006/relationships/hyperlink" Target="http://ros.com" TargetMode="External"/><Relationship Id="rId2399" Type="http://schemas.openxmlformats.org/officeDocument/2006/relationships/hyperlink" Target="http://commonspirit.org" TargetMode="External"/><Relationship Id="rId232" Type="http://schemas.openxmlformats.org/officeDocument/2006/relationships/hyperlink" Target="http://cdw.com" TargetMode="External"/><Relationship Id="rId1069" Type="http://schemas.openxmlformats.org/officeDocument/2006/relationships/hyperlink" Target="http://observepoint.com" TargetMode="External"/><Relationship Id="rId1015" Type="http://schemas.openxmlformats.org/officeDocument/2006/relationships/hyperlink" Target="http://observepoint.com" TargetMode="External"/><Relationship Id="rId2346" Type="http://schemas.openxmlformats.org/officeDocument/2006/relationships/hyperlink" Target="http://prudential.com" TargetMode="External"/><Relationship Id="rId1016" Type="http://schemas.openxmlformats.org/officeDocument/2006/relationships/hyperlink" Target="http://rwjf.org" TargetMode="External"/><Relationship Id="rId2347" Type="http://schemas.openxmlformats.org/officeDocument/2006/relationships/hyperlink" Target="http://observepoint.com" TargetMode="External"/><Relationship Id="rId1017" Type="http://schemas.openxmlformats.org/officeDocument/2006/relationships/hyperlink" Target="http://observepoint.com" TargetMode="External"/><Relationship Id="rId2348" Type="http://schemas.openxmlformats.org/officeDocument/2006/relationships/hyperlink" Target="http://observepoint.com" TargetMode="External"/><Relationship Id="rId1018" Type="http://schemas.openxmlformats.org/officeDocument/2006/relationships/hyperlink" Target="http://rwjf.org" TargetMode="External"/><Relationship Id="rId2349" Type="http://schemas.openxmlformats.org/officeDocument/2006/relationships/hyperlink" Target="http://observepoint.com" TargetMode="External"/><Relationship Id="rId1019" Type="http://schemas.openxmlformats.org/officeDocument/2006/relationships/hyperlink" Target="http://rwjf.org" TargetMode="External"/><Relationship Id="rId2340" Type="http://schemas.openxmlformats.org/officeDocument/2006/relationships/hyperlink" Target="http://observepoint.com" TargetMode="External"/><Relationship Id="rId1010" Type="http://schemas.openxmlformats.org/officeDocument/2006/relationships/hyperlink" Target="http://rwjf.org" TargetMode="External"/><Relationship Id="rId2341" Type="http://schemas.openxmlformats.org/officeDocument/2006/relationships/hyperlink" Target="http://observepoint.com" TargetMode="External"/><Relationship Id="rId1011" Type="http://schemas.openxmlformats.org/officeDocument/2006/relationships/hyperlink" Target="http://observepoint.com" TargetMode="External"/><Relationship Id="rId2342" Type="http://schemas.openxmlformats.org/officeDocument/2006/relationships/hyperlink" Target="http://prudential.com" TargetMode="External"/><Relationship Id="rId1012" Type="http://schemas.openxmlformats.org/officeDocument/2006/relationships/hyperlink" Target="http://rwjf.org" TargetMode="External"/><Relationship Id="rId2343" Type="http://schemas.openxmlformats.org/officeDocument/2006/relationships/hyperlink" Target="http://observepoint.com" TargetMode="External"/><Relationship Id="rId1013" Type="http://schemas.openxmlformats.org/officeDocument/2006/relationships/hyperlink" Target="http://rwjf.org" TargetMode="External"/><Relationship Id="rId2344" Type="http://schemas.openxmlformats.org/officeDocument/2006/relationships/hyperlink" Target="http://observepoint.com" TargetMode="External"/><Relationship Id="rId1014" Type="http://schemas.openxmlformats.org/officeDocument/2006/relationships/hyperlink" Target="http://observepoint.com" TargetMode="External"/><Relationship Id="rId2345" Type="http://schemas.openxmlformats.org/officeDocument/2006/relationships/hyperlink" Target="http://observepoint.com" TargetMode="External"/><Relationship Id="rId1004" Type="http://schemas.openxmlformats.org/officeDocument/2006/relationships/hyperlink" Target="http://observepoint.com" TargetMode="External"/><Relationship Id="rId2335" Type="http://schemas.openxmlformats.org/officeDocument/2006/relationships/hyperlink" Target="http://observepoint.com" TargetMode="External"/><Relationship Id="rId1005" Type="http://schemas.openxmlformats.org/officeDocument/2006/relationships/hyperlink" Target="http://observepoint.com" TargetMode="External"/><Relationship Id="rId2336" Type="http://schemas.openxmlformats.org/officeDocument/2006/relationships/hyperlink" Target="http://brunswick.com" TargetMode="External"/><Relationship Id="rId1006" Type="http://schemas.openxmlformats.org/officeDocument/2006/relationships/hyperlink" Target="http://rwjf.org" TargetMode="External"/><Relationship Id="rId2337" Type="http://schemas.openxmlformats.org/officeDocument/2006/relationships/hyperlink" Target="http://brunswick.com" TargetMode="External"/><Relationship Id="rId1007" Type="http://schemas.openxmlformats.org/officeDocument/2006/relationships/hyperlink" Target="http://rwjf.org" TargetMode="External"/><Relationship Id="rId2338" Type="http://schemas.openxmlformats.org/officeDocument/2006/relationships/hyperlink" Target="http://mongodb.com" TargetMode="External"/><Relationship Id="rId1008" Type="http://schemas.openxmlformats.org/officeDocument/2006/relationships/hyperlink" Target="http://observepoint.com" TargetMode="External"/><Relationship Id="rId2339" Type="http://schemas.openxmlformats.org/officeDocument/2006/relationships/hyperlink" Target="http://prudential.com" TargetMode="External"/><Relationship Id="rId1009" Type="http://schemas.openxmlformats.org/officeDocument/2006/relationships/hyperlink" Target="http://observepoint.com" TargetMode="External"/><Relationship Id="rId2330" Type="http://schemas.openxmlformats.org/officeDocument/2006/relationships/hyperlink" Target="http://cvshealth.com" TargetMode="External"/><Relationship Id="rId1000" Type="http://schemas.openxmlformats.org/officeDocument/2006/relationships/hyperlink" Target="http://observepoint.com" TargetMode="External"/><Relationship Id="rId2331" Type="http://schemas.openxmlformats.org/officeDocument/2006/relationships/hyperlink" Target="http://observepoint.com" TargetMode="External"/><Relationship Id="rId1001" Type="http://schemas.openxmlformats.org/officeDocument/2006/relationships/hyperlink" Target="http://observepoint.com" TargetMode="External"/><Relationship Id="rId2332" Type="http://schemas.openxmlformats.org/officeDocument/2006/relationships/hyperlink" Target="http://mongodb.com" TargetMode="External"/><Relationship Id="rId1002" Type="http://schemas.openxmlformats.org/officeDocument/2006/relationships/hyperlink" Target="http://rwjf.org" TargetMode="External"/><Relationship Id="rId2333" Type="http://schemas.openxmlformats.org/officeDocument/2006/relationships/hyperlink" Target="http://observepoint.com" TargetMode="External"/><Relationship Id="rId1003" Type="http://schemas.openxmlformats.org/officeDocument/2006/relationships/hyperlink" Target="http://rwjf.org" TargetMode="External"/><Relationship Id="rId2334" Type="http://schemas.openxmlformats.org/officeDocument/2006/relationships/hyperlink" Target="http://woolworths.com.au" TargetMode="External"/><Relationship Id="rId1037" Type="http://schemas.openxmlformats.org/officeDocument/2006/relationships/hyperlink" Target="http://observepoint.com" TargetMode="External"/><Relationship Id="rId2368" Type="http://schemas.openxmlformats.org/officeDocument/2006/relationships/hyperlink" Target="http://observepoint.com" TargetMode="External"/><Relationship Id="rId1038" Type="http://schemas.openxmlformats.org/officeDocument/2006/relationships/hyperlink" Target="http://observepoint.com" TargetMode="External"/><Relationship Id="rId2369" Type="http://schemas.openxmlformats.org/officeDocument/2006/relationships/hyperlink" Target="http://observepoint.com" TargetMode="External"/><Relationship Id="rId1039" Type="http://schemas.openxmlformats.org/officeDocument/2006/relationships/hyperlink" Target="http://ros.com" TargetMode="External"/><Relationship Id="rId206" Type="http://schemas.openxmlformats.org/officeDocument/2006/relationships/hyperlink" Target="http://chilipiper.com" TargetMode="External"/><Relationship Id="rId205" Type="http://schemas.openxmlformats.org/officeDocument/2006/relationships/hyperlink" Target="http://cotiviti.com" TargetMode="External"/><Relationship Id="rId204" Type="http://schemas.openxmlformats.org/officeDocument/2006/relationships/hyperlink" Target="http://chilipiper.com" TargetMode="External"/><Relationship Id="rId203" Type="http://schemas.openxmlformats.org/officeDocument/2006/relationships/hyperlink" Target="http://observepoint.com" TargetMode="External"/><Relationship Id="rId209" Type="http://schemas.openxmlformats.org/officeDocument/2006/relationships/hyperlink" Target="http://cvshealth.com" TargetMode="External"/><Relationship Id="rId208" Type="http://schemas.openxmlformats.org/officeDocument/2006/relationships/hyperlink" Target="http://observepoint.com" TargetMode="External"/><Relationship Id="rId207" Type="http://schemas.openxmlformats.org/officeDocument/2006/relationships/hyperlink" Target="http://officeworks.com.au" TargetMode="External"/><Relationship Id="rId2360" Type="http://schemas.openxmlformats.org/officeDocument/2006/relationships/hyperlink" Target="http://devry.edu" TargetMode="External"/><Relationship Id="rId1030" Type="http://schemas.openxmlformats.org/officeDocument/2006/relationships/hyperlink" Target="http://observepoint.com" TargetMode="External"/><Relationship Id="rId2361" Type="http://schemas.openxmlformats.org/officeDocument/2006/relationships/hyperlink" Target="http://observepoint.com" TargetMode="External"/><Relationship Id="rId1031" Type="http://schemas.openxmlformats.org/officeDocument/2006/relationships/hyperlink" Target="http://ros.com" TargetMode="External"/><Relationship Id="rId2362" Type="http://schemas.openxmlformats.org/officeDocument/2006/relationships/hyperlink" Target="http://observepoint.com" TargetMode="External"/><Relationship Id="rId1032" Type="http://schemas.openxmlformats.org/officeDocument/2006/relationships/hyperlink" Target="http://ros.com" TargetMode="External"/><Relationship Id="rId2363" Type="http://schemas.openxmlformats.org/officeDocument/2006/relationships/hyperlink" Target="http://devry.edu" TargetMode="External"/><Relationship Id="rId202" Type="http://schemas.openxmlformats.org/officeDocument/2006/relationships/hyperlink" Target="http://westjet.com" TargetMode="External"/><Relationship Id="rId1033" Type="http://schemas.openxmlformats.org/officeDocument/2006/relationships/hyperlink" Target="http://observepoint.com" TargetMode="External"/><Relationship Id="rId2364" Type="http://schemas.openxmlformats.org/officeDocument/2006/relationships/hyperlink" Target="http://observepoint.com" TargetMode="External"/><Relationship Id="rId201" Type="http://schemas.openxmlformats.org/officeDocument/2006/relationships/hyperlink" Target="http://chilipiper.com" TargetMode="External"/><Relationship Id="rId1034" Type="http://schemas.openxmlformats.org/officeDocument/2006/relationships/hyperlink" Target="http://observepoint.com" TargetMode="External"/><Relationship Id="rId2365" Type="http://schemas.openxmlformats.org/officeDocument/2006/relationships/hyperlink" Target="http://mongodb.com" TargetMode="External"/><Relationship Id="rId200" Type="http://schemas.openxmlformats.org/officeDocument/2006/relationships/hyperlink" Target="http://observepoint.com" TargetMode="External"/><Relationship Id="rId1035" Type="http://schemas.openxmlformats.org/officeDocument/2006/relationships/hyperlink" Target="http://ros.com" TargetMode="External"/><Relationship Id="rId2366" Type="http://schemas.openxmlformats.org/officeDocument/2006/relationships/hyperlink" Target="http://observepoint.com" TargetMode="External"/><Relationship Id="rId1036" Type="http://schemas.openxmlformats.org/officeDocument/2006/relationships/hyperlink" Target="http://ros.com" TargetMode="External"/><Relationship Id="rId2367" Type="http://schemas.openxmlformats.org/officeDocument/2006/relationships/hyperlink" Target="http://prudential.com" TargetMode="External"/><Relationship Id="rId1026" Type="http://schemas.openxmlformats.org/officeDocument/2006/relationships/hyperlink" Target="http://rwjf.org" TargetMode="External"/><Relationship Id="rId2357" Type="http://schemas.openxmlformats.org/officeDocument/2006/relationships/hyperlink" Target="http://observepoint.com" TargetMode="External"/><Relationship Id="rId1027" Type="http://schemas.openxmlformats.org/officeDocument/2006/relationships/hyperlink" Target="http://ros.com" TargetMode="External"/><Relationship Id="rId2358" Type="http://schemas.openxmlformats.org/officeDocument/2006/relationships/hyperlink" Target="http://prudential.com" TargetMode="External"/><Relationship Id="rId1028" Type="http://schemas.openxmlformats.org/officeDocument/2006/relationships/hyperlink" Target="http://observepoint.com" TargetMode="External"/><Relationship Id="rId2359" Type="http://schemas.openxmlformats.org/officeDocument/2006/relationships/hyperlink" Target="http://observepoint.com" TargetMode="External"/><Relationship Id="rId1029" Type="http://schemas.openxmlformats.org/officeDocument/2006/relationships/hyperlink" Target="http://ros.com" TargetMode="External"/><Relationship Id="rId2350" Type="http://schemas.openxmlformats.org/officeDocument/2006/relationships/hyperlink" Target="http://prudential.com" TargetMode="External"/><Relationship Id="rId1020" Type="http://schemas.openxmlformats.org/officeDocument/2006/relationships/hyperlink" Target="http://observepoint.com" TargetMode="External"/><Relationship Id="rId2351" Type="http://schemas.openxmlformats.org/officeDocument/2006/relationships/hyperlink" Target="http://observepoint.com" TargetMode="External"/><Relationship Id="rId1021" Type="http://schemas.openxmlformats.org/officeDocument/2006/relationships/hyperlink" Target="http://rwjf.org" TargetMode="External"/><Relationship Id="rId2352" Type="http://schemas.openxmlformats.org/officeDocument/2006/relationships/hyperlink" Target="http://observepoint.com" TargetMode="External"/><Relationship Id="rId1022" Type="http://schemas.openxmlformats.org/officeDocument/2006/relationships/hyperlink" Target="http://observepoint.com" TargetMode="External"/><Relationship Id="rId2353" Type="http://schemas.openxmlformats.org/officeDocument/2006/relationships/hyperlink" Target="http://observepoint.com" TargetMode="External"/><Relationship Id="rId1023" Type="http://schemas.openxmlformats.org/officeDocument/2006/relationships/hyperlink" Target="http://rwjf.org" TargetMode="External"/><Relationship Id="rId2354" Type="http://schemas.openxmlformats.org/officeDocument/2006/relationships/hyperlink" Target="http://prudential.com" TargetMode="External"/><Relationship Id="rId1024" Type="http://schemas.openxmlformats.org/officeDocument/2006/relationships/hyperlink" Target="http://observepoint.com" TargetMode="External"/><Relationship Id="rId2355" Type="http://schemas.openxmlformats.org/officeDocument/2006/relationships/hyperlink" Target="http://observepoint.com" TargetMode="External"/><Relationship Id="rId1025" Type="http://schemas.openxmlformats.org/officeDocument/2006/relationships/hyperlink" Target="http://observepoint.com" TargetMode="External"/><Relationship Id="rId2356" Type="http://schemas.openxmlformats.org/officeDocument/2006/relationships/hyperlink" Target="http://observepoint.com" TargetMode="External"/><Relationship Id="rId1910" Type="http://schemas.openxmlformats.org/officeDocument/2006/relationships/hyperlink" Target="http://athenahealth.com" TargetMode="External"/><Relationship Id="rId1911" Type="http://schemas.openxmlformats.org/officeDocument/2006/relationships/hyperlink" Target="http://observepoint.com" TargetMode="External"/><Relationship Id="rId1912" Type="http://schemas.openxmlformats.org/officeDocument/2006/relationships/hyperlink" Target="http://athenahealth.com" TargetMode="External"/><Relationship Id="rId1913" Type="http://schemas.openxmlformats.org/officeDocument/2006/relationships/hyperlink" Target="http://amica.com" TargetMode="External"/><Relationship Id="rId1914" Type="http://schemas.openxmlformats.org/officeDocument/2006/relationships/hyperlink" Target="http://observepoint.com" TargetMode="External"/><Relationship Id="rId1915" Type="http://schemas.openxmlformats.org/officeDocument/2006/relationships/hyperlink" Target="http://observepoint.com" TargetMode="External"/><Relationship Id="rId1916" Type="http://schemas.openxmlformats.org/officeDocument/2006/relationships/hyperlink" Target="http://observepoint.com" TargetMode="External"/><Relationship Id="rId1917" Type="http://schemas.openxmlformats.org/officeDocument/2006/relationships/hyperlink" Target="http://observepoint.com" TargetMode="External"/><Relationship Id="rId1918" Type="http://schemas.openxmlformats.org/officeDocument/2006/relationships/hyperlink" Target="http://amica.com" TargetMode="External"/><Relationship Id="rId1919" Type="http://schemas.openxmlformats.org/officeDocument/2006/relationships/hyperlink" Target="http://observepoint.com" TargetMode="External"/><Relationship Id="rId1900" Type="http://schemas.openxmlformats.org/officeDocument/2006/relationships/hyperlink" Target="http://observepoint.com" TargetMode="External"/><Relationship Id="rId1901" Type="http://schemas.openxmlformats.org/officeDocument/2006/relationships/hyperlink" Target="http://athenahealth.com" TargetMode="External"/><Relationship Id="rId1902" Type="http://schemas.openxmlformats.org/officeDocument/2006/relationships/hyperlink" Target="http://observepoint.com" TargetMode="External"/><Relationship Id="rId1903" Type="http://schemas.openxmlformats.org/officeDocument/2006/relationships/hyperlink" Target="http://observepoint.com" TargetMode="External"/><Relationship Id="rId1904" Type="http://schemas.openxmlformats.org/officeDocument/2006/relationships/hyperlink" Target="http://amica.com" TargetMode="External"/><Relationship Id="rId1905" Type="http://schemas.openxmlformats.org/officeDocument/2006/relationships/hyperlink" Target="http://observepoint.com" TargetMode="External"/><Relationship Id="rId1906" Type="http://schemas.openxmlformats.org/officeDocument/2006/relationships/hyperlink" Target="http://observepoint.com" TargetMode="External"/><Relationship Id="rId1907" Type="http://schemas.openxmlformats.org/officeDocument/2006/relationships/hyperlink" Target="http://observepoint.com" TargetMode="External"/><Relationship Id="rId1908" Type="http://schemas.openxmlformats.org/officeDocument/2006/relationships/hyperlink" Target="http://observepoint.com" TargetMode="External"/><Relationship Id="rId1909" Type="http://schemas.openxmlformats.org/officeDocument/2006/relationships/hyperlink" Target="http://observepoint.com" TargetMode="External"/><Relationship Id="rId1090" Type="http://schemas.openxmlformats.org/officeDocument/2006/relationships/hyperlink" Target="http://observepoint.com" TargetMode="External"/><Relationship Id="rId1091" Type="http://schemas.openxmlformats.org/officeDocument/2006/relationships/hyperlink" Target="http://observepoint.com" TargetMode="External"/><Relationship Id="rId1092" Type="http://schemas.openxmlformats.org/officeDocument/2006/relationships/hyperlink" Target="http://observepoint.com" TargetMode="External"/><Relationship Id="rId1093" Type="http://schemas.openxmlformats.org/officeDocument/2006/relationships/hyperlink" Target="http://observepoint.com" TargetMode="External"/><Relationship Id="rId1094" Type="http://schemas.openxmlformats.org/officeDocument/2006/relationships/hyperlink" Target="http://observepoint.com" TargetMode="External"/><Relationship Id="rId1095" Type="http://schemas.openxmlformats.org/officeDocument/2006/relationships/hyperlink" Target="http://observepoint.com" TargetMode="External"/><Relationship Id="rId1096" Type="http://schemas.openxmlformats.org/officeDocument/2006/relationships/hyperlink" Target="http://spark.co.nz" TargetMode="External"/><Relationship Id="rId1097" Type="http://schemas.openxmlformats.org/officeDocument/2006/relationships/hyperlink" Target="http://spark.co.nz" TargetMode="External"/><Relationship Id="rId1098" Type="http://schemas.openxmlformats.org/officeDocument/2006/relationships/hyperlink" Target="http://observepoint.com" TargetMode="External"/><Relationship Id="rId1099" Type="http://schemas.openxmlformats.org/officeDocument/2006/relationships/hyperlink" Target="http://spark.co.nz" TargetMode="External"/><Relationship Id="rId1080" Type="http://schemas.openxmlformats.org/officeDocument/2006/relationships/hyperlink" Target="http://ros.com" TargetMode="External"/><Relationship Id="rId1081" Type="http://schemas.openxmlformats.org/officeDocument/2006/relationships/hyperlink" Target="http://observepoint.com" TargetMode="External"/><Relationship Id="rId1082" Type="http://schemas.openxmlformats.org/officeDocument/2006/relationships/hyperlink" Target="http://spark.co.nz" TargetMode="External"/><Relationship Id="rId1083" Type="http://schemas.openxmlformats.org/officeDocument/2006/relationships/hyperlink" Target="http://observepoint.com" TargetMode="External"/><Relationship Id="rId1084" Type="http://schemas.openxmlformats.org/officeDocument/2006/relationships/hyperlink" Target="http://spark.co.nz" TargetMode="External"/><Relationship Id="rId1085" Type="http://schemas.openxmlformats.org/officeDocument/2006/relationships/hyperlink" Target="http://observepoint.com" TargetMode="External"/><Relationship Id="rId1086" Type="http://schemas.openxmlformats.org/officeDocument/2006/relationships/hyperlink" Target="http://observepoint.com" TargetMode="External"/><Relationship Id="rId1087" Type="http://schemas.openxmlformats.org/officeDocument/2006/relationships/hyperlink" Target="http://spark.co.nz" TargetMode="External"/><Relationship Id="rId1088" Type="http://schemas.openxmlformats.org/officeDocument/2006/relationships/hyperlink" Target="http://observepoint.com" TargetMode="External"/><Relationship Id="rId1089" Type="http://schemas.openxmlformats.org/officeDocument/2006/relationships/hyperlink" Target="http://spark.co.nz" TargetMode="External"/><Relationship Id="rId1972" Type="http://schemas.openxmlformats.org/officeDocument/2006/relationships/hyperlink" Target="http://questrade.com" TargetMode="External"/><Relationship Id="rId1973" Type="http://schemas.openxmlformats.org/officeDocument/2006/relationships/hyperlink" Target="http://rwjf.org" TargetMode="External"/><Relationship Id="rId1974" Type="http://schemas.openxmlformats.org/officeDocument/2006/relationships/hyperlink" Target="http://observepoint.com" TargetMode="External"/><Relationship Id="rId1975" Type="http://schemas.openxmlformats.org/officeDocument/2006/relationships/hyperlink" Target="http://observepoint.com" TargetMode="External"/><Relationship Id="rId1976" Type="http://schemas.openxmlformats.org/officeDocument/2006/relationships/hyperlink" Target="http://observepoint.com" TargetMode="External"/><Relationship Id="rId1977" Type="http://schemas.openxmlformats.org/officeDocument/2006/relationships/hyperlink" Target="http://rwjf.org" TargetMode="External"/><Relationship Id="rId1978" Type="http://schemas.openxmlformats.org/officeDocument/2006/relationships/hyperlink" Target="http://observepoint.com" TargetMode="External"/><Relationship Id="rId1979" Type="http://schemas.openxmlformats.org/officeDocument/2006/relationships/hyperlink" Target="http://observepoint.com" TargetMode="External"/><Relationship Id="rId1970" Type="http://schemas.openxmlformats.org/officeDocument/2006/relationships/hyperlink" Target="http://observepoint.com" TargetMode="External"/><Relationship Id="rId1971" Type="http://schemas.openxmlformats.org/officeDocument/2006/relationships/hyperlink" Target="http://questrade.com" TargetMode="External"/><Relationship Id="rId1961" Type="http://schemas.openxmlformats.org/officeDocument/2006/relationships/hyperlink" Target="http://observepoint.com" TargetMode="External"/><Relationship Id="rId1962" Type="http://schemas.openxmlformats.org/officeDocument/2006/relationships/hyperlink" Target="http://observepoint.com" TargetMode="External"/><Relationship Id="rId1963" Type="http://schemas.openxmlformats.org/officeDocument/2006/relationships/hyperlink" Target="http://woolworths.com.au" TargetMode="External"/><Relationship Id="rId1964" Type="http://schemas.openxmlformats.org/officeDocument/2006/relationships/hyperlink" Target="http://observepoint.com" TargetMode="External"/><Relationship Id="rId1965" Type="http://schemas.openxmlformats.org/officeDocument/2006/relationships/hyperlink" Target="http://questrade.com" TargetMode="External"/><Relationship Id="rId1966" Type="http://schemas.openxmlformats.org/officeDocument/2006/relationships/hyperlink" Target="http://observepoint.com" TargetMode="External"/><Relationship Id="rId1967" Type="http://schemas.openxmlformats.org/officeDocument/2006/relationships/hyperlink" Target="http://questrade.com" TargetMode="External"/><Relationship Id="rId1968" Type="http://schemas.openxmlformats.org/officeDocument/2006/relationships/hyperlink" Target="http://worldmarket.com" TargetMode="External"/><Relationship Id="rId1969" Type="http://schemas.openxmlformats.org/officeDocument/2006/relationships/hyperlink" Target="http://observepoint.com" TargetMode="External"/><Relationship Id="rId1960" Type="http://schemas.openxmlformats.org/officeDocument/2006/relationships/hyperlink" Target="http://observepoint.com" TargetMode="External"/><Relationship Id="rId1994" Type="http://schemas.openxmlformats.org/officeDocument/2006/relationships/hyperlink" Target="http://observepoint.com" TargetMode="External"/><Relationship Id="rId1995" Type="http://schemas.openxmlformats.org/officeDocument/2006/relationships/hyperlink" Target="http://worldmarket.com" TargetMode="External"/><Relationship Id="rId1996" Type="http://schemas.openxmlformats.org/officeDocument/2006/relationships/hyperlink" Target="http://cdw.com" TargetMode="External"/><Relationship Id="rId1997" Type="http://schemas.openxmlformats.org/officeDocument/2006/relationships/hyperlink" Target="http://observepoint.com" TargetMode="External"/><Relationship Id="rId1998" Type="http://schemas.openxmlformats.org/officeDocument/2006/relationships/hyperlink" Target="http://cdw.com" TargetMode="External"/><Relationship Id="rId1999" Type="http://schemas.openxmlformats.org/officeDocument/2006/relationships/hyperlink" Target="http://worldmarket.com" TargetMode="External"/><Relationship Id="rId1990" Type="http://schemas.openxmlformats.org/officeDocument/2006/relationships/hyperlink" Target="http://amica.com" TargetMode="External"/><Relationship Id="rId1991" Type="http://schemas.openxmlformats.org/officeDocument/2006/relationships/hyperlink" Target="http://observepoint.com" TargetMode="External"/><Relationship Id="rId1992" Type="http://schemas.openxmlformats.org/officeDocument/2006/relationships/hyperlink" Target="http://worldmarket.com" TargetMode="External"/><Relationship Id="rId1993" Type="http://schemas.openxmlformats.org/officeDocument/2006/relationships/hyperlink" Target="http://observepoint.com" TargetMode="External"/><Relationship Id="rId1983" Type="http://schemas.openxmlformats.org/officeDocument/2006/relationships/hyperlink" Target="http://observepoint.com" TargetMode="External"/><Relationship Id="rId1984" Type="http://schemas.openxmlformats.org/officeDocument/2006/relationships/hyperlink" Target="http://questrade.com" TargetMode="External"/><Relationship Id="rId1985" Type="http://schemas.openxmlformats.org/officeDocument/2006/relationships/hyperlink" Target="http://observepoint.com" TargetMode="External"/><Relationship Id="rId1986" Type="http://schemas.openxmlformats.org/officeDocument/2006/relationships/hyperlink" Target="http://questrade.com" TargetMode="External"/><Relationship Id="rId1987" Type="http://schemas.openxmlformats.org/officeDocument/2006/relationships/hyperlink" Target="http://observepoint.com" TargetMode="External"/><Relationship Id="rId1988" Type="http://schemas.openxmlformats.org/officeDocument/2006/relationships/hyperlink" Target="http://questrade.com" TargetMode="External"/><Relationship Id="rId1989" Type="http://schemas.openxmlformats.org/officeDocument/2006/relationships/hyperlink" Target="http://questrade.com" TargetMode="External"/><Relationship Id="rId1980" Type="http://schemas.openxmlformats.org/officeDocument/2006/relationships/hyperlink" Target="http://worldmarket.com" TargetMode="External"/><Relationship Id="rId1981" Type="http://schemas.openxmlformats.org/officeDocument/2006/relationships/hyperlink" Target="http://rwjf.org" TargetMode="External"/><Relationship Id="rId1982" Type="http://schemas.openxmlformats.org/officeDocument/2006/relationships/hyperlink" Target="http://observepoint.com" TargetMode="External"/><Relationship Id="rId1930" Type="http://schemas.openxmlformats.org/officeDocument/2006/relationships/hyperlink" Target="http://devry.edu" TargetMode="External"/><Relationship Id="rId1931" Type="http://schemas.openxmlformats.org/officeDocument/2006/relationships/hyperlink" Target="http://observepoint.com" TargetMode="External"/><Relationship Id="rId1932" Type="http://schemas.openxmlformats.org/officeDocument/2006/relationships/hyperlink" Target="http://devry.edu" TargetMode="External"/><Relationship Id="rId1933" Type="http://schemas.openxmlformats.org/officeDocument/2006/relationships/hyperlink" Target="http://woolworths.com.au" TargetMode="External"/><Relationship Id="rId1934" Type="http://schemas.openxmlformats.org/officeDocument/2006/relationships/hyperlink" Target="http://observepoint.com" TargetMode="External"/><Relationship Id="rId1935" Type="http://schemas.openxmlformats.org/officeDocument/2006/relationships/hyperlink" Target="http://observepoint.com" TargetMode="External"/><Relationship Id="rId1936" Type="http://schemas.openxmlformats.org/officeDocument/2006/relationships/hyperlink" Target="http://cdw.com" TargetMode="External"/><Relationship Id="rId1937" Type="http://schemas.openxmlformats.org/officeDocument/2006/relationships/hyperlink" Target="http://observepoint.com" TargetMode="External"/><Relationship Id="rId1938" Type="http://schemas.openxmlformats.org/officeDocument/2006/relationships/hyperlink" Target="http://observepoint.com" TargetMode="External"/><Relationship Id="rId1939" Type="http://schemas.openxmlformats.org/officeDocument/2006/relationships/hyperlink" Target="http://questrade.com" TargetMode="External"/><Relationship Id="rId1920" Type="http://schemas.openxmlformats.org/officeDocument/2006/relationships/hyperlink" Target="http://accentgr.com.au" TargetMode="External"/><Relationship Id="rId1921" Type="http://schemas.openxmlformats.org/officeDocument/2006/relationships/hyperlink" Target="http://observepoint.com" TargetMode="External"/><Relationship Id="rId1922" Type="http://schemas.openxmlformats.org/officeDocument/2006/relationships/hyperlink" Target="http://worldmarket.com" TargetMode="External"/><Relationship Id="rId1923" Type="http://schemas.openxmlformats.org/officeDocument/2006/relationships/hyperlink" Target="http://observepoint.com" TargetMode="External"/><Relationship Id="rId1924" Type="http://schemas.openxmlformats.org/officeDocument/2006/relationships/hyperlink" Target="http://devry.edu" TargetMode="External"/><Relationship Id="rId1925" Type="http://schemas.openxmlformats.org/officeDocument/2006/relationships/hyperlink" Target="http://observepoint.com" TargetMode="External"/><Relationship Id="rId1926" Type="http://schemas.openxmlformats.org/officeDocument/2006/relationships/hyperlink" Target="http://observepoint.com" TargetMode="External"/><Relationship Id="rId1927" Type="http://schemas.openxmlformats.org/officeDocument/2006/relationships/hyperlink" Target="http://devry.edu" TargetMode="External"/><Relationship Id="rId1928" Type="http://schemas.openxmlformats.org/officeDocument/2006/relationships/hyperlink" Target="http://observepoint.com" TargetMode="External"/><Relationship Id="rId1929" Type="http://schemas.openxmlformats.org/officeDocument/2006/relationships/hyperlink" Target="http://observepoint.com" TargetMode="External"/><Relationship Id="rId1950" Type="http://schemas.openxmlformats.org/officeDocument/2006/relationships/hyperlink" Target="http://brunswick.com" TargetMode="External"/><Relationship Id="rId1951" Type="http://schemas.openxmlformats.org/officeDocument/2006/relationships/hyperlink" Target="http://observepoint.com" TargetMode="External"/><Relationship Id="rId1952" Type="http://schemas.openxmlformats.org/officeDocument/2006/relationships/hyperlink" Target="http://observepoint.com" TargetMode="External"/><Relationship Id="rId1953" Type="http://schemas.openxmlformats.org/officeDocument/2006/relationships/hyperlink" Target="http://woolworths.com.au" TargetMode="External"/><Relationship Id="rId1954" Type="http://schemas.openxmlformats.org/officeDocument/2006/relationships/hyperlink" Target="http://observepoint.com" TargetMode="External"/><Relationship Id="rId1955" Type="http://schemas.openxmlformats.org/officeDocument/2006/relationships/hyperlink" Target="http://cdw.com" TargetMode="External"/><Relationship Id="rId1956" Type="http://schemas.openxmlformats.org/officeDocument/2006/relationships/hyperlink" Target="http://observepoint.com" TargetMode="External"/><Relationship Id="rId1957" Type="http://schemas.openxmlformats.org/officeDocument/2006/relationships/hyperlink" Target="http://cdw.com" TargetMode="External"/><Relationship Id="rId1958" Type="http://schemas.openxmlformats.org/officeDocument/2006/relationships/hyperlink" Target="http://observepoint.com" TargetMode="External"/><Relationship Id="rId1959" Type="http://schemas.openxmlformats.org/officeDocument/2006/relationships/hyperlink" Target="http://woolworths.com.au" TargetMode="External"/><Relationship Id="rId1940" Type="http://schemas.openxmlformats.org/officeDocument/2006/relationships/hyperlink" Target="http://observepoint.com" TargetMode="External"/><Relationship Id="rId1941" Type="http://schemas.openxmlformats.org/officeDocument/2006/relationships/hyperlink" Target="http://brunswick.com" TargetMode="External"/><Relationship Id="rId1942" Type="http://schemas.openxmlformats.org/officeDocument/2006/relationships/hyperlink" Target="http://brunswick.com" TargetMode="External"/><Relationship Id="rId1943" Type="http://schemas.openxmlformats.org/officeDocument/2006/relationships/hyperlink" Target="http://questrade.com" TargetMode="External"/><Relationship Id="rId1944" Type="http://schemas.openxmlformats.org/officeDocument/2006/relationships/hyperlink" Target="http://observepoint.com" TargetMode="External"/><Relationship Id="rId1945" Type="http://schemas.openxmlformats.org/officeDocument/2006/relationships/hyperlink" Target="http://observepoint.com" TargetMode="External"/><Relationship Id="rId1946" Type="http://schemas.openxmlformats.org/officeDocument/2006/relationships/hyperlink" Target="http://questrade.com" TargetMode="External"/><Relationship Id="rId1947" Type="http://schemas.openxmlformats.org/officeDocument/2006/relationships/hyperlink" Target="http://observepoint.com" TargetMode="External"/><Relationship Id="rId1948" Type="http://schemas.openxmlformats.org/officeDocument/2006/relationships/hyperlink" Target="http://questrade.com" TargetMode="External"/><Relationship Id="rId1949" Type="http://schemas.openxmlformats.org/officeDocument/2006/relationships/hyperlink" Target="http://questrade.com" TargetMode="External"/><Relationship Id="rId2423" Type="http://schemas.openxmlformats.org/officeDocument/2006/relationships/hyperlink" Target="http://observepoint.com" TargetMode="External"/><Relationship Id="rId2424" Type="http://schemas.openxmlformats.org/officeDocument/2006/relationships/hyperlink" Target="http://rwjf.org" TargetMode="External"/><Relationship Id="rId2425" Type="http://schemas.openxmlformats.org/officeDocument/2006/relationships/hyperlink" Target="http://observepoint.com" TargetMode="External"/><Relationship Id="rId2426" Type="http://schemas.openxmlformats.org/officeDocument/2006/relationships/hyperlink" Target="http://prudential.com" TargetMode="External"/><Relationship Id="rId2427" Type="http://schemas.openxmlformats.org/officeDocument/2006/relationships/hyperlink" Target="http://observepoint.com" TargetMode="External"/><Relationship Id="rId2428" Type="http://schemas.openxmlformats.org/officeDocument/2006/relationships/hyperlink" Target="http://observepoint.com" TargetMode="External"/><Relationship Id="rId2429" Type="http://schemas.openxmlformats.org/officeDocument/2006/relationships/hyperlink" Target="http://observepoint.com" TargetMode="External"/><Relationship Id="rId509" Type="http://schemas.openxmlformats.org/officeDocument/2006/relationships/hyperlink" Target="http://thinkbrg.com" TargetMode="External"/><Relationship Id="rId508" Type="http://schemas.openxmlformats.org/officeDocument/2006/relationships/hyperlink" Target="http://observepoint.com" TargetMode="External"/><Relationship Id="rId503" Type="http://schemas.openxmlformats.org/officeDocument/2006/relationships/hyperlink" Target="http://observepoint.com" TargetMode="External"/><Relationship Id="rId502" Type="http://schemas.openxmlformats.org/officeDocument/2006/relationships/hyperlink" Target="http://officeworks.com.au" TargetMode="External"/><Relationship Id="rId501" Type="http://schemas.openxmlformats.org/officeDocument/2006/relationships/hyperlink" Target="http://observepoint.com" TargetMode="External"/><Relationship Id="rId500" Type="http://schemas.openxmlformats.org/officeDocument/2006/relationships/hyperlink" Target="http://officeworks.com.au" TargetMode="External"/><Relationship Id="rId507" Type="http://schemas.openxmlformats.org/officeDocument/2006/relationships/hyperlink" Target="http://observepoint.com" TargetMode="External"/><Relationship Id="rId506" Type="http://schemas.openxmlformats.org/officeDocument/2006/relationships/hyperlink" Target="http://observepoint.com" TargetMode="External"/><Relationship Id="rId505" Type="http://schemas.openxmlformats.org/officeDocument/2006/relationships/hyperlink" Target="http://mongodb.com" TargetMode="External"/><Relationship Id="rId504" Type="http://schemas.openxmlformats.org/officeDocument/2006/relationships/hyperlink" Target="http://observepoint.com" TargetMode="External"/><Relationship Id="rId2420" Type="http://schemas.openxmlformats.org/officeDocument/2006/relationships/hyperlink" Target="http://cdw.com" TargetMode="External"/><Relationship Id="rId2421" Type="http://schemas.openxmlformats.org/officeDocument/2006/relationships/hyperlink" Target="http://observepoint.com" TargetMode="External"/><Relationship Id="rId2422" Type="http://schemas.openxmlformats.org/officeDocument/2006/relationships/hyperlink" Target="http://ros.com" TargetMode="External"/><Relationship Id="rId2412" Type="http://schemas.openxmlformats.org/officeDocument/2006/relationships/hyperlink" Target="http://observepoint.com" TargetMode="External"/><Relationship Id="rId2413" Type="http://schemas.openxmlformats.org/officeDocument/2006/relationships/hyperlink" Target="http://darden.com" TargetMode="External"/><Relationship Id="rId2414" Type="http://schemas.openxmlformats.org/officeDocument/2006/relationships/hyperlink" Target="http://observepoint.com" TargetMode="External"/><Relationship Id="rId2415" Type="http://schemas.openxmlformats.org/officeDocument/2006/relationships/hyperlink" Target="http://observepoint.com" TargetMode="External"/><Relationship Id="rId2416" Type="http://schemas.openxmlformats.org/officeDocument/2006/relationships/hyperlink" Target="http://observepoint.com" TargetMode="External"/><Relationship Id="rId2417" Type="http://schemas.openxmlformats.org/officeDocument/2006/relationships/hyperlink" Target="http://cdw.com" TargetMode="External"/><Relationship Id="rId2418" Type="http://schemas.openxmlformats.org/officeDocument/2006/relationships/hyperlink" Target="http://observepoint.com" TargetMode="External"/><Relationship Id="rId2419" Type="http://schemas.openxmlformats.org/officeDocument/2006/relationships/hyperlink" Target="http://observepoint.com" TargetMode="External"/><Relationship Id="rId2410" Type="http://schemas.openxmlformats.org/officeDocument/2006/relationships/hyperlink" Target="http://cvshealth.com" TargetMode="External"/><Relationship Id="rId2411" Type="http://schemas.openxmlformats.org/officeDocument/2006/relationships/hyperlink" Target="http://darden.com" TargetMode="External"/><Relationship Id="rId1114" Type="http://schemas.openxmlformats.org/officeDocument/2006/relationships/hyperlink" Target="http://observepoint.com" TargetMode="External"/><Relationship Id="rId2445" Type="http://schemas.openxmlformats.org/officeDocument/2006/relationships/hyperlink" Target="http://caesars.com" TargetMode="External"/><Relationship Id="rId1115" Type="http://schemas.openxmlformats.org/officeDocument/2006/relationships/hyperlink" Target="http://observepoint.com" TargetMode="External"/><Relationship Id="rId2446" Type="http://schemas.openxmlformats.org/officeDocument/2006/relationships/hyperlink" Target="http://amica.com" TargetMode="External"/><Relationship Id="rId1116" Type="http://schemas.openxmlformats.org/officeDocument/2006/relationships/hyperlink" Target="http://observepoint.com" TargetMode="External"/><Relationship Id="rId2447" Type="http://schemas.openxmlformats.org/officeDocument/2006/relationships/hyperlink" Target="http://observepoint.com" TargetMode="External"/><Relationship Id="rId1117" Type="http://schemas.openxmlformats.org/officeDocument/2006/relationships/hyperlink" Target="http://observepoint.com" TargetMode="External"/><Relationship Id="rId2448" Type="http://schemas.openxmlformats.org/officeDocument/2006/relationships/hyperlink" Target="http://amica.com" TargetMode="External"/><Relationship Id="rId1118" Type="http://schemas.openxmlformats.org/officeDocument/2006/relationships/hyperlink" Target="http://observepoint.com" TargetMode="External"/><Relationship Id="rId2449" Type="http://schemas.openxmlformats.org/officeDocument/2006/relationships/hyperlink" Target="http://observepoint.com" TargetMode="External"/><Relationship Id="rId1119" Type="http://schemas.openxmlformats.org/officeDocument/2006/relationships/hyperlink" Target="http://zenfolioinc.com" TargetMode="External"/><Relationship Id="rId525" Type="http://schemas.openxmlformats.org/officeDocument/2006/relationships/hyperlink" Target="http://mongodb.com" TargetMode="External"/><Relationship Id="rId524" Type="http://schemas.openxmlformats.org/officeDocument/2006/relationships/hyperlink" Target="http://observepoint.com" TargetMode="External"/><Relationship Id="rId523" Type="http://schemas.openxmlformats.org/officeDocument/2006/relationships/hyperlink" Target="http://mongodb.com" TargetMode="External"/><Relationship Id="rId522" Type="http://schemas.openxmlformats.org/officeDocument/2006/relationships/hyperlink" Target="http://observepoint.com" TargetMode="External"/><Relationship Id="rId529" Type="http://schemas.openxmlformats.org/officeDocument/2006/relationships/hyperlink" Target="http://mongodb.com" TargetMode="External"/><Relationship Id="rId528" Type="http://schemas.openxmlformats.org/officeDocument/2006/relationships/hyperlink" Target="http://observepoint.com" TargetMode="External"/><Relationship Id="rId527" Type="http://schemas.openxmlformats.org/officeDocument/2006/relationships/hyperlink" Target="http://observepoint.com" TargetMode="External"/><Relationship Id="rId526" Type="http://schemas.openxmlformats.org/officeDocument/2006/relationships/hyperlink" Target="http://observepoint.com" TargetMode="External"/><Relationship Id="rId2440" Type="http://schemas.openxmlformats.org/officeDocument/2006/relationships/hyperlink" Target="http://darden.com" TargetMode="External"/><Relationship Id="rId521" Type="http://schemas.openxmlformats.org/officeDocument/2006/relationships/hyperlink" Target="http://mongodb.com" TargetMode="External"/><Relationship Id="rId1110" Type="http://schemas.openxmlformats.org/officeDocument/2006/relationships/hyperlink" Target="http://observepoint.com" TargetMode="External"/><Relationship Id="rId2441" Type="http://schemas.openxmlformats.org/officeDocument/2006/relationships/hyperlink" Target="http://observepoint.com" TargetMode="External"/><Relationship Id="rId520" Type="http://schemas.openxmlformats.org/officeDocument/2006/relationships/hyperlink" Target="http://observepoint.com" TargetMode="External"/><Relationship Id="rId1111" Type="http://schemas.openxmlformats.org/officeDocument/2006/relationships/hyperlink" Target="http://spark.co.nz" TargetMode="External"/><Relationship Id="rId2442" Type="http://schemas.openxmlformats.org/officeDocument/2006/relationships/hyperlink" Target="http://darden.com" TargetMode="External"/><Relationship Id="rId1112" Type="http://schemas.openxmlformats.org/officeDocument/2006/relationships/hyperlink" Target="http://observepoint.com" TargetMode="External"/><Relationship Id="rId2443" Type="http://schemas.openxmlformats.org/officeDocument/2006/relationships/hyperlink" Target="http://darden.com" TargetMode="External"/><Relationship Id="rId1113" Type="http://schemas.openxmlformats.org/officeDocument/2006/relationships/hyperlink" Target="http://observepoint.com" TargetMode="External"/><Relationship Id="rId2444" Type="http://schemas.openxmlformats.org/officeDocument/2006/relationships/hyperlink" Target="http://observepoint.com" TargetMode="External"/><Relationship Id="rId1103" Type="http://schemas.openxmlformats.org/officeDocument/2006/relationships/hyperlink" Target="http://spark.co.nz" TargetMode="External"/><Relationship Id="rId2434" Type="http://schemas.openxmlformats.org/officeDocument/2006/relationships/hyperlink" Target="http://observepoint.com" TargetMode="External"/><Relationship Id="rId1104" Type="http://schemas.openxmlformats.org/officeDocument/2006/relationships/hyperlink" Target="http://observepoint.com" TargetMode="External"/><Relationship Id="rId2435" Type="http://schemas.openxmlformats.org/officeDocument/2006/relationships/hyperlink" Target="http://darden.com" TargetMode="External"/><Relationship Id="rId1105" Type="http://schemas.openxmlformats.org/officeDocument/2006/relationships/hyperlink" Target="http://spark.co.nz" TargetMode="External"/><Relationship Id="rId2436" Type="http://schemas.openxmlformats.org/officeDocument/2006/relationships/hyperlink" Target="http://darden.com" TargetMode="External"/><Relationship Id="rId1106" Type="http://schemas.openxmlformats.org/officeDocument/2006/relationships/hyperlink" Target="http://observepoint.com" TargetMode="External"/><Relationship Id="rId2437" Type="http://schemas.openxmlformats.org/officeDocument/2006/relationships/hyperlink" Target="http://observepoint.com" TargetMode="External"/><Relationship Id="rId1107" Type="http://schemas.openxmlformats.org/officeDocument/2006/relationships/hyperlink" Target="http://spark.co.nz" TargetMode="External"/><Relationship Id="rId2438" Type="http://schemas.openxmlformats.org/officeDocument/2006/relationships/hyperlink" Target="http://darden.com" TargetMode="External"/><Relationship Id="rId1108" Type="http://schemas.openxmlformats.org/officeDocument/2006/relationships/hyperlink" Target="http://observepoint.com" TargetMode="External"/><Relationship Id="rId2439" Type="http://schemas.openxmlformats.org/officeDocument/2006/relationships/hyperlink" Target="http://darden.com" TargetMode="External"/><Relationship Id="rId1109" Type="http://schemas.openxmlformats.org/officeDocument/2006/relationships/hyperlink" Target="http://spark.co.nz" TargetMode="External"/><Relationship Id="rId519" Type="http://schemas.openxmlformats.org/officeDocument/2006/relationships/hyperlink" Target="http://mongodb.com" TargetMode="External"/><Relationship Id="rId514" Type="http://schemas.openxmlformats.org/officeDocument/2006/relationships/hyperlink" Target="http://observepoint.com" TargetMode="External"/><Relationship Id="rId513" Type="http://schemas.openxmlformats.org/officeDocument/2006/relationships/hyperlink" Target="http://observepoint.com" TargetMode="External"/><Relationship Id="rId512" Type="http://schemas.openxmlformats.org/officeDocument/2006/relationships/hyperlink" Target="http://observepoint.com" TargetMode="External"/><Relationship Id="rId511" Type="http://schemas.openxmlformats.org/officeDocument/2006/relationships/hyperlink" Target="http://thinkbrg.com" TargetMode="External"/><Relationship Id="rId518" Type="http://schemas.openxmlformats.org/officeDocument/2006/relationships/hyperlink" Target="http://mongodb.com" TargetMode="External"/><Relationship Id="rId517" Type="http://schemas.openxmlformats.org/officeDocument/2006/relationships/hyperlink" Target="http://observepoint.com" TargetMode="External"/><Relationship Id="rId516" Type="http://schemas.openxmlformats.org/officeDocument/2006/relationships/hyperlink" Target="http://observepoint.com" TargetMode="External"/><Relationship Id="rId515" Type="http://schemas.openxmlformats.org/officeDocument/2006/relationships/hyperlink" Target="http://thinkbrg.com" TargetMode="External"/><Relationship Id="rId510" Type="http://schemas.openxmlformats.org/officeDocument/2006/relationships/hyperlink" Target="http://observepoint.com" TargetMode="External"/><Relationship Id="rId2430" Type="http://schemas.openxmlformats.org/officeDocument/2006/relationships/hyperlink" Target="http://cvshealth.com" TargetMode="External"/><Relationship Id="rId1100" Type="http://schemas.openxmlformats.org/officeDocument/2006/relationships/hyperlink" Target="http://spark.co.nz" TargetMode="External"/><Relationship Id="rId2431" Type="http://schemas.openxmlformats.org/officeDocument/2006/relationships/hyperlink" Target="http://observepoint.com" TargetMode="External"/><Relationship Id="rId1101" Type="http://schemas.openxmlformats.org/officeDocument/2006/relationships/hyperlink" Target="http://spark.co.nz" TargetMode="External"/><Relationship Id="rId2432" Type="http://schemas.openxmlformats.org/officeDocument/2006/relationships/hyperlink" Target="http://observepoint.com" TargetMode="External"/><Relationship Id="rId1102" Type="http://schemas.openxmlformats.org/officeDocument/2006/relationships/hyperlink" Target="http://spark.co.nz" TargetMode="External"/><Relationship Id="rId2433" Type="http://schemas.openxmlformats.org/officeDocument/2006/relationships/hyperlink" Target="http://cvshealth.com" TargetMode="External"/><Relationship Id="rId2401" Type="http://schemas.openxmlformats.org/officeDocument/2006/relationships/hyperlink" Target="http://rwjf.org" TargetMode="External"/><Relationship Id="rId2402" Type="http://schemas.openxmlformats.org/officeDocument/2006/relationships/hyperlink" Target="http://observepoint.com" TargetMode="External"/><Relationship Id="rId2403" Type="http://schemas.openxmlformats.org/officeDocument/2006/relationships/hyperlink" Target="http://observepoint.com" TargetMode="External"/><Relationship Id="rId2404" Type="http://schemas.openxmlformats.org/officeDocument/2006/relationships/hyperlink" Target="http://amica.com" TargetMode="External"/><Relationship Id="rId2405" Type="http://schemas.openxmlformats.org/officeDocument/2006/relationships/hyperlink" Target="http://observepoint.com" TargetMode="External"/><Relationship Id="rId2406" Type="http://schemas.openxmlformats.org/officeDocument/2006/relationships/hyperlink" Target="http://worldmarket.com" TargetMode="External"/><Relationship Id="rId2407" Type="http://schemas.openxmlformats.org/officeDocument/2006/relationships/hyperlink" Target="http://observepoint.com" TargetMode="External"/><Relationship Id="rId2408" Type="http://schemas.openxmlformats.org/officeDocument/2006/relationships/hyperlink" Target="http://observepoint.com" TargetMode="External"/><Relationship Id="rId2409" Type="http://schemas.openxmlformats.org/officeDocument/2006/relationships/hyperlink" Target="http://observepoint.com" TargetMode="External"/><Relationship Id="rId2400" Type="http://schemas.openxmlformats.org/officeDocument/2006/relationships/hyperlink" Target="http://observepoint.com" TargetMode="External"/><Relationship Id="rId590" Type="http://schemas.openxmlformats.org/officeDocument/2006/relationships/hyperlink" Target="http://observepoint.com" TargetMode="External"/><Relationship Id="rId589" Type="http://schemas.openxmlformats.org/officeDocument/2006/relationships/hyperlink" Target="http://officeworks.com.au" TargetMode="External"/><Relationship Id="rId588" Type="http://schemas.openxmlformats.org/officeDocument/2006/relationships/hyperlink" Target="http://officeworks.com.au" TargetMode="External"/><Relationship Id="rId1170" Type="http://schemas.openxmlformats.org/officeDocument/2006/relationships/hyperlink" Target="http://observepoint.com" TargetMode="External"/><Relationship Id="rId1171" Type="http://schemas.openxmlformats.org/officeDocument/2006/relationships/hyperlink" Target="http://observepoint.com" TargetMode="External"/><Relationship Id="rId583" Type="http://schemas.openxmlformats.org/officeDocument/2006/relationships/hyperlink" Target="http://observepoint.com" TargetMode="External"/><Relationship Id="rId1172" Type="http://schemas.openxmlformats.org/officeDocument/2006/relationships/hyperlink" Target="http://ziffdavis.com" TargetMode="External"/><Relationship Id="rId582" Type="http://schemas.openxmlformats.org/officeDocument/2006/relationships/hyperlink" Target="http://observepoint.com" TargetMode="External"/><Relationship Id="rId1173" Type="http://schemas.openxmlformats.org/officeDocument/2006/relationships/hyperlink" Target="http://commonspirit.org" TargetMode="External"/><Relationship Id="rId581" Type="http://schemas.openxmlformats.org/officeDocument/2006/relationships/hyperlink" Target="http://observepoint.com" TargetMode="External"/><Relationship Id="rId1174" Type="http://schemas.openxmlformats.org/officeDocument/2006/relationships/hyperlink" Target="http://observepoint.com" TargetMode="External"/><Relationship Id="rId580" Type="http://schemas.openxmlformats.org/officeDocument/2006/relationships/hyperlink" Target="http://observepoint.com" TargetMode="External"/><Relationship Id="rId1175" Type="http://schemas.openxmlformats.org/officeDocument/2006/relationships/hyperlink" Target="http://ros.com" TargetMode="External"/><Relationship Id="rId587" Type="http://schemas.openxmlformats.org/officeDocument/2006/relationships/hyperlink" Target="http://officeworks.com.au" TargetMode="External"/><Relationship Id="rId1176" Type="http://schemas.openxmlformats.org/officeDocument/2006/relationships/hyperlink" Target="http://observepoint.com" TargetMode="External"/><Relationship Id="rId586" Type="http://schemas.openxmlformats.org/officeDocument/2006/relationships/hyperlink" Target="http://observepoint.com" TargetMode="External"/><Relationship Id="rId1177" Type="http://schemas.openxmlformats.org/officeDocument/2006/relationships/hyperlink" Target="http://observepoint.com" TargetMode="External"/><Relationship Id="rId585" Type="http://schemas.openxmlformats.org/officeDocument/2006/relationships/hyperlink" Target="http://observepoint.com" TargetMode="External"/><Relationship Id="rId1178" Type="http://schemas.openxmlformats.org/officeDocument/2006/relationships/hyperlink" Target="http://ros.com" TargetMode="External"/><Relationship Id="rId584" Type="http://schemas.openxmlformats.org/officeDocument/2006/relationships/hyperlink" Target="http://observepoint.com" TargetMode="External"/><Relationship Id="rId1179" Type="http://schemas.openxmlformats.org/officeDocument/2006/relationships/hyperlink" Target="http://ros.com" TargetMode="External"/><Relationship Id="rId1169" Type="http://schemas.openxmlformats.org/officeDocument/2006/relationships/hyperlink" Target="http://ziffdavis.com" TargetMode="External"/><Relationship Id="rId579" Type="http://schemas.openxmlformats.org/officeDocument/2006/relationships/hyperlink" Target="http://observepoint.com" TargetMode="External"/><Relationship Id="rId578" Type="http://schemas.openxmlformats.org/officeDocument/2006/relationships/hyperlink" Target="http://officeworks.com.au" TargetMode="External"/><Relationship Id="rId577" Type="http://schemas.openxmlformats.org/officeDocument/2006/relationships/hyperlink" Target="http://chilipiper.com" TargetMode="External"/><Relationship Id="rId1160" Type="http://schemas.openxmlformats.org/officeDocument/2006/relationships/hyperlink" Target="http://ziffdavis.com" TargetMode="External"/><Relationship Id="rId572" Type="http://schemas.openxmlformats.org/officeDocument/2006/relationships/hyperlink" Target="http://observepoint.com" TargetMode="External"/><Relationship Id="rId1161" Type="http://schemas.openxmlformats.org/officeDocument/2006/relationships/hyperlink" Target="http://observepoint.com" TargetMode="External"/><Relationship Id="rId571" Type="http://schemas.openxmlformats.org/officeDocument/2006/relationships/hyperlink" Target="http://officeworks.com.au" TargetMode="External"/><Relationship Id="rId1162" Type="http://schemas.openxmlformats.org/officeDocument/2006/relationships/hyperlink" Target="http://ziffdavis.com" TargetMode="External"/><Relationship Id="rId570" Type="http://schemas.openxmlformats.org/officeDocument/2006/relationships/hyperlink" Target="http://observepoint.com" TargetMode="External"/><Relationship Id="rId1163" Type="http://schemas.openxmlformats.org/officeDocument/2006/relationships/hyperlink" Target="http://ziffdavis.com" TargetMode="External"/><Relationship Id="rId1164" Type="http://schemas.openxmlformats.org/officeDocument/2006/relationships/hyperlink" Target="http://observepoint.com" TargetMode="External"/><Relationship Id="rId576" Type="http://schemas.openxmlformats.org/officeDocument/2006/relationships/hyperlink" Target="http://observepoint.com" TargetMode="External"/><Relationship Id="rId1165" Type="http://schemas.openxmlformats.org/officeDocument/2006/relationships/hyperlink" Target="http://ziffdavis.com" TargetMode="External"/><Relationship Id="rId575" Type="http://schemas.openxmlformats.org/officeDocument/2006/relationships/hyperlink" Target="http://observepoint.com" TargetMode="External"/><Relationship Id="rId1166" Type="http://schemas.openxmlformats.org/officeDocument/2006/relationships/hyperlink" Target="http://observepoint.com" TargetMode="External"/><Relationship Id="rId574" Type="http://schemas.openxmlformats.org/officeDocument/2006/relationships/hyperlink" Target="http://observepoint.com" TargetMode="External"/><Relationship Id="rId1167" Type="http://schemas.openxmlformats.org/officeDocument/2006/relationships/hyperlink" Target="http://observepoint.com" TargetMode="External"/><Relationship Id="rId573" Type="http://schemas.openxmlformats.org/officeDocument/2006/relationships/hyperlink" Target="http://officeworks.com.au" TargetMode="External"/><Relationship Id="rId1168" Type="http://schemas.openxmlformats.org/officeDocument/2006/relationships/hyperlink" Target="http://ziffdavis.com" TargetMode="External"/><Relationship Id="rId1190" Type="http://schemas.openxmlformats.org/officeDocument/2006/relationships/hyperlink" Target="http://observepoint.com" TargetMode="External"/><Relationship Id="rId1191" Type="http://schemas.openxmlformats.org/officeDocument/2006/relationships/hyperlink" Target="http://observepoint.com" TargetMode="External"/><Relationship Id="rId1192" Type="http://schemas.openxmlformats.org/officeDocument/2006/relationships/hyperlink" Target="http://observepoint.com" TargetMode="External"/><Relationship Id="rId1193" Type="http://schemas.openxmlformats.org/officeDocument/2006/relationships/hyperlink" Target="http://pmi.org" TargetMode="External"/><Relationship Id="rId1194" Type="http://schemas.openxmlformats.org/officeDocument/2006/relationships/hyperlink" Target="http://observepoint.com" TargetMode="External"/><Relationship Id="rId1195" Type="http://schemas.openxmlformats.org/officeDocument/2006/relationships/hyperlink" Target="http://observepoint.com" TargetMode="External"/><Relationship Id="rId1196" Type="http://schemas.openxmlformats.org/officeDocument/2006/relationships/hyperlink" Target="http://tyson.com" TargetMode="External"/><Relationship Id="rId1197" Type="http://schemas.openxmlformats.org/officeDocument/2006/relationships/hyperlink" Target="http://observepoint.com" TargetMode="External"/><Relationship Id="rId1198" Type="http://schemas.openxmlformats.org/officeDocument/2006/relationships/hyperlink" Target="http://observepoint.com" TargetMode="External"/><Relationship Id="rId1199" Type="http://schemas.openxmlformats.org/officeDocument/2006/relationships/hyperlink" Target="http://pmi.org" TargetMode="External"/><Relationship Id="rId599" Type="http://schemas.openxmlformats.org/officeDocument/2006/relationships/hyperlink" Target="http://questrade.com" TargetMode="External"/><Relationship Id="rId1180" Type="http://schemas.openxmlformats.org/officeDocument/2006/relationships/hyperlink" Target="http://observepoint.com" TargetMode="External"/><Relationship Id="rId1181" Type="http://schemas.openxmlformats.org/officeDocument/2006/relationships/hyperlink" Target="http://lumen.com" TargetMode="External"/><Relationship Id="rId1182" Type="http://schemas.openxmlformats.org/officeDocument/2006/relationships/hyperlink" Target="http://observepoint.com" TargetMode="External"/><Relationship Id="rId594" Type="http://schemas.openxmlformats.org/officeDocument/2006/relationships/hyperlink" Target="http://observepoint.com" TargetMode="External"/><Relationship Id="rId1183" Type="http://schemas.openxmlformats.org/officeDocument/2006/relationships/hyperlink" Target="http://observepoint.com" TargetMode="External"/><Relationship Id="rId593" Type="http://schemas.openxmlformats.org/officeDocument/2006/relationships/hyperlink" Target="http://observepoint.com" TargetMode="External"/><Relationship Id="rId1184" Type="http://schemas.openxmlformats.org/officeDocument/2006/relationships/hyperlink" Target="http://lumen.com" TargetMode="External"/><Relationship Id="rId592" Type="http://schemas.openxmlformats.org/officeDocument/2006/relationships/hyperlink" Target="http://officeworks.com.au" TargetMode="External"/><Relationship Id="rId1185" Type="http://schemas.openxmlformats.org/officeDocument/2006/relationships/hyperlink" Target="http://observepoint.com" TargetMode="External"/><Relationship Id="rId591" Type="http://schemas.openxmlformats.org/officeDocument/2006/relationships/hyperlink" Target="http://officeworks.com.au" TargetMode="External"/><Relationship Id="rId1186" Type="http://schemas.openxmlformats.org/officeDocument/2006/relationships/hyperlink" Target="http://lumen.com" TargetMode="External"/><Relationship Id="rId598" Type="http://schemas.openxmlformats.org/officeDocument/2006/relationships/hyperlink" Target="http://observepoint.com" TargetMode="External"/><Relationship Id="rId1187" Type="http://schemas.openxmlformats.org/officeDocument/2006/relationships/hyperlink" Target="http://observepoint.com" TargetMode="External"/><Relationship Id="rId597" Type="http://schemas.openxmlformats.org/officeDocument/2006/relationships/hyperlink" Target="http://questrade.com" TargetMode="External"/><Relationship Id="rId1188" Type="http://schemas.openxmlformats.org/officeDocument/2006/relationships/hyperlink" Target="http://mms.org" TargetMode="External"/><Relationship Id="rId596" Type="http://schemas.openxmlformats.org/officeDocument/2006/relationships/hyperlink" Target="http://observepoint.com" TargetMode="External"/><Relationship Id="rId1189" Type="http://schemas.openxmlformats.org/officeDocument/2006/relationships/hyperlink" Target="http://observepoint.com" TargetMode="External"/><Relationship Id="rId595" Type="http://schemas.openxmlformats.org/officeDocument/2006/relationships/hyperlink" Target="http://officeworks.com.au" TargetMode="External"/><Relationship Id="rId1136" Type="http://schemas.openxmlformats.org/officeDocument/2006/relationships/hyperlink" Target="http://observepoint.com" TargetMode="External"/><Relationship Id="rId2467" Type="http://schemas.openxmlformats.org/officeDocument/2006/relationships/hyperlink" Target="http://verisign.com" TargetMode="External"/><Relationship Id="rId1137" Type="http://schemas.openxmlformats.org/officeDocument/2006/relationships/hyperlink" Target="http://ziffdavis.com" TargetMode="External"/><Relationship Id="rId2468" Type="http://schemas.openxmlformats.org/officeDocument/2006/relationships/hyperlink" Target="http://verisign.com" TargetMode="External"/><Relationship Id="rId1138" Type="http://schemas.openxmlformats.org/officeDocument/2006/relationships/hyperlink" Target="http://observepoint.com" TargetMode="External"/><Relationship Id="rId2469" Type="http://schemas.openxmlformats.org/officeDocument/2006/relationships/hyperlink" Target="http://observepoint.com" TargetMode="External"/><Relationship Id="rId1139" Type="http://schemas.openxmlformats.org/officeDocument/2006/relationships/hyperlink" Target="http://observepoint.com" TargetMode="External"/><Relationship Id="rId547" Type="http://schemas.openxmlformats.org/officeDocument/2006/relationships/hyperlink" Target="http://mongodb.com" TargetMode="External"/><Relationship Id="rId546" Type="http://schemas.openxmlformats.org/officeDocument/2006/relationships/hyperlink" Target="http://mongodb.com" TargetMode="External"/><Relationship Id="rId545" Type="http://schemas.openxmlformats.org/officeDocument/2006/relationships/hyperlink" Target="http://observepoint.com" TargetMode="External"/><Relationship Id="rId544" Type="http://schemas.openxmlformats.org/officeDocument/2006/relationships/hyperlink" Target="http://observepoint.com" TargetMode="External"/><Relationship Id="rId549" Type="http://schemas.openxmlformats.org/officeDocument/2006/relationships/hyperlink" Target="http://observepoint.com" TargetMode="External"/><Relationship Id="rId548" Type="http://schemas.openxmlformats.org/officeDocument/2006/relationships/hyperlink" Target="http://observepoint.com" TargetMode="External"/><Relationship Id="rId2460" Type="http://schemas.openxmlformats.org/officeDocument/2006/relationships/hyperlink" Target="http://observepoint.com" TargetMode="External"/><Relationship Id="rId1130" Type="http://schemas.openxmlformats.org/officeDocument/2006/relationships/hyperlink" Target="http://observepoint.com" TargetMode="External"/><Relationship Id="rId2461" Type="http://schemas.openxmlformats.org/officeDocument/2006/relationships/hyperlink" Target="http://verisign.com" TargetMode="External"/><Relationship Id="rId1131" Type="http://schemas.openxmlformats.org/officeDocument/2006/relationships/hyperlink" Target="http://observepoint.com" TargetMode="External"/><Relationship Id="rId2462" Type="http://schemas.openxmlformats.org/officeDocument/2006/relationships/hyperlink" Target="http://observepoint.com" TargetMode="External"/><Relationship Id="rId543" Type="http://schemas.openxmlformats.org/officeDocument/2006/relationships/hyperlink" Target="http://mongodb.com" TargetMode="External"/><Relationship Id="rId1132" Type="http://schemas.openxmlformats.org/officeDocument/2006/relationships/hyperlink" Target="http://observepoint.com" TargetMode="External"/><Relationship Id="rId2463" Type="http://schemas.openxmlformats.org/officeDocument/2006/relationships/hyperlink" Target="http://observepoint.com" TargetMode="External"/><Relationship Id="rId542" Type="http://schemas.openxmlformats.org/officeDocument/2006/relationships/hyperlink" Target="http://observepoint.com" TargetMode="External"/><Relationship Id="rId1133" Type="http://schemas.openxmlformats.org/officeDocument/2006/relationships/hyperlink" Target="http://observepoint.com" TargetMode="External"/><Relationship Id="rId2464" Type="http://schemas.openxmlformats.org/officeDocument/2006/relationships/hyperlink" Target="http://verisign.com" TargetMode="External"/><Relationship Id="rId541" Type="http://schemas.openxmlformats.org/officeDocument/2006/relationships/hyperlink" Target="http://mongodb.com" TargetMode="External"/><Relationship Id="rId1134" Type="http://schemas.openxmlformats.org/officeDocument/2006/relationships/hyperlink" Target="http://observepoint.com" TargetMode="External"/><Relationship Id="rId2465" Type="http://schemas.openxmlformats.org/officeDocument/2006/relationships/hyperlink" Target="http://observepoint.com" TargetMode="External"/><Relationship Id="rId540" Type="http://schemas.openxmlformats.org/officeDocument/2006/relationships/hyperlink" Target="http://observepoint.com" TargetMode="External"/><Relationship Id="rId1135" Type="http://schemas.openxmlformats.org/officeDocument/2006/relationships/hyperlink" Target="http://ziffdavis.com" TargetMode="External"/><Relationship Id="rId2466" Type="http://schemas.openxmlformats.org/officeDocument/2006/relationships/hyperlink" Target="http://observepoint.com" TargetMode="External"/><Relationship Id="rId1125" Type="http://schemas.openxmlformats.org/officeDocument/2006/relationships/hyperlink" Target="http://observepoint.com" TargetMode="External"/><Relationship Id="rId2456" Type="http://schemas.openxmlformats.org/officeDocument/2006/relationships/hyperlink" Target="http://verisign.com" TargetMode="External"/><Relationship Id="rId1126" Type="http://schemas.openxmlformats.org/officeDocument/2006/relationships/hyperlink" Target="http://westjet.com" TargetMode="External"/><Relationship Id="rId2457" Type="http://schemas.openxmlformats.org/officeDocument/2006/relationships/hyperlink" Target="http://observepoint.com" TargetMode="External"/><Relationship Id="rId1127" Type="http://schemas.openxmlformats.org/officeDocument/2006/relationships/hyperlink" Target="http://westjet.com" TargetMode="External"/><Relationship Id="rId2458" Type="http://schemas.openxmlformats.org/officeDocument/2006/relationships/hyperlink" Target="http://amica.com" TargetMode="External"/><Relationship Id="rId1128" Type="http://schemas.openxmlformats.org/officeDocument/2006/relationships/hyperlink" Target="http://observepoint.com" TargetMode="External"/><Relationship Id="rId2459" Type="http://schemas.openxmlformats.org/officeDocument/2006/relationships/hyperlink" Target="http://observepoint.com" TargetMode="External"/><Relationship Id="rId1129" Type="http://schemas.openxmlformats.org/officeDocument/2006/relationships/hyperlink" Target="http://westjet.com" TargetMode="External"/><Relationship Id="rId536" Type="http://schemas.openxmlformats.org/officeDocument/2006/relationships/hyperlink" Target="http://observepoint.com" TargetMode="External"/><Relationship Id="rId535" Type="http://schemas.openxmlformats.org/officeDocument/2006/relationships/hyperlink" Target="http://mongodb.com" TargetMode="External"/><Relationship Id="rId534" Type="http://schemas.openxmlformats.org/officeDocument/2006/relationships/hyperlink" Target="http://observepoint.com" TargetMode="External"/><Relationship Id="rId533" Type="http://schemas.openxmlformats.org/officeDocument/2006/relationships/hyperlink" Target="http://observepoint.com" TargetMode="External"/><Relationship Id="rId539" Type="http://schemas.openxmlformats.org/officeDocument/2006/relationships/hyperlink" Target="http://observepoint.com" TargetMode="External"/><Relationship Id="rId538" Type="http://schemas.openxmlformats.org/officeDocument/2006/relationships/hyperlink" Target="http://observepoint.com" TargetMode="External"/><Relationship Id="rId537" Type="http://schemas.openxmlformats.org/officeDocument/2006/relationships/hyperlink" Target="http://mongodb.com" TargetMode="External"/><Relationship Id="rId2450" Type="http://schemas.openxmlformats.org/officeDocument/2006/relationships/hyperlink" Target="http://observepoint.com" TargetMode="External"/><Relationship Id="rId1120" Type="http://schemas.openxmlformats.org/officeDocument/2006/relationships/hyperlink" Target="http://observepoint.com" TargetMode="External"/><Relationship Id="rId2451" Type="http://schemas.openxmlformats.org/officeDocument/2006/relationships/hyperlink" Target="http://amica.com" TargetMode="External"/><Relationship Id="rId532" Type="http://schemas.openxmlformats.org/officeDocument/2006/relationships/hyperlink" Target="http://observepoint.com" TargetMode="External"/><Relationship Id="rId1121" Type="http://schemas.openxmlformats.org/officeDocument/2006/relationships/hyperlink" Target="http://observepoint.com" TargetMode="External"/><Relationship Id="rId2452" Type="http://schemas.openxmlformats.org/officeDocument/2006/relationships/hyperlink" Target="http://observepoint.com" TargetMode="External"/><Relationship Id="rId531" Type="http://schemas.openxmlformats.org/officeDocument/2006/relationships/hyperlink" Target="http://mongodb.com" TargetMode="External"/><Relationship Id="rId1122" Type="http://schemas.openxmlformats.org/officeDocument/2006/relationships/hyperlink" Target="http://observepoint.com" TargetMode="External"/><Relationship Id="rId2453" Type="http://schemas.openxmlformats.org/officeDocument/2006/relationships/hyperlink" Target="http://observepoint.com" TargetMode="External"/><Relationship Id="rId530" Type="http://schemas.openxmlformats.org/officeDocument/2006/relationships/hyperlink" Target="http://observepoint.com" TargetMode="External"/><Relationship Id="rId1123" Type="http://schemas.openxmlformats.org/officeDocument/2006/relationships/hyperlink" Target="http://zenfolioinc.com" TargetMode="External"/><Relationship Id="rId2454" Type="http://schemas.openxmlformats.org/officeDocument/2006/relationships/hyperlink" Target="http://amica.com" TargetMode="External"/><Relationship Id="rId1124" Type="http://schemas.openxmlformats.org/officeDocument/2006/relationships/hyperlink" Target="http://observepoint.com" TargetMode="External"/><Relationship Id="rId2455" Type="http://schemas.openxmlformats.org/officeDocument/2006/relationships/hyperlink" Target="http://observepoint.com" TargetMode="External"/><Relationship Id="rId1158" Type="http://schemas.openxmlformats.org/officeDocument/2006/relationships/hyperlink" Target="http://observepoint.com" TargetMode="External"/><Relationship Id="rId1159" Type="http://schemas.openxmlformats.org/officeDocument/2006/relationships/hyperlink" Target="http://observepoint.com" TargetMode="External"/><Relationship Id="rId569" Type="http://schemas.openxmlformats.org/officeDocument/2006/relationships/hyperlink" Target="http://officeworks.com.au" TargetMode="External"/><Relationship Id="rId568" Type="http://schemas.openxmlformats.org/officeDocument/2006/relationships/hyperlink" Target="http://observepoint.com" TargetMode="External"/><Relationship Id="rId567" Type="http://schemas.openxmlformats.org/officeDocument/2006/relationships/hyperlink" Target="http://observepoint.com" TargetMode="External"/><Relationship Id="rId566" Type="http://schemas.openxmlformats.org/officeDocument/2006/relationships/hyperlink" Target="http://mongodb.com" TargetMode="External"/><Relationship Id="rId2480" Type="http://schemas.openxmlformats.org/officeDocument/2006/relationships/hyperlink" Target="http://observepoint.com" TargetMode="External"/><Relationship Id="rId561" Type="http://schemas.openxmlformats.org/officeDocument/2006/relationships/hyperlink" Target="http://observepoint.com" TargetMode="External"/><Relationship Id="rId1150" Type="http://schemas.openxmlformats.org/officeDocument/2006/relationships/hyperlink" Target="http://observepoint.com" TargetMode="External"/><Relationship Id="rId2481" Type="http://schemas.openxmlformats.org/officeDocument/2006/relationships/hyperlink" Target="http://amica.com" TargetMode="External"/><Relationship Id="rId560" Type="http://schemas.openxmlformats.org/officeDocument/2006/relationships/hyperlink" Target="http://mongodb.com" TargetMode="External"/><Relationship Id="rId1151" Type="http://schemas.openxmlformats.org/officeDocument/2006/relationships/hyperlink" Target="http://ziffdavis.com" TargetMode="External"/><Relationship Id="rId2482" Type="http://schemas.openxmlformats.org/officeDocument/2006/relationships/drawing" Target="../drawings/drawing17.xml"/><Relationship Id="rId1152" Type="http://schemas.openxmlformats.org/officeDocument/2006/relationships/hyperlink" Target="http://observepoint.com" TargetMode="External"/><Relationship Id="rId1153" Type="http://schemas.openxmlformats.org/officeDocument/2006/relationships/hyperlink" Target="http://ziffdavis.com" TargetMode="External"/><Relationship Id="rId565" Type="http://schemas.openxmlformats.org/officeDocument/2006/relationships/hyperlink" Target="http://observepoint.com" TargetMode="External"/><Relationship Id="rId1154" Type="http://schemas.openxmlformats.org/officeDocument/2006/relationships/hyperlink" Target="http://ziffdavis.com" TargetMode="External"/><Relationship Id="rId564" Type="http://schemas.openxmlformats.org/officeDocument/2006/relationships/hyperlink" Target="http://observepoint.com" TargetMode="External"/><Relationship Id="rId1155" Type="http://schemas.openxmlformats.org/officeDocument/2006/relationships/hyperlink" Target="http://observepoint.com" TargetMode="External"/><Relationship Id="rId563" Type="http://schemas.openxmlformats.org/officeDocument/2006/relationships/hyperlink" Target="http://observepoint.com" TargetMode="External"/><Relationship Id="rId1156" Type="http://schemas.openxmlformats.org/officeDocument/2006/relationships/hyperlink" Target="http://ziffdavis.com" TargetMode="External"/><Relationship Id="rId562" Type="http://schemas.openxmlformats.org/officeDocument/2006/relationships/hyperlink" Target="http://mongodb.com" TargetMode="External"/><Relationship Id="rId1157" Type="http://schemas.openxmlformats.org/officeDocument/2006/relationships/hyperlink" Target="http://ziffdavis.com" TargetMode="External"/><Relationship Id="rId1147" Type="http://schemas.openxmlformats.org/officeDocument/2006/relationships/hyperlink" Target="http://observepoint.com" TargetMode="External"/><Relationship Id="rId2478" Type="http://schemas.openxmlformats.org/officeDocument/2006/relationships/hyperlink" Target="http://observepoint.com" TargetMode="External"/><Relationship Id="rId1148" Type="http://schemas.openxmlformats.org/officeDocument/2006/relationships/hyperlink" Target="http://observepoint.com" TargetMode="External"/><Relationship Id="rId2479" Type="http://schemas.openxmlformats.org/officeDocument/2006/relationships/hyperlink" Target="http://observepoint.com" TargetMode="External"/><Relationship Id="rId1149" Type="http://schemas.openxmlformats.org/officeDocument/2006/relationships/hyperlink" Target="http://ziffdavis.com" TargetMode="External"/><Relationship Id="rId558" Type="http://schemas.openxmlformats.org/officeDocument/2006/relationships/hyperlink" Target="http://observepoint.com" TargetMode="External"/><Relationship Id="rId557" Type="http://schemas.openxmlformats.org/officeDocument/2006/relationships/hyperlink" Target="http://observepoint.com" TargetMode="External"/><Relationship Id="rId556" Type="http://schemas.openxmlformats.org/officeDocument/2006/relationships/hyperlink" Target="http://mongodb.com" TargetMode="External"/><Relationship Id="rId555" Type="http://schemas.openxmlformats.org/officeDocument/2006/relationships/hyperlink" Target="http://observepoint.com" TargetMode="External"/><Relationship Id="rId559" Type="http://schemas.openxmlformats.org/officeDocument/2006/relationships/hyperlink" Target="http://observepoint.com" TargetMode="External"/><Relationship Id="rId550" Type="http://schemas.openxmlformats.org/officeDocument/2006/relationships/hyperlink" Target="http://mongodb.com" TargetMode="External"/><Relationship Id="rId2470" Type="http://schemas.openxmlformats.org/officeDocument/2006/relationships/hyperlink" Target="http://observepoint.com" TargetMode="External"/><Relationship Id="rId1140" Type="http://schemas.openxmlformats.org/officeDocument/2006/relationships/hyperlink" Target="http://observepoint.com" TargetMode="External"/><Relationship Id="rId2471" Type="http://schemas.openxmlformats.org/officeDocument/2006/relationships/hyperlink" Target="http://amica.com" TargetMode="External"/><Relationship Id="rId1141" Type="http://schemas.openxmlformats.org/officeDocument/2006/relationships/hyperlink" Target="http://ziffdavis.com" TargetMode="External"/><Relationship Id="rId2472" Type="http://schemas.openxmlformats.org/officeDocument/2006/relationships/hyperlink" Target="http://observepoint.com" TargetMode="External"/><Relationship Id="rId1142" Type="http://schemas.openxmlformats.org/officeDocument/2006/relationships/hyperlink" Target="http://ziffdavis.com" TargetMode="External"/><Relationship Id="rId2473" Type="http://schemas.openxmlformats.org/officeDocument/2006/relationships/hyperlink" Target="http://observepoint.com" TargetMode="External"/><Relationship Id="rId554" Type="http://schemas.openxmlformats.org/officeDocument/2006/relationships/hyperlink" Target="http://observepoint.com" TargetMode="External"/><Relationship Id="rId1143" Type="http://schemas.openxmlformats.org/officeDocument/2006/relationships/hyperlink" Target="http://observepoint.com" TargetMode="External"/><Relationship Id="rId2474" Type="http://schemas.openxmlformats.org/officeDocument/2006/relationships/hyperlink" Target="http://verisign.com" TargetMode="External"/><Relationship Id="rId553" Type="http://schemas.openxmlformats.org/officeDocument/2006/relationships/hyperlink" Target="http://mongodb.com" TargetMode="External"/><Relationship Id="rId1144" Type="http://schemas.openxmlformats.org/officeDocument/2006/relationships/hyperlink" Target="http://observepoint.com" TargetMode="External"/><Relationship Id="rId2475" Type="http://schemas.openxmlformats.org/officeDocument/2006/relationships/hyperlink" Target="http://verisign.com" TargetMode="External"/><Relationship Id="rId552" Type="http://schemas.openxmlformats.org/officeDocument/2006/relationships/hyperlink" Target="http://observepoint.com" TargetMode="External"/><Relationship Id="rId1145" Type="http://schemas.openxmlformats.org/officeDocument/2006/relationships/hyperlink" Target="http://observepoint.com" TargetMode="External"/><Relationship Id="rId2476" Type="http://schemas.openxmlformats.org/officeDocument/2006/relationships/hyperlink" Target="http://observepoint.com" TargetMode="External"/><Relationship Id="rId551" Type="http://schemas.openxmlformats.org/officeDocument/2006/relationships/hyperlink" Target="http://observepoint.com" TargetMode="External"/><Relationship Id="rId1146" Type="http://schemas.openxmlformats.org/officeDocument/2006/relationships/hyperlink" Target="http://ziffdavis.com" TargetMode="External"/><Relationship Id="rId2477" Type="http://schemas.openxmlformats.org/officeDocument/2006/relationships/hyperlink" Target="http://observepoint.com" TargetMode="External"/><Relationship Id="rId495" Type="http://schemas.openxmlformats.org/officeDocument/2006/relationships/hyperlink" Target="http://mongodb.com" TargetMode="External"/><Relationship Id="rId494" Type="http://schemas.openxmlformats.org/officeDocument/2006/relationships/hyperlink" Target="http://observepoint.com" TargetMode="External"/><Relationship Id="rId493" Type="http://schemas.openxmlformats.org/officeDocument/2006/relationships/hyperlink" Target="http://mongodb.com" TargetMode="External"/><Relationship Id="rId492" Type="http://schemas.openxmlformats.org/officeDocument/2006/relationships/hyperlink" Target="http://mongodb.com" TargetMode="External"/><Relationship Id="rId499" Type="http://schemas.openxmlformats.org/officeDocument/2006/relationships/hyperlink" Target="http://mongodb.com" TargetMode="External"/><Relationship Id="rId498" Type="http://schemas.openxmlformats.org/officeDocument/2006/relationships/hyperlink" Target="http://mongodb.com" TargetMode="External"/><Relationship Id="rId497" Type="http://schemas.openxmlformats.org/officeDocument/2006/relationships/hyperlink" Target="http://mongodb.com" TargetMode="External"/><Relationship Id="rId496" Type="http://schemas.openxmlformats.org/officeDocument/2006/relationships/hyperlink" Target="http://observepoint.com" TargetMode="External"/><Relationship Id="rId1213" Type="http://schemas.openxmlformats.org/officeDocument/2006/relationships/hyperlink" Target="http://observepoint.com" TargetMode="External"/><Relationship Id="rId1214" Type="http://schemas.openxmlformats.org/officeDocument/2006/relationships/hyperlink" Target="http://amica.com" TargetMode="External"/><Relationship Id="rId1215" Type="http://schemas.openxmlformats.org/officeDocument/2006/relationships/hyperlink" Target="http://lumen.com" TargetMode="External"/><Relationship Id="rId1216" Type="http://schemas.openxmlformats.org/officeDocument/2006/relationships/hyperlink" Target="http://observepoint.com" TargetMode="External"/><Relationship Id="rId1217" Type="http://schemas.openxmlformats.org/officeDocument/2006/relationships/hyperlink" Target="http://observepoint.com" TargetMode="External"/><Relationship Id="rId1218" Type="http://schemas.openxmlformats.org/officeDocument/2006/relationships/hyperlink" Target="http://lumen.com" TargetMode="External"/><Relationship Id="rId1219" Type="http://schemas.openxmlformats.org/officeDocument/2006/relationships/hyperlink" Target="http://lumen.com" TargetMode="External"/><Relationship Id="rId1210" Type="http://schemas.openxmlformats.org/officeDocument/2006/relationships/hyperlink" Target="http://observepoint.com" TargetMode="External"/><Relationship Id="rId1211" Type="http://schemas.openxmlformats.org/officeDocument/2006/relationships/hyperlink" Target="http://amica.com" TargetMode="External"/><Relationship Id="rId1212" Type="http://schemas.openxmlformats.org/officeDocument/2006/relationships/hyperlink" Target="http://observepoint.com" TargetMode="External"/><Relationship Id="rId1202" Type="http://schemas.openxmlformats.org/officeDocument/2006/relationships/hyperlink" Target="http://pmi.org" TargetMode="External"/><Relationship Id="rId1203" Type="http://schemas.openxmlformats.org/officeDocument/2006/relationships/hyperlink" Target="http://agilent.com" TargetMode="External"/><Relationship Id="rId1204" Type="http://schemas.openxmlformats.org/officeDocument/2006/relationships/hyperlink" Target="http://observepoint.com" TargetMode="External"/><Relationship Id="rId1205" Type="http://schemas.openxmlformats.org/officeDocument/2006/relationships/hyperlink" Target="http://torrid.com" TargetMode="External"/><Relationship Id="rId1206" Type="http://schemas.openxmlformats.org/officeDocument/2006/relationships/hyperlink" Target="http://observepoint.com" TargetMode="External"/><Relationship Id="rId1207" Type="http://schemas.openxmlformats.org/officeDocument/2006/relationships/hyperlink" Target="http://torrid.com" TargetMode="External"/><Relationship Id="rId1208" Type="http://schemas.openxmlformats.org/officeDocument/2006/relationships/hyperlink" Target="http://observepoint.com" TargetMode="External"/><Relationship Id="rId1209" Type="http://schemas.openxmlformats.org/officeDocument/2006/relationships/hyperlink" Target="http://agilent.com" TargetMode="External"/><Relationship Id="rId1200" Type="http://schemas.openxmlformats.org/officeDocument/2006/relationships/hyperlink" Target="http://observepoint.com" TargetMode="External"/><Relationship Id="rId1201" Type="http://schemas.openxmlformats.org/officeDocument/2006/relationships/hyperlink" Target="http://observepoint.com" TargetMode="External"/><Relationship Id="rId1235" Type="http://schemas.openxmlformats.org/officeDocument/2006/relationships/hyperlink" Target="http://observepoint.com" TargetMode="External"/><Relationship Id="rId1236" Type="http://schemas.openxmlformats.org/officeDocument/2006/relationships/hyperlink" Target="http://spark.co.nz" TargetMode="External"/><Relationship Id="rId1237" Type="http://schemas.openxmlformats.org/officeDocument/2006/relationships/hyperlink" Target="http://observepoint.com" TargetMode="External"/><Relationship Id="rId1238" Type="http://schemas.openxmlformats.org/officeDocument/2006/relationships/hyperlink" Target="http://cdw.com" TargetMode="External"/><Relationship Id="rId1239" Type="http://schemas.openxmlformats.org/officeDocument/2006/relationships/hyperlink" Target="http://observepoint.com" TargetMode="External"/><Relationship Id="rId409" Type="http://schemas.openxmlformats.org/officeDocument/2006/relationships/hyperlink" Target="http://lumen.com" TargetMode="External"/><Relationship Id="rId404" Type="http://schemas.openxmlformats.org/officeDocument/2006/relationships/hyperlink" Target="http://observepoint.com" TargetMode="External"/><Relationship Id="rId403" Type="http://schemas.openxmlformats.org/officeDocument/2006/relationships/hyperlink" Target="http://lumen.com" TargetMode="External"/><Relationship Id="rId402" Type="http://schemas.openxmlformats.org/officeDocument/2006/relationships/hyperlink" Target="http://observepoint.com" TargetMode="External"/><Relationship Id="rId401" Type="http://schemas.openxmlformats.org/officeDocument/2006/relationships/hyperlink" Target="http://lumen.com" TargetMode="External"/><Relationship Id="rId408" Type="http://schemas.openxmlformats.org/officeDocument/2006/relationships/hyperlink" Target="http://observepoint.com" TargetMode="External"/><Relationship Id="rId407" Type="http://schemas.openxmlformats.org/officeDocument/2006/relationships/hyperlink" Target="http://observepoint.com" TargetMode="External"/><Relationship Id="rId406" Type="http://schemas.openxmlformats.org/officeDocument/2006/relationships/hyperlink" Target="http://observepoint.com" TargetMode="External"/><Relationship Id="rId405" Type="http://schemas.openxmlformats.org/officeDocument/2006/relationships/hyperlink" Target="http://lumen.com" TargetMode="External"/><Relationship Id="rId1230" Type="http://schemas.openxmlformats.org/officeDocument/2006/relationships/hyperlink" Target="http://spark.co.nz" TargetMode="External"/><Relationship Id="rId400" Type="http://schemas.openxmlformats.org/officeDocument/2006/relationships/hyperlink" Target="http://observepoint.com" TargetMode="External"/><Relationship Id="rId1231" Type="http://schemas.openxmlformats.org/officeDocument/2006/relationships/hyperlink" Target="http://observepoint.com" TargetMode="External"/><Relationship Id="rId1232" Type="http://schemas.openxmlformats.org/officeDocument/2006/relationships/hyperlink" Target="http://spark.co.nz" TargetMode="External"/><Relationship Id="rId1233" Type="http://schemas.openxmlformats.org/officeDocument/2006/relationships/hyperlink" Target="http://observepoint.com" TargetMode="External"/><Relationship Id="rId1234" Type="http://schemas.openxmlformats.org/officeDocument/2006/relationships/hyperlink" Target="http://spark.co.nz" TargetMode="External"/><Relationship Id="rId1224" Type="http://schemas.openxmlformats.org/officeDocument/2006/relationships/hyperlink" Target="http://observepoint.com" TargetMode="External"/><Relationship Id="rId1225" Type="http://schemas.openxmlformats.org/officeDocument/2006/relationships/hyperlink" Target="http://cdw.com" TargetMode="External"/><Relationship Id="rId1226" Type="http://schemas.openxmlformats.org/officeDocument/2006/relationships/hyperlink" Target="http://observepoint.com" TargetMode="External"/><Relationship Id="rId1227" Type="http://schemas.openxmlformats.org/officeDocument/2006/relationships/hyperlink" Target="http://cdw.com" TargetMode="External"/><Relationship Id="rId1228" Type="http://schemas.openxmlformats.org/officeDocument/2006/relationships/hyperlink" Target="http://spark.co.nz" TargetMode="External"/><Relationship Id="rId1229" Type="http://schemas.openxmlformats.org/officeDocument/2006/relationships/hyperlink" Target="http://observepoint.com" TargetMode="External"/><Relationship Id="rId1220" Type="http://schemas.openxmlformats.org/officeDocument/2006/relationships/hyperlink" Target="http://observepoint.com" TargetMode="External"/><Relationship Id="rId1221" Type="http://schemas.openxmlformats.org/officeDocument/2006/relationships/hyperlink" Target="http://worldmarket.com" TargetMode="External"/><Relationship Id="rId1222" Type="http://schemas.openxmlformats.org/officeDocument/2006/relationships/hyperlink" Target="http://observepoint.com" TargetMode="External"/><Relationship Id="rId1223" Type="http://schemas.openxmlformats.org/officeDocument/2006/relationships/hyperlink" Target="http://observepoint.com" TargetMode="External"/><Relationship Id="rId469" Type="http://schemas.openxmlformats.org/officeDocument/2006/relationships/hyperlink" Target="http://mongodb.com" TargetMode="External"/><Relationship Id="rId468" Type="http://schemas.openxmlformats.org/officeDocument/2006/relationships/hyperlink" Target="http://observepoint.com" TargetMode="External"/><Relationship Id="rId467" Type="http://schemas.openxmlformats.org/officeDocument/2006/relationships/hyperlink" Target="http://mongodb.com" TargetMode="External"/><Relationship Id="rId1290" Type="http://schemas.openxmlformats.org/officeDocument/2006/relationships/hyperlink" Target="http://observepoint.com" TargetMode="External"/><Relationship Id="rId1291" Type="http://schemas.openxmlformats.org/officeDocument/2006/relationships/hyperlink" Target="http://observepoint.com" TargetMode="External"/><Relationship Id="rId1292" Type="http://schemas.openxmlformats.org/officeDocument/2006/relationships/hyperlink" Target="http://observepoint.com" TargetMode="External"/><Relationship Id="rId462" Type="http://schemas.openxmlformats.org/officeDocument/2006/relationships/hyperlink" Target="http://officeworks.com.au" TargetMode="External"/><Relationship Id="rId1293" Type="http://schemas.openxmlformats.org/officeDocument/2006/relationships/hyperlink" Target="http://woolworths.com.au" TargetMode="External"/><Relationship Id="rId461" Type="http://schemas.openxmlformats.org/officeDocument/2006/relationships/hyperlink" Target="http://observepoint.com" TargetMode="External"/><Relationship Id="rId1294" Type="http://schemas.openxmlformats.org/officeDocument/2006/relationships/hyperlink" Target="http://observepoint.com" TargetMode="External"/><Relationship Id="rId460" Type="http://schemas.openxmlformats.org/officeDocument/2006/relationships/hyperlink" Target="http://observepoint.com" TargetMode="External"/><Relationship Id="rId1295" Type="http://schemas.openxmlformats.org/officeDocument/2006/relationships/hyperlink" Target="http://observepoint.com" TargetMode="External"/><Relationship Id="rId1296" Type="http://schemas.openxmlformats.org/officeDocument/2006/relationships/hyperlink" Target="http://woolworths.com.au" TargetMode="External"/><Relationship Id="rId466" Type="http://schemas.openxmlformats.org/officeDocument/2006/relationships/hyperlink" Target="http://observepoint.com" TargetMode="External"/><Relationship Id="rId1297" Type="http://schemas.openxmlformats.org/officeDocument/2006/relationships/hyperlink" Target="http://observepoint.com" TargetMode="External"/><Relationship Id="rId465" Type="http://schemas.openxmlformats.org/officeDocument/2006/relationships/hyperlink" Target="http://observepoint.com" TargetMode="External"/><Relationship Id="rId1298" Type="http://schemas.openxmlformats.org/officeDocument/2006/relationships/hyperlink" Target="http://observepoint.com" TargetMode="External"/><Relationship Id="rId464" Type="http://schemas.openxmlformats.org/officeDocument/2006/relationships/hyperlink" Target="http://officeworks.com.au" TargetMode="External"/><Relationship Id="rId1299" Type="http://schemas.openxmlformats.org/officeDocument/2006/relationships/hyperlink" Target="http://woolworths.com.au" TargetMode="External"/><Relationship Id="rId463" Type="http://schemas.openxmlformats.org/officeDocument/2006/relationships/hyperlink" Target="http://observepoint.com" TargetMode="External"/><Relationship Id="rId459" Type="http://schemas.openxmlformats.org/officeDocument/2006/relationships/hyperlink" Target="http://merz.com" TargetMode="External"/><Relationship Id="rId458" Type="http://schemas.openxmlformats.org/officeDocument/2006/relationships/hyperlink" Target="http://observepoint.com" TargetMode="External"/><Relationship Id="rId457" Type="http://schemas.openxmlformats.org/officeDocument/2006/relationships/hyperlink" Target="http://observepoint.com" TargetMode="External"/><Relationship Id="rId456" Type="http://schemas.openxmlformats.org/officeDocument/2006/relationships/hyperlink" Target="http://observepoint.com" TargetMode="External"/><Relationship Id="rId1280" Type="http://schemas.openxmlformats.org/officeDocument/2006/relationships/hyperlink" Target="http://woolworths.com.au" TargetMode="External"/><Relationship Id="rId1281" Type="http://schemas.openxmlformats.org/officeDocument/2006/relationships/hyperlink" Target="http://observepoint.com" TargetMode="External"/><Relationship Id="rId451" Type="http://schemas.openxmlformats.org/officeDocument/2006/relationships/hyperlink" Target="http://observepoint.com" TargetMode="External"/><Relationship Id="rId1282" Type="http://schemas.openxmlformats.org/officeDocument/2006/relationships/hyperlink" Target="http://observepoint.com" TargetMode="External"/><Relationship Id="rId450" Type="http://schemas.openxmlformats.org/officeDocument/2006/relationships/hyperlink" Target="http://merz.com" TargetMode="External"/><Relationship Id="rId1283" Type="http://schemas.openxmlformats.org/officeDocument/2006/relationships/hyperlink" Target="http://agilent.com" TargetMode="External"/><Relationship Id="rId1284" Type="http://schemas.openxmlformats.org/officeDocument/2006/relationships/hyperlink" Target="http://observepoint.com" TargetMode="External"/><Relationship Id="rId1285" Type="http://schemas.openxmlformats.org/officeDocument/2006/relationships/hyperlink" Target="http://observepoint.com" TargetMode="External"/><Relationship Id="rId455" Type="http://schemas.openxmlformats.org/officeDocument/2006/relationships/hyperlink" Target="http://merz.com" TargetMode="External"/><Relationship Id="rId1286" Type="http://schemas.openxmlformats.org/officeDocument/2006/relationships/hyperlink" Target="http://observepoint.com" TargetMode="External"/><Relationship Id="rId454" Type="http://schemas.openxmlformats.org/officeDocument/2006/relationships/hyperlink" Target="http://observepoint.com" TargetMode="External"/><Relationship Id="rId1287" Type="http://schemas.openxmlformats.org/officeDocument/2006/relationships/hyperlink" Target="http://observepoint.com" TargetMode="External"/><Relationship Id="rId453" Type="http://schemas.openxmlformats.org/officeDocument/2006/relationships/hyperlink" Target="http://merz.com" TargetMode="External"/><Relationship Id="rId1288" Type="http://schemas.openxmlformats.org/officeDocument/2006/relationships/hyperlink" Target="http://observepoint.com" TargetMode="External"/><Relationship Id="rId452" Type="http://schemas.openxmlformats.org/officeDocument/2006/relationships/hyperlink" Target="http://observepoint.com" TargetMode="External"/><Relationship Id="rId1289" Type="http://schemas.openxmlformats.org/officeDocument/2006/relationships/hyperlink" Target="http://woolworths.com.au" TargetMode="External"/><Relationship Id="rId491" Type="http://schemas.openxmlformats.org/officeDocument/2006/relationships/hyperlink" Target="http://mongodb.com" TargetMode="External"/><Relationship Id="rId490" Type="http://schemas.openxmlformats.org/officeDocument/2006/relationships/hyperlink" Target="http://observepoint.com" TargetMode="External"/><Relationship Id="rId489" Type="http://schemas.openxmlformats.org/officeDocument/2006/relationships/hyperlink" Target="http://mongodb.com" TargetMode="External"/><Relationship Id="rId484" Type="http://schemas.openxmlformats.org/officeDocument/2006/relationships/hyperlink" Target="http://mongodb.com" TargetMode="External"/><Relationship Id="rId483" Type="http://schemas.openxmlformats.org/officeDocument/2006/relationships/hyperlink" Target="http://observepoint.com" TargetMode="External"/><Relationship Id="rId482" Type="http://schemas.openxmlformats.org/officeDocument/2006/relationships/hyperlink" Target="http://observepoint.com" TargetMode="External"/><Relationship Id="rId481" Type="http://schemas.openxmlformats.org/officeDocument/2006/relationships/hyperlink" Target="http://mongodb.com" TargetMode="External"/><Relationship Id="rId488" Type="http://schemas.openxmlformats.org/officeDocument/2006/relationships/hyperlink" Target="http://mongodb.com" TargetMode="External"/><Relationship Id="rId487" Type="http://schemas.openxmlformats.org/officeDocument/2006/relationships/hyperlink" Target="http://observepoint.com" TargetMode="External"/><Relationship Id="rId486" Type="http://schemas.openxmlformats.org/officeDocument/2006/relationships/hyperlink" Target="http://observepoint.com" TargetMode="External"/><Relationship Id="rId485" Type="http://schemas.openxmlformats.org/officeDocument/2006/relationships/hyperlink" Target="http://mongodb.com" TargetMode="External"/><Relationship Id="rId480" Type="http://schemas.openxmlformats.org/officeDocument/2006/relationships/hyperlink" Target="http://mongodb.com" TargetMode="External"/><Relationship Id="rId479" Type="http://schemas.openxmlformats.org/officeDocument/2006/relationships/hyperlink" Target="http://observepoint.com" TargetMode="External"/><Relationship Id="rId478" Type="http://schemas.openxmlformats.org/officeDocument/2006/relationships/hyperlink" Target="http://mongodb.com" TargetMode="External"/><Relationship Id="rId473" Type="http://schemas.openxmlformats.org/officeDocument/2006/relationships/hyperlink" Target="http://observepoint.com" TargetMode="External"/><Relationship Id="rId472" Type="http://schemas.openxmlformats.org/officeDocument/2006/relationships/hyperlink" Target="http://observepoint.com" TargetMode="External"/><Relationship Id="rId471" Type="http://schemas.openxmlformats.org/officeDocument/2006/relationships/hyperlink" Target="http://mongodb.com" TargetMode="External"/><Relationship Id="rId470" Type="http://schemas.openxmlformats.org/officeDocument/2006/relationships/hyperlink" Target="http://observepoint.com" TargetMode="External"/><Relationship Id="rId477" Type="http://schemas.openxmlformats.org/officeDocument/2006/relationships/hyperlink" Target="http://mongodb.com" TargetMode="External"/><Relationship Id="rId476" Type="http://schemas.openxmlformats.org/officeDocument/2006/relationships/hyperlink" Target="http://observepoint.com" TargetMode="External"/><Relationship Id="rId475" Type="http://schemas.openxmlformats.org/officeDocument/2006/relationships/hyperlink" Target="http://observepoint.com" TargetMode="External"/><Relationship Id="rId474" Type="http://schemas.openxmlformats.org/officeDocument/2006/relationships/hyperlink" Target="http://mongodb.com" TargetMode="External"/><Relationship Id="rId1257" Type="http://schemas.openxmlformats.org/officeDocument/2006/relationships/hyperlink" Target="http://observepoint.com" TargetMode="External"/><Relationship Id="rId1258" Type="http://schemas.openxmlformats.org/officeDocument/2006/relationships/hyperlink" Target="http://prudential.com" TargetMode="External"/><Relationship Id="rId1259" Type="http://schemas.openxmlformats.org/officeDocument/2006/relationships/hyperlink" Target="http://cdw.com" TargetMode="External"/><Relationship Id="rId426" Type="http://schemas.openxmlformats.org/officeDocument/2006/relationships/hyperlink" Target="http://observepoint.com" TargetMode="External"/><Relationship Id="rId425" Type="http://schemas.openxmlformats.org/officeDocument/2006/relationships/hyperlink" Target="http://lumen.com" TargetMode="External"/><Relationship Id="rId424" Type="http://schemas.openxmlformats.org/officeDocument/2006/relationships/hyperlink" Target="http://observepoint.com" TargetMode="External"/><Relationship Id="rId423" Type="http://schemas.openxmlformats.org/officeDocument/2006/relationships/hyperlink" Target="http://lumen.com" TargetMode="External"/><Relationship Id="rId429" Type="http://schemas.openxmlformats.org/officeDocument/2006/relationships/hyperlink" Target="http://observepoint.com" TargetMode="External"/><Relationship Id="rId428" Type="http://schemas.openxmlformats.org/officeDocument/2006/relationships/hyperlink" Target="http://observepoint.com" TargetMode="External"/><Relationship Id="rId427" Type="http://schemas.openxmlformats.org/officeDocument/2006/relationships/hyperlink" Target="http://lumen.com" TargetMode="External"/><Relationship Id="rId1250" Type="http://schemas.openxmlformats.org/officeDocument/2006/relationships/hyperlink" Target="http://worldmarket.com" TargetMode="External"/><Relationship Id="rId1251" Type="http://schemas.openxmlformats.org/officeDocument/2006/relationships/hyperlink" Target="http://observepoint.com" TargetMode="External"/><Relationship Id="rId1252" Type="http://schemas.openxmlformats.org/officeDocument/2006/relationships/hyperlink" Target="http://observepoint.com" TargetMode="External"/><Relationship Id="rId422" Type="http://schemas.openxmlformats.org/officeDocument/2006/relationships/hyperlink" Target="http://mms.org" TargetMode="External"/><Relationship Id="rId1253" Type="http://schemas.openxmlformats.org/officeDocument/2006/relationships/hyperlink" Target="http://observepoint.com" TargetMode="External"/><Relationship Id="rId421" Type="http://schemas.openxmlformats.org/officeDocument/2006/relationships/hyperlink" Target="http://observepoint.com" TargetMode="External"/><Relationship Id="rId1254" Type="http://schemas.openxmlformats.org/officeDocument/2006/relationships/hyperlink" Target="http://prudential.com" TargetMode="External"/><Relationship Id="rId420" Type="http://schemas.openxmlformats.org/officeDocument/2006/relationships/hyperlink" Target="http://lumen.com" TargetMode="External"/><Relationship Id="rId1255" Type="http://schemas.openxmlformats.org/officeDocument/2006/relationships/hyperlink" Target="http://prudential.com" TargetMode="External"/><Relationship Id="rId1256" Type="http://schemas.openxmlformats.org/officeDocument/2006/relationships/hyperlink" Target="http://observepoint.com" TargetMode="External"/><Relationship Id="rId1246" Type="http://schemas.openxmlformats.org/officeDocument/2006/relationships/hyperlink" Target="http://observepoint.com" TargetMode="External"/><Relationship Id="rId1247" Type="http://schemas.openxmlformats.org/officeDocument/2006/relationships/hyperlink" Target="http://prudential.com" TargetMode="External"/><Relationship Id="rId1248" Type="http://schemas.openxmlformats.org/officeDocument/2006/relationships/hyperlink" Target="http://ros.com" TargetMode="External"/><Relationship Id="rId1249" Type="http://schemas.openxmlformats.org/officeDocument/2006/relationships/hyperlink" Target="http://observepoint.com" TargetMode="External"/><Relationship Id="rId415" Type="http://schemas.openxmlformats.org/officeDocument/2006/relationships/hyperlink" Target="http://observepoint.com" TargetMode="External"/><Relationship Id="rId414" Type="http://schemas.openxmlformats.org/officeDocument/2006/relationships/hyperlink" Target="http://lumen.com" TargetMode="External"/><Relationship Id="rId413" Type="http://schemas.openxmlformats.org/officeDocument/2006/relationships/hyperlink" Target="http://observepoint.com" TargetMode="External"/><Relationship Id="rId412" Type="http://schemas.openxmlformats.org/officeDocument/2006/relationships/hyperlink" Target="http://observepoint.com" TargetMode="External"/><Relationship Id="rId419" Type="http://schemas.openxmlformats.org/officeDocument/2006/relationships/hyperlink" Target="http://observepoint.com" TargetMode="External"/><Relationship Id="rId418" Type="http://schemas.openxmlformats.org/officeDocument/2006/relationships/hyperlink" Target="http://lumen.com" TargetMode="External"/><Relationship Id="rId417" Type="http://schemas.openxmlformats.org/officeDocument/2006/relationships/hyperlink" Target="http://observepoint.com" TargetMode="External"/><Relationship Id="rId416" Type="http://schemas.openxmlformats.org/officeDocument/2006/relationships/hyperlink" Target="http://lumen.com" TargetMode="External"/><Relationship Id="rId1240" Type="http://schemas.openxmlformats.org/officeDocument/2006/relationships/hyperlink" Target="http://observepoint.com" TargetMode="External"/><Relationship Id="rId1241" Type="http://schemas.openxmlformats.org/officeDocument/2006/relationships/hyperlink" Target="http://worldmarket.com" TargetMode="External"/><Relationship Id="rId411" Type="http://schemas.openxmlformats.org/officeDocument/2006/relationships/hyperlink" Target="http://observepoint.com" TargetMode="External"/><Relationship Id="rId1242" Type="http://schemas.openxmlformats.org/officeDocument/2006/relationships/hyperlink" Target="http://observepoint.com" TargetMode="External"/><Relationship Id="rId410" Type="http://schemas.openxmlformats.org/officeDocument/2006/relationships/hyperlink" Target="http://observepoint.com" TargetMode="External"/><Relationship Id="rId1243" Type="http://schemas.openxmlformats.org/officeDocument/2006/relationships/hyperlink" Target="http://observepoint.com" TargetMode="External"/><Relationship Id="rId1244" Type="http://schemas.openxmlformats.org/officeDocument/2006/relationships/hyperlink" Target="http://worldmarket.com" TargetMode="External"/><Relationship Id="rId1245" Type="http://schemas.openxmlformats.org/officeDocument/2006/relationships/hyperlink" Target="http://observepoint.com" TargetMode="External"/><Relationship Id="rId1279" Type="http://schemas.openxmlformats.org/officeDocument/2006/relationships/hyperlink" Target="http://observepoint.com" TargetMode="External"/><Relationship Id="rId448" Type="http://schemas.openxmlformats.org/officeDocument/2006/relationships/hyperlink" Target="http://observepoint.com" TargetMode="External"/><Relationship Id="rId447" Type="http://schemas.openxmlformats.org/officeDocument/2006/relationships/hyperlink" Target="http://officeworks.com.au" TargetMode="External"/><Relationship Id="rId446" Type="http://schemas.openxmlformats.org/officeDocument/2006/relationships/hyperlink" Target="http://observepoint.com" TargetMode="External"/><Relationship Id="rId445" Type="http://schemas.openxmlformats.org/officeDocument/2006/relationships/hyperlink" Target="http://officeworks.com.au" TargetMode="External"/><Relationship Id="rId449" Type="http://schemas.openxmlformats.org/officeDocument/2006/relationships/hyperlink" Target="http://observepoint.com" TargetMode="External"/><Relationship Id="rId1270" Type="http://schemas.openxmlformats.org/officeDocument/2006/relationships/hyperlink" Target="http://worldmarket.com" TargetMode="External"/><Relationship Id="rId440" Type="http://schemas.openxmlformats.org/officeDocument/2006/relationships/hyperlink" Target="http://observepoint.com" TargetMode="External"/><Relationship Id="rId1271" Type="http://schemas.openxmlformats.org/officeDocument/2006/relationships/hyperlink" Target="http://observepoint.com" TargetMode="External"/><Relationship Id="rId1272" Type="http://schemas.openxmlformats.org/officeDocument/2006/relationships/hyperlink" Target="http://cdw.com" TargetMode="External"/><Relationship Id="rId1273" Type="http://schemas.openxmlformats.org/officeDocument/2006/relationships/hyperlink" Target="http://cdw.com" TargetMode="External"/><Relationship Id="rId1274" Type="http://schemas.openxmlformats.org/officeDocument/2006/relationships/hyperlink" Target="http://observepoint.com" TargetMode="External"/><Relationship Id="rId444" Type="http://schemas.openxmlformats.org/officeDocument/2006/relationships/hyperlink" Target="http://observepoint.com" TargetMode="External"/><Relationship Id="rId1275" Type="http://schemas.openxmlformats.org/officeDocument/2006/relationships/hyperlink" Target="http://worldmarket.com" TargetMode="External"/><Relationship Id="rId443" Type="http://schemas.openxmlformats.org/officeDocument/2006/relationships/hyperlink" Target="http://officeworks.com.au" TargetMode="External"/><Relationship Id="rId1276" Type="http://schemas.openxmlformats.org/officeDocument/2006/relationships/hyperlink" Target="http://observepoint.com" TargetMode="External"/><Relationship Id="rId442" Type="http://schemas.openxmlformats.org/officeDocument/2006/relationships/hyperlink" Target="http://observepoint.com" TargetMode="External"/><Relationship Id="rId1277" Type="http://schemas.openxmlformats.org/officeDocument/2006/relationships/hyperlink" Target="http://observepoint.com" TargetMode="External"/><Relationship Id="rId441" Type="http://schemas.openxmlformats.org/officeDocument/2006/relationships/hyperlink" Target="http://officeworks.com.au" TargetMode="External"/><Relationship Id="rId1278" Type="http://schemas.openxmlformats.org/officeDocument/2006/relationships/hyperlink" Target="http://ros.com" TargetMode="External"/><Relationship Id="rId1268" Type="http://schemas.openxmlformats.org/officeDocument/2006/relationships/hyperlink" Target="http://observepoint.com" TargetMode="External"/><Relationship Id="rId1269" Type="http://schemas.openxmlformats.org/officeDocument/2006/relationships/hyperlink" Target="http://observepoint.com" TargetMode="External"/><Relationship Id="rId437" Type="http://schemas.openxmlformats.org/officeDocument/2006/relationships/hyperlink" Target="http://observepoint.com" TargetMode="External"/><Relationship Id="rId436" Type="http://schemas.openxmlformats.org/officeDocument/2006/relationships/hyperlink" Target="http://observepoint.com" TargetMode="External"/><Relationship Id="rId435" Type="http://schemas.openxmlformats.org/officeDocument/2006/relationships/hyperlink" Target="http://lumen.com" TargetMode="External"/><Relationship Id="rId434" Type="http://schemas.openxmlformats.org/officeDocument/2006/relationships/hyperlink" Target="http://observepoint.com" TargetMode="External"/><Relationship Id="rId439" Type="http://schemas.openxmlformats.org/officeDocument/2006/relationships/hyperlink" Target="http://observepoint.com" TargetMode="External"/><Relationship Id="rId438" Type="http://schemas.openxmlformats.org/officeDocument/2006/relationships/hyperlink" Target="http://observepoint.com" TargetMode="External"/><Relationship Id="rId1260" Type="http://schemas.openxmlformats.org/officeDocument/2006/relationships/hyperlink" Target="http://cdw.com" TargetMode="External"/><Relationship Id="rId1261" Type="http://schemas.openxmlformats.org/officeDocument/2006/relationships/hyperlink" Target="http://observepoint.com" TargetMode="External"/><Relationship Id="rId1262" Type="http://schemas.openxmlformats.org/officeDocument/2006/relationships/hyperlink" Target="http://observepoint.com" TargetMode="External"/><Relationship Id="rId1263" Type="http://schemas.openxmlformats.org/officeDocument/2006/relationships/hyperlink" Target="http://woolworths.com.au" TargetMode="External"/><Relationship Id="rId433" Type="http://schemas.openxmlformats.org/officeDocument/2006/relationships/hyperlink" Target="http://observepoint.com" TargetMode="External"/><Relationship Id="rId1264" Type="http://schemas.openxmlformats.org/officeDocument/2006/relationships/hyperlink" Target="http://observepoint.com" TargetMode="External"/><Relationship Id="rId432" Type="http://schemas.openxmlformats.org/officeDocument/2006/relationships/hyperlink" Target="http://observepoint.com" TargetMode="External"/><Relationship Id="rId1265" Type="http://schemas.openxmlformats.org/officeDocument/2006/relationships/hyperlink" Target="http://observepoint.com" TargetMode="External"/><Relationship Id="rId431" Type="http://schemas.openxmlformats.org/officeDocument/2006/relationships/hyperlink" Target="http://observepoint.com" TargetMode="External"/><Relationship Id="rId1266" Type="http://schemas.openxmlformats.org/officeDocument/2006/relationships/hyperlink" Target="http://cdw.com" TargetMode="External"/><Relationship Id="rId430" Type="http://schemas.openxmlformats.org/officeDocument/2006/relationships/hyperlink" Target="http://lumen.com" TargetMode="External"/><Relationship Id="rId1267" Type="http://schemas.openxmlformats.org/officeDocument/2006/relationships/hyperlink" Target="http://spark.co.nz" TargetMode="External"/><Relationship Id="rId1" Type="http://schemas.openxmlformats.org/officeDocument/2006/relationships/hyperlink" Target="http://amica.com" TargetMode="External"/><Relationship Id="rId2" Type="http://schemas.openxmlformats.org/officeDocument/2006/relationships/hyperlink" Target="http://observepoint.com" TargetMode="External"/><Relationship Id="rId3" Type="http://schemas.openxmlformats.org/officeDocument/2006/relationships/hyperlink" Target="http://observepoint.com" TargetMode="External"/><Relationship Id="rId4" Type="http://schemas.openxmlformats.org/officeDocument/2006/relationships/hyperlink" Target="http://amica.com" TargetMode="External"/><Relationship Id="rId9" Type="http://schemas.openxmlformats.org/officeDocument/2006/relationships/hyperlink" Target="http://amica.com" TargetMode="External"/><Relationship Id="rId5" Type="http://schemas.openxmlformats.org/officeDocument/2006/relationships/hyperlink" Target="http://observepoint.com" TargetMode="External"/><Relationship Id="rId6" Type="http://schemas.openxmlformats.org/officeDocument/2006/relationships/hyperlink" Target="http://observepoint.com" TargetMode="External"/><Relationship Id="rId7" Type="http://schemas.openxmlformats.org/officeDocument/2006/relationships/hyperlink" Target="http://observepoint.com" TargetMode="External"/><Relationship Id="rId8" Type="http://schemas.openxmlformats.org/officeDocument/2006/relationships/hyperlink" Target="http://observepoint.com" TargetMode="External"/><Relationship Id="rId808" Type="http://schemas.openxmlformats.org/officeDocument/2006/relationships/hyperlink" Target="http://prudential.com" TargetMode="External"/><Relationship Id="rId807" Type="http://schemas.openxmlformats.org/officeDocument/2006/relationships/hyperlink" Target="http://observepoint.com" TargetMode="External"/><Relationship Id="rId806" Type="http://schemas.openxmlformats.org/officeDocument/2006/relationships/hyperlink" Target="http://prudential.com" TargetMode="External"/><Relationship Id="rId805" Type="http://schemas.openxmlformats.org/officeDocument/2006/relationships/hyperlink" Target="http://prudential.com" TargetMode="External"/><Relationship Id="rId809" Type="http://schemas.openxmlformats.org/officeDocument/2006/relationships/hyperlink" Target="http://observepoint.com" TargetMode="External"/><Relationship Id="rId800" Type="http://schemas.openxmlformats.org/officeDocument/2006/relationships/hyperlink" Target="http://prudential.com" TargetMode="External"/><Relationship Id="rId804" Type="http://schemas.openxmlformats.org/officeDocument/2006/relationships/hyperlink" Target="http://observepoint.com" TargetMode="External"/><Relationship Id="rId803" Type="http://schemas.openxmlformats.org/officeDocument/2006/relationships/hyperlink" Target="http://prudential.com" TargetMode="External"/><Relationship Id="rId802" Type="http://schemas.openxmlformats.org/officeDocument/2006/relationships/hyperlink" Target="http://observepoint.com" TargetMode="External"/><Relationship Id="rId801" Type="http://schemas.openxmlformats.org/officeDocument/2006/relationships/hyperlink" Target="http://observepoint.com" TargetMode="External"/><Relationship Id="rId1334" Type="http://schemas.openxmlformats.org/officeDocument/2006/relationships/hyperlink" Target="http://observepoint.com" TargetMode="External"/><Relationship Id="rId1335" Type="http://schemas.openxmlformats.org/officeDocument/2006/relationships/hyperlink" Target="http://accentgr.com.au" TargetMode="External"/><Relationship Id="rId1336" Type="http://schemas.openxmlformats.org/officeDocument/2006/relationships/hyperlink" Target="http://observepoint.com" TargetMode="External"/><Relationship Id="rId1337" Type="http://schemas.openxmlformats.org/officeDocument/2006/relationships/hyperlink" Target="http://observepoint.com" TargetMode="External"/><Relationship Id="rId1338" Type="http://schemas.openxmlformats.org/officeDocument/2006/relationships/hyperlink" Target="http://observepoint.com" TargetMode="External"/><Relationship Id="rId1339" Type="http://schemas.openxmlformats.org/officeDocument/2006/relationships/hyperlink" Target="http://questrade.com" TargetMode="External"/><Relationship Id="rId745" Type="http://schemas.openxmlformats.org/officeDocument/2006/relationships/hyperlink" Target="http://observepoint.com" TargetMode="External"/><Relationship Id="rId744" Type="http://schemas.openxmlformats.org/officeDocument/2006/relationships/hyperlink" Target="http://prudential.com" TargetMode="External"/><Relationship Id="rId743" Type="http://schemas.openxmlformats.org/officeDocument/2006/relationships/hyperlink" Target="http://prudential.com" TargetMode="External"/><Relationship Id="rId742" Type="http://schemas.openxmlformats.org/officeDocument/2006/relationships/hyperlink" Target="http://prudential.com" TargetMode="External"/><Relationship Id="rId749" Type="http://schemas.openxmlformats.org/officeDocument/2006/relationships/hyperlink" Target="http://prudential.com" TargetMode="External"/><Relationship Id="rId748" Type="http://schemas.openxmlformats.org/officeDocument/2006/relationships/hyperlink" Target="http://observepoint.com" TargetMode="External"/><Relationship Id="rId747" Type="http://schemas.openxmlformats.org/officeDocument/2006/relationships/hyperlink" Target="http://prudential.com" TargetMode="External"/><Relationship Id="rId746" Type="http://schemas.openxmlformats.org/officeDocument/2006/relationships/hyperlink" Target="http://observepoint.com" TargetMode="External"/><Relationship Id="rId741" Type="http://schemas.openxmlformats.org/officeDocument/2006/relationships/hyperlink" Target="http://observepoint.com" TargetMode="External"/><Relationship Id="rId1330" Type="http://schemas.openxmlformats.org/officeDocument/2006/relationships/hyperlink" Target="http://observepoint.com" TargetMode="External"/><Relationship Id="rId740" Type="http://schemas.openxmlformats.org/officeDocument/2006/relationships/hyperlink" Target="http://prudential.com" TargetMode="External"/><Relationship Id="rId1331" Type="http://schemas.openxmlformats.org/officeDocument/2006/relationships/hyperlink" Target="http://observepoint.com" TargetMode="External"/><Relationship Id="rId1332" Type="http://schemas.openxmlformats.org/officeDocument/2006/relationships/hyperlink" Target="http://observepoint.com" TargetMode="External"/><Relationship Id="rId1333" Type="http://schemas.openxmlformats.org/officeDocument/2006/relationships/hyperlink" Target="http://accentgr.com.au" TargetMode="External"/><Relationship Id="rId1323" Type="http://schemas.openxmlformats.org/officeDocument/2006/relationships/hyperlink" Target="http://woolworths.com.au" TargetMode="External"/><Relationship Id="rId1324" Type="http://schemas.openxmlformats.org/officeDocument/2006/relationships/hyperlink" Target="http://observepoint.com" TargetMode="External"/><Relationship Id="rId1325" Type="http://schemas.openxmlformats.org/officeDocument/2006/relationships/hyperlink" Target="http://observepoint.com" TargetMode="External"/><Relationship Id="rId1326" Type="http://schemas.openxmlformats.org/officeDocument/2006/relationships/hyperlink" Target="http://observepoint.com" TargetMode="External"/><Relationship Id="rId1327" Type="http://schemas.openxmlformats.org/officeDocument/2006/relationships/hyperlink" Target="http://observepoint.com" TargetMode="External"/><Relationship Id="rId1328" Type="http://schemas.openxmlformats.org/officeDocument/2006/relationships/hyperlink" Target="http://woolworths.com.au" TargetMode="External"/><Relationship Id="rId1329" Type="http://schemas.openxmlformats.org/officeDocument/2006/relationships/hyperlink" Target="http://accentgr.com.au" TargetMode="External"/><Relationship Id="rId739" Type="http://schemas.openxmlformats.org/officeDocument/2006/relationships/hyperlink" Target="http://prudential.com" TargetMode="External"/><Relationship Id="rId734" Type="http://schemas.openxmlformats.org/officeDocument/2006/relationships/hyperlink" Target="http://prudential.com" TargetMode="External"/><Relationship Id="rId733" Type="http://schemas.openxmlformats.org/officeDocument/2006/relationships/hyperlink" Target="http://prudential.com" TargetMode="External"/><Relationship Id="rId732" Type="http://schemas.openxmlformats.org/officeDocument/2006/relationships/hyperlink" Target="http://observepoint.com" TargetMode="External"/><Relationship Id="rId731" Type="http://schemas.openxmlformats.org/officeDocument/2006/relationships/hyperlink" Target="http://observepoint.com" TargetMode="External"/><Relationship Id="rId738" Type="http://schemas.openxmlformats.org/officeDocument/2006/relationships/hyperlink" Target="http://observepoint.com" TargetMode="External"/><Relationship Id="rId737" Type="http://schemas.openxmlformats.org/officeDocument/2006/relationships/hyperlink" Target="http://prudential.com" TargetMode="External"/><Relationship Id="rId736" Type="http://schemas.openxmlformats.org/officeDocument/2006/relationships/hyperlink" Target="http://prudential.com" TargetMode="External"/><Relationship Id="rId735" Type="http://schemas.openxmlformats.org/officeDocument/2006/relationships/hyperlink" Target="http://observepoint.com" TargetMode="External"/><Relationship Id="rId730" Type="http://schemas.openxmlformats.org/officeDocument/2006/relationships/hyperlink" Target="http://prudential.com" TargetMode="External"/><Relationship Id="rId1320" Type="http://schemas.openxmlformats.org/officeDocument/2006/relationships/hyperlink" Target="http://agilent.com" TargetMode="External"/><Relationship Id="rId1321" Type="http://schemas.openxmlformats.org/officeDocument/2006/relationships/hyperlink" Target="http://agilent.com" TargetMode="External"/><Relationship Id="rId1322" Type="http://schemas.openxmlformats.org/officeDocument/2006/relationships/hyperlink" Target="http://observepoint.com" TargetMode="External"/><Relationship Id="rId1356" Type="http://schemas.openxmlformats.org/officeDocument/2006/relationships/hyperlink" Target="http://observepoint.com" TargetMode="External"/><Relationship Id="rId1357" Type="http://schemas.openxmlformats.org/officeDocument/2006/relationships/hyperlink" Target="http://observepoint.com" TargetMode="External"/><Relationship Id="rId1358" Type="http://schemas.openxmlformats.org/officeDocument/2006/relationships/hyperlink" Target="http://brunswick.com" TargetMode="External"/><Relationship Id="rId1359" Type="http://schemas.openxmlformats.org/officeDocument/2006/relationships/hyperlink" Target="http://observepoint.com" TargetMode="External"/><Relationship Id="rId767" Type="http://schemas.openxmlformats.org/officeDocument/2006/relationships/hyperlink" Target="http://observepoint.com" TargetMode="External"/><Relationship Id="rId766" Type="http://schemas.openxmlformats.org/officeDocument/2006/relationships/hyperlink" Target="http://observepoint.com" TargetMode="External"/><Relationship Id="rId765" Type="http://schemas.openxmlformats.org/officeDocument/2006/relationships/hyperlink" Target="http://observepoint.com" TargetMode="External"/><Relationship Id="rId764" Type="http://schemas.openxmlformats.org/officeDocument/2006/relationships/hyperlink" Target="http://observepoint.com" TargetMode="External"/><Relationship Id="rId769" Type="http://schemas.openxmlformats.org/officeDocument/2006/relationships/hyperlink" Target="http://observepoint.com" TargetMode="External"/><Relationship Id="rId768" Type="http://schemas.openxmlformats.org/officeDocument/2006/relationships/hyperlink" Target="http://prudential.com" TargetMode="External"/><Relationship Id="rId1350" Type="http://schemas.openxmlformats.org/officeDocument/2006/relationships/hyperlink" Target="http://observepoint.com" TargetMode="External"/><Relationship Id="rId1351" Type="http://schemas.openxmlformats.org/officeDocument/2006/relationships/hyperlink" Target="http://observepoint.com" TargetMode="External"/><Relationship Id="rId763" Type="http://schemas.openxmlformats.org/officeDocument/2006/relationships/hyperlink" Target="http://observepoint.com" TargetMode="External"/><Relationship Id="rId1352" Type="http://schemas.openxmlformats.org/officeDocument/2006/relationships/hyperlink" Target="http://observepoint.com" TargetMode="External"/><Relationship Id="rId762" Type="http://schemas.openxmlformats.org/officeDocument/2006/relationships/hyperlink" Target="http://prudential.com" TargetMode="External"/><Relationship Id="rId1353" Type="http://schemas.openxmlformats.org/officeDocument/2006/relationships/hyperlink" Target="http://woolworths.com.au" TargetMode="External"/><Relationship Id="rId761" Type="http://schemas.openxmlformats.org/officeDocument/2006/relationships/hyperlink" Target="http://observepoint.com" TargetMode="External"/><Relationship Id="rId1354" Type="http://schemas.openxmlformats.org/officeDocument/2006/relationships/hyperlink" Target="http://brunswick.com" TargetMode="External"/><Relationship Id="rId760" Type="http://schemas.openxmlformats.org/officeDocument/2006/relationships/hyperlink" Target="http://observepoint.com" TargetMode="External"/><Relationship Id="rId1355" Type="http://schemas.openxmlformats.org/officeDocument/2006/relationships/hyperlink" Target="http://observepoint.com" TargetMode="External"/><Relationship Id="rId1345" Type="http://schemas.openxmlformats.org/officeDocument/2006/relationships/hyperlink" Target="http://prudential.com" TargetMode="External"/><Relationship Id="rId1346" Type="http://schemas.openxmlformats.org/officeDocument/2006/relationships/hyperlink" Target="http://prudential.com" TargetMode="External"/><Relationship Id="rId1347" Type="http://schemas.openxmlformats.org/officeDocument/2006/relationships/hyperlink" Target="http://observepoint.com" TargetMode="External"/><Relationship Id="rId1348" Type="http://schemas.openxmlformats.org/officeDocument/2006/relationships/hyperlink" Target="http://observepoint.com" TargetMode="External"/><Relationship Id="rId1349" Type="http://schemas.openxmlformats.org/officeDocument/2006/relationships/hyperlink" Target="http://woolworths.com.au" TargetMode="External"/><Relationship Id="rId756" Type="http://schemas.openxmlformats.org/officeDocument/2006/relationships/hyperlink" Target="http://prudential.com" TargetMode="External"/><Relationship Id="rId755" Type="http://schemas.openxmlformats.org/officeDocument/2006/relationships/hyperlink" Target="http://observepoint.com" TargetMode="External"/><Relationship Id="rId754" Type="http://schemas.openxmlformats.org/officeDocument/2006/relationships/hyperlink" Target="http://prudential.com" TargetMode="External"/><Relationship Id="rId753" Type="http://schemas.openxmlformats.org/officeDocument/2006/relationships/hyperlink" Target="http://prudential.com" TargetMode="External"/><Relationship Id="rId759" Type="http://schemas.openxmlformats.org/officeDocument/2006/relationships/hyperlink" Target="http://prudential.com" TargetMode="External"/><Relationship Id="rId758" Type="http://schemas.openxmlformats.org/officeDocument/2006/relationships/hyperlink" Target="http://prudential.com" TargetMode="External"/><Relationship Id="rId757" Type="http://schemas.openxmlformats.org/officeDocument/2006/relationships/hyperlink" Target="http://prudential.com" TargetMode="External"/><Relationship Id="rId1340" Type="http://schemas.openxmlformats.org/officeDocument/2006/relationships/hyperlink" Target="http://prudential.com" TargetMode="External"/><Relationship Id="rId752" Type="http://schemas.openxmlformats.org/officeDocument/2006/relationships/hyperlink" Target="http://observepoint.com" TargetMode="External"/><Relationship Id="rId1341" Type="http://schemas.openxmlformats.org/officeDocument/2006/relationships/hyperlink" Target="http://observepoint.com" TargetMode="External"/><Relationship Id="rId751" Type="http://schemas.openxmlformats.org/officeDocument/2006/relationships/hyperlink" Target="http://prudential.com" TargetMode="External"/><Relationship Id="rId1342" Type="http://schemas.openxmlformats.org/officeDocument/2006/relationships/hyperlink" Target="http://observepoint.com" TargetMode="External"/><Relationship Id="rId750" Type="http://schemas.openxmlformats.org/officeDocument/2006/relationships/hyperlink" Target="http://prudential.com" TargetMode="External"/><Relationship Id="rId1343" Type="http://schemas.openxmlformats.org/officeDocument/2006/relationships/hyperlink" Target="http://prudential.com" TargetMode="External"/><Relationship Id="rId1344" Type="http://schemas.openxmlformats.org/officeDocument/2006/relationships/hyperlink" Target="http://observepoint.com" TargetMode="External"/><Relationship Id="rId709" Type="http://schemas.openxmlformats.org/officeDocument/2006/relationships/hyperlink" Target="http://prudential.com" TargetMode="External"/><Relationship Id="rId708" Type="http://schemas.openxmlformats.org/officeDocument/2006/relationships/hyperlink" Target="http://observepoint.com" TargetMode="External"/><Relationship Id="rId707" Type="http://schemas.openxmlformats.org/officeDocument/2006/relationships/hyperlink" Target="http://prudential.com" TargetMode="External"/><Relationship Id="rId706" Type="http://schemas.openxmlformats.org/officeDocument/2006/relationships/hyperlink" Target="http://prudential.com" TargetMode="External"/><Relationship Id="rId701" Type="http://schemas.openxmlformats.org/officeDocument/2006/relationships/hyperlink" Target="http://prudential.com" TargetMode="External"/><Relationship Id="rId700" Type="http://schemas.openxmlformats.org/officeDocument/2006/relationships/hyperlink" Target="http://observepoint.com" TargetMode="External"/><Relationship Id="rId705" Type="http://schemas.openxmlformats.org/officeDocument/2006/relationships/hyperlink" Target="http://prudential.com" TargetMode="External"/><Relationship Id="rId704" Type="http://schemas.openxmlformats.org/officeDocument/2006/relationships/hyperlink" Target="http://observepoint.com" TargetMode="External"/><Relationship Id="rId703" Type="http://schemas.openxmlformats.org/officeDocument/2006/relationships/hyperlink" Target="http://prudential.com" TargetMode="External"/><Relationship Id="rId702" Type="http://schemas.openxmlformats.org/officeDocument/2006/relationships/hyperlink" Target="http://prudential.com" TargetMode="External"/><Relationship Id="rId1312" Type="http://schemas.openxmlformats.org/officeDocument/2006/relationships/hyperlink" Target="http://observepoint.com" TargetMode="External"/><Relationship Id="rId1313" Type="http://schemas.openxmlformats.org/officeDocument/2006/relationships/hyperlink" Target="http://observepoint.com" TargetMode="External"/><Relationship Id="rId1314" Type="http://schemas.openxmlformats.org/officeDocument/2006/relationships/hyperlink" Target="http://agilent.com" TargetMode="External"/><Relationship Id="rId1315" Type="http://schemas.openxmlformats.org/officeDocument/2006/relationships/hyperlink" Target="http://observepoint.com" TargetMode="External"/><Relationship Id="rId1316" Type="http://schemas.openxmlformats.org/officeDocument/2006/relationships/hyperlink" Target="http://lumen.com" TargetMode="External"/><Relationship Id="rId1317" Type="http://schemas.openxmlformats.org/officeDocument/2006/relationships/hyperlink" Target="http://observepoint.com" TargetMode="External"/><Relationship Id="rId1318" Type="http://schemas.openxmlformats.org/officeDocument/2006/relationships/hyperlink" Target="http://lumen.com" TargetMode="External"/><Relationship Id="rId1319" Type="http://schemas.openxmlformats.org/officeDocument/2006/relationships/hyperlink" Target="http://observepoint.com" TargetMode="External"/><Relationship Id="rId729" Type="http://schemas.openxmlformats.org/officeDocument/2006/relationships/hyperlink" Target="http://observepoint.com" TargetMode="External"/><Relationship Id="rId728" Type="http://schemas.openxmlformats.org/officeDocument/2006/relationships/hyperlink" Target="http://observepoint.com" TargetMode="External"/><Relationship Id="rId723" Type="http://schemas.openxmlformats.org/officeDocument/2006/relationships/hyperlink" Target="http://prudential.com" TargetMode="External"/><Relationship Id="rId722" Type="http://schemas.openxmlformats.org/officeDocument/2006/relationships/hyperlink" Target="http://prudential.com" TargetMode="External"/><Relationship Id="rId721" Type="http://schemas.openxmlformats.org/officeDocument/2006/relationships/hyperlink" Target="http://prudential.com" TargetMode="External"/><Relationship Id="rId720" Type="http://schemas.openxmlformats.org/officeDocument/2006/relationships/hyperlink" Target="http://observepoint.com" TargetMode="External"/><Relationship Id="rId727" Type="http://schemas.openxmlformats.org/officeDocument/2006/relationships/hyperlink" Target="http://observepoint.com" TargetMode="External"/><Relationship Id="rId726" Type="http://schemas.openxmlformats.org/officeDocument/2006/relationships/hyperlink" Target="http://observepoint.com" TargetMode="External"/><Relationship Id="rId725" Type="http://schemas.openxmlformats.org/officeDocument/2006/relationships/hyperlink" Target="http://prudential.com" TargetMode="External"/><Relationship Id="rId724" Type="http://schemas.openxmlformats.org/officeDocument/2006/relationships/hyperlink" Target="http://observepoint.com" TargetMode="External"/><Relationship Id="rId1310" Type="http://schemas.openxmlformats.org/officeDocument/2006/relationships/hyperlink" Target="http://observepoint.com" TargetMode="External"/><Relationship Id="rId1311" Type="http://schemas.openxmlformats.org/officeDocument/2006/relationships/hyperlink" Target="http://mms.org" TargetMode="External"/><Relationship Id="rId1301" Type="http://schemas.openxmlformats.org/officeDocument/2006/relationships/hyperlink" Target="http://questrade.com" TargetMode="External"/><Relationship Id="rId1302" Type="http://schemas.openxmlformats.org/officeDocument/2006/relationships/hyperlink" Target="http://observepoint.com" TargetMode="External"/><Relationship Id="rId1303" Type="http://schemas.openxmlformats.org/officeDocument/2006/relationships/hyperlink" Target="http://observepoint.com" TargetMode="External"/><Relationship Id="rId1304" Type="http://schemas.openxmlformats.org/officeDocument/2006/relationships/hyperlink" Target="http://observepoint.com" TargetMode="External"/><Relationship Id="rId1305" Type="http://schemas.openxmlformats.org/officeDocument/2006/relationships/hyperlink" Target="http://observepoint.com" TargetMode="External"/><Relationship Id="rId1306" Type="http://schemas.openxmlformats.org/officeDocument/2006/relationships/hyperlink" Target="http://questrade.com" TargetMode="External"/><Relationship Id="rId1307" Type="http://schemas.openxmlformats.org/officeDocument/2006/relationships/hyperlink" Target="http://observepoint.com" TargetMode="External"/><Relationship Id="rId1308" Type="http://schemas.openxmlformats.org/officeDocument/2006/relationships/hyperlink" Target="http://agilent.com" TargetMode="External"/><Relationship Id="rId1309" Type="http://schemas.openxmlformats.org/officeDocument/2006/relationships/hyperlink" Target="http://observepoint.com" TargetMode="External"/><Relationship Id="rId719" Type="http://schemas.openxmlformats.org/officeDocument/2006/relationships/hyperlink" Target="http://prudential.com" TargetMode="External"/><Relationship Id="rId718" Type="http://schemas.openxmlformats.org/officeDocument/2006/relationships/hyperlink" Target="http://observepoint.com" TargetMode="External"/><Relationship Id="rId717" Type="http://schemas.openxmlformats.org/officeDocument/2006/relationships/hyperlink" Target="http://observepoint.com" TargetMode="External"/><Relationship Id="rId712" Type="http://schemas.openxmlformats.org/officeDocument/2006/relationships/hyperlink" Target="http://prudential.com" TargetMode="External"/><Relationship Id="rId711" Type="http://schemas.openxmlformats.org/officeDocument/2006/relationships/hyperlink" Target="http://prudential.com" TargetMode="External"/><Relationship Id="rId710" Type="http://schemas.openxmlformats.org/officeDocument/2006/relationships/hyperlink" Target="http://observepoint.com" TargetMode="External"/><Relationship Id="rId716" Type="http://schemas.openxmlformats.org/officeDocument/2006/relationships/hyperlink" Target="http://prudential.com" TargetMode="External"/><Relationship Id="rId715" Type="http://schemas.openxmlformats.org/officeDocument/2006/relationships/hyperlink" Target="http://observepoint.com" TargetMode="External"/><Relationship Id="rId714" Type="http://schemas.openxmlformats.org/officeDocument/2006/relationships/hyperlink" Target="http://prudential.com" TargetMode="External"/><Relationship Id="rId713" Type="http://schemas.openxmlformats.org/officeDocument/2006/relationships/hyperlink" Target="http://observepoint.com" TargetMode="External"/><Relationship Id="rId1300" Type="http://schemas.openxmlformats.org/officeDocument/2006/relationships/hyperlink" Target="http://observepoint.com" TargetMode="External"/><Relationship Id="rId1378" Type="http://schemas.openxmlformats.org/officeDocument/2006/relationships/hyperlink" Target="http://observepoint.com" TargetMode="External"/><Relationship Id="rId1379" Type="http://schemas.openxmlformats.org/officeDocument/2006/relationships/hyperlink" Target="http://observepoint.com" TargetMode="External"/><Relationship Id="rId789" Type="http://schemas.openxmlformats.org/officeDocument/2006/relationships/hyperlink" Target="http://observepoint.com" TargetMode="External"/><Relationship Id="rId788" Type="http://schemas.openxmlformats.org/officeDocument/2006/relationships/hyperlink" Target="http://observepoint.com" TargetMode="External"/><Relationship Id="rId787" Type="http://schemas.openxmlformats.org/officeDocument/2006/relationships/hyperlink" Target="http://prudential.com" TargetMode="External"/><Relationship Id="rId786" Type="http://schemas.openxmlformats.org/officeDocument/2006/relationships/hyperlink" Target="http://observepoint.com" TargetMode="External"/><Relationship Id="rId781" Type="http://schemas.openxmlformats.org/officeDocument/2006/relationships/hyperlink" Target="http://prudential.com" TargetMode="External"/><Relationship Id="rId1370" Type="http://schemas.openxmlformats.org/officeDocument/2006/relationships/hyperlink" Target="http://agilent.com" TargetMode="External"/><Relationship Id="rId780" Type="http://schemas.openxmlformats.org/officeDocument/2006/relationships/hyperlink" Target="http://observepoint.com" TargetMode="External"/><Relationship Id="rId1371" Type="http://schemas.openxmlformats.org/officeDocument/2006/relationships/hyperlink" Target="http://observepoint.com" TargetMode="External"/><Relationship Id="rId1372" Type="http://schemas.openxmlformats.org/officeDocument/2006/relationships/hyperlink" Target="http://observepoint.com" TargetMode="External"/><Relationship Id="rId1373" Type="http://schemas.openxmlformats.org/officeDocument/2006/relationships/hyperlink" Target="http://ziffdavis.com" TargetMode="External"/><Relationship Id="rId785" Type="http://schemas.openxmlformats.org/officeDocument/2006/relationships/hyperlink" Target="http://observepoint.com" TargetMode="External"/><Relationship Id="rId1374" Type="http://schemas.openxmlformats.org/officeDocument/2006/relationships/hyperlink" Target="http://brunswick.com" TargetMode="External"/><Relationship Id="rId784" Type="http://schemas.openxmlformats.org/officeDocument/2006/relationships/hyperlink" Target="http://observepoint.com" TargetMode="External"/><Relationship Id="rId1375" Type="http://schemas.openxmlformats.org/officeDocument/2006/relationships/hyperlink" Target="http://observepoint.com" TargetMode="External"/><Relationship Id="rId783" Type="http://schemas.openxmlformats.org/officeDocument/2006/relationships/hyperlink" Target="http://prudential.com" TargetMode="External"/><Relationship Id="rId1376" Type="http://schemas.openxmlformats.org/officeDocument/2006/relationships/hyperlink" Target="http://brunswick.com" TargetMode="External"/><Relationship Id="rId782" Type="http://schemas.openxmlformats.org/officeDocument/2006/relationships/hyperlink" Target="http://observepoint.com" TargetMode="External"/><Relationship Id="rId1377" Type="http://schemas.openxmlformats.org/officeDocument/2006/relationships/hyperlink" Target="http://ziffdavis.com" TargetMode="External"/><Relationship Id="rId1367" Type="http://schemas.openxmlformats.org/officeDocument/2006/relationships/hyperlink" Target="http://prudential.com" TargetMode="External"/><Relationship Id="rId1368" Type="http://schemas.openxmlformats.org/officeDocument/2006/relationships/hyperlink" Target="http://ziffdavis.com" TargetMode="External"/><Relationship Id="rId1369" Type="http://schemas.openxmlformats.org/officeDocument/2006/relationships/hyperlink" Target="http://observepoint.com" TargetMode="External"/><Relationship Id="rId778" Type="http://schemas.openxmlformats.org/officeDocument/2006/relationships/hyperlink" Target="http://observepoint.com" TargetMode="External"/><Relationship Id="rId777" Type="http://schemas.openxmlformats.org/officeDocument/2006/relationships/hyperlink" Target="http://prudential.com" TargetMode="External"/><Relationship Id="rId776" Type="http://schemas.openxmlformats.org/officeDocument/2006/relationships/hyperlink" Target="http://observepoint.com" TargetMode="External"/><Relationship Id="rId775" Type="http://schemas.openxmlformats.org/officeDocument/2006/relationships/hyperlink" Target="http://prudential.com" TargetMode="External"/><Relationship Id="rId779" Type="http://schemas.openxmlformats.org/officeDocument/2006/relationships/hyperlink" Target="http://observepoint.com" TargetMode="External"/><Relationship Id="rId770" Type="http://schemas.openxmlformats.org/officeDocument/2006/relationships/hyperlink" Target="http://observepoint.com" TargetMode="External"/><Relationship Id="rId1360" Type="http://schemas.openxmlformats.org/officeDocument/2006/relationships/hyperlink" Target="http://observepoint.com" TargetMode="External"/><Relationship Id="rId1361" Type="http://schemas.openxmlformats.org/officeDocument/2006/relationships/hyperlink" Target="http://observepoint.com" TargetMode="External"/><Relationship Id="rId1362" Type="http://schemas.openxmlformats.org/officeDocument/2006/relationships/hyperlink" Target="http://brunswick.com" TargetMode="External"/><Relationship Id="rId774" Type="http://schemas.openxmlformats.org/officeDocument/2006/relationships/hyperlink" Target="http://observepoint.com" TargetMode="External"/><Relationship Id="rId1363" Type="http://schemas.openxmlformats.org/officeDocument/2006/relationships/hyperlink" Target="http://observepoint.com" TargetMode="External"/><Relationship Id="rId773" Type="http://schemas.openxmlformats.org/officeDocument/2006/relationships/hyperlink" Target="http://observepoint.com" TargetMode="External"/><Relationship Id="rId1364" Type="http://schemas.openxmlformats.org/officeDocument/2006/relationships/hyperlink" Target="http://observepoint.com" TargetMode="External"/><Relationship Id="rId772" Type="http://schemas.openxmlformats.org/officeDocument/2006/relationships/hyperlink" Target="http://observepoint.com" TargetMode="External"/><Relationship Id="rId1365" Type="http://schemas.openxmlformats.org/officeDocument/2006/relationships/hyperlink" Target="http://brunswick.com" TargetMode="External"/><Relationship Id="rId771" Type="http://schemas.openxmlformats.org/officeDocument/2006/relationships/hyperlink" Target="http://prudential.com" TargetMode="External"/><Relationship Id="rId1366" Type="http://schemas.openxmlformats.org/officeDocument/2006/relationships/hyperlink" Target="http://observepoint.com" TargetMode="External"/><Relationship Id="rId1390" Type="http://schemas.openxmlformats.org/officeDocument/2006/relationships/hyperlink" Target="http://darden.com" TargetMode="External"/><Relationship Id="rId1391" Type="http://schemas.openxmlformats.org/officeDocument/2006/relationships/hyperlink" Target="http://prudential.com" TargetMode="External"/><Relationship Id="rId1392" Type="http://schemas.openxmlformats.org/officeDocument/2006/relationships/hyperlink" Target="http://prudential.com" TargetMode="External"/><Relationship Id="rId1393" Type="http://schemas.openxmlformats.org/officeDocument/2006/relationships/hyperlink" Target="http://observepoint.com" TargetMode="External"/><Relationship Id="rId1394" Type="http://schemas.openxmlformats.org/officeDocument/2006/relationships/hyperlink" Target="http://observepoint.com" TargetMode="External"/><Relationship Id="rId1395" Type="http://schemas.openxmlformats.org/officeDocument/2006/relationships/hyperlink" Target="http://prudential.com" TargetMode="External"/><Relationship Id="rId1396" Type="http://schemas.openxmlformats.org/officeDocument/2006/relationships/hyperlink" Target="http://prudential.com" TargetMode="External"/><Relationship Id="rId1397" Type="http://schemas.openxmlformats.org/officeDocument/2006/relationships/hyperlink" Target="http://observepoint.com" TargetMode="External"/><Relationship Id="rId1398" Type="http://schemas.openxmlformats.org/officeDocument/2006/relationships/hyperlink" Target="http://verisign.com" TargetMode="External"/><Relationship Id="rId1399" Type="http://schemas.openxmlformats.org/officeDocument/2006/relationships/hyperlink" Target="http://observepoint.com" TargetMode="External"/><Relationship Id="rId1389" Type="http://schemas.openxmlformats.org/officeDocument/2006/relationships/hyperlink" Target="http://observepoint.com" TargetMode="External"/><Relationship Id="rId799" Type="http://schemas.openxmlformats.org/officeDocument/2006/relationships/hyperlink" Target="http://observepoint.com" TargetMode="External"/><Relationship Id="rId798" Type="http://schemas.openxmlformats.org/officeDocument/2006/relationships/hyperlink" Target="http://prudential.com" TargetMode="External"/><Relationship Id="rId797" Type="http://schemas.openxmlformats.org/officeDocument/2006/relationships/hyperlink" Target="http://observepoint.com" TargetMode="External"/><Relationship Id="rId1380" Type="http://schemas.openxmlformats.org/officeDocument/2006/relationships/hyperlink" Target="http://torrid.com" TargetMode="External"/><Relationship Id="rId792" Type="http://schemas.openxmlformats.org/officeDocument/2006/relationships/hyperlink" Target="http://prudential.com" TargetMode="External"/><Relationship Id="rId1381" Type="http://schemas.openxmlformats.org/officeDocument/2006/relationships/hyperlink" Target="http://prudential.com" TargetMode="External"/><Relationship Id="rId791" Type="http://schemas.openxmlformats.org/officeDocument/2006/relationships/hyperlink" Target="http://observepoint.com" TargetMode="External"/><Relationship Id="rId1382" Type="http://schemas.openxmlformats.org/officeDocument/2006/relationships/hyperlink" Target="http://observepoint.com" TargetMode="External"/><Relationship Id="rId790" Type="http://schemas.openxmlformats.org/officeDocument/2006/relationships/hyperlink" Target="http://prudential.com" TargetMode="External"/><Relationship Id="rId1383" Type="http://schemas.openxmlformats.org/officeDocument/2006/relationships/hyperlink" Target="http://observepoint.com" TargetMode="External"/><Relationship Id="rId1384" Type="http://schemas.openxmlformats.org/officeDocument/2006/relationships/hyperlink" Target="http://prudential.com" TargetMode="External"/><Relationship Id="rId796" Type="http://schemas.openxmlformats.org/officeDocument/2006/relationships/hyperlink" Target="http://prudential.com" TargetMode="External"/><Relationship Id="rId1385" Type="http://schemas.openxmlformats.org/officeDocument/2006/relationships/hyperlink" Target="http://observepoint.com" TargetMode="External"/><Relationship Id="rId795" Type="http://schemas.openxmlformats.org/officeDocument/2006/relationships/hyperlink" Target="http://observepoint.com" TargetMode="External"/><Relationship Id="rId1386" Type="http://schemas.openxmlformats.org/officeDocument/2006/relationships/hyperlink" Target="http://darden.com" TargetMode="External"/><Relationship Id="rId794" Type="http://schemas.openxmlformats.org/officeDocument/2006/relationships/hyperlink" Target="http://observepoint.com" TargetMode="External"/><Relationship Id="rId1387" Type="http://schemas.openxmlformats.org/officeDocument/2006/relationships/hyperlink" Target="http://darden.com" TargetMode="External"/><Relationship Id="rId793" Type="http://schemas.openxmlformats.org/officeDocument/2006/relationships/hyperlink" Target="http://observepoint.com" TargetMode="External"/><Relationship Id="rId1388" Type="http://schemas.openxmlformats.org/officeDocument/2006/relationships/hyperlink" Target="http://observepoint.com" TargetMode="External"/><Relationship Id="rId1455" Type="http://schemas.openxmlformats.org/officeDocument/2006/relationships/hyperlink" Target="http://observepoint.com" TargetMode="External"/><Relationship Id="rId1456" Type="http://schemas.openxmlformats.org/officeDocument/2006/relationships/hyperlink" Target="http://agilent.com" TargetMode="External"/><Relationship Id="rId1457" Type="http://schemas.openxmlformats.org/officeDocument/2006/relationships/hyperlink" Target="http://observepoint.com" TargetMode="External"/><Relationship Id="rId1458" Type="http://schemas.openxmlformats.org/officeDocument/2006/relationships/hyperlink" Target="http://brunswick.com" TargetMode="External"/><Relationship Id="rId1459" Type="http://schemas.openxmlformats.org/officeDocument/2006/relationships/hyperlink" Target="http://brunswick.com" TargetMode="External"/><Relationship Id="rId629" Type="http://schemas.openxmlformats.org/officeDocument/2006/relationships/hyperlink" Target="http://observepoint.com" TargetMode="External"/><Relationship Id="rId624" Type="http://schemas.openxmlformats.org/officeDocument/2006/relationships/hyperlink" Target="http://questrade.com" TargetMode="External"/><Relationship Id="rId623" Type="http://schemas.openxmlformats.org/officeDocument/2006/relationships/hyperlink" Target="http://observepoint.com" TargetMode="External"/><Relationship Id="rId622" Type="http://schemas.openxmlformats.org/officeDocument/2006/relationships/hyperlink" Target="http://prudential.com" TargetMode="External"/><Relationship Id="rId621" Type="http://schemas.openxmlformats.org/officeDocument/2006/relationships/hyperlink" Target="http://observepoint.com" TargetMode="External"/><Relationship Id="rId628" Type="http://schemas.openxmlformats.org/officeDocument/2006/relationships/hyperlink" Target="http://questrade.com" TargetMode="External"/><Relationship Id="rId627" Type="http://schemas.openxmlformats.org/officeDocument/2006/relationships/hyperlink" Target="http://observepoint.com" TargetMode="External"/><Relationship Id="rId626" Type="http://schemas.openxmlformats.org/officeDocument/2006/relationships/hyperlink" Target="http://questrade.com" TargetMode="External"/><Relationship Id="rId625" Type="http://schemas.openxmlformats.org/officeDocument/2006/relationships/hyperlink" Target="http://observepoint.com" TargetMode="External"/><Relationship Id="rId1450" Type="http://schemas.openxmlformats.org/officeDocument/2006/relationships/hyperlink" Target="http://brunswick.com" TargetMode="External"/><Relationship Id="rId620" Type="http://schemas.openxmlformats.org/officeDocument/2006/relationships/hyperlink" Target="http://observepoint.com" TargetMode="External"/><Relationship Id="rId1451" Type="http://schemas.openxmlformats.org/officeDocument/2006/relationships/hyperlink" Target="http://observepoint.com" TargetMode="External"/><Relationship Id="rId1452" Type="http://schemas.openxmlformats.org/officeDocument/2006/relationships/hyperlink" Target="http://brunswick.com" TargetMode="External"/><Relationship Id="rId1453" Type="http://schemas.openxmlformats.org/officeDocument/2006/relationships/hyperlink" Target="http://observepoint.com" TargetMode="External"/><Relationship Id="rId1454" Type="http://schemas.openxmlformats.org/officeDocument/2006/relationships/hyperlink" Target="http://brunswick.com" TargetMode="External"/><Relationship Id="rId1444" Type="http://schemas.openxmlformats.org/officeDocument/2006/relationships/hyperlink" Target="http://observepoint.com" TargetMode="External"/><Relationship Id="rId1445" Type="http://schemas.openxmlformats.org/officeDocument/2006/relationships/hyperlink" Target="http://observepoint.com" TargetMode="External"/><Relationship Id="rId1446" Type="http://schemas.openxmlformats.org/officeDocument/2006/relationships/hyperlink" Target="http://brunswick.com" TargetMode="External"/><Relationship Id="rId1447" Type="http://schemas.openxmlformats.org/officeDocument/2006/relationships/hyperlink" Target="http://observepoint.com" TargetMode="External"/><Relationship Id="rId1448" Type="http://schemas.openxmlformats.org/officeDocument/2006/relationships/hyperlink" Target="http://brunswick.com" TargetMode="External"/><Relationship Id="rId1449" Type="http://schemas.openxmlformats.org/officeDocument/2006/relationships/hyperlink" Target="http://observepoint.com" TargetMode="External"/><Relationship Id="rId619" Type="http://schemas.openxmlformats.org/officeDocument/2006/relationships/hyperlink" Target="http://prudential.com" TargetMode="External"/><Relationship Id="rId618" Type="http://schemas.openxmlformats.org/officeDocument/2006/relationships/hyperlink" Target="http://prudential.com" TargetMode="External"/><Relationship Id="rId613" Type="http://schemas.openxmlformats.org/officeDocument/2006/relationships/hyperlink" Target="http://questrade.com" TargetMode="External"/><Relationship Id="rId612" Type="http://schemas.openxmlformats.org/officeDocument/2006/relationships/hyperlink" Target="http://observepoint.com" TargetMode="External"/><Relationship Id="rId611" Type="http://schemas.openxmlformats.org/officeDocument/2006/relationships/hyperlink" Target="http://rdoffutt.com" TargetMode="External"/><Relationship Id="rId610" Type="http://schemas.openxmlformats.org/officeDocument/2006/relationships/hyperlink" Target="http://observepoint.com" TargetMode="External"/><Relationship Id="rId617" Type="http://schemas.openxmlformats.org/officeDocument/2006/relationships/hyperlink" Target="http://observepoint.com" TargetMode="External"/><Relationship Id="rId616" Type="http://schemas.openxmlformats.org/officeDocument/2006/relationships/hyperlink" Target="http://observepoint.com" TargetMode="External"/><Relationship Id="rId615" Type="http://schemas.openxmlformats.org/officeDocument/2006/relationships/hyperlink" Target="http://questrade.com" TargetMode="External"/><Relationship Id="rId614" Type="http://schemas.openxmlformats.org/officeDocument/2006/relationships/hyperlink" Target="http://observepoint.com" TargetMode="External"/><Relationship Id="rId1440" Type="http://schemas.openxmlformats.org/officeDocument/2006/relationships/hyperlink" Target="http://tyson.com" TargetMode="External"/><Relationship Id="rId1441" Type="http://schemas.openxmlformats.org/officeDocument/2006/relationships/hyperlink" Target="http://observepoint.com" TargetMode="External"/><Relationship Id="rId1442" Type="http://schemas.openxmlformats.org/officeDocument/2006/relationships/hyperlink" Target="http://officeworks.com.au" TargetMode="External"/><Relationship Id="rId1443" Type="http://schemas.openxmlformats.org/officeDocument/2006/relationships/hyperlink" Target="http://observepoint.com" TargetMode="External"/><Relationship Id="rId1477" Type="http://schemas.openxmlformats.org/officeDocument/2006/relationships/hyperlink" Target="http://prudential.com" TargetMode="External"/><Relationship Id="rId1478" Type="http://schemas.openxmlformats.org/officeDocument/2006/relationships/hyperlink" Target="http://observepoint.com" TargetMode="External"/><Relationship Id="rId1479" Type="http://schemas.openxmlformats.org/officeDocument/2006/relationships/hyperlink" Target="http://devry.edu" TargetMode="External"/><Relationship Id="rId646" Type="http://schemas.openxmlformats.org/officeDocument/2006/relationships/hyperlink" Target="http://observepoint.com" TargetMode="External"/><Relationship Id="rId645" Type="http://schemas.openxmlformats.org/officeDocument/2006/relationships/hyperlink" Target="http://observepoint.com" TargetMode="External"/><Relationship Id="rId644" Type="http://schemas.openxmlformats.org/officeDocument/2006/relationships/hyperlink" Target="http://questrade.com" TargetMode="External"/><Relationship Id="rId643" Type="http://schemas.openxmlformats.org/officeDocument/2006/relationships/hyperlink" Target="http://observepoint.com" TargetMode="External"/><Relationship Id="rId649" Type="http://schemas.openxmlformats.org/officeDocument/2006/relationships/hyperlink" Target="http://observepoint.com" TargetMode="External"/><Relationship Id="rId648" Type="http://schemas.openxmlformats.org/officeDocument/2006/relationships/hyperlink" Target="http://observepoint.com" TargetMode="External"/><Relationship Id="rId647" Type="http://schemas.openxmlformats.org/officeDocument/2006/relationships/hyperlink" Target="http://observepoint.com" TargetMode="External"/><Relationship Id="rId1470" Type="http://schemas.openxmlformats.org/officeDocument/2006/relationships/hyperlink" Target="http://devry.edu" TargetMode="External"/><Relationship Id="rId1471" Type="http://schemas.openxmlformats.org/officeDocument/2006/relationships/hyperlink" Target="http://observepoint.com" TargetMode="External"/><Relationship Id="rId1472" Type="http://schemas.openxmlformats.org/officeDocument/2006/relationships/hyperlink" Target="http://observepoint.com" TargetMode="External"/><Relationship Id="rId642" Type="http://schemas.openxmlformats.org/officeDocument/2006/relationships/hyperlink" Target="http://questrade.com" TargetMode="External"/><Relationship Id="rId1473" Type="http://schemas.openxmlformats.org/officeDocument/2006/relationships/hyperlink" Target="http://devry.edu" TargetMode="External"/><Relationship Id="rId641" Type="http://schemas.openxmlformats.org/officeDocument/2006/relationships/hyperlink" Target="http://observepoint.com" TargetMode="External"/><Relationship Id="rId1474" Type="http://schemas.openxmlformats.org/officeDocument/2006/relationships/hyperlink" Target="http://observepoint.com" TargetMode="External"/><Relationship Id="rId640" Type="http://schemas.openxmlformats.org/officeDocument/2006/relationships/hyperlink" Target="http://observepoint.com" TargetMode="External"/><Relationship Id="rId1475" Type="http://schemas.openxmlformats.org/officeDocument/2006/relationships/hyperlink" Target="http://devry.edu" TargetMode="External"/><Relationship Id="rId1476" Type="http://schemas.openxmlformats.org/officeDocument/2006/relationships/hyperlink" Target="http://observepoint.com" TargetMode="External"/><Relationship Id="rId1466" Type="http://schemas.openxmlformats.org/officeDocument/2006/relationships/hyperlink" Target="http://observepoint.com" TargetMode="External"/><Relationship Id="rId1467" Type="http://schemas.openxmlformats.org/officeDocument/2006/relationships/hyperlink" Target="http://observepoint.com" TargetMode="External"/><Relationship Id="rId1468" Type="http://schemas.openxmlformats.org/officeDocument/2006/relationships/hyperlink" Target="http://devry.edu" TargetMode="External"/><Relationship Id="rId1469" Type="http://schemas.openxmlformats.org/officeDocument/2006/relationships/hyperlink" Target="http://observepoint.com" TargetMode="External"/><Relationship Id="rId635" Type="http://schemas.openxmlformats.org/officeDocument/2006/relationships/hyperlink" Target="http://prudential.com" TargetMode="External"/><Relationship Id="rId634" Type="http://schemas.openxmlformats.org/officeDocument/2006/relationships/hyperlink" Target="http://observepoint.com" TargetMode="External"/><Relationship Id="rId633" Type="http://schemas.openxmlformats.org/officeDocument/2006/relationships/hyperlink" Target="http://pmi.org" TargetMode="External"/><Relationship Id="rId632" Type="http://schemas.openxmlformats.org/officeDocument/2006/relationships/hyperlink" Target="http://observepoint.com" TargetMode="External"/><Relationship Id="rId639" Type="http://schemas.openxmlformats.org/officeDocument/2006/relationships/hyperlink" Target="http://prudential.com" TargetMode="External"/><Relationship Id="rId638" Type="http://schemas.openxmlformats.org/officeDocument/2006/relationships/hyperlink" Target="http://observepoint.com" TargetMode="External"/><Relationship Id="rId637" Type="http://schemas.openxmlformats.org/officeDocument/2006/relationships/hyperlink" Target="http://observepoint.com" TargetMode="External"/><Relationship Id="rId636" Type="http://schemas.openxmlformats.org/officeDocument/2006/relationships/hyperlink" Target="http://observepoint.com" TargetMode="External"/><Relationship Id="rId1460" Type="http://schemas.openxmlformats.org/officeDocument/2006/relationships/hyperlink" Target="http://observepoint.com" TargetMode="External"/><Relationship Id="rId1461" Type="http://schemas.openxmlformats.org/officeDocument/2006/relationships/hyperlink" Target="http://lumen.com" TargetMode="External"/><Relationship Id="rId631" Type="http://schemas.openxmlformats.org/officeDocument/2006/relationships/hyperlink" Target="http://observepoint.com" TargetMode="External"/><Relationship Id="rId1462" Type="http://schemas.openxmlformats.org/officeDocument/2006/relationships/hyperlink" Target="http://observepoint.com" TargetMode="External"/><Relationship Id="rId630" Type="http://schemas.openxmlformats.org/officeDocument/2006/relationships/hyperlink" Target="http://observepoint.com" TargetMode="External"/><Relationship Id="rId1463" Type="http://schemas.openxmlformats.org/officeDocument/2006/relationships/hyperlink" Target="http://observepoint.com" TargetMode="External"/><Relationship Id="rId1464" Type="http://schemas.openxmlformats.org/officeDocument/2006/relationships/hyperlink" Target="http://observepoint.com" TargetMode="External"/><Relationship Id="rId1465" Type="http://schemas.openxmlformats.org/officeDocument/2006/relationships/hyperlink" Target="http://observepoint.com" TargetMode="External"/><Relationship Id="rId1411" Type="http://schemas.openxmlformats.org/officeDocument/2006/relationships/hyperlink" Target="http://observepoint.com" TargetMode="External"/><Relationship Id="rId1412" Type="http://schemas.openxmlformats.org/officeDocument/2006/relationships/hyperlink" Target="http://observepoint.com" TargetMode="External"/><Relationship Id="rId1413" Type="http://schemas.openxmlformats.org/officeDocument/2006/relationships/hyperlink" Target="http://woolworths.com.au" TargetMode="External"/><Relationship Id="rId1414" Type="http://schemas.openxmlformats.org/officeDocument/2006/relationships/hyperlink" Target="http://ziffdavis.com" TargetMode="External"/><Relationship Id="rId1415" Type="http://schemas.openxmlformats.org/officeDocument/2006/relationships/hyperlink" Target="http://observepoint.com" TargetMode="External"/><Relationship Id="rId1416" Type="http://schemas.openxmlformats.org/officeDocument/2006/relationships/hyperlink" Target="http://observepoint.com" TargetMode="External"/><Relationship Id="rId1417" Type="http://schemas.openxmlformats.org/officeDocument/2006/relationships/hyperlink" Target="http://ziffdavis.com" TargetMode="External"/><Relationship Id="rId1418" Type="http://schemas.openxmlformats.org/officeDocument/2006/relationships/hyperlink" Target="http://observepoint.com" TargetMode="External"/><Relationship Id="rId1419" Type="http://schemas.openxmlformats.org/officeDocument/2006/relationships/hyperlink" Target="http://agilent.com" TargetMode="External"/><Relationship Id="rId1410" Type="http://schemas.openxmlformats.org/officeDocument/2006/relationships/hyperlink" Target="http://observepoint.com" TargetMode="External"/><Relationship Id="rId1400" Type="http://schemas.openxmlformats.org/officeDocument/2006/relationships/hyperlink" Target="http://observepoint.com" TargetMode="External"/><Relationship Id="rId1401" Type="http://schemas.openxmlformats.org/officeDocument/2006/relationships/hyperlink" Target="http://ros.com" TargetMode="External"/><Relationship Id="rId1402" Type="http://schemas.openxmlformats.org/officeDocument/2006/relationships/hyperlink" Target="http://ros.com" TargetMode="External"/><Relationship Id="rId1403" Type="http://schemas.openxmlformats.org/officeDocument/2006/relationships/hyperlink" Target="http://observepoint.com" TargetMode="External"/><Relationship Id="rId1404" Type="http://schemas.openxmlformats.org/officeDocument/2006/relationships/hyperlink" Target="http://observepoint.com" TargetMode="External"/><Relationship Id="rId1405" Type="http://schemas.openxmlformats.org/officeDocument/2006/relationships/hyperlink" Target="http://ros.com" TargetMode="External"/><Relationship Id="rId1406" Type="http://schemas.openxmlformats.org/officeDocument/2006/relationships/hyperlink" Target="http://cdw.com" TargetMode="External"/><Relationship Id="rId1407" Type="http://schemas.openxmlformats.org/officeDocument/2006/relationships/hyperlink" Target="http://cdw.com" TargetMode="External"/><Relationship Id="rId1408" Type="http://schemas.openxmlformats.org/officeDocument/2006/relationships/hyperlink" Target="http://woolworths.com.au" TargetMode="External"/><Relationship Id="rId1409" Type="http://schemas.openxmlformats.org/officeDocument/2006/relationships/hyperlink" Target="http://observepoint.com" TargetMode="External"/><Relationship Id="rId1433" Type="http://schemas.openxmlformats.org/officeDocument/2006/relationships/hyperlink" Target="http://observepoint.com" TargetMode="External"/><Relationship Id="rId1434" Type="http://schemas.openxmlformats.org/officeDocument/2006/relationships/hyperlink" Target="http://mongodb.com" TargetMode="External"/><Relationship Id="rId1435" Type="http://schemas.openxmlformats.org/officeDocument/2006/relationships/hyperlink" Target="http://observepoint.com" TargetMode="External"/><Relationship Id="rId1436" Type="http://schemas.openxmlformats.org/officeDocument/2006/relationships/hyperlink" Target="http://observepoint.com" TargetMode="External"/><Relationship Id="rId1437" Type="http://schemas.openxmlformats.org/officeDocument/2006/relationships/hyperlink" Target="http://tyson.com" TargetMode="External"/><Relationship Id="rId1438" Type="http://schemas.openxmlformats.org/officeDocument/2006/relationships/hyperlink" Target="http://observepoint.com" TargetMode="External"/><Relationship Id="rId1439" Type="http://schemas.openxmlformats.org/officeDocument/2006/relationships/hyperlink" Target="http://observepoint.com" TargetMode="External"/><Relationship Id="rId609" Type="http://schemas.openxmlformats.org/officeDocument/2006/relationships/hyperlink" Target="http://observepoint.com" TargetMode="External"/><Relationship Id="rId608" Type="http://schemas.openxmlformats.org/officeDocument/2006/relationships/hyperlink" Target="http://questrade.com" TargetMode="External"/><Relationship Id="rId607" Type="http://schemas.openxmlformats.org/officeDocument/2006/relationships/hyperlink" Target="http://observepoint.com" TargetMode="External"/><Relationship Id="rId602" Type="http://schemas.openxmlformats.org/officeDocument/2006/relationships/hyperlink" Target="http://questrade.com" TargetMode="External"/><Relationship Id="rId601" Type="http://schemas.openxmlformats.org/officeDocument/2006/relationships/hyperlink" Target="http://observepoint.com" TargetMode="External"/><Relationship Id="rId600" Type="http://schemas.openxmlformats.org/officeDocument/2006/relationships/hyperlink" Target="http://rdoffutt.com" TargetMode="External"/><Relationship Id="rId606" Type="http://schemas.openxmlformats.org/officeDocument/2006/relationships/hyperlink" Target="http://rdoffutt.com" TargetMode="External"/><Relationship Id="rId605" Type="http://schemas.openxmlformats.org/officeDocument/2006/relationships/hyperlink" Target="http://observepoint.com" TargetMode="External"/><Relationship Id="rId604" Type="http://schemas.openxmlformats.org/officeDocument/2006/relationships/hyperlink" Target="http://rdoffutt.com" TargetMode="External"/><Relationship Id="rId603" Type="http://schemas.openxmlformats.org/officeDocument/2006/relationships/hyperlink" Target="http://observepoint.com" TargetMode="External"/><Relationship Id="rId1430" Type="http://schemas.openxmlformats.org/officeDocument/2006/relationships/hyperlink" Target="http://observepoint.com" TargetMode="External"/><Relationship Id="rId1431" Type="http://schemas.openxmlformats.org/officeDocument/2006/relationships/hyperlink" Target="http://observepoint.com" TargetMode="External"/><Relationship Id="rId1432" Type="http://schemas.openxmlformats.org/officeDocument/2006/relationships/hyperlink" Target="http://merz.com" TargetMode="External"/><Relationship Id="rId1422" Type="http://schemas.openxmlformats.org/officeDocument/2006/relationships/hyperlink" Target="http://observepoint.com" TargetMode="External"/><Relationship Id="rId1423" Type="http://schemas.openxmlformats.org/officeDocument/2006/relationships/hyperlink" Target="http://observepoint.com" TargetMode="External"/><Relationship Id="rId1424" Type="http://schemas.openxmlformats.org/officeDocument/2006/relationships/hyperlink" Target="http://observepoint.com" TargetMode="External"/><Relationship Id="rId1425" Type="http://schemas.openxmlformats.org/officeDocument/2006/relationships/hyperlink" Target="http://agilent.com" TargetMode="External"/><Relationship Id="rId1426" Type="http://schemas.openxmlformats.org/officeDocument/2006/relationships/hyperlink" Target="http://cdw.com" TargetMode="External"/><Relationship Id="rId1427" Type="http://schemas.openxmlformats.org/officeDocument/2006/relationships/hyperlink" Target="http://cdw.com" TargetMode="External"/><Relationship Id="rId1428" Type="http://schemas.openxmlformats.org/officeDocument/2006/relationships/hyperlink" Target="http://cdw.com" TargetMode="External"/><Relationship Id="rId1429" Type="http://schemas.openxmlformats.org/officeDocument/2006/relationships/hyperlink" Target="http://agilent.com" TargetMode="External"/><Relationship Id="rId1420" Type="http://schemas.openxmlformats.org/officeDocument/2006/relationships/hyperlink" Target="http://cdw.com" TargetMode="External"/><Relationship Id="rId1421" Type="http://schemas.openxmlformats.org/officeDocument/2006/relationships/hyperlink" Target="http://cdw.com" TargetMode="External"/><Relationship Id="rId699" Type="http://schemas.openxmlformats.org/officeDocument/2006/relationships/hyperlink" Target="http://observepoint.com" TargetMode="External"/><Relationship Id="rId698" Type="http://schemas.openxmlformats.org/officeDocument/2006/relationships/hyperlink" Target="http://questrade.com" TargetMode="External"/><Relationship Id="rId693" Type="http://schemas.openxmlformats.org/officeDocument/2006/relationships/hyperlink" Target="http://prudential.com" TargetMode="External"/><Relationship Id="rId692" Type="http://schemas.openxmlformats.org/officeDocument/2006/relationships/hyperlink" Target="http://observepoint.com" TargetMode="External"/><Relationship Id="rId691" Type="http://schemas.openxmlformats.org/officeDocument/2006/relationships/hyperlink" Target="http://observepoint.com" TargetMode="External"/><Relationship Id="rId690" Type="http://schemas.openxmlformats.org/officeDocument/2006/relationships/hyperlink" Target="http://observepoint.com" TargetMode="External"/><Relationship Id="rId697" Type="http://schemas.openxmlformats.org/officeDocument/2006/relationships/hyperlink" Target="http://observepoint.com" TargetMode="External"/><Relationship Id="rId696" Type="http://schemas.openxmlformats.org/officeDocument/2006/relationships/hyperlink" Target="http://observepoint.com" TargetMode="External"/><Relationship Id="rId695" Type="http://schemas.openxmlformats.org/officeDocument/2006/relationships/hyperlink" Target="http://prudential.com" TargetMode="External"/><Relationship Id="rId694" Type="http://schemas.openxmlformats.org/officeDocument/2006/relationships/hyperlink" Target="http://observepoint.com" TargetMode="External"/><Relationship Id="rId1499" Type="http://schemas.openxmlformats.org/officeDocument/2006/relationships/hyperlink" Target="http://observepoint.com" TargetMode="External"/><Relationship Id="rId668" Type="http://schemas.openxmlformats.org/officeDocument/2006/relationships/hyperlink" Target="http://prudential.com" TargetMode="External"/><Relationship Id="rId667" Type="http://schemas.openxmlformats.org/officeDocument/2006/relationships/hyperlink" Target="http://observepoint.com" TargetMode="External"/><Relationship Id="rId666" Type="http://schemas.openxmlformats.org/officeDocument/2006/relationships/hyperlink" Target="http://prudential.com" TargetMode="External"/><Relationship Id="rId665" Type="http://schemas.openxmlformats.org/officeDocument/2006/relationships/hyperlink" Target="http://prudential.com" TargetMode="External"/><Relationship Id="rId669" Type="http://schemas.openxmlformats.org/officeDocument/2006/relationships/hyperlink" Target="http://observepoint.com" TargetMode="External"/><Relationship Id="rId1490" Type="http://schemas.openxmlformats.org/officeDocument/2006/relationships/hyperlink" Target="http://observepoint.com" TargetMode="External"/><Relationship Id="rId660" Type="http://schemas.openxmlformats.org/officeDocument/2006/relationships/hyperlink" Target="http://observepoint.com" TargetMode="External"/><Relationship Id="rId1491" Type="http://schemas.openxmlformats.org/officeDocument/2006/relationships/hyperlink" Target="http://devry.edu" TargetMode="External"/><Relationship Id="rId1492" Type="http://schemas.openxmlformats.org/officeDocument/2006/relationships/hyperlink" Target="http://observepoint.com" TargetMode="External"/><Relationship Id="rId1493" Type="http://schemas.openxmlformats.org/officeDocument/2006/relationships/hyperlink" Target="http://worldmarket.com" TargetMode="External"/><Relationship Id="rId1494" Type="http://schemas.openxmlformats.org/officeDocument/2006/relationships/hyperlink" Target="http://observepoint.com" TargetMode="External"/><Relationship Id="rId664" Type="http://schemas.openxmlformats.org/officeDocument/2006/relationships/hyperlink" Target="http://prudential.com" TargetMode="External"/><Relationship Id="rId1495" Type="http://schemas.openxmlformats.org/officeDocument/2006/relationships/hyperlink" Target="http://observepoint.com" TargetMode="External"/><Relationship Id="rId663" Type="http://schemas.openxmlformats.org/officeDocument/2006/relationships/hyperlink" Target="http://observepoint.com" TargetMode="External"/><Relationship Id="rId1496" Type="http://schemas.openxmlformats.org/officeDocument/2006/relationships/hyperlink" Target="http://observepoint.com" TargetMode="External"/><Relationship Id="rId662" Type="http://schemas.openxmlformats.org/officeDocument/2006/relationships/hyperlink" Target="http://prudential.com" TargetMode="External"/><Relationship Id="rId1497" Type="http://schemas.openxmlformats.org/officeDocument/2006/relationships/hyperlink" Target="http://worldmarket.com" TargetMode="External"/><Relationship Id="rId661" Type="http://schemas.openxmlformats.org/officeDocument/2006/relationships/hyperlink" Target="http://prudential.com" TargetMode="External"/><Relationship Id="rId1498" Type="http://schemas.openxmlformats.org/officeDocument/2006/relationships/hyperlink" Target="http://observepoint.com" TargetMode="External"/><Relationship Id="rId1488" Type="http://schemas.openxmlformats.org/officeDocument/2006/relationships/hyperlink" Target="http://observepoint.com" TargetMode="External"/><Relationship Id="rId1489" Type="http://schemas.openxmlformats.org/officeDocument/2006/relationships/hyperlink" Target="http://observepoint.com" TargetMode="External"/><Relationship Id="rId657" Type="http://schemas.openxmlformats.org/officeDocument/2006/relationships/hyperlink" Target="http://observepoint.com" TargetMode="External"/><Relationship Id="rId656" Type="http://schemas.openxmlformats.org/officeDocument/2006/relationships/hyperlink" Target="http://questrade.com" TargetMode="External"/><Relationship Id="rId655" Type="http://schemas.openxmlformats.org/officeDocument/2006/relationships/hyperlink" Target="http://observepoint.com" TargetMode="External"/><Relationship Id="rId654" Type="http://schemas.openxmlformats.org/officeDocument/2006/relationships/hyperlink" Target="http://observepoint.com" TargetMode="External"/><Relationship Id="rId659" Type="http://schemas.openxmlformats.org/officeDocument/2006/relationships/hyperlink" Target="http://questrade.com" TargetMode="External"/><Relationship Id="rId658" Type="http://schemas.openxmlformats.org/officeDocument/2006/relationships/hyperlink" Target="http://observepoint.com" TargetMode="External"/><Relationship Id="rId1480" Type="http://schemas.openxmlformats.org/officeDocument/2006/relationships/hyperlink" Target="http://devry.edu" TargetMode="External"/><Relationship Id="rId1481" Type="http://schemas.openxmlformats.org/officeDocument/2006/relationships/hyperlink" Target="http://observepoint.com" TargetMode="External"/><Relationship Id="rId1482" Type="http://schemas.openxmlformats.org/officeDocument/2006/relationships/hyperlink" Target="http://observepoint.com" TargetMode="External"/><Relationship Id="rId1483" Type="http://schemas.openxmlformats.org/officeDocument/2006/relationships/hyperlink" Target="http://devry.edu" TargetMode="External"/><Relationship Id="rId653" Type="http://schemas.openxmlformats.org/officeDocument/2006/relationships/hyperlink" Target="http://questrade.com" TargetMode="External"/><Relationship Id="rId1484" Type="http://schemas.openxmlformats.org/officeDocument/2006/relationships/hyperlink" Target="http://observepoint.com" TargetMode="External"/><Relationship Id="rId652" Type="http://schemas.openxmlformats.org/officeDocument/2006/relationships/hyperlink" Target="http://observepoint.com" TargetMode="External"/><Relationship Id="rId1485" Type="http://schemas.openxmlformats.org/officeDocument/2006/relationships/hyperlink" Target="http://observepoint.com" TargetMode="External"/><Relationship Id="rId651" Type="http://schemas.openxmlformats.org/officeDocument/2006/relationships/hyperlink" Target="http://observepoint.com" TargetMode="External"/><Relationship Id="rId1486" Type="http://schemas.openxmlformats.org/officeDocument/2006/relationships/hyperlink" Target="http://aetna.com" TargetMode="External"/><Relationship Id="rId650" Type="http://schemas.openxmlformats.org/officeDocument/2006/relationships/hyperlink" Target="http://observepoint.com" TargetMode="External"/><Relationship Id="rId1487" Type="http://schemas.openxmlformats.org/officeDocument/2006/relationships/hyperlink" Target="http://devry.edu" TargetMode="External"/><Relationship Id="rId689" Type="http://schemas.openxmlformats.org/officeDocument/2006/relationships/hyperlink" Target="http://observepoint.com" TargetMode="External"/><Relationship Id="rId688" Type="http://schemas.openxmlformats.org/officeDocument/2006/relationships/hyperlink" Target="http://prudential.com" TargetMode="External"/><Relationship Id="rId687" Type="http://schemas.openxmlformats.org/officeDocument/2006/relationships/hyperlink" Target="http://observepoint.com" TargetMode="External"/><Relationship Id="rId682" Type="http://schemas.openxmlformats.org/officeDocument/2006/relationships/hyperlink" Target="http://observepoint.com" TargetMode="External"/><Relationship Id="rId681" Type="http://schemas.openxmlformats.org/officeDocument/2006/relationships/hyperlink" Target="http://observepoint.com" TargetMode="External"/><Relationship Id="rId680" Type="http://schemas.openxmlformats.org/officeDocument/2006/relationships/hyperlink" Target="http://prudential.com" TargetMode="External"/><Relationship Id="rId686" Type="http://schemas.openxmlformats.org/officeDocument/2006/relationships/hyperlink" Target="http://observepoint.com" TargetMode="External"/><Relationship Id="rId685" Type="http://schemas.openxmlformats.org/officeDocument/2006/relationships/hyperlink" Target="http://observepoint.com" TargetMode="External"/><Relationship Id="rId684" Type="http://schemas.openxmlformats.org/officeDocument/2006/relationships/hyperlink" Target="http://prudential.com" TargetMode="External"/><Relationship Id="rId683" Type="http://schemas.openxmlformats.org/officeDocument/2006/relationships/hyperlink" Target="http://prudential.com" TargetMode="External"/><Relationship Id="rId679" Type="http://schemas.openxmlformats.org/officeDocument/2006/relationships/hyperlink" Target="http://prudential.com" TargetMode="External"/><Relationship Id="rId678" Type="http://schemas.openxmlformats.org/officeDocument/2006/relationships/hyperlink" Target="http://observepoint.com" TargetMode="External"/><Relationship Id="rId677" Type="http://schemas.openxmlformats.org/officeDocument/2006/relationships/hyperlink" Target="http://observepoint.com" TargetMode="External"/><Relationship Id="rId676" Type="http://schemas.openxmlformats.org/officeDocument/2006/relationships/hyperlink" Target="http://prudential.com" TargetMode="External"/><Relationship Id="rId671" Type="http://schemas.openxmlformats.org/officeDocument/2006/relationships/hyperlink" Target="http://questrade.com" TargetMode="External"/><Relationship Id="rId670" Type="http://schemas.openxmlformats.org/officeDocument/2006/relationships/hyperlink" Target="http://prudential.com" TargetMode="External"/><Relationship Id="rId675" Type="http://schemas.openxmlformats.org/officeDocument/2006/relationships/hyperlink" Target="http://questrade.com" TargetMode="External"/><Relationship Id="rId674" Type="http://schemas.openxmlformats.org/officeDocument/2006/relationships/hyperlink" Target="http://chilipiper.com" TargetMode="External"/><Relationship Id="rId673" Type="http://schemas.openxmlformats.org/officeDocument/2006/relationships/hyperlink" Target="http://questrade.com" TargetMode="External"/><Relationship Id="rId672" Type="http://schemas.openxmlformats.org/officeDocument/2006/relationships/hyperlink" Target="http://observepoint.com" TargetMode="External"/><Relationship Id="rId190" Type="http://schemas.openxmlformats.org/officeDocument/2006/relationships/hyperlink" Target="http://bluebeam.com" TargetMode="External"/><Relationship Id="rId194" Type="http://schemas.openxmlformats.org/officeDocument/2006/relationships/hyperlink" Target="http://observepoint.com" TargetMode="External"/><Relationship Id="rId193" Type="http://schemas.openxmlformats.org/officeDocument/2006/relationships/hyperlink" Target="http://observepoint.com" TargetMode="External"/><Relationship Id="rId192" Type="http://schemas.openxmlformats.org/officeDocument/2006/relationships/hyperlink" Target="http://observepoint.com" TargetMode="External"/><Relationship Id="rId191" Type="http://schemas.openxmlformats.org/officeDocument/2006/relationships/hyperlink" Target="http://observepoint.com" TargetMode="External"/><Relationship Id="rId187" Type="http://schemas.openxmlformats.org/officeDocument/2006/relationships/hyperlink" Target="http://bluebeam.com" TargetMode="External"/><Relationship Id="rId186" Type="http://schemas.openxmlformats.org/officeDocument/2006/relationships/hyperlink" Target="http://observepoint.com" TargetMode="External"/><Relationship Id="rId185" Type="http://schemas.openxmlformats.org/officeDocument/2006/relationships/hyperlink" Target="http://observepoint.com" TargetMode="External"/><Relationship Id="rId184" Type="http://schemas.openxmlformats.org/officeDocument/2006/relationships/hyperlink" Target="http://observepoint.com" TargetMode="External"/><Relationship Id="rId189" Type="http://schemas.openxmlformats.org/officeDocument/2006/relationships/hyperlink" Target="http://observepoint.com" TargetMode="External"/><Relationship Id="rId188" Type="http://schemas.openxmlformats.org/officeDocument/2006/relationships/hyperlink" Target="http://observepoint.com" TargetMode="External"/><Relationship Id="rId183" Type="http://schemas.openxmlformats.org/officeDocument/2006/relationships/hyperlink" Target="http://observepoint.com" TargetMode="External"/><Relationship Id="rId182" Type="http://schemas.openxmlformats.org/officeDocument/2006/relationships/hyperlink" Target="http://observepoint.com" TargetMode="External"/><Relationship Id="rId181" Type="http://schemas.openxmlformats.org/officeDocument/2006/relationships/hyperlink" Target="http://brunswick.com" TargetMode="External"/><Relationship Id="rId180" Type="http://schemas.openxmlformats.org/officeDocument/2006/relationships/hyperlink" Target="http://observepoint.com" TargetMode="External"/><Relationship Id="rId176" Type="http://schemas.openxmlformats.org/officeDocument/2006/relationships/hyperlink" Target="http://observepoint.com" TargetMode="External"/><Relationship Id="rId175" Type="http://schemas.openxmlformats.org/officeDocument/2006/relationships/hyperlink" Target="http://brunswick.com" TargetMode="External"/><Relationship Id="rId174" Type="http://schemas.openxmlformats.org/officeDocument/2006/relationships/hyperlink" Target="http://observepoint.com" TargetMode="External"/><Relationship Id="rId173" Type="http://schemas.openxmlformats.org/officeDocument/2006/relationships/hyperlink" Target="http://observepoint.com" TargetMode="External"/><Relationship Id="rId179" Type="http://schemas.openxmlformats.org/officeDocument/2006/relationships/hyperlink" Target="http://observepoint.com" TargetMode="External"/><Relationship Id="rId178" Type="http://schemas.openxmlformats.org/officeDocument/2006/relationships/hyperlink" Target="http://brunswick.com" TargetMode="External"/><Relationship Id="rId177" Type="http://schemas.openxmlformats.org/officeDocument/2006/relationships/hyperlink" Target="http://observepoint.com" TargetMode="External"/><Relationship Id="rId198" Type="http://schemas.openxmlformats.org/officeDocument/2006/relationships/hyperlink" Target="http://chilipiper.com" TargetMode="External"/><Relationship Id="rId197" Type="http://schemas.openxmlformats.org/officeDocument/2006/relationships/hyperlink" Target="http://observepoint.com" TargetMode="External"/><Relationship Id="rId196" Type="http://schemas.openxmlformats.org/officeDocument/2006/relationships/hyperlink" Target="http://cotiviti.com" TargetMode="External"/><Relationship Id="rId195" Type="http://schemas.openxmlformats.org/officeDocument/2006/relationships/hyperlink" Target="http://observepoint.com" TargetMode="External"/><Relationship Id="rId199" Type="http://schemas.openxmlformats.org/officeDocument/2006/relationships/hyperlink" Target="http://setoyota.com" TargetMode="External"/><Relationship Id="rId150" Type="http://schemas.openxmlformats.org/officeDocument/2006/relationships/hyperlink" Target="http://athenahealth.com" TargetMode="External"/><Relationship Id="rId149" Type="http://schemas.openxmlformats.org/officeDocument/2006/relationships/hyperlink" Target="http://observepoint.com" TargetMode="External"/><Relationship Id="rId148" Type="http://schemas.openxmlformats.org/officeDocument/2006/relationships/hyperlink" Target="http://observepoint.com" TargetMode="External"/><Relationship Id="rId143" Type="http://schemas.openxmlformats.org/officeDocument/2006/relationships/hyperlink" Target="http://observepoint.com" TargetMode="External"/><Relationship Id="rId142" Type="http://schemas.openxmlformats.org/officeDocument/2006/relationships/hyperlink" Target="http://amica.com" TargetMode="External"/><Relationship Id="rId141" Type="http://schemas.openxmlformats.org/officeDocument/2006/relationships/hyperlink" Target="http://observepoint.com" TargetMode="External"/><Relationship Id="rId140" Type="http://schemas.openxmlformats.org/officeDocument/2006/relationships/hyperlink" Target="http://observepoint.com" TargetMode="External"/><Relationship Id="rId147" Type="http://schemas.openxmlformats.org/officeDocument/2006/relationships/hyperlink" Target="http://observepoint.com" TargetMode="External"/><Relationship Id="rId146" Type="http://schemas.openxmlformats.org/officeDocument/2006/relationships/hyperlink" Target="http://observepoint.com" TargetMode="External"/><Relationship Id="rId145" Type="http://schemas.openxmlformats.org/officeDocument/2006/relationships/hyperlink" Target="http://observepoint.com" TargetMode="External"/><Relationship Id="rId144" Type="http://schemas.openxmlformats.org/officeDocument/2006/relationships/hyperlink" Target="http://amica.com" TargetMode="External"/><Relationship Id="rId139" Type="http://schemas.openxmlformats.org/officeDocument/2006/relationships/hyperlink" Target="http://amica.com" TargetMode="External"/><Relationship Id="rId138" Type="http://schemas.openxmlformats.org/officeDocument/2006/relationships/hyperlink" Target="http://observepoint.com" TargetMode="External"/><Relationship Id="rId137" Type="http://schemas.openxmlformats.org/officeDocument/2006/relationships/hyperlink" Target="http://observepoint.com" TargetMode="External"/><Relationship Id="rId132" Type="http://schemas.openxmlformats.org/officeDocument/2006/relationships/hyperlink" Target="http://observepoint.com" TargetMode="External"/><Relationship Id="rId131" Type="http://schemas.openxmlformats.org/officeDocument/2006/relationships/hyperlink" Target="http://amica.com" TargetMode="External"/><Relationship Id="rId130" Type="http://schemas.openxmlformats.org/officeDocument/2006/relationships/hyperlink" Target="http://observepoint.com" TargetMode="External"/><Relationship Id="rId136" Type="http://schemas.openxmlformats.org/officeDocument/2006/relationships/hyperlink" Target="http://amica.com" TargetMode="External"/><Relationship Id="rId135" Type="http://schemas.openxmlformats.org/officeDocument/2006/relationships/hyperlink" Target="http://observepoint.com" TargetMode="External"/><Relationship Id="rId134" Type="http://schemas.openxmlformats.org/officeDocument/2006/relationships/hyperlink" Target="http://amica.com" TargetMode="External"/><Relationship Id="rId133" Type="http://schemas.openxmlformats.org/officeDocument/2006/relationships/hyperlink" Target="http://observepoint.com" TargetMode="External"/><Relationship Id="rId172" Type="http://schemas.openxmlformats.org/officeDocument/2006/relationships/hyperlink" Target="http://observepoint.com" TargetMode="External"/><Relationship Id="rId171" Type="http://schemas.openxmlformats.org/officeDocument/2006/relationships/hyperlink" Target="http://observepoint.com" TargetMode="External"/><Relationship Id="rId170" Type="http://schemas.openxmlformats.org/officeDocument/2006/relationships/hyperlink" Target="http://bluebeam.com" TargetMode="External"/><Relationship Id="rId165" Type="http://schemas.openxmlformats.org/officeDocument/2006/relationships/hyperlink" Target="http://observepoint.com" TargetMode="External"/><Relationship Id="rId164" Type="http://schemas.openxmlformats.org/officeDocument/2006/relationships/hyperlink" Target="http://caleres.com" TargetMode="External"/><Relationship Id="rId163" Type="http://schemas.openxmlformats.org/officeDocument/2006/relationships/hyperlink" Target="http://observepoint.com" TargetMode="External"/><Relationship Id="rId162" Type="http://schemas.openxmlformats.org/officeDocument/2006/relationships/hyperlink" Target="http://caleres.com" TargetMode="External"/><Relationship Id="rId169" Type="http://schemas.openxmlformats.org/officeDocument/2006/relationships/hyperlink" Target="http://observepoint.com" TargetMode="External"/><Relationship Id="rId168" Type="http://schemas.openxmlformats.org/officeDocument/2006/relationships/hyperlink" Target="http://bluebeam.com" TargetMode="External"/><Relationship Id="rId167" Type="http://schemas.openxmlformats.org/officeDocument/2006/relationships/hyperlink" Target="http://observepoint.com" TargetMode="External"/><Relationship Id="rId166" Type="http://schemas.openxmlformats.org/officeDocument/2006/relationships/hyperlink" Target="http://bluebeam.com" TargetMode="External"/><Relationship Id="rId161" Type="http://schemas.openxmlformats.org/officeDocument/2006/relationships/hyperlink" Target="http://observepoint.com" TargetMode="External"/><Relationship Id="rId160" Type="http://schemas.openxmlformats.org/officeDocument/2006/relationships/hyperlink" Target="http://caleres.com" TargetMode="External"/><Relationship Id="rId159" Type="http://schemas.openxmlformats.org/officeDocument/2006/relationships/hyperlink" Target="http://caleres.com" TargetMode="External"/><Relationship Id="rId154" Type="http://schemas.openxmlformats.org/officeDocument/2006/relationships/hyperlink" Target="http://caleres.com" TargetMode="External"/><Relationship Id="rId153" Type="http://schemas.openxmlformats.org/officeDocument/2006/relationships/hyperlink" Target="http://observepoint.com" TargetMode="External"/><Relationship Id="rId152" Type="http://schemas.openxmlformats.org/officeDocument/2006/relationships/hyperlink" Target="http://observepoint.com" TargetMode="External"/><Relationship Id="rId151" Type="http://schemas.openxmlformats.org/officeDocument/2006/relationships/hyperlink" Target="http://observepoint.com" TargetMode="External"/><Relationship Id="rId158" Type="http://schemas.openxmlformats.org/officeDocument/2006/relationships/hyperlink" Target="http://observepoint.com" TargetMode="External"/><Relationship Id="rId157" Type="http://schemas.openxmlformats.org/officeDocument/2006/relationships/hyperlink" Target="http://observepoint.com" TargetMode="External"/><Relationship Id="rId156" Type="http://schemas.openxmlformats.org/officeDocument/2006/relationships/hyperlink" Target="http://caleres.com" TargetMode="External"/><Relationship Id="rId155" Type="http://schemas.openxmlformats.org/officeDocument/2006/relationships/hyperlink" Target="http://observepoint.com" TargetMode="External"/><Relationship Id="rId1510" Type="http://schemas.openxmlformats.org/officeDocument/2006/relationships/hyperlink" Target="http://observepoint.com" TargetMode="External"/><Relationship Id="rId1511" Type="http://schemas.openxmlformats.org/officeDocument/2006/relationships/hyperlink" Target="http://mongodb.com" TargetMode="External"/><Relationship Id="rId1512" Type="http://schemas.openxmlformats.org/officeDocument/2006/relationships/hyperlink" Target="http://mongodb.com" TargetMode="External"/><Relationship Id="rId1513" Type="http://schemas.openxmlformats.org/officeDocument/2006/relationships/hyperlink" Target="http://observepoint.com" TargetMode="External"/><Relationship Id="rId1514" Type="http://schemas.openxmlformats.org/officeDocument/2006/relationships/hyperlink" Target="http://amica.com" TargetMode="External"/><Relationship Id="rId1515" Type="http://schemas.openxmlformats.org/officeDocument/2006/relationships/hyperlink" Target="http://observepoint.com" TargetMode="External"/><Relationship Id="rId1516" Type="http://schemas.openxmlformats.org/officeDocument/2006/relationships/hyperlink" Target="http://observepoint.com" TargetMode="External"/><Relationship Id="rId1517" Type="http://schemas.openxmlformats.org/officeDocument/2006/relationships/hyperlink" Target="http://cvshealth.com" TargetMode="External"/><Relationship Id="rId1518" Type="http://schemas.openxmlformats.org/officeDocument/2006/relationships/hyperlink" Target="http://aetna.com" TargetMode="External"/><Relationship Id="rId1519" Type="http://schemas.openxmlformats.org/officeDocument/2006/relationships/hyperlink" Target="http://aetna.com" TargetMode="External"/><Relationship Id="rId1500" Type="http://schemas.openxmlformats.org/officeDocument/2006/relationships/hyperlink" Target="http://observepoint.com" TargetMode="External"/><Relationship Id="rId1501" Type="http://schemas.openxmlformats.org/officeDocument/2006/relationships/hyperlink" Target="http://amica.com" TargetMode="External"/><Relationship Id="rId1502" Type="http://schemas.openxmlformats.org/officeDocument/2006/relationships/hyperlink" Target="http://observepoint.com" TargetMode="External"/><Relationship Id="rId1503" Type="http://schemas.openxmlformats.org/officeDocument/2006/relationships/hyperlink" Target="http://observepoint.com" TargetMode="External"/><Relationship Id="rId1504" Type="http://schemas.openxmlformats.org/officeDocument/2006/relationships/hyperlink" Target="http://observepoint.com" TargetMode="External"/><Relationship Id="rId1505" Type="http://schemas.openxmlformats.org/officeDocument/2006/relationships/hyperlink" Target="http://lumen.com" TargetMode="External"/><Relationship Id="rId1506" Type="http://schemas.openxmlformats.org/officeDocument/2006/relationships/hyperlink" Target="http://lumen.com" TargetMode="External"/><Relationship Id="rId1507" Type="http://schemas.openxmlformats.org/officeDocument/2006/relationships/hyperlink" Target="http://observepoint.com" TargetMode="External"/><Relationship Id="rId1508" Type="http://schemas.openxmlformats.org/officeDocument/2006/relationships/hyperlink" Target="http://observepoint.com" TargetMode="External"/><Relationship Id="rId1509" Type="http://schemas.openxmlformats.org/officeDocument/2006/relationships/hyperlink" Target="http://lumen.com" TargetMode="External"/><Relationship Id="rId1576" Type="http://schemas.openxmlformats.org/officeDocument/2006/relationships/hyperlink" Target="http://observepoint.com" TargetMode="External"/><Relationship Id="rId1577" Type="http://schemas.openxmlformats.org/officeDocument/2006/relationships/hyperlink" Target="http://observepoint.com" TargetMode="External"/><Relationship Id="rId1578" Type="http://schemas.openxmlformats.org/officeDocument/2006/relationships/hyperlink" Target="http://cdw.com" TargetMode="External"/><Relationship Id="rId1579" Type="http://schemas.openxmlformats.org/officeDocument/2006/relationships/hyperlink" Target="http://observepoint.com" TargetMode="External"/><Relationship Id="rId987" Type="http://schemas.openxmlformats.org/officeDocument/2006/relationships/hyperlink" Target="http://observepoint.com" TargetMode="External"/><Relationship Id="rId986" Type="http://schemas.openxmlformats.org/officeDocument/2006/relationships/hyperlink" Target="http://torrid.com" TargetMode="External"/><Relationship Id="rId985" Type="http://schemas.openxmlformats.org/officeDocument/2006/relationships/hyperlink" Target="http://observepoint.com" TargetMode="External"/><Relationship Id="rId984" Type="http://schemas.openxmlformats.org/officeDocument/2006/relationships/hyperlink" Target="http://observepoint.com" TargetMode="External"/><Relationship Id="rId989" Type="http://schemas.openxmlformats.org/officeDocument/2006/relationships/hyperlink" Target="http://torrid.com" TargetMode="External"/><Relationship Id="rId988" Type="http://schemas.openxmlformats.org/officeDocument/2006/relationships/hyperlink" Target="http://observepoint.com" TargetMode="External"/><Relationship Id="rId1570" Type="http://schemas.openxmlformats.org/officeDocument/2006/relationships/hyperlink" Target="http://observepoint.com" TargetMode="External"/><Relationship Id="rId1571" Type="http://schemas.openxmlformats.org/officeDocument/2006/relationships/hyperlink" Target="http://amica.com" TargetMode="External"/><Relationship Id="rId983" Type="http://schemas.openxmlformats.org/officeDocument/2006/relationships/hyperlink" Target="http://observepoint.com" TargetMode="External"/><Relationship Id="rId1572" Type="http://schemas.openxmlformats.org/officeDocument/2006/relationships/hyperlink" Target="http://observepoint.com" TargetMode="External"/><Relationship Id="rId982" Type="http://schemas.openxmlformats.org/officeDocument/2006/relationships/hyperlink" Target="http://observepoint.com" TargetMode="External"/><Relationship Id="rId1573" Type="http://schemas.openxmlformats.org/officeDocument/2006/relationships/hyperlink" Target="http://amica.com" TargetMode="External"/><Relationship Id="rId981" Type="http://schemas.openxmlformats.org/officeDocument/2006/relationships/hyperlink" Target="http://observepoint.com" TargetMode="External"/><Relationship Id="rId1574" Type="http://schemas.openxmlformats.org/officeDocument/2006/relationships/hyperlink" Target="http://observepoint.com" TargetMode="External"/><Relationship Id="rId980" Type="http://schemas.openxmlformats.org/officeDocument/2006/relationships/hyperlink" Target="http://observepoint.com" TargetMode="External"/><Relationship Id="rId1575" Type="http://schemas.openxmlformats.org/officeDocument/2006/relationships/hyperlink" Target="http://observepoint.com" TargetMode="External"/><Relationship Id="rId1565" Type="http://schemas.openxmlformats.org/officeDocument/2006/relationships/hyperlink" Target="http://observepoint.com" TargetMode="External"/><Relationship Id="rId1566" Type="http://schemas.openxmlformats.org/officeDocument/2006/relationships/hyperlink" Target="http://mongodb.com" TargetMode="External"/><Relationship Id="rId1567" Type="http://schemas.openxmlformats.org/officeDocument/2006/relationships/hyperlink" Target="http://observepoint.com" TargetMode="External"/><Relationship Id="rId1568" Type="http://schemas.openxmlformats.org/officeDocument/2006/relationships/hyperlink" Target="http://observepoint.com" TargetMode="External"/><Relationship Id="rId1569" Type="http://schemas.openxmlformats.org/officeDocument/2006/relationships/hyperlink" Target="http://mongodb.com" TargetMode="External"/><Relationship Id="rId976" Type="http://schemas.openxmlformats.org/officeDocument/2006/relationships/hyperlink" Target="http://observepoint.com" TargetMode="External"/><Relationship Id="rId975" Type="http://schemas.openxmlformats.org/officeDocument/2006/relationships/hyperlink" Target="http://observepoint.com" TargetMode="External"/><Relationship Id="rId974" Type="http://schemas.openxmlformats.org/officeDocument/2006/relationships/hyperlink" Target="http://observepoint.com" TargetMode="External"/><Relationship Id="rId973" Type="http://schemas.openxmlformats.org/officeDocument/2006/relationships/hyperlink" Target="http://questrade.com" TargetMode="External"/><Relationship Id="rId979" Type="http://schemas.openxmlformats.org/officeDocument/2006/relationships/hyperlink" Target="http://prudential.com" TargetMode="External"/><Relationship Id="rId978" Type="http://schemas.openxmlformats.org/officeDocument/2006/relationships/hyperlink" Target="http://observepoint.com" TargetMode="External"/><Relationship Id="rId977" Type="http://schemas.openxmlformats.org/officeDocument/2006/relationships/hyperlink" Target="http://prudential.com" TargetMode="External"/><Relationship Id="rId1560" Type="http://schemas.openxmlformats.org/officeDocument/2006/relationships/hyperlink" Target="http://observepoint.com" TargetMode="External"/><Relationship Id="rId972" Type="http://schemas.openxmlformats.org/officeDocument/2006/relationships/hyperlink" Target="http://observepoint.com" TargetMode="External"/><Relationship Id="rId1561" Type="http://schemas.openxmlformats.org/officeDocument/2006/relationships/hyperlink" Target="http://observepoint.com" TargetMode="External"/><Relationship Id="rId971" Type="http://schemas.openxmlformats.org/officeDocument/2006/relationships/hyperlink" Target="http://questrade.com" TargetMode="External"/><Relationship Id="rId1562" Type="http://schemas.openxmlformats.org/officeDocument/2006/relationships/hyperlink" Target="http://rwjf.org" TargetMode="External"/><Relationship Id="rId970" Type="http://schemas.openxmlformats.org/officeDocument/2006/relationships/hyperlink" Target="http://observepoint.com" TargetMode="External"/><Relationship Id="rId1563" Type="http://schemas.openxmlformats.org/officeDocument/2006/relationships/hyperlink" Target="http://observepoint.com" TargetMode="External"/><Relationship Id="rId1564" Type="http://schemas.openxmlformats.org/officeDocument/2006/relationships/hyperlink" Target="http://mongodb.com" TargetMode="External"/><Relationship Id="rId1598" Type="http://schemas.openxmlformats.org/officeDocument/2006/relationships/hyperlink" Target="http://stackedanalytics.com" TargetMode="External"/><Relationship Id="rId1599" Type="http://schemas.openxmlformats.org/officeDocument/2006/relationships/hyperlink" Target="http://observepoint.com" TargetMode="External"/><Relationship Id="rId1590" Type="http://schemas.openxmlformats.org/officeDocument/2006/relationships/hyperlink" Target="http://devry.edu" TargetMode="External"/><Relationship Id="rId1591" Type="http://schemas.openxmlformats.org/officeDocument/2006/relationships/hyperlink" Target="http://observepoint.com" TargetMode="External"/><Relationship Id="rId1592" Type="http://schemas.openxmlformats.org/officeDocument/2006/relationships/hyperlink" Target="http://observepoint.com" TargetMode="External"/><Relationship Id="rId1593" Type="http://schemas.openxmlformats.org/officeDocument/2006/relationships/hyperlink" Target="http://worldmarket.com" TargetMode="External"/><Relationship Id="rId1594" Type="http://schemas.openxmlformats.org/officeDocument/2006/relationships/hyperlink" Target="http://observepoint.com" TargetMode="External"/><Relationship Id="rId1595" Type="http://schemas.openxmlformats.org/officeDocument/2006/relationships/hyperlink" Target="http://observepoint.com" TargetMode="External"/><Relationship Id="rId1596" Type="http://schemas.openxmlformats.org/officeDocument/2006/relationships/hyperlink" Target="http://worldmarket.com" TargetMode="External"/><Relationship Id="rId1597" Type="http://schemas.openxmlformats.org/officeDocument/2006/relationships/hyperlink" Target="http://observepoint.com" TargetMode="External"/><Relationship Id="rId1587" Type="http://schemas.openxmlformats.org/officeDocument/2006/relationships/hyperlink" Target="http://devry.edu" TargetMode="External"/><Relationship Id="rId1588" Type="http://schemas.openxmlformats.org/officeDocument/2006/relationships/hyperlink" Target="http://worldmarket.com" TargetMode="External"/><Relationship Id="rId1589" Type="http://schemas.openxmlformats.org/officeDocument/2006/relationships/hyperlink" Target="http://observepoint.com" TargetMode="External"/><Relationship Id="rId998" Type="http://schemas.openxmlformats.org/officeDocument/2006/relationships/hyperlink" Target="http://observepoint.com" TargetMode="External"/><Relationship Id="rId997" Type="http://schemas.openxmlformats.org/officeDocument/2006/relationships/hyperlink" Target="http://observepoint.com" TargetMode="External"/><Relationship Id="rId996" Type="http://schemas.openxmlformats.org/officeDocument/2006/relationships/hyperlink" Target="http://rwjf.org" TargetMode="External"/><Relationship Id="rId995" Type="http://schemas.openxmlformats.org/officeDocument/2006/relationships/hyperlink" Target="http://observepoint.com" TargetMode="External"/><Relationship Id="rId999" Type="http://schemas.openxmlformats.org/officeDocument/2006/relationships/hyperlink" Target="http://rwjf.org" TargetMode="External"/><Relationship Id="rId990" Type="http://schemas.openxmlformats.org/officeDocument/2006/relationships/hyperlink" Target="http://observepoint.com" TargetMode="External"/><Relationship Id="rId1580" Type="http://schemas.openxmlformats.org/officeDocument/2006/relationships/hyperlink" Target="http://commonspirit.org" TargetMode="External"/><Relationship Id="rId1581" Type="http://schemas.openxmlformats.org/officeDocument/2006/relationships/hyperlink" Target="http://prudential.com" TargetMode="External"/><Relationship Id="rId1582" Type="http://schemas.openxmlformats.org/officeDocument/2006/relationships/hyperlink" Target="http://observepoint.com" TargetMode="External"/><Relationship Id="rId994" Type="http://schemas.openxmlformats.org/officeDocument/2006/relationships/hyperlink" Target="http://rwjf.org" TargetMode="External"/><Relationship Id="rId1583" Type="http://schemas.openxmlformats.org/officeDocument/2006/relationships/hyperlink" Target="http://observepoint.com" TargetMode="External"/><Relationship Id="rId993" Type="http://schemas.openxmlformats.org/officeDocument/2006/relationships/hyperlink" Target="http://observepoint.com" TargetMode="External"/><Relationship Id="rId1584" Type="http://schemas.openxmlformats.org/officeDocument/2006/relationships/hyperlink" Target="http://prudential.com" TargetMode="External"/><Relationship Id="rId992" Type="http://schemas.openxmlformats.org/officeDocument/2006/relationships/hyperlink" Target="http://observepoint.com" TargetMode="External"/><Relationship Id="rId1585" Type="http://schemas.openxmlformats.org/officeDocument/2006/relationships/hyperlink" Target="http://observepoint.com" TargetMode="External"/><Relationship Id="rId991" Type="http://schemas.openxmlformats.org/officeDocument/2006/relationships/hyperlink" Target="http://seagate.com" TargetMode="External"/><Relationship Id="rId1586" Type="http://schemas.openxmlformats.org/officeDocument/2006/relationships/hyperlink" Target="http://observepoint.com" TargetMode="External"/><Relationship Id="rId1532" Type="http://schemas.openxmlformats.org/officeDocument/2006/relationships/hyperlink" Target="http://devry.edu" TargetMode="External"/><Relationship Id="rId1533" Type="http://schemas.openxmlformats.org/officeDocument/2006/relationships/hyperlink" Target="http://observepoint.com" TargetMode="External"/><Relationship Id="rId1534" Type="http://schemas.openxmlformats.org/officeDocument/2006/relationships/hyperlink" Target="http://observepoint.com" TargetMode="External"/><Relationship Id="rId1535" Type="http://schemas.openxmlformats.org/officeDocument/2006/relationships/hyperlink" Target="http://mongodb.com" TargetMode="External"/><Relationship Id="rId1536" Type="http://schemas.openxmlformats.org/officeDocument/2006/relationships/hyperlink" Target="http://mongodb.com" TargetMode="External"/><Relationship Id="rId1537" Type="http://schemas.openxmlformats.org/officeDocument/2006/relationships/hyperlink" Target="http://observepoint.com" TargetMode="External"/><Relationship Id="rId1538" Type="http://schemas.openxmlformats.org/officeDocument/2006/relationships/hyperlink" Target="http://mongodb.com" TargetMode="External"/><Relationship Id="rId1539" Type="http://schemas.openxmlformats.org/officeDocument/2006/relationships/hyperlink" Target="http://observepoint.com" TargetMode="External"/><Relationship Id="rId949" Type="http://schemas.openxmlformats.org/officeDocument/2006/relationships/hyperlink" Target="http://rdoffutt.com" TargetMode="External"/><Relationship Id="rId948" Type="http://schemas.openxmlformats.org/officeDocument/2006/relationships/hyperlink" Target="http://observepoint.com" TargetMode="External"/><Relationship Id="rId943" Type="http://schemas.openxmlformats.org/officeDocument/2006/relationships/hyperlink" Target="http://observepoint.com" TargetMode="External"/><Relationship Id="rId942" Type="http://schemas.openxmlformats.org/officeDocument/2006/relationships/hyperlink" Target="http://rdoffutt.com" TargetMode="External"/><Relationship Id="rId941" Type="http://schemas.openxmlformats.org/officeDocument/2006/relationships/hyperlink" Target="http://observepoint.com" TargetMode="External"/><Relationship Id="rId940" Type="http://schemas.openxmlformats.org/officeDocument/2006/relationships/hyperlink" Target="http://observepoint.com" TargetMode="External"/><Relationship Id="rId947" Type="http://schemas.openxmlformats.org/officeDocument/2006/relationships/hyperlink" Target="http://observepoint.com" TargetMode="External"/><Relationship Id="rId946" Type="http://schemas.openxmlformats.org/officeDocument/2006/relationships/hyperlink" Target="http://rdoffutt.com" TargetMode="External"/><Relationship Id="rId945" Type="http://schemas.openxmlformats.org/officeDocument/2006/relationships/hyperlink" Target="http://observepoint.com" TargetMode="External"/><Relationship Id="rId944" Type="http://schemas.openxmlformats.org/officeDocument/2006/relationships/hyperlink" Target="http://observepoint.com" TargetMode="External"/><Relationship Id="rId1530" Type="http://schemas.openxmlformats.org/officeDocument/2006/relationships/hyperlink" Target="http://observepoint.com" TargetMode="External"/><Relationship Id="rId1531" Type="http://schemas.openxmlformats.org/officeDocument/2006/relationships/hyperlink" Target="http://devry.edu" TargetMode="External"/><Relationship Id="rId1521" Type="http://schemas.openxmlformats.org/officeDocument/2006/relationships/hyperlink" Target="http://observepoint.com" TargetMode="External"/><Relationship Id="rId1522" Type="http://schemas.openxmlformats.org/officeDocument/2006/relationships/hyperlink" Target="http://cdw.com" TargetMode="External"/><Relationship Id="rId1523" Type="http://schemas.openxmlformats.org/officeDocument/2006/relationships/hyperlink" Target="http://observepoint.com" TargetMode="External"/><Relationship Id="rId1524" Type="http://schemas.openxmlformats.org/officeDocument/2006/relationships/hyperlink" Target="http://mongodb.com" TargetMode="External"/><Relationship Id="rId1525" Type="http://schemas.openxmlformats.org/officeDocument/2006/relationships/hyperlink" Target="http://observepoint.com" TargetMode="External"/><Relationship Id="rId1526" Type="http://schemas.openxmlformats.org/officeDocument/2006/relationships/hyperlink" Target="http://observepoint.com" TargetMode="External"/><Relationship Id="rId1527" Type="http://schemas.openxmlformats.org/officeDocument/2006/relationships/hyperlink" Target="http://amica.com" TargetMode="External"/><Relationship Id="rId1528" Type="http://schemas.openxmlformats.org/officeDocument/2006/relationships/hyperlink" Target="http://observepoint.com" TargetMode="External"/><Relationship Id="rId1529" Type="http://schemas.openxmlformats.org/officeDocument/2006/relationships/hyperlink" Target="http://questrade.com" TargetMode="External"/><Relationship Id="rId939" Type="http://schemas.openxmlformats.org/officeDocument/2006/relationships/hyperlink" Target="http://rdoffutt.com" TargetMode="External"/><Relationship Id="rId938" Type="http://schemas.openxmlformats.org/officeDocument/2006/relationships/hyperlink" Target="http://observepoint.com" TargetMode="External"/><Relationship Id="rId937" Type="http://schemas.openxmlformats.org/officeDocument/2006/relationships/hyperlink" Target="http://rdoffutt.com" TargetMode="External"/><Relationship Id="rId932" Type="http://schemas.openxmlformats.org/officeDocument/2006/relationships/hyperlink" Target="http://observepoint.com" TargetMode="External"/><Relationship Id="rId931" Type="http://schemas.openxmlformats.org/officeDocument/2006/relationships/hyperlink" Target="http://observepoint.com" TargetMode="External"/><Relationship Id="rId930" Type="http://schemas.openxmlformats.org/officeDocument/2006/relationships/hyperlink" Target="http://prudential.com" TargetMode="External"/><Relationship Id="rId936" Type="http://schemas.openxmlformats.org/officeDocument/2006/relationships/hyperlink" Target="http://observepoint.com" TargetMode="External"/><Relationship Id="rId935" Type="http://schemas.openxmlformats.org/officeDocument/2006/relationships/hyperlink" Target="http://rdoffutt.com" TargetMode="External"/><Relationship Id="rId934" Type="http://schemas.openxmlformats.org/officeDocument/2006/relationships/hyperlink" Target="http://observepoint.com" TargetMode="External"/><Relationship Id="rId933" Type="http://schemas.openxmlformats.org/officeDocument/2006/relationships/hyperlink" Target="http://prudential.com" TargetMode="External"/><Relationship Id="rId1520" Type="http://schemas.openxmlformats.org/officeDocument/2006/relationships/hyperlink" Target="http://aetna.com" TargetMode="External"/><Relationship Id="rId1554" Type="http://schemas.openxmlformats.org/officeDocument/2006/relationships/hyperlink" Target="http://mongodb.com" TargetMode="External"/><Relationship Id="rId1555" Type="http://schemas.openxmlformats.org/officeDocument/2006/relationships/hyperlink" Target="http://mongodb.com" TargetMode="External"/><Relationship Id="rId1556" Type="http://schemas.openxmlformats.org/officeDocument/2006/relationships/hyperlink" Target="http://observepoint.com" TargetMode="External"/><Relationship Id="rId1557" Type="http://schemas.openxmlformats.org/officeDocument/2006/relationships/hyperlink" Target="http://questrade.com" TargetMode="External"/><Relationship Id="rId1558" Type="http://schemas.openxmlformats.org/officeDocument/2006/relationships/hyperlink" Target="http://rwjf.org" TargetMode="External"/><Relationship Id="rId1559" Type="http://schemas.openxmlformats.org/officeDocument/2006/relationships/hyperlink" Target="http://observepoint.com" TargetMode="External"/><Relationship Id="rId965" Type="http://schemas.openxmlformats.org/officeDocument/2006/relationships/hyperlink" Target="http://observepoint.com" TargetMode="External"/><Relationship Id="rId964" Type="http://schemas.openxmlformats.org/officeDocument/2006/relationships/hyperlink" Target="http://observepoint.com" TargetMode="External"/><Relationship Id="rId963" Type="http://schemas.openxmlformats.org/officeDocument/2006/relationships/hyperlink" Target="http://observepoint.com" TargetMode="External"/><Relationship Id="rId962" Type="http://schemas.openxmlformats.org/officeDocument/2006/relationships/hyperlink" Target="http://observepoint.com" TargetMode="External"/><Relationship Id="rId969" Type="http://schemas.openxmlformats.org/officeDocument/2006/relationships/hyperlink" Target="http://observepoint.com" TargetMode="External"/><Relationship Id="rId968" Type="http://schemas.openxmlformats.org/officeDocument/2006/relationships/hyperlink" Target="http://questrade.com" TargetMode="External"/><Relationship Id="rId967" Type="http://schemas.openxmlformats.org/officeDocument/2006/relationships/hyperlink" Target="http://observepoint.com" TargetMode="External"/><Relationship Id="rId966" Type="http://schemas.openxmlformats.org/officeDocument/2006/relationships/hyperlink" Target="http://observepoint.com" TargetMode="External"/><Relationship Id="rId961" Type="http://schemas.openxmlformats.org/officeDocument/2006/relationships/hyperlink" Target="http://rdoffutt.com" TargetMode="External"/><Relationship Id="rId1550" Type="http://schemas.openxmlformats.org/officeDocument/2006/relationships/hyperlink" Target="http://observepoint.com" TargetMode="External"/><Relationship Id="rId960" Type="http://schemas.openxmlformats.org/officeDocument/2006/relationships/hyperlink" Target="http://observepoint.com" TargetMode="External"/><Relationship Id="rId1551" Type="http://schemas.openxmlformats.org/officeDocument/2006/relationships/hyperlink" Target="http://mongodb.com" TargetMode="External"/><Relationship Id="rId1552" Type="http://schemas.openxmlformats.org/officeDocument/2006/relationships/hyperlink" Target="http://mongodb.com" TargetMode="External"/><Relationship Id="rId1553" Type="http://schemas.openxmlformats.org/officeDocument/2006/relationships/hyperlink" Target="http://observepoint.com" TargetMode="External"/><Relationship Id="rId1543" Type="http://schemas.openxmlformats.org/officeDocument/2006/relationships/hyperlink" Target="http://mongodb.com" TargetMode="External"/><Relationship Id="rId1544" Type="http://schemas.openxmlformats.org/officeDocument/2006/relationships/hyperlink" Target="http://observepoint.com" TargetMode="External"/><Relationship Id="rId1545" Type="http://schemas.openxmlformats.org/officeDocument/2006/relationships/hyperlink" Target="http://mongodb.com" TargetMode="External"/><Relationship Id="rId1546" Type="http://schemas.openxmlformats.org/officeDocument/2006/relationships/hyperlink" Target="http://mongodb.com" TargetMode="External"/><Relationship Id="rId1547" Type="http://schemas.openxmlformats.org/officeDocument/2006/relationships/hyperlink" Target="http://observepoint.com" TargetMode="External"/><Relationship Id="rId1548" Type="http://schemas.openxmlformats.org/officeDocument/2006/relationships/hyperlink" Target="http://mongodb.com" TargetMode="External"/><Relationship Id="rId1549" Type="http://schemas.openxmlformats.org/officeDocument/2006/relationships/hyperlink" Target="http://mongodb.com" TargetMode="External"/><Relationship Id="rId959" Type="http://schemas.openxmlformats.org/officeDocument/2006/relationships/hyperlink" Target="http://observepoint.com" TargetMode="External"/><Relationship Id="rId954" Type="http://schemas.openxmlformats.org/officeDocument/2006/relationships/hyperlink" Target="http://observepoint.com" TargetMode="External"/><Relationship Id="rId953" Type="http://schemas.openxmlformats.org/officeDocument/2006/relationships/hyperlink" Target="http://observepoint.com" TargetMode="External"/><Relationship Id="rId952" Type="http://schemas.openxmlformats.org/officeDocument/2006/relationships/hyperlink" Target="http://rdoffutt.com" TargetMode="External"/><Relationship Id="rId951" Type="http://schemas.openxmlformats.org/officeDocument/2006/relationships/hyperlink" Target="http://rdoffutt.com" TargetMode="External"/><Relationship Id="rId958" Type="http://schemas.openxmlformats.org/officeDocument/2006/relationships/hyperlink" Target="http://rdoffutt.com" TargetMode="External"/><Relationship Id="rId957" Type="http://schemas.openxmlformats.org/officeDocument/2006/relationships/hyperlink" Target="http://observepoint.com" TargetMode="External"/><Relationship Id="rId956" Type="http://schemas.openxmlformats.org/officeDocument/2006/relationships/hyperlink" Target="http://observepoint.com" TargetMode="External"/><Relationship Id="rId955" Type="http://schemas.openxmlformats.org/officeDocument/2006/relationships/hyperlink" Target="http://rdoffutt.com" TargetMode="External"/><Relationship Id="rId950" Type="http://schemas.openxmlformats.org/officeDocument/2006/relationships/hyperlink" Target="http://observepoint.com" TargetMode="External"/><Relationship Id="rId1540" Type="http://schemas.openxmlformats.org/officeDocument/2006/relationships/hyperlink" Target="http://amica.com" TargetMode="External"/><Relationship Id="rId1541" Type="http://schemas.openxmlformats.org/officeDocument/2006/relationships/hyperlink" Target="http://observepoint.com" TargetMode="External"/><Relationship Id="rId1542" Type="http://schemas.openxmlformats.org/officeDocument/2006/relationships/hyperlink" Target="http://mongodb.com" TargetMode="External"/><Relationship Id="rId2027" Type="http://schemas.openxmlformats.org/officeDocument/2006/relationships/hyperlink" Target="http://observepoint.com" TargetMode="External"/><Relationship Id="rId2028" Type="http://schemas.openxmlformats.org/officeDocument/2006/relationships/hyperlink" Target="http://observepoint.com" TargetMode="External"/><Relationship Id="rId2029" Type="http://schemas.openxmlformats.org/officeDocument/2006/relationships/hyperlink" Target="http://amica.com" TargetMode="External"/><Relationship Id="rId107" Type="http://schemas.openxmlformats.org/officeDocument/2006/relationships/hyperlink" Target="http://amica.com" TargetMode="External"/><Relationship Id="rId106" Type="http://schemas.openxmlformats.org/officeDocument/2006/relationships/hyperlink" Target="http://amica.com" TargetMode="External"/><Relationship Id="rId105" Type="http://schemas.openxmlformats.org/officeDocument/2006/relationships/hyperlink" Target="http://observepoint.com" TargetMode="External"/><Relationship Id="rId104" Type="http://schemas.openxmlformats.org/officeDocument/2006/relationships/hyperlink" Target="http://amica.com" TargetMode="External"/><Relationship Id="rId109" Type="http://schemas.openxmlformats.org/officeDocument/2006/relationships/hyperlink" Target="http://observepoint.com" TargetMode="External"/><Relationship Id="rId108" Type="http://schemas.openxmlformats.org/officeDocument/2006/relationships/hyperlink" Target="http://observepoint.com" TargetMode="External"/><Relationship Id="rId2020" Type="http://schemas.openxmlformats.org/officeDocument/2006/relationships/hyperlink" Target="http://observepoint.com" TargetMode="External"/><Relationship Id="rId2021" Type="http://schemas.openxmlformats.org/officeDocument/2006/relationships/hyperlink" Target="http://amica.com" TargetMode="External"/><Relationship Id="rId2022" Type="http://schemas.openxmlformats.org/officeDocument/2006/relationships/hyperlink" Target="http://observepoint.com" TargetMode="External"/><Relationship Id="rId103" Type="http://schemas.openxmlformats.org/officeDocument/2006/relationships/hyperlink" Target="http://observepoint.com" TargetMode="External"/><Relationship Id="rId2023" Type="http://schemas.openxmlformats.org/officeDocument/2006/relationships/hyperlink" Target="http://observepoint.com" TargetMode="External"/><Relationship Id="rId102" Type="http://schemas.openxmlformats.org/officeDocument/2006/relationships/hyperlink" Target="http://observepoint.com" TargetMode="External"/><Relationship Id="rId2024" Type="http://schemas.openxmlformats.org/officeDocument/2006/relationships/hyperlink" Target="http://observepoint.com" TargetMode="External"/><Relationship Id="rId101" Type="http://schemas.openxmlformats.org/officeDocument/2006/relationships/hyperlink" Target="http://amica.com" TargetMode="External"/><Relationship Id="rId2025" Type="http://schemas.openxmlformats.org/officeDocument/2006/relationships/hyperlink" Target="http://amica.com" TargetMode="External"/><Relationship Id="rId100" Type="http://schemas.openxmlformats.org/officeDocument/2006/relationships/hyperlink" Target="http://amica.com" TargetMode="External"/><Relationship Id="rId2026" Type="http://schemas.openxmlformats.org/officeDocument/2006/relationships/hyperlink" Target="http://observepoint.com" TargetMode="External"/><Relationship Id="rId2016" Type="http://schemas.openxmlformats.org/officeDocument/2006/relationships/hyperlink" Target="http://cdw.com" TargetMode="External"/><Relationship Id="rId2017" Type="http://schemas.openxmlformats.org/officeDocument/2006/relationships/hyperlink" Target="http://amica.com" TargetMode="External"/><Relationship Id="rId2018" Type="http://schemas.openxmlformats.org/officeDocument/2006/relationships/hyperlink" Target="http://observepoint.com" TargetMode="External"/><Relationship Id="rId2019" Type="http://schemas.openxmlformats.org/officeDocument/2006/relationships/hyperlink" Target="http://observepoint.com" TargetMode="External"/><Relationship Id="rId2010" Type="http://schemas.openxmlformats.org/officeDocument/2006/relationships/hyperlink" Target="http://cdw.com" TargetMode="External"/><Relationship Id="rId2011" Type="http://schemas.openxmlformats.org/officeDocument/2006/relationships/hyperlink" Target="http://observepoint.com" TargetMode="External"/><Relationship Id="rId2012" Type="http://schemas.openxmlformats.org/officeDocument/2006/relationships/hyperlink" Target="http://rwjf.org" TargetMode="External"/><Relationship Id="rId2013" Type="http://schemas.openxmlformats.org/officeDocument/2006/relationships/hyperlink" Target="http://cdw.com" TargetMode="External"/><Relationship Id="rId2014" Type="http://schemas.openxmlformats.org/officeDocument/2006/relationships/hyperlink" Target="http://observepoint.com" TargetMode="External"/><Relationship Id="rId2015" Type="http://schemas.openxmlformats.org/officeDocument/2006/relationships/hyperlink" Target="http://observepoint.com" TargetMode="External"/><Relationship Id="rId2049" Type="http://schemas.openxmlformats.org/officeDocument/2006/relationships/hyperlink" Target="http://devry.edu" TargetMode="External"/><Relationship Id="rId129" Type="http://schemas.openxmlformats.org/officeDocument/2006/relationships/hyperlink" Target="http://observepoint.com" TargetMode="External"/><Relationship Id="rId128" Type="http://schemas.openxmlformats.org/officeDocument/2006/relationships/hyperlink" Target="http://amica.com" TargetMode="External"/><Relationship Id="rId127" Type="http://schemas.openxmlformats.org/officeDocument/2006/relationships/hyperlink" Target="http://observepoint.com" TargetMode="External"/><Relationship Id="rId126" Type="http://schemas.openxmlformats.org/officeDocument/2006/relationships/hyperlink" Target="http://observepoint.com" TargetMode="External"/><Relationship Id="rId2040" Type="http://schemas.openxmlformats.org/officeDocument/2006/relationships/hyperlink" Target="http://amica.com" TargetMode="External"/><Relationship Id="rId121" Type="http://schemas.openxmlformats.org/officeDocument/2006/relationships/hyperlink" Target="http://amica.com" TargetMode="External"/><Relationship Id="rId2041" Type="http://schemas.openxmlformats.org/officeDocument/2006/relationships/hyperlink" Target="http://observepoint.com" TargetMode="External"/><Relationship Id="rId120" Type="http://schemas.openxmlformats.org/officeDocument/2006/relationships/hyperlink" Target="http://observepoint.com" TargetMode="External"/><Relationship Id="rId2042" Type="http://schemas.openxmlformats.org/officeDocument/2006/relationships/hyperlink" Target="http://amica.com" TargetMode="External"/><Relationship Id="rId2043" Type="http://schemas.openxmlformats.org/officeDocument/2006/relationships/hyperlink" Target="http://observepoint.com" TargetMode="External"/><Relationship Id="rId2044" Type="http://schemas.openxmlformats.org/officeDocument/2006/relationships/hyperlink" Target="http://observepoint.com" TargetMode="External"/><Relationship Id="rId125" Type="http://schemas.openxmlformats.org/officeDocument/2006/relationships/hyperlink" Target="http://observepoint.com" TargetMode="External"/><Relationship Id="rId2045" Type="http://schemas.openxmlformats.org/officeDocument/2006/relationships/hyperlink" Target="http://observepoint.com" TargetMode="External"/><Relationship Id="rId124" Type="http://schemas.openxmlformats.org/officeDocument/2006/relationships/hyperlink" Target="http://amica.com" TargetMode="External"/><Relationship Id="rId2046" Type="http://schemas.openxmlformats.org/officeDocument/2006/relationships/hyperlink" Target="http://ros.com" TargetMode="External"/><Relationship Id="rId123" Type="http://schemas.openxmlformats.org/officeDocument/2006/relationships/hyperlink" Target="http://observepoint.com" TargetMode="External"/><Relationship Id="rId2047" Type="http://schemas.openxmlformats.org/officeDocument/2006/relationships/hyperlink" Target="http://observepoint.com" TargetMode="External"/><Relationship Id="rId122" Type="http://schemas.openxmlformats.org/officeDocument/2006/relationships/hyperlink" Target="http://observepoint.com" TargetMode="External"/><Relationship Id="rId2048" Type="http://schemas.openxmlformats.org/officeDocument/2006/relationships/hyperlink" Target="http://observepoint.com" TargetMode="External"/><Relationship Id="rId2038" Type="http://schemas.openxmlformats.org/officeDocument/2006/relationships/hyperlink" Target="http://observepoint.com" TargetMode="External"/><Relationship Id="rId2039" Type="http://schemas.openxmlformats.org/officeDocument/2006/relationships/hyperlink" Target="http://observepoint.com" TargetMode="External"/><Relationship Id="rId118" Type="http://schemas.openxmlformats.org/officeDocument/2006/relationships/hyperlink" Target="http://amica.com" TargetMode="External"/><Relationship Id="rId117" Type="http://schemas.openxmlformats.org/officeDocument/2006/relationships/hyperlink" Target="http://observepoint.com" TargetMode="External"/><Relationship Id="rId116" Type="http://schemas.openxmlformats.org/officeDocument/2006/relationships/hyperlink" Target="http://amica.com" TargetMode="External"/><Relationship Id="rId115" Type="http://schemas.openxmlformats.org/officeDocument/2006/relationships/hyperlink" Target="http://observepoint.com" TargetMode="External"/><Relationship Id="rId119" Type="http://schemas.openxmlformats.org/officeDocument/2006/relationships/hyperlink" Target="http://amica.com" TargetMode="External"/><Relationship Id="rId110" Type="http://schemas.openxmlformats.org/officeDocument/2006/relationships/hyperlink" Target="http://amica.com" TargetMode="External"/><Relationship Id="rId2030" Type="http://schemas.openxmlformats.org/officeDocument/2006/relationships/hyperlink" Target="http://observepoint.com" TargetMode="External"/><Relationship Id="rId2031" Type="http://schemas.openxmlformats.org/officeDocument/2006/relationships/hyperlink" Target="http://observepoint.com" TargetMode="External"/><Relationship Id="rId2032" Type="http://schemas.openxmlformats.org/officeDocument/2006/relationships/hyperlink" Target="http://observepoint.com" TargetMode="External"/><Relationship Id="rId2033" Type="http://schemas.openxmlformats.org/officeDocument/2006/relationships/hyperlink" Target="http://amica.com" TargetMode="External"/><Relationship Id="rId114" Type="http://schemas.openxmlformats.org/officeDocument/2006/relationships/hyperlink" Target="http://amica.com" TargetMode="External"/><Relationship Id="rId2034" Type="http://schemas.openxmlformats.org/officeDocument/2006/relationships/hyperlink" Target="http://observepoint.com" TargetMode="External"/><Relationship Id="rId113" Type="http://schemas.openxmlformats.org/officeDocument/2006/relationships/hyperlink" Target="http://observepoint.com" TargetMode="External"/><Relationship Id="rId2035" Type="http://schemas.openxmlformats.org/officeDocument/2006/relationships/hyperlink" Target="http://observepoint.com" TargetMode="External"/><Relationship Id="rId112" Type="http://schemas.openxmlformats.org/officeDocument/2006/relationships/hyperlink" Target="http://amica.com" TargetMode="External"/><Relationship Id="rId2036" Type="http://schemas.openxmlformats.org/officeDocument/2006/relationships/hyperlink" Target="http://amica.com" TargetMode="External"/><Relationship Id="rId111" Type="http://schemas.openxmlformats.org/officeDocument/2006/relationships/hyperlink" Target="http://observepoint.com" TargetMode="External"/><Relationship Id="rId2037" Type="http://schemas.openxmlformats.org/officeDocument/2006/relationships/hyperlink" Target="http://observepoint.com" TargetMode="External"/><Relationship Id="rId2005" Type="http://schemas.openxmlformats.org/officeDocument/2006/relationships/hyperlink" Target="http://observepoint.com" TargetMode="External"/><Relationship Id="rId2006" Type="http://schemas.openxmlformats.org/officeDocument/2006/relationships/hyperlink" Target="http://rwjf.org" TargetMode="External"/><Relationship Id="rId2007" Type="http://schemas.openxmlformats.org/officeDocument/2006/relationships/hyperlink" Target="http://rwjf.org" TargetMode="External"/><Relationship Id="rId2008" Type="http://schemas.openxmlformats.org/officeDocument/2006/relationships/hyperlink" Target="http://observepoint.com" TargetMode="External"/><Relationship Id="rId2009" Type="http://schemas.openxmlformats.org/officeDocument/2006/relationships/hyperlink" Target="http://observepoint.com" TargetMode="External"/><Relationship Id="rId2000" Type="http://schemas.openxmlformats.org/officeDocument/2006/relationships/hyperlink" Target="http://observepoint.com" TargetMode="External"/><Relationship Id="rId2001" Type="http://schemas.openxmlformats.org/officeDocument/2006/relationships/hyperlink" Target="http://rwjf.org" TargetMode="External"/><Relationship Id="rId2002" Type="http://schemas.openxmlformats.org/officeDocument/2006/relationships/hyperlink" Target="http://observepoint.com" TargetMode="External"/><Relationship Id="rId2003" Type="http://schemas.openxmlformats.org/officeDocument/2006/relationships/hyperlink" Target="http://observepoint.com" TargetMode="External"/><Relationship Id="rId2004" Type="http://schemas.openxmlformats.org/officeDocument/2006/relationships/hyperlink" Target="http://cdw.com" TargetMode="External"/><Relationship Id="rId2090" Type="http://schemas.openxmlformats.org/officeDocument/2006/relationships/hyperlink" Target="http://prudential.com" TargetMode="External"/><Relationship Id="rId2091" Type="http://schemas.openxmlformats.org/officeDocument/2006/relationships/hyperlink" Target="http://observepoint.com" TargetMode="External"/><Relationship Id="rId2092" Type="http://schemas.openxmlformats.org/officeDocument/2006/relationships/hyperlink" Target="http://woolworths.com.au" TargetMode="External"/><Relationship Id="rId2093" Type="http://schemas.openxmlformats.org/officeDocument/2006/relationships/hyperlink" Target="http://observepoint.com" TargetMode="External"/><Relationship Id="rId2094" Type="http://schemas.openxmlformats.org/officeDocument/2006/relationships/hyperlink" Target="http://observepoint.com" TargetMode="External"/><Relationship Id="rId2095" Type="http://schemas.openxmlformats.org/officeDocument/2006/relationships/hyperlink" Target="http://observepoint.com" TargetMode="External"/><Relationship Id="rId2096" Type="http://schemas.openxmlformats.org/officeDocument/2006/relationships/hyperlink" Target="http://woolworths.com.au" TargetMode="External"/><Relationship Id="rId2097" Type="http://schemas.openxmlformats.org/officeDocument/2006/relationships/hyperlink" Target="http://observepoint.com" TargetMode="External"/><Relationship Id="rId2098" Type="http://schemas.openxmlformats.org/officeDocument/2006/relationships/hyperlink" Target="http://observepoint.com" TargetMode="External"/><Relationship Id="rId2099" Type="http://schemas.openxmlformats.org/officeDocument/2006/relationships/hyperlink" Target="http://woolworths.com.au" TargetMode="External"/><Relationship Id="rId2060" Type="http://schemas.openxmlformats.org/officeDocument/2006/relationships/hyperlink" Target="http://observepoint.com" TargetMode="External"/><Relationship Id="rId2061" Type="http://schemas.openxmlformats.org/officeDocument/2006/relationships/hyperlink" Target="http://observepoint.com" TargetMode="External"/><Relationship Id="rId2062" Type="http://schemas.openxmlformats.org/officeDocument/2006/relationships/hyperlink" Target="http://seagate.com" TargetMode="External"/><Relationship Id="rId2063" Type="http://schemas.openxmlformats.org/officeDocument/2006/relationships/hyperlink" Target="http://observepoint.com" TargetMode="External"/><Relationship Id="rId2064" Type="http://schemas.openxmlformats.org/officeDocument/2006/relationships/hyperlink" Target="http://seagate.com" TargetMode="External"/><Relationship Id="rId2065" Type="http://schemas.openxmlformats.org/officeDocument/2006/relationships/hyperlink" Target="http://observepoint.com" TargetMode="External"/><Relationship Id="rId2066" Type="http://schemas.openxmlformats.org/officeDocument/2006/relationships/hyperlink" Target="http://brunswick.com" TargetMode="External"/><Relationship Id="rId2067" Type="http://schemas.openxmlformats.org/officeDocument/2006/relationships/hyperlink" Target="http://brunswick.com" TargetMode="External"/><Relationship Id="rId2068" Type="http://schemas.openxmlformats.org/officeDocument/2006/relationships/hyperlink" Target="http://observepoint.com" TargetMode="External"/><Relationship Id="rId2069" Type="http://schemas.openxmlformats.org/officeDocument/2006/relationships/hyperlink" Target="http://brunswick.com" TargetMode="External"/><Relationship Id="rId2050" Type="http://schemas.openxmlformats.org/officeDocument/2006/relationships/hyperlink" Target="http://observepoint.com" TargetMode="External"/><Relationship Id="rId2051" Type="http://schemas.openxmlformats.org/officeDocument/2006/relationships/hyperlink" Target="http://amica.com" TargetMode="External"/><Relationship Id="rId2052" Type="http://schemas.openxmlformats.org/officeDocument/2006/relationships/hyperlink" Target="http://observepoint.com" TargetMode="External"/><Relationship Id="rId2053" Type="http://schemas.openxmlformats.org/officeDocument/2006/relationships/hyperlink" Target="http://observepoint.com" TargetMode="External"/><Relationship Id="rId2054" Type="http://schemas.openxmlformats.org/officeDocument/2006/relationships/hyperlink" Target="http://ros.com" TargetMode="External"/><Relationship Id="rId2055" Type="http://schemas.openxmlformats.org/officeDocument/2006/relationships/hyperlink" Target="http://observepoint.com" TargetMode="External"/><Relationship Id="rId2056" Type="http://schemas.openxmlformats.org/officeDocument/2006/relationships/hyperlink" Target="http://observepoint.com" TargetMode="External"/><Relationship Id="rId2057" Type="http://schemas.openxmlformats.org/officeDocument/2006/relationships/hyperlink" Target="http://observepoint.com" TargetMode="External"/><Relationship Id="rId2058" Type="http://schemas.openxmlformats.org/officeDocument/2006/relationships/hyperlink" Target="http://prudential.com" TargetMode="External"/><Relationship Id="rId2059" Type="http://schemas.openxmlformats.org/officeDocument/2006/relationships/hyperlink" Target="http://seagate.com" TargetMode="External"/><Relationship Id="rId2080" Type="http://schemas.openxmlformats.org/officeDocument/2006/relationships/hyperlink" Target="http://brunswick.com" TargetMode="External"/><Relationship Id="rId2081" Type="http://schemas.openxmlformats.org/officeDocument/2006/relationships/hyperlink" Target="http://observepoint.com" TargetMode="External"/><Relationship Id="rId2082" Type="http://schemas.openxmlformats.org/officeDocument/2006/relationships/hyperlink" Target="http://worldmarket.com" TargetMode="External"/><Relationship Id="rId2083" Type="http://schemas.openxmlformats.org/officeDocument/2006/relationships/hyperlink" Target="http://observepoint.com" TargetMode="External"/><Relationship Id="rId2084" Type="http://schemas.openxmlformats.org/officeDocument/2006/relationships/hyperlink" Target="http://observepoint.com" TargetMode="External"/><Relationship Id="rId2085" Type="http://schemas.openxmlformats.org/officeDocument/2006/relationships/hyperlink" Target="http://brunswick.com" TargetMode="External"/><Relationship Id="rId2086" Type="http://schemas.openxmlformats.org/officeDocument/2006/relationships/hyperlink" Target="http://brunswick.com" TargetMode="External"/><Relationship Id="rId2087" Type="http://schemas.openxmlformats.org/officeDocument/2006/relationships/hyperlink" Target="http://observepoint.com" TargetMode="External"/><Relationship Id="rId2088" Type="http://schemas.openxmlformats.org/officeDocument/2006/relationships/hyperlink" Target="http://brunswick.com" TargetMode="External"/><Relationship Id="rId2089" Type="http://schemas.openxmlformats.org/officeDocument/2006/relationships/hyperlink" Target="http://brunswick.com" TargetMode="External"/><Relationship Id="rId2070" Type="http://schemas.openxmlformats.org/officeDocument/2006/relationships/hyperlink" Target="http://observepoint.com" TargetMode="External"/><Relationship Id="rId2071" Type="http://schemas.openxmlformats.org/officeDocument/2006/relationships/hyperlink" Target="http://brunswick.com" TargetMode="External"/><Relationship Id="rId2072" Type="http://schemas.openxmlformats.org/officeDocument/2006/relationships/hyperlink" Target="http://brunswick.com" TargetMode="External"/><Relationship Id="rId2073" Type="http://schemas.openxmlformats.org/officeDocument/2006/relationships/hyperlink" Target="http://lumen.com" TargetMode="External"/><Relationship Id="rId2074" Type="http://schemas.openxmlformats.org/officeDocument/2006/relationships/hyperlink" Target="http://observepoint.com" TargetMode="External"/><Relationship Id="rId2075" Type="http://schemas.openxmlformats.org/officeDocument/2006/relationships/hyperlink" Target="http://brunswick.com" TargetMode="External"/><Relationship Id="rId2076" Type="http://schemas.openxmlformats.org/officeDocument/2006/relationships/hyperlink" Target="http://observepoint.com" TargetMode="External"/><Relationship Id="rId2077" Type="http://schemas.openxmlformats.org/officeDocument/2006/relationships/hyperlink" Target="http://brunswick.com" TargetMode="External"/><Relationship Id="rId2078" Type="http://schemas.openxmlformats.org/officeDocument/2006/relationships/hyperlink" Target="http://observepoint.com" TargetMode="External"/><Relationship Id="rId2079" Type="http://schemas.openxmlformats.org/officeDocument/2006/relationships/hyperlink" Target="http://brunswick.com" TargetMode="External"/><Relationship Id="rId1610" Type="http://schemas.openxmlformats.org/officeDocument/2006/relationships/hyperlink" Target="http://observepoint.com" TargetMode="External"/><Relationship Id="rId1611" Type="http://schemas.openxmlformats.org/officeDocument/2006/relationships/hyperlink" Target="http://observepoint.com" TargetMode="External"/><Relationship Id="rId1612" Type="http://schemas.openxmlformats.org/officeDocument/2006/relationships/hyperlink" Target="http://observepoint.com" TargetMode="External"/><Relationship Id="rId1613" Type="http://schemas.openxmlformats.org/officeDocument/2006/relationships/hyperlink" Target="http://devry.edu" TargetMode="External"/><Relationship Id="rId1614" Type="http://schemas.openxmlformats.org/officeDocument/2006/relationships/hyperlink" Target="http://observepoint.com" TargetMode="External"/><Relationship Id="rId1615" Type="http://schemas.openxmlformats.org/officeDocument/2006/relationships/hyperlink" Target="http://worldmarket.com" TargetMode="External"/><Relationship Id="rId1616" Type="http://schemas.openxmlformats.org/officeDocument/2006/relationships/hyperlink" Target="http://observepoint.com" TargetMode="External"/><Relationship Id="rId907" Type="http://schemas.openxmlformats.org/officeDocument/2006/relationships/hyperlink" Target="http://prudential.com" TargetMode="External"/><Relationship Id="rId1617" Type="http://schemas.openxmlformats.org/officeDocument/2006/relationships/hyperlink" Target="http://observepoint.com" TargetMode="External"/><Relationship Id="rId906" Type="http://schemas.openxmlformats.org/officeDocument/2006/relationships/hyperlink" Target="http://prudential.com" TargetMode="External"/><Relationship Id="rId1618" Type="http://schemas.openxmlformats.org/officeDocument/2006/relationships/hyperlink" Target="http://questrade.com" TargetMode="External"/><Relationship Id="rId905" Type="http://schemas.openxmlformats.org/officeDocument/2006/relationships/hyperlink" Target="http://observepoint.com" TargetMode="External"/><Relationship Id="rId1619" Type="http://schemas.openxmlformats.org/officeDocument/2006/relationships/hyperlink" Target="http://observepoint.com" TargetMode="External"/><Relationship Id="rId904" Type="http://schemas.openxmlformats.org/officeDocument/2006/relationships/hyperlink" Target="http://observepoint.com" TargetMode="External"/><Relationship Id="rId909" Type="http://schemas.openxmlformats.org/officeDocument/2006/relationships/hyperlink" Target="http://observepoint.com" TargetMode="External"/><Relationship Id="rId908" Type="http://schemas.openxmlformats.org/officeDocument/2006/relationships/hyperlink" Target="http://prudential.com" TargetMode="External"/><Relationship Id="rId903" Type="http://schemas.openxmlformats.org/officeDocument/2006/relationships/hyperlink" Target="http://prudential.com" TargetMode="External"/><Relationship Id="rId902" Type="http://schemas.openxmlformats.org/officeDocument/2006/relationships/hyperlink" Target="http://observepoint.com" TargetMode="External"/><Relationship Id="rId901" Type="http://schemas.openxmlformats.org/officeDocument/2006/relationships/hyperlink" Target="http://observepoint.com" TargetMode="External"/><Relationship Id="rId900" Type="http://schemas.openxmlformats.org/officeDocument/2006/relationships/hyperlink" Target="http://observepoint.com" TargetMode="External"/><Relationship Id="rId1600" Type="http://schemas.openxmlformats.org/officeDocument/2006/relationships/hyperlink" Target="http://observepoint.com" TargetMode="External"/><Relationship Id="rId1601" Type="http://schemas.openxmlformats.org/officeDocument/2006/relationships/hyperlink" Target="http://stackedanalytics.com" TargetMode="External"/><Relationship Id="rId1602" Type="http://schemas.openxmlformats.org/officeDocument/2006/relationships/hyperlink" Target="http://observepoint.com" TargetMode="External"/><Relationship Id="rId1603" Type="http://schemas.openxmlformats.org/officeDocument/2006/relationships/hyperlink" Target="http://devry.edu" TargetMode="External"/><Relationship Id="rId1604" Type="http://schemas.openxmlformats.org/officeDocument/2006/relationships/hyperlink" Target="http://observepoint.com" TargetMode="External"/><Relationship Id="rId1605" Type="http://schemas.openxmlformats.org/officeDocument/2006/relationships/hyperlink" Target="http://observepoint.com" TargetMode="External"/><Relationship Id="rId1606" Type="http://schemas.openxmlformats.org/officeDocument/2006/relationships/hyperlink" Target="http://worldmarket.com" TargetMode="External"/><Relationship Id="rId1607" Type="http://schemas.openxmlformats.org/officeDocument/2006/relationships/hyperlink" Target="http://observepoint.com" TargetMode="External"/><Relationship Id="rId1608" Type="http://schemas.openxmlformats.org/officeDocument/2006/relationships/hyperlink" Target="http://observepoint.com" TargetMode="External"/><Relationship Id="rId1609" Type="http://schemas.openxmlformats.org/officeDocument/2006/relationships/hyperlink" Target="http://devry.edu" TargetMode="External"/><Relationship Id="rId1631" Type="http://schemas.openxmlformats.org/officeDocument/2006/relationships/hyperlink" Target="http://observepoint.com" TargetMode="External"/><Relationship Id="rId1632" Type="http://schemas.openxmlformats.org/officeDocument/2006/relationships/hyperlink" Target="http://amica.com" TargetMode="External"/><Relationship Id="rId1633" Type="http://schemas.openxmlformats.org/officeDocument/2006/relationships/hyperlink" Target="http://observepoint.com" TargetMode="External"/><Relationship Id="rId1634" Type="http://schemas.openxmlformats.org/officeDocument/2006/relationships/hyperlink" Target="http://verisign.com" TargetMode="External"/><Relationship Id="rId1635" Type="http://schemas.openxmlformats.org/officeDocument/2006/relationships/hyperlink" Target="http://observepoint.com" TargetMode="External"/><Relationship Id="rId1636" Type="http://schemas.openxmlformats.org/officeDocument/2006/relationships/hyperlink" Target="http://westjet.com" TargetMode="External"/><Relationship Id="rId1637" Type="http://schemas.openxmlformats.org/officeDocument/2006/relationships/hyperlink" Target="http://observepoint.com" TargetMode="External"/><Relationship Id="rId1638" Type="http://schemas.openxmlformats.org/officeDocument/2006/relationships/hyperlink" Target="http://observepoint.com" TargetMode="External"/><Relationship Id="rId929" Type="http://schemas.openxmlformats.org/officeDocument/2006/relationships/hyperlink" Target="http://prudential.com" TargetMode="External"/><Relationship Id="rId1639" Type="http://schemas.openxmlformats.org/officeDocument/2006/relationships/hyperlink" Target="http://observepoint.com" TargetMode="External"/><Relationship Id="rId928" Type="http://schemas.openxmlformats.org/officeDocument/2006/relationships/hyperlink" Target="http://observepoint.com" TargetMode="External"/><Relationship Id="rId927" Type="http://schemas.openxmlformats.org/officeDocument/2006/relationships/hyperlink" Target="http://observepoint.com" TargetMode="External"/><Relationship Id="rId926" Type="http://schemas.openxmlformats.org/officeDocument/2006/relationships/hyperlink" Target="http://prudential.com" TargetMode="External"/><Relationship Id="rId921" Type="http://schemas.openxmlformats.org/officeDocument/2006/relationships/hyperlink" Target="http://prudential.com" TargetMode="External"/><Relationship Id="rId920" Type="http://schemas.openxmlformats.org/officeDocument/2006/relationships/hyperlink" Target="http://observepoint.com" TargetMode="External"/><Relationship Id="rId925" Type="http://schemas.openxmlformats.org/officeDocument/2006/relationships/hyperlink" Target="http://prudential.com" TargetMode="External"/><Relationship Id="rId924" Type="http://schemas.openxmlformats.org/officeDocument/2006/relationships/hyperlink" Target="http://observepoint.com" TargetMode="External"/><Relationship Id="rId923" Type="http://schemas.openxmlformats.org/officeDocument/2006/relationships/hyperlink" Target="http://observepoint.com" TargetMode="External"/><Relationship Id="rId922" Type="http://schemas.openxmlformats.org/officeDocument/2006/relationships/hyperlink" Target="http://observepoint.com" TargetMode="External"/><Relationship Id="rId1630" Type="http://schemas.openxmlformats.org/officeDocument/2006/relationships/hyperlink" Target="http://worldmarket.com" TargetMode="External"/><Relationship Id="rId1620" Type="http://schemas.openxmlformats.org/officeDocument/2006/relationships/hyperlink" Target="http://mongodb.com" TargetMode="External"/><Relationship Id="rId1621" Type="http://schemas.openxmlformats.org/officeDocument/2006/relationships/hyperlink" Target="http://observepoint.com" TargetMode="External"/><Relationship Id="rId1622" Type="http://schemas.openxmlformats.org/officeDocument/2006/relationships/hyperlink" Target="http://questrade.com" TargetMode="External"/><Relationship Id="rId1623" Type="http://schemas.openxmlformats.org/officeDocument/2006/relationships/hyperlink" Target="http://observepoint.com" TargetMode="External"/><Relationship Id="rId1624" Type="http://schemas.openxmlformats.org/officeDocument/2006/relationships/hyperlink" Target="http://mongodb.com" TargetMode="External"/><Relationship Id="rId1625" Type="http://schemas.openxmlformats.org/officeDocument/2006/relationships/hyperlink" Target="http://mongodb.com" TargetMode="External"/><Relationship Id="rId1626" Type="http://schemas.openxmlformats.org/officeDocument/2006/relationships/hyperlink" Target="http://mongodb.com" TargetMode="External"/><Relationship Id="rId1627" Type="http://schemas.openxmlformats.org/officeDocument/2006/relationships/hyperlink" Target="http://observepoint.com" TargetMode="External"/><Relationship Id="rId918" Type="http://schemas.openxmlformats.org/officeDocument/2006/relationships/hyperlink" Target="http://observepoint.com" TargetMode="External"/><Relationship Id="rId1628" Type="http://schemas.openxmlformats.org/officeDocument/2006/relationships/hyperlink" Target="http://observepoint.com" TargetMode="External"/><Relationship Id="rId917" Type="http://schemas.openxmlformats.org/officeDocument/2006/relationships/hyperlink" Target="http://prudential.com" TargetMode="External"/><Relationship Id="rId1629" Type="http://schemas.openxmlformats.org/officeDocument/2006/relationships/hyperlink" Target="http://observepoint.com" TargetMode="External"/><Relationship Id="rId916" Type="http://schemas.openxmlformats.org/officeDocument/2006/relationships/hyperlink" Target="http://observepoint.com" TargetMode="External"/><Relationship Id="rId915" Type="http://schemas.openxmlformats.org/officeDocument/2006/relationships/hyperlink" Target="http://observepoint.com" TargetMode="External"/><Relationship Id="rId919" Type="http://schemas.openxmlformats.org/officeDocument/2006/relationships/hyperlink" Target="http://prudential.com" TargetMode="External"/><Relationship Id="rId910" Type="http://schemas.openxmlformats.org/officeDocument/2006/relationships/hyperlink" Target="http://prudential.com" TargetMode="External"/><Relationship Id="rId914" Type="http://schemas.openxmlformats.org/officeDocument/2006/relationships/hyperlink" Target="http://prudential.com" TargetMode="External"/><Relationship Id="rId913" Type="http://schemas.openxmlformats.org/officeDocument/2006/relationships/hyperlink" Target="http://observepoint.com" TargetMode="External"/><Relationship Id="rId912" Type="http://schemas.openxmlformats.org/officeDocument/2006/relationships/hyperlink" Target="http://observepoint.com" TargetMode="External"/><Relationship Id="rId911" Type="http://schemas.openxmlformats.org/officeDocument/2006/relationships/hyperlink" Target="http://prudential.com" TargetMode="External"/><Relationship Id="rId1697" Type="http://schemas.openxmlformats.org/officeDocument/2006/relationships/hyperlink" Target="http://prudential.com" TargetMode="External"/><Relationship Id="rId1698" Type="http://schemas.openxmlformats.org/officeDocument/2006/relationships/hyperlink" Target="http://prudential.com" TargetMode="External"/><Relationship Id="rId1699" Type="http://schemas.openxmlformats.org/officeDocument/2006/relationships/hyperlink" Target="http://observepoint.com" TargetMode="External"/><Relationship Id="rId866" Type="http://schemas.openxmlformats.org/officeDocument/2006/relationships/hyperlink" Target="http://prudential.com" TargetMode="External"/><Relationship Id="rId865" Type="http://schemas.openxmlformats.org/officeDocument/2006/relationships/hyperlink" Target="http://observepoint.com" TargetMode="External"/><Relationship Id="rId864" Type="http://schemas.openxmlformats.org/officeDocument/2006/relationships/hyperlink" Target="http://observepoint.com" TargetMode="External"/><Relationship Id="rId863" Type="http://schemas.openxmlformats.org/officeDocument/2006/relationships/hyperlink" Target="http://observepoint.com" TargetMode="External"/><Relationship Id="rId869" Type="http://schemas.openxmlformats.org/officeDocument/2006/relationships/hyperlink" Target="http://prudential.com" TargetMode="External"/><Relationship Id="rId868" Type="http://schemas.openxmlformats.org/officeDocument/2006/relationships/hyperlink" Target="http://chilipiper.com" TargetMode="External"/><Relationship Id="rId867" Type="http://schemas.openxmlformats.org/officeDocument/2006/relationships/hyperlink" Target="http://observepoint.com" TargetMode="External"/><Relationship Id="rId1690" Type="http://schemas.openxmlformats.org/officeDocument/2006/relationships/hyperlink" Target="http://observepoint.com" TargetMode="External"/><Relationship Id="rId1691" Type="http://schemas.openxmlformats.org/officeDocument/2006/relationships/hyperlink" Target="http://amica.com" TargetMode="External"/><Relationship Id="rId1692" Type="http://schemas.openxmlformats.org/officeDocument/2006/relationships/hyperlink" Target="http://devry.edu" TargetMode="External"/><Relationship Id="rId862" Type="http://schemas.openxmlformats.org/officeDocument/2006/relationships/hyperlink" Target="http://prudential.com" TargetMode="External"/><Relationship Id="rId1693" Type="http://schemas.openxmlformats.org/officeDocument/2006/relationships/hyperlink" Target="http://observepoint.com" TargetMode="External"/><Relationship Id="rId861" Type="http://schemas.openxmlformats.org/officeDocument/2006/relationships/hyperlink" Target="http://observepoint.com" TargetMode="External"/><Relationship Id="rId1694" Type="http://schemas.openxmlformats.org/officeDocument/2006/relationships/hyperlink" Target="http://observepoint.com" TargetMode="External"/><Relationship Id="rId860" Type="http://schemas.openxmlformats.org/officeDocument/2006/relationships/hyperlink" Target="http://observepoint.com" TargetMode="External"/><Relationship Id="rId1695" Type="http://schemas.openxmlformats.org/officeDocument/2006/relationships/hyperlink" Target="http://devry.edu" TargetMode="External"/><Relationship Id="rId1696" Type="http://schemas.openxmlformats.org/officeDocument/2006/relationships/hyperlink" Target="http://observepoint.com" TargetMode="External"/><Relationship Id="rId1686" Type="http://schemas.openxmlformats.org/officeDocument/2006/relationships/hyperlink" Target="http://observepoint.com" TargetMode="External"/><Relationship Id="rId1687" Type="http://schemas.openxmlformats.org/officeDocument/2006/relationships/hyperlink" Target="http://bsci.com" TargetMode="External"/><Relationship Id="rId1688" Type="http://schemas.openxmlformats.org/officeDocument/2006/relationships/hyperlink" Target="http://amica.com" TargetMode="External"/><Relationship Id="rId1689" Type="http://schemas.openxmlformats.org/officeDocument/2006/relationships/hyperlink" Target="http://observepoint.com" TargetMode="External"/><Relationship Id="rId855" Type="http://schemas.openxmlformats.org/officeDocument/2006/relationships/hyperlink" Target="http://prudential.com" TargetMode="External"/><Relationship Id="rId854" Type="http://schemas.openxmlformats.org/officeDocument/2006/relationships/hyperlink" Target="http://prudential.com" TargetMode="External"/><Relationship Id="rId853" Type="http://schemas.openxmlformats.org/officeDocument/2006/relationships/hyperlink" Target="http://prudential.com" TargetMode="External"/><Relationship Id="rId852" Type="http://schemas.openxmlformats.org/officeDocument/2006/relationships/hyperlink" Target="http://observepoint.com" TargetMode="External"/><Relationship Id="rId859" Type="http://schemas.openxmlformats.org/officeDocument/2006/relationships/hyperlink" Target="http://prudential.com" TargetMode="External"/><Relationship Id="rId858" Type="http://schemas.openxmlformats.org/officeDocument/2006/relationships/hyperlink" Target="http://prudential.com" TargetMode="External"/><Relationship Id="rId857" Type="http://schemas.openxmlformats.org/officeDocument/2006/relationships/hyperlink" Target="http://observepoint.com" TargetMode="External"/><Relationship Id="rId856" Type="http://schemas.openxmlformats.org/officeDocument/2006/relationships/hyperlink" Target="http://prudential.com" TargetMode="External"/><Relationship Id="rId1680" Type="http://schemas.openxmlformats.org/officeDocument/2006/relationships/hyperlink" Target="http://observepoint.com" TargetMode="External"/><Relationship Id="rId1681" Type="http://schemas.openxmlformats.org/officeDocument/2006/relationships/hyperlink" Target="http://observepoint.com" TargetMode="External"/><Relationship Id="rId851" Type="http://schemas.openxmlformats.org/officeDocument/2006/relationships/hyperlink" Target="http://observepoint.com" TargetMode="External"/><Relationship Id="rId1682" Type="http://schemas.openxmlformats.org/officeDocument/2006/relationships/hyperlink" Target="http://observepoint.com" TargetMode="External"/><Relationship Id="rId850" Type="http://schemas.openxmlformats.org/officeDocument/2006/relationships/hyperlink" Target="http://prudential.com" TargetMode="External"/><Relationship Id="rId1683" Type="http://schemas.openxmlformats.org/officeDocument/2006/relationships/hyperlink" Target="http://observepoint.com" TargetMode="External"/><Relationship Id="rId1684" Type="http://schemas.openxmlformats.org/officeDocument/2006/relationships/hyperlink" Target="http://bsci.com" TargetMode="External"/><Relationship Id="rId1685" Type="http://schemas.openxmlformats.org/officeDocument/2006/relationships/hyperlink" Target="http://observepoint.com" TargetMode="External"/><Relationship Id="rId888" Type="http://schemas.openxmlformats.org/officeDocument/2006/relationships/hyperlink" Target="http://observepoint.com" TargetMode="External"/><Relationship Id="rId887" Type="http://schemas.openxmlformats.org/officeDocument/2006/relationships/hyperlink" Target="http://prudential.com" TargetMode="External"/><Relationship Id="rId886" Type="http://schemas.openxmlformats.org/officeDocument/2006/relationships/hyperlink" Target="http://observepoint.com" TargetMode="External"/><Relationship Id="rId885" Type="http://schemas.openxmlformats.org/officeDocument/2006/relationships/hyperlink" Target="http://observepoint.com" TargetMode="External"/><Relationship Id="rId889" Type="http://schemas.openxmlformats.org/officeDocument/2006/relationships/hyperlink" Target="http://prudential.com" TargetMode="External"/><Relationship Id="rId880" Type="http://schemas.openxmlformats.org/officeDocument/2006/relationships/hyperlink" Target="http://observepoint.com" TargetMode="External"/><Relationship Id="rId884" Type="http://schemas.openxmlformats.org/officeDocument/2006/relationships/hyperlink" Target="http://prudential.com" TargetMode="External"/><Relationship Id="rId883" Type="http://schemas.openxmlformats.org/officeDocument/2006/relationships/hyperlink" Target="http://observepoint.com" TargetMode="External"/><Relationship Id="rId882" Type="http://schemas.openxmlformats.org/officeDocument/2006/relationships/hyperlink" Target="http://prudential.com" TargetMode="External"/><Relationship Id="rId881" Type="http://schemas.openxmlformats.org/officeDocument/2006/relationships/hyperlink" Target="http://observepoint.com" TargetMode="External"/><Relationship Id="rId877" Type="http://schemas.openxmlformats.org/officeDocument/2006/relationships/hyperlink" Target="http://observepoint.com" TargetMode="External"/><Relationship Id="rId876" Type="http://schemas.openxmlformats.org/officeDocument/2006/relationships/hyperlink" Target="http://prudential.com" TargetMode="External"/><Relationship Id="rId875" Type="http://schemas.openxmlformats.org/officeDocument/2006/relationships/hyperlink" Target="http://observepoint.com" TargetMode="External"/><Relationship Id="rId874" Type="http://schemas.openxmlformats.org/officeDocument/2006/relationships/hyperlink" Target="http://prudential.com" TargetMode="External"/><Relationship Id="rId879" Type="http://schemas.openxmlformats.org/officeDocument/2006/relationships/hyperlink" Target="http://prudential.com" TargetMode="External"/><Relationship Id="rId878" Type="http://schemas.openxmlformats.org/officeDocument/2006/relationships/hyperlink" Target="http://observepoint.com" TargetMode="External"/><Relationship Id="rId873" Type="http://schemas.openxmlformats.org/officeDocument/2006/relationships/hyperlink" Target="http://observepoint.com" TargetMode="External"/><Relationship Id="rId872" Type="http://schemas.openxmlformats.org/officeDocument/2006/relationships/hyperlink" Target="http://observepoint.com" TargetMode="External"/><Relationship Id="rId871" Type="http://schemas.openxmlformats.org/officeDocument/2006/relationships/hyperlink" Target="http://prudential.com" TargetMode="External"/><Relationship Id="rId870" Type="http://schemas.openxmlformats.org/officeDocument/2006/relationships/hyperlink" Target="http://observepoint.com" TargetMode="External"/><Relationship Id="rId1653" Type="http://schemas.openxmlformats.org/officeDocument/2006/relationships/hyperlink" Target="http://observepoint.com" TargetMode="External"/><Relationship Id="rId1654" Type="http://schemas.openxmlformats.org/officeDocument/2006/relationships/hyperlink" Target="http://accenture.com" TargetMode="External"/><Relationship Id="rId1655" Type="http://schemas.openxmlformats.org/officeDocument/2006/relationships/hyperlink" Target="http://observepoint.com" TargetMode="External"/><Relationship Id="rId1656" Type="http://schemas.openxmlformats.org/officeDocument/2006/relationships/hyperlink" Target="http://amica.com" TargetMode="External"/><Relationship Id="rId1657" Type="http://schemas.openxmlformats.org/officeDocument/2006/relationships/hyperlink" Target="http://observepoint.com" TargetMode="External"/><Relationship Id="rId1658" Type="http://schemas.openxmlformats.org/officeDocument/2006/relationships/hyperlink" Target="http://accenture.com" TargetMode="External"/><Relationship Id="rId1659" Type="http://schemas.openxmlformats.org/officeDocument/2006/relationships/hyperlink" Target="http://questrade.com" TargetMode="External"/><Relationship Id="rId829" Type="http://schemas.openxmlformats.org/officeDocument/2006/relationships/hyperlink" Target="http://observepoint.com" TargetMode="External"/><Relationship Id="rId828" Type="http://schemas.openxmlformats.org/officeDocument/2006/relationships/hyperlink" Target="http://prudential.com" TargetMode="External"/><Relationship Id="rId827" Type="http://schemas.openxmlformats.org/officeDocument/2006/relationships/hyperlink" Target="http://observepoint.com" TargetMode="External"/><Relationship Id="rId822" Type="http://schemas.openxmlformats.org/officeDocument/2006/relationships/hyperlink" Target="http://prudential.com" TargetMode="External"/><Relationship Id="rId821" Type="http://schemas.openxmlformats.org/officeDocument/2006/relationships/hyperlink" Target="http://observepoint.com" TargetMode="External"/><Relationship Id="rId820" Type="http://schemas.openxmlformats.org/officeDocument/2006/relationships/hyperlink" Target="http://observepoint.com" TargetMode="External"/><Relationship Id="rId826" Type="http://schemas.openxmlformats.org/officeDocument/2006/relationships/hyperlink" Target="http://prudential.com" TargetMode="External"/><Relationship Id="rId825" Type="http://schemas.openxmlformats.org/officeDocument/2006/relationships/hyperlink" Target="http://prudential.com" TargetMode="External"/><Relationship Id="rId824" Type="http://schemas.openxmlformats.org/officeDocument/2006/relationships/hyperlink" Target="http://observepoint.com" TargetMode="External"/><Relationship Id="rId823" Type="http://schemas.openxmlformats.org/officeDocument/2006/relationships/hyperlink" Target="http://prudential.com" TargetMode="External"/><Relationship Id="rId1650" Type="http://schemas.openxmlformats.org/officeDocument/2006/relationships/hyperlink" Target="http://brunswick.com" TargetMode="External"/><Relationship Id="rId1651" Type="http://schemas.openxmlformats.org/officeDocument/2006/relationships/hyperlink" Target="http://amica.com" TargetMode="External"/><Relationship Id="rId1652" Type="http://schemas.openxmlformats.org/officeDocument/2006/relationships/hyperlink" Target="http://observepoint.com" TargetMode="External"/><Relationship Id="rId1642" Type="http://schemas.openxmlformats.org/officeDocument/2006/relationships/hyperlink" Target="http://westjet.com" TargetMode="External"/><Relationship Id="rId1643" Type="http://schemas.openxmlformats.org/officeDocument/2006/relationships/hyperlink" Target="http://devry.edu" TargetMode="External"/><Relationship Id="rId1644" Type="http://schemas.openxmlformats.org/officeDocument/2006/relationships/hyperlink" Target="http://observepoint.com" TargetMode="External"/><Relationship Id="rId1645" Type="http://schemas.openxmlformats.org/officeDocument/2006/relationships/hyperlink" Target="http://observepoint.com" TargetMode="External"/><Relationship Id="rId1646" Type="http://schemas.openxmlformats.org/officeDocument/2006/relationships/hyperlink" Target="http://accenture.com" TargetMode="External"/><Relationship Id="rId1647" Type="http://schemas.openxmlformats.org/officeDocument/2006/relationships/hyperlink" Target="http://observepoint.com" TargetMode="External"/><Relationship Id="rId1648" Type="http://schemas.openxmlformats.org/officeDocument/2006/relationships/hyperlink" Target="http://brunswick.com" TargetMode="External"/><Relationship Id="rId1649" Type="http://schemas.openxmlformats.org/officeDocument/2006/relationships/hyperlink" Target="http://observepoint.com" TargetMode="External"/><Relationship Id="rId819" Type="http://schemas.openxmlformats.org/officeDocument/2006/relationships/hyperlink" Target="http://prudential.com" TargetMode="External"/><Relationship Id="rId818" Type="http://schemas.openxmlformats.org/officeDocument/2006/relationships/hyperlink" Target="http://observepoint.com" TargetMode="External"/><Relationship Id="rId817" Type="http://schemas.openxmlformats.org/officeDocument/2006/relationships/hyperlink" Target="http://prudential.com" TargetMode="External"/><Relationship Id="rId816" Type="http://schemas.openxmlformats.org/officeDocument/2006/relationships/hyperlink" Target="http://observepoint.com" TargetMode="External"/><Relationship Id="rId811" Type="http://schemas.openxmlformats.org/officeDocument/2006/relationships/hyperlink" Target="http://prudential.com" TargetMode="External"/><Relationship Id="rId810" Type="http://schemas.openxmlformats.org/officeDocument/2006/relationships/hyperlink" Target="http://observepoint.com" TargetMode="External"/><Relationship Id="rId815" Type="http://schemas.openxmlformats.org/officeDocument/2006/relationships/hyperlink" Target="http://observepoint.com" TargetMode="External"/><Relationship Id="rId814" Type="http://schemas.openxmlformats.org/officeDocument/2006/relationships/hyperlink" Target="http://observepoint.com" TargetMode="External"/><Relationship Id="rId813" Type="http://schemas.openxmlformats.org/officeDocument/2006/relationships/hyperlink" Target="http://prudential.com" TargetMode="External"/><Relationship Id="rId812" Type="http://schemas.openxmlformats.org/officeDocument/2006/relationships/hyperlink" Target="http://observepoint.com" TargetMode="External"/><Relationship Id="rId1640" Type="http://schemas.openxmlformats.org/officeDocument/2006/relationships/hyperlink" Target="http://westjet.com" TargetMode="External"/><Relationship Id="rId1641" Type="http://schemas.openxmlformats.org/officeDocument/2006/relationships/hyperlink" Target="http://observepoint.com" TargetMode="External"/><Relationship Id="rId1675" Type="http://schemas.openxmlformats.org/officeDocument/2006/relationships/hyperlink" Target="http://observepoint.com" TargetMode="External"/><Relationship Id="rId1676" Type="http://schemas.openxmlformats.org/officeDocument/2006/relationships/hyperlink" Target="http://observepoint.com" TargetMode="External"/><Relationship Id="rId1677" Type="http://schemas.openxmlformats.org/officeDocument/2006/relationships/hyperlink" Target="http://observepoint.com" TargetMode="External"/><Relationship Id="rId1678" Type="http://schemas.openxmlformats.org/officeDocument/2006/relationships/hyperlink" Target="http://accenture.com" TargetMode="External"/><Relationship Id="rId1679" Type="http://schemas.openxmlformats.org/officeDocument/2006/relationships/hyperlink" Target="http://observepoint.com" TargetMode="External"/><Relationship Id="rId849" Type="http://schemas.openxmlformats.org/officeDocument/2006/relationships/hyperlink" Target="http://observepoint.com" TargetMode="External"/><Relationship Id="rId844" Type="http://schemas.openxmlformats.org/officeDocument/2006/relationships/hyperlink" Target="http://questrade.com" TargetMode="External"/><Relationship Id="rId843" Type="http://schemas.openxmlformats.org/officeDocument/2006/relationships/hyperlink" Target="http://observepoint.com" TargetMode="External"/><Relationship Id="rId842" Type="http://schemas.openxmlformats.org/officeDocument/2006/relationships/hyperlink" Target="http://questrade.com" TargetMode="External"/><Relationship Id="rId841" Type="http://schemas.openxmlformats.org/officeDocument/2006/relationships/hyperlink" Target="http://observepoint.com" TargetMode="External"/><Relationship Id="rId848" Type="http://schemas.openxmlformats.org/officeDocument/2006/relationships/hyperlink" Target="http://prudential.com" TargetMode="External"/><Relationship Id="rId847" Type="http://schemas.openxmlformats.org/officeDocument/2006/relationships/hyperlink" Target="http://observepoint.com" TargetMode="External"/><Relationship Id="rId846" Type="http://schemas.openxmlformats.org/officeDocument/2006/relationships/hyperlink" Target="http://observepoint.com" TargetMode="External"/><Relationship Id="rId845" Type="http://schemas.openxmlformats.org/officeDocument/2006/relationships/hyperlink" Target="http://observepoint.com" TargetMode="External"/><Relationship Id="rId1670" Type="http://schemas.openxmlformats.org/officeDocument/2006/relationships/hyperlink" Target="http://observepoint.com" TargetMode="External"/><Relationship Id="rId840" Type="http://schemas.openxmlformats.org/officeDocument/2006/relationships/hyperlink" Target="http://prudential.com" TargetMode="External"/><Relationship Id="rId1671" Type="http://schemas.openxmlformats.org/officeDocument/2006/relationships/hyperlink" Target="http://questrade.com" TargetMode="External"/><Relationship Id="rId1672" Type="http://schemas.openxmlformats.org/officeDocument/2006/relationships/hyperlink" Target="http://observepoint.com" TargetMode="External"/><Relationship Id="rId1673" Type="http://schemas.openxmlformats.org/officeDocument/2006/relationships/hyperlink" Target="http://observepoint.com" TargetMode="External"/><Relationship Id="rId1674" Type="http://schemas.openxmlformats.org/officeDocument/2006/relationships/hyperlink" Target="http://questrade.com" TargetMode="External"/><Relationship Id="rId1664" Type="http://schemas.openxmlformats.org/officeDocument/2006/relationships/hyperlink" Target="http://observepoint.com" TargetMode="External"/><Relationship Id="rId1665" Type="http://schemas.openxmlformats.org/officeDocument/2006/relationships/hyperlink" Target="http://observepoint.com" TargetMode="External"/><Relationship Id="rId1666" Type="http://schemas.openxmlformats.org/officeDocument/2006/relationships/hyperlink" Target="http://observepoint.com" TargetMode="External"/><Relationship Id="rId1667" Type="http://schemas.openxmlformats.org/officeDocument/2006/relationships/hyperlink" Target="http://observepoint.com" TargetMode="External"/><Relationship Id="rId1668" Type="http://schemas.openxmlformats.org/officeDocument/2006/relationships/hyperlink" Target="http://observepoint.com" TargetMode="External"/><Relationship Id="rId1669" Type="http://schemas.openxmlformats.org/officeDocument/2006/relationships/hyperlink" Target="http://observepoint.com" TargetMode="External"/><Relationship Id="rId839" Type="http://schemas.openxmlformats.org/officeDocument/2006/relationships/hyperlink" Target="http://prudential.com" TargetMode="External"/><Relationship Id="rId838" Type="http://schemas.openxmlformats.org/officeDocument/2006/relationships/hyperlink" Target="http://observepoint.com" TargetMode="External"/><Relationship Id="rId833" Type="http://schemas.openxmlformats.org/officeDocument/2006/relationships/hyperlink" Target="http://chilipiper.com" TargetMode="External"/><Relationship Id="rId832" Type="http://schemas.openxmlformats.org/officeDocument/2006/relationships/hyperlink" Target="http://observepoint.com" TargetMode="External"/><Relationship Id="rId831" Type="http://schemas.openxmlformats.org/officeDocument/2006/relationships/hyperlink" Target="http://prudential.com" TargetMode="External"/><Relationship Id="rId830" Type="http://schemas.openxmlformats.org/officeDocument/2006/relationships/hyperlink" Target="http://observepoint.com" TargetMode="External"/><Relationship Id="rId837" Type="http://schemas.openxmlformats.org/officeDocument/2006/relationships/hyperlink" Target="http://observepoint.com" TargetMode="External"/><Relationship Id="rId836" Type="http://schemas.openxmlformats.org/officeDocument/2006/relationships/hyperlink" Target="http://observepoint.com" TargetMode="External"/><Relationship Id="rId835" Type="http://schemas.openxmlformats.org/officeDocument/2006/relationships/hyperlink" Target="http://observepoint.com" TargetMode="External"/><Relationship Id="rId834" Type="http://schemas.openxmlformats.org/officeDocument/2006/relationships/hyperlink" Target="http://prudential.com" TargetMode="External"/><Relationship Id="rId1660" Type="http://schemas.openxmlformats.org/officeDocument/2006/relationships/hyperlink" Target="http://observepoint.com" TargetMode="External"/><Relationship Id="rId1661" Type="http://schemas.openxmlformats.org/officeDocument/2006/relationships/hyperlink" Target="http://observepoint.com" TargetMode="External"/><Relationship Id="rId1662" Type="http://schemas.openxmlformats.org/officeDocument/2006/relationships/hyperlink" Target="http://observepoint.com" TargetMode="External"/><Relationship Id="rId1663" Type="http://schemas.openxmlformats.org/officeDocument/2006/relationships/hyperlink" Target="http://observepoint.com" TargetMode="External"/><Relationship Id="rId2148" Type="http://schemas.openxmlformats.org/officeDocument/2006/relationships/hyperlink" Target="http://observepoint.com" TargetMode="External"/><Relationship Id="rId2149" Type="http://schemas.openxmlformats.org/officeDocument/2006/relationships/hyperlink" Target="http://mms.org" TargetMode="External"/><Relationship Id="rId2140" Type="http://schemas.openxmlformats.org/officeDocument/2006/relationships/hyperlink" Target="http://caleres.com" TargetMode="External"/><Relationship Id="rId2141" Type="http://schemas.openxmlformats.org/officeDocument/2006/relationships/hyperlink" Target="http://mms.org" TargetMode="External"/><Relationship Id="rId2142" Type="http://schemas.openxmlformats.org/officeDocument/2006/relationships/hyperlink" Target="http://observepoint.com" TargetMode="External"/><Relationship Id="rId2143" Type="http://schemas.openxmlformats.org/officeDocument/2006/relationships/hyperlink" Target="http://commonspirit.org" TargetMode="External"/><Relationship Id="rId2144" Type="http://schemas.openxmlformats.org/officeDocument/2006/relationships/hyperlink" Target="http://commonspirit.org" TargetMode="External"/><Relationship Id="rId2145" Type="http://schemas.openxmlformats.org/officeDocument/2006/relationships/hyperlink" Target="http://observepoint.com" TargetMode="External"/><Relationship Id="rId2146" Type="http://schemas.openxmlformats.org/officeDocument/2006/relationships/hyperlink" Target="http://observepoint.com" TargetMode="External"/><Relationship Id="rId2147" Type="http://schemas.openxmlformats.org/officeDocument/2006/relationships/hyperlink" Target="http://caleres.com" TargetMode="External"/><Relationship Id="rId2137" Type="http://schemas.openxmlformats.org/officeDocument/2006/relationships/hyperlink" Target="http://rwjf.org" TargetMode="External"/><Relationship Id="rId2138" Type="http://schemas.openxmlformats.org/officeDocument/2006/relationships/hyperlink" Target="http://observepoint.com" TargetMode="External"/><Relationship Id="rId2139" Type="http://schemas.openxmlformats.org/officeDocument/2006/relationships/hyperlink" Target="http://observepoint.com" TargetMode="External"/><Relationship Id="rId2130" Type="http://schemas.openxmlformats.org/officeDocument/2006/relationships/hyperlink" Target="http://mms.org" TargetMode="External"/><Relationship Id="rId2131" Type="http://schemas.openxmlformats.org/officeDocument/2006/relationships/hyperlink" Target="http://observepoint.com" TargetMode="External"/><Relationship Id="rId2132" Type="http://schemas.openxmlformats.org/officeDocument/2006/relationships/hyperlink" Target="http://officeworks.com.au" TargetMode="External"/><Relationship Id="rId2133" Type="http://schemas.openxmlformats.org/officeDocument/2006/relationships/hyperlink" Target="http://observepoint.com" TargetMode="External"/><Relationship Id="rId2134" Type="http://schemas.openxmlformats.org/officeDocument/2006/relationships/hyperlink" Target="http://mms.org" TargetMode="External"/><Relationship Id="rId2135" Type="http://schemas.openxmlformats.org/officeDocument/2006/relationships/hyperlink" Target="http://commonspirit.org" TargetMode="External"/><Relationship Id="rId2136" Type="http://schemas.openxmlformats.org/officeDocument/2006/relationships/hyperlink" Target="http://observepoint.com" TargetMode="External"/><Relationship Id="rId2160" Type="http://schemas.openxmlformats.org/officeDocument/2006/relationships/hyperlink" Target="http://commonspirit.org" TargetMode="External"/><Relationship Id="rId2161" Type="http://schemas.openxmlformats.org/officeDocument/2006/relationships/hyperlink" Target="http://observepoint.com" TargetMode="External"/><Relationship Id="rId2162" Type="http://schemas.openxmlformats.org/officeDocument/2006/relationships/hyperlink" Target="http://commonspirit.org" TargetMode="External"/><Relationship Id="rId2163" Type="http://schemas.openxmlformats.org/officeDocument/2006/relationships/hyperlink" Target="http://observepoint.com" TargetMode="External"/><Relationship Id="rId2164" Type="http://schemas.openxmlformats.org/officeDocument/2006/relationships/hyperlink" Target="http://prudential.com" TargetMode="External"/><Relationship Id="rId2165" Type="http://schemas.openxmlformats.org/officeDocument/2006/relationships/hyperlink" Target="http://observepoint.com" TargetMode="External"/><Relationship Id="rId2166" Type="http://schemas.openxmlformats.org/officeDocument/2006/relationships/hyperlink" Target="http://prudential.com" TargetMode="External"/><Relationship Id="rId2167" Type="http://schemas.openxmlformats.org/officeDocument/2006/relationships/hyperlink" Target="http://observepoint.com" TargetMode="External"/><Relationship Id="rId2168" Type="http://schemas.openxmlformats.org/officeDocument/2006/relationships/hyperlink" Target="http://caleres.com" TargetMode="External"/><Relationship Id="rId2169" Type="http://schemas.openxmlformats.org/officeDocument/2006/relationships/hyperlink" Target="http://observepoint.com" TargetMode="External"/><Relationship Id="rId2159" Type="http://schemas.openxmlformats.org/officeDocument/2006/relationships/hyperlink" Target="http://observepoint.com" TargetMode="External"/><Relationship Id="rId2150" Type="http://schemas.openxmlformats.org/officeDocument/2006/relationships/hyperlink" Target="http://mms.org" TargetMode="External"/><Relationship Id="rId2151" Type="http://schemas.openxmlformats.org/officeDocument/2006/relationships/hyperlink" Target="http://pmi.org" TargetMode="External"/><Relationship Id="rId2152" Type="http://schemas.openxmlformats.org/officeDocument/2006/relationships/hyperlink" Target="http://observepoint.com" TargetMode="External"/><Relationship Id="rId2153" Type="http://schemas.openxmlformats.org/officeDocument/2006/relationships/hyperlink" Target="http://observepoint.com" TargetMode="External"/><Relationship Id="rId2154" Type="http://schemas.openxmlformats.org/officeDocument/2006/relationships/hyperlink" Target="http://pmi.org" TargetMode="External"/><Relationship Id="rId2155" Type="http://schemas.openxmlformats.org/officeDocument/2006/relationships/hyperlink" Target="http://observepoint.com" TargetMode="External"/><Relationship Id="rId2156" Type="http://schemas.openxmlformats.org/officeDocument/2006/relationships/hyperlink" Target="http://commonspirit.org" TargetMode="External"/><Relationship Id="rId2157" Type="http://schemas.openxmlformats.org/officeDocument/2006/relationships/hyperlink" Target="http://observepoint.com" TargetMode="External"/><Relationship Id="rId2158" Type="http://schemas.openxmlformats.org/officeDocument/2006/relationships/hyperlink" Target="http://commonspirit.org" TargetMode="External"/><Relationship Id="rId2104" Type="http://schemas.openxmlformats.org/officeDocument/2006/relationships/hyperlink" Target="http://observepoint.com" TargetMode="External"/><Relationship Id="rId2105" Type="http://schemas.openxmlformats.org/officeDocument/2006/relationships/hyperlink" Target="http://brunswick.com" TargetMode="External"/><Relationship Id="rId2106" Type="http://schemas.openxmlformats.org/officeDocument/2006/relationships/hyperlink" Target="http://observepoint.com" TargetMode="External"/><Relationship Id="rId2107" Type="http://schemas.openxmlformats.org/officeDocument/2006/relationships/hyperlink" Target="http://brunswick.com" TargetMode="External"/><Relationship Id="rId2108" Type="http://schemas.openxmlformats.org/officeDocument/2006/relationships/hyperlink" Target="http://observepoint.com" TargetMode="External"/><Relationship Id="rId2109" Type="http://schemas.openxmlformats.org/officeDocument/2006/relationships/hyperlink" Target="http://brunswick.com" TargetMode="External"/><Relationship Id="rId2100" Type="http://schemas.openxmlformats.org/officeDocument/2006/relationships/hyperlink" Target="http://observepoint.com" TargetMode="External"/><Relationship Id="rId2101" Type="http://schemas.openxmlformats.org/officeDocument/2006/relationships/hyperlink" Target="http://observepoint.com" TargetMode="External"/><Relationship Id="rId2102" Type="http://schemas.openxmlformats.org/officeDocument/2006/relationships/hyperlink" Target="http://worldmarket.com" TargetMode="External"/><Relationship Id="rId2103" Type="http://schemas.openxmlformats.org/officeDocument/2006/relationships/hyperlink" Target="http://worldmarket.com" TargetMode="External"/><Relationship Id="rId899" Type="http://schemas.openxmlformats.org/officeDocument/2006/relationships/hyperlink" Target="http://prudential.com" TargetMode="External"/><Relationship Id="rId898" Type="http://schemas.openxmlformats.org/officeDocument/2006/relationships/hyperlink" Target="http://observepoint.com" TargetMode="External"/><Relationship Id="rId897" Type="http://schemas.openxmlformats.org/officeDocument/2006/relationships/hyperlink" Target="http://observepoint.com" TargetMode="External"/><Relationship Id="rId896" Type="http://schemas.openxmlformats.org/officeDocument/2006/relationships/hyperlink" Target="http://observepoint.com" TargetMode="External"/><Relationship Id="rId891" Type="http://schemas.openxmlformats.org/officeDocument/2006/relationships/hyperlink" Target="http://observepoint.com" TargetMode="External"/><Relationship Id="rId890" Type="http://schemas.openxmlformats.org/officeDocument/2006/relationships/hyperlink" Target="http://observepoint.com" TargetMode="External"/><Relationship Id="rId895" Type="http://schemas.openxmlformats.org/officeDocument/2006/relationships/hyperlink" Target="http://prudential.com" TargetMode="External"/><Relationship Id="rId894" Type="http://schemas.openxmlformats.org/officeDocument/2006/relationships/hyperlink" Target="http://observepoint.com" TargetMode="External"/><Relationship Id="rId893" Type="http://schemas.openxmlformats.org/officeDocument/2006/relationships/hyperlink" Target="http://prudential.com" TargetMode="External"/><Relationship Id="rId892" Type="http://schemas.openxmlformats.org/officeDocument/2006/relationships/hyperlink" Target="http://observepoint.com" TargetMode="External"/><Relationship Id="rId2126" Type="http://schemas.openxmlformats.org/officeDocument/2006/relationships/hyperlink" Target="http://observepoint.com" TargetMode="External"/><Relationship Id="rId2127" Type="http://schemas.openxmlformats.org/officeDocument/2006/relationships/hyperlink" Target="http://observepoint.com" TargetMode="External"/><Relationship Id="rId2128" Type="http://schemas.openxmlformats.org/officeDocument/2006/relationships/hyperlink" Target="http://cvshealth.com" TargetMode="External"/><Relationship Id="rId2129" Type="http://schemas.openxmlformats.org/officeDocument/2006/relationships/hyperlink" Target="http://observepoint.com" TargetMode="External"/><Relationship Id="rId2120" Type="http://schemas.openxmlformats.org/officeDocument/2006/relationships/hyperlink" Target="http://observepoint.com" TargetMode="External"/><Relationship Id="rId2121" Type="http://schemas.openxmlformats.org/officeDocument/2006/relationships/hyperlink" Target="http://observepoint.com" TargetMode="External"/><Relationship Id="rId2122" Type="http://schemas.openxmlformats.org/officeDocument/2006/relationships/hyperlink" Target="http://observepoint.com" TargetMode="External"/><Relationship Id="rId2123" Type="http://schemas.openxmlformats.org/officeDocument/2006/relationships/hyperlink" Target="http://mms.org" TargetMode="External"/><Relationship Id="rId2124" Type="http://schemas.openxmlformats.org/officeDocument/2006/relationships/hyperlink" Target="http://lumen.com" TargetMode="External"/><Relationship Id="rId2125" Type="http://schemas.openxmlformats.org/officeDocument/2006/relationships/hyperlink" Target="http://observepoint.com" TargetMode="External"/><Relationship Id="rId2115" Type="http://schemas.openxmlformats.org/officeDocument/2006/relationships/hyperlink" Target="http://observepoint.com" TargetMode="External"/><Relationship Id="rId2116" Type="http://schemas.openxmlformats.org/officeDocument/2006/relationships/hyperlink" Target="http://amica.com" TargetMode="External"/><Relationship Id="rId2117" Type="http://schemas.openxmlformats.org/officeDocument/2006/relationships/hyperlink" Target="http://observepoint.com" TargetMode="External"/><Relationship Id="rId2118" Type="http://schemas.openxmlformats.org/officeDocument/2006/relationships/hyperlink" Target="http://amica.com" TargetMode="External"/><Relationship Id="rId2119" Type="http://schemas.openxmlformats.org/officeDocument/2006/relationships/hyperlink" Target="http://amica.com" TargetMode="External"/><Relationship Id="rId2110" Type="http://schemas.openxmlformats.org/officeDocument/2006/relationships/hyperlink" Target="http://brunswick.com" TargetMode="External"/><Relationship Id="rId2111" Type="http://schemas.openxmlformats.org/officeDocument/2006/relationships/hyperlink" Target="http://observepoint.com" TargetMode="External"/><Relationship Id="rId2112" Type="http://schemas.openxmlformats.org/officeDocument/2006/relationships/hyperlink" Target="http://brunswick.com" TargetMode="External"/><Relationship Id="rId2113" Type="http://schemas.openxmlformats.org/officeDocument/2006/relationships/hyperlink" Target="http://brunswick.com" TargetMode="External"/><Relationship Id="rId2114" Type="http://schemas.openxmlformats.org/officeDocument/2006/relationships/hyperlink" Target="http://cdw.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38"/>
    <col customWidth="1" min="2" max="2" width="10.88"/>
    <col customWidth="1" min="3" max="3" width="8.5"/>
    <col customWidth="1" min="4" max="5" width="9.0"/>
    <col customWidth="1" min="6" max="6" width="7.38"/>
    <col customWidth="1" min="7" max="7" width="19.75"/>
    <col customWidth="1" min="8" max="8" width="12.38"/>
    <col customWidth="1" min="9" max="9" width="9.63"/>
    <col customWidth="1" min="10" max="11" width="13.25"/>
    <col customWidth="1" min="12" max="12" width="7.13"/>
    <col customWidth="1" min="13" max="13" width="6.13"/>
    <col customWidth="1" min="14" max="14" width="3.38"/>
    <col customWidth="1" min="15" max="15" width="9.13"/>
    <col customWidth="1" min="16" max="16" width="11.38"/>
    <col customWidth="1" min="17" max="17" width="11.88"/>
    <col customWidth="1" min="18" max="18" width="3.0"/>
    <col customWidth="1" min="19" max="19" width="8.88"/>
    <col customWidth="1" min="20" max="20" width="13.63"/>
    <col customWidth="1" min="21" max="24" width="12.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3" t="s">
        <v>21</v>
      </c>
      <c r="X1" s="4">
        <v>46085.10677773148</v>
      </c>
    </row>
    <row r="2">
      <c r="A2" s="5" t="s">
        <v>22</v>
      </c>
      <c r="B2" s="6">
        <v>46052.0</v>
      </c>
      <c r="C2" s="3" t="s">
        <v>23</v>
      </c>
      <c r="D2" s="7">
        <v>38000.0</v>
      </c>
      <c r="E2" s="7">
        <v>0.0</v>
      </c>
      <c r="F2" s="3" t="s">
        <v>24</v>
      </c>
      <c r="G2" s="3" t="s">
        <v>25</v>
      </c>
      <c r="H2" s="7">
        <v>0.0</v>
      </c>
      <c r="I2" s="3">
        <v>20.0</v>
      </c>
      <c r="J2" s="8">
        <v>0.80058</v>
      </c>
      <c r="K2" s="8">
        <v>0.033</v>
      </c>
      <c r="L2" s="3">
        <v>103.0</v>
      </c>
      <c r="M2" s="3">
        <v>141.0</v>
      </c>
      <c r="N2" s="3">
        <v>1.0</v>
      </c>
      <c r="O2" s="6">
        <v>46069.0</v>
      </c>
      <c r="P2" s="3">
        <v>0.0</v>
      </c>
      <c r="Q2" s="3" t="s">
        <v>26</v>
      </c>
      <c r="R2" s="3">
        <v>1.0</v>
      </c>
      <c r="S2" s="3" t="s">
        <v>27</v>
      </c>
      <c r="T2" s="3" t="s">
        <v>28</v>
      </c>
      <c r="U2" s="3" t="s">
        <v>29</v>
      </c>
      <c r="V2" s="2"/>
      <c r="W2" s="2"/>
      <c r="X2" s="2"/>
    </row>
    <row r="3">
      <c r="A3" s="5" t="s">
        <v>30</v>
      </c>
      <c r="B3" s="6">
        <v>46053.0</v>
      </c>
      <c r="C3" s="3" t="s">
        <v>23</v>
      </c>
      <c r="D3" s="7">
        <v>27400.0</v>
      </c>
      <c r="E3" s="7">
        <v>0.0</v>
      </c>
      <c r="F3" s="3" t="s">
        <v>24</v>
      </c>
      <c r="G3" s="3" t="s">
        <v>31</v>
      </c>
      <c r="H3" s="7">
        <v>0.0</v>
      </c>
      <c r="I3" s="3">
        <v>0.0</v>
      </c>
      <c r="J3" s="8">
        <v>0.5607</v>
      </c>
      <c r="K3" s="8">
        <v>0.009</v>
      </c>
      <c r="L3" s="3">
        <v>181.0</v>
      </c>
      <c r="M3" s="3">
        <v>181.0</v>
      </c>
      <c r="N3" s="3">
        <v>1.0</v>
      </c>
      <c r="O3" s="6">
        <v>46053.0</v>
      </c>
      <c r="P3" s="3">
        <v>0.0</v>
      </c>
      <c r="Q3" s="3" t="s">
        <v>26</v>
      </c>
      <c r="R3" s="3">
        <v>1.0</v>
      </c>
      <c r="S3" s="3" t="s">
        <v>27</v>
      </c>
      <c r="T3" s="3" t="s">
        <v>32</v>
      </c>
      <c r="U3" s="3" t="s">
        <v>29</v>
      </c>
      <c r="V3" s="2"/>
      <c r="W3" s="2"/>
      <c r="X3" s="2"/>
    </row>
    <row r="4">
      <c r="A4" s="5" t="s">
        <v>33</v>
      </c>
      <c r="B4" s="6">
        <v>46081.0</v>
      </c>
      <c r="C4" s="9" t="s">
        <v>34</v>
      </c>
      <c r="D4" s="7">
        <v>7200.0</v>
      </c>
      <c r="E4" s="7">
        <v>7200.0</v>
      </c>
      <c r="F4" s="3" t="s">
        <v>24</v>
      </c>
      <c r="G4" s="3" t="s">
        <v>35</v>
      </c>
      <c r="H4" s="7">
        <v>7200.0</v>
      </c>
      <c r="I4" s="3">
        <v>0.0</v>
      </c>
      <c r="J4" s="8">
        <v>0.544083333333333</v>
      </c>
      <c r="K4" s="10"/>
      <c r="L4" s="3">
        <v>118.0</v>
      </c>
      <c r="M4" s="3">
        <v>224.0</v>
      </c>
      <c r="N4" s="3">
        <v>1.0</v>
      </c>
      <c r="O4" s="6">
        <v>46081.0</v>
      </c>
      <c r="P4" s="3">
        <v>0.0</v>
      </c>
      <c r="Q4" s="3" t="s">
        <v>36</v>
      </c>
      <c r="R4" s="3">
        <v>1.0</v>
      </c>
      <c r="S4" s="3" t="s">
        <v>27</v>
      </c>
      <c r="T4" s="3" t="s">
        <v>37</v>
      </c>
      <c r="U4" s="3" t="s">
        <v>38</v>
      </c>
      <c r="V4" s="2"/>
      <c r="W4" s="2"/>
      <c r="X4" s="2"/>
    </row>
    <row r="5">
      <c r="A5" s="5" t="s">
        <v>39</v>
      </c>
      <c r="B5" s="6">
        <v>46081.0</v>
      </c>
      <c r="C5" s="9" t="s">
        <v>40</v>
      </c>
      <c r="D5" s="7">
        <v>29000.0</v>
      </c>
      <c r="E5" s="7">
        <v>29000.0</v>
      </c>
      <c r="F5" s="3" t="s">
        <v>24</v>
      </c>
      <c r="G5" s="3" t="s">
        <v>41</v>
      </c>
      <c r="H5" s="7">
        <v>29000.0</v>
      </c>
      <c r="I5" s="3">
        <v>68.0</v>
      </c>
      <c r="J5" s="8">
        <v>9.5E-4</v>
      </c>
      <c r="K5" s="8">
        <v>0.04</v>
      </c>
      <c r="L5" s="3">
        <v>104.0</v>
      </c>
      <c r="M5" s="3">
        <v>133.0</v>
      </c>
      <c r="N5" s="3">
        <v>1.0</v>
      </c>
      <c r="O5" s="6">
        <v>46082.0</v>
      </c>
      <c r="P5" s="3">
        <v>2880.0</v>
      </c>
      <c r="Q5" s="3" t="s">
        <v>36</v>
      </c>
      <c r="R5" s="3">
        <v>1.0</v>
      </c>
      <c r="S5" s="3" t="s">
        <v>27</v>
      </c>
      <c r="T5" s="3" t="s">
        <v>42</v>
      </c>
      <c r="U5" s="3" t="s">
        <v>43</v>
      </c>
      <c r="V5" s="2"/>
      <c r="W5" s="2"/>
      <c r="X5" s="2"/>
    </row>
    <row r="6">
      <c r="A6" s="5" t="s">
        <v>44</v>
      </c>
      <c r="B6" s="6">
        <v>46081.0</v>
      </c>
      <c r="C6" s="3" t="s">
        <v>23</v>
      </c>
      <c r="D6" s="7">
        <v>33000.0</v>
      </c>
      <c r="E6" s="7">
        <v>0.0</v>
      </c>
      <c r="F6" s="3" t="s">
        <v>24</v>
      </c>
      <c r="G6" s="3" t="s">
        <v>45</v>
      </c>
      <c r="H6" s="7">
        <v>0.0</v>
      </c>
      <c r="I6" s="3">
        <v>0.0</v>
      </c>
      <c r="J6" s="8">
        <v>1.0004</v>
      </c>
      <c r="K6" s="10"/>
      <c r="L6" s="3">
        <v>112.0</v>
      </c>
      <c r="M6" s="3">
        <v>270.0</v>
      </c>
      <c r="N6" s="3">
        <v>1.0</v>
      </c>
      <c r="O6" s="6">
        <v>46081.0</v>
      </c>
      <c r="P6" s="3">
        <v>0.0</v>
      </c>
      <c r="Q6" s="3" t="s">
        <v>26</v>
      </c>
      <c r="R6" s="3">
        <v>1.0</v>
      </c>
      <c r="S6" s="3" t="s">
        <v>27</v>
      </c>
      <c r="T6" s="3" t="s">
        <v>37</v>
      </c>
      <c r="U6" s="3" t="s">
        <v>38</v>
      </c>
      <c r="V6" s="2"/>
      <c r="W6" s="2"/>
      <c r="X6" s="2"/>
    </row>
    <row r="7">
      <c r="A7" s="5" t="s">
        <v>46</v>
      </c>
      <c r="B7" s="6">
        <v>46082.0</v>
      </c>
      <c r="C7" s="9" t="s">
        <v>34</v>
      </c>
      <c r="D7" s="7">
        <v>30000.0</v>
      </c>
      <c r="E7" s="7">
        <v>30000.0</v>
      </c>
      <c r="F7" s="3" t="s">
        <v>24</v>
      </c>
      <c r="G7" s="3" t="s">
        <v>41</v>
      </c>
      <c r="H7" s="7">
        <v>30000.0</v>
      </c>
      <c r="I7" s="3">
        <v>32.0</v>
      </c>
      <c r="J7" s="8">
        <v>0.879266666666666</v>
      </c>
      <c r="K7" s="8">
        <v>0.475333333333333</v>
      </c>
      <c r="L7" s="3">
        <v>103.0</v>
      </c>
      <c r="M7" s="3">
        <v>155.0</v>
      </c>
      <c r="N7" s="3">
        <v>2.0</v>
      </c>
      <c r="O7" s="6">
        <v>46082.0</v>
      </c>
      <c r="P7" s="3">
        <v>0.0</v>
      </c>
      <c r="Q7" s="3" t="s">
        <v>36</v>
      </c>
      <c r="R7" s="3">
        <v>1.0</v>
      </c>
      <c r="S7" s="3" t="s">
        <v>27</v>
      </c>
      <c r="T7" s="3" t="s">
        <v>32</v>
      </c>
      <c r="U7" s="3" t="s">
        <v>29</v>
      </c>
      <c r="V7" s="2"/>
      <c r="W7" s="2"/>
      <c r="X7" s="2"/>
    </row>
    <row r="8">
      <c r="A8" s="5" t="s">
        <v>47</v>
      </c>
      <c r="B8" s="6">
        <v>46093.0</v>
      </c>
      <c r="C8" s="3" t="s">
        <v>48</v>
      </c>
      <c r="D8" s="7">
        <v>4000.0</v>
      </c>
      <c r="E8" s="7">
        <v>0.0</v>
      </c>
      <c r="F8" s="3" t="s">
        <v>49</v>
      </c>
      <c r="G8" s="3" t="s">
        <v>50</v>
      </c>
      <c r="H8" s="7">
        <v>0.0</v>
      </c>
      <c r="I8" s="3">
        <v>8.0</v>
      </c>
      <c r="J8" s="8">
        <v>0.0</v>
      </c>
      <c r="K8" s="8">
        <v>0.0</v>
      </c>
      <c r="L8" s="3">
        <v>141.0</v>
      </c>
      <c r="M8" s="3">
        <v>271.0</v>
      </c>
      <c r="N8" s="3">
        <v>1.0</v>
      </c>
      <c r="O8" s="6">
        <v>46093.0</v>
      </c>
      <c r="P8" s="3">
        <v>0.0</v>
      </c>
      <c r="Q8" s="3" t="s">
        <v>26</v>
      </c>
      <c r="R8" s="3">
        <v>1.0</v>
      </c>
      <c r="S8" s="3" t="s">
        <v>27</v>
      </c>
      <c r="T8" s="3" t="s">
        <v>51</v>
      </c>
      <c r="U8" s="3" t="s">
        <v>38</v>
      </c>
      <c r="V8" s="2"/>
      <c r="W8" s="2"/>
      <c r="X8" s="2"/>
    </row>
    <row r="9">
      <c r="A9" s="5" t="s">
        <v>52</v>
      </c>
      <c r="B9" s="6">
        <v>46105.0</v>
      </c>
      <c r="C9" s="9" t="s">
        <v>53</v>
      </c>
      <c r="D9" s="7">
        <v>38000.0</v>
      </c>
      <c r="E9" s="7">
        <v>38000.0</v>
      </c>
      <c r="F9" s="3" t="s">
        <v>24</v>
      </c>
      <c r="G9" s="3" t="s">
        <v>54</v>
      </c>
      <c r="H9" s="7">
        <v>38000.0</v>
      </c>
      <c r="I9" s="3">
        <v>44.0</v>
      </c>
      <c r="J9" s="8">
        <v>0.66344</v>
      </c>
      <c r="K9" s="8">
        <v>0.302666666666666</v>
      </c>
      <c r="L9" s="3">
        <v>109.0</v>
      </c>
      <c r="M9" s="3">
        <v>137.0</v>
      </c>
      <c r="N9" s="3">
        <v>1.0</v>
      </c>
      <c r="O9" s="6">
        <v>46105.0</v>
      </c>
      <c r="P9" s="3">
        <v>0.0</v>
      </c>
      <c r="Q9" s="3" t="s">
        <v>36</v>
      </c>
      <c r="R9" s="3">
        <v>1.0</v>
      </c>
      <c r="S9" s="3" t="s">
        <v>27</v>
      </c>
      <c r="T9" s="3" t="s">
        <v>51</v>
      </c>
      <c r="U9" s="3" t="s">
        <v>29</v>
      </c>
      <c r="V9" s="2"/>
      <c r="W9" s="2"/>
      <c r="X9" s="2"/>
    </row>
    <row r="10">
      <c r="A10" s="5" t="s">
        <v>55</v>
      </c>
      <c r="B10" s="6">
        <v>46112.0</v>
      </c>
      <c r="C10" s="9" t="s">
        <v>53</v>
      </c>
      <c r="D10" s="7">
        <v>14830.0</v>
      </c>
      <c r="E10" s="7">
        <v>14830.0</v>
      </c>
      <c r="F10" s="3" t="s">
        <v>24</v>
      </c>
      <c r="G10" s="3" t="s">
        <v>56</v>
      </c>
      <c r="H10" s="7">
        <v>14830.0</v>
      </c>
      <c r="I10" s="3">
        <v>68.0</v>
      </c>
      <c r="J10" s="8">
        <v>2.27860457673227</v>
      </c>
      <c r="K10" s="8">
        <v>0.824</v>
      </c>
      <c r="L10" s="3">
        <v>112.0</v>
      </c>
      <c r="M10" s="3">
        <v>134.0</v>
      </c>
      <c r="N10" s="3">
        <v>1.0</v>
      </c>
      <c r="O10" s="6">
        <v>46112.0</v>
      </c>
      <c r="P10" s="3">
        <v>0.0</v>
      </c>
      <c r="Q10" s="3" t="s">
        <v>36</v>
      </c>
      <c r="R10" s="3">
        <v>1.0</v>
      </c>
      <c r="S10" s="3" t="s">
        <v>27</v>
      </c>
      <c r="T10" s="3" t="s">
        <v>57</v>
      </c>
      <c r="U10" s="3" t="s">
        <v>29</v>
      </c>
      <c r="V10" s="2"/>
      <c r="W10" s="2"/>
      <c r="X10" s="2"/>
    </row>
    <row r="11">
      <c r="A11" s="5" t="s">
        <v>58</v>
      </c>
      <c r="B11" s="6">
        <v>46112.0</v>
      </c>
      <c r="C11" s="9" t="s">
        <v>59</v>
      </c>
      <c r="D11" s="7">
        <v>6630.0</v>
      </c>
      <c r="E11" s="7">
        <v>6630.0</v>
      </c>
      <c r="F11" s="3" t="s">
        <v>24</v>
      </c>
      <c r="G11" s="3" t="s">
        <v>60</v>
      </c>
      <c r="H11" s="7">
        <v>6630.0</v>
      </c>
      <c r="I11" s="3">
        <v>44.0</v>
      </c>
      <c r="J11" s="8">
        <v>0.0624062406240624</v>
      </c>
      <c r="K11" s="8">
        <v>0.0</v>
      </c>
      <c r="L11" s="3">
        <v>98.0</v>
      </c>
      <c r="M11" s="3">
        <v>151.0</v>
      </c>
      <c r="N11" s="3">
        <v>1.0</v>
      </c>
      <c r="O11" s="6">
        <v>46112.0</v>
      </c>
      <c r="P11" s="3">
        <v>663.0</v>
      </c>
      <c r="Q11" s="3" t="s">
        <v>36</v>
      </c>
      <c r="R11" s="3">
        <v>1.0</v>
      </c>
      <c r="S11" s="3" t="s">
        <v>27</v>
      </c>
      <c r="T11" s="3" t="s">
        <v>32</v>
      </c>
      <c r="U11" s="2"/>
      <c r="V11" s="2"/>
      <c r="W11" s="2"/>
      <c r="X11" s="2"/>
    </row>
    <row r="12">
      <c r="A12" s="5" t="s">
        <v>61</v>
      </c>
      <c r="B12" s="6">
        <v>46126.0</v>
      </c>
      <c r="C12" s="9" t="s">
        <v>53</v>
      </c>
      <c r="D12" s="7">
        <v>35000.0</v>
      </c>
      <c r="E12" s="7">
        <v>35000.0</v>
      </c>
      <c r="F12" s="3" t="s">
        <v>24</v>
      </c>
      <c r="G12" s="3" t="s">
        <v>60</v>
      </c>
      <c r="H12" s="7">
        <v>35000.0</v>
      </c>
      <c r="I12" s="3">
        <v>48.0</v>
      </c>
      <c r="J12" s="8">
        <v>0.37134</v>
      </c>
      <c r="K12" s="8">
        <v>0.137333333333333</v>
      </c>
      <c r="L12" s="3">
        <v>117.0</v>
      </c>
      <c r="M12" s="3">
        <v>145.0</v>
      </c>
      <c r="N12" s="3">
        <v>1.0</v>
      </c>
      <c r="O12" s="6">
        <v>46126.0</v>
      </c>
      <c r="P12" s="3">
        <v>0.0</v>
      </c>
      <c r="Q12" s="3" t="s">
        <v>36</v>
      </c>
      <c r="R12" s="3">
        <v>1.0</v>
      </c>
      <c r="S12" s="3" t="s">
        <v>27</v>
      </c>
      <c r="T12" s="3" t="s">
        <v>42</v>
      </c>
      <c r="U12" s="3" t="s">
        <v>29</v>
      </c>
      <c r="V12" s="2"/>
      <c r="W12" s="2"/>
      <c r="X12" s="2"/>
    </row>
    <row r="13">
      <c r="A13" s="5" t="s">
        <v>62</v>
      </c>
      <c r="B13" s="6">
        <v>46126.0</v>
      </c>
      <c r="C13" s="9" t="s">
        <v>53</v>
      </c>
      <c r="D13" s="7">
        <v>10970.0</v>
      </c>
      <c r="E13" s="7">
        <v>10970.0</v>
      </c>
      <c r="F13" s="3" t="s">
        <v>24</v>
      </c>
      <c r="G13" s="3" t="s">
        <v>63</v>
      </c>
      <c r="H13" s="7">
        <v>10970.0</v>
      </c>
      <c r="I13" s="3">
        <v>100.0</v>
      </c>
      <c r="J13" s="8">
        <v>3.48522222222222</v>
      </c>
      <c r="K13" s="8">
        <v>0.0</v>
      </c>
      <c r="L13" s="3">
        <v>141.0</v>
      </c>
      <c r="M13" s="3">
        <v>146.0</v>
      </c>
      <c r="N13" s="3">
        <v>1.0</v>
      </c>
      <c r="O13" s="6">
        <v>46126.0</v>
      </c>
      <c r="P13" s="3">
        <v>0.0</v>
      </c>
      <c r="Q13" s="3" t="s">
        <v>36</v>
      </c>
      <c r="R13" s="3">
        <v>1.0</v>
      </c>
      <c r="S13" s="3" t="s">
        <v>27</v>
      </c>
      <c r="T13" s="3" t="s">
        <v>51</v>
      </c>
      <c r="U13" s="3" t="s">
        <v>43</v>
      </c>
    </row>
    <row r="14">
      <c r="A14" s="5" t="s">
        <v>64</v>
      </c>
      <c r="B14" s="6">
        <v>46126.0</v>
      </c>
      <c r="C14" s="9" t="s">
        <v>53</v>
      </c>
      <c r="D14" s="7">
        <v>18880.0</v>
      </c>
      <c r="E14" s="7">
        <v>18880.0</v>
      </c>
      <c r="F14" s="3" t="s">
        <v>24</v>
      </c>
      <c r="G14" s="3" t="s">
        <v>65</v>
      </c>
      <c r="H14" s="7">
        <v>18880.0</v>
      </c>
      <c r="I14" s="3">
        <v>24.0</v>
      </c>
      <c r="J14" s="8">
        <v>0.378095123804952</v>
      </c>
      <c r="K14" s="8">
        <v>0.048</v>
      </c>
      <c r="L14" s="3">
        <v>166.0</v>
      </c>
      <c r="M14" s="3">
        <v>166.0</v>
      </c>
      <c r="N14" s="3">
        <v>1.0</v>
      </c>
      <c r="O14" s="6">
        <v>46126.0</v>
      </c>
      <c r="P14" s="3">
        <v>0.0</v>
      </c>
      <c r="Q14" s="3" t="s">
        <v>36</v>
      </c>
      <c r="R14" s="3">
        <v>1.0</v>
      </c>
      <c r="S14" s="3" t="s">
        <v>27</v>
      </c>
      <c r="T14" s="3" t="s">
        <v>42</v>
      </c>
      <c r="U14" s="2"/>
      <c r="V14" s="2"/>
      <c r="W14" s="2"/>
      <c r="X14" s="2"/>
    </row>
    <row r="15">
      <c r="A15" s="5" t="s">
        <v>66</v>
      </c>
      <c r="B15" s="6">
        <v>46132.0</v>
      </c>
      <c r="C15" s="9" t="s">
        <v>67</v>
      </c>
      <c r="D15" s="7">
        <v>14823.04</v>
      </c>
      <c r="E15" s="7">
        <v>3705.76</v>
      </c>
      <c r="F15" s="3" t="s">
        <v>24</v>
      </c>
      <c r="G15" s="3" t="s">
        <v>65</v>
      </c>
      <c r="H15" s="7">
        <v>14823.04</v>
      </c>
      <c r="I15" s="3">
        <v>12.0</v>
      </c>
      <c r="J15" s="8">
        <v>0.0210901619531061</v>
      </c>
      <c r="K15" s="8">
        <v>0.0346666666666666</v>
      </c>
      <c r="L15" s="3">
        <v>98.0</v>
      </c>
      <c r="M15" s="3">
        <v>166.0</v>
      </c>
      <c r="N15" s="3">
        <v>1.0</v>
      </c>
      <c r="O15" s="6">
        <v>46132.0</v>
      </c>
      <c r="P15" s="3">
        <v>0.0</v>
      </c>
      <c r="Q15" s="3" t="s">
        <v>68</v>
      </c>
      <c r="R15" s="3">
        <v>1.0</v>
      </c>
      <c r="S15" s="3" t="s">
        <v>27</v>
      </c>
      <c r="T15" s="3" t="s">
        <v>57</v>
      </c>
      <c r="U15" s="2"/>
    </row>
    <row r="16">
      <c r="A16" s="5" t="s">
        <v>69</v>
      </c>
      <c r="B16" s="6">
        <v>46142.0</v>
      </c>
      <c r="C16" s="9" t="s">
        <v>53</v>
      </c>
      <c r="D16" s="7">
        <v>5000.0</v>
      </c>
      <c r="E16" s="7">
        <v>5000.0</v>
      </c>
      <c r="F16" s="3" t="s">
        <v>24</v>
      </c>
      <c r="G16" s="3" t="s">
        <v>65</v>
      </c>
      <c r="H16" s="7">
        <v>5000.0</v>
      </c>
      <c r="I16" s="3">
        <v>56.0</v>
      </c>
      <c r="J16" s="8">
        <v>0.0120481927710843</v>
      </c>
      <c r="K16" s="8">
        <v>0.123333333333333</v>
      </c>
      <c r="L16" s="3">
        <v>174.0</v>
      </c>
      <c r="M16" s="3">
        <v>202.0</v>
      </c>
      <c r="N16" s="3">
        <v>1.0</v>
      </c>
      <c r="O16" s="6">
        <v>46142.0</v>
      </c>
      <c r="P16" s="3">
        <v>0.0</v>
      </c>
      <c r="Q16" s="3" t="s">
        <v>36</v>
      </c>
      <c r="R16" s="3">
        <v>1.0</v>
      </c>
      <c r="S16" s="3" t="s">
        <v>27</v>
      </c>
      <c r="T16" s="3" t="s">
        <v>70</v>
      </c>
      <c r="U16" s="3" t="s">
        <v>43</v>
      </c>
    </row>
    <row r="17">
      <c r="A17" s="5" t="s">
        <v>71</v>
      </c>
      <c r="B17" s="6">
        <v>46151.0</v>
      </c>
      <c r="C17" s="9" t="s">
        <v>53</v>
      </c>
      <c r="D17" s="7">
        <v>2400.0</v>
      </c>
      <c r="E17" s="7">
        <v>2400.0</v>
      </c>
      <c r="F17" s="3" t="s">
        <v>24</v>
      </c>
      <c r="G17" s="3" t="s">
        <v>72</v>
      </c>
      <c r="H17" s="7">
        <v>2400.0</v>
      </c>
      <c r="I17" s="3">
        <v>64.0</v>
      </c>
      <c r="J17" s="8">
        <v>0.655666666666666</v>
      </c>
      <c r="K17" s="10"/>
      <c r="L17" s="3">
        <v>141.0</v>
      </c>
      <c r="M17" s="3">
        <v>155.0</v>
      </c>
      <c r="N17" s="3">
        <v>1.0</v>
      </c>
      <c r="O17" s="6">
        <v>46151.0</v>
      </c>
      <c r="P17" s="3">
        <v>0.0</v>
      </c>
      <c r="Q17" s="3" t="s">
        <v>36</v>
      </c>
      <c r="R17" s="3">
        <v>1.0</v>
      </c>
      <c r="S17" s="3" t="s">
        <v>27</v>
      </c>
      <c r="T17" s="3" t="s">
        <v>37</v>
      </c>
      <c r="U17" s="3" t="s">
        <v>43</v>
      </c>
      <c r="V17" s="2"/>
      <c r="W17" s="2"/>
      <c r="X17" s="2"/>
    </row>
    <row r="18">
      <c r="A18" s="5" t="s">
        <v>73</v>
      </c>
      <c r="B18" s="6">
        <v>46177.0</v>
      </c>
      <c r="C18" s="9" t="s">
        <v>53</v>
      </c>
      <c r="D18" s="7">
        <v>8330.0</v>
      </c>
      <c r="E18" s="7">
        <v>8330.0</v>
      </c>
      <c r="F18" s="3" t="s">
        <v>24</v>
      </c>
      <c r="G18" s="3" t="s">
        <v>65</v>
      </c>
      <c r="H18" s="7">
        <v>8330.0</v>
      </c>
      <c r="I18" s="3">
        <v>44.0</v>
      </c>
      <c r="J18" s="8">
        <v>0.472075532085133</v>
      </c>
      <c r="K18" s="8">
        <v>0.0</v>
      </c>
      <c r="L18" s="3">
        <v>76.0</v>
      </c>
      <c r="M18" s="3">
        <v>76.0</v>
      </c>
      <c r="N18" s="3">
        <v>1.0</v>
      </c>
      <c r="O18" s="6">
        <v>46177.0</v>
      </c>
      <c r="P18" s="3">
        <v>0.0</v>
      </c>
      <c r="Q18" s="3" t="s">
        <v>36</v>
      </c>
      <c r="R18" s="3">
        <v>1.0</v>
      </c>
      <c r="S18" s="3" t="s">
        <v>27</v>
      </c>
      <c r="T18" s="3" t="s">
        <v>70</v>
      </c>
      <c r="U18" s="3" t="s">
        <v>43</v>
      </c>
      <c r="V18" s="2"/>
      <c r="W18" s="2"/>
      <c r="X18" s="2"/>
    </row>
    <row r="19">
      <c r="A19" s="5" t="s">
        <v>74</v>
      </c>
      <c r="B19" s="6">
        <v>46183.0</v>
      </c>
      <c r="C19" s="9" t="s">
        <v>75</v>
      </c>
      <c r="D19" s="7">
        <v>24008.0</v>
      </c>
      <c r="E19" s="7">
        <v>0.0</v>
      </c>
      <c r="F19" s="3" t="s">
        <v>24</v>
      </c>
      <c r="G19" s="3" t="s">
        <v>65</v>
      </c>
      <c r="H19" s="7">
        <v>24008.0</v>
      </c>
      <c r="I19" s="3">
        <v>12.0</v>
      </c>
      <c r="J19" s="8">
        <v>0.00789141414141414</v>
      </c>
      <c r="K19" s="8">
        <v>0.0</v>
      </c>
      <c r="L19" s="3">
        <v>117.0</v>
      </c>
      <c r="M19" s="3">
        <v>145.0</v>
      </c>
      <c r="N19" s="3">
        <v>2.0</v>
      </c>
      <c r="O19" s="6">
        <v>46183.0</v>
      </c>
      <c r="P19" s="3">
        <v>0.0</v>
      </c>
      <c r="Q19" s="3" t="s">
        <v>68</v>
      </c>
      <c r="R19" s="3">
        <v>1.0</v>
      </c>
      <c r="S19" s="3" t="s">
        <v>27</v>
      </c>
      <c r="T19" s="3" t="s">
        <v>51</v>
      </c>
      <c r="U19" s="3" t="s">
        <v>43</v>
      </c>
      <c r="V19" s="2"/>
      <c r="W19" s="2"/>
      <c r="X19" s="2"/>
    </row>
    <row r="20">
      <c r="A20" s="5" t="s">
        <v>76</v>
      </c>
      <c r="B20" s="6">
        <v>46199.0</v>
      </c>
      <c r="C20" s="9" t="s">
        <v>53</v>
      </c>
      <c r="D20" s="7">
        <v>170.0</v>
      </c>
      <c r="E20" s="7">
        <v>170.0</v>
      </c>
      <c r="F20" s="3" t="s">
        <v>24</v>
      </c>
      <c r="G20" s="3" t="s">
        <v>72</v>
      </c>
      <c r="H20" s="7">
        <v>170.0</v>
      </c>
      <c r="I20" s="3">
        <v>12.0</v>
      </c>
      <c r="J20" s="8">
        <v>0.0</v>
      </c>
      <c r="K20" s="8">
        <v>0.0</v>
      </c>
      <c r="L20" s="3">
        <v>257.0</v>
      </c>
      <c r="M20" s="3">
        <v>258.0</v>
      </c>
      <c r="N20" s="3">
        <v>0.0</v>
      </c>
      <c r="O20" s="6">
        <v>46199.0</v>
      </c>
      <c r="P20" s="3">
        <v>0.0</v>
      </c>
      <c r="Q20" s="3" t="s">
        <v>36</v>
      </c>
      <c r="R20" s="3">
        <v>0.0</v>
      </c>
      <c r="S20" s="3" t="s">
        <v>27</v>
      </c>
      <c r="T20" s="3" t="s">
        <v>51</v>
      </c>
      <c r="U20" s="2"/>
      <c r="V20" s="2"/>
      <c r="W20" s="2"/>
      <c r="X20" s="2"/>
    </row>
    <row r="21">
      <c r="A21" s="5" t="s">
        <v>77</v>
      </c>
      <c r="B21" s="6">
        <v>46203.0</v>
      </c>
      <c r="C21" s="9" t="s">
        <v>53</v>
      </c>
      <c r="D21" s="7">
        <v>30080.0</v>
      </c>
      <c r="E21" s="7">
        <v>30080.0</v>
      </c>
      <c r="F21" s="3" t="s">
        <v>24</v>
      </c>
      <c r="G21" s="3" t="s">
        <v>65</v>
      </c>
      <c r="H21" s="7">
        <v>30080.0</v>
      </c>
      <c r="I21" s="3">
        <v>12.0</v>
      </c>
      <c r="J21" s="8">
        <v>0.979371428571428</v>
      </c>
      <c r="K21" s="8">
        <v>0.685333333333333</v>
      </c>
      <c r="L21" s="3">
        <v>134.0</v>
      </c>
      <c r="M21" s="3">
        <v>208.0</v>
      </c>
      <c r="N21" s="3">
        <v>1.0</v>
      </c>
      <c r="O21" s="6">
        <v>46203.0</v>
      </c>
      <c r="P21" s="3">
        <v>0.0</v>
      </c>
      <c r="Q21" s="3" t="s">
        <v>36</v>
      </c>
      <c r="R21" s="3">
        <v>1.0</v>
      </c>
      <c r="S21" s="3" t="s">
        <v>27</v>
      </c>
      <c r="T21" s="3" t="s">
        <v>32</v>
      </c>
      <c r="U21" s="2"/>
    </row>
    <row r="22">
      <c r="A22" s="5" t="s">
        <v>78</v>
      </c>
      <c r="B22" s="6">
        <v>46212.0</v>
      </c>
      <c r="C22" s="9" t="s">
        <v>53</v>
      </c>
      <c r="D22" s="7">
        <v>14000.0</v>
      </c>
      <c r="E22" s="7">
        <v>14000.0</v>
      </c>
      <c r="F22" s="3" t="s">
        <v>49</v>
      </c>
      <c r="G22" s="3" t="s">
        <v>65</v>
      </c>
      <c r="H22" s="7">
        <v>14000.0</v>
      </c>
      <c r="I22" s="3">
        <v>32.0</v>
      </c>
      <c r="J22" s="8">
        <v>0.583733333333333</v>
      </c>
      <c r="K22" s="8">
        <v>0.068</v>
      </c>
      <c r="L22" s="3">
        <v>118.0</v>
      </c>
      <c r="M22" s="3">
        <v>138.0</v>
      </c>
      <c r="N22" s="3">
        <v>1.0</v>
      </c>
      <c r="O22" s="6">
        <v>46212.0</v>
      </c>
      <c r="P22" s="3">
        <v>0.0</v>
      </c>
      <c r="Q22" s="3" t="s">
        <v>36</v>
      </c>
      <c r="R22" s="3">
        <v>1.0</v>
      </c>
      <c r="S22" s="3" t="s">
        <v>27</v>
      </c>
      <c r="T22" s="3" t="s">
        <v>28</v>
      </c>
      <c r="U22" s="3" t="s">
        <v>43</v>
      </c>
      <c r="V22" s="2"/>
      <c r="W22" s="2"/>
      <c r="X22" s="2"/>
    </row>
    <row r="23">
      <c r="A23" s="5" t="s">
        <v>79</v>
      </c>
      <c r="B23" s="6">
        <v>46217.0</v>
      </c>
      <c r="C23" s="9" t="s">
        <v>67</v>
      </c>
      <c r="D23" s="7">
        <v>28000.0</v>
      </c>
      <c r="E23" s="7">
        <v>7000.0</v>
      </c>
      <c r="F23" s="3" t="s">
        <v>49</v>
      </c>
      <c r="G23" s="3" t="s">
        <v>80</v>
      </c>
      <c r="H23" s="7">
        <v>28000.0</v>
      </c>
      <c r="I23" s="3">
        <v>12.0</v>
      </c>
      <c r="J23" s="8">
        <v>0.181821487663412</v>
      </c>
      <c r="K23" s="8">
        <v>0.0166666666666666</v>
      </c>
      <c r="L23" s="3">
        <v>98.0</v>
      </c>
      <c r="M23" s="3">
        <v>200.0</v>
      </c>
      <c r="N23" s="3">
        <v>1.0</v>
      </c>
      <c r="O23" s="6">
        <v>46217.0</v>
      </c>
      <c r="P23" s="3">
        <v>0.0</v>
      </c>
      <c r="Q23" s="3" t="s">
        <v>68</v>
      </c>
      <c r="R23" s="3">
        <v>1.0</v>
      </c>
      <c r="S23" s="3" t="s">
        <v>27</v>
      </c>
      <c r="T23" s="3" t="s">
        <v>51</v>
      </c>
      <c r="U23" s="3" t="s">
        <v>43</v>
      </c>
      <c r="V23" s="2"/>
      <c r="W23" s="2"/>
      <c r="X23" s="2"/>
    </row>
    <row r="24">
      <c r="A24" s="5" t="s">
        <v>81</v>
      </c>
      <c r="B24" s="6">
        <v>46225.0</v>
      </c>
      <c r="C24" s="9" t="s">
        <v>53</v>
      </c>
      <c r="D24" s="7">
        <v>17000.0</v>
      </c>
      <c r="E24" s="7">
        <v>17000.0</v>
      </c>
      <c r="F24" s="3" t="s">
        <v>49</v>
      </c>
      <c r="G24" s="3" t="s">
        <v>65</v>
      </c>
      <c r="H24" s="7">
        <v>17000.0</v>
      </c>
      <c r="I24" s="3">
        <v>0.0</v>
      </c>
      <c r="J24" s="8">
        <v>0.600483333333333</v>
      </c>
      <c r="K24" s="8">
        <v>0.12</v>
      </c>
      <c r="L24" s="3">
        <v>104.0</v>
      </c>
      <c r="M24" s="3">
        <v>146.0</v>
      </c>
      <c r="N24" s="3">
        <v>0.0</v>
      </c>
      <c r="O24" s="6">
        <v>46225.0</v>
      </c>
      <c r="P24" s="3">
        <v>0.0</v>
      </c>
      <c r="Q24" s="3" t="s">
        <v>36</v>
      </c>
      <c r="R24" s="3">
        <v>1.0</v>
      </c>
      <c r="S24" s="3" t="s">
        <v>27</v>
      </c>
      <c r="T24" s="3" t="s">
        <v>42</v>
      </c>
      <c r="U24" s="3" t="s">
        <v>43</v>
      </c>
      <c r="V24" s="2"/>
      <c r="W24" s="2"/>
      <c r="X24" s="2"/>
    </row>
    <row r="25">
      <c r="A25" s="5" t="s">
        <v>82</v>
      </c>
      <c r="B25" s="6">
        <v>46232.0</v>
      </c>
      <c r="C25" s="9" t="s">
        <v>53</v>
      </c>
      <c r="D25" s="7">
        <v>340.0</v>
      </c>
      <c r="E25" s="7">
        <v>340.0</v>
      </c>
      <c r="F25" s="3" t="s">
        <v>24</v>
      </c>
      <c r="G25" s="3" t="s">
        <v>83</v>
      </c>
      <c r="H25" s="7">
        <v>340.0</v>
      </c>
      <c r="I25" s="2"/>
      <c r="J25" s="8">
        <v>0.533333333333333</v>
      </c>
      <c r="K25" s="8">
        <v>0.0</v>
      </c>
      <c r="L25" s="2"/>
      <c r="M25" s="2"/>
      <c r="N25" s="3">
        <v>1.0</v>
      </c>
      <c r="O25" s="6">
        <v>46232.0</v>
      </c>
      <c r="P25" s="3">
        <v>0.0</v>
      </c>
      <c r="Q25" s="3" t="s">
        <v>36</v>
      </c>
      <c r="R25" s="3">
        <v>0.0</v>
      </c>
      <c r="S25" s="3" t="s">
        <v>27</v>
      </c>
      <c r="T25" s="3" t="s">
        <v>28</v>
      </c>
      <c r="U25" s="2"/>
      <c r="V25" s="2"/>
      <c r="W25" s="2"/>
      <c r="X25" s="2"/>
    </row>
    <row r="26">
      <c r="A26" s="5" t="s">
        <v>84</v>
      </c>
      <c r="B26" s="6">
        <v>46234.0</v>
      </c>
      <c r="C26" s="9" t="s">
        <v>53</v>
      </c>
      <c r="D26" s="7">
        <v>40500.0</v>
      </c>
      <c r="E26" s="7">
        <v>40500.0</v>
      </c>
      <c r="F26" s="3" t="s">
        <v>49</v>
      </c>
      <c r="G26" s="3" t="s">
        <v>80</v>
      </c>
      <c r="H26" s="7">
        <v>40500.0</v>
      </c>
      <c r="I26" s="3">
        <v>44.0</v>
      </c>
      <c r="J26" s="8">
        <v>0.463207411318581</v>
      </c>
      <c r="K26" s="8">
        <v>0.0</v>
      </c>
      <c r="L26" s="3">
        <v>167.0</v>
      </c>
      <c r="M26" s="3">
        <v>140.0</v>
      </c>
      <c r="N26" s="3">
        <v>1.0</v>
      </c>
      <c r="O26" s="6">
        <v>46234.0</v>
      </c>
      <c r="P26" s="3">
        <v>0.0</v>
      </c>
      <c r="Q26" s="3" t="s">
        <v>36</v>
      </c>
      <c r="R26" s="3">
        <v>1.0</v>
      </c>
      <c r="S26" s="3" t="s">
        <v>27</v>
      </c>
      <c r="T26" s="3" t="s">
        <v>51</v>
      </c>
      <c r="U26" s="3" t="s">
        <v>43</v>
      </c>
      <c r="V26" s="2"/>
      <c r="W26" s="2"/>
      <c r="X26" s="2"/>
    </row>
    <row r="27">
      <c r="A27" s="5" t="s">
        <v>85</v>
      </c>
      <c r="B27" s="6">
        <v>46234.0</v>
      </c>
      <c r="C27" s="9" t="s">
        <v>53</v>
      </c>
      <c r="D27" s="7">
        <v>29380.0</v>
      </c>
      <c r="E27" s="7">
        <v>29380.0</v>
      </c>
      <c r="F27" s="3" t="s">
        <v>49</v>
      </c>
      <c r="G27" s="3" t="s">
        <v>80</v>
      </c>
      <c r="H27" s="7">
        <v>29380.0</v>
      </c>
      <c r="I27" s="3">
        <v>24.0</v>
      </c>
      <c r="J27" s="8">
        <v>0.284927536231884</v>
      </c>
      <c r="K27" s="10"/>
      <c r="L27" s="3">
        <v>116.0</v>
      </c>
      <c r="M27" s="3">
        <v>142.0</v>
      </c>
      <c r="N27" s="3">
        <v>1.0</v>
      </c>
      <c r="O27" s="6">
        <v>46234.0</v>
      </c>
      <c r="P27" s="3">
        <v>0.0</v>
      </c>
      <c r="Q27" s="3" t="s">
        <v>36</v>
      </c>
      <c r="R27" s="3">
        <v>1.0</v>
      </c>
      <c r="S27" s="3" t="s">
        <v>27</v>
      </c>
      <c r="T27" s="3" t="s">
        <v>28</v>
      </c>
      <c r="U27" s="3" t="s">
        <v>43</v>
      </c>
    </row>
    <row r="28">
      <c r="A28" s="5" t="s">
        <v>86</v>
      </c>
      <c r="B28" s="6">
        <v>46234.0</v>
      </c>
      <c r="C28" s="9" t="s">
        <v>53</v>
      </c>
      <c r="D28" s="7">
        <v>20000.0</v>
      </c>
      <c r="E28" s="7">
        <v>20000.0</v>
      </c>
      <c r="F28" s="3" t="s">
        <v>49</v>
      </c>
      <c r="G28" s="3" t="s">
        <v>80</v>
      </c>
      <c r="H28" s="7">
        <v>20000.0</v>
      </c>
      <c r="I28" s="3">
        <v>20.0</v>
      </c>
      <c r="J28" s="8">
        <v>1.07673015873015</v>
      </c>
      <c r="K28" s="8">
        <v>0.0186666666666666</v>
      </c>
      <c r="L28" s="3">
        <v>131.0</v>
      </c>
      <c r="M28" s="3">
        <v>166.0</v>
      </c>
      <c r="N28" s="3">
        <v>1.0</v>
      </c>
      <c r="O28" s="6">
        <v>46234.0</v>
      </c>
      <c r="P28" s="3">
        <v>0.0</v>
      </c>
      <c r="Q28" s="3" t="s">
        <v>36</v>
      </c>
      <c r="R28" s="3">
        <v>1.0</v>
      </c>
      <c r="S28" s="3" t="s">
        <v>27</v>
      </c>
      <c r="T28" s="3" t="s">
        <v>32</v>
      </c>
      <c r="U28" s="2"/>
      <c r="V28" s="2"/>
      <c r="W28" s="2"/>
      <c r="X28" s="2"/>
    </row>
    <row r="29">
      <c r="A29" s="5" t="s">
        <v>87</v>
      </c>
      <c r="B29" s="6">
        <v>46242.0</v>
      </c>
      <c r="C29" s="9" t="s">
        <v>53</v>
      </c>
      <c r="D29" s="7">
        <v>22100.0</v>
      </c>
      <c r="E29" s="7">
        <v>22100.0</v>
      </c>
      <c r="F29" s="3" t="s">
        <v>24</v>
      </c>
      <c r="G29" s="3" t="s">
        <v>83</v>
      </c>
      <c r="H29" s="7">
        <v>22100.0</v>
      </c>
      <c r="I29" s="3">
        <v>60.0</v>
      </c>
      <c r="J29" s="8">
        <v>0.564264510831807</v>
      </c>
      <c r="K29" s="8">
        <v>0.281333333333333</v>
      </c>
      <c r="L29" s="3">
        <v>104.0</v>
      </c>
      <c r="M29" s="3">
        <v>145.0</v>
      </c>
      <c r="N29" s="3">
        <v>1.0</v>
      </c>
      <c r="O29" s="6">
        <v>46242.0</v>
      </c>
      <c r="P29" s="3">
        <v>0.0</v>
      </c>
      <c r="Q29" s="3" t="s">
        <v>36</v>
      </c>
      <c r="R29" s="3">
        <v>1.0</v>
      </c>
      <c r="S29" s="3" t="s">
        <v>27</v>
      </c>
      <c r="T29" s="3" t="s">
        <v>51</v>
      </c>
      <c r="U29" s="3" t="s">
        <v>43</v>
      </c>
      <c r="V29" s="2"/>
      <c r="W29" s="2"/>
      <c r="X29" s="2"/>
    </row>
    <row r="30">
      <c r="A30" s="5" t="s">
        <v>88</v>
      </c>
      <c r="B30" s="6">
        <v>46295.0</v>
      </c>
      <c r="C30" s="9" t="s">
        <v>53</v>
      </c>
      <c r="D30" s="7">
        <v>30000.0</v>
      </c>
      <c r="E30" s="7">
        <v>30000.0</v>
      </c>
      <c r="F30" s="3" t="s">
        <v>49</v>
      </c>
      <c r="G30" s="3" t="s">
        <v>65</v>
      </c>
      <c r="H30" s="7">
        <v>30000.0</v>
      </c>
      <c r="I30" s="3">
        <v>12.0</v>
      </c>
      <c r="J30" s="8">
        <v>0.104029241269025</v>
      </c>
      <c r="K30" s="8">
        <v>0.0133333333333333</v>
      </c>
      <c r="L30" s="3">
        <v>133.0</v>
      </c>
      <c r="M30" s="3">
        <v>133.0</v>
      </c>
      <c r="N30" s="3">
        <v>1.0</v>
      </c>
      <c r="O30" s="6">
        <v>46295.0</v>
      </c>
      <c r="P30" s="3">
        <v>0.0</v>
      </c>
      <c r="Q30" s="3" t="s">
        <v>36</v>
      </c>
      <c r="R30" s="3">
        <v>1.0</v>
      </c>
      <c r="S30" s="3" t="s">
        <v>27</v>
      </c>
      <c r="T30" s="3" t="s">
        <v>28</v>
      </c>
      <c r="U30" s="3" t="s">
        <v>43</v>
      </c>
      <c r="V30" s="2"/>
      <c r="W30" s="2"/>
      <c r="X30" s="2"/>
    </row>
    <row r="31">
      <c r="A31" s="5" t="s">
        <v>89</v>
      </c>
      <c r="B31" s="6">
        <v>46296.0</v>
      </c>
      <c r="C31" s="9" t="s">
        <v>53</v>
      </c>
      <c r="D31" s="7">
        <v>1000.0</v>
      </c>
      <c r="E31" s="7">
        <v>1000.0</v>
      </c>
      <c r="F31" s="3" t="s">
        <v>49</v>
      </c>
      <c r="G31" s="3" t="s">
        <v>83</v>
      </c>
      <c r="H31" s="7">
        <v>1000.0</v>
      </c>
      <c r="I31" s="3">
        <v>60.0</v>
      </c>
      <c r="J31" s="8">
        <v>0.226333333333333</v>
      </c>
      <c r="K31" s="8">
        <v>0.00666666666666666</v>
      </c>
      <c r="L31" s="3">
        <v>141.0</v>
      </c>
      <c r="M31" s="3">
        <v>188.0</v>
      </c>
      <c r="N31" s="3">
        <v>1.0</v>
      </c>
      <c r="O31" s="6">
        <v>46296.0</v>
      </c>
      <c r="P31" s="3">
        <v>0.0</v>
      </c>
      <c r="Q31" s="3" t="s">
        <v>36</v>
      </c>
      <c r="R31" s="3">
        <v>1.0</v>
      </c>
      <c r="S31" s="3" t="s">
        <v>27</v>
      </c>
      <c r="T31" s="3" t="s">
        <v>57</v>
      </c>
      <c r="U31" s="3" t="s">
        <v>43</v>
      </c>
      <c r="V31" s="2"/>
      <c r="W31" s="2"/>
      <c r="X31" s="2"/>
    </row>
    <row r="32">
      <c r="A32" s="5" t="s">
        <v>90</v>
      </c>
      <c r="B32" s="6">
        <v>46296.0</v>
      </c>
      <c r="C32" s="9" t="s">
        <v>53</v>
      </c>
      <c r="D32" s="7">
        <v>27280.0</v>
      </c>
      <c r="E32" s="7">
        <v>27280.0</v>
      </c>
      <c r="F32" s="3" t="s">
        <v>49</v>
      </c>
      <c r="G32" s="3" t="s">
        <v>65</v>
      </c>
      <c r="H32" s="7">
        <v>27280.0</v>
      </c>
      <c r="I32" s="3">
        <v>12.0</v>
      </c>
      <c r="J32" s="8">
        <v>0.12063492063492</v>
      </c>
      <c r="K32" s="8">
        <v>0.131444444444444</v>
      </c>
      <c r="L32" s="3">
        <v>98.0</v>
      </c>
      <c r="M32" s="3">
        <v>146.0</v>
      </c>
      <c r="N32" s="3">
        <v>1.0</v>
      </c>
      <c r="O32" s="6">
        <v>46296.0</v>
      </c>
      <c r="P32" s="3">
        <v>0.0</v>
      </c>
      <c r="Q32" s="3" t="s">
        <v>36</v>
      </c>
      <c r="R32" s="3">
        <v>1.0</v>
      </c>
      <c r="S32" s="3" t="s">
        <v>27</v>
      </c>
      <c r="T32" s="3" t="s">
        <v>51</v>
      </c>
      <c r="U32" s="3" t="s">
        <v>43</v>
      </c>
      <c r="V32" s="2"/>
      <c r="W32" s="2"/>
      <c r="X32" s="2"/>
    </row>
    <row r="33">
      <c r="A33" s="5" t="s">
        <v>91</v>
      </c>
      <c r="B33" s="6">
        <v>46306.0</v>
      </c>
      <c r="C33" s="9" t="s">
        <v>53</v>
      </c>
      <c r="D33" s="7">
        <v>36500.0</v>
      </c>
      <c r="E33" s="7">
        <v>36500.0</v>
      </c>
      <c r="F33" s="3" t="s">
        <v>49</v>
      </c>
      <c r="G33" s="3" t="s">
        <v>65</v>
      </c>
      <c r="H33" s="7">
        <v>36500.0</v>
      </c>
      <c r="I33" s="3">
        <v>12.0</v>
      </c>
      <c r="J33" s="8">
        <v>0.0407877325445629</v>
      </c>
      <c r="K33" s="8">
        <v>0.0233333333333333</v>
      </c>
      <c r="L33" s="3">
        <v>117.0</v>
      </c>
      <c r="M33" s="3">
        <v>151.0</v>
      </c>
      <c r="N33" s="3">
        <v>2.0</v>
      </c>
      <c r="O33" s="6">
        <v>46306.0</v>
      </c>
      <c r="P33" s="3">
        <v>0.0</v>
      </c>
      <c r="Q33" s="3" t="s">
        <v>36</v>
      </c>
      <c r="R33" s="3">
        <v>1.0</v>
      </c>
      <c r="S33" s="3" t="s">
        <v>27</v>
      </c>
      <c r="T33" s="3" t="s">
        <v>28</v>
      </c>
      <c r="U33" s="3" t="s">
        <v>38</v>
      </c>
      <c r="V33" s="2"/>
      <c r="W33" s="2"/>
      <c r="X33" s="2"/>
    </row>
    <row r="34">
      <c r="A34" s="5" t="s">
        <v>92</v>
      </c>
      <c r="B34" s="6">
        <v>46312.0</v>
      </c>
      <c r="C34" s="9" t="s">
        <v>53</v>
      </c>
      <c r="D34" s="7">
        <v>170.0</v>
      </c>
      <c r="E34" s="7">
        <v>170.0</v>
      </c>
      <c r="F34" s="3" t="s">
        <v>49</v>
      </c>
      <c r="G34" s="3" t="s">
        <v>83</v>
      </c>
      <c r="H34" s="7">
        <v>170.0</v>
      </c>
      <c r="I34" s="3">
        <v>12.0</v>
      </c>
      <c r="J34" s="8">
        <v>0.0461847389558232</v>
      </c>
      <c r="K34" s="8">
        <v>0.0</v>
      </c>
      <c r="L34" s="3">
        <v>134.0</v>
      </c>
      <c r="M34" s="2"/>
      <c r="N34" s="3">
        <v>0.0</v>
      </c>
      <c r="O34" s="6">
        <v>46312.0</v>
      </c>
      <c r="P34" s="3">
        <v>0.0</v>
      </c>
      <c r="Q34" s="3" t="s">
        <v>36</v>
      </c>
      <c r="R34" s="3">
        <v>0.0</v>
      </c>
      <c r="S34" s="3" t="s">
        <v>27</v>
      </c>
      <c r="T34" s="3" t="s">
        <v>70</v>
      </c>
      <c r="U34" s="2"/>
      <c r="V34" s="2"/>
      <c r="W34" s="2"/>
      <c r="X34" s="2"/>
    </row>
    <row r="35">
      <c r="A35" s="5" t="s">
        <v>93</v>
      </c>
      <c r="B35" s="6">
        <v>46326.0</v>
      </c>
      <c r="C35" s="9" t="s">
        <v>53</v>
      </c>
      <c r="D35" s="7">
        <v>15650.0</v>
      </c>
      <c r="E35" s="7">
        <v>15650.0</v>
      </c>
      <c r="F35" s="3" t="s">
        <v>49</v>
      </c>
      <c r="G35" s="3" t="s">
        <v>65</v>
      </c>
      <c r="H35" s="7">
        <v>15650.0</v>
      </c>
      <c r="I35" s="3">
        <v>0.0</v>
      </c>
      <c r="J35" s="8">
        <v>0.0</v>
      </c>
      <c r="K35" s="8">
        <v>0.0</v>
      </c>
      <c r="L35" s="3">
        <v>116.0</v>
      </c>
      <c r="M35" s="3">
        <v>138.0</v>
      </c>
      <c r="N35" s="3">
        <v>1.0</v>
      </c>
      <c r="O35" s="6">
        <v>46326.0</v>
      </c>
      <c r="P35" s="3">
        <v>0.0</v>
      </c>
      <c r="Q35" s="3" t="s">
        <v>36</v>
      </c>
      <c r="R35" s="3">
        <v>1.0</v>
      </c>
      <c r="S35" s="3" t="s">
        <v>27</v>
      </c>
      <c r="T35" s="3" t="s">
        <v>42</v>
      </c>
      <c r="U35" s="3" t="s">
        <v>43</v>
      </c>
    </row>
    <row r="36">
      <c r="A36" s="5" t="s">
        <v>94</v>
      </c>
      <c r="B36" s="6">
        <v>46326.0</v>
      </c>
      <c r="C36" s="9" t="s">
        <v>53</v>
      </c>
      <c r="D36" s="7">
        <v>35000.0</v>
      </c>
      <c r="E36" s="7">
        <v>35000.0</v>
      </c>
      <c r="F36" s="3" t="s">
        <v>49</v>
      </c>
      <c r="G36" s="3" t="s">
        <v>83</v>
      </c>
      <c r="H36" s="7">
        <v>35000.0</v>
      </c>
      <c r="I36" s="3">
        <v>44.0</v>
      </c>
      <c r="J36" s="8">
        <v>0.51904</v>
      </c>
      <c r="K36" s="8">
        <v>0.00533333333333333</v>
      </c>
      <c r="L36" s="3">
        <v>118.0</v>
      </c>
      <c r="M36" s="3">
        <v>147.0</v>
      </c>
      <c r="N36" s="3">
        <v>1.0</v>
      </c>
      <c r="O36" s="6">
        <v>46326.0</v>
      </c>
      <c r="P36" s="3">
        <v>0.0</v>
      </c>
      <c r="Q36" s="3" t="s">
        <v>36</v>
      </c>
      <c r="R36" s="3">
        <v>1.0</v>
      </c>
      <c r="S36" s="3" t="s">
        <v>27</v>
      </c>
      <c r="T36" s="3" t="s">
        <v>70</v>
      </c>
      <c r="U36" s="3" t="s">
        <v>29</v>
      </c>
      <c r="V36" s="2"/>
      <c r="W36" s="2"/>
      <c r="X36" s="2"/>
    </row>
    <row r="37">
      <c r="A37" s="5" t="s">
        <v>95</v>
      </c>
      <c r="B37" s="6">
        <v>46326.0</v>
      </c>
      <c r="C37" s="9" t="s">
        <v>53</v>
      </c>
      <c r="D37" s="7">
        <v>15000.0</v>
      </c>
      <c r="E37" s="7">
        <v>15000.0</v>
      </c>
      <c r="F37" s="3" t="s">
        <v>49</v>
      </c>
      <c r="G37" s="3" t="s">
        <v>65</v>
      </c>
      <c r="H37" s="7">
        <v>15000.0</v>
      </c>
      <c r="I37" s="3">
        <v>20.0</v>
      </c>
      <c r="J37" s="8">
        <v>5.0E-4</v>
      </c>
      <c r="K37" s="8">
        <v>0.012</v>
      </c>
      <c r="L37" s="3">
        <v>119.0</v>
      </c>
      <c r="M37" s="3">
        <v>138.0</v>
      </c>
      <c r="N37" s="3">
        <v>1.0</v>
      </c>
      <c r="O37" s="6">
        <v>46326.0</v>
      </c>
      <c r="P37" s="3">
        <v>0.0</v>
      </c>
      <c r="Q37" s="3" t="s">
        <v>36</v>
      </c>
      <c r="R37" s="3">
        <v>1.0</v>
      </c>
      <c r="S37" s="3" t="s">
        <v>27</v>
      </c>
      <c r="T37" s="3" t="s">
        <v>57</v>
      </c>
      <c r="U37" s="3" t="s">
        <v>43</v>
      </c>
      <c r="V37" s="2"/>
      <c r="W37" s="2"/>
      <c r="X37" s="2"/>
    </row>
    <row r="38">
      <c r="A38" s="5" t="s">
        <v>96</v>
      </c>
      <c r="B38" s="6">
        <v>46346.0</v>
      </c>
      <c r="C38" s="9" t="s">
        <v>97</v>
      </c>
      <c r="D38" s="7">
        <v>1530.0</v>
      </c>
      <c r="E38" s="7">
        <v>765.0</v>
      </c>
      <c r="F38" s="3" t="s">
        <v>49</v>
      </c>
      <c r="G38" s="3" t="s">
        <v>83</v>
      </c>
      <c r="H38" s="7">
        <v>1530.0</v>
      </c>
      <c r="I38" s="3">
        <v>0.0</v>
      </c>
      <c r="J38" s="8">
        <v>0.283313325330132</v>
      </c>
      <c r="K38" s="8">
        <v>0.0416666666666666</v>
      </c>
      <c r="L38" s="2"/>
      <c r="M38" s="3">
        <v>152.0</v>
      </c>
      <c r="N38" s="3">
        <v>1.0</v>
      </c>
      <c r="O38" s="6">
        <v>46346.0</v>
      </c>
      <c r="P38" s="3">
        <v>0.0</v>
      </c>
      <c r="Q38" s="3" t="s">
        <v>68</v>
      </c>
      <c r="R38" s="3">
        <v>1.0</v>
      </c>
      <c r="S38" s="3" t="s">
        <v>27</v>
      </c>
      <c r="T38" s="3" t="s">
        <v>37</v>
      </c>
      <c r="U38" s="2"/>
      <c r="V38" s="2"/>
      <c r="W38" s="2"/>
      <c r="X38" s="2"/>
    </row>
    <row r="39">
      <c r="A39" s="5" t="s">
        <v>98</v>
      </c>
      <c r="B39" s="6">
        <v>46349.0</v>
      </c>
      <c r="C39" s="9" t="s">
        <v>99</v>
      </c>
      <c r="D39" s="7">
        <v>1479.0</v>
      </c>
      <c r="E39" s="11"/>
      <c r="F39" s="3" t="s">
        <v>49</v>
      </c>
      <c r="G39" s="3" t="s">
        <v>83</v>
      </c>
      <c r="H39" s="7">
        <v>1479.0</v>
      </c>
      <c r="I39" s="3">
        <v>0.0</v>
      </c>
      <c r="J39" s="8">
        <v>1.15511551155115</v>
      </c>
      <c r="K39" s="8">
        <v>0.0</v>
      </c>
      <c r="L39" s="2"/>
      <c r="M39" s="2"/>
      <c r="N39" s="3">
        <v>0.0</v>
      </c>
      <c r="O39" s="6">
        <v>46349.0</v>
      </c>
      <c r="P39" s="3">
        <v>0.0</v>
      </c>
      <c r="Q39" s="3" t="s">
        <v>68</v>
      </c>
      <c r="R39" s="3">
        <v>0.0</v>
      </c>
      <c r="S39" s="3" t="s">
        <v>27</v>
      </c>
      <c r="T39" s="3" t="s">
        <v>32</v>
      </c>
      <c r="U39" s="2"/>
      <c r="V39" s="2"/>
      <c r="W39" s="2"/>
      <c r="X39" s="2"/>
    </row>
    <row r="40">
      <c r="A40" s="5" t="s">
        <v>100</v>
      </c>
      <c r="B40" s="6">
        <v>46349.0</v>
      </c>
      <c r="C40" s="9" t="s">
        <v>53</v>
      </c>
      <c r="D40" s="7">
        <v>1700.0</v>
      </c>
      <c r="E40" s="7">
        <v>1700.0</v>
      </c>
      <c r="F40" s="3" t="s">
        <v>49</v>
      </c>
      <c r="G40" s="3" t="s">
        <v>83</v>
      </c>
      <c r="H40" s="7">
        <v>1700.0</v>
      </c>
      <c r="I40" s="2"/>
      <c r="J40" s="8">
        <v>0.084061135371179</v>
      </c>
      <c r="K40" s="8">
        <v>2.66666666666666</v>
      </c>
      <c r="L40" s="2"/>
      <c r="M40" s="2"/>
      <c r="N40" s="3">
        <v>0.0</v>
      </c>
      <c r="O40" s="6">
        <v>46349.0</v>
      </c>
      <c r="P40" s="3">
        <v>0.0</v>
      </c>
      <c r="Q40" s="3" t="s">
        <v>36</v>
      </c>
      <c r="R40" s="3">
        <v>0.0</v>
      </c>
      <c r="S40" s="3" t="s">
        <v>27</v>
      </c>
      <c r="T40" s="3" t="s">
        <v>37</v>
      </c>
      <c r="U40" s="2"/>
      <c r="V40" s="2"/>
      <c r="W40" s="2"/>
      <c r="X40" s="2"/>
    </row>
    <row r="41">
      <c r="A41" s="5" t="s">
        <v>101</v>
      </c>
      <c r="B41" s="6">
        <v>46356.0</v>
      </c>
      <c r="C41" s="9" t="s">
        <v>53</v>
      </c>
      <c r="D41" s="7">
        <v>32000.0</v>
      </c>
      <c r="E41" s="7">
        <v>32000.0</v>
      </c>
      <c r="F41" s="3" t="s">
        <v>49</v>
      </c>
      <c r="G41" s="3" t="s">
        <v>83</v>
      </c>
      <c r="H41" s="7">
        <v>32000.0</v>
      </c>
      <c r="I41" s="3">
        <v>44.0</v>
      </c>
      <c r="J41" s="8">
        <v>0.0305035543669569</v>
      </c>
      <c r="K41" s="8">
        <v>0.852</v>
      </c>
      <c r="L41" s="3">
        <v>119.0</v>
      </c>
      <c r="M41" s="3">
        <v>158.0</v>
      </c>
      <c r="N41" s="3">
        <v>1.0</v>
      </c>
      <c r="O41" s="6">
        <v>46356.0</v>
      </c>
      <c r="P41" s="3">
        <v>0.0</v>
      </c>
      <c r="Q41" s="3" t="s">
        <v>36</v>
      </c>
      <c r="R41" s="3">
        <v>2.0</v>
      </c>
      <c r="S41" s="3" t="s">
        <v>27</v>
      </c>
      <c r="T41" s="3" t="s">
        <v>57</v>
      </c>
      <c r="U41" s="3" t="s">
        <v>29</v>
      </c>
      <c r="V41" s="2"/>
      <c r="W41" s="2"/>
      <c r="X41" s="2"/>
    </row>
    <row r="42">
      <c r="A42" s="5" t="s">
        <v>102</v>
      </c>
      <c r="B42" s="6">
        <v>46366.0</v>
      </c>
      <c r="C42" s="9" t="s">
        <v>53</v>
      </c>
      <c r="D42" s="7">
        <v>2400.0</v>
      </c>
      <c r="E42" s="7">
        <v>2400.0</v>
      </c>
      <c r="F42" s="3" t="s">
        <v>49</v>
      </c>
      <c r="G42" s="3" t="s">
        <v>83</v>
      </c>
      <c r="H42" s="7">
        <v>2400.0</v>
      </c>
      <c r="I42" s="3">
        <v>36.0</v>
      </c>
      <c r="J42" s="8">
        <v>0.0166666666666666</v>
      </c>
      <c r="K42" s="8">
        <v>0.0</v>
      </c>
      <c r="L42" s="3">
        <v>141.0</v>
      </c>
      <c r="M42" s="3">
        <v>224.0</v>
      </c>
      <c r="N42" s="3">
        <v>1.0</v>
      </c>
      <c r="O42" s="6">
        <v>46366.0</v>
      </c>
      <c r="P42" s="3">
        <v>0.0</v>
      </c>
      <c r="Q42" s="3" t="s">
        <v>36</v>
      </c>
      <c r="R42" s="3">
        <v>1.0</v>
      </c>
      <c r="S42" s="3" t="s">
        <v>27</v>
      </c>
      <c r="T42" s="3" t="s">
        <v>57</v>
      </c>
      <c r="U42" s="3" t="s">
        <v>43</v>
      </c>
      <c r="V42" s="2"/>
      <c r="W42" s="2"/>
      <c r="X42" s="2"/>
    </row>
    <row r="43">
      <c r="A43" s="5" t="s">
        <v>103</v>
      </c>
      <c r="B43" s="6">
        <v>46387.0</v>
      </c>
      <c r="C43" s="9" t="s">
        <v>53</v>
      </c>
      <c r="D43" s="7">
        <v>19500.0</v>
      </c>
      <c r="E43" s="7">
        <v>19500.0</v>
      </c>
      <c r="F43" s="3" t="s">
        <v>49</v>
      </c>
      <c r="G43" s="3" t="s">
        <v>83</v>
      </c>
      <c r="H43" s="7">
        <v>19500.0</v>
      </c>
      <c r="I43" s="3">
        <v>64.0</v>
      </c>
      <c r="J43" s="8">
        <v>0.832447568432481</v>
      </c>
      <c r="K43" s="8">
        <v>0.0</v>
      </c>
      <c r="L43" s="3">
        <v>105.0</v>
      </c>
      <c r="M43" s="3">
        <v>137.0</v>
      </c>
      <c r="N43" s="3">
        <v>1.0</v>
      </c>
      <c r="O43" s="6">
        <v>46387.0</v>
      </c>
      <c r="P43" s="3">
        <v>0.0</v>
      </c>
      <c r="Q43" s="3" t="s">
        <v>36</v>
      </c>
      <c r="R43" s="3">
        <v>1.0</v>
      </c>
      <c r="S43" s="3" t="s">
        <v>27</v>
      </c>
      <c r="T43" s="3" t="s">
        <v>57</v>
      </c>
      <c r="U43" s="3" t="s">
        <v>43</v>
      </c>
    </row>
    <row r="44">
      <c r="A44" s="5" t="s">
        <v>104</v>
      </c>
      <c r="B44" s="6">
        <v>46387.0</v>
      </c>
      <c r="C44" s="9" t="s">
        <v>53</v>
      </c>
      <c r="D44" s="7">
        <v>22200.0</v>
      </c>
      <c r="E44" s="7">
        <v>22200.0</v>
      </c>
      <c r="F44" s="3" t="s">
        <v>49</v>
      </c>
      <c r="G44" s="3" t="s">
        <v>83</v>
      </c>
      <c r="H44" s="7">
        <v>22200.0</v>
      </c>
      <c r="I44" s="3">
        <v>12.0</v>
      </c>
      <c r="J44" s="8">
        <v>0.3419</v>
      </c>
      <c r="K44" s="8">
        <v>0.193555555555555</v>
      </c>
      <c r="L44" s="3">
        <v>104.0</v>
      </c>
      <c r="M44" s="3">
        <v>147.0</v>
      </c>
      <c r="N44" s="3">
        <v>1.0</v>
      </c>
      <c r="O44" s="6">
        <v>46387.0</v>
      </c>
      <c r="P44" s="3">
        <v>0.0</v>
      </c>
      <c r="Q44" s="3" t="s">
        <v>36</v>
      </c>
      <c r="R44" s="3">
        <v>1.0</v>
      </c>
      <c r="S44" s="3" t="s">
        <v>27</v>
      </c>
      <c r="T44" s="3" t="s">
        <v>51</v>
      </c>
      <c r="U44" s="3" t="s">
        <v>43</v>
      </c>
      <c r="V44" s="2"/>
      <c r="W44" s="2"/>
      <c r="X44" s="2"/>
    </row>
    <row r="45">
      <c r="A45" s="5" t="s">
        <v>105</v>
      </c>
      <c r="B45" s="6">
        <v>46418.0</v>
      </c>
      <c r="C45" s="9" t="s">
        <v>53</v>
      </c>
      <c r="D45" s="7">
        <v>20000.0</v>
      </c>
      <c r="E45" s="7">
        <v>20000.0</v>
      </c>
      <c r="F45" s="3" t="s">
        <v>49</v>
      </c>
      <c r="G45" s="3" t="s">
        <v>83</v>
      </c>
      <c r="H45" s="7">
        <v>20000.0</v>
      </c>
      <c r="I45" s="3">
        <v>32.0</v>
      </c>
      <c r="J45" s="8">
        <v>0.53025</v>
      </c>
      <c r="K45" s="8">
        <v>0.335873015873015</v>
      </c>
      <c r="L45" s="3">
        <v>126.0</v>
      </c>
      <c r="M45" s="3">
        <v>236.0</v>
      </c>
      <c r="N45" s="3">
        <v>1.0</v>
      </c>
      <c r="O45" s="6">
        <v>46418.0</v>
      </c>
      <c r="P45" s="3">
        <v>0.0</v>
      </c>
      <c r="Q45" s="3" t="s">
        <v>36</v>
      </c>
      <c r="R45" s="3">
        <v>1.0</v>
      </c>
      <c r="S45" s="3" t="s">
        <v>27</v>
      </c>
      <c r="T45" s="3" t="s">
        <v>42</v>
      </c>
      <c r="U45" s="3" t="s">
        <v>29</v>
      </c>
      <c r="V45" s="2"/>
      <c r="W45" s="2"/>
      <c r="X45" s="2"/>
    </row>
    <row r="46">
      <c r="A46" s="5" t="s">
        <v>106</v>
      </c>
      <c r="B46" s="6">
        <v>46418.0</v>
      </c>
      <c r="C46" s="9" t="s">
        <v>53</v>
      </c>
      <c r="D46" s="7">
        <v>3060.0</v>
      </c>
      <c r="E46" s="7">
        <v>3060.0</v>
      </c>
      <c r="F46" s="3" t="s">
        <v>49</v>
      </c>
      <c r="G46" s="3" t="s">
        <v>83</v>
      </c>
      <c r="H46" s="7">
        <v>3060.0</v>
      </c>
      <c r="I46" s="3">
        <v>48.0</v>
      </c>
      <c r="J46" s="8">
        <v>0.847333333333333</v>
      </c>
      <c r="K46" s="8">
        <v>0.03</v>
      </c>
      <c r="L46" s="3">
        <v>105.0</v>
      </c>
      <c r="M46" s="3">
        <v>141.0</v>
      </c>
      <c r="N46" s="3">
        <v>1.0</v>
      </c>
      <c r="O46" s="6">
        <v>46418.0</v>
      </c>
      <c r="P46" s="3">
        <v>0.0</v>
      </c>
      <c r="Q46" s="3" t="s">
        <v>36</v>
      </c>
      <c r="R46" s="3">
        <v>1.0</v>
      </c>
      <c r="S46" s="3" t="s">
        <v>27</v>
      </c>
      <c r="T46" s="3" t="s">
        <v>51</v>
      </c>
      <c r="U46" s="3" t="s">
        <v>43</v>
      </c>
    </row>
    <row r="47">
      <c r="A47" s="5" t="s">
        <v>107</v>
      </c>
      <c r="B47" s="6">
        <v>46418.0</v>
      </c>
      <c r="C47" s="9" t="s">
        <v>53</v>
      </c>
      <c r="D47" s="7">
        <v>4880.0</v>
      </c>
      <c r="E47" s="7">
        <v>4880.0</v>
      </c>
      <c r="F47" s="3" t="s">
        <v>49</v>
      </c>
      <c r="G47" s="3" t="s">
        <v>83</v>
      </c>
      <c r="H47" s="7">
        <v>4880.0</v>
      </c>
      <c r="I47" s="3">
        <v>12.0</v>
      </c>
      <c r="J47" s="8">
        <v>0.36</v>
      </c>
      <c r="K47" s="8">
        <v>0.0</v>
      </c>
      <c r="L47" s="3">
        <v>141.0</v>
      </c>
      <c r="M47" s="3">
        <v>335.0</v>
      </c>
      <c r="N47" s="3">
        <v>1.0</v>
      </c>
      <c r="O47" s="6">
        <v>46418.0</v>
      </c>
      <c r="P47" s="3">
        <v>0.0</v>
      </c>
      <c r="Q47" s="3" t="s">
        <v>36</v>
      </c>
      <c r="R47" s="3">
        <v>1.0</v>
      </c>
      <c r="S47" s="3" t="s">
        <v>27</v>
      </c>
      <c r="T47" s="3" t="s">
        <v>70</v>
      </c>
      <c r="U47" s="3" t="s">
        <v>29</v>
      </c>
    </row>
    <row r="48">
      <c r="A48" s="5" t="s">
        <v>108</v>
      </c>
      <c r="B48" s="6">
        <v>46418.0</v>
      </c>
      <c r="C48" s="9" t="s">
        <v>75</v>
      </c>
      <c r="D48" s="7">
        <v>30000.0</v>
      </c>
      <c r="E48" s="7">
        <v>0.0</v>
      </c>
      <c r="F48" s="3" t="s">
        <v>49</v>
      </c>
      <c r="G48" s="3" t="s">
        <v>83</v>
      </c>
      <c r="H48" s="7">
        <v>30000.0</v>
      </c>
      <c r="I48" s="3">
        <v>20.0</v>
      </c>
      <c r="J48" s="8">
        <v>0.386453333333333</v>
      </c>
      <c r="K48" s="8">
        <v>0.305444444444444</v>
      </c>
      <c r="L48" s="3">
        <v>174.0</v>
      </c>
      <c r="M48" s="3">
        <v>176.0</v>
      </c>
      <c r="N48" s="3">
        <v>1.0</v>
      </c>
      <c r="O48" s="6">
        <v>46418.0</v>
      </c>
      <c r="P48" s="3">
        <v>0.0</v>
      </c>
      <c r="Q48" s="3" t="s">
        <v>68</v>
      </c>
      <c r="R48" s="3">
        <v>1.0</v>
      </c>
      <c r="S48" s="3" t="s">
        <v>27</v>
      </c>
      <c r="T48" s="3" t="s">
        <v>42</v>
      </c>
      <c r="U48" s="3" t="s">
        <v>29</v>
      </c>
    </row>
    <row r="49">
      <c r="A49" s="5" t="s">
        <v>109</v>
      </c>
      <c r="B49" s="6">
        <v>46418.0</v>
      </c>
      <c r="C49" s="9" t="s">
        <v>53</v>
      </c>
      <c r="D49" s="7">
        <v>2400.0</v>
      </c>
      <c r="E49" s="7">
        <v>2400.0</v>
      </c>
      <c r="F49" s="3" t="s">
        <v>49</v>
      </c>
      <c r="G49" s="3" t="s">
        <v>83</v>
      </c>
      <c r="H49" s="7">
        <v>2400.0</v>
      </c>
      <c r="I49" s="3">
        <v>32.0</v>
      </c>
      <c r="J49" s="8">
        <v>0.34</v>
      </c>
      <c r="K49" s="10"/>
      <c r="L49" s="3">
        <v>141.0</v>
      </c>
      <c r="M49" s="3">
        <v>302.0</v>
      </c>
      <c r="N49" s="3">
        <v>1.0</v>
      </c>
      <c r="O49" s="6">
        <v>46418.0</v>
      </c>
      <c r="P49" s="3">
        <v>0.0</v>
      </c>
      <c r="Q49" s="3" t="s">
        <v>36</v>
      </c>
      <c r="R49" s="3">
        <v>1.0</v>
      </c>
      <c r="S49" s="3" t="s">
        <v>27</v>
      </c>
      <c r="T49" s="3" t="s">
        <v>37</v>
      </c>
      <c r="U49" s="3" t="s">
        <v>43</v>
      </c>
    </row>
    <row r="50">
      <c r="A50" s="5" t="s">
        <v>110</v>
      </c>
      <c r="B50" s="6">
        <v>46418.0</v>
      </c>
      <c r="C50" s="9" t="s">
        <v>97</v>
      </c>
      <c r="D50" s="7">
        <v>30500.0</v>
      </c>
      <c r="E50" s="7">
        <v>15250.0</v>
      </c>
      <c r="F50" s="3" t="s">
        <v>49</v>
      </c>
      <c r="G50" s="3" t="s">
        <v>83</v>
      </c>
      <c r="H50" s="7">
        <v>30500.0</v>
      </c>
      <c r="I50" s="3">
        <v>24.0</v>
      </c>
      <c r="J50" s="8">
        <v>0.894613333333333</v>
      </c>
      <c r="K50" s="8">
        <v>0.345333333333333</v>
      </c>
      <c r="L50" s="3">
        <v>98.0</v>
      </c>
      <c r="M50" s="3">
        <v>193.0</v>
      </c>
      <c r="N50" s="3">
        <v>1.0</v>
      </c>
      <c r="O50" s="6">
        <v>46418.0</v>
      </c>
      <c r="P50" s="3">
        <v>0.0</v>
      </c>
      <c r="Q50" s="3" t="s">
        <v>68</v>
      </c>
      <c r="R50" s="3">
        <v>1.0</v>
      </c>
      <c r="S50" s="3" t="s">
        <v>27</v>
      </c>
      <c r="T50" s="3" t="s">
        <v>51</v>
      </c>
      <c r="U50" s="3" t="s">
        <v>38</v>
      </c>
    </row>
    <row r="51">
      <c r="A51" s="5" t="s">
        <v>111</v>
      </c>
      <c r="B51" s="6">
        <v>46429.0</v>
      </c>
      <c r="C51" s="9" t="s">
        <v>97</v>
      </c>
      <c r="D51" s="7">
        <v>20930.0</v>
      </c>
      <c r="E51" s="7">
        <v>10465.0</v>
      </c>
      <c r="F51" s="3" t="s">
        <v>49</v>
      </c>
      <c r="G51" s="3" t="s">
        <v>83</v>
      </c>
      <c r="H51" s="7">
        <v>20930.0</v>
      </c>
      <c r="I51" s="3">
        <v>24.0</v>
      </c>
      <c r="J51" s="8">
        <v>0.560346666666666</v>
      </c>
      <c r="K51" s="8">
        <v>0.852166666666666</v>
      </c>
      <c r="L51" s="3">
        <v>222.0</v>
      </c>
      <c r="M51" s="3">
        <v>222.0</v>
      </c>
      <c r="N51" s="3">
        <v>1.0</v>
      </c>
      <c r="O51" s="6">
        <v>46429.0</v>
      </c>
      <c r="P51" s="3">
        <v>0.0</v>
      </c>
      <c r="Q51" s="3" t="s">
        <v>112</v>
      </c>
      <c r="R51" s="3">
        <v>1.0</v>
      </c>
      <c r="S51" s="3" t="s">
        <v>27</v>
      </c>
      <c r="T51" s="3" t="s">
        <v>51</v>
      </c>
      <c r="U51" s="3" t="s">
        <v>43</v>
      </c>
    </row>
    <row r="52">
      <c r="A52" s="5" t="s">
        <v>113</v>
      </c>
      <c r="B52" s="6">
        <v>46446.0</v>
      </c>
      <c r="C52" s="9" t="s">
        <v>53</v>
      </c>
      <c r="D52" s="7">
        <v>18000.0</v>
      </c>
      <c r="E52" s="7">
        <v>18000.0</v>
      </c>
      <c r="F52" s="3" t="s">
        <v>49</v>
      </c>
      <c r="G52" s="3" t="s">
        <v>83</v>
      </c>
      <c r="H52" s="7">
        <v>18000.0</v>
      </c>
      <c r="I52" s="3">
        <v>56.0</v>
      </c>
      <c r="J52" s="8">
        <v>0.396133333333333</v>
      </c>
      <c r="K52" s="10"/>
      <c r="L52" s="3">
        <v>174.0</v>
      </c>
      <c r="M52" s="3">
        <v>252.0</v>
      </c>
      <c r="N52" s="3">
        <v>1.0</v>
      </c>
      <c r="O52" s="6">
        <v>46446.0</v>
      </c>
      <c r="P52" s="3">
        <v>0.0</v>
      </c>
      <c r="Q52" s="3" t="s">
        <v>36</v>
      </c>
      <c r="R52" s="3">
        <v>1.0</v>
      </c>
      <c r="S52" s="3" t="s">
        <v>27</v>
      </c>
      <c r="T52" s="3" t="s">
        <v>28</v>
      </c>
      <c r="U52" s="3" t="s">
        <v>29</v>
      </c>
    </row>
    <row r="53">
      <c r="A53" s="5" t="s">
        <v>114</v>
      </c>
      <c r="B53" s="6">
        <v>46446.0</v>
      </c>
      <c r="C53" s="9" t="s">
        <v>97</v>
      </c>
      <c r="D53" s="7">
        <v>23000.0</v>
      </c>
      <c r="E53" s="7">
        <v>11500.0</v>
      </c>
      <c r="F53" s="3" t="s">
        <v>49</v>
      </c>
      <c r="G53" s="3" t="s">
        <v>83</v>
      </c>
      <c r="H53" s="7">
        <v>23000.0</v>
      </c>
      <c r="I53" s="3">
        <v>60.0</v>
      </c>
      <c r="J53" s="8">
        <v>0.218613333333333</v>
      </c>
      <c r="K53" s="8">
        <v>0.18</v>
      </c>
      <c r="L53" s="3">
        <v>102.0</v>
      </c>
      <c r="M53" s="3">
        <v>306.0</v>
      </c>
      <c r="N53" s="3">
        <v>1.0</v>
      </c>
      <c r="O53" s="6">
        <v>46446.0</v>
      </c>
      <c r="P53" s="3">
        <v>0.0</v>
      </c>
      <c r="Q53" s="3" t="s">
        <v>112</v>
      </c>
      <c r="R53" s="3">
        <v>1.0</v>
      </c>
      <c r="S53" s="3" t="s">
        <v>27</v>
      </c>
      <c r="T53" s="3" t="s">
        <v>51</v>
      </c>
      <c r="U53" s="3" t="s">
        <v>43</v>
      </c>
    </row>
    <row r="54">
      <c r="A54" s="5" t="s">
        <v>115</v>
      </c>
      <c r="B54" s="6">
        <v>46461.0</v>
      </c>
      <c r="C54" s="9" t="s">
        <v>67</v>
      </c>
      <c r="D54" s="7">
        <v>32500.0</v>
      </c>
      <c r="E54" s="7">
        <v>8125.0</v>
      </c>
      <c r="F54" s="3" t="s">
        <v>49</v>
      </c>
      <c r="G54" s="3" t="s">
        <v>83</v>
      </c>
      <c r="H54" s="7">
        <v>32500.0</v>
      </c>
      <c r="I54" s="3">
        <v>12.0</v>
      </c>
      <c r="J54" s="8">
        <v>0.122896523349105</v>
      </c>
      <c r="K54" s="8">
        <v>0.224</v>
      </c>
      <c r="L54" s="3">
        <v>98.0</v>
      </c>
      <c r="M54" s="3">
        <v>187.0</v>
      </c>
      <c r="N54" s="3">
        <v>2.0</v>
      </c>
      <c r="O54" s="6">
        <v>46461.0</v>
      </c>
      <c r="P54" s="3">
        <v>0.0</v>
      </c>
      <c r="Q54" s="3" t="s">
        <v>112</v>
      </c>
      <c r="R54" s="3">
        <v>1.0</v>
      </c>
      <c r="S54" s="3" t="s">
        <v>27</v>
      </c>
      <c r="T54" s="3" t="s">
        <v>28</v>
      </c>
      <c r="U54" s="3" t="s">
        <v>29</v>
      </c>
    </row>
    <row r="55">
      <c r="A55" s="5" t="s">
        <v>116</v>
      </c>
      <c r="B55" s="6">
        <v>46507.0</v>
      </c>
      <c r="C55" s="9" t="s">
        <v>67</v>
      </c>
      <c r="D55" s="7">
        <v>30000.0</v>
      </c>
      <c r="E55" s="7">
        <v>7500.0</v>
      </c>
      <c r="F55" s="3" t="s">
        <v>49</v>
      </c>
      <c r="G55" s="3" t="s">
        <v>83</v>
      </c>
      <c r="H55" s="7">
        <v>30000.0</v>
      </c>
      <c r="I55" s="3">
        <v>12.0</v>
      </c>
      <c r="J55" s="8">
        <v>0.15694470834125</v>
      </c>
      <c r="K55" s="10"/>
      <c r="L55" s="3">
        <v>130.0</v>
      </c>
      <c r="M55" s="3">
        <v>141.0</v>
      </c>
      <c r="N55" s="3">
        <v>1.0</v>
      </c>
      <c r="O55" s="6">
        <v>46507.0</v>
      </c>
      <c r="P55" s="3">
        <v>0.0</v>
      </c>
      <c r="Q55" s="3" t="s">
        <v>112</v>
      </c>
      <c r="R55" s="3">
        <v>1.0</v>
      </c>
      <c r="S55" s="3" t="s">
        <v>27</v>
      </c>
      <c r="T55" s="3" t="s">
        <v>32</v>
      </c>
      <c r="U55" s="3" t="s">
        <v>29</v>
      </c>
    </row>
    <row r="56">
      <c r="A56" s="5" t="s">
        <v>117</v>
      </c>
      <c r="B56" s="6">
        <v>46598.0</v>
      </c>
      <c r="C56" s="9" t="s">
        <v>53</v>
      </c>
      <c r="D56" s="7">
        <v>27341.0</v>
      </c>
      <c r="E56" s="7">
        <v>27341.0</v>
      </c>
      <c r="F56" s="3" t="s">
        <v>49</v>
      </c>
      <c r="G56" s="3" t="s">
        <v>65</v>
      </c>
      <c r="H56" s="7">
        <v>27341.0</v>
      </c>
      <c r="I56" s="3">
        <v>84.0</v>
      </c>
      <c r="J56" s="8">
        <v>0.946007095279467</v>
      </c>
      <c r="K56" s="8">
        <v>0.0</v>
      </c>
      <c r="L56" s="3">
        <v>131.0</v>
      </c>
      <c r="M56" s="3">
        <v>88.0</v>
      </c>
      <c r="N56" s="3">
        <v>1.0</v>
      </c>
      <c r="O56" s="6">
        <v>46598.0</v>
      </c>
      <c r="P56" s="3">
        <v>0.0</v>
      </c>
      <c r="Q56" s="3" t="s">
        <v>36</v>
      </c>
      <c r="R56" s="3">
        <v>1.0</v>
      </c>
      <c r="S56" s="3" t="s">
        <v>27</v>
      </c>
      <c r="T56" s="3" t="s">
        <v>42</v>
      </c>
      <c r="U56" s="2"/>
    </row>
    <row r="57">
      <c r="A57" s="5" t="s">
        <v>118</v>
      </c>
      <c r="B57" s="6">
        <v>46599.0</v>
      </c>
      <c r="C57" s="9" t="s">
        <v>53</v>
      </c>
      <c r="D57" s="7">
        <v>41000.0</v>
      </c>
      <c r="E57" s="7">
        <v>41000.0</v>
      </c>
      <c r="F57" s="3" t="s">
        <v>49</v>
      </c>
      <c r="G57" s="3" t="s">
        <v>65</v>
      </c>
      <c r="H57" s="7">
        <v>41000.0</v>
      </c>
      <c r="I57" s="3">
        <v>24.0</v>
      </c>
      <c r="J57" s="8">
        <v>0.28934</v>
      </c>
      <c r="K57" s="8">
        <v>0.0</v>
      </c>
      <c r="L57" s="3">
        <v>174.0</v>
      </c>
      <c r="M57" s="3">
        <v>174.0</v>
      </c>
      <c r="N57" s="3">
        <v>1.0</v>
      </c>
      <c r="O57" s="6">
        <v>46599.0</v>
      </c>
      <c r="P57" s="3">
        <v>0.0</v>
      </c>
      <c r="Q57" s="3" t="s">
        <v>36</v>
      </c>
      <c r="R57" s="3">
        <v>1.0</v>
      </c>
      <c r="S57" s="3" t="s">
        <v>27</v>
      </c>
      <c r="T57" s="3" t="s">
        <v>42</v>
      </c>
      <c r="U57" s="3" t="s">
        <v>29</v>
      </c>
    </row>
    <row r="58">
      <c r="A58" s="5" t="s">
        <v>119</v>
      </c>
      <c r="B58" s="6">
        <v>46690.0</v>
      </c>
      <c r="C58" s="9" t="s">
        <v>53</v>
      </c>
      <c r="D58" s="7">
        <v>40000.0</v>
      </c>
      <c r="E58" s="7">
        <v>40000.0</v>
      </c>
      <c r="F58" s="3" t="s">
        <v>49</v>
      </c>
      <c r="G58" s="3" t="s">
        <v>83</v>
      </c>
      <c r="H58" s="7">
        <v>40000.0</v>
      </c>
      <c r="I58" s="3">
        <v>44.0</v>
      </c>
      <c r="J58" s="8">
        <v>0.510812770319258</v>
      </c>
      <c r="K58" s="8">
        <v>0.16</v>
      </c>
      <c r="L58" s="3">
        <v>117.0</v>
      </c>
      <c r="M58" s="3">
        <v>201.0</v>
      </c>
      <c r="N58" s="3">
        <v>1.0</v>
      </c>
      <c r="O58" s="6">
        <v>46690.0</v>
      </c>
      <c r="P58" s="3">
        <v>0.0</v>
      </c>
      <c r="Q58" s="3" t="s">
        <v>36</v>
      </c>
      <c r="R58" s="3">
        <v>1.0</v>
      </c>
      <c r="S58" s="3" t="s">
        <v>27</v>
      </c>
      <c r="T58" s="3" t="s">
        <v>28</v>
      </c>
      <c r="U58" s="3" t="s">
        <v>29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 t="s">
        <v>120</v>
      </c>
      <c r="B1" s="12" t="s">
        <v>121</v>
      </c>
      <c r="C1" s="12" t="s">
        <v>122</v>
      </c>
      <c r="D1" s="12" t="s">
        <v>123</v>
      </c>
      <c r="E1" s="12" t="s">
        <v>124</v>
      </c>
      <c r="F1" s="12" t="s">
        <v>125</v>
      </c>
      <c r="G1" s="12" t="s">
        <v>126</v>
      </c>
      <c r="H1" s="12" t="s">
        <v>127</v>
      </c>
      <c r="I1" s="12" t="s">
        <v>128</v>
      </c>
      <c r="J1" s="12" t="s">
        <v>129</v>
      </c>
      <c r="K1" s="12" t="s">
        <v>130</v>
      </c>
    </row>
    <row r="2">
      <c r="A2" s="3" t="s">
        <v>131</v>
      </c>
      <c r="B2" s="3" t="s">
        <v>132</v>
      </c>
      <c r="C2" s="3" t="s">
        <v>133</v>
      </c>
      <c r="D2" s="3" t="s">
        <v>134</v>
      </c>
      <c r="E2" s="5" t="s">
        <v>135</v>
      </c>
      <c r="F2" s="3" t="s">
        <v>136</v>
      </c>
      <c r="G2" s="3" t="s">
        <v>137</v>
      </c>
      <c r="H2" s="3" t="s">
        <v>138</v>
      </c>
      <c r="J2" s="13">
        <v>46083.98475674768</v>
      </c>
      <c r="K2" s="3" t="s">
        <v>139</v>
      </c>
    </row>
    <row r="3">
      <c r="A3" s="3" t="s">
        <v>140</v>
      </c>
      <c r="B3" s="3" t="s">
        <v>141</v>
      </c>
      <c r="C3" s="3" t="s">
        <v>142</v>
      </c>
      <c r="G3" s="3" t="s">
        <v>143</v>
      </c>
      <c r="H3" s="3" t="s">
        <v>144</v>
      </c>
      <c r="J3" s="13">
        <v>46083.9923245949</v>
      </c>
      <c r="K3" s="3" t="s">
        <v>145</v>
      </c>
    </row>
    <row r="4">
      <c r="A4" s="3" t="s">
        <v>146</v>
      </c>
      <c r="B4" s="3" t="s">
        <v>147</v>
      </c>
      <c r="C4" s="3" t="s">
        <v>148</v>
      </c>
      <c r="G4" s="3" t="s">
        <v>143</v>
      </c>
      <c r="H4" s="3" t="s">
        <v>144</v>
      </c>
      <c r="J4" s="13">
        <v>46083.99232609954</v>
      </c>
      <c r="K4" s="3" t="s">
        <v>145</v>
      </c>
    </row>
    <row r="5">
      <c r="A5" s="3" t="s">
        <v>149</v>
      </c>
      <c r="B5" s="3" t="s">
        <v>150</v>
      </c>
      <c r="D5" s="3" t="s">
        <v>151</v>
      </c>
      <c r="F5" s="3" t="s">
        <v>152</v>
      </c>
      <c r="G5" s="3" t="s">
        <v>143</v>
      </c>
      <c r="H5" s="3" t="s">
        <v>144</v>
      </c>
      <c r="J5" s="13">
        <v>46083.99232803241</v>
      </c>
      <c r="K5" s="3" t="s">
        <v>145</v>
      </c>
    </row>
    <row r="6">
      <c r="A6" s="3" t="s">
        <v>153</v>
      </c>
      <c r="B6" s="3" t="s">
        <v>154</v>
      </c>
      <c r="G6" s="3" t="s">
        <v>143</v>
      </c>
      <c r="H6" s="3" t="s">
        <v>144</v>
      </c>
      <c r="J6" s="13">
        <v>46083.992332407404</v>
      </c>
      <c r="K6" s="3" t="s">
        <v>145</v>
      </c>
    </row>
    <row r="7">
      <c r="A7" s="3" t="s">
        <v>155</v>
      </c>
      <c r="B7" s="3" t="s">
        <v>156</v>
      </c>
      <c r="G7" s="3" t="s">
        <v>143</v>
      </c>
      <c r="H7" s="3" t="s">
        <v>144</v>
      </c>
      <c r="J7" s="13">
        <v>46083.992334814815</v>
      </c>
      <c r="K7" s="3" t="s">
        <v>145</v>
      </c>
    </row>
    <row r="8">
      <c r="A8" s="3" t="s">
        <v>157</v>
      </c>
      <c r="B8" s="3" t="s">
        <v>158</v>
      </c>
      <c r="G8" s="3" t="s">
        <v>143</v>
      </c>
      <c r="H8" s="3" t="s">
        <v>144</v>
      </c>
      <c r="J8" s="13">
        <v>46083.99233650463</v>
      </c>
      <c r="K8" s="3" t="s">
        <v>145</v>
      </c>
    </row>
    <row r="9">
      <c r="A9" s="3" t="s">
        <v>159</v>
      </c>
      <c r="B9" s="3" t="s">
        <v>160</v>
      </c>
      <c r="C9" s="3" t="s">
        <v>161</v>
      </c>
      <c r="F9" s="3" t="s">
        <v>162</v>
      </c>
      <c r="G9" s="3" t="s">
        <v>163</v>
      </c>
      <c r="H9" s="3" t="s">
        <v>164</v>
      </c>
      <c r="J9" s="13">
        <v>46084.575248611116</v>
      </c>
      <c r="K9" s="3" t="s">
        <v>165</v>
      </c>
    </row>
    <row r="10">
      <c r="A10" s="3" t="s">
        <v>166</v>
      </c>
      <c r="B10" s="3" t="s">
        <v>167</v>
      </c>
      <c r="C10" s="3" t="s">
        <v>168</v>
      </c>
      <c r="F10" s="3" t="s">
        <v>169</v>
      </c>
      <c r="G10" s="3" t="s">
        <v>163</v>
      </c>
      <c r="H10" s="3" t="s">
        <v>164</v>
      </c>
      <c r="J10" s="13">
        <v>46084.57525008102</v>
      </c>
      <c r="K10" s="3" t="s">
        <v>165</v>
      </c>
    </row>
    <row r="11">
      <c r="A11" s="3" t="s">
        <v>170</v>
      </c>
      <c r="B11" s="3" t="s">
        <v>171</v>
      </c>
      <c r="C11" s="3" t="s">
        <v>172</v>
      </c>
      <c r="D11" s="3" t="s">
        <v>173</v>
      </c>
      <c r="E11" s="5" t="s">
        <v>174</v>
      </c>
      <c r="F11" s="3" t="s">
        <v>175</v>
      </c>
      <c r="G11" s="3" t="s">
        <v>163</v>
      </c>
      <c r="H11" s="3" t="s">
        <v>164</v>
      </c>
      <c r="J11" s="13">
        <v>46084.575252106486</v>
      </c>
      <c r="K11" s="3" t="s">
        <v>165</v>
      </c>
    </row>
    <row r="12">
      <c r="A12" s="3" t="s">
        <v>176</v>
      </c>
      <c r="B12" s="3" t="s">
        <v>177</v>
      </c>
      <c r="C12" s="3" t="s">
        <v>178</v>
      </c>
      <c r="D12" s="3" t="s">
        <v>179</v>
      </c>
      <c r="E12" s="5" t="s">
        <v>180</v>
      </c>
      <c r="F12" s="3" t="s">
        <v>181</v>
      </c>
      <c r="G12" s="3" t="s">
        <v>182</v>
      </c>
      <c r="H12" s="3" t="s">
        <v>183</v>
      </c>
      <c r="J12" s="13">
        <v>46084.59671105324</v>
      </c>
      <c r="K12" s="3" t="s">
        <v>184</v>
      </c>
    </row>
    <row r="13">
      <c r="A13" s="3" t="s">
        <v>185</v>
      </c>
      <c r="B13" s="3" t="s">
        <v>186</v>
      </c>
      <c r="F13" s="3" t="s">
        <v>187</v>
      </c>
      <c r="G13" s="3" t="s">
        <v>188</v>
      </c>
      <c r="H13" s="3" t="s">
        <v>189</v>
      </c>
      <c r="J13" s="13">
        <v>46084.610504282406</v>
      </c>
      <c r="K13" s="3" t="s">
        <v>190</v>
      </c>
    </row>
    <row r="14">
      <c r="A14" s="3" t="s">
        <v>191</v>
      </c>
      <c r="B14" s="3" t="s">
        <v>192</v>
      </c>
      <c r="C14" s="3" t="s">
        <v>193</v>
      </c>
      <c r="D14" s="3" t="s">
        <v>194</v>
      </c>
      <c r="F14" s="3" t="s">
        <v>195</v>
      </c>
      <c r="G14" s="3" t="s">
        <v>188</v>
      </c>
      <c r="H14" s="3" t="s">
        <v>189</v>
      </c>
      <c r="J14" s="13">
        <v>46084.61050553241</v>
      </c>
      <c r="K14" s="3" t="s">
        <v>190</v>
      </c>
    </row>
    <row r="15">
      <c r="A15" s="3" t="s">
        <v>196</v>
      </c>
      <c r="B15" s="3" t="s">
        <v>197</v>
      </c>
      <c r="C15" s="3" t="s">
        <v>198</v>
      </c>
      <c r="F15" s="3" t="s">
        <v>199</v>
      </c>
      <c r="G15" s="3" t="s">
        <v>188</v>
      </c>
      <c r="H15" s="3" t="s">
        <v>189</v>
      </c>
      <c r="J15" s="13">
        <v>46084.61050746527</v>
      </c>
      <c r="K15" s="3" t="s">
        <v>190</v>
      </c>
    </row>
    <row r="16">
      <c r="A16" s="3" t="s">
        <v>200</v>
      </c>
      <c r="B16" s="3" t="s">
        <v>201</v>
      </c>
      <c r="C16" s="3" t="s">
        <v>202</v>
      </c>
      <c r="E16" s="5" t="s">
        <v>203</v>
      </c>
      <c r="F16" s="3" t="s">
        <v>204</v>
      </c>
      <c r="G16" s="3" t="s">
        <v>188</v>
      </c>
      <c r="H16" s="3" t="s">
        <v>189</v>
      </c>
      <c r="J16" s="13">
        <v>46084.61050923611</v>
      </c>
      <c r="K16" s="3" t="s">
        <v>190</v>
      </c>
    </row>
    <row r="17">
      <c r="A17" s="3" t="s">
        <v>205</v>
      </c>
      <c r="B17" s="3" t="s">
        <v>206</v>
      </c>
      <c r="C17" s="3" t="s">
        <v>207</v>
      </c>
      <c r="E17" s="5" t="s">
        <v>208</v>
      </c>
      <c r="F17" s="3" t="s">
        <v>209</v>
      </c>
      <c r="G17" s="3" t="s">
        <v>188</v>
      </c>
      <c r="H17" s="3" t="s">
        <v>189</v>
      </c>
      <c r="J17" s="13">
        <v>46084.61051105324</v>
      </c>
      <c r="K17" s="3" t="s">
        <v>190</v>
      </c>
    </row>
    <row r="18">
      <c r="A18" s="3" t="s">
        <v>210</v>
      </c>
      <c r="B18" s="3" t="s">
        <v>211</v>
      </c>
      <c r="C18" s="3" t="s">
        <v>212</v>
      </c>
      <c r="F18" s="3" t="s">
        <v>213</v>
      </c>
      <c r="G18" s="3" t="s">
        <v>188</v>
      </c>
      <c r="H18" s="3" t="s">
        <v>189</v>
      </c>
      <c r="J18" s="13">
        <v>46084.61052605324</v>
      </c>
      <c r="K18" s="3" t="s">
        <v>190</v>
      </c>
    </row>
    <row r="19">
      <c r="A19" s="3" t="s">
        <v>214</v>
      </c>
      <c r="B19" s="3" t="s">
        <v>215</v>
      </c>
      <c r="C19" s="3" t="s">
        <v>216</v>
      </c>
      <c r="D19" s="3" t="s">
        <v>151</v>
      </c>
      <c r="E19" s="5" t="s">
        <v>217</v>
      </c>
      <c r="F19" s="3" t="s">
        <v>218</v>
      </c>
      <c r="G19" s="3" t="s">
        <v>219</v>
      </c>
      <c r="H19" s="3" t="s">
        <v>220</v>
      </c>
      <c r="J19" s="13">
        <v>46084.65028327546</v>
      </c>
      <c r="K19" s="3" t="s">
        <v>221</v>
      </c>
    </row>
    <row r="20">
      <c r="A20" s="3" t="s">
        <v>222</v>
      </c>
      <c r="B20" s="3" t="s">
        <v>223</v>
      </c>
      <c r="C20" s="3" t="s">
        <v>224</v>
      </c>
      <c r="E20" s="5" t="s">
        <v>225</v>
      </c>
      <c r="F20" s="3" t="s">
        <v>226</v>
      </c>
      <c r="G20" s="3" t="s">
        <v>219</v>
      </c>
      <c r="H20" s="3" t="s">
        <v>220</v>
      </c>
      <c r="J20" s="13">
        <v>46084.65028497685</v>
      </c>
      <c r="K20" s="3" t="s">
        <v>221</v>
      </c>
    </row>
    <row r="21">
      <c r="A21" s="3" t="s">
        <v>227</v>
      </c>
      <c r="B21" s="3" t="s">
        <v>228</v>
      </c>
      <c r="C21" s="3" t="s">
        <v>229</v>
      </c>
      <c r="E21" s="5" t="s">
        <v>230</v>
      </c>
      <c r="F21" s="3" t="s">
        <v>231</v>
      </c>
      <c r="G21" s="3" t="s">
        <v>219</v>
      </c>
      <c r="H21" s="3" t="s">
        <v>220</v>
      </c>
      <c r="J21" s="13">
        <v>46084.65028824074</v>
      </c>
      <c r="K21" s="3" t="s">
        <v>221</v>
      </c>
    </row>
    <row r="22">
      <c r="A22" s="3" t="s">
        <v>232</v>
      </c>
      <c r="B22" s="3" t="s">
        <v>233</v>
      </c>
      <c r="F22" s="3" t="s">
        <v>234</v>
      </c>
      <c r="G22" s="3" t="s">
        <v>219</v>
      </c>
      <c r="H22" s="3" t="s">
        <v>220</v>
      </c>
      <c r="J22" s="13">
        <v>46084.65029149306</v>
      </c>
      <c r="K22" s="3" t="s">
        <v>221</v>
      </c>
    </row>
    <row r="23">
      <c r="A23" s="3" t="s">
        <v>235</v>
      </c>
      <c r="G23" s="3" t="s">
        <v>219</v>
      </c>
      <c r="H23" s="3" t="s">
        <v>220</v>
      </c>
      <c r="J23" s="13">
        <v>46084.65029440972</v>
      </c>
      <c r="K23" s="3" t="s">
        <v>221</v>
      </c>
    </row>
    <row r="24">
      <c r="A24" s="3" t="s">
        <v>236</v>
      </c>
      <c r="B24" s="3" t="s">
        <v>237</v>
      </c>
      <c r="C24" s="3" t="s">
        <v>238</v>
      </c>
      <c r="E24" s="5" t="s">
        <v>239</v>
      </c>
      <c r="F24" s="3" t="s">
        <v>240</v>
      </c>
      <c r="G24" s="3" t="s">
        <v>241</v>
      </c>
      <c r="H24" s="3" t="s">
        <v>242</v>
      </c>
      <c r="J24" s="13">
        <v>46084.672877060184</v>
      </c>
      <c r="K24" s="3" t="s">
        <v>243</v>
      </c>
    </row>
    <row r="25">
      <c r="A25" s="3" t="s">
        <v>244</v>
      </c>
      <c r="B25" s="3" t="s">
        <v>245</v>
      </c>
      <c r="C25" s="3" t="s">
        <v>246</v>
      </c>
      <c r="D25" s="3" t="s">
        <v>247</v>
      </c>
      <c r="E25" s="5" t="s">
        <v>248</v>
      </c>
      <c r="F25" s="3" t="s">
        <v>249</v>
      </c>
      <c r="G25" s="3" t="s">
        <v>241</v>
      </c>
      <c r="H25" s="3" t="s">
        <v>242</v>
      </c>
      <c r="J25" s="13">
        <v>46084.6728787037</v>
      </c>
      <c r="K25" s="3" t="s">
        <v>243</v>
      </c>
    </row>
    <row r="26">
      <c r="A26" s="3" t="s">
        <v>250</v>
      </c>
      <c r="B26" s="3" t="s">
        <v>251</v>
      </c>
      <c r="C26" s="3" t="s">
        <v>252</v>
      </c>
      <c r="D26" s="3" t="s">
        <v>253</v>
      </c>
      <c r="E26" s="5" t="s">
        <v>254</v>
      </c>
      <c r="F26" s="3" t="s">
        <v>255</v>
      </c>
      <c r="J26" s="13">
        <v>46085.46212601852</v>
      </c>
      <c r="K26" s="3" t="s">
        <v>256</v>
      </c>
    </row>
    <row r="27">
      <c r="A27" s="3" t="s">
        <v>257</v>
      </c>
      <c r="B27" s="3" t="s">
        <v>258</v>
      </c>
      <c r="C27" s="3" t="s">
        <v>259</v>
      </c>
      <c r="D27" s="3" t="s">
        <v>260</v>
      </c>
      <c r="E27" s="5" t="s">
        <v>261</v>
      </c>
      <c r="F27" s="3" t="s">
        <v>262</v>
      </c>
      <c r="J27" s="13">
        <v>46085.485376875</v>
      </c>
      <c r="K27" s="3" t="s">
        <v>263</v>
      </c>
    </row>
    <row r="28">
      <c r="A28" s="3" t="s">
        <v>264</v>
      </c>
      <c r="B28" s="3" t="s">
        <v>265</v>
      </c>
      <c r="C28" s="3" t="s">
        <v>266</v>
      </c>
      <c r="D28" s="3" t="s">
        <v>247</v>
      </c>
      <c r="E28" s="5" t="s">
        <v>267</v>
      </c>
      <c r="F28" s="3" t="s">
        <v>268</v>
      </c>
      <c r="J28" s="13">
        <v>46085.92977420139</v>
      </c>
      <c r="K28" s="3" t="s">
        <v>269</v>
      </c>
    </row>
    <row r="29">
      <c r="A29" s="3" t="s">
        <v>270</v>
      </c>
      <c r="B29" s="3" t="s">
        <v>271</v>
      </c>
      <c r="C29" s="3" t="s">
        <v>272</v>
      </c>
      <c r="E29" s="5" t="s">
        <v>273</v>
      </c>
      <c r="F29" s="3" t="s">
        <v>274</v>
      </c>
      <c r="J29" s="13">
        <v>46085.929777881945</v>
      </c>
      <c r="K29" s="3" t="s">
        <v>269</v>
      </c>
    </row>
    <row r="30">
      <c r="A30" s="3" t="s">
        <v>275</v>
      </c>
      <c r="B30" s="3" t="s">
        <v>276</v>
      </c>
      <c r="C30" s="3" t="s">
        <v>277</v>
      </c>
      <c r="F30" s="3" t="s">
        <v>278</v>
      </c>
      <c r="J30" s="13">
        <v>46085.92977113426</v>
      </c>
      <c r="K30" s="3" t="s">
        <v>269</v>
      </c>
    </row>
  </sheetData>
  <hyperlinks>
    <hyperlink r:id="rId1" ref="E2"/>
    <hyperlink r:id="rId2" ref="E11"/>
    <hyperlink r:id="rId3" ref="E12"/>
    <hyperlink r:id="rId4" ref="E16"/>
    <hyperlink r:id="rId5" ref="E17"/>
    <hyperlink r:id="rId6" ref="E19"/>
    <hyperlink r:id="rId7" ref="E20"/>
    <hyperlink r:id="rId8" ref="E21"/>
    <hyperlink r:id="rId9" ref="E24"/>
    <hyperlink r:id="rId10" ref="E25"/>
    <hyperlink r:id="rId11" ref="E26"/>
    <hyperlink r:id="rId12" ref="E27"/>
    <hyperlink r:id="rId13" ref="E28"/>
    <hyperlink r:id="rId14" ref="E29"/>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4">
        <v>46085.929801782404</v>
      </c>
      <c r="B2" s="3" t="s">
        <v>279</v>
      </c>
      <c r="C2" s="3" t="s">
        <v>280</v>
      </c>
      <c r="D2" s="3" t="s">
        <v>281</v>
      </c>
      <c r="E2" s="15" t="str">
        <f>== Webhook Received: type=meeting_recap ===
Raw body length: 8025 chars
Payload keys: meetingInfo, companyInfo, salesforceInfo, attendees, externalAttendees, internalAttendees, summary, actionItems
Meeting title: ObservePoint | MMS Sync
externalAttendees count: 3
internalAttendees count: 2
Processing meeting recap webhook...
Meeting Recap ID: ngmt_01KDB467M3HA70S11T39MZ9ZB4
Meeting Title: ObservePoint | MMS Sync
Account mapping:  ()
Processing external contacts...
Contacts: 3 created, 0 updated
Storing attendee details on recap row...
Attendee details stored successfully
Step 1: Writing meeting recap to sheet...
Step 2: Writing action items...
  My action items: 4
  Others action items: 3
Step 3: Matching to calendar events...
  Calendar matching complete
Step 4: Importing GitHub tasks...
  GitHub task import complete
Step 5: Creating GitHub issues...
  GitHub issues: 4 created, 0 skipped, 0 errors
=== Webhook Complete in 38.662s ===</f>
        <v>#ERROR!</v>
      </c>
    </row>
    <row r="3">
      <c r="A3" s="14">
        <v>46085.92979252315</v>
      </c>
      <c r="B3" s="3" t="s">
        <v>279</v>
      </c>
      <c r="C3" s="3" t="s">
        <v>282</v>
      </c>
      <c r="D3" s="3" t="s">
        <v>283</v>
      </c>
      <c r="E3" s="15" t="str">
        <f>== Webhook Received: type=meeting_recap ===
Raw body length: 9088 chars
Payload keys: meetingInfo, companyInfo, salesforceInfo, attendees, externalAttendees, internalAttendees, summary, actionItems
Meeting title: ObservePoint | MMS Sync
externalAttendees count: 3
internalAttendees count: 2
Processing meeting recap webhook...
Meeting Recap ID: ngmt_01KDB467M3HA70S11T39MZ9ZB4
Meeting Title: ObservePoint | MMS Sync
Account mapping:  ()
Processing external contacts...
Contacts: 0 created, 3 updated
Storing attendee details on recap row...
Attendee details stored successfully
⏭️ Duplicate meeting recap — skipping recap/action items/GitHub steps
=== Webhook Complete in 6.033s ===</f>
        <v>#ERROR!</v>
      </c>
    </row>
    <row r="4">
      <c r="A4" s="14">
        <v>46085.92933076389</v>
      </c>
      <c r="B4" s="3" t="s">
        <v>279</v>
      </c>
      <c r="C4" s="3" t="s">
        <v>284</v>
      </c>
      <c r="D4" s="3" t="s">
        <v>285</v>
      </c>
      <c r="E4" s="15" t="str">
        <v>#ERROR!</v>
      </c>
    </row>
    <row r="5">
      <c r="A5" s="14">
        <v>46085.48573314815</v>
      </c>
      <c r="B5" s="3" t="s">
        <v>279</v>
      </c>
      <c r="C5" s="3" t="s">
        <v>280</v>
      </c>
      <c r="D5" s="3" t="s">
        <v>286</v>
      </c>
      <c r="E5" s="15" t="str">
        <f>== Webhook Received: type=meeting_recap ===
Raw body length: 9500 chars
Payload keys: meetingInfo, companyInfo, salesforceInfo, attendees, externalAttendees, internalAttendees, summary, actionItems
Meeting title: ObservePoint | MongoDB Inc. Sync
externalAttendees count: 1
internalAttendees count: 1
Processing meeting recap webhook...
Meeting Recap ID: ngmt_01KJR0AVJXXGH434BBMX3AVQAV
Meeting Title: ObservePoint | MongoDB Inc. Sync
Account mapping:  ()
Processing external contacts...
Contacts: 1 created, 0 updated
Storing attendee details on recap row...
Attendee details stored successfully
Step 1: Writing meeting recap to sheet...
Step 2: Writing action items...
  My action items: 6
  Others action items: 7
Step 3: Matching to calendar events...
  Calendar matching complete
Step 4: Importing GitHub tasks...
  GitHub task import complete
Step 5: Creating GitHub issues...
  GitHub issues: 6 created, 0 skipped, 0 errors
=== Webhook Complete in 34.65s ===</f>
        <v>#ERROR!</v>
      </c>
    </row>
    <row r="6">
      <c r="A6" s="14">
        <v>46085.462589097224</v>
      </c>
      <c r="B6" s="3" t="s">
        <v>279</v>
      </c>
      <c r="C6" s="3" t="s">
        <v>280</v>
      </c>
      <c r="D6" s="3" t="s">
        <v>287</v>
      </c>
      <c r="E6" s="15" t="str">
        <f>== Webhook Received: type=meeting_recap ===
Raw body length: 4760 chars
Payload keys: meetingInfo, companyInfo, salesforceInfo, attendees, externalAttendees, internalAttendees, summary, actionItems
Meeting title: ObservePoint | DeVry University Sync
externalAttendees count: 1
internalAttendees count: 1
Processing meeting recap webhook...
Meeting Recap ID: ngmt_01KJR16JD6Y0W0X211QTKJR87N
Meeting Title: ObservePoint | DeVry University Sync
Account mapping:  ()
Processing external contacts...
Contacts: 1 created, 0 updated
Storing attendee details on recap row...
Attendee details stored successfully
Step 1: Writing meeting recap to sheet...
Step 2: Writing action items...
  My action items: 2
  Others action items: 2
Step 3: Matching to calendar events...
  Calendar matching complete
Step 4: Importing GitHub tasks...
WARNING: GitHub task import failed: Service Spreadsheets failed while accessing document with id 1-cEjGfOMnQMObzwvqLgos19VIOhGxW8TE6NwMVf749c.
Step 5: Creating GitHub issues...
  GitHub issues: 2 created, 0 skipped, 0 errors
=== Webhook Complete in 45.964s ===</f>
        <v>#ERROR!</v>
      </c>
    </row>
    <row r="7">
      <c r="A7" s="14">
        <v>46084.6732256713</v>
      </c>
      <c r="B7" s="3" t="s">
        <v>279</v>
      </c>
      <c r="C7" s="3" t="s">
        <v>280</v>
      </c>
      <c r="D7" s="3" t="s">
        <v>288</v>
      </c>
      <c r="E7" s="15" t="str">
        <f>== Webhook Received: type=meeting_recap ===
Raw body length: 8666 chars
Payload keys: meetingInfo, companyInfo, salesforceInfo, attendees, externalAttendees, internalAttendees, summary, actionItems
Meeting title: ObservePoint | Accent Group Monthly Sync
externalAttendees count: 2
internalAttendees count: 1
Processing meeting recap webhook...
Meeting Recap ID: ngmt_01KJTMGE93TP3GWB4G5422V4PT
Meeting Title: ObservePoint | Accent Group Monthly Sync
Account mapping: Accent Group (0010W00002dxTO4QAM)
Processing external contacts...
Contacts: 2 created, 0 updated
Storing attendee details on recap row...
Attendee details stored successfully
Step 1: Writing meeting recap to sheet...
Step 2: Writing action items...
  My action items: 5
  Others action items: 3
Step 3: Matching to calendar events...
  Calendar matching complete
Step 4: Importing GitHub tasks...
  GitHub task import complete
Step 5: Creating GitHub issues...
  GitHub issues: 5 created, 0 skipped, 0 errors
=== Webhook Complete in 32.761s ===</f>
        <v>#ERROR!</v>
      </c>
    </row>
    <row r="8">
      <c r="A8" s="14">
        <v>46084.650611006946</v>
      </c>
      <c r="B8" s="3" t="s">
        <v>279</v>
      </c>
      <c r="C8" s="3" t="s">
        <v>280</v>
      </c>
      <c r="D8" s="3" t="s">
        <v>289</v>
      </c>
      <c r="E8" s="15" t="str">
        <f>== Webhook Received: type=meeting_recap ===
Raw body length: 8445 chars
Payload keys: meetingInfo, companyInfo, salesforceInfo, attendees, externalAttendees, internalAttendees, summary, actionItems
Meeting title: ObservePoint | Officeworks Sync
externalAttendees count: 5
internalAttendees count: 2
Processing meeting recap webhook...
Meeting Recap ID: ngmt_01KJ3KVQBB5TZA5MXTSZN3GAVC
Meeting Title: ObservePoint | Officeworks Sync
Account mapping: Officeworks (001d000001hSqCBAA0)
Processing external contacts...
Contacts: 5 created, 0 updated
Storing attendee details on recap row...
Attendee details stored successfully
Step 1: Writing meeting recap to sheet...
Step 2: Writing action items...
  My action items: 2
  Others action items: 3
Step 3: Matching to calendar events...
  Calendar matching complete
Step 4: Importing GitHub tasks...
  GitHub task import complete
Step 5: Creating GitHub issues...
  GitHub issues: 2 created, 0 skipped, 0 errors
=== Webhook Complete in 31.92s ===</f>
        <v>#ERROR!</v>
      </c>
    </row>
    <row r="9">
      <c r="A9" s="14">
        <v>46084.610851481484</v>
      </c>
      <c r="B9" s="3" t="s">
        <v>279</v>
      </c>
      <c r="C9" s="3" t="s">
        <v>280</v>
      </c>
      <c r="D9" s="3" t="s">
        <v>290</v>
      </c>
      <c r="E9" s="15" t="str">
        <f>== Webhook Received: type=meeting_recap ===
Raw body length: 10465 chars
Payload keys: meetingInfo, companyInfo, salesforceInfo, attendees, externalAttendees, internalAttendees, summary, actionItems
Meeting title: ObservePoint | Dignity Health - Monthly Sync
externalAttendees count: 6
internalAttendees count: 2
Processing meeting recap webhook...
Meeting Recap ID: ngmt_01KGMPHJSMJDTBF6VVBZAD0D52
Meeting Title: ObservePoint | Dignity Health - Monthly Sync
Account mapping: Dignity Health (001d00000234XY8AAM)
Processing external contacts...
Contacts: 6 created, 0 updated
Storing attendee details on recap row...
Attendee details stored successfully
Step 1: Writing meeting recap to sheet...
Step 2: Writing action items...
  My action items: 4
  Others action items: 5
Step 3: Matching to calendar events...
  Calendar matching complete
Step 4: Importing GitHub tasks...
  GitHub task import complete
Step 5: Creating GitHub issues...
  GitHub issues: 4 created, 0 skipped, 0 errors
=== Webhook Complete in 32.103s ===</f>
        <v>#ERROR!</v>
      </c>
    </row>
    <row r="10">
      <c r="A10" s="14">
        <v>46084.59700693287</v>
      </c>
      <c r="B10" s="3" t="s">
        <v>279</v>
      </c>
      <c r="C10" s="3" t="s">
        <v>280</v>
      </c>
      <c r="D10" s="3" t="s">
        <v>291</v>
      </c>
      <c r="E10" s="15" t="str">
        <f>== Webhook Received: type=meeting_recap ===
Raw body length: 6032 chars
Payload keys: meetingInfo, companyInfo, salesforceInfo, attendees, externalAttendees, internalAttendees, summary, actionItems
Meeting title: Quik Call
externalAttendees count: 1
internalAttendees count: 2
Processing meeting recap webhook...
Meeting Recap ID: ngmt_01KJTQ8ZCJ72YKF9MK974WHG9M
Meeting Title: Quik Call
Account mapping: Amica Mutual Insurance(001d000001hUe4KAAS)
Processing external contacts...
Contacts: 1 created, 0 updated
Storing attendee details on recap row...
Attendee details stored successfully
Step 1: Writing meeting recap to sheet...
Step 2: Writing action items...
  My action items: 2
  Others action items: 3
Step 3: Matching to calendar events...
  Calendar matching complete
Step 4: Importing GitHub tasks...
  GitHub task import complete
Step 5: Creating GitHub issues...
  GitHub issues: 2 created, 0 skipped, 0 errors
=== Webhook Complete in 27.943s ===</f>
        <v>#ERROR!</v>
      </c>
    </row>
    <row r="11">
      <c r="A11" s="14">
        <v>46084.57553086805</v>
      </c>
      <c r="B11" s="3" t="s">
        <v>279</v>
      </c>
      <c r="C11" s="3" t="s">
        <v>280</v>
      </c>
      <c r="D11" s="3" t="s">
        <v>292</v>
      </c>
      <c r="E11" s="15" t="str">
        <f>== Webhook Received: type=meeting_recap ===
Raw body length: 10469 chars
Payload keys: meetingInfo, companyInfo, salesforceInfo, attendees, externalAttendees, internalAttendees, summary, actionItems
Meeting title: ObservePoint | Caesars - Sync
externalAttendees count: 3
internalAttendees count: 2
Processing meeting recap webhook...
Meeting Recap ID: ngmt_01KGJHJGWS7VDXYM9TMC6QYPW3
Meeting Title: ObservePoint | Caesars - Sync
Account mapping: Caesars Entertainment (001d000001gQQ9cAAG)
Processing external contacts...
Contacts: 3 created, 0 updated
Storing attendee details on recap row...
Attendee details stored successfully
Step 1: Writing meeting recap to sheet...
Step 2: Writing action items...
  My action items: 4
  Others action items: 7
Step 3: Matching to calendar events...
  Calendar matching complete
Step 4: Importing GitHub tasks...
  GitHub task import complete
Step 5: Creating GitHub issues...
  GitHub issues: 4 created, 0 skipped, 0 errors
=== Webhook Complete in 26.154s ===</f>
        <v>#ERROR!</v>
      </c>
    </row>
    <row r="12">
      <c r="A12" s="14">
        <v>46083.99235291667</v>
      </c>
      <c r="B12" s="3" t="s">
        <v>279</v>
      </c>
      <c r="C12" s="3" t="s">
        <v>282</v>
      </c>
      <c r="D12" s="3" t="s">
        <v>293</v>
      </c>
      <c r="E12" s="15" t="str">
        <f>== Webhook Received: type=meeting_recap ===
Raw body length: 9103 chars
Payload keys: meetingInfo, companyInfo, salesforceInfo, attendees, externalAttendees, internalAttendees, summary, actionItems
Meeting title: ObservePoint | CDW Sync
externalAttendees count: 6
internalAttendees count: 1
Processing meeting recap webhook...
Meeting Recap ID: ngmt_01KHRHGNS3REWH8Z2F1ZSJ163Q
Meeting Title: ObservePoint | CDW Sync
Account mapping: CDW (001d000001X6fERAAZ)
Processing external contacts...
Contacts: 6 created, 0 updated
Storing attendee details on recap row...
Attendee details stored successfully
⏭️ Duplicate meeting recap — skipping recap/action items/GitHub steps
=== Webhook Complete in 4.365s ===</f>
        <v>#ERROR!</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2.0"/>
    <col customWidth="1" min="3" max="3" width="32.38"/>
  </cols>
  <sheetData>
    <row r="1">
      <c r="A1" s="16" t="s">
        <v>294</v>
      </c>
      <c r="B1" s="16" t="s">
        <v>295</v>
      </c>
      <c r="C1" s="16" t="s">
        <v>296</v>
      </c>
      <c r="D1" s="16" t="s">
        <v>297</v>
      </c>
    </row>
    <row r="2">
      <c r="A2" s="4">
        <v>46070.50939623843</v>
      </c>
      <c r="B2" s="3" t="s">
        <v>298</v>
      </c>
      <c r="D2" s="3" t="s">
        <v>299</v>
      </c>
    </row>
    <row r="3">
      <c r="A3" s="4">
        <v>46070.50939623843</v>
      </c>
      <c r="B3" s="3" t="s">
        <v>300</v>
      </c>
      <c r="D3" s="3" t="s">
        <v>301</v>
      </c>
    </row>
    <row r="4">
      <c r="A4" s="4">
        <v>46070.50939623843</v>
      </c>
      <c r="B4" s="3" t="s">
        <v>302</v>
      </c>
      <c r="D4" s="3" t="s">
        <v>303</v>
      </c>
    </row>
    <row r="5">
      <c r="A5" s="4">
        <v>46070.50939623843</v>
      </c>
      <c r="B5" s="3" t="s">
        <v>304</v>
      </c>
      <c r="D5" s="3" t="s">
        <v>305</v>
      </c>
    </row>
    <row r="6">
      <c r="A6" s="4">
        <v>46070.50939623843</v>
      </c>
      <c r="B6" s="3" t="s">
        <v>306</v>
      </c>
      <c r="D6" s="3" t="s">
        <v>307</v>
      </c>
    </row>
    <row r="7">
      <c r="A7" s="4">
        <v>46070.50939623843</v>
      </c>
      <c r="B7" s="3" t="s">
        <v>308</v>
      </c>
      <c r="D7" s="3" t="s">
        <v>309</v>
      </c>
    </row>
    <row r="8">
      <c r="A8" s="4">
        <v>46070.50939623843</v>
      </c>
      <c r="B8" s="3" t="s">
        <v>310</v>
      </c>
      <c r="D8" s="3" t="s">
        <v>311</v>
      </c>
    </row>
    <row r="9">
      <c r="A9" s="4">
        <v>46070.50939623843</v>
      </c>
      <c r="B9" s="3" t="s">
        <v>312</v>
      </c>
      <c r="D9" s="3" t="s">
        <v>313</v>
      </c>
    </row>
    <row r="10">
      <c r="A10" s="4">
        <v>46070.50939623843</v>
      </c>
      <c r="B10" s="3" t="s">
        <v>314</v>
      </c>
      <c r="D10" s="3" t="s">
        <v>315</v>
      </c>
    </row>
    <row r="11">
      <c r="A11" s="4">
        <v>46070.50939623843</v>
      </c>
      <c r="B11" s="3" t="s">
        <v>316</v>
      </c>
      <c r="D11" s="3" t="s">
        <v>317</v>
      </c>
    </row>
    <row r="12">
      <c r="A12" s="4">
        <v>46070.50939623843</v>
      </c>
      <c r="B12" s="3" t="s">
        <v>318</v>
      </c>
      <c r="D12" s="3" t="s">
        <v>319</v>
      </c>
    </row>
    <row r="13">
      <c r="A13" s="4">
        <v>46070.50939623843</v>
      </c>
      <c r="B13" s="3" t="s">
        <v>320</v>
      </c>
      <c r="D13" s="3" t="s">
        <v>321</v>
      </c>
    </row>
    <row r="14">
      <c r="A14" s="4">
        <v>46070.50939623843</v>
      </c>
      <c r="B14" s="3" t="s">
        <v>322</v>
      </c>
      <c r="D14" s="3" t="s">
        <v>323</v>
      </c>
    </row>
    <row r="15">
      <c r="A15" s="4">
        <v>46070.50939623843</v>
      </c>
      <c r="B15" s="3" t="s">
        <v>324</v>
      </c>
      <c r="D15" s="3" t="s">
        <v>325</v>
      </c>
    </row>
    <row r="16">
      <c r="A16" s="4">
        <v>46070.50939623843</v>
      </c>
      <c r="B16" s="3" t="s">
        <v>326</v>
      </c>
      <c r="D16" s="3" t="s">
        <v>327</v>
      </c>
    </row>
    <row r="17">
      <c r="A17" s="4">
        <v>46070.50939623843</v>
      </c>
      <c r="B17" s="3" t="s">
        <v>328</v>
      </c>
      <c r="D17" s="3" t="s">
        <v>329</v>
      </c>
    </row>
    <row r="18">
      <c r="A18" s="4">
        <v>46070.50939623843</v>
      </c>
      <c r="B18" s="3" t="s">
        <v>330</v>
      </c>
      <c r="D18" s="3" t="s">
        <v>331</v>
      </c>
    </row>
    <row r="19">
      <c r="A19" s="4">
        <v>46070.50939623843</v>
      </c>
      <c r="B19" s="3" t="s">
        <v>332</v>
      </c>
      <c r="D19" s="3" t="s">
        <v>333</v>
      </c>
    </row>
    <row r="20">
      <c r="A20" s="4">
        <v>46070.50939623843</v>
      </c>
      <c r="B20" s="3" t="s">
        <v>334</v>
      </c>
      <c r="D20" s="3" t="s">
        <v>335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5.13"/>
    <col customWidth="1" min="3" max="3" width="62.63"/>
    <col customWidth="1" min="4" max="4" width="22.63"/>
  </cols>
  <sheetData>
    <row r="1">
      <c r="A1" s="17" t="s">
        <v>126</v>
      </c>
      <c r="B1" s="17" t="s">
        <v>127</v>
      </c>
      <c r="C1" s="17" t="s">
        <v>336</v>
      </c>
      <c r="D1" s="17" t="s">
        <v>337</v>
      </c>
    </row>
    <row r="2">
      <c r="A2" s="3" t="s">
        <v>338</v>
      </c>
      <c r="B2" s="3" t="s">
        <v>339</v>
      </c>
      <c r="C2" s="3" t="s">
        <v>340</v>
      </c>
      <c r="D2" s="13">
        <v>46062.60330903935</v>
      </c>
    </row>
    <row r="3">
      <c r="A3" s="3" t="s">
        <v>137</v>
      </c>
      <c r="B3" s="3" t="s">
        <v>341</v>
      </c>
      <c r="C3" s="3" t="s">
        <v>342</v>
      </c>
      <c r="D3" s="13">
        <v>46072.652213194444</v>
      </c>
    </row>
    <row r="4">
      <c r="A4" s="3" t="s">
        <v>343</v>
      </c>
      <c r="B4" s="3" t="s">
        <v>344</v>
      </c>
      <c r="C4" s="3" t="s">
        <v>345</v>
      </c>
      <c r="D4" s="13">
        <v>46072.652213194444</v>
      </c>
    </row>
    <row r="5">
      <c r="A5" s="3" t="s">
        <v>346</v>
      </c>
      <c r="B5" s="3" t="s">
        <v>347</v>
      </c>
      <c r="C5" s="3" t="s">
        <v>348</v>
      </c>
      <c r="D5" s="13">
        <v>46072.652213194444</v>
      </c>
    </row>
    <row r="6">
      <c r="A6" s="3" t="s">
        <v>188</v>
      </c>
      <c r="B6" s="3" t="s">
        <v>189</v>
      </c>
      <c r="C6" s="3" t="s">
        <v>349</v>
      </c>
      <c r="D6" s="13">
        <v>46084.5895558912</v>
      </c>
    </row>
    <row r="7">
      <c r="A7" s="3" t="s">
        <v>350</v>
      </c>
      <c r="B7" s="3" t="s">
        <v>351</v>
      </c>
      <c r="C7" s="3" t="s">
        <v>352</v>
      </c>
      <c r="D7" s="13">
        <v>46072.652213194444</v>
      </c>
    </row>
    <row r="8">
      <c r="A8" s="3" t="s">
        <v>353</v>
      </c>
      <c r="B8" s="3" t="s">
        <v>354</v>
      </c>
      <c r="C8" s="3" t="s">
        <v>355</v>
      </c>
      <c r="D8" s="13">
        <v>46072.65289</v>
      </c>
    </row>
    <row r="9">
      <c r="A9" s="3" t="s">
        <v>182</v>
      </c>
      <c r="B9" s="3" t="s">
        <v>356</v>
      </c>
      <c r="C9" s="3" t="s">
        <v>357</v>
      </c>
      <c r="D9" s="13">
        <v>46072.652213194444</v>
      </c>
    </row>
    <row r="10">
      <c r="A10" s="3" t="s">
        <v>219</v>
      </c>
      <c r="B10" s="3" t="s">
        <v>220</v>
      </c>
      <c r="C10" s="3" t="s">
        <v>358</v>
      </c>
      <c r="D10" s="13">
        <v>46072.652213194444</v>
      </c>
    </row>
    <row r="11">
      <c r="A11" s="3" t="s">
        <v>359</v>
      </c>
      <c r="B11" s="3" t="s">
        <v>360</v>
      </c>
      <c r="C11" s="3" t="s">
        <v>361</v>
      </c>
      <c r="D11" s="13">
        <v>46072.652213194444</v>
      </c>
    </row>
    <row r="12">
      <c r="A12" s="3" t="s">
        <v>362</v>
      </c>
      <c r="B12" s="3" t="s">
        <v>363</v>
      </c>
      <c r="C12" s="3" t="s">
        <v>364</v>
      </c>
      <c r="D12" s="13">
        <v>46085.467483182874</v>
      </c>
    </row>
    <row r="13">
      <c r="A13" s="3" t="s">
        <v>365</v>
      </c>
      <c r="B13" s="3" t="s">
        <v>366</v>
      </c>
      <c r="C13" s="3" t="s">
        <v>367</v>
      </c>
      <c r="D13" s="13">
        <v>46072.652213194444</v>
      </c>
    </row>
    <row r="14">
      <c r="B14" s="3" t="s">
        <v>368</v>
      </c>
      <c r="C14" s="3" t="s">
        <v>369</v>
      </c>
      <c r="D14" s="13">
        <v>46072.652213194444</v>
      </c>
    </row>
    <row r="15">
      <c r="A15" s="3" t="s">
        <v>370</v>
      </c>
      <c r="B15" s="3" t="s">
        <v>371</v>
      </c>
      <c r="C15" s="3" t="s">
        <v>372</v>
      </c>
      <c r="D15" s="13">
        <v>46072.652213194444</v>
      </c>
    </row>
    <row r="16">
      <c r="A16" s="3" t="s">
        <v>373</v>
      </c>
      <c r="B16" s="3" t="s">
        <v>374</v>
      </c>
      <c r="C16" s="3" t="s">
        <v>375</v>
      </c>
      <c r="D16" s="13">
        <v>46072.652213194444</v>
      </c>
    </row>
    <row r="17">
      <c r="A17" s="3" t="s">
        <v>143</v>
      </c>
      <c r="B17" s="3" t="s">
        <v>144</v>
      </c>
      <c r="C17" s="3" t="s">
        <v>376</v>
      </c>
      <c r="D17" s="13">
        <v>46073.54832056713</v>
      </c>
    </row>
    <row r="18">
      <c r="A18" s="3" t="s">
        <v>377</v>
      </c>
      <c r="B18" s="3" t="s">
        <v>378</v>
      </c>
      <c r="C18" s="3" t="s">
        <v>379</v>
      </c>
      <c r="D18" s="13">
        <v>46072.652213194444</v>
      </c>
    </row>
    <row r="19">
      <c r="A19" s="3" t="s">
        <v>380</v>
      </c>
      <c r="B19" s="3" t="s">
        <v>381</v>
      </c>
      <c r="C19" s="3" t="s">
        <v>382</v>
      </c>
      <c r="D19" s="13">
        <v>46072.652213194444</v>
      </c>
    </row>
    <row r="20">
      <c r="A20" s="3" t="s">
        <v>383</v>
      </c>
      <c r="B20" s="3" t="s">
        <v>384</v>
      </c>
      <c r="C20" s="3" t="s">
        <v>385</v>
      </c>
      <c r="D20" s="13">
        <v>46072.652213194444</v>
      </c>
    </row>
    <row r="21">
      <c r="A21" s="3" t="s">
        <v>386</v>
      </c>
      <c r="B21" s="3" t="s">
        <v>387</v>
      </c>
      <c r="C21" s="3" t="s">
        <v>388</v>
      </c>
      <c r="D21" s="13">
        <v>46072.652213194444</v>
      </c>
    </row>
    <row r="22">
      <c r="A22" s="3" t="s">
        <v>389</v>
      </c>
      <c r="B22" s="3" t="s">
        <v>390</v>
      </c>
      <c r="C22" s="3" t="s">
        <v>391</v>
      </c>
      <c r="D22" s="13">
        <v>46072.652213194444</v>
      </c>
    </row>
    <row r="23">
      <c r="A23" s="3" t="s">
        <v>392</v>
      </c>
      <c r="B23" s="3" t="s">
        <v>393</v>
      </c>
      <c r="C23" s="3" t="s">
        <v>394</v>
      </c>
      <c r="D23" s="13">
        <v>46072.652213194444</v>
      </c>
    </row>
    <row r="24">
      <c r="A24" s="3" t="s">
        <v>395</v>
      </c>
      <c r="B24" s="3" t="s">
        <v>396</v>
      </c>
      <c r="C24" s="3" t="s">
        <v>397</v>
      </c>
      <c r="D24" s="13">
        <v>46072.652213194444</v>
      </c>
    </row>
    <row r="25">
      <c r="A25" s="3" t="s">
        <v>398</v>
      </c>
      <c r="B25" s="3" t="s">
        <v>399</v>
      </c>
      <c r="C25" s="3" t="s">
        <v>400</v>
      </c>
      <c r="D25" s="13">
        <v>46072.65812431713</v>
      </c>
    </row>
    <row r="26">
      <c r="A26" s="3" t="s">
        <v>401</v>
      </c>
      <c r="B26" s="3" t="s">
        <v>402</v>
      </c>
      <c r="C26" s="3" t="s">
        <v>403</v>
      </c>
      <c r="D26" s="13">
        <v>46072.652213194444</v>
      </c>
    </row>
    <row r="27">
      <c r="A27" s="3" t="s">
        <v>404</v>
      </c>
      <c r="B27" s="3" t="s">
        <v>405</v>
      </c>
      <c r="C27" s="3" t="s">
        <v>406</v>
      </c>
      <c r="D27" s="13">
        <v>46072.652213194444</v>
      </c>
    </row>
    <row r="28">
      <c r="A28" s="3" t="s">
        <v>163</v>
      </c>
      <c r="B28" s="3" t="s">
        <v>407</v>
      </c>
      <c r="C28" s="3" t="s">
        <v>408</v>
      </c>
      <c r="D28" s="13">
        <v>46072.652213194444</v>
      </c>
    </row>
    <row r="29">
      <c r="A29" s="3" t="s">
        <v>409</v>
      </c>
      <c r="B29" s="3" t="s">
        <v>410</v>
      </c>
      <c r="C29" s="3" t="s">
        <v>411</v>
      </c>
      <c r="D29" s="13">
        <v>46085.92474311343</v>
      </c>
    </row>
    <row r="30">
      <c r="A30" s="3" t="s">
        <v>412</v>
      </c>
      <c r="B30" s="3" t="s">
        <v>413</v>
      </c>
      <c r="C30" s="3" t="s">
        <v>414</v>
      </c>
      <c r="D30" s="13">
        <v>46072.652213194444</v>
      </c>
    </row>
    <row r="31">
      <c r="A31" s="3" t="s">
        <v>415</v>
      </c>
      <c r="B31" s="3" t="s">
        <v>416</v>
      </c>
      <c r="C31" s="3" t="s">
        <v>417</v>
      </c>
      <c r="D31" s="13">
        <v>46072.652213194444</v>
      </c>
    </row>
    <row r="32">
      <c r="A32" s="3" t="s">
        <v>418</v>
      </c>
      <c r="B32" s="3" t="s">
        <v>419</v>
      </c>
      <c r="C32" s="3" t="s">
        <v>420</v>
      </c>
      <c r="D32" s="13">
        <v>46072.652213194444</v>
      </c>
    </row>
    <row r="33">
      <c r="A33" s="3" t="s">
        <v>421</v>
      </c>
      <c r="B33" s="3" t="s">
        <v>422</v>
      </c>
      <c r="C33" s="3" t="s">
        <v>423</v>
      </c>
      <c r="D33" s="13">
        <v>46072.652213194444</v>
      </c>
    </row>
    <row r="34">
      <c r="A34" s="3" t="s">
        <v>424</v>
      </c>
      <c r="B34" s="3" t="s">
        <v>425</v>
      </c>
      <c r="C34" s="3" t="s">
        <v>426</v>
      </c>
      <c r="D34" s="13">
        <v>46072.652213194444</v>
      </c>
    </row>
    <row r="35">
      <c r="A35" s="3" t="s">
        <v>427</v>
      </c>
      <c r="B35" s="3" t="s">
        <v>428</v>
      </c>
      <c r="C35" s="3" t="s">
        <v>429</v>
      </c>
      <c r="D35" s="13">
        <v>46072.652213194444</v>
      </c>
    </row>
    <row r="36">
      <c r="A36" s="3" t="s">
        <v>430</v>
      </c>
      <c r="B36" s="3" t="s">
        <v>431</v>
      </c>
      <c r="C36" s="3" t="s">
        <v>432</v>
      </c>
      <c r="D36" s="13">
        <v>46072.652213194444</v>
      </c>
    </row>
    <row r="37">
      <c r="A37" s="3" t="s">
        <v>433</v>
      </c>
      <c r="B37" s="3" t="s">
        <v>434</v>
      </c>
      <c r="C37" s="3" t="s">
        <v>435</v>
      </c>
      <c r="D37" s="13">
        <v>46072.652213194444</v>
      </c>
    </row>
    <row r="38">
      <c r="A38" s="3" t="s">
        <v>436</v>
      </c>
      <c r="B38" s="3" t="s">
        <v>437</v>
      </c>
      <c r="C38" s="3" t="s">
        <v>438</v>
      </c>
      <c r="D38" s="13">
        <v>46072.652213194444</v>
      </c>
    </row>
    <row r="39">
      <c r="A39" s="3" t="s">
        <v>439</v>
      </c>
      <c r="B39" s="3" t="s">
        <v>440</v>
      </c>
      <c r="C39" s="3" t="s">
        <v>441</v>
      </c>
      <c r="D39" s="13">
        <v>46072.652213194444</v>
      </c>
    </row>
    <row r="40">
      <c r="A40" s="3" t="s">
        <v>442</v>
      </c>
      <c r="B40" s="3" t="s">
        <v>443</v>
      </c>
      <c r="C40" s="3" t="s">
        <v>444</v>
      </c>
      <c r="D40" s="13">
        <v>46073.45697572917</v>
      </c>
    </row>
    <row r="41">
      <c r="A41" s="3" t="s">
        <v>445</v>
      </c>
      <c r="B41" s="3" t="s">
        <v>446</v>
      </c>
      <c r="C41" s="3" t="s">
        <v>447</v>
      </c>
      <c r="D41" s="13">
        <v>46084.49654903935</v>
      </c>
    </row>
    <row r="42">
      <c r="A42" s="3" t="s">
        <v>241</v>
      </c>
      <c r="B42" s="3" t="s">
        <v>242</v>
      </c>
      <c r="C42" s="3" t="s">
        <v>448</v>
      </c>
      <c r="D42" s="13">
        <v>46084.67486359953</v>
      </c>
    </row>
    <row r="43">
      <c r="A43" s="3" t="s">
        <v>449</v>
      </c>
      <c r="B43" s="3" t="s">
        <v>450</v>
      </c>
      <c r="C43" s="3" t="s">
        <v>451</v>
      </c>
      <c r="D43" s="13">
        <v>46085.92135070602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63"/>
    <col customWidth="1" min="2" max="2" width="48.38"/>
    <col customWidth="1" min="3" max="3" width="13.5"/>
    <col customWidth="1" min="4" max="4" width="13.38"/>
    <col customWidth="1" min="5" max="5" width="11.38"/>
    <col customWidth="1" min="6" max="6" width="9.0"/>
    <col customWidth="1" min="7" max="7" width="8.13"/>
    <col customWidth="1" min="8" max="8" width="19.75"/>
    <col customWidth="1" min="9" max="9" width="14.88"/>
    <col customWidth="1" min="10" max="10" width="12.13"/>
    <col customWidth="1" min="11" max="11" width="12.38"/>
    <col customWidth="1" min="12" max="12" width="14.38"/>
    <col customWidth="1" min="13" max="13" width="11.88"/>
    <col customWidth="1" min="14" max="14" width="8.88"/>
    <col customWidth="1" min="15" max="15" width="13.63"/>
    <col customWidth="1" min="16" max="16" width="13.13"/>
    <col customWidth="1" min="17" max="17" width="13.75"/>
    <col customWidth="1" min="18" max="18" width="11.5"/>
    <col customWidth="1" min="19" max="19" width="18.88"/>
    <col customWidth="1" min="20" max="20" width="14.25"/>
    <col customWidth="1" min="21" max="21" width="62.63"/>
    <col customWidth="1" min="22" max="22" width="14.25"/>
    <col customWidth="1" min="23" max="23" width="48.38"/>
    <col customWidth="1" min="24" max="24" width="48.75"/>
    <col customWidth="1" min="25" max="25" width="17.38"/>
    <col customWidth="1" min="26" max="26" width="19.63"/>
    <col customWidth="1" min="27" max="27" width="17.25"/>
    <col customWidth="1" min="28" max="28" width="21.13"/>
    <col customWidth="1" min="29" max="29" width="17.38"/>
    <col customWidth="1" min="30" max="30" width="12.13"/>
    <col customWidth="1" min="31" max="31" width="15.38"/>
    <col customWidth="1" min="32" max="33" width="16.63"/>
    <col customWidth="1" min="34" max="34" width="14.75"/>
    <col customWidth="1" min="35" max="35" width="15.13"/>
    <col customWidth="1" min="36" max="36" width="16.5"/>
    <col customWidth="1" min="37" max="37" width="14.63"/>
    <col customWidth="1" min="38" max="38" width="23.0"/>
    <col customWidth="1" min="39" max="39" width="16.75"/>
    <col customWidth="1" min="40" max="40" width="17.0"/>
    <col customWidth="1" min="41" max="41" width="15.75"/>
    <col customWidth="1" min="42" max="42" width="16.0"/>
    <col customWidth="1" min="43" max="43" width="17.25"/>
    <col customWidth="1" min="44" max="44" width="17.5"/>
    <col customWidth="1" min="45" max="45" width="15.0"/>
    <col customWidth="1" min="46" max="46" width="62.63"/>
    <col customWidth="1" min="47" max="47" width="18.63"/>
    <col customWidth="1" min="48" max="48" width="62.63"/>
    <col customWidth="1" min="49" max="49" width="5.25"/>
    <col customWidth="1" min="50" max="50" width="62.63"/>
    <col customWidth="1" min="51" max="51" width="7.75"/>
    <col customWidth="1" min="52" max="54" width="62.63"/>
    <col customWidth="1" min="55" max="55" width="50.13"/>
    <col customWidth="1" min="56" max="56" width="30.0"/>
    <col customWidth="1" min="57" max="59" width="62.63"/>
    <col customWidth="1" min="60" max="60" width="50.13"/>
    <col customWidth="1" min="61" max="61" width="30.0"/>
    <col customWidth="1" min="62" max="64" width="29.88"/>
  </cols>
  <sheetData>
    <row r="1">
      <c r="A1" s="18" t="s">
        <v>127</v>
      </c>
      <c r="B1" s="18" t="s">
        <v>0</v>
      </c>
      <c r="C1" s="18" t="s">
        <v>452</v>
      </c>
      <c r="D1" s="18" t="s">
        <v>1</v>
      </c>
      <c r="E1" s="18" t="s">
        <v>3</v>
      </c>
      <c r="F1" s="18" t="s">
        <v>4</v>
      </c>
      <c r="G1" s="18" t="s">
        <v>5</v>
      </c>
      <c r="H1" s="18" t="s">
        <v>6</v>
      </c>
      <c r="I1" s="18" t="s">
        <v>7</v>
      </c>
      <c r="J1" s="18" t="s">
        <v>8</v>
      </c>
      <c r="K1" s="18" t="s">
        <v>9</v>
      </c>
      <c r="L1" s="18" t="s">
        <v>10</v>
      </c>
      <c r="M1" s="18" t="s">
        <v>16</v>
      </c>
      <c r="N1" s="18" t="s">
        <v>18</v>
      </c>
      <c r="O1" s="18" t="s">
        <v>19</v>
      </c>
      <c r="P1" s="18" t="s">
        <v>20</v>
      </c>
      <c r="Q1" s="18" t="s">
        <v>453</v>
      </c>
      <c r="R1" s="18" t="s">
        <v>454</v>
      </c>
      <c r="S1" s="18" t="s">
        <v>455</v>
      </c>
      <c r="T1" s="18" t="s">
        <v>456</v>
      </c>
      <c r="U1" s="18" t="s">
        <v>457</v>
      </c>
      <c r="V1" s="18" t="s">
        <v>458</v>
      </c>
      <c r="W1" s="18" t="s">
        <v>459</v>
      </c>
      <c r="X1" s="18" t="s">
        <v>460</v>
      </c>
      <c r="Y1" s="18" t="s">
        <v>461</v>
      </c>
      <c r="Z1" s="18" t="s">
        <v>462</v>
      </c>
      <c r="AA1" s="18" t="s">
        <v>463</v>
      </c>
      <c r="AB1" s="18" t="s">
        <v>464</v>
      </c>
      <c r="AC1" s="18" t="s">
        <v>465</v>
      </c>
      <c r="AD1" s="18" t="s">
        <v>466</v>
      </c>
      <c r="AE1" s="18" t="s">
        <v>467</v>
      </c>
      <c r="AF1" s="18" t="s">
        <v>468</v>
      </c>
      <c r="AG1" s="18" t="s">
        <v>469</v>
      </c>
      <c r="AH1" s="18" t="s">
        <v>470</v>
      </c>
      <c r="AI1" s="18" t="s">
        <v>471</v>
      </c>
      <c r="AJ1" s="18" t="s">
        <v>472</v>
      </c>
      <c r="AK1" s="18" t="s">
        <v>473</v>
      </c>
      <c r="AL1" s="18" t="s">
        <v>474</v>
      </c>
      <c r="AM1" s="18" t="s">
        <v>475</v>
      </c>
      <c r="AN1" s="18" t="s">
        <v>476</v>
      </c>
      <c r="AO1" s="18" t="s">
        <v>477</v>
      </c>
      <c r="AP1" s="18" t="s">
        <v>478</v>
      </c>
      <c r="AQ1" s="18" t="s">
        <v>479</v>
      </c>
      <c r="AR1" s="18" t="s">
        <v>480</v>
      </c>
      <c r="AS1" s="18" t="s">
        <v>481</v>
      </c>
      <c r="AT1" s="18" t="s">
        <v>482</v>
      </c>
      <c r="AU1" s="18" t="s">
        <v>483</v>
      </c>
      <c r="AV1" s="18" t="s">
        <v>484</v>
      </c>
      <c r="AW1" s="18" t="s">
        <v>485</v>
      </c>
      <c r="AX1" s="18" t="s">
        <v>486</v>
      </c>
      <c r="AY1" s="18" t="s">
        <v>487</v>
      </c>
      <c r="AZ1" s="18" t="s">
        <v>488</v>
      </c>
      <c r="BA1" s="18" t="s">
        <v>489</v>
      </c>
      <c r="BB1" s="18" t="s">
        <v>490</v>
      </c>
      <c r="BC1" s="18" t="s">
        <v>491</v>
      </c>
      <c r="BD1" s="18" t="s">
        <v>492</v>
      </c>
      <c r="BE1" s="2"/>
      <c r="BF1" s="3" t="s">
        <v>21</v>
      </c>
      <c r="BG1" s="4">
        <v>46085.94836701389</v>
      </c>
      <c r="BH1" s="2"/>
      <c r="BI1" s="2"/>
      <c r="BJ1" s="2"/>
      <c r="BK1" s="2"/>
      <c r="BL1" s="19"/>
    </row>
    <row r="2">
      <c r="A2" s="3" t="s">
        <v>493</v>
      </c>
      <c r="B2" s="5" t="s">
        <v>22</v>
      </c>
      <c r="C2" s="2"/>
      <c r="D2" s="4">
        <v>46052.0</v>
      </c>
      <c r="E2" s="7">
        <v>38000.0</v>
      </c>
      <c r="F2" s="11"/>
      <c r="G2" s="3" t="s">
        <v>24</v>
      </c>
      <c r="H2" s="3" t="s">
        <v>25</v>
      </c>
      <c r="I2" s="11"/>
      <c r="J2" s="20">
        <v>20.0</v>
      </c>
      <c r="K2" s="8">
        <v>0.80058</v>
      </c>
      <c r="L2" s="8">
        <v>0.033</v>
      </c>
      <c r="M2" s="3" t="s">
        <v>26</v>
      </c>
      <c r="N2" s="3" t="s">
        <v>27</v>
      </c>
      <c r="O2" s="3" t="s">
        <v>28</v>
      </c>
      <c r="P2" s="3" t="s">
        <v>29</v>
      </c>
      <c r="Q2" s="21">
        <v>1.0</v>
      </c>
      <c r="R2" s="3">
        <v>2026.0</v>
      </c>
      <c r="S2" s="3" t="s">
        <v>494</v>
      </c>
      <c r="T2" s="3">
        <v>0.02</v>
      </c>
      <c r="U2" s="2"/>
      <c r="V2" s="3" t="s">
        <v>495</v>
      </c>
      <c r="W2" s="5" t="s">
        <v>22</v>
      </c>
      <c r="X2" s="5" t="s">
        <v>496</v>
      </c>
      <c r="Y2" s="20">
        <v>2026.0</v>
      </c>
      <c r="Z2" s="3">
        <v>1.0</v>
      </c>
      <c r="AA2" s="22">
        <v>0.0</v>
      </c>
      <c r="AB2" s="23"/>
      <c r="AC2" s="24">
        <v>0.0</v>
      </c>
      <c r="AD2" s="24">
        <v>0.0</v>
      </c>
      <c r="AE2" s="20">
        <v>0.0</v>
      </c>
      <c r="AF2" s="21">
        <v>0.0</v>
      </c>
      <c r="AG2" s="20">
        <v>0.0</v>
      </c>
      <c r="AH2" s="25"/>
      <c r="AI2" s="20">
        <v>0.0</v>
      </c>
      <c r="AJ2" s="3">
        <v>0.0</v>
      </c>
      <c r="AK2" s="3">
        <v>0.0</v>
      </c>
      <c r="AL2" s="26">
        <v>0.0</v>
      </c>
      <c r="AM2" s="25"/>
      <c r="AN2" s="25"/>
      <c r="AO2" s="3">
        <v>0.0</v>
      </c>
      <c r="AP2" s="3">
        <v>0.0</v>
      </c>
      <c r="AQ2" s="26">
        <v>0.0</v>
      </c>
      <c r="AR2" s="24">
        <v>0.0</v>
      </c>
      <c r="AS2" s="24">
        <v>0.0</v>
      </c>
      <c r="AT2" s="2"/>
      <c r="AU2" s="2"/>
      <c r="AV2" s="2"/>
      <c r="AW2" s="3" t="s">
        <v>497</v>
      </c>
      <c r="AX2" s="3" t="s">
        <v>497</v>
      </c>
      <c r="AY2" s="3" t="s">
        <v>497</v>
      </c>
      <c r="AZ2" s="3" t="s">
        <v>497</v>
      </c>
      <c r="BA2" s="3" t="s">
        <v>497</v>
      </c>
      <c r="BB2" s="2"/>
      <c r="BC2" s="2" t="str">
        <f>IFERROR(__xludf.DUMMYFUNCTION("AI(""You are a customer success manager reviewing account health. Write a 3-4 sentence engagement summary for: Malwarebytes Inc.
Renewal: 2026-01-30 | Stage: Negotiation (121) | CSM: John Davis | Engagement Score: 0/100 | Days since last contact:  | Email"&amp;"s 30d/90d: 0/0 | Meetings past/future/30d: 0/0/0 | Last meeting:  | Next meeting:  | Open tasks: 0 | Recaps: 0 | Action items: 0
--- RECENT EMAILS (newest first) ---
--- OPEN/RECENT GITHUB TASKS ---
--- RECENT MEETING RECAPS ---
Based on all of the"&amp;" above, describe the engagement level, call out any concerns (e.g. no recent contact, low score, no future meetings booked, overdue action items), and suggest one specific next step."")"),"=AI(""You are a customer success manager reviewing account health. Write a 3-4 sentence engagement summary for: Malwarebytes Inc.
Renewal: 2026-01-30 | Stage: Negotiation (121) | CSM: John Davis | Engagement Score: 0/100 | Days since last contact:  | Emai"&amp;"ls 30d/90d: 0/0 | Meetings past/future/30d: 0/0/0 | Last meeting:  | Next meeting:  | Open tasks: 0 | Recaps: 0 | Action items: 0
--- RECENT EMAILS (newest first) ---
--- OPEN/RECENT GITHUB TASKS ---
--- RECENT MEETING RECAPS ---
Based on all of th"&amp;"e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Malwarebytes Inc.
Renewal: 2026-01-30 | Stage: Negotiation (121)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2" s="3" t="s">
        <v>498</v>
      </c>
      <c r="BE2" s="2"/>
      <c r="BF2" s="2"/>
      <c r="BG2" s="2"/>
      <c r="BH2" s="2"/>
      <c r="BI2" s="2"/>
      <c r="BJ2" s="2"/>
      <c r="BK2" s="2"/>
      <c r="BL2" s="2"/>
    </row>
    <row r="3">
      <c r="A3" s="3" t="s">
        <v>428</v>
      </c>
      <c r="B3" s="5" t="s">
        <v>30</v>
      </c>
      <c r="C3" s="2"/>
      <c r="D3" s="4">
        <v>46053.0</v>
      </c>
      <c r="E3" s="7">
        <v>27400.0</v>
      </c>
      <c r="F3" s="11"/>
      <c r="G3" s="3" t="s">
        <v>24</v>
      </c>
      <c r="H3" s="3" t="s">
        <v>31</v>
      </c>
      <c r="I3" s="11"/>
      <c r="K3" s="8">
        <v>0.5607</v>
      </c>
      <c r="L3" s="8">
        <v>0.009</v>
      </c>
      <c r="M3" s="3" t="s">
        <v>26</v>
      </c>
      <c r="N3" s="3" t="s">
        <v>27</v>
      </c>
      <c r="O3" s="3" t="s">
        <v>32</v>
      </c>
      <c r="P3" s="3" t="s">
        <v>29</v>
      </c>
      <c r="Q3" s="21">
        <v>4.0</v>
      </c>
      <c r="R3" s="3">
        <v>2025.0</v>
      </c>
      <c r="S3" s="3" t="s">
        <v>499</v>
      </c>
      <c r="T3" s="3">
        <v>0.0725</v>
      </c>
      <c r="U3" s="2"/>
      <c r="V3" s="3" t="s">
        <v>495</v>
      </c>
      <c r="W3" s="5" t="s">
        <v>30</v>
      </c>
      <c r="X3" s="5" t="s">
        <v>500</v>
      </c>
      <c r="Y3" s="20">
        <v>2026.0</v>
      </c>
      <c r="Z3" s="3">
        <v>1.0</v>
      </c>
      <c r="AA3" s="22">
        <v>27.0</v>
      </c>
      <c r="AB3" s="26">
        <v>35.0</v>
      </c>
      <c r="AC3" s="24">
        <v>7.0</v>
      </c>
      <c r="AD3" s="24">
        <v>6.0</v>
      </c>
      <c r="AE3" s="20">
        <v>1.0</v>
      </c>
      <c r="AF3" s="21">
        <v>0.0</v>
      </c>
      <c r="AG3" s="20">
        <v>7.0</v>
      </c>
      <c r="AH3" s="24">
        <v>46050.495717592596</v>
      </c>
      <c r="AI3" s="20">
        <v>0.0</v>
      </c>
      <c r="AJ3" s="3">
        <v>0.0</v>
      </c>
      <c r="AK3" s="3">
        <v>0.0</v>
      </c>
      <c r="AL3" s="26">
        <v>0.0</v>
      </c>
      <c r="AM3" s="25"/>
      <c r="AN3" s="25"/>
      <c r="AO3" s="3">
        <v>0.0</v>
      </c>
      <c r="AP3" s="3">
        <v>0.0</v>
      </c>
      <c r="AQ3" s="26">
        <v>0.0</v>
      </c>
      <c r="AR3" s="24">
        <v>0.0</v>
      </c>
      <c r="AS3" s="24">
        <v>0.0</v>
      </c>
      <c r="AT3" s="3" t="s">
        <v>501</v>
      </c>
      <c r="AU3" s="2"/>
      <c r="AV3" s="2"/>
      <c r="AW3" s="3" t="s">
        <v>497</v>
      </c>
      <c r="AX3" s="3" t="s">
        <v>502</v>
      </c>
      <c r="AY3" s="3" t="s">
        <v>497</v>
      </c>
      <c r="AZ3" s="3" t="s">
        <v>497</v>
      </c>
      <c r="BA3" s="3" t="s">
        <v>497</v>
      </c>
      <c r="BB3" s="3" t="s">
        <v>503</v>
      </c>
      <c r="BC3" s="2" t="str">
        <f>IFERROR(__xludf.DUMMYFUNCTION("AI(""You are a customer success manager reviewing account health. Write a 3-4 sentence engagement summary for: Torrid
Renewal: 2026-01-31 | Stage: Negotiation (76) | CSM: John Davis | Engagement Score: 27/100 | Days since last contact: 35 | Emails 30d/90d"&amp;": 0/7 | Meetings past/future/30d: 0/0/0 | Last meeting:  | Next meeting:  | Open tasks: 0 | Recaps: 0 | Action items: 0
--- RECENT EMAILS (newest first) ---
2026-01-28 (OUT): Re: ObservePoint | Torrid - Contract — Hi Kushank --
 Thanks for the note. Ad"&amp;"mittedly, this is unexpected given the current
 renewal stage and recent ownership transition.
 Given the re
2026-01-22 (IN): ObservePoint | Torrid - Contract — Hi Macey, John,
 I just had a word with our internal team and we do not intend to renew th"&amp;"e ObservePoint contract for this year.
 Please let me kn
2026-01-21 (OUT): Updated invitation: ObservePoint | Torrid - Sync @ Thu Jan 22, 2026 3pm - 3:30pm — This event has been updated
 Changed: title, conferencing
 ObservePoint | Torrid - Sync
 Th"&amp;"ursday Jan 22, 2026 ⋅ 3pm – 3:30pm
 Mountain Time - Den
--- OPEN/RECENT GITHUB TASKS ---
--- RECENT MEETING RECAPS ---
Based on all of the above, describe the engagement level, call out any concerns (e.g. no recent contact, low score, no future meeti"&amp;"ngs booked, overdue action items), and suggest one specific next step."")"),"=AI(""You are a customer success manager reviewing account health. Write a 3-4 sentence engagement summary for: Torrid
Renewal: 2026-01-31 | Stage: Negotiation (76) | CSM: John Davis | Engagement Score: 27/100 | Days since last contact: 35 | Emails 30d/90"&amp;"d: 0/7 | Meetings past/future/30d: 0/0/0 | Last meeting:  | Next meeting:  | Open tasks: 0 | Recaps: 0 | Action items: 0
--- RECENT EMAILS (newest first) ---
2026-01-28 (OUT): Re: ObservePoint | Torrid - Contract — Hi Kushank --
 Thanks for the note. A"&amp;"dmittedly, this is unexpected given the current
 renewal stage and recent ownership transition.
 Given the re
2026-01-22 (IN): ObservePoint | Torrid - Contract — Hi Macey, John,
 I just had a word with our internal team and we do not intend to renew t"&amp;"he ObservePoint contract for this year.
 Please let me kn
2026-01-21 (OUT): Updated invitation: ObservePoint | Torrid - Sync @ Thu Jan 22, 2026 3pm - 3:30pm — This event has been updated
 Changed: title, conferencing
 ObservePoint | Torrid - Sync
 T"&amp;"hursday Jan 22, 2026 ⋅ 3pm – 3:30pm
 Mountain Time - Den
--- OPEN/RECENT GITHUB TASKS ---
--- RECENT MEETING RECAPS ---
Based on all of the above, describe the engagement level, call out any concerns (e.g. no recent contact, low score, no future meet"&amp;"ings booked, overdue action items), and suggest one specific next step."")")</f>
        <v>=AI("You are a customer success manager reviewing account health. Write a 3-4 sentence engagement summary for: Torrid
Renewal: 2026-01-31 | Stage: Negotiation (76) | CSM: John Davis | Engagement Score: 27/100 | Days since last contact: 35 | Emails 30d/90d: 0/7 | Meetings past/future/30d: 0/0/0 | Last meeting:  | Next meeting:  | Open tasks: 0 | Recaps: 0 | Action items: 0
--- RECENT EMAILS (newest first) ---
2026-01-28 (OUT): Re: ObservePoint | Torrid - Contract — Hi Kushank --
 Thanks for the note. Admittedly, this is unexpected given the current
 renewal stage and recent ownership transition.
 Given the re
2026-01-22 (IN): ObservePoint | Torrid - Contract — Hi Macey, John,
 I just had a word with our internal team and we do not intend to renew the ObservePoint contract for this year.
 Please let me kn
2026-01-21 (OUT): Updated invitation: ObservePoint | Torrid - Sync @ Thu Jan 22, 2026 3pm - 3:30pm — This event has been updated
 Changed: title, conferencing
 ObservePoint | Torrid - Sync
 Thursday Jan 22, 2026 ⋅ 3pm – 3:30pm
 Mountain Time - Den
--- OPEN/RECENT GITHUB TASKS ---
--- RECENT MEETING RECAPS ---
Based on all of the above, describe the engagement level, call out any concerns (e.g. no recent contact, low score, no future meetings booked, overdue action items), and suggest one specific next step.")</v>
      </c>
      <c r="BD3" s="3" t="s">
        <v>504</v>
      </c>
      <c r="BE3" s="2"/>
      <c r="BF3" s="2"/>
      <c r="BG3" s="2"/>
      <c r="BH3" s="2"/>
      <c r="BI3" s="2"/>
      <c r="BJ3" s="2"/>
      <c r="BK3" s="2"/>
      <c r="BL3" s="2"/>
    </row>
    <row r="4">
      <c r="A4" s="3" t="s">
        <v>505</v>
      </c>
      <c r="B4" s="5" t="s">
        <v>33</v>
      </c>
      <c r="C4" s="2"/>
      <c r="D4" s="4">
        <v>46081.0</v>
      </c>
      <c r="E4" s="7">
        <v>7200.0</v>
      </c>
      <c r="F4" s="7">
        <v>7200.0</v>
      </c>
      <c r="G4" s="3" t="s">
        <v>24</v>
      </c>
      <c r="H4" s="3" t="s">
        <v>35</v>
      </c>
      <c r="I4" s="7">
        <v>7200.0</v>
      </c>
      <c r="K4" s="8">
        <v>0.544083333333333</v>
      </c>
      <c r="L4" s="10"/>
      <c r="M4" s="3" t="s">
        <v>36</v>
      </c>
      <c r="N4" s="3" t="s">
        <v>27</v>
      </c>
      <c r="O4" s="3" t="s">
        <v>37</v>
      </c>
      <c r="P4" s="3" t="s">
        <v>38</v>
      </c>
      <c r="Q4" s="21">
        <v>1.0</v>
      </c>
      <c r="R4" s="3">
        <v>2026.0</v>
      </c>
      <c r="S4" s="3" t="s">
        <v>506</v>
      </c>
      <c r="T4" s="3">
        <v>0.15</v>
      </c>
      <c r="U4" s="2"/>
      <c r="V4" s="3" t="s">
        <v>495</v>
      </c>
      <c r="W4" s="5" t="s">
        <v>33</v>
      </c>
      <c r="X4" s="5" t="s">
        <v>507</v>
      </c>
      <c r="Y4" s="20">
        <v>2026.0</v>
      </c>
      <c r="Z4" s="3">
        <v>1.0</v>
      </c>
      <c r="AA4" s="22">
        <v>35.0</v>
      </c>
      <c r="AB4" s="26">
        <v>34.0</v>
      </c>
      <c r="AC4" s="24">
        <v>11.0</v>
      </c>
      <c r="AD4" s="24">
        <v>9.0</v>
      </c>
      <c r="AE4" s="20">
        <v>2.0</v>
      </c>
      <c r="AF4" s="21">
        <v>0.0</v>
      </c>
      <c r="AG4" s="20">
        <v>11.0</v>
      </c>
      <c r="AH4" s="24">
        <v>46051.48905092593</v>
      </c>
      <c r="AI4" s="20">
        <v>0.0</v>
      </c>
      <c r="AJ4" s="3">
        <v>0.0</v>
      </c>
      <c r="AK4" s="3">
        <v>0.0</v>
      </c>
      <c r="AL4" s="26">
        <v>0.0</v>
      </c>
      <c r="AM4" s="25"/>
      <c r="AN4" s="25"/>
      <c r="AO4" s="3">
        <v>0.0</v>
      </c>
      <c r="AP4" s="3">
        <v>0.0</v>
      </c>
      <c r="AQ4" s="26">
        <v>0.0</v>
      </c>
      <c r="AR4" s="24">
        <v>0.0</v>
      </c>
      <c r="AS4" s="24">
        <v>0.0</v>
      </c>
      <c r="AT4" s="3" t="s">
        <v>508</v>
      </c>
      <c r="AU4" s="2"/>
      <c r="AV4" s="2"/>
      <c r="AW4" s="3" t="s">
        <v>497</v>
      </c>
      <c r="AX4" s="3" t="s">
        <v>509</v>
      </c>
      <c r="AY4" s="3" t="s">
        <v>497</v>
      </c>
      <c r="AZ4" s="3" t="s">
        <v>497</v>
      </c>
      <c r="BA4" s="3" t="s">
        <v>497</v>
      </c>
      <c r="BB4" s="3" t="s">
        <v>510</v>
      </c>
      <c r="BC4" s="2" t="str">
        <f>IFERROR(__xludf.DUMMYFUNCTION("AI(""You are a customer success manager reviewing account health. Write a 3-4 sentence engagement summary for: Merz Pharma
Renewal: 2026-02-28 | Stage: Closing Interactions (27) | CSM: John Davis | Engagement Score: 35/100 | Days since last contact: 34 | "&amp;"Emails 30d/90d: 0/11 | Meetings past/future/30d: 0/0/0 | Last meeting:  | Next meeting:  | Open tasks: 0 | Recaps: 0 | Action items: 0
--- RECENT EMAILS (newest first) ---
2026-01-29 (OUT): Re: Merz renewal &amp; Extended Data Retention SO — Can I nudge on t"&amp;"his?
 Preah, have you had a chance to review and or speak with Elvis?
 If there is anything that you need clarification on please le
2026-01-29 (OUT): Upcoming ObservePoint Renewal on February 28, 2026 - Merz Pharma — [image: ObservePoint Logo_Gray_ON_Y"&amp;"Ellow_LOGO.jpeg]  A friendly reminder that it's time to renew.   Hi Preah,   The last day of your current term is *
2026-01-20 (OUT): Re: Merz renewal &amp; Extended Data Retention SO — Thank you Elvis
 *Andy Compas* *   |    Account Executive*
   8"&amp;"01.361.4079
   *andy.compas@observepoint.com &lt;andy.compas@observepoint.com&gt;
--- OPEN/RECENT GITHUB TASKS ---
--- RECENT MEETING RECAPS ---
Based on all of the above, describe the engagement level, call out any concerns (e.g. no recent contact, low "&amp;"score, no future meetings booked, overdue action items), and suggest one specific next step."")"),"=AI(""You are a customer success manager reviewing account health. Write a 3-4 sentence engagement summary for: Merz Pharma
Renewal: 2026-02-28 | Stage: Closing Interactions (27) | CSM: John Davis | Engagement Score: 35/100 | Days since last contact: 34 |"&amp;" Emails 30d/90d: 0/11 | Meetings past/future/30d: 0/0/0 | Last meeting:  | Next meeting:  | Open tasks: 0 | Recaps: 0 | Action items: 0
--- RECENT EMAILS (newest first) ---
2026-01-29 (OUT): Re: Merz renewal &amp; Extended Data Retention SO — Can I nudge on "&amp;"this?
 Preah, have you had a chance to review and or speak with Elvis?
 If there is anything that you need clarification on please le
2026-01-29 (OUT): Upcoming ObservePoint Renewal on February 28, 2026 - Merz Pharma — [image: ObservePoint Logo_Gray_ON_"&amp;"YEllow_LOGO.jpeg]  A friendly reminder that it's time to renew.   Hi Preah,   The last day of your current term is *
2026-01-20 (OUT): Re: Merz renewal &amp; Extended Data Retention SO — Thank you Elvis
 *Andy Compas* *   |    Account Executive*
   "&amp;"801.361.4079
   *andy.compas@observepoint.com &lt;andy.compas@observepoint.com&gt;
--- OPEN/RECENT GITHUB TASKS ---
--- RECENT MEETING RECAPS ---
Based on all of the above, describe the engagement level, call out any concerns (e.g. no recent contact, low"&amp;" score, no future meetings booked, overdue action items), and suggest one specific next step."")")</f>
        <v>=AI("You are a customer success manager reviewing account health. Write a 3-4 sentence engagement summary for: Merz Pharma
Renewal: 2026-02-28 | Stage: Closing Interactions (27) | CSM: John Davis | Engagement Score: 35/100 | Days since last contact: 34 | Emails 30d/90d: 0/11 | Meetings past/future/30d: 0/0/0 | Last meeting:  | Next meeting:  | Open tasks: 0 | Recaps: 0 | Action items: 0
--- RECENT EMAILS (newest first) ---
2026-01-29 (OUT): Re: Merz renewal &amp; Extended Data Retention SO — Can I nudge on this?
 Preah, have you had a chance to review and or speak with Elvis?
 If there is anything that you need clarification on please le
2026-01-29 (OUT): Upcoming ObservePoint Renewal on February 28, 2026 - Merz Pharma — [image: ObservePoint Logo_Gray_ON_YEllow_LOGO.jpeg]  A friendly reminder that it's time to renew.   Hi Preah,   The last day of your current term is *
2026-01-20 (OUT): Re: Merz renewal &amp; Extended Data Retention SO — Thank you Elvis
 *Andy Compas* *   |    Account Executive*
   801.361.4079
   *andy.compas@observepoint.com &lt;andy.compas@observepoint.com&gt;
--- OPEN/RECENT GITHUB TASKS ---
--- RECENT MEETING RECAPS ---
Based on all of the above, describe the engagement level, call out any concerns (e.g. no recent contact, low score, no future meetings booked, overdue action items), and suggest one specific next step.")</v>
      </c>
      <c r="BD4" s="3" t="s">
        <v>511</v>
      </c>
      <c r="BE4" s="2"/>
      <c r="BF4" s="2"/>
      <c r="BG4" s="2"/>
      <c r="BH4" s="2"/>
      <c r="BI4" s="2"/>
      <c r="BJ4" s="2"/>
      <c r="BK4" s="2"/>
      <c r="BL4" s="2"/>
    </row>
    <row r="5">
      <c r="A5" s="3" t="s">
        <v>183</v>
      </c>
      <c r="B5" s="5" t="s">
        <v>39</v>
      </c>
      <c r="C5" s="2"/>
      <c r="D5" s="4">
        <v>46081.0</v>
      </c>
      <c r="E5" s="7">
        <v>29000.0</v>
      </c>
      <c r="F5" s="7">
        <v>29000.0</v>
      </c>
      <c r="G5" s="3" t="s">
        <v>24</v>
      </c>
      <c r="H5" s="3" t="s">
        <v>41</v>
      </c>
      <c r="I5" s="7">
        <v>29000.0</v>
      </c>
      <c r="J5" s="20">
        <v>68.0</v>
      </c>
      <c r="K5" s="8">
        <v>9.5E-4</v>
      </c>
      <c r="L5" s="8">
        <v>0.04</v>
      </c>
      <c r="M5" s="3" t="s">
        <v>36</v>
      </c>
      <c r="N5" s="3" t="s">
        <v>27</v>
      </c>
      <c r="O5" s="3" t="s">
        <v>42</v>
      </c>
      <c r="P5" s="3" t="s">
        <v>43</v>
      </c>
      <c r="Q5" s="21">
        <v>1.0</v>
      </c>
      <c r="R5" s="3">
        <v>2026.0</v>
      </c>
      <c r="S5" s="3" t="s">
        <v>512</v>
      </c>
      <c r="T5" s="3">
        <v>0.1</v>
      </c>
      <c r="U5" s="2"/>
      <c r="V5" s="3" t="s">
        <v>495</v>
      </c>
      <c r="W5" s="5" t="s">
        <v>39</v>
      </c>
      <c r="X5" s="5" t="s">
        <v>513</v>
      </c>
      <c r="Y5" s="20">
        <v>2026.0</v>
      </c>
      <c r="Z5" s="3">
        <v>1.0</v>
      </c>
      <c r="AA5" s="27">
        <v>45.0</v>
      </c>
      <c r="AB5" s="26">
        <v>29.0</v>
      </c>
      <c r="AC5" s="24">
        <v>57.0</v>
      </c>
      <c r="AD5" s="24">
        <v>34.0</v>
      </c>
      <c r="AE5" s="20">
        <v>23.0</v>
      </c>
      <c r="AF5" s="21">
        <v>3.0</v>
      </c>
      <c r="AG5" s="20">
        <v>56.0</v>
      </c>
      <c r="AH5" s="24">
        <v>46056.51170138889</v>
      </c>
      <c r="AI5" s="20">
        <v>0.0</v>
      </c>
      <c r="AJ5" s="3">
        <v>0.0</v>
      </c>
      <c r="AK5" s="3">
        <v>0.0</v>
      </c>
      <c r="AL5" s="26">
        <v>0.0</v>
      </c>
      <c r="AM5" s="25"/>
      <c r="AN5" s="25"/>
      <c r="AO5" s="3">
        <v>0.0</v>
      </c>
      <c r="AP5" s="3">
        <v>0.0</v>
      </c>
      <c r="AQ5" s="26">
        <v>0.0</v>
      </c>
      <c r="AR5" s="24">
        <v>6.0</v>
      </c>
      <c r="AS5" s="24">
        <v>17.0</v>
      </c>
      <c r="AT5" s="3" t="s">
        <v>514</v>
      </c>
      <c r="AU5" s="2"/>
      <c r="AV5" s="3" t="s">
        <v>515</v>
      </c>
      <c r="AW5" s="3" t="s">
        <v>497</v>
      </c>
      <c r="AX5" s="3" t="s">
        <v>516</v>
      </c>
      <c r="AY5" s="3" t="s">
        <v>497</v>
      </c>
      <c r="AZ5" s="3" t="s">
        <v>517</v>
      </c>
      <c r="BA5" s="3" t="s">
        <v>518</v>
      </c>
      <c r="BB5" s="3" t="s">
        <v>519</v>
      </c>
      <c r="BC5" s="2" t="str">
        <f>IFERROR(__xludf.DUMMYFUNCTION("AI(""You are a customer success manager reviewing account health. Write a 3-4 sentence engagement summary for: Amica Mutual Insurance
Renewal: 2026-02-28 | Stage: Closing Interactions (2) | CSM: John Davis | Engagement Score: 45/100 | Days since last cont"&amp;"act: 29 | Emails 30d/90d: 4/56 | Meetings past/future/30d: 0/0/0 | Last meeting:  | Next meeting:  | Open tasks: 0 | Recaps: 6 | Action items: 17
--- RECENT EMAILS (newest first) ---
2026-02-03 (OUT): Re: Re: Amica Mutual Single Sign-On configuration — #"&amp;"74079270: Re: Amica Mutual Single Sign-On configuration  Submitted  We'll pick up your ticket soon   Thanks Dallin, I will be your main point of cont
2026-02-03 (OUT): Re: Amica Mutual Single Sign-On configuration — Thanks Dallin,
 I will be your main p"&amp;"oint of contact for this, but our Support team will be
 setting this up for you, so I have looped them in as we
2026-02-03 (OUT): Re: Amica Mutual Single Sign-On configuration — Thanks Dallin,
 I will be your main point of contact 
 *Regards, *
 Joh"&amp;"n Davis *   |    * *Customer Success Manager*
 Cell: 801.633.6013
 john
--- OPEN/RECENT GITHUB TASKS ---
--- RECENT MEETING RECAPS ---
2026-03-03: Quik Call
In this meeting, Francesco contacted Dallin to address procurement questions about the Observ"&amp;"ePoint contract renewal, specifically regarding a price increase from the prior year and a missing data retention clause. Dallin clarified that the data retention omission was a typo and would be corrected, and worked through the pricing to arrive at a re"&amp;"vised total of $31,800, which included SSO (requiring a minimum of 225,000 scans) and a reallocation of funds from Journeys to Audits. Francesco also ra
---
2026-02-24: Franc and Dallin Sync on 2026 Proposals
Dallin Madsen and Frank Ialongo discussed rene"&amp;"wing ObservePoint's contract for Amica, with Frank needing to stay within a $32,600 budget due to recent organizational changes and leadership transitions. They resolved the budget constraint by reallocating funds from underutilized Journeys (used only 29"&amp;"2 of 6,000) to Audits, increasing the page limit from 240,000 to 275,000 pages while maintaining the same price point. The renewal will also include complimentary VPN and SSO features, and they addre
Based on all of the above, describe the engagement lev"&amp;"el, call out any concerns (e.g. no recent contact, low score, no future meetings booked, overdue action items), and suggest one specific next step."")"),"=AI(""You are a customer success manager reviewing account health. Write a 3-4 sentence engagement summary for: Amica Mutual Insurance
Renewal: 2026-02-28 | Stage: Closing Interactions (2) | CSM: John Davis | Engagement Score: 45/100 | Days since last con"&amp;"tact: 29 | Emails 30d/90d: 4/56 | Meetings past/future/30d: 0/0/0 | Last meeting:  | Next meeting:  | Open tasks: 0 | Recaps: 6 | Action items: 17
--- RECENT EMAILS (newest first) ---
2026-02-03 (OUT): Re: Re: Amica Mutual Single Sign-On configuration — "&amp;"#74079270: Re: Amica Mutual Single Sign-On configuration  Submitted  We'll pick up your ticket soon   Thanks Dallin, I will be your main point of cont
2026-02-03 (OUT): Re: Amica Mutual Single Sign-On configuration — Thanks Dallin,
 I will be your main "&amp;"point of contact for this, but our Support team will be
 setting this up for you, so I have looped them in as we
2026-02-03 (OUT): Re: Amica Mutual Single Sign-On configuration — Thanks Dallin,
 I will be your main point of contact 
 *Regards, *
 Jo"&amp;"hn Davis *   |    * *Customer Success Manager*
 Cell: 801.633.6013
 john
--- OPEN/RECENT GITHUB TASKS ---
--- RECENT MEETING RECAPS ---
2026-03-03: Quik Call
In this meeting, Francesco contacted Dallin to address procurement questions about the Obser"&amp;"vePoint contract renewal, specifically regarding a price increase from the prior year and a missing data retention clause. Dallin clarified that the data retention omission was a typo and would be corrected, and worked through the pricing to arrive at a r"&amp;"evised total of $31,800, which included SSO (requiring a minimum of 225,000 scans) and a reallocation of funds from Journeys to Audits. Francesco also ra
---
2026-02-24: Franc and Dallin Sync on 2026 Proposals
Dallin Madsen and Frank Ialongo discussed ren"&amp;"ewing ObservePoint's contract for Amica, with Frank needing to stay within a $32,600 budget due to recent organizational changes and leadership transitions. They resolved the budget constraint by reallocating funds from underutilized Journeys (used only 2"&amp;"92 of 6,000) to Audits, increasing the page limit from 240,000 to 275,000 pages while maintaining the same price point. The renewal will also include complimentary VPN and SSO features, and they addre
Based on all of the above, describe the engagement le"&amp;"vel, call out any concerns (e.g. no recent contact, low score, no future meetings booked, overdue action items), and suggest one specific next step."")")</f>
        <v>=AI("You are a customer success manager reviewing account health. Write a 3-4 sentence engagement summary for: Amica Mutual Insurance
Renewal: 2026-02-28 | Stage: Closing Interactions (2) | CSM: John Davis | Engagement Score: 45/100 | Days since last contact: 29 | Emails 30d/90d: 4/56 | Meetings past/future/30d: 0/0/0 | Last meeting:  | Next meeting:  | Open tasks: 0 | Recaps: 6 | Action items: 17
--- RECENT EMAILS (newest first) ---
2026-02-03 (OUT): Re: Re: Amica Mutual Single Sign-On configuration — #74079270: Re: Amica Mutual Single Sign-On configuration  Submitted  We'll pick up your ticket soon   Thanks Dallin, I will be your main point of cont
2026-02-03 (OUT): Re: Amica Mutual Single Sign-On configuration — Thanks Dallin,
 I will be your main point of contact for this, but our Support team will be
 setting this up for you, so I have looped them in as we
2026-02-03 (OUT): Re: Amica Mutual Single Sign-On configuration — Thanks Dallin,
 I will be your main point of contact 
 *Regards, *
 John Davis *   |    * *Customer Success Manager*
 Cell: 801.633.6013
 john
--- OPEN/RECENT GITHUB TASKS ---
--- RECENT MEETING RECAPS ---
2026-03-03: Quik Call
In this meeting, Francesco contacted Dallin to address procurement questions about the ObservePoint contract renewal, specifically regarding a price increase from the prior year and a missing data retention clause. Dallin clarified that the data retention omission was a typo and would be corrected, and worked through the pricing to arrive at a revised total of $31,800, which included SSO (requiring a minimum of 225,000 scans) and a reallocation of funds from Journeys to Audits. Francesco also ra
---
2026-02-24: Franc and Dallin Sync on 2026 Proposals
Dallin Madsen and Frank Ialongo discussed renewing ObservePoint's contract for Amica, with Frank needing to stay within a $32,600 budget due to recent organizational changes and leadership transitions. They resolved the budget constraint by reallocating funds from underutilized Journeys (used only 292 of 6,000) to Audits, increasing the page limit from 240,000 to 275,000 pages while maintaining the same price point. The renewal will also include complimentary VPN and SSO features, and they addre
Based on all of the above, describe the engagement level, call out any concerns (e.g. no recent contact, low score, no future meetings booked, overdue action items), and suggest one specific next step.")</v>
      </c>
      <c r="BD5" s="3" t="s">
        <v>520</v>
      </c>
      <c r="BE5" s="2"/>
      <c r="BF5" s="2"/>
      <c r="BG5" s="2"/>
      <c r="BH5" s="2"/>
      <c r="BI5" s="2"/>
      <c r="BJ5" s="2"/>
      <c r="BK5" s="2"/>
      <c r="BL5" s="2"/>
    </row>
    <row r="6">
      <c r="A6" s="3" t="s">
        <v>521</v>
      </c>
      <c r="B6" s="5" t="s">
        <v>44</v>
      </c>
      <c r="C6" s="2"/>
      <c r="D6" s="4">
        <v>46081.0</v>
      </c>
      <c r="E6" s="7">
        <v>33000.0</v>
      </c>
      <c r="F6" s="11"/>
      <c r="G6" s="3" t="s">
        <v>24</v>
      </c>
      <c r="H6" s="3" t="s">
        <v>45</v>
      </c>
      <c r="I6" s="11"/>
      <c r="K6" s="8">
        <v>1.0004</v>
      </c>
      <c r="L6" s="10"/>
      <c r="M6" s="3" t="s">
        <v>26</v>
      </c>
      <c r="N6" s="3" t="s">
        <v>27</v>
      </c>
      <c r="O6" s="3" t="s">
        <v>37</v>
      </c>
      <c r="P6" s="3" t="s">
        <v>38</v>
      </c>
      <c r="Q6" s="21">
        <v>1.0</v>
      </c>
      <c r="R6" s="3">
        <v>2026.0</v>
      </c>
      <c r="S6" s="3" t="s">
        <v>522</v>
      </c>
      <c r="T6" s="3">
        <v>0.11</v>
      </c>
      <c r="U6" s="2"/>
      <c r="V6" s="3" t="s">
        <v>523</v>
      </c>
      <c r="W6" s="5" t="s">
        <v>44</v>
      </c>
      <c r="X6" s="5" t="s">
        <v>524</v>
      </c>
      <c r="Y6" s="20">
        <v>2026.0</v>
      </c>
      <c r="Z6" s="3">
        <v>1.0</v>
      </c>
      <c r="AA6" s="22">
        <v>27.0</v>
      </c>
      <c r="AB6" s="26">
        <v>51.0</v>
      </c>
      <c r="AC6" s="24">
        <v>8.0</v>
      </c>
      <c r="AD6" s="24">
        <v>4.0</v>
      </c>
      <c r="AE6" s="20">
        <v>4.0</v>
      </c>
      <c r="AF6" s="21">
        <v>0.0</v>
      </c>
      <c r="AG6" s="20">
        <v>8.0</v>
      </c>
      <c r="AH6" s="24">
        <v>46034.67354166666</v>
      </c>
      <c r="AI6" s="20">
        <v>0.0</v>
      </c>
      <c r="AJ6" s="3">
        <v>0.0</v>
      </c>
      <c r="AK6" s="3">
        <v>0.0</v>
      </c>
      <c r="AL6" s="26">
        <v>0.0</v>
      </c>
      <c r="AM6" s="25"/>
      <c r="AN6" s="25"/>
      <c r="AO6" s="3">
        <v>0.0</v>
      </c>
      <c r="AP6" s="3">
        <v>0.0</v>
      </c>
      <c r="AQ6" s="26">
        <v>0.0</v>
      </c>
      <c r="AR6" s="24">
        <v>0.0</v>
      </c>
      <c r="AS6" s="24">
        <v>0.0</v>
      </c>
      <c r="AT6" s="3" t="s">
        <v>525</v>
      </c>
      <c r="AU6" s="2"/>
      <c r="AV6" s="2"/>
      <c r="AW6" s="3" t="s">
        <v>497</v>
      </c>
      <c r="AX6" s="3" t="s">
        <v>526</v>
      </c>
      <c r="AY6" s="3" t="s">
        <v>497</v>
      </c>
      <c r="AZ6" s="3" t="s">
        <v>497</v>
      </c>
      <c r="BA6" s="3" t="s">
        <v>497</v>
      </c>
      <c r="BB6" s="3" t="s">
        <v>527</v>
      </c>
      <c r="BC6" s="2" t="str">
        <f>IFERROR(__xludf.DUMMYFUNCTION("AI(""You are a customer success manager reviewing account health. Write a 3-4 sentence engagement summary for: Bluebeam Inc.
Renewal: 2026-02-28 | Stage: Discovery (183) | CSM: John Davis | Engagement Score: 27/100 | Days since last contact: 50 | Emails 3"&amp;"0d/90d: 0/8 | Meetings past/future/30d: 0/0/0 | Last meeting:  | Next meeting:  | Open tasks: 0 | Recaps: 0 | Action items: 0
--- RECENT EMAILS (newest first) ---
2026-01-12 (IN): Example of EBR — Hi all,
 Please see an example of EBR from another vend"&amp;"or we have that demonstrates value to our executives in a helpful way. Granted this tool has 
2026-01-12 (IN): Accepted: ObservePoint | Bluebeam Inc. Sync
2026-01-12 (IN): Accepted: ObservePoint | Bluebeam Inc. Sync
--- OPEN/RECENT GITHUB TASKS ---
---"&amp;" RECENT MEETING RECAPS ---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Bluebeam Inc.
Renewal: 2026-02-28 | Stage: Discovery (183) | CSM: John Davis | Engagement Score: 27/100 | Days since last contact: 50 | Emails "&amp;"30d/90d: 0/8 | Meetings past/future/30d: 0/0/0 | Last meeting:  | Next meeting:  | Open tasks: 0 | Recaps: 0 | Action items: 0
--- RECENT EMAILS (newest first) ---
2026-01-12 (IN): Example of EBR — Hi all,
 Please see an example of EBR from another ven"&amp;"dor we have that demonstrates value to our executives in a helpful way. Granted this tool has 
2026-01-12 (IN): Accepted: ObservePoint | Bluebeam Inc. Sync
2026-01-12 (IN): Accepted: ObservePoint | Bluebeam Inc. Sync
--- OPEN/RECENT GITHUB TASKS ---
--"&amp;"- RECENT MEETING RECAPS ---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Bluebeam Inc.
Renewal: 2026-02-28 | Stage: Discovery (183) | CSM: John Davis | Engagement Score: 27/100 | Days since last contact: 50 | Emails 30d/90d: 0/8 | Meetings past/future/30d: 0/0/0 | Last meeting:  | Next meeting:  | Open tasks: 0 | Recaps: 0 | Action items: 0
--- RECENT EMAILS (newest first) ---
2026-01-12 (IN): Example of EBR — Hi all,
 Please see an example of EBR from another vendor we have that demonstrates value to our executives in a helpful way. Granted this tool has 
2026-01-12 (IN): Accepted: ObservePoint | Bluebeam Inc. Sync
2026-01-12 (IN): Accepted: ObservePoint | Bluebeam Inc. Sync
--- OPEN/RECENT GITHUB TASKS ---
--- RECENT MEETING RECAPS ---
Based on all of the above, describe the engagement level, call out any concerns (e.g. no recent contact, low score, no future meetings booked, overdue action items), and suggest one specific next step.")</v>
      </c>
      <c r="BD6" s="3" t="s">
        <v>528</v>
      </c>
      <c r="BE6" s="2"/>
      <c r="BF6" s="2"/>
      <c r="BG6" s="2"/>
      <c r="BH6" s="2"/>
      <c r="BI6" s="2"/>
      <c r="BJ6" s="2"/>
      <c r="BK6" s="2"/>
      <c r="BL6" s="2"/>
    </row>
    <row r="7">
      <c r="A7" s="3" t="s">
        <v>529</v>
      </c>
      <c r="B7" s="5" t="s">
        <v>46</v>
      </c>
      <c r="C7" s="2"/>
      <c r="D7" s="4">
        <v>46082.0</v>
      </c>
      <c r="E7" s="7">
        <v>30000.0</v>
      </c>
      <c r="F7" s="7">
        <v>30000.0</v>
      </c>
      <c r="G7" s="3" t="s">
        <v>24</v>
      </c>
      <c r="H7" s="3" t="s">
        <v>41</v>
      </c>
      <c r="I7" s="7">
        <v>30000.0</v>
      </c>
      <c r="J7" s="20">
        <v>32.0</v>
      </c>
      <c r="K7" s="8">
        <v>0.879266666666666</v>
      </c>
      <c r="L7" s="8">
        <v>0.475333333333333</v>
      </c>
      <c r="M7" s="3" t="s">
        <v>36</v>
      </c>
      <c r="N7" s="3" t="s">
        <v>27</v>
      </c>
      <c r="O7" s="3" t="s">
        <v>32</v>
      </c>
      <c r="P7" s="3" t="s">
        <v>29</v>
      </c>
      <c r="Q7" s="21">
        <v>1.0</v>
      </c>
      <c r="R7" s="3">
        <v>2026.0</v>
      </c>
      <c r="S7" s="3" t="s">
        <v>530</v>
      </c>
      <c r="T7" s="3">
        <v>0.08</v>
      </c>
      <c r="U7" s="2"/>
      <c r="V7" s="3" t="s">
        <v>495</v>
      </c>
      <c r="W7" s="5" t="s">
        <v>46</v>
      </c>
      <c r="X7" s="5" t="s">
        <v>531</v>
      </c>
      <c r="Y7" s="20">
        <v>2026.0</v>
      </c>
      <c r="Z7" s="3">
        <v>1.0</v>
      </c>
      <c r="AA7" s="27">
        <v>45.0</v>
      </c>
      <c r="AB7" s="26">
        <v>28.0</v>
      </c>
      <c r="AC7" s="24">
        <v>21.0</v>
      </c>
      <c r="AD7" s="24">
        <v>17.0</v>
      </c>
      <c r="AE7" s="20">
        <v>4.0</v>
      </c>
      <c r="AF7" s="21">
        <v>6.0</v>
      </c>
      <c r="AG7" s="20">
        <v>20.0</v>
      </c>
      <c r="AH7" s="24">
        <v>46057.66055555556</v>
      </c>
      <c r="AI7" s="20">
        <v>0.0</v>
      </c>
      <c r="AJ7" s="3">
        <v>0.0</v>
      </c>
      <c r="AK7" s="3">
        <v>0.0</v>
      </c>
      <c r="AL7" s="26">
        <v>0.0</v>
      </c>
      <c r="AM7" s="25"/>
      <c r="AN7" s="25"/>
      <c r="AO7" s="3">
        <v>0.0</v>
      </c>
      <c r="AP7" s="3">
        <v>0.0</v>
      </c>
      <c r="AQ7" s="26">
        <v>0.0</v>
      </c>
      <c r="AR7" s="24">
        <v>2.0</v>
      </c>
      <c r="AS7" s="24">
        <v>5.0</v>
      </c>
      <c r="AT7" s="3" t="s">
        <v>532</v>
      </c>
      <c r="AU7" s="2"/>
      <c r="AV7" s="3" t="s">
        <v>533</v>
      </c>
      <c r="AW7" s="3" t="s">
        <v>497</v>
      </c>
      <c r="AX7" s="3" t="s">
        <v>534</v>
      </c>
      <c r="AY7" s="3" t="s">
        <v>497</v>
      </c>
      <c r="AZ7" s="3" t="s">
        <v>535</v>
      </c>
      <c r="BA7" s="3" t="s">
        <v>536</v>
      </c>
      <c r="BB7" s="3" t="s">
        <v>537</v>
      </c>
      <c r="BC7" s="2" t="str">
        <f>IFERROR(__xludf.DUMMYFUNCTION("AI(""You are a customer success manager reviewing account health. Write a 3-4 sentence engagement summary for: Cost Plus World Market
Renewal: 2026-03-01 | Stage: Closing Interactions (2) | CSM: John Davis | Engagement Score: 45/100 | Days since last cont"&amp;"act: 27 | Emails 30d/90d: 6/20 | Meetings past/future/30d: 0/0/0 | Last meeting:  | Next meeting:  | Open tasks: 0 | Recaps: 2 | Action items: 5
--- RECENT EMAILS (newest first) ---
2026-02-04 (OUT): Re: Contract Renewal — Thanks John.
 Grant -- lookin"&amp;"g forward to speaking on Friday. We've got some ideas to
 help your scanning value take off this year.
 Clarke Ande
2026-02-04 (OUT): Re: Contract Renewal — Hey Grant,
 Yes it is up on March 1st. I have looped Clark Anderson (your AE) into this
 thr"&amp;"ead for any questions that you might have for him.
 Yo
2026-02-04 (OUT): Re: Contract Renewal — Hey Grant,
 Yes it is up on March 1st. I have looped Clark Anderson (your AE) into this 
 thread for any questions that you might have for him.
 Y
--- O"&amp;"PEN/RECENT GITHUB TASKS ---
--- RECENT MEETING RECAPS ---
2026-02-20: ObservePoint | World Market - Sync
John and Grant discussed a contract renewal with ObservePoint for $30,000 annually over three years, with Grant requesting written confirmation of t"&amp;"he annual payment structure to ensure clarity. John introduced ObservePoint's new """"Frameworks"""" feature, which provides pre-built monitoring configurations and reports for common use cases like Adobe Analytics, Google Analytics, and privacy complianc"&amp;"e to reduce setup friction for customers. Grant expressed interest in implementing these frameworks, pa
---
2026-02-06: ObservePoint | World Market - Sync
Grant Menefee and the ObservePoint team discussed their upcoming March 1st contract renewal, with Gr"&amp;"ant expressing satisfaction with the tool's value delivery to the business, particularly for ecommerce website functionality and performance monitoring. Clark explored opportunities for expanding privacy scanning coverage and optimizing audit configuratio"&amp;"ns, while Grant requested pricing options for a multi-year agreement that could potentially increase capacity or improve pricing. The team identi
Based on all of the above, describe the engagement level, call out any concerns (e.g. no recent contact, low"&amp;" score, no future meetings booked, overdue action items), and suggest one specific next step."")"),"=AI(""You are a customer success manager reviewing account health. Write a 3-4 sentence engagement summary for: Cost Plus World Market
Renewal: 2026-03-01 | Stage: Closing Interactions (2) | CSM: John Davis | Engagement Score: 45/100 | Days since last con"&amp;"tact: 27 | Emails 30d/90d: 6/20 | Meetings past/future/30d: 0/0/0 | Last meeting:  | Next meeting:  | Open tasks: 0 | Recaps: 2 | Action items: 5
--- RECENT EMAILS (newest first) ---
2026-02-04 (OUT): Re: Contract Renewal — Thanks John.
 Grant -- looki"&amp;"ng forward to speaking on Friday. We've got some ideas to
 help your scanning value take off this year.
 Clarke Ande
2026-02-04 (OUT): Re: Contract Renewal — Hey Grant,
 Yes it is up on March 1st. I have looped Clark Anderson (your AE) into this
 th"&amp;"read for any questions that you might have for him.
 Yo
2026-02-04 (OUT): Re: Contract Renewal — Hey Grant,
 Yes it is up on March 1st. I have looped Clark Anderson (your AE) into this 
 thread for any questions that you might have for him.
 Y
--- "&amp;"OPEN/RECENT GITHUB TASKS ---
--- RECENT MEETING RECAPS ---
2026-02-20: ObservePoint | World Market - Sync
John and Grant discussed a contract renewal with ObservePoint for $30,000 annually over three years, with Grant requesting written confirmation of "&amp;"the annual payment structure to ensure clarity. John introduced ObservePoint's new """"Frameworks"""" feature, which provides pre-built monitoring configurations and reports for common use cases like Adobe Analytics, Google Analytics, and privacy complian"&amp;"ce to reduce setup friction for customers. Grant expressed interest in implementing these frameworks, pa
---
2026-02-06: ObservePoint | World Market - Sync
Grant Menefee and the ObservePoint team discussed their upcoming March 1st contract renewal, with G"&amp;"rant expressing satisfaction with the tool's value delivery to the business, particularly for ecommerce website functionality and performance monitoring. Clark explored opportunities for expanding privacy scanning coverage and optimizing audit configurati"&amp;"ons, while Grant requested pricing options for a multi-year agreement that could potentially increase capacity or improve pricing. The team identi
Based on all of the above, describe the engagement level, call out any concerns (e.g. no recent contact, lo"&amp;"w score, no future meetings booked, overdue action items), and suggest one specific next step."")")</f>
        <v>=AI("You are a customer success manager reviewing account health. Write a 3-4 sentence engagement summary for: Cost Plus World Market
Renewal: 2026-03-01 | Stage: Closing Interactions (2) | CSM: John Davis | Engagement Score: 45/100 | Days since last contact: 27 | Emails 30d/90d: 6/20 | Meetings past/future/30d: 0/0/0 | Last meeting:  | Next meeting:  | Open tasks: 0 | Recaps: 2 | Action items: 5
--- RECENT EMAILS (newest first) ---
2026-02-04 (OUT): Re: Contract Renewal — Thanks John.
 Grant -- looking forward to speaking on Friday. We've got some ideas to
 help your scanning value take off this year.
 Clarke Ande
2026-02-04 (OUT): Re: Contract Renewal — Hey Grant,
 Yes it is up on March 1st. I have looped Clark Anderson (your AE) into this
 thread for any questions that you might have for him.
 Yo
2026-02-04 (OUT): Re: Contract Renewal — Hey Grant,
 Yes it is up on March 1st. I have looped Clark Anderson (your AE) into this 
 thread for any questions that you might have for him.
 Y
--- OPEN/RECENT GITHUB TASKS ---
--- RECENT MEETING RECAPS ---
2026-02-20: ObservePoint | World Market - Sync
John and Grant discussed a contract renewal with ObservePoint for $30,000 annually over three years, with Grant requesting written confirmation of the annual payment structure to ensure clarity. John introduced ObservePoint's new ""Frameworks"" feature, which provides pre-built monitoring configurations and reports for common use cases like Adobe Analytics, Google Analytics, and privacy compliance to reduce setup friction for customers. Grant expressed interest in implementing these frameworks, pa
---
2026-02-06: ObservePoint | World Market - Sync
Grant Menefee and the ObservePoint team discussed their upcoming March 1st contract renewal, with Grant expressing satisfaction with the tool's value delivery to the business, particularly for ecommerce website functionality and performance monitoring. Clark explored opportunities for expanding privacy scanning coverage and optimizing audit configurations, while Grant requested pricing options for a multi-year agreement that could potentially increase capacity or improve pricing. The team identi
Based on all of the above, describe the engagement level, call out any concerns (e.g. no recent contact, low score, no future meetings booked, overdue action items), and suggest one specific next step.")</v>
      </c>
      <c r="BD7" s="3" t="s">
        <v>538</v>
      </c>
      <c r="BE7" s="2"/>
      <c r="BF7" s="2"/>
      <c r="BG7" s="2"/>
      <c r="BH7" s="2"/>
      <c r="BI7" s="2"/>
      <c r="BJ7" s="2"/>
      <c r="BK7" s="2"/>
      <c r="BL7" s="2"/>
    </row>
    <row r="8">
      <c r="A8" s="3" t="s">
        <v>539</v>
      </c>
      <c r="B8" s="5" t="s">
        <v>47</v>
      </c>
      <c r="C8" s="2"/>
      <c r="D8" s="4">
        <v>46093.0</v>
      </c>
      <c r="E8" s="7">
        <v>4000.0</v>
      </c>
      <c r="F8" s="11"/>
      <c r="G8" s="3" t="s">
        <v>49</v>
      </c>
      <c r="H8" s="3" t="s">
        <v>50</v>
      </c>
      <c r="I8" s="11"/>
      <c r="J8" s="20">
        <v>8.0</v>
      </c>
      <c r="K8" s="10"/>
      <c r="L8" s="10"/>
      <c r="M8" s="3" t="s">
        <v>26</v>
      </c>
      <c r="N8" s="3" t="s">
        <v>27</v>
      </c>
      <c r="O8" s="3" t="s">
        <v>51</v>
      </c>
      <c r="P8" s="3" t="s">
        <v>38</v>
      </c>
      <c r="Q8" s="21">
        <v>1.0</v>
      </c>
      <c r="R8" s="3">
        <v>2026.0</v>
      </c>
      <c r="S8" s="3" t="s">
        <v>540</v>
      </c>
      <c r="T8" s="3">
        <v>0.2</v>
      </c>
      <c r="U8" s="2"/>
      <c r="V8" s="3" t="s">
        <v>541</v>
      </c>
      <c r="W8" s="5" t="s">
        <v>47</v>
      </c>
      <c r="X8" s="5" t="s">
        <v>542</v>
      </c>
      <c r="Y8" s="3">
        <v>2026.0</v>
      </c>
      <c r="Z8" s="3">
        <v>1.0</v>
      </c>
      <c r="AA8" s="22">
        <v>0.0</v>
      </c>
      <c r="AB8" s="23"/>
      <c r="AC8" s="24">
        <v>0.0</v>
      </c>
      <c r="AD8" s="24">
        <v>0.0</v>
      </c>
      <c r="AE8" s="20">
        <v>0.0</v>
      </c>
      <c r="AF8" s="21">
        <v>0.0</v>
      </c>
      <c r="AG8" s="20">
        <v>0.0</v>
      </c>
      <c r="AH8" s="25"/>
      <c r="AI8" s="20">
        <v>0.0</v>
      </c>
      <c r="AJ8" s="3">
        <v>0.0</v>
      </c>
      <c r="AK8" s="3">
        <v>0.0</v>
      </c>
      <c r="AL8" s="26">
        <v>0.0</v>
      </c>
      <c r="AM8" s="25"/>
      <c r="AN8" s="25"/>
      <c r="AO8" s="3">
        <v>0.0</v>
      </c>
      <c r="AP8" s="3">
        <v>0.0</v>
      </c>
      <c r="AQ8" s="26">
        <v>0.0</v>
      </c>
      <c r="AR8" s="24">
        <v>0.0</v>
      </c>
      <c r="AS8" s="24">
        <v>0.0</v>
      </c>
      <c r="AT8" s="2"/>
      <c r="AU8" s="2"/>
      <c r="AV8" s="2"/>
      <c r="AW8" s="3" t="s">
        <v>497</v>
      </c>
      <c r="AX8" s="3" t="s">
        <v>497</v>
      </c>
      <c r="AY8" s="3" t="s">
        <v>497</v>
      </c>
      <c r="AZ8" s="3" t="s">
        <v>497</v>
      </c>
      <c r="BA8" s="3" t="s">
        <v>497</v>
      </c>
      <c r="BB8" s="2"/>
      <c r="BC8" s="2" t="str">
        <f>IFERROR(__xludf.DUMMYFUNCTION("AI(""You are a customer success manager reviewing account health. Write a 3-4 sentence engagement summary for: Klick
Renewal: 2026-03-12 | Stage: Closing Interactions (28) | CSM: John Davis | Engagement Score: 0/100 | Days since last contact:  | Emails 30"&amp;"d/90d: 0/0 | Meetings past/future/30d: 0/0/0 | Last meeting:  | Next meeting:  | Open tasks: 0 | Recaps: 0 | Action items: 0
--- RECENT EMAILS (newest first) ---
--- OPEN/RECENT GITHUB TASKS ---
--- RECENT MEETING RECAPS ---
Based on all of the abo"&amp;"ve, describe the engagement level, call out any concerns (e.g. no recent contact, low score, no future meetings booked, overdue action items), and suggest one specific next step."")"),"=AI(""You are a customer success manager reviewing account health. Write a 3-4 sentence engagement summary for: Klick
Renewal: 2026-03-12 | Stage: Closing Interactions (28) | CSM: John Davis | Engagement Score: 0/100 | Days since last contact:  | Emails 3"&amp;"0d/90d: 0/0 | Meetings past/future/30d: 0/0/0 | Last meeting:  | Next meeting:  | Open tasks: 0 | Recaps: 0 | Action items: 0
--- RECENT EMAILS (newest first) ---
--- OPEN/RECENT GITHUB TASKS ---
--- RECENT MEETING RECAPS ---
Based on all of the ab"&amp;"ove, describe the engagement level, call out any concerns (e.g. no recent contact, low score, no future meetings booked, overdue action items), and suggest one specific next step."")")</f>
        <v>=AI("You are a customer success manager reviewing account health. Write a 3-4 sentence engagement summary for: Klick
Renewal: 2026-03-12 | Stage: Closing Interactions (28)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8" s="3" t="s">
        <v>543</v>
      </c>
      <c r="BE8" s="2"/>
      <c r="BF8" s="2"/>
      <c r="BG8" s="2"/>
      <c r="BH8" s="2"/>
      <c r="BI8" s="2"/>
      <c r="BJ8" s="2"/>
      <c r="BK8" s="2"/>
      <c r="BL8" s="2"/>
    </row>
    <row r="9">
      <c r="A9" s="3" t="s">
        <v>443</v>
      </c>
      <c r="B9" s="5" t="s">
        <v>52</v>
      </c>
      <c r="C9" s="3" t="b">
        <v>1</v>
      </c>
      <c r="D9" s="4">
        <v>46105.0</v>
      </c>
      <c r="E9" s="7">
        <v>38000.0</v>
      </c>
      <c r="F9" s="7">
        <v>38000.0</v>
      </c>
      <c r="G9" s="3" t="s">
        <v>24</v>
      </c>
      <c r="H9" s="3" t="s">
        <v>54</v>
      </c>
      <c r="I9" s="7">
        <v>38000.0</v>
      </c>
      <c r="J9" s="20">
        <v>44.0</v>
      </c>
      <c r="K9" s="8">
        <v>0.66344</v>
      </c>
      <c r="L9" s="8">
        <v>0.302666666666666</v>
      </c>
      <c r="M9" s="3" t="s">
        <v>36</v>
      </c>
      <c r="N9" s="3" t="s">
        <v>27</v>
      </c>
      <c r="O9" s="3" t="s">
        <v>51</v>
      </c>
      <c r="P9" s="3" t="s">
        <v>29</v>
      </c>
      <c r="Q9" s="21">
        <v>1.0</v>
      </c>
      <c r="R9" s="3">
        <v>2026.0</v>
      </c>
      <c r="S9" s="3" t="s">
        <v>544</v>
      </c>
      <c r="T9" s="3">
        <v>0.11</v>
      </c>
      <c r="U9" s="2"/>
      <c r="V9" s="3" t="s">
        <v>495</v>
      </c>
      <c r="W9" s="5" t="s">
        <v>52</v>
      </c>
      <c r="X9" s="5" t="s">
        <v>545</v>
      </c>
      <c r="Y9" s="20">
        <v>2026.0</v>
      </c>
      <c r="Z9" s="3">
        <v>1.0</v>
      </c>
      <c r="AA9" s="22">
        <v>27.0</v>
      </c>
      <c r="AB9" s="26">
        <v>40.0</v>
      </c>
      <c r="AC9" s="24">
        <v>10.0</v>
      </c>
      <c r="AD9" s="24">
        <v>5.0</v>
      </c>
      <c r="AE9" s="20">
        <v>5.0</v>
      </c>
      <c r="AF9" s="21">
        <v>0.0</v>
      </c>
      <c r="AG9" s="20">
        <v>9.0</v>
      </c>
      <c r="AH9" s="24">
        <v>46045.38547453703</v>
      </c>
      <c r="AI9" s="20">
        <v>0.0</v>
      </c>
      <c r="AJ9" s="3">
        <v>0.0</v>
      </c>
      <c r="AK9" s="3">
        <v>0.0</v>
      </c>
      <c r="AL9" s="26">
        <v>0.0</v>
      </c>
      <c r="AM9" s="25"/>
      <c r="AN9" s="25"/>
      <c r="AO9" s="3">
        <v>0.0</v>
      </c>
      <c r="AP9" s="3">
        <v>0.0</v>
      </c>
      <c r="AQ9" s="26">
        <v>0.0</v>
      </c>
      <c r="AR9" s="24">
        <v>1.0</v>
      </c>
      <c r="AS9" s="24">
        <v>4.0</v>
      </c>
      <c r="AT9" s="3" t="s">
        <v>546</v>
      </c>
      <c r="AU9" s="2"/>
      <c r="AV9" s="3" t="s">
        <v>547</v>
      </c>
      <c r="AW9" s="3" t="s">
        <v>497</v>
      </c>
      <c r="AX9" s="3" t="s">
        <v>548</v>
      </c>
      <c r="AY9" s="3" t="s">
        <v>497</v>
      </c>
      <c r="AZ9" s="3" t="s">
        <v>549</v>
      </c>
      <c r="BA9" s="3" t="s">
        <v>550</v>
      </c>
      <c r="BB9" s="3" t="s">
        <v>551</v>
      </c>
      <c r="BC9" s="2" t="str">
        <f>IFERROR(__xludf.DUMMYFUNCTION("AI(""You are a customer success manager reviewing account health. Write a 3-4 sentence engagement summary for: Caleres
Renewal: 2026-03-24 | Stage: Discovery (254) | CSM: John Davis | Engagement Score: 27/100 | Days since last contact: 40 | Emails 30d/90d"&amp;": 0/9 | Meetings past/future/30d: 0/0/0 | Last meeting:  | Next meeting:  | Open tasks: 0 | Recaps: 1 | Action items: 4
--- RECENT EMAILS (newest first) ---
2026-01-23 (OUT): Upcoming ObservePoint Renewal on March 24, 2026 - Caleres — [image: ObservePoin"&amp;"t Logo_Gray_ON_YEllow_LOGO.jpeg]  A friendly reminder that it's time to renew.   Hi Thor,  Thank you for being an ObservePoint cust
2026-01-20 (IN): Accepted: ObservePoint | Caleres - Monthly Sync
2026-01-20 (IN): Accepted: ObservePoint | Caleres - Monthl"&amp;"y Sync
--- OPEN/RECENT GITHUB TASKS ---
--- RECENT MEETING RECAPS ---
2026-02-20: ObservePoint Implementation and Regression Testing
John Davis introduced himself as the new Customer Success Manager taking over from Macy and met with the Caleres analyt"&amp;"ics team (Chris Mills and William Ferlis) to discuss their ObservePoint usage and priorities. The team's primary focus is on two key areas: implementing automated regression testing to compare Adobe Analytics variables across audit runs (currently a manua"&amp;"l process comparing weekly data against nine-week averages), and ensuring cookie compliance across their 15-18 websites. John
Based on all of the above, describe the engagement level, call out any concerns (e.g. no recent contact, low score, no future me"&amp;"etings booked, overdue action items), and suggest one specific next step."")"),"=AI(""You are a customer success manager reviewing account health. Write a 3-4 sentence engagement summary for: Caleres
Renewal: 2026-03-24 | Stage: Discovery (254) | CSM: John Davis | Engagement Score: 27/100 | Days since last contact: 40 | Emails 30d/90"&amp;"d: 0/9 | Meetings past/future/30d: 0/0/0 | Last meeting:  | Next meeting:  | Open tasks: 0 | Recaps: 1 | Action items: 4
--- RECENT EMAILS (newest first) ---
2026-01-23 (OUT): Upcoming ObservePoint Renewal on March 24, 2026 - Caleres — [image: ObservePoi"&amp;"nt Logo_Gray_ON_YEllow_LOGO.jpeg]  A friendly reminder that it's time to renew.   Hi Thor,  Thank you for being an ObservePoint cust
2026-01-20 (IN): Accepted: ObservePoint | Caleres - Monthly Sync
2026-01-20 (IN): Accepted: ObservePoint | Caleres - Month"&amp;"ly Sync
--- OPEN/RECENT GITHUB TASKS ---
--- RECENT MEETING RECAPS ---
2026-02-20: ObservePoint Implementation and Regression Testing
John Davis introduced himself as the new Customer Success Manager taking over from Macy and met with the Caleres analy"&amp;"tics team (Chris Mills and William Ferlis) to discuss their ObservePoint usage and priorities. The team's primary focus is on two key areas: implementing automated regression testing to compare Adobe Analytics variables across audit runs (currently a manu"&amp;"al process comparing weekly data against nine-week averages), and ensuring cookie compliance across their 15-18 websites. John
Based on all of the above, describe the engagement level, call out any concerns (e.g. no recent contact, low score, no future m"&amp;"eetings booked, overdue action items), and suggest one specific next step."")")</f>
        <v>=AI("You are a customer success manager reviewing account health. Write a 3-4 sentence engagement summary for: Caleres
Renewal: 2026-03-24 | Stage: Discovery (254) | CSM: John Davis | Engagement Score: 27/100 | Days since last contact: 40 | Emails 30d/90d: 0/9 | Meetings past/future/30d: 0/0/0 | Last meeting:  | Next meeting:  | Open tasks: 0 | Recaps: 1 | Action items: 4
--- RECENT EMAILS (newest first) ---
2026-01-23 (OUT): Upcoming ObservePoint Renewal on March 24, 2026 - Caleres — [image: ObservePoint Logo_Gray_ON_YEllow_LOGO.jpeg]  A friendly reminder that it's time to renew.   Hi Thor,  Thank you for being an ObservePoint cust
2026-01-20 (IN): Accepted: ObservePoint | Caleres - Monthly Sync
2026-01-20 (IN): Accepted: ObservePoint | Caleres - Monthly Sync
--- OPEN/RECENT GITHUB TASKS ---
--- RECENT MEETING RECAPS ---
2026-02-20: ObservePoint Implementation and Regression Testing
John Davis introduced himself as the new Customer Success Manager taking over from Macy and met with the Caleres analytics team (Chris Mills and William Ferlis) to discuss their ObservePoint usage and priorities. The team's primary focus is on two key areas: implementing automated regression testing to compare Adobe Analytics variables across audit runs (currently a manual process comparing weekly data against nine-week averages), and ensuring cookie compliance across their 15-18 websites. John
Based on all of the above, describe the engagement level, call out any concerns (e.g. no recent contact, low score, no future meetings booked, overdue action items), and suggest one specific next step.")</v>
      </c>
      <c r="BD9" s="3" t="s">
        <v>552</v>
      </c>
      <c r="BE9" s="2"/>
      <c r="BF9" s="2"/>
      <c r="BG9" s="2"/>
      <c r="BH9" s="2"/>
      <c r="BI9" s="2"/>
      <c r="BJ9" s="2"/>
      <c r="BK9" s="2"/>
      <c r="BL9" s="2"/>
    </row>
    <row r="10">
      <c r="A10" s="3" t="s">
        <v>553</v>
      </c>
      <c r="B10" s="5" t="s">
        <v>55</v>
      </c>
      <c r="C10" s="2"/>
      <c r="D10" s="4">
        <v>46112.0</v>
      </c>
      <c r="E10" s="7">
        <v>14830.0</v>
      </c>
      <c r="F10" s="7">
        <v>14830.0</v>
      </c>
      <c r="G10" s="3" t="s">
        <v>24</v>
      </c>
      <c r="H10" s="3" t="s">
        <v>56</v>
      </c>
      <c r="I10" s="7">
        <v>14830.0</v>
      </c>
      <c r="J10" s="20">
        <v>68.0</v>
      </c>
      <c r="K10" s="8">
        <v>2.27860457673227</v>
      </c>
      <c r="L10" s="8">
        <v>0.824</v>
      </c>
      <c r="M10" s="3" t="s">
        <v>36</v>
      </c>
      <c r="N10" s="3" t="s">
        <v>27</v>
      </c>
      <c r="O10" s="3" t="s">
        <v>57</v>
      </c>
      <c r="P10" s="3" t="s">
        <v>29</v>
      </c>
      <c r="Q10" s="21">
        <v>1.0</v>
      </c>
      <c r="R10" s="3">
        <v>2026.0</v>
      </c>
      <c r="S10" s="3" t="s">
        <v>554</v>
      </c>
      <c r="T10" s="3">
        <v>0.15</v>
      </c>
      <c r="U10" s="2"/>
      <c r="V10" s="3" t="s">
        <v>495</v>
      </c>
      <c r="W10" s="5" t="s">
        <v>55</v>
      </c>
      <c r="X10" s="5" t="s">
        <v>555</v>
      </c>
      <c r="Y10" s="20">
        <v>2026.0</v>
      </c>
      <c r="Z10" s="3">
        <v>1.0</v>
      </c>
      <c r="AA10" s="27">
        <v>45.0</v>
      </c>
      <c r="AB10" s="26">
        <v>28.0</v>
      </c>
      <c r="AC10" s="24">
        <v>58.0</v>
      </c>
      <c r="AD10" s="24">
        <v>29.0</v>
      </c>
      <c r="AE10" s="20">
        <v>29.0</v>
      </c>
      <c r="AF10" s="21">
        <v>7.0</v>
      </c>
      <c r="AG10" s="20">
        <v>57.0</v>
      </c>
      <c r="AH10" s="24">
        <v>46057.63738425926</v>
      </c>
      <c r="AI10" s="20">
        <v>0.0</v>
      </c>
      <c r="AJ10" s="3">
        <v>0.0</v>
      </c>
      <c r="AK10" s="3">
        <v>0.0</v>
      </c>
      <c r="AL10" s="26">
        <v>0.0</v>
      </c>
      <c r="AM10" s="25"/>
      <c r="AN10" s="25"/>
      <c r="AO10" s="3">
        <v>0.0</v>
      </c>
      <c r="AP10" s="3">
        <v>0.0</v>
      </c>
      <c r="AQ10" s="26">
        <v>0.0</v>
      </c>
      <c r="AR10" s="24">
        <v>2.0</v>
      </c>
      <c r="AS10" s="24">
        <v>9.0</v>
      </c>
      <c r="AT10" s="3" t="s">
        <v>556</v>
      </c>
      <c r="AU10" s="2"/>
      <c r="AV10" s="3" t="s">
        <v>557</v>
      </c>
      <c r="AW10" s="3" t="s">
        <v>497</v>
      </c>
      <c r="AX10" s="3" t="s">
        <v>558</v>
      </c>
      <c r="AY10" s="3" t="s">
        <v>497</v>
      </c>
      <c r="AZ10" s="3" t="s">
        <v>559</v>
      </c>
      <c r="BA10" s="3" t="s">
        <v>560</v>
      </c>
      <c r="BB10" s="3" t="s">
        <v>561</v>
      </c>
      <c r="BC10" s="2" t="str">
        <f>IFERROR(__xludf.DUMMYFUNCTION("AI(""You are a customer success manager reviewing account health. Write a 3-4 sentence engagement summary for: MongoDB Inc.
Renewal: 2026-03-31 | Stage: Negotiation (58) | CSM: John Davis | Engagement Score: 45/100 | Days since last contact: 27 | Emails 3"&amp;"0d/90d: 13/57 | Meetings past/future/30d: 0/0/0 | Last meeting:  | Next meeting:  | Open tasks: 0 | Recaps: 2 | Action items: 9
--- RECENT EMAILS (newest first) ---
2026-02-04 (IN): Re: Sync Followup — Thanks for handling this, John. I trust you all to t"&amp;"ake this across the
 finish line.
 On Wed, Feb 4, 2026, 5:11 PM John Davis &lt;john.davis@observepo
2026-02-04 (OUT): Sync Followup — Hey Wendi and Michaleen,
 It was great to see you two again today!
 Here is a link that talks about integrating Jira w"&amp;"ith journeys and rules
 and 
2026-02-04 (OUT): (no subject) — *Regards, *
 John Davis *   |    * *Customer Success Manager*
 Cell: 801.633.6013
 john.davis@observepoint.com
 www.observepoint.com 
 &lt;https://gr
--- OPEN/RECENT GITHUB TASKS ---
--- RE"&amp;"CENT MEETING RECAPS ---
2026-02-06: ObservePoint | MongoDB Inc. Sync
John Davis and Arthur Engelhard discussed several ObservePoint implementation projects for MongoDB, including email validation, landing page performance tracking, and network request map"&amp;"ping. The email validation project is stalled due to technical challenges with hidden tracking links that create false negatives, while the landing page validator needs iteration to incorporate Core Web Vitals and conversion rate data. Arthur identified n"&amp;"etwork request mapping as a high priority for Q1 to analyze
---
2026-02-04: ObservePoint | MongoDB Inc. Sync
This meeting covered the setup and configuration of ObservePoint journey monitoring for MongoDB's website, focusing on two chat functionality test"&amp;"s (chat now and contact us). John Davis walked the team through the journey actions, including cookie banner handling and iframe verification, explained the usage dashboard showing their 1,500 journey run allocation, and discussed scheduling options and n"&amp;"otification settings for automated testing. The team plans to consult with Arthur about optimal run
Based on all of the above, describe the engagement level, call out any concerns (e.g. no recent contact, low score, no future meetings booked, overdue act"&amp;"ion items), and suggest one specific next step."")"),"=AI(""You are a customer success manager reviewing account health. Write a 3-4 sentence engagement summary for: MongoDB Inc.
Renewal: 2026-03-31 | Stage: Negotiation (58) | CSM: John Davis | Engagement Score: 45/100 | Days since last contact: 27 | Emails "&amp;"30d/90d: 13/57 | Meetings past/future/30d: 0/0/0 | Last meeting:  | Next meeting:  | Open tasks: 0 | Recaps: 2 | Action items: 9
--- RECENT EMAILS (newest first) ---
2026-02-04 (IN): Re: Sync Followup — Thanks for handling this, John. I trust you all to "&amp;"take this across the
 finish line.
 On Wed, Feb 4, 2026, 5:11 PM John Davis &lt;john.davis@observepo
2026-02-04 (OUT): Sync Followup — Hey Wendi and Michaleen,
 It was great to see you two again today!
 Here is a link that talks about integrating Jira "&amp;"with journeys and rules
 and 
2026-02-04 (OUT): (no subject) — *Regards, *
 John Davis *   |    * *Customer Success Manager*
 Cell: 801.633.6013
 john.davis@observepoint.com
 www.observepoint.com 
 &lt;https://gr
--- OPEN/RECENT GITHUB TASKS ---
--- R"&amp;"ECENT MEETING RECAPS ---
2026-02-06: ObservePoint | MongoDB Inc. Sync
John Davis and Arthur Engelhard discussed several ObservePoint implementation projects for MongoDB, including email validation, landing page performance tracking, and network request ma"&amp;"pping. The email validation project is stalled due to technical challenges with hidden tracking links that create false negatives, while the landing page validator needs iteration to incorporate Core Web Vitals and conversion rate data. Arthur identified "&amp;"network request mapping as a high priority for Q1 to analyze
---
2026-02-04: ObservePoint | MongoDB Inc. Sync
This meeting covered the setup and configuration of ObservePoint journey monitoring for MongoDB's website, focusing on two chat functionality tes"&amp;"ts (chat now and contact us). John Davis walked the team through the journey actions, including cookie banner handling and iframe verification, explained the usage dashboard showing their 1,500 journey run allocation, and discussed scheduling options and "&amp;"notification settings for automated testing. The team plans to consult with Arthur about optimal run
Based on all of the above, describe the engagement level, call out any concerns (e.g. no recent contact, low score, no future meetings booked, overdue ac"&amp;"tion items), and suggest one specific next step."")")</f>
        <v>=AI("You are a customer success manager reviewing account health. Write a 3-4 sentence engagement summary for: MongoDB Inc.
Renewal: 2026-03-31 | Stage: Negotiation (58) | CSM: John Davis | Engagement Score: 45/100 | Days since last contact: 27 | Emails 30d/90d: 13/57 | Meetings past/future/30d: 0/0/0 | Last meeting:  | Next meeting:  | Open tasks: 0 | Recaps: 2 | Action items: 9
--- RECENT EMAILS (newest first) ---
2026-02-04 (IN): Re: Sync Followup — Thanks for handling this, John. I trust you all to take this across the
 finish line.
 On Wed, Feb 4, 2026, 5:11 PM John Davis &lt;john.davis@observepo
2026-02-04 (OUT): Sync Followup — Hey Wendi and Michaleen,
 It was great to see you two again today!
 Here is a link that talks about integrating Jira with journeys and rules
 and 
2026-02-04 (OUT): (no subject) — *Regards, *
 John Davis *   |    * *Customer Success Manager*
 Cell: 801.633.6013
 john.davis@observepoint.com
 www.observepoint.com 
 &lt;https://gr
--- OPEN/RECENT GITHUB TASKS ---
--- RECENT MEETING RECAPS ---
2026-02-06: ObservePoint | MongoDB Inc. Sync
John Davis and Arthur Engelhard discussed several ObservePoint implementation projects for MongoDB, including email validation, landing page performance tracking, and network request mapping. The email validation project is stalled due to technical challenges with hidden tracking links that create false negatives, while the landing page validator needs iteration to incorporate Core Web Vitals and conversion rate data. Arthur identified network request mapping as a high priority for Q1 to analyze
---
2026-02-04: ObservePoint | MongoDB Inc. Sync
This meeting covered the setup and configuration of ObservePoint journey monitoring for MongoDB's website, focusing on two chat functionality tests (chat now and contact us). John Davis walked the team through the journey actions, including cookie banner handling and iframe verification, explained the usage dashboard showing their 1,500 journey run allocation, and discussed scheduling options and notification settings for automated testing. The team plans to consult with Arthur about optimal run
Based on all of the above, describe the engagement level, call out any concerns (e.g. no recent contact, low score, no future meetings booked, overdue action items), and suggest one specific next step.")</v>
      </c>
      <c r="BD10" s="3" t="s">
        <v>562</v>
      </c>
      <c r="BE10" s="2"/>
      <c r="BF10" s="2"/>
      <c r="BG10" s="2"/>
      <c r="BH10" s="2"/>
      <c r="BI10" s="2"/>
      <c r="BJ10" s="2"/>
      <c r="BK10" s="2"/>
      <c r="BL10" s="2"/>
    </row>
    <row r="11">
      <c r="A11" s="3" t="s">
        <v>446</v>
      </c>
      <c r="B11" s="5" t="s">
        <v>58</v>
      </c>
      <c r="C11" s="2"/>
      <c r="D11" s="4">
        <v>46112.0</v>
      </c>
      <c r="E11" s="7">
        <v>6630.0</v>
      </c>
      <c r="F11" s="7">
        <v>6630.0</v>
      </c>
      <c r="G11" s="3" t="s">
        <v>24</v>
      </c>
      <c r="H11" s="3" t="s">
        <v>60</v>
      </c>
      <c r="I11" s="7">
        <v>6630.0</v>
      </c>
      <c r="J11" s="20">
        <v>44.0</v>
      </c>
      <c r="K11" s="8">
        <v>0.0624062406240624</v>
      </c>
      <c r="L11" s="10"/>
      <c r="M11" s="3" t="s">
        <v>36</v>
      </c>
      <c r="N11" s="3" t="s">
        <v>27</v>
      </c>
      <c r="O11" s="3" t="s">
        <v>32</v>
      </c>
      <c r="P11" s="2"/>
      <c r="Q11" s="21">
        <v>1.0</v>
      </c>
      <c r="R11" s="3">
        <v>2026.0</v>
      </c>
      <c r="S11" s="3" t="s">
        <v>563</v>
      </c>
      <c r="T11" s="2"/>
      <c r="U11" s="3" t="s">
        <v>564</v>
      </c>
      <c r="V11" s="3" t="s">
        <v>523</v>
      </c>
      <c r="W11" s="5" t="s">
        <v>58</v>
      </c>
      <c r="X11" s="5" t="s">
        <v>565</v>
      </c>
      <c r="Y11" s="20">
        <v>2026.0</v>
      </c>
      <c r="Z11" s="3">
        <v>1.0</v>
      </c>
      <c r="AA11" s="22">
        <v>35.0</v>
      </c>
      <c r="AB11" s="26">
        <v>33.0</v>
      </c>
      <c r="AC11" s="24">
        <v>33.0</v>
      </c>
      <c r="AD11" s="24">
        <v>15.0</v>
      </c>
      <c r="AE11" s="20">
        <v>18.0</v>
      </c>
      <c r="AF11" s="21">
        <v>0.0</v>
      </c>
      <c r="AG11" s="20">
        <v>32.0</v>
      </c>
      <c r="AH11" s="24">
        <v>46052.38552083333</v>
      </c>
      <c r="AI11" s="20">
        <v>0.0</v>
      </c>
      <c r="AJ11" s="3">
        <v>0.0</v>
      </c>
      <c r="AK11" s="3">
        <v>0.0</v>
      </c>
      <c r="AL11" s="26">
        <v>0.0</v>
      </c>
      <c r="AM11" s="25"/>
      <c r="AN11" s="25"/>
      <c r="AO11" s="3">
        <v>0.0</v>
      </c>
      <c r="AP11" s="3">
        <v>0.0</v>
      </c>
      <c r="AQ11" s="26">
        <v>0.0</v>
      </c>
      <c r="AR11" s="24">
        <v>0.0</v>
      </c>
      <c r="AS11" s="24">
        <v>0.0</v>
      </c>
      <c r="AT11" s="3" t="s">
        <v>566</v>
      </c>
      <c r="AU11" s="2"/>
      <c r="AV11" s="2"/>
      <c r="AW11" s="3" t="s">
        <v>497</v>
      </c>
      <c r="AX11" s="3" t="s">
        <v>567</v>
      </c>
      <c r="AY11" s="3" t="s">
        <v>497</v>
      </c>
      <c r="AZ11" s="3" t="s">
        <v>497</v>
      </c>
      <c r="BA11" s="3" t="s">
        <v>497</v>
      </c>
      <c r="BB11" s="3" t="s">
        <v>568</v>
      </c>
      <c r="BC11" s="2" t="str">
        <f>IFERROR(__xludf.DUMMYFUNCTION("AI(""You are a customer success manager reviewing account health. Write a 3-4 sentence engagement summary for: Ross Stores Inc.
Renewal: 2026-03-31 | Stage: Negotiation (43) | CSM: John Davis | Engagement Score: 35/100 | Days since last contact: 33 | Emai"&amp;"ls 30d/90d: 0/32 | Meetings past/future/30d: 0/0/0 | Last meeting:  | Next meeting:  | Open tasks: 0 | Recaps: 0 | Action items: 0
--- RECENT EMAILS (newest first) ---
2026-01-30 (OUT): Upcoming ObservePoint Renewal on March 31, 2026 - Ross Stores Inc. —"&amp;" [image: ObservePoint Logo_Gray_ON_YEllow_LOGO.jpeg]  A friendly reminder that it's time to renew.   Hi Deepa,  Thank you for being an ObservePoint cus
2026-01-28 (OUT): Re: [EXTERNAL] New data retention policy -- ObservePoint — Sounds great -- I'll disre"&amp;"gard the addendum and look forward to hearing
 back from you soon.
 Thanks!
 Clarke Anderson *   |    * *Account Execu
2026-01-28 (IN): RE: [EXTERNAL] New data retention policy -- ObservePoint — Hi Clarke,
 Thanks for the follow up. Unfortunately,"&amp;" we won’t be able to move forward quickly.
 As part of closing out our fiscal year, we are abo
--- OPEN/RECENT GITHUB TASKS ---
--- RECENT MEETING RECAPS ---
Based on all of the above, describe the engagement level, call out any concerns (e.g. no r"&amp;"ecent contact, low score, no future meetings booked, overdue action items), and suggest one specific next step."")"),"=AI(""You are a customer success manager reviewing account health. Write a 3-4 sentence engagement summary for: Ross Stores Inc.
Renewal: 2026-03-31 | Stage: Negotiation (43) | CSM: John Davis | Engagement Score: 35/100 | Days since last contact: 33 | Ema"&amp;"ils 30d/90d: 0/32 | Meetings past/future/30d: 0/0/0 | Last meeting:  | Next meeting:  | Open tasks: 0 | Recaps: 0 | Action items: 0
--- RECENT EMAILS (newest first) ---
2026-01-30 (OUT): Upcoming ObservePoint Renewal on March 31, 2026 - Ross Stores Inc. "&amp;"— [image: ObservePoint Logo_Gray_ON_YEllow_LOGO.jpeg]  A friendly reminder that it's time to renew.   Hi Deepa,  Thank you for being an ObservePoint cus
2026-01-28 (OUT): Re: [EXTERNAL] New data retention policy -- ObservePoint — Sounds great -- I'll disr"&amp;"egard the addendum and look forward to hearing
 back from you soon.
 Thanks!
 Clarke Anderson *   |    * *Account Execu
2026-01-28 (IN): RE: [EXTERNAL] New data retention policy -- ObservePoint — Hi Clarke,
 Thanks for the follow up. Unfortunately"&amp;", we won’t be able to move forward quickly.
 As part of closing out our fiscal year, we are abo
--- OPEN/RECENT GITHUB TASKS ---
--- RECENT MEETING RECAPS ---
Based on all of the above, describe the engagement level, call out any concerns (e.g. no "&amp;"recent contact, low score, no future meetings booked, overdue action items), and suggest one specific next step."")")</f>
        <v>=AI("You are a customer success manager reviewing account health. Write a 3-4 sentence engagement summary for: Ross Stores Inc.
Renewal: 2026-03-31 | Stage: Negotiation (43) | CSM: John Davis | Engagement Score: 35/100 | Days since last contact: 33 | Emails 30d/90d: 0/32 | Meetings past/future/30d: 0/0/0 | Last meeting:  | Next meeting:  | Open tasks: 0 | Recaps: 0 | Action items: 0
--- RECENT EMAILS (newest first) ---
2026-01-30 (OUT): Upcoming ObservePoint Renewal on March 31, 2026 - Ross Stores Inc. — [image: ObservePoint Logo_Gray_ON_YEllow_LOGO.jpeg]  A friendly reminder that it's time to renew.   Hi Deepa,  Thank you for being an ObservePoint cus
2026-01-28 (OUT): Re: [EXTERNAL] New data retention policy -- ObservePoint — Sounds great -- I'll disregard the addendum and look forward to hearing
 back from you soon.
 Thanks!
 Clarke Anderson *   |    * *Account Execu
2026-01-28 (IN): RE: [EXTERNAL] New data retention policy -- ObservePoint — Hi Clarke,
 Thanks for the follow up. Unfortunately, we won’t be able to move forward quickly.
 As part of closing out our fiscal year, we are abo
--- OPEN/RECENT GITHUB TASKS ---
--- RECENT MEETING RECAPS ---
Based on all of the above, describe the engagement level, call out any concerns (e.g. no recent contact, low score, no future meetings booked, overdue action items), and suggest one specific next step.")</v>
      </c>
      <c r="BD11" s="3" t="s">
        <v>569</v>
      </c>
      <c r="BE11" s="2"/>
      <c r="BF11" s="2"/>
      <c r="BG11" s="2"/>
      <c r="BH11" s="2"/>
      <c r="BI11" s="2"/>
      <c r="BJ11" s="2"/>
      <c r="BK11" s="2"/>
      <c r="BL11" s="2"/>
    </row>
    <row r="12">
      <c r="A12" s="3" t="s">
        <v>570</v>
      </c>
      <c r="B12" s="5" t="s">
        <v>62</v>
      </c>
      <c r="C12" s="3" t="b">
        <v>1</v>
      </c>
      <c r="D12" s="4">
        <v>46126.0</v>
      </c>
      <c r="E12" s="7">
        <v>10970.0</v>
      </c>
      <c r="F12" s="7">
        <v>10970.0</v>
      </c>
      <c r="G12" s="3" t="s">
        <v>24</v>
      </c>
      <c r="H12" s="3" t="s">
        <v>63</v>
      </c>
      <c r="I12" s="7">
        <v>10970.0</v>
      </c>
      <c r="J12" s="20">
        <v>100.0</v>
      </c>
      <c r="K12" s="8">
        <v>3.48522222222222</v>
      </c>
      <c r="L12" s="10"/>
      <c r="M12" s="3" t="s">
        <v>36</v>
      </c>
      <c r="N12" s="3" t="s">
        <v>27</v>
      </c>
      <c r="O12" s="3" t="s">
        <v>51</v>
      </c>
      <c r="P12" s="3" t="s">
        <v>43</v>
      </c>
      <c r="Q12" s="21">
        <v>1.0</v>
      </c>
      <c r="R12" s="3">
        <v>2026.0</v>
      </c>
      <c r="S12" s="3" t="s">
        <v>571</v>
      </c>
      <c r="T12" s="3">
        <v>0.2</v>
      </c>
      <c r="U12" s="2"/>
      <c r="V12" s="3" t="s">
        <v>541</v>
      </c>
      <c r="W12" s="5" t="s">
        <v>62</v>
      </c>
      <c r="X12" s="5" t="s">
        <v>572</v>
      </c>
      <c r="Y12" s="20">
        <v>2026.0</v>
      </c>
      <c r="Z12" s="3">
        <v>1.0</v>
      </c>
      <c r="AA12" s="22">
        <v>0.0</v>
      </c>
      <c r="AB12" s="23"/>
      <c r="AC12" s="24">
        <v>0.0</v>
      </c>
      <c r="AD12" s="24">
        <v>0.0</v>
      </c>
      <c r="AE12" s="20">
        <v>0.0</v>
      </c>
      <c r="AF12" s="21">
        <v>0.0</v>
      </c>
      <c r="AG12" s="20">
        <v>0.0</v>
      </c>
      <c r="AH12" s="25"/>
      <c r="AI12" s="20">
        <v>0.0</v>
      </c>
      <c r="AJ12" s="3">
        <v>0.0</v>
      </c>
      <c r="AK12" s="3">
        <v>0.0</v>
      </c>
      <c r="AL12" s="26">
        <v>0.0</v>
      </c>
      <c r="AM12" s="25"/>
      <c r="AN12" s="25"/>
      <c r="AO12" s="3">
        <v>0.0</v>
      </c>
      <c r="AP12" s="3">
        <v>0.0</v>
      </c>
      <c r="AQ12" s="26">
        <v>0.0</v>
      </c>
      <c r="AR12" s="24">
        <v>0.0</v>
      </c>
      <c r="AS12" s="24">
        <v>0.0</v>
      </c>
      <c r="AT12" s="2"/>
      <c r="AU12" s="2"/>
      <c r="AV12" s="2"/>
      <c r="AW12" s="3" t="s">
        <v>497</v>
      </c>
      <c r="AX12" s="3" t="s">
        <v>497</v>
      </c>
      <c r="AY12" s="3" t="s">
        <v>497</v>
      </c>
      <c r="AZ12" s="3" t="s">
        <v>497</v>
      </c>
      <c r="BA12" s="3" t="s">
        <v>497</v>
      </c>
      <c r="BB12" s="2"/>
      <c r="BC12" s="2" t="str">
        <f>IFERROR(__xludf.DUMMYFUNCTION("AI(""You are a customer success manager reviewing account health. Write a 3-4 sentence engagement summary for: Solvation
Renewal: 2026-04-14 | Stage: Solution Presentation (28) | CSM: John Davis | Engagement Score: 0/100 | Days since last contact:  | Emai"&amp;"ls 30d/90d: 0/0 | Meetings past/future/30d: 0/0/0 | Last meeting:  | Next meeting:  | Open tasks: 0 | Recaps: 0 | Action items: 0
--- RECENT EMAILS (newest first) ---
--- OPEN/RECENT GITHUB TASKS ---
--- RECENT MEETING RECAPS ---
Based on all of th"&amp;"e above, describe the engagement level, call out any concerns (e.g. no recent contact, low score, no future meetings booked, overdue action items), and suggest one specific next step."")"),"=AI(""You are a customer success manager reviewing account health. Write a 3-4 sentence engagement summary for: Solvation
Renewal: 2026-04-14 | Stage: Solution Presentation (28) | CSM: John Davis | Engagement Score: 0/100 | Days since last contact:  | Ema"&amp;"ils 30d/90d: 0/0 | Meetings past/future/30d: 0/0/0 | Last meeting:  | Next meeting:  | Open tasks: 0 | Recaps: 0 | Action items: 0
--- RECENT EMAILS (newest first) ---
--- OPEN/RECENT GITHUB TASKS ---
--- RECENT MEETING RECAPS ---
Based on all of t"&amp;"he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Solvation
Renewal: 2026-04-14 | Stage: Solution Presentation (28)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12" s="3" t="s">
        <v>573</v>
      </c>
      <c r="BE12" s="2"/>
      <c r="BF12" s="2"/>
      <c r="BG12" s="2"/>
      <c r="BH12" s="2"/>
      <c r="BI12" s="2"/>
      <c r="BJ12" s="2"/>
      <c r="BK12" s="2"/>
      <c r="BL12" s="2"/>
    </row>
    <row r="13">
      <c r="A13" s="3" t="s">
        <v>450</v>
      </c>
      <c r="B13" s="5" t="s">
        <v>64</v>
      </c>
      <c r="C13" s="3" t="b">
        <v>1</v>
      </c>
      <c r="D13" s="4">
        <v>46126.0</v>
      </c>
      <c r="E13" s="7">
        <v>18880.0</v>
      </c>
      <c r="F13" s="7">
        <v>18880.0</v>
      </c>
      <c r="G13" s="3" t="s">
        <v>24</v>
      </c>
      <c r="H13" s="3" t="s">
        <v>65</v>
      </c>
      <c r="I13" s="7">
        <v>18880.0</v>
      </c>
      <c r="J13" s="20">
        <v>24.0</v>
      </c>
      <c r="K13" s="8">
        <v>0.378095123804952</v>
      </c>
      <c r="L13" s="8">
        <v>0.048</v>
      </c>
      <c r="M13" s="3" t="s">
        <v>36</v>
      </c>
      <c r="N13" s="3" t="s">
        <v>27</v>
      </c>
      <c r="O13" s="3" t="s">
        <v>42</v>
      </c>
      <c r="P13" s="2"/>
      <c r="Q13" s="21">
        <v>1.0</v>
      </c>
      <c r="R13" s="3">
        <v>2026.0</v>
      </c>
      <c r="S13" s="3" t="s">
        <v>574</v>
      </c>
      <c r="T13" s="2"/>
      <c r="U13" s="3" t="s">
        <v>575</v>
      </c>
      <c r="V13" s="3" t="s">
        <v>495</v>
      </c>
      <c r="W13" s="5" t="s">
        <v>64</v>
      </c>
      <c r="X13" s="5" t="s">
        <v>576</v>
      </c>
      <c r="Y13" s="20">
        <v>2026.0</v>
      </c>
      <c r="Z13" s="3">
        <v>1.0</v>
      </c>
      <c r="AA13" s="22">
        <v>21.0</v>
      </c>
      <c r="AB13" s="26">
        <v>55.0</v>
      </c>
      <c r="AC13" s="24">
        <v>4.0</v>
      </c>
      <c r="AD13" s="24">
        <v>4.0</v>
      </c>
      <c r="AE13" s="20">
        <v>0.0</v>
      </c>
      <c r="AF13" s="21">
        <v>0.0</v>
      </c>
      <c r="AG13" s="20">
        <v>3.0</v>
      </c>
      <c r="AH13" s="24">
        <v>46030.62760416667</v>
      </c>
      <c r="AI13" s="20">
        <v>0.0</v>
      </c>
      <c r="AJ13" s="3">
        <v>0.0</v>
      </c>
      <c r="AK13" s="3">
        <v>0.0</v>
      </c>
      <c r="AL13" s="26">
        <v>0.0</v>
      </c>
      <c r="AM13" s="25"/>
      <c r="AN13" s="25"/>
      <c r="AO13" s="3">
        <v>0.0</v>
      </c>
      <c r="AP13" s="3">
        <v>0.0</v>
      </c>
      <c r="AQ13" s="26">
        <v>0.0</v>
      </c>
      <c r="AR13" s="24">
        <v>2.0</v>
      </c>
      <c r="AS13" s="24">
        <v>3.0</v>
      </c>
      <c r="AT13" s="3" t="s">
        <v>577</v>
      </c>
      <c r="AU13" s="2"/>
      <c r="AV13" s="3" t="s">
        <v>578</v>
      </c>
      <c r="AW13" s="3" t="s">
        <v>497</v>
      </c>
      <c r="AX13" s="3" t="s">
        <v>579</v>
      </c>
      <c r="AY13" s="3" t="s">
        <v>497</v>
      </c>
      <c r="AZ13" s="3" t="s">
        <v>580</v>
      </c>
      <c r="BA13" s="3" t="s">
        <v>581</v>
      </c>
      <c r="BB13" s="3" t="s">
        <v>582</v>
      </c>
      <c r="BC13" s="2" t="str">
        <f>IFERROR(__xludf.DUMMYFUNCTION("AI(""You are a customer success manager reviewing account health. Write a 3-4 sentence engagement summary for: Medifast Inc.
Renewal: 2026-04-14 | Stage: Discovery (104) | CSM: John Davis | Engagement Score: 21/100 | Days since last contact: 54 | Emails 3"&amp;"0d/90d: 0/3 | Meetings past/future/30d: 0/0/0 | Last meeting:  | Next meeting:  | Open tasks: 0 | Recaps: 2 | Action items: 3
--- RECENT EMAILS (newest first) ---
2026-01-08 (OUT): Email Links Validation — Hey Chandra,
 Just in case you missed Macey's "&amp;"messages in the chat in our Zoom meeting
 today, here is our latest documentation on the email links v
2025-12-11 (OUT): Updated invitation: ObservePoint | Medifast - Sync @ Thu Dec 18, 2025 8am - 8:30 — This event has been updated
 Changed: time
 Obs"&amp;"ervePoint | Medifast - Sync
 Thursday Dec 18, 2025 ⋅ 8am – 8:30am
 Mountain Time - Denver
 Joi
2025-12-11 (OUT): Re: New Time Proposed: ObservePoint | Medifast - Sync — Hi Sonia!
 You will actually have a new primary contact in John Davis moving fo"&amp;"rward
 and I was hoping to introduce him as your new CSM. If this mor
--- OPEN/RECENT GITHUB TASKS ---
--- RECENT MEETING RECAPS ---
2026-02-05: ObservePoint | Medifast - Sync
John Davis met with the Medifast team (Sonia, Chandra, and others) to troubl"&amp;"eshoot alerts triggered by recent website audits on their production environment. They identified that approximately half of the scanned pages were returning 404 errors, which was causing multiple alert failures including missing Google Analytics 4 tags. "&amp;"John guided the team through modifying their rules to only flag pages with 200 status codes and demonstrated how to reprocess audits in bulk, recommending that the team
---
2026-01-08: ObservePoint | Medifast - Sync
This meeting focused on establishing su"&amp;"ccess criteria and future plans for the client's ObservePoint usage, with their contract renewal approaching in April 2026. The team discussed expanding their current implementation to include email link validation features and improving privacy complianc"&amp;"e coverage, though no major new projects are planned for Q1. Chandra committed to connecting with their client stakeholders and privacy team to explore additional use cases and ensure they're maximizing val
Based on all of the above, describe the engagem"&amp;"ent level, call out any concerns (e.g. no recent contact, low score, no future meetings booked, overdue action items), and suggest one specific next step."")"),"=AI(""You are a customer success manager reviewing account health. Write a 3-4 sentence engagement summary for: Medifast Inc.
Renewal: 2026-04-14 | Stage: Discovery (104) | CSM: John Davis | Engagement Score: 21/100 | Days since last contact: 54 | Emails "&amp;"30d/90d: 0/3 | Meetings past/future/30d: 0/0/0 | Last meeting:  | Next meeting:  | Open tasks: 0 | Recaps: 2 | Action items: 3
--- RECENT EMAILS (newest first) ---
2026-01-08 (OUT): Email Links Validation — Hey Chandra,
 Just in case you missed Macey's"&amp;" messages in the chat in our Zoom meeting
 today, here is our latest documentation on the email links v
2025-12-11 (OUT): Updated invitation: ObservePoint | Medifast - Sync @ Thu Dec 18, 2025 8am - 8:30 — This event has been updated
 Changed: time
 Ob"&amp;"servePoint | Medifast - Sync
 Thursday Dec 18, 2025 ⋅ 8am – 8:30am
 Mountain Time - Denver
 Joi
2025-12-11 (OUT): Re: New Time Proposed: ObservePoint | Medifast - Sync — Hi Sonia!
 You will actually have a new primary contact in John Davis moving f"&amp;"orward
 and I was hoping to introduce him as your new CSM. If this mor
--- OPEN/RECENT GITHUB TASKS ---
--- RECENT MEETING RECAPS ---
2026-02-05: ObservePoint | Medifast - Sync
John Davis met with the Medifast team (Sonia, Chandra, and others) to troub"&amp;"leshoot alerts triggered by recent website audits on their production environment. They identified that approximately half of the scanned pages were returning 404 errors, which was causing multiple alert failures including missing Google Analytics 4 tags."&amp;" John guided the team through modifying their rules to only flag pages with 200 status codes and demonstrated how to reprocess audits in bulk, recommending that the team
---
2026-01-08: ObservePoint | Medifast - Sync
This meeting focused on establishing s"&amp;"uccess criteria and future plans for the client's ObservePoint usage, with their contract renewal approaching in April 2026. The team discussed expanding their current implementation to include email link validation features and improving privacy complian"&amp;"ce coverage, though no major new projects are planned for Q1. Chandra committed to connecting with their client stakeholders and privacy team to explore additional use cases and ensure they're maximizing val
Based on all of the above, describe the engage"&amp;"ment level, call out any concerns (e.g. no recent contact, low score, no future meetings booked, overdue action items), and suggest one specific next step."")")</f>
        <v>=AI("You are a customer success manager reviewing account health. Write a 3-4 sentence engagement summary for: Medifast Inc.
Renewal: 2026-04-14 | Stage: Discovery (104) | CSM: John Davis | Engagement Score: 21/100 | Days since last contact: 54 | Emails 30d/90d: 0/3 | Meetings past/future/30d: 0/0/0 | Last meeting:  | Next meeting:  | Open tasks: 0 | Recaps: 2 | Action items: 3
--- RECENT EMAILS (newest first) ---
2026-01-08 (OUT): Email Links Validation — Hey Chandra,
 Just in case you missed Macey's messages in the chat in our Zoom meeting
 today, here is our latest documentation on the email links v
2025-12-11 (OUT): Updated invitation: ObservePoint | Medifast - Sync @ Thu Dec 18, 2025 8am - 8:30 — This event has been updated
 Changed: time
 ObservePoint | Medifast - Sync
 Thursday Dec 18, 2025 ⋅ 8am – 8:30am
 Mountain Time - Denver
 Joi
2025-12-11 (OUT): Re: New Time Proposed: ObservePoint | Medifast - Sync — Hi Sonia!
 You will actually have a new primary contact in John Davis moving forward
 and I was hoping to introduce him as your new CSM. If this mor
--- OPEN/RECENT GITHUB TASKS ---
--- RECENT MEETING RECAPS ---
2026-02-05: ObservePoint | Medifast - Sync
John Davis met with the Medifast team (Sonia, Chandra, and others) to troubleshoot alerts triggered by recent website audits on their production environment. They identified that approximately half of the scanned pages were returning 404 errors, which was causing multiple alert failures including missing Google Analytics 4 tags. John guided the team through modifying their rules to only flag pages with 200 status codes and demonstrated how to reprocess audits in bulk, recommending that the team
---
2026-01-08: ObservePoint | Medifast - Sync
This meeting focused on establishing success criteria and future plans for the client's ObservePoint usage, with their contract renewal approaching in April 2026. The team discussed expanding their current implementation to include email link validation features and improving privacy compliance coverage, though no major new projects are planned for Q1. Chandra committed to connecting with their client stakeholders and privacy team to explore additional use cases and ensure they're maximizing val
Based on all of the above, describe the engagement level, call out any concerns (e.g. no recent contact, low score, no future meetings booked, overdue action items), and suggest one specific next step.")</v>
      </c>
      <c r="BD13" s="3" t="s">
        <v>583</v>
      </c>
      <c r="BE13" s="2"/>
      <c r="BF13" s="2"/>
      <c r="BG13" s="2"/>
      <c r="BH13" s="2"/>
      <c r="BI13" s="2"/>
      <c r="BJ13" s="2"/>
      <c r="BK13" s="2"/>
      <c r="BL13" s="2"/>
    </row>
    <row r="14">
      <c r="A14" s="3" t="s">
        <v>584</v>
      </c>
      <c r="B14" s="5" t="s">
        <v>61</v>
      </c>
      <c r="C14" s="2"/>
      <c r="D14" s="4">
        <v>46126.0</v>
      </c>
      <c r="E14" s="7">
        <v>35000.0</v>
      </c>
      <c r="F14" s="7">
        <v>35000.0</v>
      </c>
      <c r="G14" s="3" t="s">
        <v>24</v>
      </c>
      <c r="H14" s="3" t="s">
        <v>60</v>
      </c>
      <c r="I14" s="7">
        <v>35000.0</v>
      </c>
      <c r="J14" s="20">
        <v>48.0</v>
      </c>
      <c r="K14" s="8">
        <v>0.37134</v>
      </c>
      <c r="L14" s="8">
        <v>0.137333333333333</v>
      </c>
      <c r="M14" s="3" t="s">
        <v>36</v>
      </c>
      <c r="N14" s="3" t="s">
        <v>27</v>
      </c>
      <c r="O14" s="3" t="s">
        <v>42</v>
      </c>
      <c r="P14" s="3" t="s">
        <v>29</v>
      </c>
      <c r="Q14" s="21">
        <v>1.0</v>
      </c>
      <c r="R14" s="3">
        <v>2026.0</v>
      </c>
      <c r="S14" s="3" t="s">
        <v>585</v>
      </c>
      <c r="T14" s="3">
        <v>0.05</v>
      </c>
      <c r="U14" s="3" t="s">
        <v>586</v>
      </c>
      <c r="V14" s="3" t="s">
        <v>495</v>
      </c>
      <c r="W14" s="5" t="s">
        <v>61</v>
      </c>
      <c r="X14" s="5" t="s">
        <v>587</v>
      </c>
      <c r="Y14" s="20">
        <v>2026.0</v>
      </c>
      <c r="Z14" s="3">
        <v>1.0</v>
      </c>
      <c r="AA14" s="27">
        <v>45.0</v>
      </c>
      <c r="AB14" s="26">
        <v>30.0</v>
      </c>
      <c r="AC14" s="24">
        <v>12.0</v>
      </c>
      <c r="AD14" s="24">
        <v>6.0</v>
      </c>
      <c r="AE14" s="20">
        <v>6.0</v>
      </c>
      <c r="AF14" s="21">
        <v>0.0</v>
      </c>
      <c r="AG14" s="20">
        <v>11.0</v>
      </c>
      <c r="AH14" s="24">
        <v>46055.393796296295</v>
      </c>
      <c r="AI14" s="20">
        <v>0.0</v>
      </c>
      <c r="AJ14" s="3">
        <v>0.0</v>
      </c>
      <c r="AK14" s="3">
        <v>0.0</v>
      </c>
      <c r="AL14" s="26">
        <v>0.0</v>
      </c>
      <c r="AM14" s="25"/>
      <c r="AN14" s="25"/>
      <c r="AO14" s="3">
        <v>0.0</v>
      </c>
      <c r="AP14" s="3">
        <v>0.0</v>
      </c>
      <c r="AQ14" s="26">
        <v>0.0</v>
      </c>
      <c r="AR14" s="24">
        <v>3.0</v>
      </c>
      <c r="AS14" s="24">
        <v>9.0</v>
      </c>
      <c r="AT14" s="3" t="s">
        <v>588</v>
      </c>
      <c r="AU14" s="2"/>
      <c r="AV14" s="3" t="s">
        <v>589</v>
      </c>
      <c r="AW14" s="3" t="s">
        <v>497</v>
      </c>
      <c r="AX14" s="3" t="s">
        <v>590</v>
      </c>
      <c r="AY14" s="3" t="s">
        <v>497</v>
      </c>
      <c r="AZ14" s="3" t="s">
        <v>591</v>
      </c>
      <c r="BA14" s="3" t="s">
        <v>592</v>
      </c>
      <c r="BB14" s="3" t="s">
        <v>593</v>
      </c>
      <c r="BC14" s="2" t="str">
        <f>IFERROR(__xludf.DUMMYFUNCTION("AI(""You are a customer success manager reviewing account health. Write a 3-4 sentence engagement summary for: CVS Pharmacy
Renewal: 2026-04-14 | Stage: Negotiation (43) | CSM: John Davis | Engagement Score: 45/100 | Days since last contact: 30 | Emails 3"&amp;"0d/90d: 0/11 | Meetings past/future/30d: 0/0/0 | Last meeting:  | Next meeting:  | Open tasks: 0 | Recaps: 3 | Action items: 9
--- RECENT EMAILS (newest first) ---
2026-02-02 (IN): Re: [EXTERNAL] Re: ObservePoint Demo — Fantastic! I'm traveling at that t"&amp;"ime but Mike we can connect after if you need any support for next steps.
 Danielle Coulson (she/her) | Lead Dir
2026-02-02 (IN): Re: [EXTERNAL] Re: ObservePoint Demo — Yes. Meeting was scheduled 02/05 Thursday 1PM EST.
 Thanks,
 Mike
 From: Couls"&amp;"on, Danielle (Sachs), &lt;CoulsonD@aetna.com&gt;
 Date: Monday, February 2
2026-02-02 (OUT): Out of office Re: Accepted: ObservePoint | CVS Pharmacy Sync — I am out of the office Monday February 2nd, please reach out to
 support@observepoint.com if
 you have so"&amp;"mething urgent, otherwise I will get back to 
--- OPEN/RECENT GITHUB TASKS ---
--- RECENT MEETING RECAPS ---
2026-02-19: ObservePoint | CVS Pharmacy Sync
This meeting discussed the status of whitelisting ObservePoint for CVS's front store segment, with"&amp;" Maria explaining she has given the internal team until end of day Thursday to provide requirements or she will escalate the issue, as ObservePoint is already an approved vendor for other segments. John presented ObservePoint's new """"frameworks"""" feat"&amp;"ure, which provides implementation recommendations and pre-built reports based on best practices from working with Fortune 1000 companies and consulting
---
2026-02-05: ObservePoint | CVS Pharmacy Sync
This meeting was an introductory call between Observe"&amp;"Point's CSM John Davis and CVS Health's Aetna team members Mike Tanedo and Bruce to discuss using ObservePoint for automated QA and data validation. Mike, who manages measurement and Adobe implementation for Aetna's authenticated DTC sites, expressed inte"&amp;"rest in leveraging AI-powered automation to streamline their manual QA processes, particularly for their critical Medicare enrollment funnel where accurate tracking of multi-step forms and err
Based on all of the above, describe the engagement level, cal"&amp;"l out any concerns (e.g. no recent contact, low score, no future meetings booked, overdue action items), and suggest one specific next step."")"),"=AI(""You are a customer success manager reviewing account health. Write a 3-4 sentence engagement summary for: CVS Pharmacy
Renewal: 2026-04-14 | Stage: Negotiation (43) | CSM: John Davis | Engagement Score: 45/100 | Days since last contact: 30 | Emails "&amp;"30d/90d: 0/11 | Meetings past/future/30d: 0/0/0 | Last meeting:  | Next meeting:  | Open tasks: 0 | Recaps: 3 | Action items: 9
--- RECENT EMAILS (newest first) ---
2026-02-02 (IN): Re: [EXTERNAL] Re: ObservePoint Demo — Fantastic! I'm traveling at that "&amp;"time but Mike we can connect after if you need any support for next steps.
 Danielle Coulson (she/her) | Lead Dir
2026-02-02 (IN): Re: [EXTERNAL] Re: ObservePoint Demo — Yes. Meeting was scheduled 02/05 Thursday 1PM EST.
 Thanks,
 Mike
 From: Coul"&amp;"son, Danielle (Sachs), &lt;CoulsonD@aetna.com&gt;
 Date: Monday, February 2
2026-02-02 (OUT): Out of office Re: Accepted: ObservePoint | CVS Pharmacy Sync — I am out of the office Monday February 2nd, please reach out to
 support@observepoint.com if
 you have s"&amp;"omething urgent, otherwise I will get back to 
--- OPEN/RECENT GITHUB TASKS ---
--- RECENT MEETING RECAPS ---
2026-02-19: ObservePoint | CVS Pharmacy Sync
This meeting discussed the status of whitelisting ObservePoint for CVS's front store segment, wit"&amp;"h Maria explaining she has given the internal team until end of day Thursday to provide requirements or she will escalate the issue, as ObservePoint is already an approved vendor for other segments. John presented ObservePoint's new """"frameworks"""" fea"&amp;"ture, which provides implementation recommendations and pre-built reports based on best practices from working with Fortune 1000 companies and consulting
---
2026-02-05: ObservePoint | CVS Pharmacy Sync
This meeting was an introductory call between Observ"&amp;"ePoint's CSM John Davis and CVS Health's Aetna team members Mike Tanedo and Bruce to discuss using ObservePoint for automated QA and data validation. Mike, who manages measurement and Adobe implementation for Aetna's authenticated DTC sites, expressed int"&amp;"erest in leveraging AI-powered automation to streamline their manual QA processes, particularly for their critical Medicare enrollment funnel where accurate tracking of multi-step forms and err
Based on all of the above, describe the engagement level, ca"&amp;"ll out any concerns (e.g. no recent contact, low score, no future meetings booked, overdue action items), and suggest one specific next step."")")</f>
        <v>=AI("You are a customer success manager reviewing account health. Write a 3-4 sentence engagement summary for: CVS Pharmacy
Renewal: 2026-04-14 | Stage: Negotiation (43) | CSM: John Davis | Engagement Score: 45/100 | Days since last contact: 30 | Emails 30d/90d: 0/11 | Meetings past/future/30d: 0/0/0 | Last meeting:  | Next meeting:  | Open tasks: 0 | Recaps: 3 | Action items: 9
--- RECENT EMAILS (newest first) ---
2026-02-02 (IN): Re: [EXTERNAL] Re: ObservePoint Demo — Fantastic! I'm traveling at that time but Mike we can connect after if you need any support for next steps.
 Danielle Coulson (she/her) | Lead Dir
2026-02-02 (IN): Re: [EXTERNAL] Re: ObservePoint Demo — Yes. Meeting was scheduled 02/05 Thursday 1PM EST.
 Thanks,
 Mike
 From: Coulson, Danielle (Sachs), &lt;CoulsonD@aetna.com&gt;
 Date: Monday, February 2
2026-02-02 (OUT): Out of office Re: Accepted: ObservePoint | CVS Pharmacy Sync — I am out of the office Monday February 2nd, please reach out to
 support@observepoint.com if
 you have something urgent, otherwise I will get back to 
--- OPEN/RECENT GITHUB TASKS ---
--- RECENT MEETING RECAPS ---
2026-02-19: ObservePoint | CVS Pharmacy Sync
This meeting discussed the status of whitelisting ObservePoint for CVS's front store segment, with Maria explaining she has given the internal team until end of day Thursday to provide requirements or she will escalate the issue, as ObservePoint is already an approved vendor for other segments. John presented ObservePoint's new ""frameworks"" feature, which provides implementation recommendations and pre-built reports based on best practices from working with Fortune 1000 companies and consulting
---
2026-02-05: ObservePoint | CVS Pharmacy Sync
This meeting was an introductory call between ObservePoint's CSM John Davis and CVS Health's Aetna team members Mike Tanedo and Bruce to discuss using ObservePoint for automated QA and data validation. Mike, who manages measurement and Adobe implementation for Aetna's authenticated DTC sites, expressed interest in leveraging AI-powered automation to streamline their manual QA processes, particularly for their critical Medicare enrollment funnel where accurate tracking of multi-step forms and err
Based on all of the above, describe the engagement level, call out any concerns (e.g. no recent contact, low score, no future meetings booked, overdue action items), and suggest one specific next step.")</v>
      </c>
      <c r="BD14" s="3" t="s">
        <v>594</v>
      </c>
      <c r="BE14" s="2"/>
      <c r="BF14" s="2"/>
      <c r="BG14" s="2"/>
      <c r="BH14" s="2"/>
      <c r="BI14" s="2"/>
      <c r="BJ14" s="2"/>
      <c r="BK14" s="2"/>
      <c r="BL14" s="2"/>
    </row>
    <row r="15">
      <c r="A15" s="3" t="s">
        <v>354</v>
      </c>
      <c r="B15" s="5" t="s">
        <v>66</v>
      </c>
      <c r="C15" s="2"/>
      <c r="D15" s="4">
        <v>46132.0</v>
      </c>
      <c r="E15" s="7">
        <v>14823.04</v>
      </c>
      <c r="F15" s="7">
        <v>3705.76</v>
      </c>
      <c r="G15" s="3" t="s">
        <v>24</v>
      </c>
      <c r="H15" s="3" t="s">
        <v>65</v>
      </c>
      <c r="I15" s="7">
        <v>14823.04</v>
      </c>
      <c r="J15" s="20">
        <v>12.0</v>
      </c>
      <c r="K15" s="8">
        <v>0.0210901619531061</v>
      </c>
      <c r="L15" s="8">
        <v>0.0346666666666666</v>
      </c>
      <c r="M15" s="3" t="s">
        <v>68</v>
      </c>
      <c r="N15" s="3" t="s">
        <v>27</v>
      </c>
      <c r="O15" s="3" t="s">
        <v>57</v>
      </c>
      <c r="P15" s="2"/>
      <c r="Q15" s="21">
        <v>1.0</v>
      </c>
      <c r="R15" s="3">
        <v>2026.0</v>
      </c>
      <c r="S15" s="3" t="s">
        <v>595</v>
      </c>
      <c r="T15" s="2"/>
      <c r="U15" s="2"/>
      <c r="V15" s="3" t="s">
        <v>495</v>
      </c>
      <c r="W15" s="5" t="s">
        <v>66</v>
      </c>
      <c r="X15" s="5" t="s">
        <v>596</v>
      </c>
      <c r="Y15" s="20">
        <v>2026.0</v>
      </c>
      <c r="Z15" s="3">
        <v>1.0</v>
      </c>
      <c r="AA15" s="22">
        <v>35.0</v>
      </c>
      <c r="AB15" s="26">
        <v>35.0</v>
      </c>
      <c r="AC15" s="24">
        <v>23.0</v>
      </c>
      <c r="AD15" s="24">
        <v>11.0</v>
      </c>
      <c r="AE15" s="20">
        <v>12.0</v>
      </c>
      <c r="AF15" s="21">
        <v>0.0</v>
      </c>
      <c r="AG15" s="20">
        <v>19.0</v>
      </c>
      <c r="AH15" s="24">
        <v>46050.8759837963</v>
      </c>
      <c r="AI15" s="20">
        <v>0.0</v>
      </c>
      <c r="AJ15" s="3">
        <v>0.0</v>
      </c>
      <c r="AK15" s="3">
        <v>0.0</v>
      </c>
      <c r="AL15" s="26">
        <v>0.0</v>
      </c>
      <c r="AM15" s="25"/>
      <c r="AN15" s="25"/>
      <c r="AO15" s="3">
        <v>0.0</v>
      </c>
      <c r="AP15" s="3">
        <v>0.0</v>
      </c>
      <c r="AQ15" s="26">
        <v>0.0</v>
      </c>
      <c r="AR15" s="24">
        <v>1.0</v>
      </c>
      <c r="AS15" s="24">
        <v>6.0</v>
      </c>
      <c r="AT15" s="3" t="s">
        <v>597</v>
      </c>
      <c r="AU15" s="2"/>
      <c r="AV15" s="3" t="s">
        <v>598</v>
      </c>
      <c r="AW15" s="3" t="s">
        <v>497</v>
      </c>
      <c r="AX15" s="3" t="s">
        <v>599</v>
      </c>
      <c r="AY15" s="3" t="s">
        <v>497</v>
      </c>
      <c r="AZ15" s="3" t="s">
        <v>600</v>
      </c>
      <c r="BA15" s="3" t="s">
        <v>601</v>
      </c>
      <c r="BB15" s="3" t="s">
        <v>602</v>
      </c>
      <c r="BC15" s="2" t="str">
        <f>IFERROR(__xludf.DUMMYFUNCTION("AI(""You are a customer success manager reviewing account health. Write a 3-4 sentence engagement summary for: Ziff Davis Inc.
Renewal: 2026-04-20 | Stage: Discovery (104) | CSM: John Davis | Engagement Score: 35/100 | Days since last contact: 34 | Emails"&amp;" 30d/90d: 0/19 | Meetings past/future/30d: 0/0/0 | Last meeting:  | Next meeting:  | Open tasks: 0 | Recaps: 1 | Action items: 6
--- RECENT EMAILS (newest first) ---
2026-01-29 (OUT): Re: Updated invitation: ObservePoint | Ziff Davis Inc. 60 min Sync @ T"&amp;"hu Feb 5,  — Sure I can make that work, you should get an event update in a separate
 email, thanks Robert!
 *Regards, *
 John Davis *   |    * *Customer Succe
2026-01-29 (IN): Re: Updated invitation: ObservePoint | Ziff Davis Inc. 60 min Sync @ Thu F"&amp;"eb 5,  — Hi John,
 I will be travelling for work February 5.  Would it be possible to aim for
 the same time February 12?
 &lt;https://www.ziffdavis.com/&gt; R
2026-01-28 (IN): Proposed new time: ObservePoint | Ziff Davis Inc. 60 min Sync @ Tue Feb 3, 202"&amp;"6  — Filippo Caprioli has accepted this invitation and proposed a new time:
 Thu Feb 5, 2026 2:30pm – 3:30pm
 """"Rescheduling due to a conflict""""
 ObservePo
--- OPEN/RECENT GITHUB TASKS ---
--- RECENT MEETING RECAPS ---
2026-02-12: ObservePoint | "&amp;"Ziff Davis Inc. 60 min Sync
John Davis from ObservePoint met with Filippo and Robert to discuss setting up privacy compliance audits for their website properties. Robert clarified that while their original urgent need has diminished due to cookie banner i"&amp;"mprovements, they still want to use ObservePoint to proactively catch compliance issues before they become problems, focusing initially on Mashable, IGN, and CNET for California users. John walked Filippo through creating audits with OneTrust integration "&amp;"to detect unauthor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Ziff Davis Inc.
Renewal: 2026-04-20 | Stage: Discovery (104) | CSM: John Davis | Engagement Score: 35/100 | Days since last contact: 34 | Email"&amp;"s 30d/90d: 0/19 | Meetings past/future/30d: 0/0/0 | Last meeting:  | Next meeting:  | Open tasks: 0 | Recaps: 1 | Action items: 6
--- RECENT EMAILS (newest first) ---
2026-01-29 (OUT): Re: Updated invitation: ObservePoint | Ziff Davis Inc. 60 min Sync @ "&amp;"Thu Feb 5,  — Sure I can make that work, you should get an event update in a separate
 email, thanks Robert!
 *Regards, *
 John Davis *   |    * *Customer Succe
2026-01-29 (IN): Re: Updated invitation: ObservePoint | Ziff Davis Inc. 60 min Sync @ Thu "&amp;"Feb 5,  — Hi John,
 I will be travelling for work February 5.  Would it be possible to aim for
 the same time February 12?
 &lt;https://www.ziffdavis.com/&gt; R
2026-01-28 (IN): Proposed new time: ObservePoint | Ziff Davis Inc. 60 min Sync @ Tue Feb 3, 20"&amp;"26  — Filippo Caprioli has accepted this invitation and proposed a new time:
 Thu Feb 5, 2026 2:30pm – 3:30pm
 """"Rescheduling due to a conflict""""
 ObservePo
--- OPEN/RECENT GITHUB TASKS ---
--- RECENT MEETING RECAPS ---
2026-02-12: ObservePoint |"&amp;" Ziff Davis Inc. 60 min Sync
John Davis from ObservePoint met with Filippo and Robert to discuss setting up privacy compliance audits for their website properties. Robert clarified that while their original urgent need has diminished due to cookie banner "&amp;"improvements, they still want to use ObservePoint to proactively catch compliance issues before they become problems, focusing initially on Mashable, IGN, and CNET for California users. John walked Filippo through creating audits with OneTrust integration"&amp;" to detect unauthor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Ziff Davis Inc.
Renewal: 2026-04-20 | Stage: Discovery (104) | CSM: John Davis | Engagement Score: 35/100 | Days since last contact: 34 | Emails 30d/90d: 0/19 | Meetings past/future/30d: 0/0/0 | Last meeting:  | Next meeting:  | Open tasks: 0 | Recaps: 1 | Action items: 6
--- RECENT EMAILS (newest first) ---
2026-01-29 (OUT): Re: Updated invitation: ObservePoint | Ziff Davis Inc. 60 min Sync @ Thu Feb 5,  — Sure I can make that work, you should get an event update in a separate
 email, thanks Robert!
 *Regards, *
 John Davis *   |    * *Customer Succe
2026-01-29 (IN): Re: Updated invitation: ObservePoint | Ziff Davis Inc. 60 min Sync @ Thu Feb 5,  — Hi John,
 I will be travelling for work February 5.  Would it be possible to aim for
 the same time February 12?
 &lt;https://www.ziffdavis.com/&gt; R
2026-01-28 (IN): Proposed new time: ObservePoint | Ziff Davis Inc. 60 min Sync @ Tue Feb 3, 2026  — Filippo Caprioli has accepted this invitation and proposed a new time:
 Thu Feb 5, 2026 2:30pm – 3:30pm
 ""Rescheduling due to a conflict""
 ObservePo
--- OPEN/RECENT GITHUB TASKS ---
--- RECENT MEETING RECAPS ---
2026-02-12: ObservePoint | Ziff Davis Inc. 60 min Sync
John Davis from ObservePoint met with Filippo and Robert to discuss setting up privacy compliance audits for their website properties. Robert clarified that while their original urgent need has diminished due to cookie banner improvements, they still want to use ObservePoint to proactively catch compliance issues before they become problems, focusing initially on Mashable, IGN, and CNET for California users. John walked Filippo through creating audits with OneTrust integration to detect unauthor
Based on all of the above, describe the engagement level, call out any concerns (e.g. no recent contact, low score, no future meetings booked, overdue action items), and suggest one specific next step.")</v>
      </c>
      <c r="BD15" s="3" t="s">
        <v>603</v>
      </c>
      <c r="BE15" s="2"/>
      <c r="BF15" s="2"/>
      <c r="BG15" s="2"/>
      <c r="BH15" s="2"/>
      <c r="BI15" s="2"/>
      <c r="BJ15" s="2"/>
      <c r="BK15" s="2"/>
      <c r="BL15" s="2"/>
    </row>
    <row r="16">
      <c r="A16" s="3" t="s">
        <v>440</v>
      </c>
      <c r="B16" s="5" t="s">
        <v>69</v>
      </c>
      <c r="C16" s="2"/>
      <c r="D16" s="4">
        <v>46142.0</v>
      </c>
      <c r="E16" s="7">
        <v>5000.0</v>
      </c>
      <c r="F16" s="7">
        <v>5000.0</v>
      </c>
      <c r="G16" s="3" t="s">
        <v>24</v>
      </c>
      <c r="H16" s="3" t="s">
        <v>65</v>
      </c>
      <c r="I16" s="7">
        <v>5000.0</v>
      </c>
      <c r="J16" s="20">
        <v>56.0</v>
      </c>
      <c r="K16" s="8">
        <v>0.0120481927710843</v>
      </c>
      <c r="L16" s="8">
        <v>0.123333333333333</v>
      </c>
      <c r="M16" s="3" t="s">
        <v>36</v>
      </c>
      <c r="N16" s="3" t="s">
        <v>27</v>
      </c>
      <c r="O16" s="3" t="s">
        <v>70</v>
      </c>
      <c r="P16" s="3" t="s">
        <v>43</v>
      </c>
      <c r="Q16" s="21">
        <v>1.0</v>
      </c>
      <c r="R16" s="3">
        <v>2026.0</v>
      </c>
      <c r="S16" s="3" t="s">
        <v>604</v>
      </c>
      <c r="T16" s="2"/>
      <c r="U16" s="2"/>
      <c r="V16" s="3" t="s">
        <v>495</v>
      </c>
      <c r="W16" s="5" t="s">
        <v>69</v>
      </c>
      <c r="X16" s="5" t="s">
        <v>605</v>
      </c>
      <c r="Y16" s="20">
        <v>2026.0</v>
      </c>
      <c r="Z16" s="3">
        <v>1.0</v>
      </c>
      <c r="AA16" s="22">
        <v>35.0</v>
      </c>
      <c r="AB16" s="26">
        <v>33.0</v>
      </c>
      <c r="AC16" s="24">
        <v>17.0</v>
      </c>
      <c r="AD16" s="24">
        <v>13.0</v>
      </c>
      <c r="AE16" s="20">
        <v>4.0</v>
      </c>
      <c r="AF16" s="21">
        <v>0.0</v>
      </c>
      <c r="AG16" s="20">
        <v>17.0</v>
      </c>
      <c r="AH16" s="24">
        <v>46052.38553240741</v>
      </c>
      <c r="AI16" s="20">
        <v>0.0</v>
      </c>
      <c r="AJ16" s="3">
        <v>0.0</v>
      </c>
      <c r="AK16" s="3">
        <v>0.0</v>
      </c>
      <c r="AL16" s="26">
        <v>0.0</v>
      </c>
      <c r="AM16" s="25"/>
      <c r="AN16" s="25"/>
      <c r="AO16" s="3">
        <v>0.0</v>
      </c>
      <c r="AP16" s="3">
        <v>0.0</v>
      </c>
      <c r="AQ16" s="26">
        <v>0.0</v>
      </c>
      <c r="AR16" s="24">
        <v>2.0</v>
      </c>
      <c r="AS16" s="24">
        <v>10.0</v>
      </c>
      <c r="AT16" s="3" t="s">
        <v>606</v>
      </c>
      <c r="AU16" s="2"/>
      <c r="AV16" s="3" t="s">
        <v>607</v>
      </c>
      <c r="AW16" s="3" t="s">
        <v>497</v>
      </c>
      <c r="AX16" s="3" t="s">
        <v>608</v>
      </c>
      <c r="AY16" s="3" t="s">
        <v>497</v>
      </c>
      <c r="AZ16" s="3" t="s">
        <v>609</v>
      </c>
      <c r="BA16" s="3" t="s">
        <v>610</v>
      </c>
      <c r="BB16" s="3" t="s">
        <v>611</v>
      </c>
      <c r="BC16" s="2" t="str">
        <f>IFERROR(__xludf.DUMMYFUNCTION("AI(""You are a customer success manager reviewing account health. Write a 3-4 sentence engagement summary for: Brunswick
Renewal: 2026-04-30 | Stage: Discovery (104) | CSM: John Davis | Engagement Score: 35/100 | Days since last contact: 33 | Emails 30d/9"&amp;"0d: 0/17 | Meetings past/future/30d: 0/0/0 | Last meeting:  | Next meeting:  | Open tasks: 0 | Recaps: 2 | Action items: 10
--- RECENT EMAILS (newest first) ---
2026-01-30 (OUT): Upcoming ObservePoint Renewal on April 30, 2026 - Brunswick — [image: Obser"&amp;"vePoint Logo_Gray_ON_YEllow_LOGO.jpeg]  A friendly reminder that it's time to renew.   Hi Brian,   Thank you for being an ObservePoint cu
2026-01-30 (IN): Following: ObservePoint | Brunswick Sync — Preston Tyler is following this meeting
 Learn more about"&amp;" Follow&lt;https://go.microsoft.com/fwlink/?linkid=2252265&gt;
 They can't attend, but they're inte
2026-01-30 (OUT): Re: Brad, let me introduce your new CSM John — Hey Brad,
 Thanks for sending this over! Its super helpful
 I'd love to connect and chat abo"&amp;"ut the rules we need to setup for your
 needs.
 In p
--- OPEN/RECENT GITHUB TASKS ---
--- RECENT MEETING RECAPS ---
2026-02-18: ObservePoint | Brunswick Sync
This meeting focused on implementing ObservePoint's journey tracking and privacy compliance "&amp;"auditing for Brunswick's websites. John Davis demonstrated how to use custom data layers and JavaScript to capture dynamic form values for journey validation, though Brad ultimately decided to simplify the approach due to limited developer resources and l"&amp;"ack of standardized data layers across their sites. The conversation shifted to privacy compliance testing, where John showcased ObservePoint's audit cap
---
2026-02-03: ObservePoint | Brunswick Sync
John Davis met with Brad and Aparna from Brunswick to d"&amp;"iscuss implementing ObservePoint's journey mapping and rule-building features across their 20+ websites to monitor lead form submissions. The team is struggling to create reusable rules because different forms require specific variable values (like SQL vs"&amp;". MQL lead status), and using the standard UI would require creating approximately 60+ individual rules across their sites. John proposed using custom JavaScript tags to handle the condition
Based on all of the above, describe the engagement level, call "&amp;"out any concerns (e.g. no recent contact, low score, no future meetings booked, overdue action items), and suggest one specific next step."")"),"=AI(""You are a customer success manager reviewing account health. Write a 3-4 sentence engagement summary for: Brunswick
Renewal: 2026-04-30 | Stage: Discovery (104) | CSM: John Davis | Engagement Score: 35/100 | Days since last contact: 33 | Emails 30d/"&amp;"90d: 0/17 | Meetings past/future/30d: 0/0/0 | Last meeting:  | Next meeting:  | Open tasks: 0 | Recaps: 2 | Action items: 10
--- RECENT EMAILS (newest first) ---
2026-01-30 (OUT): Upcoming ObservePoint Renewal on April 30, 2026 - Brunswick — [image: Obse"&amp;"rvePoint Logo_Gray_ON_YEllow_LOGO.jpeg]  A friendly reminder that it's time to renew.   Hi Brian,   Thank you for being an ObservePoint cu
2026-01-30 (IN): Following: ObservePoint | Brunswick Sync — Preston Tyler is following this meeting
 Learn more abou"&amp;"t Follow&lt;https://go.microsoft.com/fwlink/?linkid=2252265&gt;
 They can't attend, but they're inte
2026-01-30 (OUT): Re: Brad, let me introduce your new CSM John — Hey Brad,
 Thanks for sending this over! Its super helpful
 I'd love to connect and chat ab"&amp;"out the rules we need to setup for your
 needs.
 In p
--- OPEN/RECENT GITHUB TASKS ---
--- RECENT MEETING RECAPS ---
2026-02-18: ObservePoint | Brunswick Sync
This meeting focused on implementing ObservePoint's journey tracking and privacy compliance"&amp;" auditing for Brunswick's websites. John Davis demonstrated how to use custom data layers and JavaScript to capture dynamic form values for journey validation, though Brad ultimately decided to simplify the approach due to limited developer resources and "&amp;"lack of standardized data layers across their sites. The conversation shifted to privacy compliance testing, where John showcased ObservePoint's audit cap
---
2026-02-03: ObservePoint | Brunswick Sync
John Davis met with Brad and Aparna from Brunswick to "&amp;"discuss implementing ObservePoint's journey mapping and rule-building features across their 20+ websites to monitor lead form submissions. The team is struggling to create reusable rules because different forms require specific variable values (like SQL v"&amp;"s. MQL lead status), and using the standard UI would require creating approximately 60+ individual rules across their sites. John proposed using custom JavaScript tags to handle the condition
Based on all of the above, describe the engagement level, call"&amp;" out any concerns (e.g. no recent contact, low score, no future meetings booked, overdue action items), and suggest one specific next step."")")</f>
        <v>=AI("You are a customer success manager reviewing account health. Write a 3-4 sentence engagement summary for: Brunswick
Renewal: 2026-04-30 | Stage: Discovery (104) | CSM: John Davis | Engagement Score: 35/100 | Days since last contact: 33 | Emails 30d/90d: 0/17 | Meetings past/future/30d: 0/0/0 | Last meeting:  | Next meeting:  | Open tasks: 0 | Recaps: 2 | Action items: 10
--- RECENT EMAILS (newest first) ---
2026-01-30 (OUT): Upcoming ObservePoint Renewal on April 30, 2026 - Brunswick — [image: ObservePoint Logo_Gray_ON_YEllow_LOGO.jpeg]  A friendly reminder that it's time to renew.   Hi Brian,   Thank you for being an ObservePoint cu
2026-01-30 (IN): Following: ObservePoint | Brunswick Sync — Preston Tyler is following this meeting
 Learn more about Follow&lt;https://go.microsoft.com/fwlink/?linkid=2252265&gt;
 They can't attend, but they're inte
2026-01-30 (OUT): Re: Brad, let me introduce your new CSM John — Hey Brad,
 Thanks for sending this over! Its super helpful
 I'd love to connect and chat about the rules we need to setup for your
 needs.
 In p
--- OPEN/RECENT GITHUB TASKS ---
--- RECENT MEETING RECAPS ---
2026-02-18: ObservePoint | Brunswick Sync
This meeting focused on implementing ObservePoint's journey tracking and privacy compliance auditing for Brunswick's websites. John Davis demonstrated how to use custom data layers and JavaScript to capture dynamic form values for journey validation, though Brad ultimately decided to simplify the approach due to limited developer resources and lack of standardized data layers across their sites. The conversation shifted to privacy compliance testing, where John showcased ObservePoint's audit cap
---
2026-02-03: ObservePoint | Brunswick Sync
John Davis met with Brad and Aparna from Brunswick to discuss implementing ObservePoint's journey mapping and rule-building features across their 20+ websites to monitor lead form submissions. The team is struggling to create reusable rules because different forms require specific variable values (like SQL vs. MQL lead status), and using the standard UI would require creating approximately 60+ individual rules across their sites. John proposed using custom JavaScript tags to handle the condition
Based on all of the above, describe the engagement level, call out any concerns (e.g. no recent contact, low score, no future meetings booked, overdue action items), and suggest one specific next step.")</v>
      </c>
      <c r="BD16" s="3" t="s">
        <v>612</v>
      </c>
      <c r="BE16" s="2"/>
      <c r="BF16" s="2"/>
      <c r="BG16" s="2"/>
      <c r="BH16" s="2"/>
      <c r="BI16" s="2"/>
      <c r="BJ16" s="2"/>
      <c r="BK16" s="2"/>
      <c r="BL16" s="2"/>
    </row>
    <row r="17">
      <c r="A17" s="3" t="s">
        <v>613</v>
      </c>
      <c r="B17" s="5" t="s">
        <v>71</v>
      </c>
      <c r="C17" s="3" t="b">
        <v>1</v>
      </c>
      <c r="D17" s="4">
        <v>46151.0</v>
      </c>
      <c r="E17" s="7">
        <v>2400.0</v>
      </c>
      <c r="F17" s="7">
        <v>2400.0</v>
      </c>
      <c r="G17" s="3" t="s">
        <v>24</v>
      </c>
      <c r="H17" s="3" t="s">
        <v>72</v>
      </c>
      <c r="I17" s="7">
        <v>2400.0</v>
      </c>
      <c r="J17" s="20">
        <v>64.0</v>
      </c>
      <c r="K17" s="8">
        <v>0.655666666666666</v>
      </c>
      <c r="L17" s="10"/>
      <c r="M17" s="3" t="s">
        <v>36</v>
      </c>
      <c r="N17" s="3" t="s">
        <v>27</v>
      </c>
      <c r="O17" s="3" t="s">
        <v>37</v>
      </c>
      <c r="P17" s="3" t="s">
        <v>43</v>
      </c>
      <c r="Q17" s="21">
        <v>2.0</v>
      </c>
      <c r="R17" s="3">
        <v>2026.0</v>
      </c>
      <c r="S17" s="3" t="s">
        <v>614</v>
      </c>
      <c r="T17" s="3">
        <v>0.2</v>
      </c>
      <c r="U17" s="2"/>
      <c r="V17" s="3" t="s">
        <v>523</v>
      </c>
      <c r="W17" s="5" t="s">
        <v>71</v>
      </c>
      <c r="X17" s="5" t="s">
        <v>615</v>
      </c>
      <c r="Y17" s="20">
        <v>2026.0</v>
      </c>
      <c r="Z17" s="3">
        <v>1.0</v>
      </c>
      <c r="AA17" s="22">
        <v>0.0</v>
      </c>
      <c r="AB17" s="23"/>
      <c r="AC17" s="24">
        <v>0.0</v>
      </c>
      <c r="AD17" s="24">
        <v>0.0</v>
      </c>
      <c r="AE17" s="20">
        <v>0.0</v>
      </c>
      <c r="AF17" s="21">
        <v>0.0</v>
      </c>
      <c r="AG17" s="20">
        <v>0.0</v>
      </c>
      <c r="AH17" s="25"/>
      <c r="AI17" s="20">
        <v>0.0</v>
      </c>
      <c r="AJ17" s="3">
        <v>0.0</v>
      </c>
      <c r="AK17" s="3">
        <v>0.0</v>
      </c>
      <c r="AL17" s="26">
        <v>0.0</v>
      </c>
      <c r="AM17" s="25"/>
      <c r="AN17" s="25"/>
      <c r="AO17" s="3">
        <v>0.0</v>
      </c>
      <c r="AP17" s="3">
        <v>0.0</v>
      </c>
      <c r="AQ17" s="26">
        <v>0.0</v>
      </c>
      <c r="AR17" s="24">
        <v>0.0</v>
      </c>
      <c r="AS17" s="24">
        <v>0.0</v>
      </c>
      <c r="AT17" s="2"/>
      <c r="AU17" s="2"/>
      <c r="AV17" s="2"/>
      <c r="AW17" s="3" t="s">
        <v>497</v>
      </c>
      <c r="AX17" s="3" t="s">
        <v>497</v>
      </c>
      <c r="AY17" s="3" t="s">
        <v>497</v>
      </c>
      <c r="AZ17" s="3" t="s">
        <v>497</v>
      </c>
      <c r="BA17" s="3" t="s">
        <v>497</v>
      </c>
      <c r="BB17" s="2"/>
      <c r="BC17" s="2" t="str">
        <f>IFERROR(__xludf.DUMMYFUNCTION("AI(""You are a customer success manager reviewing account health. Write a 3-4 sentence engagement summary for: Hopkins
Renewal: 2026-05-09 | Stage: Discovery (28) | CSM: John Davis | Engagement Score: 0/100 | Days since last contact:  | Emails 30d/90d: 0/"&amp;"0 | Meetings past/future/30d: 0/0/0 | Last meeting:  | Next meeting:  | Open tasks: 0 | Recaps: 0 | Action items: 0
--- RECENT EMAILS (newest first) ---
--- OPEN/RECENT GITHUB TASKS ---
--- RECENT MEETING RECAPS ---
Based on all of the above, descr"&amp;"ibe the engagement level, call out any concerns (e.g. no recent contact, low score, no future meetings booked, overdue action items), and suggest one specific next step."")"),"=AI(""You are a customer success manager reviewing account health. Write a 3-4 sentence engagement summary for: Hopkins
Renewal: 2026-05-09 | Stage: Discovery (28) | CSM: John Davis | Engagement Score: 0/100 | Days since last contact:  | Emails 30d/90d: 0"&amp;"/0 | Meetings past/future/30d: 0/0/0 | Last meeting:  | Next meeting:  | Open tasks: 0 | Recaps: 0 | Action items: 0
--- RECENT EMAILS (newest first) ---
--- OPEN/RECENT GITHUB TASKS ---
--- RECENT MEETING RECAPS ---
Based on all of the above, desc"&amp;"ribe the engagement level, call out any concerns (e.g. no recent contact, low score, no future meetings booked, overdue action items), and suggest one specific next step."")")</f>
        <v>=AI("You are a customer success manager reviewing account health. Write a 3-4 sentence engagement summary for: Hopkins
Renewal: 2026-05-09 | Stage: Discovery (28)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17" s="3" t="s">
        <v>616</v>
      </c>
      <c r="BE17" s="2"/>
      <c r="BF17" s="2"/>
      <c r="BG17" s="2"/>
      <c r="BH17" s="2"/>
      <c r="BI17" s="2"/>
      <c r="BJ17" s="2"/>
      <c r="BK17" s="2"/>
      <c r="BL17" s="2"/>
    </row>
    <row r="18">
      <c r="A18" s="3" t="s">
        <v>617</v>
      </c>
      <c r="B18" s="5" t="s">
        <v>73</v>
      </c>
      <c r="C18" s="3" t="b">
        <v>1</v>
      </c>
      <c r="D18" s="4">
        <v>46177.0</v>
      </c>
      <c r="E18" s="7">
        <v>8330.0</v>
      </c>
      <c r="F18" s="7">
        <v>8330.0</v>
      </c>
      <c r="G18" s="3" t="s">
        <v>24</v>
      </c>
      <c r="H18" s="3" t="s">
        <v>65</v>
      </c>
      <c r="I18" s="7">
        <v>8330.0</v>
      </c>
      <c r="J18" s="20">
        <v>44.0</v>
      </c>
      <c r="K18" s="8">
        <v>0.472075532085133</v>
      </c>
      <c r="L18" s="10"/>
      <c r="M18" s="3" t="s">
        <v>36</v>
      </c>
      <c r="N18" s="3" t="s">
        <v>27</v>
      </c>
      <c r="O18" s="3" t="s">
        <v>70</v>
      </c>
      <c r="P18" s="3" t="s">
        <v>43</v>
      </c>
      <c r="Q18" s="21">
        <v>2.0</v>
      </c>
      <c r="R18" s="3">
        <v>2026.0</v>
      </c>
      <c r="S18" s="3" t="s">
        <v>618</v>
      </c>
      <c r="T18" s="3">
        <v>0.15</v>
      </c>
      <c r="U18" s="2"/>
      <c r="V18" s="3" t="s">
        <v>495</v>
      </c>
      <c r="W18" s="5" t="s">
        <v>73</v>
      </c>
      <c r="X18" s="5" t="s">
        <v>619</v>
      </c>
      <c r="Y18" s="20">
        <v>2026.0</v>
      </c>
      <c r="Z18" s="3">
        <v>1.0</v>
      </c>
      <c r="AA18" s="22">
        <v>27.0</v>
      </c>
      <c r="AB18" s="26">
        <v>43.0</v>
      </c>
      <c r="AC18" s="24">
        <v>21.0</v>
      </c>
      <c r="AD18" s="24">
        <v>12.0</v>
      </c>
      <c r="AE18" s="20">
        <v>9.0</v>
      </c>
      <c r="AF18" s="21">
        <v>0.0</v>
      </c>
      <c r="AG18" s="20">
        <v>5.0</v>
      </c>
      <c r="AH18" s="24">
        <v>46042.47201388889</v>
      </c>
      <c r="AI18" s="20">
        <v>0.0</v>
      </c>
      <c r="AJ18" s="3">
        <v>0.0</v>
      </c>
      <c r="AK18" s="3">
        <v>0.0</v>
      </c>
      <c r="AL18" s="26">
        <v>0.0</v>
      </c>
      <c r="AM18" s="25"/>
      <c r="AN18" s="25"/>
      <c r="AO18" s="3">
        <v>0.0</v>
      </c>
      <c r="AP18" s="3">
        <v>0.0</v>
      </c>
      <c r="AQ18" s="26">
        <v>0.0</v>
      </c>
      <c r="AR18" s="24">
        <v>0.0</v>
      </c>
      <c r="AS18" s="24">
        <v>0.0</v>
      </c>
      <c r="AT18" s="3" t="s">
        <v>620</v>
      </c>
      <c r="AU18" s="2"/>
      <c r="AV18" s="2"/>
      <c r="AW18" s="3" t="s">
        <v>497</v>
      </c>
      <c r="AX18" s="3" t="s">
        <v>621</v>
      </c>
      <c r="AY18" s="3" t="s">
        <v>497</v>
      </c>
      <c r="AZ18" s="3" t="s">
        <v>497</v>
      </c>
      <c r="BA18" s="3" t="s">
        <v>497</v>
      </c>
      <c r="BB18" s="3" t="s">
        <v>622</v>
      </c>
      <c r="BC18" s="2" t="str">
        <f>IFERROR(__xludf.DUMMYFUNCTION("AI(""You are a customer success manager reviewing account health. Write a 3-4 sentence engagement summary for: RDO Equipment
Renewal: 2026-06-04 | Stage: Discovery (104) | CSM: John Davis | Engagement Score: 27/100 | Days since last contact: 43 | Emails 3"&amp;"0d/90d: 0/5 | Meetings past/future/30d: 0/0/0 | Last meeting:  | Next meeting:  | Open tasks: 0 | Recaps: 0 | Action items: 0
--- RECENT EMAILS (newest first) ---
2026-01-20 (IN): Tentative: ObservePoint | RDO Equipment Sync
2026-01-19 (IN): Tentative: O"&amp;"bservePoint | RDO Equipment Sync
2026-01-19 (IN): Accepted: ObservePoint | RDO Equipment Sync
--- OPEN/RECENT GITHUB TASKS ---
--- RECENT MEETING RECAPS ---
Based on all of the above, describe the engagement level, call out any concerns (e.g. no rece"&amp;"nt contact, low score, no future meetings booked, overdue action items), and suggest one specific next step."")"),"=AI(""You are a customer success manager reviewing account health. Write a 3-4 sentence engagement summary for: RDO Equipment
Renewal: 2026-06-04 | Stage: Discovery (104) | CSM: John Davis | Engagement Score: 27/100 | Days since last contact: 43 | Emails "&amp;"30d/90d: 0/5 | Meetings past/future/30d: 0/0/0 | Last meeting:  | Next meeting:  | Open tasks: 0 | Recaps: 0 | Action items: 0
--- RECENT EMAILS (newest first) ---
2026-01-20 (IN): Tentative: ObservePoint | RDO Equipment Sync
2026-01-19 (IN): Tentative: "&amp;"ObservePoint | RDO Equipment Sync
2026-01-19 (IN): Accepted: ObservePoint | RDO Equipment Sync
--- OPEN/RECENT GITHUB TASKS ---
--- RECENT MEETING RECAPS ---
Based on all of the above, describe the engagement level, call out any concerns (e.g. no rec"&amp;"ent contact, low score, no future meetings booked, overdue action items), and suggest one specific next step."")")</f>
        <v>=AI("You are a customer success manager reviewing account health. Write a 3-4 sentence engagement summary for: RDO Equipment
Renewal: 2026-06-04 | Stage: Discovery (104) | CSM: John Davis | Engagement Score: 27/100 | Days since last contact: 43 | Emails 30d/90d: 0/5 | Meetings past/future/30d: 0/0/0 | Last meeting:  | Next meeting:  | Open tasks: 0 | Recaps: 0 | Action items: 0
--- RECENT EMAILS (newest first) ---
2026-01-20 (IN): Tentative: ObservePoint | RDO Equipment Sync
2026-01-19 (IN): Tentative: ObservePoint | RDO Equipment Sync
2026-01-19 (IN): Accepted: ObservePoint | RDO Equipment Sync
--- OPEN/RECENT GITHUB TASKS ---
--- RECENT MEETING RECAPS ---
Based on all of the above, describe the engagement level, call out any concerns (e.g. no recent contact, low score, no future meetings booked, overdue action items), and suggest one specific next step.")</v>
      </c>
      <c r="BD18" s="3" t="s">
        <v>623</v>
      </c>
      <c r="BE18" s="2"/>
      <c r="BF18" s="2"/>
      <c r="BG18" s="2"/>
      <c r="BH18" s="2"/>
      <c r="BI18" s="2"/>
      <c r="BJ18" s="2"/>
      <c r="BK18" s="2"/>
      <c r="BL18" s="2"/>
    </row>
    <row r="19">
      <c r="A19" s="3" t="s">
        <v>624</v>
      </c>
      <c r="B19" s="5" t="s">
        <v>74</v>
      </c>
      <c r="C19" s="2"/>
      <c r="D19" s="4">
        <v>46183.0</v>
      </c>
      <c r="E19" s="7">
        <v>24008.0</v>
      </c>
      <c r="F19" s="11"/>
      <c r="G19" s="3" t="s">
        <v>24</v>
      </c>
      <c r="H19" s="3" t="s">
        <v>65</v>
      </c>
      <c r="I19" s="7">
        <v>24008.0</v>
      </c>
      <c r="J19" s="20">
        <v>12.0</v>
      </c>
      <c r="K19" s="8">
        <v>0.00789141414141414</v>
      </c>
      <c r="L19" s="10"/>
      <c r="M19" s="3" t="s">
        <v>68</v>
      </c>
      <c r="N19" s="3" t="s">
        <v>27</v>
      </c>
      <c r="O19" s="3" t="s">
        <v>51</v>
      </c>
      <c r="P19" s="3" t="s">
        <v>43</v>
      </c>
      <c r="Q19" s="21">
        <v>2.0</v>
      </c>
      <c r="R19" s="3">
        <v>2026.0</v>
      </c>
      <c r="S19" s="3" t="s">
        <v>625</v>
      </c>
      <c r="T19" s="3">
        <v>0.15</v>
      </c>
      <c r="U19" s="2"/>
      <c r="V19" s="3" t="s">
        <v>495</v>
      </c>
      <c r="W19" s="5" t="s">
        <v>74</v>
      </c>
      <c r="X19" s="5" t="s">
        <v>626</v>
      </c>
      <c r="Y19" s="20">
        <v>2026.0</v>
      </c>
      <c r="Z19" s="3">
        <v>1.0</v>
      </c>
      <c r="AA19" s="22">
        <v>21.0</v>
      </c>
      <c r="AB19" s="26">
        <v>34.0</v>
      </c>
      <c r="AC19" s="24">
        <v>5.0</v>
      </c>
      <c r="AD19" s="24">
        <v>5.0</v>
      </c>
      <c r="AE19" s="20">
        <v>0.0</v>
      </c>
      <c r="AF19" s="21">
        <v>0.0</v>
      </c>
      <c r="AG19" s="20">
        <v>4.0</v>
      </c>
      <c r="AH19" s="24">
        <v>46051.59688657407</v>
      </c>
      <c r="AI19" s="20">
        <v>0.0</v>
      </c>
      <c r="AJ19" s="3">
        <v>0.0</v>
      </c>
      <c r="AK19" s="3">
        <v>0.0</v>
      </c>
      <c r="AL19" s="26">
        <v>0.0</v>
      </c>
      <c r="AM19" s="25"/>
      <c r="AN19" s="25"/>
      <c r="AO19" s="3">
        <v>0.0</v>
      </c>
      <c r="AP19" s="3">
        <v>0.0</v>
      </c>
      <c r="AQ19" s="26">
        <v>0.0</v>
      </c>
      <c r="AR19" s="24">
        <v>0.0</v>
      </c>
      <c r="AS19" s="24">
        <v>0.0</v>
      </c>
      <c r="AT19" s="3" t="s">
        <v>627</v>
      </c>
      <c r="AU19" s="2"/>
      <c r="AV19" s="2"/>
      <c r="AW19" s="3" t="s">
        <v>497</v>
      </c>
      <c r="AX19" s="3" t="s">
        <v>628</v>
      </c>
      <c r="AY19" s="3" t="s">
        <v>497</v>
      </c>
      <c r="AZ19" s="3" t="s">
        <v>497</v>
      </c>
      <c r="BA19" s="3" t="s">
        <v>497</v>
      </c>
      <c r="BB19" s="3" t="s">
        <v>629</v>
      </c>
      <c r="BC19" s="2" t="str">
        <f>IFERROR(__xludf.DUMMYFUNCTION("AI(""You are a customer success manager reviewing account health. Write a 3-4 sentence engagement summary for: Tyson Foods
Renewal: 2026-06-10 | Stage: Discovery (104) | CSM: John Davis | Engagement Score: 21/100 | Days since last contact: 33 | Emails 30d"&amp;"/90d: 0/4 | Meetings past/future/30d: 0/0/0 | Last meeting:  | Next meeting:  | Open tasks: 0 | Recaps: 0 | Action items: 0
--- RECENT EMAILS (newest first) ---
2026-01-29 (OUT): New CSM — Hey Landon,
 I just wanted to introduce myself as your new CSM "&amp;"moving forward.
 I also wanted to check with you because I know that David Neels wa
2026-01-29 (OUT): New CSM — Hey Landon,
 I just wanted to introduce myself as your new CSM moving forward. 
 I also wanted to check with you because I know that Davi"&amp;"d Neels w
2026-01-22 (OUT): Re: ObservePoint | Tyson -Sync — Thanks Todd!
 Hey Tyson Team,
 I would love to meet and talk about your 2026 goals. Please let me know if
 that regular scheduled time works for y
--- OPEN/RECENT GITHUB TASKS ---
--- REC"&amp;"ENT MEETING RECAPS ---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Tyson Foods
Renewal: 2026-06-10 | Stage: Discovery (104) | CSM: John Davis | Engagement Score: 21/100 | Days since last contact: 33 | Emails 30"&amp;"d/90d: 0/4 | Meetings past/future/30d: 0/0/0 | Last meeting:  | Next meeting:  | Open tasks: 0 | Recaps: 0 | Action items: 0
--- RECENT EMAILS (newest first) ---
2026-01-29 (OUT): New CSM — Hey Landon,
 I just wanted to introduce myself as your new CSM"&amp;" moving forward.
 I also wanted to check with you because I know that David Neels wa
2026-01-29 (OUT): New CSM — Hey Landon,
 I just wanted to introduce myself as your new CSM moving forward. 
 I also wanted to check with you because I know that Dav"&amp;"id Neels w
2026-01-22 (OUT): Re: ObservePoint | Tyson -Sync — Thanks Todd!
 Hey Tyson Team,
 I would love to meet and talk about your 2026 goals. Please let me know if
 that regular scheduled time works for y
--- OPEN/RECENT GITHUB TASKS ---
--- RE"&amp;"CENT MEETING RECAPS ---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Tyson Foods
Renewal: 2026-06-10 | Stage: Discovery (104) | CSM: John Davis | Engagement Score: 21/100 | Days since last contact: 33 | Emails 30d/90d: 0/4 | Meetings past/future/30d: 0/0/0 | Last meeting:  | Next meeting:  | Open tasks: 0 | Recaps: 0 | Action items: 0
--- RECENT EMAILS (newest first) ---
2026-01-29 (OUT): New CSM — Hey Landon,
 I just wanted to introduce myself as your new CSM moving forward.
 I also wanted to check with you because I know that David Neels wa
2026-01-29 (OUT): New CSM — Hey Landon,
 I just wanted to introduce myself as your new CSM moving forward. 
 I also wanted to check with you because I know that David Neels w
2026-01-22 (OUT): Re: ObservePoint | Tyson -Sync — Thanks Todd!
 Hey Tyson Team,
 I would love to meet and talk about your 2026 goals. Please let me know if
 that regular scheduled time works for y
--- OPEN/RECENT GITHUB TASKS ---
--- RECENT MEETING RECAPS ---
Based on all of the above, describe the engagement level, call out any concerns (e.g. no recent contact, low score, no future meetings booked, overdue action items), and suggest one specific next step.")</v>
      </c>
      <c r="BD19" s="3" t="s">
        <v>630</v>
      </c>
      <c r="BE19" s="2"/>
      <c r="BF19" s="2"/>
      <c r="BG19" s="2"/>
      <c r="BH19" s="2"/>
      <c r="BI19" s="2"/>
      <c r="BJ19" s="2"/>
      <c r="BK19" s="2"/>
      <c r="BL19" s="2"/>
    </row>
    <row r="20">
      <c r="A20" s="3" t="s">
        <v>631</v>
      </c>
      <c r="B20" s="5" t="s">
        <v>76</v>
      </c>
      <c r="C20" s="3" t="b">
        <v>1</v>
      </c>
      <c r="D20" s="4">
        <v>46199.0</v>
      </c>
      <c r="E20" s="7">
        <v>170.0</v>
      </c>
      <c r="F20" s="7">
        <v>170.0</v>
      </c>
      <c r="G20" s="3" t="s">
        <v>24</v>
      </c>
      <c r="H20" s="3" t="s">
        <v>72</v>
      </c>
      <c r="I20" s="7">
        <v>170.0</v>
      </c>
      <c r="J20" s="20">
        <v>12.0</v>
      </c>
      <c r="K20" s="10"/>
      <c r="L20" s="10"/>
      <c r="M20" s="3" t="s">
        <v>36</v>
      </c>
      <c r="N20" s="3" t="s">
        <v>27</v>
      </c>
      <c r="O20" s="3" t="s">
        <v>51</v>
      </c>
      <c r="P20" s="2"/>
      <c r="Q20" s="21">
        <v>2.0</v>
      </c>
      <c r="R20" s="3">
        <v>2026.0</v>
      </c>
      <c r="S20" s="3" t="s">
        <v>632</v>
      </c>
      <c r="T20" s="2"/>
      <c r="U20" s="2"/>
      <c r="V20" s="3" t="s">
        <v>541</v>
      </c>
      <c r="W20" s="5" t="s">
        <v>76</v>
      </c>
      <c r="X20" s="5" t="s">
        <v>633</v>
      </c>
      <c r="Y20" s="20">
        <v>2026.0</v>
      </c>
      <c r="Z20" s="3">
        <v>1.0</v>
      </c>
      <c r="AA20" s="22">
        <v>0.0</v>
      </c>
      <c r="AB20" s="23"/>
      <c r="AC20" s="24">
        <v>0.0</v>
      </c>
      <c r="AD20" s="24">
        <v>0.0</v>
      </c>
      <c r="AE20" s="20">
        <v>0.0</v>
      </c>
      <c r="AF20" s="21">
        <v>0.0</v>
      </c>
      <c r="AG20" s="20">
        <v>0.0</v>
      </c>
      <c r="AH20" s="25"/>
      <c r="AI20" s="20">
        <v>0.0</v>
      </c>
      <c r="AJ20" s="3">
        <v>0.0</v>
      </c>
      <c r="AK20" s="3">
        <v>0.0</v>
      </c>
      <c r="AL20" s="26">
        <v>0.0</v>
      </c>
      <c r="AM20" s="25"/>
      <c r="AN20" s="25"/>
      <c r="AO20" s="3">
        <v>0.0</v>
      </c>
      <c r="AP20" s="3">
        <v>0.0</v>
      </c>
      <c r="AQ20" s="26">
        <v>0.0</v>
      </c>
      <c r="AR20" s="24">
        <v>0.0</v>
      </c>
      <c r="AS20" s="24">
        <v>0.0</v>
      </c>
      <c r="AT20" s="2"/>
      <c r="AU20" s="2"/>
      <c r="AV20" s="2"/>
      <c r="AW20" s="3" t="s">
        <v>497</v>
      </c>
      <c r="AX20" s="3" t="s">
        <v>497</v>
      </c>
      <c r="AY20" s="3" t="s">
        <v>497</v>
      </c>
      <c r="AZ20" s="3" t="s">
        <v>497</v>
      </c>
      <c r="BA20" s="3" t="s">
        <v>497</v>
      </c>
      <c r="BB20" s="2"/>
      <c r="BC20" s="2" t="str">
        <f>IFERROR(__xludf.DUMMYFUNCTION("AI(""You are a customer success manager reviewing account health. Write a 3-4 sentence engagement summary for: Softcrylic
Renewal: 2026-06-26 | Stage: Discovery (28) | CSM: John Davis | Engagement Score: 0/100 | Days since last contact:  | Emails 30d/90d:"&amp;" 0/0 | Meetings past/future/30d: 0/0/0 | Last meeting:  | Next meeting:  | Open tasks: 0 | Recaps: 0 | Action items: 0
--- RECENT EMAILS (newest first) ---
--- OPEN/RECENT GITHUB TASKS ---
--- RECENT MEETING RECAPS ---
Based on all of the above, de"&amp;"scribe the engagement level, call out any concerns (e.g. no recent contact, low score, no future meetings booked, overdue action items), and suggest one specific next step."")"),"=AI(""You are a customer success manager reviewing account health. Write a 3-4 sentence engagement summary for: Softcrylic
Renewal: 2026-06-26 | Stage: Discovery (28) | CSM: John Davis | Engagement Score: 0/100 | Days since last contact:  | Emails 30d/90d"&amp;": 0/0 | Meetings past/future/30d: 0/0/0 | Last meeting:  | Next meeting:  | Open tasks: 0 | Recaps: 0 | Action items: 0
--- RECENT EMAILS (newest first) ---
--- OPEN/RECENT GITHUB TASKS ---
--- RECENT MEETING RECAPS ---
Based on all of the above, d"&amp;"escribe the engagement level, call out any concerns (e.g. no recent contact, low score, no future meetings booked, overdue action items), and suggest one specific next step."")")</f>
        <v>=AI("You are a customer success manager reviewing account health. Write a 3-4 sentence engagement summary for: Softcrylic
Renewal: 2026-06-26 | Stage: Discovery (28)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20" s="3" t="s">
        <v>616</v>
      </c>
      <c r="BE20" s="2"/>
      <c r="BF20" s="2"/>
      <c r="BG20" s="2"/>
      <c r="BH20" s="2"/>
      <c r="BI20" s="2"/>
      <c r="BJ20" s="2"/>
      <c r="BK20" s="2"/>
      <c r="BL20" s="2"/>
    </row>
    <row r="21">
      <c r="A21" s="3" t="s">
        <v>390</v>
      </c>
      <c r="B21" s="5" t="s">
        <v>77</v>
      </c>
      <c r="C21" s="2"/>
      <c r="D21" s="4">
        <v>46203.0</v>
      </c>
      <c r="E21" s="7">
        <v>30080.0</v>
      </c>
      <c r="F21" s="7">
        <v>30080.0</v>
      </c>
      <c r="G21" s="3" t="s">
        <v>24</v>
      </c>
      <c r="H21" s="3" t="s">
        <v>65</v>
      </c>
      <c r="I21" s="7">
        <v>30080.0</v>
      </c>
      <c r="J21" s="20">
        <v>12.0</v>
      </c>
      <c r="K21" s="8">
        <v>0.979371428571428</v>
      </c>
      <c r="L21" s="8">
        <v>0.685333333333333</v>
      </c>
      <c r="M21" s="3" t="s">
        <v>36</v>
      </c>
      <c r="N21" s="3" t="s">
        <v>27</v>
      </c>
      <c r="O21" s="3" t="s">
        <v>32</v>
      </c>
      <c r="P21" s="2"/>
      <c r="Q21" s="21">
        <v>2.0</v>
      </c>
      <c r="R21" s="3">
        <v>2026.0</v>
      </c>
      <c r="S21" s="3" t="s">
        <v>634</v>
      </c>
      <c r="T21" s="2"/>
      <c r="U21" s="2"/>
      <c r="V21" s="3" t="s">
        <v>495</v>
      </c>
      <c r="W21" s="5" t="s">
        <v>77</v>
      </c>
      <c r="X21" s="5" t="s">
        <v>635</v>
      </c>
      <c r="Y21" s="20">
        <v>2026.0</v>
      </c>
      <c r="Z21" s="3">
        <v>1.0</v>
      </c>
      <c r="AA21" s="22">
        <v>21.0</v>
      </c>
      <c r="AB21" s="26">
        <v>49.0</v>
      </c>
      <c r="AC21" s="24">
        <v>4.0</v>
      </c>
      <c r="AD21" s="24">
        <v>3.0</v>
      </c>
      <c r="AE21" s="20">
        <v>1.0</v>
      </c>
      <c r="AF21" s="21">
        <v>0.0</v>
      </c>
      <c r="AG21" s="20">
        <v>3.0</v>
      </c>
      <c r="AH21" s="24">
        <v>46036.61158564815</v>
      </c>
      <c r="AI21" s="20">
        <v>0.0</v>
      </c>
      <c r="AJ21" s="3">
        <v>0.0</v>
      </c>
      <c r="AK21" s="3">
        <v>0.0</v>
      </c>
      <c r="AL21" s="26">
        <v>0.0</v>
      </c>
      <c r="AM21" s="25"/>
      <c r="AN21" s="25"/>
      <c r="AO21" s="3">
        <v>0.0</v>
      </c>
      <c r="AP21" s="3">
        <v>0.0</v>
      </c>
      <c r="AQ21" s="26">
        <v>0.0</v>
      </c>
      <c r="AR21" s="24">
        <v>1.0</v>
      </c>
      <c r="AS21" s="24">
        <v>3.0</v>
      </c>
      <c r="AT21" s="3" t="s">
        <v>636</v>
      </c>
      <c r="AU21" s="2"/>
      <c r="AV21" s="3" t="s">
        <v>637</v>
      </c>
      <c r="AW21" s="3" t="s">
        <v>497</v>
      </c>
      <c r="AX21" s="3" t="s">
        <v>638</v>
      </c>
      <c r="AY21" s="3" t="s">
        <v>497</v>
      </c>
      <c r="AZ21" s="3" t="s">
        <v>639</v>
      </c>
      <c r="BA21" s="3" t="s">
        <v>640</v>
      </c>
      <c r="BB21" s="3" t="s">
        <v>641</v>
      </c>
      <c r="BC21" s="2" t="str">
        <f>IFERROR(__xludf.DUMMYFUNCTION("AI(""You are a customer success manager reviewing account health. Write a 3-4 sentence engagement summary for: Seagate
Renewal: 2026-06-30 | Stage: Discovery (104) | CSM: John Davis | Engagement Score: 21/100 | Days since last contact: 48 | Emails 30d/90d"&amp;": 0/3 | Meetings past/future/30d: 0/0/0 | Last meeting:  | Next meeting:  | Open tasks: 0 | Recaps: 1 | Action items: 3
--- RECENT EMAILS (newest first) ---
2026-01-14 (OUT): OneTrust Regex Issue — Hey Dipendra,
 Following up on our discussion regardin"&amp;"g the OneTrust regex issue you
 raised with Macey two meetings ago, I have an update after spe
2026-01-08 (IN): Accepted:  ObservePoint | Seagate Monthly Sync
2025-12-09 (OUT): Updated invitation: ObservePoint | Seagate- Sync @ Thu Dec 18, 2025 12pm - 12:"&amp;"30 — This event has been updated
 Changed: time
 ObservePoint | Seagate- Sync
 Thursday Dec 18, 2025 ⋅ 12pm – 12:30pm
 Mountain Time - Denver
 Joi
--- OPEN/RECENT GITHUB TASKS ---
--- RECENT MEETING RECAPS ---
2026-02-05: ObservePoint | Seagat"&amp;"e Monthly Sync
John Davis and Dipendra Bagchee discussed troubleshooting cookie compliance tracking between ObservePoint and OneTrust. They identified that Dipendra's report was incorrectly mixing opt-in and opt-out audit data, causing confusion about whi"&amp;"ch cookies were truly unapproved versus those appropriately flagged in opt-out scenarios. John clarified that cookies showing as """"unapproved"""" in opt-out audits (like targeting cookies) are correctly identified as non-compliant since they shouldn't f"&amp;"ire after u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Seagate
Renewal: 2026-06-30 | Stage: Discovery (104) | CSM: John Davis | Engagement Score: 21/100 | Days since last contact: 48 | Emails 30d/90"&amp;"d: 0/3 | Meetings past/future/30d: 0/0/0 | Last meeting:  | Next meeting:  | Open tasks: 0 | Recaps: 1 | Action items: 3
--- RECENT EMAILS (newest first) ---
2026-01-14 (OUT): OneTrust Regex Issue — Hey Dipendra,
 Following up on our discussion regardi"&amp;"ng the OneTrust regex issue you
 raised with Macey two meetings ago, I have an update after spe
2026-01-08 (IN): Accepted:  ObservePoint | Seagate Monthly Sync
2025-12-09 (OUT): Updated invitation: ObservePoint | Seagate- Sync @ Thu Dec 18, 2025 12pm - 12"&amp;":30 — This event has been updated
 Changed: time
 ObservePoint | Seagate- Sync
 Thursday Dec 18, 2025 ⋅ 12pm – 12:30pm
 Mountain Time - Denver
 Joi
--- OPEN/RECENT GITHUB TASKS ---
--- RECENT MEETING RECAPS ---
2026-02-05: ObservePoint | Seaga"&amp;"te Monthly Sync
John Davis and Dipendra Bagchee discussed troubleshooting cookie compliance tracking between ObservePoint and OneTrust. They identified that Dipendra's report was incorrectly mixing opt-in and opt-out audit data, causing confusion about wh"&amp;"ich cookies were truly unapproved versus those appropriately flagged in opt-out scenarios. John clarified that cookies showing as """"unapproved"""" in opt-out audits (like targeting cookies) are correctly identified as non-compliant since they shouldn't "&amp;"fire after u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Seagate
Renewal: 2026-06-30 | Stage: Discovery (104) | CSM: John Davis | Engagement Score: 21/100 | Days since last contact: 48 | Emails 30d/90d: 0/3 | Meetings past/future/30d: 0/0/0 | Last meeting:  | Next meeting:  | Open tasks: 0 | Recaps: 1 | Action items: 3
--- RECENT EMAILS (newest first) ---
2026-01-14 (OUT): OneTrust Regex Issue — Hey Dipendra,
 Following up on our discussion regarding the OneTrust regex issue you
 raised with Macey two meetings ago, I have an update after spe
2026-01-08 (IN): Accepted:  ObservePoint | Seagate Monthly Sync
2025-12-09 (OUT): Updated invitation: ObservePoint | Seagate- Sync @ Thu Dec 18, 2025 12pm - 12:30 — This event has been updated
 Changed: time
 ObservePoint | Seagate- Sync
 Thursday Dec 18, 2025 ⋅ 12pm – 12:30pm
 Mountain Time - Denver
 Joi
--- OPEN/RECENT GITHUB TASKS ---
--- RECENT MEETING RECAPS ---
2026-02-05: ObservePoint | Seagate Monthly Sync
John Davis and Dipendra Bagchee discussed troubleshooting cookie compliance tracking between ObservePoint and OneTrust. They identified that Dipendra's report was incorrectly mixing opt-in and opt-out audit data, causing confusion about which cookies were truly unapproved versus those appropriately flagged in opt-out scenarios. John clarified that cookies showing as ""unapproved"" in opt-out audits (like targeting cookies) are correctly identified as non-compliant since they shouldn't fire after u
Based on all of the above, describe the engagement level, call out any concerns (e.g. no recent contact, low score, no future meetings booked, overdue action items), and suggest one specific next step.")</v>
      </c>
      <c r="BD21" s="3" t="s">
        <v>642</v>
      </c>
      <c r="BE21" s="2"/>
      <c r="BF21" s="2"/>
      <c r="BG21" s="2"/>
      <c r="BH21" s="2"/>
      <c r="BI21" s="2"/>
      <c r="BJ21" s="2"/>
      <c r="BK21" s="2"/>
      <c r="BL21" s="2"/>
    </row>
    <row r="22">
      <c r="A22" s="3" t="s">
        <v>434</v>
      </c>
      <c r="B22" s="5" t="s">
        <v>78</v>
      </c>
      <c r="C22" s="3" t="b">
        <v>1</v>
      </c>
      <c r="D22" s="4">
        <v>46212.0</v>
      </c>
      <c r="E22" s="7">
        <v>14000.0</v>
      </c>
      <c r="F22" s="7">
        <v>14000.0</v>
      </c>
      <c r="G22" s="3" t="s">
        <v>49</v>
      </c>
      <c r="H22" s="3" t="s">
        <v>65</v>
      </c>
      <c r="I22" s="7">
        <v>14000.0</v>
      </c>
      <c r="J22" s="20">
        <v>32.0</v>
      </c>
      <c r="K22" s="8">
        <v>0.583733333333333</v>
      </c>
      <c r="L22" s="8">
        <v>0.068</v>
      </c>
      <c r="M22" s="3" t="s">
        <v>36</v>
      </c>
      <c r="N22" s="3" t="s">
        <v>27</v>
      </c>
      <c r="O22" s="3" t="s">
        <v>28</v>
      </c>
      <c r="P22" s="3" t="s">
        <v>43</v>
      </c>
      <c r="Q22" s="21">
        <v>2.0</v>
      </c>
      <c r="R22" s="3">
        <v>2026.0</v>
      </c>
      <c r="S22" s="3" t="s">
        <v>643</v>
      </c>
      <c r="T22" s="3">
        <v>0.15</v>
      </c>
      <c r="U22" s="2"/>
      <c r="V22" s="3" t="s">
        <v>495</v>
      </c>
      <c r="W22" s="5" t="s">
        <v>78</v>
      </c>
      <c r="X22" s="5" t="s">
        <v>644</v>
      </c>
      <c r="Y22" s="20">
        <v>2026.0</v>
      </c>
      <c r="Z22" s="3">
        <v>1.0</v>
      </c>
      <c r="AA22" s="22">
        <v>37.0</v>
      </c>
      <c r="AB22" s="26">
        <v>28.0</v>
      </c>
      <c r="AC22" s="24">
        <v>5.0</v>
      </c>
      <c r="AD22" s="24">
        <v>3.0</v>
      </c>
      <c r="AE22" s="20">
        <v>2.0</v>
      </c>
      <c r="AF22" s="21">
        <v>2.0</v>
      </c>
      <c r="AG22" s="20">
        <v>5.0</v>
      </c>
      <c r="AH22" s="24">
        <v>46057.49763888889</v>
      </c>
      <c r="AI22" s="20">
        <v>0.0</v>
      </c>
      <c r="AJ22" s="3">
        <v>0.0</v>
      </c>
      <c r="AK22" s="3">
        <v>0.0</v>
      </c>
      <c r="AL22" s="26">
        <v>0.0</v>
      </c>
      <c r="AM22" s="25"/>
      <c r="AN22" s="25"/>
      <c r="AO22" s="3">
        <v>0.0</v>
      </c>
      <c r="AP22" s="3">
        <v>0.0</v>
      </c>
      <c r="AQ22" s="26">
        <v>0.0</v>
      </c>
      <c r="AR22" s="24">
        <v>2.0</v>
      </c>
      <c r="AS22" s="24">
        <v>0.0</v>
      </c>
      <c r="AT22" s="3" t="s">
        <v>645</v>
      </c>
      <c r="AU22" s="2"/>
      <c r="AV22" s="3" t="s">
        <v>646</v>
      </c>
      <c r="AW22" s="3" t="s">
        <v>497</v>
      </c>
      <c r="AX22" s="3" t="s">
        <v>647</v>
      </c>
      <c r="AY22" s="3" t="s">
        <v>497</v>
      </c>
      <c r="AZ22" s="3" t="s">
        <v>648</v>
      </c>
      <c r="BA22" s="3" t="s">
        <v>497</v>
      </c>
      <c r="BB22" s="3" t="s">
        <v>649</v>
      </c>
      <c r="BC22" s="2" t="str">
        <f>IFERROR(__xludf.DUMMYFUNCTION("AI(""You are a customer success manager reviewing account health. Write a 3-4 sentence engagement summary for: Verisign
Renewal: 2026-07-09 | Stage: Discovery (104) | CSM: John Davis | Engagement Score: 37/100 | Days since last contact: 28 | Emails 30d/90"&amp;"d: 2/5 | Meetings past/future/30d: 0/0/0 | Last meeting:  | Next meeting:  | Open tasks: 0 | Recaps: 2 | Action items: 0
--- RECENT EMAILS (newest first) ---
2026-02-04 (OUT): Re: Question: Where are we with OP hosting Apps Script webhooks? — Hi Charlie,"&amp;"
 Done!
 Best regards!
 On Wed, Feb 4, 2026 at 8:49 PM Charlie Tysse &lt;
 charlie.tysse@stackedanalytics.com&gt; wrote:
 &gt; Hi Alex,
 &gt;
2026-02-04 (IN): Re: Question: Where are we with OP hosting Apps Script webhooks? — Hi Alex,
 Sorry to bug you — "&amp;"I made a change to the Google sheet again, could you
 redeploy?
 Looping in John Davis, Verisign’s new account rep (r
2026-01-28 (IN): Enrique's email — My email address.
--- OPEN/RECENT GITHUB TASKS ---
--- RECENT MEETING RECAPS ---
2026-02-23: Obse"&amp;"rvePoint | Verisign - Sync
Based on the transcript provided, this appears to be a very brief meeting segment where John Davis is dealing with technical issues related to recording settings. He's attempting to manage or disable automatic recording features"&amp;", expressing frustration with the recording functionality. The meeting seems to have just started, with the primary focus being on resolving these technical setup issues rather than substantive meeting content.
---
2026-01-28: ObservePoint | Verisign - Sy"&amp;"nc
This meeting transcript captures a brief informal conversation where participants are getting organized at the start of a call. John Davis and others discuss concerns about recording the session, noting that their company has strict policies against it"&amp;". The conversation involves some confusion about meeting room ownership and how to disable the recording feature, with participants trying to figure out the technical steps to remove the recording bot from the session.
Based on all of the above, describe"&amp;" the engagement level, call out any concerns (e.g. no recent contact, low score, no future meetings booked, overdue action items), and suggest one specific next step."")"),"=AI(""You are a customer success manager reviewing account health. Write a 3-4 sentence engagement summary for: Verisign
Renewal: 2026-07-09 | Stage: Discovery (104) | CSM: John Davis | Engagement Score: 37/100 | Days since last contact: 28 | Emails 30d/9"&amp;"0d: 2/5 | Meetings past/future/30d: 0/0/0 | Last meeting:  | Next meeting:  | Open tasks: 0 | Recaps: 2 | Action items: 0
--- RECENT EMAILS (newest first) ---
2026-02-04 (OUT): Re: Question: Where are we with OP hosting Apps Script webhooks? — Hi Charlie"&amp;",
 Done!
 Best regards!
 On Wed, Feb 4, 2026 at 8:49 PM Charlie Tysse &lt;
 charlie.tysse@stackedanalytics.com&gt; wrote:
 &gt; Hi Alex,
 &gt;
2026-02-04 (IN): Re: Question: Where are we with OP hosting Apps Script webhooks? — Hi Alex,
 Sorry to bug you —"&amp;" I made a change to the Google sheet again, could you
 redeploy?
 Looping in John Davis, Verisign’s new account rep (r
2026-01-28 (IN): Enrique's email — My email address.
--- OPEN/RECENT GITHUB TASKS ---
--- RECENT MEETING RECAPS ---
2026-02-23: Obs"&amp;"ervePoint | Verisign - Sync
Based on the transcript provided, this appears to be a very brief meeting segment where John Davis is dealing with technical issues related to recording settings. He's attempting to manage or disable automatic recording feature"&amp;"s, expressing frustration with the recording functionality. The meeting seems to have just started, with the primary focus being on resolving these technical setup issues rather than substantive meeting content.
---
2026-01-28: ObservePoint | Verisign - S"&amp;"ync
This meeting transcript captures a brief informal conversation where participants are getting organized at the start of a call. John Davis and others discuss concerns about recording the session, noting that their company has strict policies against i"&amp;"t. The conversation involves some confusion about meeting room ownership and how to disable the recording feature, with participants trying to figure out the technical steps to remove the recording bot from the session.
Based on all of the above, describ"&amp;"e the engagement level, call out any concerns (e.g. no recent contact, low score, no future meetings booked, overdue action items), and suggest one specific next step."")")</f>
        <v>=AI("You are a customer success manager reviewing account health. Write a 3-4 sentence engagement summary for: Verisign
Renewal: 2026-07-09 | Stage: Discovery (104) | CSM: John Davis | Engagement Score: 37/100 | Days since last contact: 28 | Emails 30d/90d: 2/5 | Meetings past/future/30d: 0/0/0 | Last meeting:  | Next meeting:  | Open tasks: 0 | Recaps: 2 | Action items: 0
--- RECENT EMAILS (newest first) ---
2026-02-04 (OUT): Re: Question: Where are we with OP hosting Apps Script webhooks? — Hi Charlie,
 Done!
 Best regards!
 On Wed, Feb 4, 2026 at 8:49 PM Charlie Tysse &lt;
 charlie.tysse@stackedanalytics.com&gt; wrote:
 &gt; Hi Alex,
 &gt;
2026-02-04 (IN): Re: Question: Where are we with OP hosting Apps Script webhooks? — Hi Alex,
 Sorry to bug you — I made a change to the Google sheet again, could you
 redeploy?
 Looping in John Davis, Verisign’s new account rep (r
2026-01-28 (IN): Enrique's email — My email address.
--- OPEN/RECENT GITHUB TASKS ---
--- RECENT MEETING RECAPS ---
2026-02-23: ObservePoint | Verisign - Sync
Based on the transcript provided, this appears to be a very brief meeting segment where John Davis is dealing with technical issues related to recording settings. He's attempting to manage or disable automatic recording features, expressing frustration with the recording functionality. The meeting seems to have just started, with the primary focus being on resolving these technical setup issues rather than substantive meeting content.
---
2026-01-28: ObservePoint | Verisign - Sync
This meeting transcript captures a brief informal conversation where participants are getting organized at the start of a call. John Davis and others discuss concerns about recording the session, noting that their company has strict policies against it. The conversation involves some confusion about meeting room ownership and how to disable the recording feature, with participants trying to figure out the technical steps to remove the recording bot from the session.
Based on all of the above, describe the engagement level, call out any concerns (e.g. no recent contact, low score, no future meetings booked, overdue action items), and suggest one specific next step.")</v>
      </c>
      <c r="BD22" s="3" t="s">
        <v>650</v>
      </c>
      <c r="BE22" s="2"/>
      <c r="BF22" s="2"/>
      <c r="BG22" s="2"/>
      <c r="BH22" s="2"/>
      <c r="BI22" s="2"/>
      <c r="BJ22" s="2"/>
      <c r="BK22" s="2"/>
      <c r="BL22" s="2"/>
    </row>
    <row r="23">
      <c r="A23" s="3" t="s">
        <v>220</v>
      </c>
      <c r="B23" s="5" t="s">
        <v>79</v>
      </c>
      <c r="C23" s="3" t="b">
        <v>1</v>
      </c>
      <c r="D23" s="4">
        <v>46217.0</v>
      </c>
      <c r="E23" s="7">
        <v>28000.0</v>
      </c>
      <c r="F23" s="7">
        <v>7000.0</v>
      </c>
      <c r="G23" s="3" t="s">
        <v>49</v>
      </c>
      <c r="H23" s="3" t="s">
        <v>80</v>
      </c>
      <c r="I23" s="7">
        <v>28000.0</v>
      </c>
      <c r="J23" s="20">
        <v>12.0</v>
      </c>
      <c r="K23" s="8">
        <v>0.181821487663412</v>
      </c>
      <c r="L23" s="8">
        <v>0.0166666666666666</v>
      </c>
      <c r="M23" s="3" t="s">
        <v>68</v>
      </c>
      <c r="N23" s="3" t="s">
        <v>27</v>
      </c>
      <c r="O23" s="3" t="s">
        <v>51</v>
      </c>
      <c r="P23" s="3" t="s">
        <v>43</v>
      </c>
      <c r="Q23" s="21">
        <v>2.0</v>
      </c>
      <c r="R23" s="3">
        <v>2026.0</v>
      </c>
      <c r="S23" s="3" t="s">
        <v>651</v>
      </c>
      <c r="T23" s="3">
        <v>0.0909</v>
      </c>
      <c r="U23" s="3" t="s">
        <v>652</v>
      </c>
      <c r="V23" s="3" t="s">
        <v>495</v>
      </c>
      <c r="W23" s="5" t="s">
        <v>79</v>
      </c>
      <c r="X23" s="5" t="s">
        <v>653</v>
      </c>
      <c r="Y23" s="20">
        <v>2026.0</v>
      </c>
      <c r="Z23" s="3">
        <v>1.0</v>
      </c>
      <c r="AA23" s="22">
        <v>35.0</v>
      </c>
      <c r="AB23" s="26">
        <v>34.0</v>
      </c>
      <c r="AC23" s="24">
        <v>26.0</v>
      </c>
      <c r="AD23" s="24">
        <v>11.0</v>
      </c>
      <c r="AE23" s="20">
        <v>15.0</v>
      </c>
      <c r="AF23" s="21">
        <v>0.0</v>
      </c>
      <c r="AG23" s="20">
        <v>21.0</v>
      </c>
      <c r="AH23" s="24">
        <v>46051.63260416666</v>
      </c>
      <c r="AI23" s="20">
        <v>0.0</v>
      </c>
      <c r="AJ23" s="3">
        <v>0.0</v>
      </c>
      <c r="AK23" s="3">
        <v>0.0</v>
      </c>
      <c r="AL23" s="26">
        <v>0.0</v>
      </c>
      <c r="AM23" s="25"/>
      <c r="AN23" s="25"/>
      <c r="AO23" s="3">
        <v>0.0</v>
      </c>
      <c r="AP23" s="3">
        <v>0.0</v>
      </c>
      <c r="AQ23" s="26">
        <v>0.0</v>
      </c>
      <c r="AR23" s="24">
        <v>2.0</v>
      </c>
      <c r="AS23" s="24">
        <v>5.0</v>
      </c>
      <c r="AT23" s="3" t="s">
        <v>654</v>
      </c>
      <c r="AU23" s="2"/>
      <c r="AV23" s="3" t="s">
        <v>655</v>
      </c>
      <c r="AW23" s="3" t="s">
        <v>497</v>
      </c>
      <c r="AX23" s="3" t="s">
        <v>656</v>
      </c>
      <c r="AY23" s="3" t="s">
        <v>497</v>
      </c>
      <c r="AZ23" s="3" t="s">
        <v>657</v>
      </c>
      <c r="BA23" s="3" t="s">
        <v>658</v>
      </c>
      <c r="BB23" s="3" t="s">
        <v>659</v>
      </c>
      <c r="BC23" s="2" t="str">
        <f>IFERROR(__xludf.DUMMYFUNCTION("AI(""You are a customer success manager reviewing account health. Write a 3-4 sentence engagement summary for: Officeworks
Renewal: 2026-07-14 | Stage: Discovery (2) | CSM: John Davis | Engagement Score: 35/100 | Days since last contact: 33 | Emails 30d/9"&amp;"0d: 0/21 | Meetings past/future/30d: 0/0/0 | Last meeting:  | Next meeting:  | Open tasks: 0 | Recaps: 2 | Action items: 5
--- RECENT EMAILS (newest first) ---
2026-01-29 (OUT): ObservePoint | Officeworks Sync — Look forward to chatting about your 2026 p"&amp;"lans and how ObservePoint can  
 help!
 ObservePoint | Officeworks Sync
 Thursday Jan 29, 2026 ⋅ 3:30pm – 
2026-01-29 (IN): Tentative: ObservePoint | Officeworks Sync — ________________________________
 This email and any attachments may contain privile"&amp;"ged and confidential information and are intended for the named ad
2026-01-18 (IN): Accepted: ObservePoint | Officeworks Sync — ________________________________
  This email and any attachments may contain privileged and confidential information and are i"&amp;"ntended for the named a
--- OPEN/RECENT GITHUB TASKS ---
--- RECENT MEETING RECAPS ---
2026-03-03: ObservePoint | Officeworks Sync
In this meeting, John Davis reconnected with the Officeworks team — including Hailey and Renee, who was returning from a "&amp;"12-month maternity leave — to discuss how they can better leverage ObservePoint for their tagging audit and QA processes. John introduced a newly documented Analytics Verification Framework designed to help teams identify common use cases, access prebuilt"&amp;" reports, and follow implementation and remediation guides, which the team found to be a valuable starting point for getting
---
2026-01-29: ObservePoint | Officeworks Sync
This meeting focused on helping Officeworks better utilize ObservePoint for data q"&amp;"uality monitoring and governance. The team discussed implementing automated audits to validate their data layer consistency across three tag managers (Tealium, Google Tag Manager, and Adobe Launch), with particular emphasis on monitoring critical conversi"&amp;"on events like add-to-cart and checkout processes. Key action items include exploring GitHub integration for automated testing during code releases, scheduling a f
Based on all of the above, describe the engagement level, call out any concerns (e.g. no r"&amp;"ecent contact, low score, no future meetings booked, overdue action items), and suggest one specific next step."")"),"=AI(""You are a customer success manager reviewing account health. Write a 3-4 sentence engagement summary for: Officeworks
Renewal: 2026-07-14 | Stage: Discovery (2) | CSM: John Davis | Engagement Score: 35/100 | Days since last contact: 33 | Emails 30d/"&amp;"90d: 0/21 | Meetings past/future/30d: 0/0/0 | Last meeting:  | Next meeting:  | Open tasks: 0 | Recaps: 2 | Action items: 5
--- RECENT EMAILS (newest first) ---
2026-01-29 (OUT): ObservePoint | Officeworks Sync — Look forward to chatting about your 2026 "&amp;"plans and how ObservePoint can  
 help!
 ObservePoint | Officeworks Sync
 Thursday Jan 29, 2026 ⋅ 3:30pm – 
2026-01-29 (IN): Tentative: ObservePoint | Officeworks Sync — ________________________________
 This email and any attachments may contain privil"&amp;"eged and confidential information and are intended for the named ad
2026-01-18 (IN): Accepted: ObservePoint | Officeworks Sync — ________________________________
  This email and any attachments may contain privileged and confidential information and are "&amp;"intended for the named a
--- OPEN/RECENT GITHUB TASKS ---
--- RECENT MEETING RECAPS ---
2026-03-03: ObservePoint | Officeworks Sync
In this meeting, John Davis reconnected with the Officeworks team — including Hailey and Renee, who was returning from a"&amp;" 12-month maternity leave — to discuss how they can better leverage ObservePoint for their tagging audit and QA processes. John introduced a newly documented Analytics Verification Framework designed to help teams identify common use cases, access prebuil"&amp;"t reports, and follow implementation and remediation guides, which the team found to be a valuable starting point for getting
---
2026-01-29: ObservePoint | Officeworks Sync
This meeting focused on helping Officeworks better utilize ObservePoint for data "&amp;"quality monitoring and governance. The team discussed implementing automated audits to validate their data layer consistency across three tag managers (Tealium, Google Tag Manager, and Adobe Launch), with particular emphasis on monitoring critical convers"&amp;"ion events like add-to-cart and checkout processes. Key action items include exploring GitHub integration for automated testing during code releases, scheduling a f
Based on all of the above, describe the engagement level, call out any concerns (e.g. no "&amp;"recent contact, low score, no future meetings booked, overdue action items), and suggest one specific next step."")")</f>
        <v>=AI("You are a customer success manager reviewing account health. Write a 3-4 sentence engagement summary for: Officeworks
Renewal: 2026-07-14 | Stage: Discovery (2) | CSM: John Davis | Engagement Score: 35/100 | Days since last contact: 33 | Emails 30d/90d: 0/21 | Meetings past/future/30d: 0/0/0 | Last meeting:  | Next meeting:  | Open tasks: 0 | Recaps: 2 | Action items: 5
--- RECENT EMAILS (newest first) ---
2026-01-29 (OUT): ObservePoint | Officeworks Sync — Look forward to chatting about your 2026 plans and how ObservePoint can  
 help!
 ObservePoint | Officeworks Sync
 Thursday Jan 29, 2026 ⋅ 3:30pm – 
2026-01-29 (IN): Tentative: ObservePoint | Officeworks Sync — ________________________________
 This email and any attachments may contain privileged and confidential information and are intended for the named ad
2026-01-18 (IN): Accepted: ObservePoint | Officeworks Sync — ________________________________
  This email and any attachments may contain privileged and confidential information and are intended for the named a
--- OPEN/RECENT GITHUB TASKS ---
--- RECENT MEETING RECAPS ---
2026-03-03: ObservePoint | Officeworks Sync
In this meeting, John Davis reconnected with the Officeworks team — including Hailey and Renee, who was returning from a 12-month maternity leave — to discuss how they can better leverage ObservePoint for their tagging audit and QA processes. John introduced a newly documented Analytics Verification Framework designed to help teams identify common use cases, access prebuilt reports, and follow implementation and remediation guides, which the team found to be a valuable starting point for getting
---
2026-01-29: ObservePoint | Officeworks Sync
This meeting focused on helping Officeworks better utilize ObservePoint for data quality monitoring and governance. The team discussed implementing automated audits to validate their data layer consistency across three tag managers (Tealium, Google Tag Manager, and Adobe Launch), with particular emphasis on monitoring critical conversion events like add-to-cart and checkout processes. Key action items include exploring GitHub integration for automated testing during code releases, scheduling a f
Based on all of the above, describe the engagement level, call out any concerns (e.g. no recent contact, low score, no future meetings booked, overdue action items), and suggest one specific next step.")</v>
      </c>
      <c r="BD23" s="3" t="s">
        <v>660</v>
      </c>
      <c r="BE23" s="2"/>
      <c r="BF23" s="2"/>
      <c r="BG23" s="2"/>
      <c r="BH23" s="2"/>
      <c r="BI23" s="2"/>
      <c r="BJ23" s="2"/>
      <c r="BK23" s="2"/>
      <c r="BL23" s="2"/>
    </row>
    <row r="24">
      <c r="A24" s="3" t="s">
        <v>661</v>
      </c>
      <c r="B24" s="5" t="s">
        <v>81</v>
      </c>
      <c r="C24" s="3" t="b">
        <v>1</v>
      </c>
      <c r="D24" s="4">
        <v>46225.0</v>
      </c>
      <c r="E24" s="7">
        <v>17000.0</v>
      </c>
      <c r="F24" s="7">
        <v>17000.0</v>
      </c>
      <c r="G24" s="3" t="s">
        <v>49</v>
      </c>
      <c r="H24" s="3" t="s">
        <v>65</v>
      </c>
      <c r="I24" s="7">
        <v>17000.0</v>
      </c>
      <c r="K24" s="8">
        <v>0.600483333333333</v>
      </c>
      <c r="L24" s="8">
        <v>0.12</v>
      </c>
      <c r="M24" s="3" t="s">
        <v>36</v>
      </c>
      <c r="N24" s="3" t="s">
        <v>27</v>
      </c>
      <c r="O24" s="3" t="s">
        <v>42</v>
      </c>
      <c r="P24" s="3" t="s">
        <v>43</v>
      </c>
      <c r="Q24" s="21">
        <v>2.0</v>
      </c>
      <c r="R24" s="3">
        <v>2026.0</v>
      </c>
      <c r="S24" s="3" t="s">
        <v>662</v>
      </c>
      <c r="T24" s="3">
        <v>0.05</v>
      </c>
      <c r="U24" s="2"/>
      <c r="V24" s="3" t="s">
        <v>495</v>
      </c>
      <c r="W24" s="5" t="s">
        <v>81</v>
      </c>
      <c r="X24" s="5" t="s">
        <v>663</v>
      </c>
      <c r="Y24" s="20">
        <v>2026.0</v>
      </c>
      <c r="Z24" s="3">
        <v>1.0</v>
      </c>
      <c r="AA24" s="22">
        <v>21.0</v>
      </c>
      <c r="AB24" s="26">
        <v>41.0</v>
      </c>
      <c r="AC24" s="24">
        <v>5.0</v>
      </c>
      <c r="AD24" s="24">
        <v>5.0</v>
      </c>
      <c r="AE24" s="20">
        <v>0.0</v>
      </c>
      <c r="AF24" s="21">
        <v>0.0</v>
      </c>
      <c r="AG24" s="20">
        <v>4.0</v>
      </c>
      <c r="AH24" s="24">
        <v>46044.693078703705</v>
      </c>
      <c r="AI24" s="20">
        <v>0.0</v>
      </c>
      <c r="AJ24" s="3">
        <v>0.0</v>
      </c>
      <c r="AK24" s="3">
        <v>0.0</v>
      </c>
      <c r="AL24" s="26">
        <v>0.0</v>
      </c>
      <c r="AM24" s="25"/>
      <c r="AN24" s="25"/>
      <c r="AO24" s="3">
        <v>0.0</v>
      </c>
      <c r="AP24" s="3">
        <v>0.0</v>
      </c>
      <c r="AQ24" s="26">
        <v>0.0</v>
      </c>
      <c r="AR24" s="24">
        <v>0.0</v>
      </c>
      <c r="AS24" s="24">
        <v>0.0</v>
      </c>
      <c r="AT24" s="3" t="s">
        <v>664</v>
      </c>
      <c r="AU24" s="2"/>
      <c r="AV24" s="2"/>
      <c r="AW24" s="3" t="s">
        <v>497</v>
      </c>
      <c r="AX24" s="3" t="s">
        <v>665</v>
      </c>
      <c r="AY24" s="3" t="s">
        <v>497</v>
      </c>
      <c r="AZ24" s="3" t="s">
        <v>497</v>
      </c>
      <c r="BA24" s="3" t="s">
        <v>497</v>
      </c>
      <c r="BB24" s="3" t="s">
        <v>666</v>
      </c>
      <c r="BC24" s="2" t="str">
        <f>IFERROR(__xludf.DUMMYFUNCTION("AI(""You are a customer success manager reviewing account health. Write a 3-4 sentence engagement summary for: Project Management Institute
Renewal: 2026-07-22 | Stage: Discovery (104) | CSM: John Davis | Engagement Score: 21/100 | Days since last contact"&amp;": 40 | Emails 30d/90d: 0/4 | Meetings past/future/30d: 0/0/0 | Last meeting:  | Next meeting:  | Open tasks: 0 | Recaps: 0 | Action items: 0
--- RECENT EMAILS (newest first) ---
2026-01-22 (OUT): Re: PMI | ObservePoint Monthly Sync — Hey Tony,
 I would"&amp;" love to connect with you and go over your 2026 goals. Can we find a
 time that works for both of us?
 Here are some slots that 
2026-01-22 (OUT): Re: PMI | ObservePoint Monthly Sync — Hey Tony,
 I would love to connect with you and go over your 2026 "&amp;"goals. Can we find a 
 time that works for both of us? 
 Here are some 
 *Rega
2026-01-22 (OUT): Re: PMI | ObservePoint Monthly Sync — Hey Tony,
 I would love to connect with you and go over your 2026 goals. Can we find a 
 time that works for both "&amp;"of us? 
 *Regards, *
 John Dav
--- OPEN/RECENT GITHUB TASKS ---
--- RECENT MEETING RECAPS ---
Based on all of the above, describe the engagement level, call out any concerns (e.g. no recent contact, low score, no future meetings booked, overdue a"&amp;"ction items), and suggest one specific next step."")"),"=AI(""You are a customer success manager reviewing account health. Write a 3-4 sentence engagement summary for: Project Management Institute
Renewal: 2026-07-22 | Stage: Discovery (104) | CSM: John Davis | Engagement Score: 21/100 | Days since last contac"&amp;"t: 40 | Emails 30d/90d: 0/4 | Meetings past/future/30d: 0/0/0 | Last meeting:  | Next meeting:  | Open tasks: 0 | Recaps: 0 | Action items: 0
--- RECENT EMAILS (newest first) ---
2026-01-22 (OUT): Re: PMI | ObservePoint Monthly Sync — Hey Tony,
 I woul"&amp;"d love to connect with you and go over your 2026 goals. Can we find a
 time that works for both of us?
 Here are some slots that 
2026-01-22 (OUT): Re: PMI | ObservePoint Monthly Sync — Hey Tony,
 I would love to connect with you and go over your 2026"&amp;" goals. Can we find a 
 time that works for both of us? 
 Here are some 
 *Rega
2026-01-22 (OUT): Re: PMI | ObservePoint Monthly Sync — Hey Tony,
 I would love to connect with you and go over your 2026 goals. Can we find a 
 time that works for both"&amp;" of us? 
 *Regards, *
 John Dav
--- OPEN/RECENT GITHUB TASKS ---
--- RECENT MEETING RECAPS ---
Based on all of the above, describe the engagement level, call out any concerns (e.g. no recent contact, low score, no future meetings booked, overdue "&amp;"action items), and suggest one specific next step."")")</f>
        <v>=AI("You are a customer success manager reviewing account health. Write a 3-4 sentence engagement summary for: Project Management Institute
Renewal: 2026-07-22 | Stage: Discovery (104) | CSM: John Davis | Engagement Score: 21/100 | Days since last contact: 40 | Emails 30d/90d: 0/4 | Meetings past/future/30d: 0/0/0 | Last meeting:  | Next meeting:  | Open tasks: 0 | Recaps: 0 | Action items: 0
--- RECENT EMAILS (newest first) ---
2026-01-22 (OUT): Re: PMI | ObservePoint Monthly Sync — Hey Tony,
 I would love to connect with you and go over your 2026 goals. Can we find a
 time that works for both of us?
 Here are some slots that 
2026-01-22 (OUT): Re: PMI | ObservePoint Monthly Sync — Hey Tony,
 I would love to connect with you and go over your 2026 goals. Can we find a 
 time that works for both of us? 
 Here are some 
 *Rega
2026-01-22 (OUT): Re: PMI | ObservePoint Monthly Sync — Hey Tony,
 I would love to connect with you and go over your 2026 goals. Can we find a 
 time that works for both of us? 
 *Regards, *
 John Dav
--- OPEN/RECENT GITHUB TASKS ---
--- RECENT MEETING RECAPS ---
Based on all of the above, describe the engagement level, call out any concerns (e.g. no recent contact, low score, no future meetings booked, overdue action items), and suggest one specific next step.")</v>
      </c>
      <c r="BD24" s="3" t="s">
        <v>667</v>
      </c>
      <c r="BE24" s="2"/>
      <c r="BF24" s="2"/>
      <c r="BG24" s="2"/>
      <c r="BH24" s="2"/>
      <c r="BI24" s="2"/>
      <c r="BJ24" s="2"/>
      <c r="BK24" s="2"/>
      <c r="BL24" s="2"/>
    </row>
    <row r="25">
      <c r="A25" s="3" t="s">
        <v>668</v>
      </c>
      <c r="B25" s="5" t="s">
        <v>82</v>
      </c>
      <c r="C25" s="3" t="b">
        <v>1</v>
      </c>
      <c r="D25" s="4">
        <v>46232.0</v>
      </c>
      <c r="E25" s="7">
        <v>340.0</v>
      </c>
      <c r="F25" s="7">
        <v>340.0</v>
      </c>
      <c r="G25" s="3" t="s">
        <v>24</v>
      </c>
      <c r="H25" s="3" t="s">
        <v>83</v>
      </c>
      <c r="I25" s="7">
        <v>340.0</v>
      </c>
      <c r="K25" s="8">
        <v>0.533333333333333</v>
      </c>
      <c r="L25" s="10"/>
      <c r="M25" s="3" t="s">
        <v>36</v>
      </c>
      <c r="N25" s="3" t="s">
        <v>27</v>
      </c>
      <c r="O25" s="3" t="s">
        <v>28</v>
      </c>
      <c r="P25" s="2"/>
      <c r="Q25" s="21">
        <v>2.0</v>
      </c>
      <c r="R25" s="3">
        <v>2026.0</v>
      </c>
      <c r="S25" s="3" t="s">
        <v>669</v>
      </c>
      <c r="T25" s="2"/>
      <c r="U25" s="2"/>
      <c r="V25" s="3" t="s">
        <v>541</v>
      </c>
      <c r="W25" s="5" t="s">
        <v>82</v>
      </c>
      <c r="X25" s="5" t="s">
        <v>670</v>
      </c>
      <c r="Y25" s="20">
        <v>2026.0</v>
      </c>
      <c r="Z25" s="3">
        <v>1.0</v>
      </c>
      <c r="AA25" s="22">
        <v>0.0</v>
      </c>
      <c r="AB25" s="23"/>
      <c r="AC25" s="24">
        <v>0.0</v>
      </c>
      <c r="AD25" s="24">
        <v>0.0</v>
      </c>
      <c r="AE25" s="20">
        <v>0.0</v>
      </c>
      <c r="AF25" s="21">
        <v>0.0</v>
      </c>
      <c r="AG25" s="20">
        <v>0.0</v>
      </c>
      <c r="AH25" s="25"/>
      <c r="AI25" s="20">
        <v>0.0</v>
      </c>
      <c r="AJ25" s="3">
        <v>0.0</v>
      </c>
      <c r="AK25" s="3">
        <v>0.0</v>
      </c>
      <c r="AL25" s="26">
        <v>0.0</v>
      </c>
      <c r="AM25" s="25"/>
      <c r="AN25" s="25"/>
      <c r="AO25" s="3">
        <v>0.0</v>
      </c>
      <c r="AP25" s="3">
        <v>0.0</v>
      </c>
      <c r="AQ25" s="26">
        <v>0.0</v>
      </c>
      <c r="AR25" s="24">
        <v>0.0</v>
      </c>
      <c r="AS25" s="24">
        <v>0.0</v>
      </c>
      <c r="AT25" s="2"/>
      <c r="AU25" s="2"/>
      <c r="AV25" s="2"/>
      <c r="AW25" s="3" t="s">
        <v>497</v>
      </c>
      <c r="AX25" s="3" t="s">
        <v>497</v>
      </c>
      <c r="AY25" s="3" t="s">
        <v>497</v>
      </c>
      <c r="AZ25" s="3" t="s">
        <v>497</v>
      </c>
      <c r="BA25" s="3" t="s">
        <v>497</v>
      </c>
      <c r="BB25" s="2"/>
      <c r="BC25" s="2" t="str">
        <f>IFERROR(__xludf.DUMMYFUNCTION("AI(""You are a customer success manager reviewing account health. Write a 3-4 sentence engagement summary for: Parallel Path
Renewal: 2026-07-29 | Stage: Identified () | CSM: John Davis | Engagement Score: 0/100 | Days since last contact:  | Emails 30d/90"&amp;"d: 0/0 | Meetings past/future/30d: 0/0/0 | Last meeting:  | Next meeting:  | Open tasks: 0 | Recaps: 0 | Action items: 0
--- RECENT EMAILS (newest first) ---
--- OPEN/RECENT GITHUB TASKS ---
--- RECENT MEETING RECAPS ---
Based on all of the above, "&amp;"describe the engagement level, call out any concerns (e.g. no recent contact, low score, no future meetings booked, overdue action items), and suggest one specific next step."")"),"=AI(""You are a customer success manager reviewing account health. Write a 3-4 sentence engagement summary for: Parallel Path
Renewal: 2026-07-29 | Stage: Identified () | CSM: John Davis | Engagement Score: 0/100 | Days since last contact:  | Emails 30d/9"&amp;"0d: 0/0 | Meetings past/future/30d: 0/0/0 | Last meeting:  | Next meeting:  | Open tasks: 0 | Recaps: 0 | Action items: 0
--- RECENT EMAILS (newest first) ---
--- OPEN/RECENT GITHUB TASKS ---
--- RECENT MEETING RECAPS ---
Based on all of the above,"&amp;" describe the engagement level, call out any concerns (e.g. no recent contact, low score, no future meetings booked, overdue action items), and suggest one specific next step."")")</f>
        <v>=AI("You are a customer success manager reviewing account health. Write a 3-4 sentence engagement summary for: Parallel Path
Renewal: 2026-07-29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25" s="3" t="s">
        <v>671</v>
      </c>
      <c r="BE25" s="2"/>
      <c r="BF25" s="2"/>
      <c r="BG25" s="2"/>
      <c r="BH25" s="2"/>
      <c r="BI25" s="2"/>
      <c r="BJ25" s="2"/>
      <c r="BK25" s="2"/>
      <c r="BL25" s="2"/>
    </row>
    <row r="26">
      <c r="A26" s="3" t="s">
        <v>422</v>
      </c>
      <c r="B26" s="5" t="s">
        <v>85</v>
      </c>
      <c r="C26" s="3" t="b">
        <v>1</v>
      </c>
      <c r="D26" s="4">
        <v>46234.0</v>
      </c>
      <c r="E26" s="7">
        <v>29380.0</v>
      </c>
      <c r="F26" s="7">
        <v>29380.0</v>
      </c>
      <c r="G26" s="3" t="s">
        <v>49</v>
      </c>
      <c r="H26" s="3" t="s">
        <v>80</v>
      </c>
      <c r="I26" s="7">
        <v>29380.0</v>
      </c>
      <c r="J26" s="20">
        <v>24.0</v>
      </c>
      <c r="K26" s="8">
        <v>0.284927536231884</v>
      </c>
      <c r="L26" s="10"/>
      <c r="M26" s="3" t="s">
        <v>36</v>
      </c>
      <c r="N26" s="3" t="s">
        <v>27</v>
      </c>
      <c r="O26" s="3" t="s">
        <v>28</v>
      </c>
      <c r="P26" s="3" t="s">
        <v>43</v>
      </c>
      <c r="Q26" s="21">
        <v>2.0</v>
      </c>
      <c r="R26" s="3">
        <v>2026.0</v>
      </c>
      <c r="S26" s="3" t="s">
        <v>672</v>
      </c>
      <c r="T26" s="3">
        <v>0.1357</v>
      </c>
      <c r="U26" s="2"/>
      <c r="V26" s="3" t="s">
        <v>495</v>
      </c>
      <c r="W26" s="5" t="s">
        <v>85</v>
      </c>
      <c r="X26" s="5" t="s">
        <v>673</v>
      </c>
      <c r="Y26" s="20">
        <v>2026.0</v>
      </c>
      <c r="Z26" s="3">
        <v>1.0</v>
      </c>
      <c r="AA26" s="22">
        <v>27.0</v>
      </c>
      <c r="AB26" s="26">
        <v>47.0</v>
      </c>
      <c r="AC26" s="24">
        <v>8.0</v>
      </c>
      <c r="AD26" s="24">
        <v>5.0</v>
      </c>
      <c r="AE26" s="20">
        <v>3.0</v>
      </c>
      <c r="AF26" s="21">
        <v>0.0</v>
      </c>
      <c r="AG26" s="20">
        <v>8.0</v>
      </c>
      <c r="AH26" s="24">
        <v>46038.551828703705</v>
      </c>
      <c r="AI26" s="20">
        <v>0.0</v>
      </c>
      <c r="AJ26" s="3">
        <v>0.0</v>
      </c>
      <c r="AK26" s="3">
        <v>0.0</v>
      </c>
      <c r="AL26" s="26">
        <v>0.0</v>
      </c>
      <c r="AM26" s="25"/>
      <c r="AN26" s="25"/>
      <c r="AO26" s="3">
        <v>0.0</v>
      </c>
      <c r="AP26" s="3">
        <v>0.0</v>
      </c>
      <c r="AQ26" s="26">
        <v>0.0</v>
      </c>
      <c r="AR26" s="24">
        <v>2.0</v>
      </c>
      <c r="AS26" s="24">
        <v>5.0</v>
      </c>
      <c r="AT26" s="3" t="s">
        <v>674</v>
      </c>
      <c r="AU26" s="2"/>
      <c r="AV26" s="3" t="s">
        <v>675</v>
      </c>
      <c r="AW26" s="3" t="s">
        <v>497</v>
      </c>
      <c r="AX26" s="3" t="s">
        <v>676</v>
      </c>
      <c r="AY26" s="3" t="s">
        <v>497</v>
      </c>
      <c r="AZ26" s="3" t="s">
        <v>677</v>
      </c>
      <c r="BA26" s="3" t="s">
        <v>678</v>
      </c>
      <c r="BB26" s="3" t="s">
        <v>679</v>
      </c>
      <c r="BC26" s="2" t="str">
        <f>IFERROR(__xludf.DUMMYFUNCTION("AI(""You are a customer success manager reviewing account health. Write a 3-4 sentence engagement summary for: Cotiviti
Renewal: 2026-07-31 | Stage: Discovery (2) | CSM: John Davis | Engagement Score: 27/100 | Days since last contact: 47 | Emails 30d/90d:"&amp;" 0/8 | Meetings past/future/30d: 0/0/0 | Last meeting:  | Next meeting:  | Open tasks: 0 | Recaps: 2 | Action items: 5
--- RECENT EMAILS (newest first) ---
2026-01-16 (IN): Accepted: ObservePoint | Cotiviti Monthly Sync
2026-01-15 (IN): Our meeting in an"&amp;" hour — Hi,  Looking forward to speaking to you in a short while.  Best,
2026-01-15 (OUT): Updated invitation: ObservePoint | Cotiviti - Sync @ Thu Jan 15, 2026 1:30pm - 2 — This event has been updated
 Changed: title
 ObservePoint | Cotiviti - Sync
 "&amp;"Thursday Jan 15, 2026 ⋅ 1:30pm – 2pm
 Mountain Time - Denver
 Jo
--- OPEN/RECENT GITHUB TASKS ---
--- RECENT MEETING RECAPS ---
2026-02-05: ObservePoint | Cotiviti Monthly Sync
John Davis met with Walter and Chris from Cotivity/EdFX to discuss the"&amp;"ir ObservePoint implementation while they're in the midst of rebuilding the EdFX website in HubSpot's CMS. John recommended they document their website quality questions and standards in plain English (particularly around accessibility and privacy complia"&amp;"nce) to better leverage ObservePoint's capabilities once the migration is complete. He provided resources on whitelisting ObservePoint's crawlers, confirmed they have ample pa
---
2026-01-15: ObservePoint | Cotiviti - Sync
This meeting served as a transit"&amp;"ion call where Macey Bell introduced John Davis as the new Customer Success Manager for Cotivity's ObservePoint account. The team discussed their current use of ObservePoint for cookie compliance and privacy monitoring, with plans to expand into accessibi"&amp;"lity scanning and broken link detection, while noting they're in the middle of migrating their edfx.com website from a self-hosted Gatsby JS platform to HubSpot. John and the team agreed to establish monthly recur
Based on all of the above, describe the "&amp;"engagement level, call out any concerns (e.g. no recent contact, low score, no future meetings booked, overdue action items), and suggest one specific next step."")"),"=AI(""You are a customer success manager reviewing account health. Write a 3-4 sentence engagement summary for: Cotiviti
Renewal: 2026-07-31 | Stage: Discovery (2) | CSM: John Davis | Engagement Score: 27/100 | Days since last contact: 47 | Emails 30d/90d"&amp;": 0/8 | Meetings past/future/30d: 0/0/0 | Last meeting:  | Next meeting:  | Open tasks: 0 | Recaps: 2 | Action items: 5
--- RECENT EMAILS (newest first) ---
2026-01-16 (IN): Accepted: ObservePoint | Cotiviti Monthly Sync
2026-01-15 (IN): Our meeting in a"&amp;"n hour — Hi,  Looking forward to speaking to you in a short while.  Best,
2026-01-15 (OUT): Updated invitation: ObservePoint | Cotiviti - Sync @ Thu Jan 15, 2026 1:30pm - 2 — This event has been updated
 Changed: title
 ObservePoint | Cotiviti - Sync
"&amp;" Thursday Jan 15, 2026 ⋅ 1:30pm – 2pm
 Mountain Time - Denver
 Jo
--- OPEN/RECENT GITHUB TASKS ---
--- RECENT MEETING RECAPS ---
2026-02-05: ObservePoint | Cotiviti Monthly Sync
John Davis met with Walter and Chris from Cotivity/EdFX to discuss th"&amp;"eir ObservePoint implementation while they're in the midst of rebuilding the EdFX website in HubSpot's CMS. John recommended they document their website quality questions and standards in plain English (particularly around accessibility and privacy compli"&amp;"ance) to better leverage ObservePoint's capabilities once the migration is complete. He provided resources on whitelisting ObservePoint's crawlers, confirmed they have ample pa
---
2026-01-15: ObservePoint | Cotiviti - Sync
This meeting served as a transi"&amp;"tion call where Macey Bell introduced John Davis as the new Customer Success Manager for Cotivity's ObservePoint account. The team discussed their current use of ObservePoint for cookie compliance and privacy monitoring, with plans to expand into accessib"&amp;"ility scanning and broken link detection, while noting they're in the middle of migrating their edfx.com website from a self-hosted Gatsby JS platform to HubSpot. John and the team agreed to establish monthly recur
Based on all of the above, describe the"&amp;" engagement level, call out any concerns (e.g. no recent contact, low score, no future meetings booked, overdue action items), and suggest one specific next step."")")</f>
        <v>=AI("You are a customer success manager reviewing account health. Write a 3-4 sentence engagement summary for: Cotiviti
Renewal: 2026-07-31 | Stage: Discovery (2) | CSM: John Davis | Engagement Score: 27/100 | Days since last contact: 47 | Emails 30d/90d: 0/8 | Meetings past/future/30d: 0/0/0 | Last meeting:  | Next meeting:  | Open tasks: 0 | Recaps: 2 | Action items: 5
--- RECENT EMAILS (newest first) ---
2026-01-16 (IN): Accepted: ObservePoint | Cotiviti Monthly Sync
2026-01-15 (IN): Our meeting in an hour — Hi,  Looking forward to speaking to you in a short while.  Best,
2026-01-15 (OUT): Updated invitation: ObservePoint | Cotiviti - Sync @ Thu Jan 15, 2026 1:30pm - 2 — This event has been updated
 Changed: title
 ObservePoint | Cotiviti - Sync
 Thursday Jan 15, 2026 ⋅ 1:30pm – 2pm
 Mountain Time - Denver
 Jo
--- OPEN/RECENT GITHUB TASKS ---
--- RECENT MEETING RECAPS ---
2026-02-05: ObservePoint | Cotiviti Monthly Sync
John Davis met with Walter and Chris from Cotivity/EdFX to discuss their ObservePoint implementation while they're in the midst of rebuilding the EdFX website in HubSpot's CMS. John recommended they document their website quality questions and standards in plain English (particularly around accessibility and privacy compliance) to better leverage ObservePoint's capabilities once the migration is complete. He provided resources on whitelisting ObservePoint's crawlers, confirmed they have ample pa
---
2026-01-15: ObservePoint | Cotiviti - Sync
This meeting served as a transition call where Macey Bell introduced John Davis as the new Customer Success Manager for Cotivity's ObservePoint account. The team discussed their current use of ObservePoint for cookie compliance and privacy monitoring, with plans to expand into accessibility scanning and broken link detection, while noting they're in the middle of migrating their edfx.com website from a self-hosted Gatsby JS platform to HubSpot. John and the team agreed to establish monthly recur
Based on all of the above, describe the engagement level, call out any concerns (e.g. no recent contact, low score, no future meetings booked, overdue action items), and suggest one specific next step.")</v>
      </c>
      <c r="BD26" s="3" t="s">
        <v>680</v>
      </c>
      <c r="BE26" s="2"/>
      <c r="BF26" s="2"/>
      <c r="BG26" s="2"/>
      <c r="BH26" s="2"/>
      <c r="BI26" s="2"/>
      <c r="BJ26" s="2"/>
      <c r="BK26" s="2"/>
      <c r="BL26" s="2"/>
    </row>
    <row r="27">
      <c r="A27" s="3" t="s">
        <v>164</v>
      </c>
      <c r="B27" s="5" t="s">
        <v>84</v>
      </c>
      <c r="C27" s="3" t="b">
        <v>1</v>
      </c>
      <c r="D27" s="4">
        <v>46234.0</v>
      </c>
      <c r="E27" s="7">
        <v>40500.0</v>
      </c>
      <c r="F27" s="7">
        <v>40500.0</v>
      </c>
      <c r="G27" s="3" t="s">
        <v>49</v>
      </c>
      <c r="H27" s="3" t="s">
        <v>80</v>
      </c>
      <c r="I27" s="7">
        <v>40500.0</v>
      </c>
      <c r="J27" s="20">
        <v>44.0</v>
      </c>
      <c r="K27" s="8">
        <v>0.463207411318581</v>
      </c>
      <c r="L27" s="10"/>
      <c r="M27" s="3" t="s">
        <v>36</v>
      </c>
      <c r="N27" s="3" t="s">
        <v>27</v>
      </c>
      <c r="O27" s="3" t="s">
        <v>51</v>
      </c>
      <c r="P27" s="3" t="s">
        <v>43</v>
      </c>
      <c r="Q27" s="21">
        <v>2.0</v>
      </c>
      <c r="R27" s="3">
        <v>2026.0</v>
      </c>
      <c r="S27" s="3" t="s">
        <v>681</v>
      </c>
      <c r="T27" s="3">
        <v>0.15</v>
      </c>
      <c r="U27" s="2"/>
      <c r="V27" s="3" t="s">
        <v>495</v>
      </c>
      <c r="W27" s="5" t="s">
        <v>84</v>
      </c>
      <c r="X27" s="5" t="s">
        <v>682</v>
      </c>
      <c r="Y27" s="20">
        <v>2026.0</v>
      </c>
      <c r="Z27" s="3">
        <v>1.0</v>
      </c>
      <c r="AA27" s="22">
        <v>31.0</v>
      </c>
      <c r="AB27" s="26">
        <v>29.0</v>
      </c>
      <c r="AC27" s="24">
        <v>4.0</v>
      </c>
      <c r="AD27" s="24">
        <v>4.0</v>
      </c>
      <c r="AE27" s="20">
        <v>0.0</v>
      </c>
      <c r="AF27" s="21">
        <v>1.0</v>
      </c>
      <c r="AG27" s="20">
        <v>3.0</v>
      </c>
      <c r="AH27" s="24">
        <v>46056.54375</v>
      </c>
      <c r="AI27" s="20">
        <v>0.0</v>
      </c>
      <c r="AJ27" s="3">
        <v>0.0</v>
      </c>
      <c r="AK27" s="3">
        <v>0.0</v>
      </c>
      <c r="AL27" s="26">
        <v>0.0</v>
      </c>
      <c r="AM27" s="25"/>
      <c r="AN27" s="25"/>
      <c r="AO27" s="3">
        <v>0.0</v>
      </c>
      <c r="AP27" s="3">
        <v>0.0</v>
      </c>
      <c r="AQ27" s="26">
        <v>0.0</v>
      </c>
      <c r="AR27" s="24">
        <v>1.0</v>
      </c>
      <c r="AS27" s="24">
        <v>4.0</v>
      </c>
      <c r="AT27" s="3" t="s">
        <v>683</v>
      </c>
      <c r="AU27" s="2"/>
      <c r="AV27" s="3" t="s">
        <v>684</v>
      </c>
      <c r="AW27" s="3" t="s">
        <v>497</v>
      </c>
      <c r="AX27" s="3" t="s">
        <v>685</v>
      </c>
      <c r="AY27" s="3" t="s">
        <v>497</v>
      </c>
      <c r="AZ27" s="3" t="s">
        <v>686</v>
      </c>
      <c r="BA27" s="3" t="s">
        <v>687</v>
      </c>
      <c r="BB27" s="3" t="s">
        <v>688</v>
      </c>
      <c r="BC27" s="2" t="str">
        <f>IFERROR(__xludf.DUMMYFUNCTION("AI(""You are a customer success manager reviewing account health. Write a 3-4 sentence engagement summary for: Caesars Entertainment
Renewal: 2026-07-31 | Stage: Discovery (2) | CSM: John Davis | Engagement Score: 31/100 | Days since last contact: 29 | Em"&amp;"ails 30d/90d: 1/3 | Meetings past/future/30d: 0/0/0 | Last meeting:  | Next meeting:  | Open tasks: 0 | Recaps: 1 | Action items: 4
--- RECENT EMAILS (newest first) ---
2026-02-03 (OUT): ObservePoint | Caesars - Sync — Here is the updated zoom link, sorr"&amp;"y for the troubles!  
 https://observepoint.zoom.us/j/3628593272?pwd=OfxX2kwpsuA5labBaZXephHbiAXlz9.1&amp;omn=933004512
2025-12-16 (OUT): Invitation: ObservePoint | Caesars - Sync @ Every 4 weeks from 1pm to 1:30pm on  — ObservePoint | Caesars - Sync
 Every 4"&amp;" weeks from 1pm to 1:30pm on Tuesday
 Mountain Time - Denver
 Join Zoom Meeting
 https://observepoint.zoom.
2025-12-09 (OUT): Updated invitation: ObservePoint | Caesars - Sync @ Fri Dec 12, 2025 12pm - 12:3 — This event has been updated
 Changed: tim"&amp;"e
 ObservePoint | Caesars - Sync
 Friday Dec 12, 2025 ⋅ 12pm – 12:30pm
 Mountain Time - Denver
 Join
--- OPEN/RECENT GITHUB TASKS ---
--- RECENT MEETING RECAPS ---
2026-03-03: ObservePoint | Caesars - Sync
In this meeting, John Davis and Chels"&amp;"ey Dugger discussed how ObservePoint helped Chelsey's team identify a rogue cookie from a former third-party vendor (Fivo) that was blocking users from completing checkout. John shared a code-based workaround for capturing first-party cookie data — includ"&amp;"ing duration, name, and domain — into a custom tag to enable rule-based monitoring. They also explored ObservePoint's Chrome debugger extension, tag rules, scheduled reports, and the company's upcoming charti
Based on all of the above, describe the engag"&amp;"ement level, call out any concerns (e.g. no recent contact, low score, no future meetings booked, overdue action items), and suggest one specific next step."")"),"=AI(""You are a customer success manager reviewing account health. Write a 3-4 sentence engagement summary for: Caesars Entertainment
Renewal: 2026-07-31 | Stage: Discovery (2) | CSM: John Davis | Engagement Score: 31/100 | Days since last contact: 29 | E"&amp;"mails 30d/90d: 1/3 | Meetings past/future/30d: 0/0/0 | Last meeting:  | Next meeting:  | Open tasks: 0 | Recaps: 1 | Action items: 4
--- RECENT EMAILS (newest first) ---
2026-02-03 (OUT): ObservePoint | Caesars - Sync — Here is the updated zoom link, sor"&amp;"ry for the troubles!  
 https://observepoint.zoom.us/j/3628593272?pwd=OfxX2kwpsuA5labBaZXephHbiAXlz9.1&amp;omn=933004512
2025-12-16 (OUT): Invitation: ObservePoint | Caesars - Sync @ Every 4 weeks from 1pm to 1:30pm on  — ObservePoint | Caesars - Sync
 Every "&amp;"4 weeks from 1pm to 1:30pm on Tuesday
 Mountain Time - Denver
 Join Zoom Meeting
 https://observepoint.zoom.
2025-12-09 (OUT): Updated invitation: ObservePoint | Caesars - Sync @ Fri Dec 12, 2025 12pm - 12:3 — This event has been updated
 Changed: ti"&amp;"me
 ObservePoint | Caesars - Sync
 Friday Dec 12, 2025 ⋅ 12pm – 12:30pm
 Mountain Time - Denver
 Join
--- OPEN/RECENT GITHUB TASKS ---
--- RECENT MEETING RECAPS ---
2026-03-03: ObservePoint | Caesars - Sync
In this meeting, John Davis and Chel"&amp;"sey Dugger discussed how ObservePoint helped Chelsey's team identify a rogue cookie from a former third-party vendor (Fivo) that was blocking users from completing checkout. John shared a code-based workaround for capturing first-party cookie data — inclu"&amp;"ding duration, name, and domain — into a custom tag to enable rule-based monitoring. They also explored ObservePoint's Chrome debugger extension, tag rules, scheduled reports, and the company's upcoming charti
Based on all of the above, describe the enga"&amp;"gement level, call out any concerns (e.g. no recent contact, low score, no future meetings booked, overdue action items), and suggest one specific next step."")")</f>
        <v>=AI("You are a customer success manager reviewing account health. Write a 3-4 sentence engagement summary for: Caesars Entertainment
Renewal: 2026-07-31 | Stage: Discovery (2) | CSM: John Davis | Engagement Score: 31/100 | Days since last contact: 29 | Emails 30d/90d: 1/3 | Meetings past/future/30d: 0/0/0 | Last meeting:  | Next meeting:  | Open tasks: 0 | Recaps: 1 | Action items: 4
--- RECENT EMAILS (newest first) ---
2026-02-03 (OUT): ObservePoint | Caesars - Sync — Here is the updated zoom link, sorry for the troubles!  
 https://observepoint.zoom.us/j/3628593272?pwd=OfxX2kwpsuA5labBaZXephHbiAXlz9.1&amp;omn=933004512
2025-12-16 (OUT): Invitation: ObservePoint | Caesars - Sync @ Every 4 weeks from 1pm to 1:30pm on  — ObservePoint | Caesars - Sync
 Every 4 weeks from 1pm to 1:30pm on Tuesday
 Mountain Time - Denver
 Join Zoom Meeting
 https://observepoint.zoom.
2025-12-09 (OUT): Updated invitation: ObservePoint | Caesars - Sync @ Fri Dec 12, 2025 12pm - 12:3 — This event has been updated
 Changed: time
 ObservePoint | Caesars - Sync
 Friday Dec 12, 2025 ⋅ 12pm – 12:30pm
 Mountain Time - Denver
 Join
--- OPEN/RECENT GITHUB TASKS ---
--- RECENT MEETING RECAPS ---
2026-03-03: ObservePoint | Caesars - Sync
In this meeting, John Davis and Chelsey Dugger discussed how ObservePoint helped Chelsey's team identify a rogue cookie from a former third-party vendor (Fivo) that was blocking users from completing checkout. John shared a code-based workaround for capturing first-party cookie data — including duration, name, and domain — into a custom tag to enable rule-based monitoring. They also explored ObservePoint's Chrome debugger extension, tag rules, scheduled reports, and the company's upcoming charti
Based on all of the above, describe the engagement level, call out any concerns (e.g. no recent contact, low score, no future meetings booked, overdue action items), and suggest one specific next step.")</v>
      </c>
      <c r="BD27" s="3" t="s">
        <v>689</v>
      </c>
      <c r="BE27" s="2"/>
      <c r="BF27" s="2"/>
      <c r="BG27" s="2"/>
      <c r="BH27" s="2"/>
      <c r="BI27" s="2"/>
      <c r="BJ27" s="2"/>
      <c r="BK27" s="2"/>
      <c r="BL27" s="2"/>
    </row>
    <row r="28">
      <c r="A28" s="3" t="s">
        <v>690</v>
      </c>
      <c r="B28" s="5" t="s">
        <v>86</v>
      </c>
      <c r="C28" s="2"/>
      <c r="D28" s="4">
        <v>46234.0</v>
      </c>
      <c r="E28" s="7">
        <v>20000.0</v>
      </c>
      <c r="F28" s="7">
        <v>20000.0</v>
      </c>
      <c r="G28" s="3" t="s">
        <v>49</v>
      </c>
      <c r="H28" s="3" t="s">
        <v>80</v>
      </c>
      <c r="I28" s="7">
        <v>20000.0</v>
      </c>
      <c r="J28" s="20">
        <v>20.0</v>
      </c>
      <c r="K28" s="8">
        <v>1.07673015873015</v>
      </c>
      <c r="L28" s="8">
        <v>0.0186666666666666</v>
      </c>
      <c r="M28" s="3" t="s">
        <v>36</v>
      </c>
      <c r="N28" s="3" t="s">
        <v>27</v>
      </c>
      <c r="O28" s="3" t="s">
        <v>32</v>
      </c>
      <c r="P28" s="2"/>
      <c r="Q28" s="21">
        <v>2.0</v>
      </c>
      <c r="R28" s="3">
        <v>2026.0</v>
      </c>
      <c r="S28" s="3" t="s">
        <v>691</v>
      </c>
      <c r="T28" s="3">
        <v>0.136</v>
      </c>
      <c r="U28" s="2"/>
      <c r="V28" s="3" t="s">
        <v>495</v>
      </c>
      <c r="W28" s="5" t="s">
        <v>86</v>
      </c>
      <c r="X28" s="5" t="s">
        <v>692</v>
      </c>
      <c r="Y28" s="20">
        <v>2026.0</v>
      </c>
      <c r="Z28" s="3">
        <v>1.0</v>
      </c>
      <c r="AA28" s="27">
        <v>45.0</v>
      </c>
      <c r="AB28" s="26">
        <v>28.0</v>
      </c>
      <c r="AC28" s="24">
        <v>29.0</v>
      </c>
      <c r="AD28" s="24">
        <v>14.0</v>
      </c>
      <c r="AE28" s="20">
        <v>15.0</v>
      </c>
      <c r="AF28" s="21">
        <v>5.0</v>
      </c>
      <c r="AG28" s="20">
        <v>29.0</v>
      </c>
      <c r="AH28" s="24">
        <v>46057.55541666667</v>
      </c>
      <c r="AI28" s="20">
        <v>0.0</v>
      </c>
      <c r="AJ28" s="3">
        <v>0.0</v>
      </c>
      <c r="AK28" s="3">
        <v>0.0</v>
      </c>
      <c r="AL28" s="26">
        <v>0.0</v>
      </c>
      <c r="AM28" s="25"/>
      <c r="AN28" s="25"/>
      <c r="AO28" s="3">
        <v>0.0</v>
      </c>
      <c r="AP28" s="3">
        <v>0.0</v>
      </c>
      <c r="AQ28" s="26">
        <v>0.0</v>
      </c>
      <c r="AR28" s="24">
        <v>2.0</v>
      </c>
      <c r="AS28" s="24">
        <v>9.0</v>
      </c>
      <c r="AT28" s="3" t="s">
        <v>693</v>
      </c>
      <c r="AU28" s="2"/>
      <c r="AV28" s="3" t="s">
        <v>694</v>
      </c>
      <c r="AW28" s="3" t="s">
        <v>497</v>
      </c>
      <c r="AX28" s="3" t="s">
        <v>695</v>
      </c>
      <c r="AY28" s="3" t="s">
        <v>497</v>
      </c>
      <c r="AZ28" s="3" t="s">
        <v>696</v>
      </c>
      <c r="BA28" s="3" t="s">
        <v>697</v>
      </c>
      <c r="BB28" s="3" t="s">
        <v>698</v>
      </c>
      <c r="BC28" s="2" t="str">
        <f>IFERROR(__xludf.DUMMYFUNCTION("AI(""You are a customer success manager reviewing account health. Write a 3-4 sentence engagement summary for: DeVry University
Renewal: 2026-07-31 | Stage: Discovery (2) | CSM: John Davis | Engagement Score: 45/100 | Days since last contact: 28 | Emails "&amp;"30d/90d: 7/29 | Meetings past/future/30d: 0/0/0 | Last meeting:  | Next meeting:  | Open tasks: 0 | Recaps: 2 | Action items: 9
--- RECENT EMAILS (newest first) ---
2026-02-04 (OUT): Re: Re: DeVry // Journeys Sample Template — #74288523: Re: DeVry // Jou"&amp;"rneys Sample Template  Submitted  We'll pick up your ticket soon   Thanks for sending this over Charlotte! I am looping in 
2026-02-04 (OUT): Re: DeVry // Journeys Sample Template — Thanks for sending this over Charlotte!
 I am looping in my journey sup"&amp;"port team to take a look since it looks
 pretty comprehensive on the forms th
2026-02-04 (OUT): Re: DeVry // Journeys Sample Template — Thanks for sending this over Charlotte!
 I am looping in my journey support team to take a look since it looks 
 pret"&amp;"ty comprehensive on the forms t
--- OPEN/RECENT GITHUB TASKS ---
--- RECENT MEETING RECAPS ---
2026-02-16: ObservePoint | DeVry University Sync
John Davis and Charlotte discussed CCPA compliance issues on their website, focusing on cookie consent manag"&amp;"ement. Charlotte wanted to verify compliance using ObservePoint's audit tools, particularly examining their single-page application where legacy tags were loading despite opt-out selections. John explained how to set up consent category audits, import One"&amp;"Trust categories, and create compliance reports, recommending they establish separate audits for each subdomain and implement proper OneT
---
2026-02-06: ObservePoint | DeVry University Sync
John Davis and Dylan Sellers met with Charlotte to present Obser"&amp;"vePoint's new framework initiative, which provides structured documentation and automated checks for validating website governance across analytics, privacy compliance, and site health. Dylan demonstrated comprehensive framework templates for Google Analy"&amp;"tics 4 and CCPA compliance that include automated checks, remediation guides, source citations, and pre-built report templates, with plans to deliver polished versions by Tuesday fo
Based on all of the above, describe the engagement level, call out any c"&amp;"oncerns (e.g. no recent contact, low score, no future meetings booked, overdue action items), and suggest one specific next step."")"),"=AI(""You are a customer success manager reviewing account health. Write a 3-4 sentence engagement summary for: DeVry University
Renewal: 2026-07-31 | Stage: Discovery (2) | CSM: John Davis | Engagement Score: 45/100 | Days since last contact: 28 | Emails"&amp;" 30d/90d: 7/29 | Meetings past/future/30d: 0/0/0 | Last meeting:  | Next meeting:  | Open tasks: 0 | Recaps: 2 | Action items: 9
--- RECENT EMAILS (newest first) ---
2026-02-04 (OUT): Re: Re: DeVry // Journeys Sample Template — #74288523: Re: DeVry // Jo"&amp;"urneys Sample Template  Submitted  We'll pick up your ticket soon   Thanks for sending this over Charlotte! I am looping in 
2026-02-04 (OUT): Re: DeVry // Journeys Sample Template — Thanks for sending this over Charlotte!
 I am looping in my journey su"&amp;"pport team to take a look since it looks
 pretty comprehensive on the forms th
2026-02-04 (OUT): Re: DeVry // Journeys Sample Template — Thanks for sending this over Charlotte!
 I am looping in my journey support team to take a look since it looks 
 pre"&amp;"tty comprehensive on the forms t
--- OPEN/RECENT GITHUB TASKS ---
--- RECENT MEETING RECAPS ---
2026-02-16: ObservePoint | DeVry University Sync
John Davis and Charlotte discussed CCPA compliance issues on their website, focusing on cookie consent mana"&amp;"gement. Charlotte wanted to verify compliance using ObservePoint's audit tools, particularly examining their single-page application where legacy tags were loading despite opt-out selections. John explained how to set up consent category audits, import On"&amp;"eTrust categories, and create compliance reports, recommending they establish separate audits for each subdomain and implement proper OneT
---
2026-02-06: ObservePoint | DeVry University Sync
John Davis and Dylan Sellers met with Charlotte to present Obse"&amp;"rvePoint's new framework initiative, which provides structured documentation and automated checks for validating website governance across analytics, privacy compliance, and site health. Dylan demonstrated comprehensive framework templates for Google Anal"&amp;"ytics 4 and CCPA compliance that include automated checks, remediation guides, source citations, and pre-built report templates, with plans to deliver polished versions by Tuesday fo
Based on all of the above, describe the engagement level, call out any "&amp;"concerns (e.g. no recent contact, low score, no future meetings booked, overdue action items), and suggest one specific next step."")")</f>
        <v>=AI("You are a customer success manager reviewing account health. Write a 3-4 sentence engagement summary for: DeVry University
Renewal: 2026-07-31 | Stage: Discovery (2) | CSM: John Davis | Engagement Score: 45/100 | Days since last contact: 28 | Emails 30d/90d: 7/29 | Meetings past/future/30d: 0/0/0 | Last meeting:  | Next meeting:  | Open tasks: 0 | Recaps: 2 | Action items: 9
--- RECENT EMAILS (newest first) ---
2026-02-04 (OUT): Re: Re: DeVry // Journeys Sample Template — #74288523: Re: DeVry // Journeys Sample Template  Submitted  We'll pick up your ticket soon   Thanks for sending this over Charlotte! I am looping in 
2026-02-04 (OUT): Re: DeVry // Journeys Sample Template — Thanks for sending this over Charlotte!
 I am looping in my journey support team to take a look since it looks
 pretty comprehensive on the forms th
2026-02-04 (OUT): Re: DeVry // Journeys Sample Template — Thanks for sending this over Charlotte!
 I am looping in my journey support team to take a look since it looks 
 pretty comprehensive on the forms t
--- OPEN/RECENT GITHUB TASKS ---
--- RECENT MEETING RECAPS ---
2026-02-16: ObservePoint | DeVry University Sync
John Davis and Charlotte discussed CCPA compliance issues on their website, focusing on cookie consent management. Charlotte wanted to verify compliance using ObservePoint's audit tools, particularly examining their single-page application where legacy tags were loading despite opt-out selections. John explained how to set up consent category audits, import OneTrust categories, and create compliance reports, recommending they establish separate audits for each subdomain and implement proper OneT
---
2026-02-06: ObservePoint | DeVry University Sync
John Davis and Dylan Sellers met with Charlotte to present ObservePoint's new framework initiative, which provides structured documentation and automated checks for validating website governance across analytics, privacy compliance, and site health. Dylan demonstrated comprehensive framework templates for Google Analytics 4 and CCPA compliance that include automated checks, remediation guides, source citations, and pre-built report templates, with plans to deliver polished versions by Tuesday fo
Based on all of the above, describe the engagement level, call out any concerns (e.g. no recent contact, low score, no future meetings booked, overdue action items), and suggest one specific next step.")</v>
      </c>
      <c r="BD28" s="3" t="s">
        <v>699</v>
      </c>
      <c r="BE28" s="2"/>
      <c r="BF28" s="2"/>
      <c r="BG28" s="2"/>
      <c r="BH28" s="2"/>
      <c r="BI28" s="2"/>
      <c r="BJ28" s="2"/>
      <c r="BK28" s="2"/>
      <c r="BL28" s="2"/>
    </row>
    <row r="29">
      <c r="A29" s="3" t="s">
        <v>700</v>
      </c>
      <c r="B29" s="5" t="s">
        <v>87</v>
      </c>
      <c r="C29" s="2"/>
      <c r="D29" s="4">
        <v>46242.0</v>
      </c>
      <c r="E29" s="7">
        <v>22100.0</v>
      </c>
      <c r="F29" s="7">
        <v>22100.0</v>
      </c>
      <c r="G29" s="3" t="s">
        <v>24</v>
      </c>
      <c r="H29" s="3" t="s">
        <v>83</v>
      </c>
      <c r="I29" s="7">
        <v>22100.0</v>
      </c>
      <c r="J29" s="20">
        <v>60.0</v>
      </c>
      <c r="K29" s="8">
        <v>0.564264510831807</v>
      </c>
      <c r="L29" s="8">
        <v>0.281333333333333</v>
      </c>
      <c r="M29" s="3" t="s">
        <v>36</v>
      </c>
      <c r="N29" s="3" t="s">
        <v>27</v>
      </c>
      <c r="O29" s="3" t="s">
        <v>51</v>
      </c>
      <c r="P29" s="3" t="s">
        <v>43</v>
      </c>
      <c r="Q29" s="21">
        <v>3.0</v>
      </c>
      <c r="R29" s="3">
        <v>2026.0</v>
      </c>
      <c r="S29" s="3" t="s">
        <v>701</v>
      </c>
      <c r="T29" s="3">
        <v>0.09</v>
      </c>
      <c r="U29" s="3" t="s">
        <v>702</v>
      </c>
      <c r="V29" s="3" t="s">
        <v>495</v>
      </c>
      <c r="W29" s="5" t="s">
        <v>87</v>
      </c>
      <c r="X29" s="5" t="s">
        <v>703</v>
      </c>
      <c r="Y29" s="20">
        <v>2026.0</v>
      </c>
      <c r="Z29" s="3">
        <v>1.0</v>
      </c>
      <c r="AA29" s="22">
        <v>35.0</v>
      </c>
      <c r="AB29" s="26">
        <v>35.0</v>
      </c>
      <c r="AC29" s="24">
        <v>13.0</v>
      </c>
      <c r="AD29" s="24">
        <v>10.0</v>
      </c>
      <c r="AE29" s="20">
        <v>3.0</v>
      </c>
      <c r="AF29" s="21">
        <v>0.0</v>
      </c>
      <c r="AG29" s="20">
        <v>12.0</v>
      </c>
      <c r="AH29" s="24">
        <v>46050.73415509259</v>
      </c>
      <c r="AI29" s="20">
        <v>0.0</v>
      </c>
      <c r="AJ29" s="3">
        <v>0.0</v>
      </c>
      <c r="AK29" s="3">
        <v>0.0</v>
      </c>
      <c r="AL29" s="26">
        <v>0.0</v>
      </c>
      <c r="AM29" s="25"/>
      <c r="AN29" s="25"/>
      <c r="AO29" s="3">
        <v>0.0</v>
      </c>
      <c r="AP29" s="3">
        <v>0.0</v>
      </c>
      <c r="AQ29" s="26">
        <v>0.0</v>
      </c>
      <c r="AR29" s="24">
        <v>1.0</v>
      </c>
      <c r="AS29" s="24">
        <v>1.0</v>
      </c>
      <c r="AT29" s="3" t="s">
        <v>704</v>
      </c>
      <c r="AU29" s="2"/>
      <c r="AV29" s="3" t="s">
        <v>705</v>
      </c>
      <c r="AW29" s="3" t="s">
        <v>497</v>
      </c>
      <c r="AX29" s="3" t="s">
        <v>706</v>
      </c>
      <c r="AY29" s="3" t="s">
        <v>497</v>
      </c>
      <c r="AZ29" s="3" t="s">
        <v>707</v>
      </c>
      <c r="BA29" s="3" t="s">
        <v>708</v>
      </c>
      <c r="BB29" s="3" t="s">
        <v>709</v>
      </c>
      <c r="BC29" s="2" t="str">
        <f>IFERROR(__xludf.DUMMYFUNCTION("AI(""You are a customer success manager reviewing account health. Write a 3-4 sentence engagement summary for: Woolworths Group
Renewal: 2026-08-08 | Stage: Identified () | CSM: John Davis | Engagement Score: 35/100 | Days since last contact: 34 | Emails "&amp;"30d/90d: 0/12 | Meetings past/future/30d: 0/0/0 | Last meeting:  | Next meeting:  | Open tasks: 0 | Recaps: 1 | Action items: 1
--- RECENT EMAILS (newest first) ---
2026-01-29 (OUT): Re: Re: Create Journey for giftcard purchase flow. — #71365801: Re: Cre"&amp;"ate Journey for giftcard purchase flow.  In progress  We're working on your ticket   Hey Satpal, I have looped in our journey suppor
2026-01-29 (IN): Re: Re: Create Journey for giftcard purchase flow. — hi Lucian-Gabriel
 these CTAs are working fine on "&amp;"dev env for me, i have also checked with few
 other people and they never had login issue,
 can 
2026-01-28 (OUT): Re: Re: Create Journey for giftcard purchase flow. — #71365801: Re: Create Journey for giftcard purchase flow.  Waiting on you  We need mo"&amp;"re information   Hey Satpal, I have looped in our journey support
--- OPEN/RECENT GITHUB TASKS ---
--- RECENT MEETING RECAPS ---
2026-02-19: ObservePoint | Woolworths - Monthly Sync
John Davis met with Satpal and Wai Kin to troubleshoot a journey setup"&amp;" issue for a gift card website, which appears to be related to custom headers and potential whitelisting requirements that need follow-up with the ObservePoint support team. They discussed the Impact Radius tag not appearing in the ObservePoint debugger e"&amp;"xtension, with John explaining how to request new tags through the platform's network request feature and tag database. John also introduced ObservePoint's new """"frameworks"""" in
Based on all of the above, describe the engagement level, call out any c"&amp;"oncerns (e.g. no recent contact, low score, no future meetings booked, overdue action items), and suggest one specific next step."")"),"=AI(""You are a customer success manager reviewing account health. Write a 3-4 sentence engagement summary for: Woolworths Group
Renewal: 2026-08-08 | Stage: Identified () | CSM: John Davis | Engagement Score: 35/100 | Days since last contact: 34 | Emails"&amp;" 30d/90d: 0/12 | Meetings past/future/30d: 0/0/0 | Last meeting:  | Next meeting:  | Open tasks: 0 | Recaps: 1 | Action items: 1
--- RECENT EMAILS (newest first) ---
2026-01-29 (OUT): Re: Re: Create Journey for giftcard purchase flow. — #71365801: Re: Cr"&amp;"eate Journey for giftcard purchase flow.  In progress  We're working on your ticket   Hey Satpal, I have looped in our journey suppor
2026-01-29 (IN): Re: Re: Create Journey for giftcard purchase flow. — hi Lucian-Gabriel
 these CTAs are working fine on"&amp;" dev env for me, i have also checked with few
 other people and they never had login issue,
 can 
2026-01-28 (OUT): Re: Re: Create Journey for giftcard purchase flow. — #71365801: Re: Create Journey for giftcard purchase flow.  Waiting on you  We need m"&amp;"ore information   Hey Satpal, I have looped in our journey support
--- OPEN/RECENT GITHUB TASKS ---
--- RECENT MEETING RECAPS ---
2026-02-19: ObservePoint | Woolworths - Monthly Sync
John Davis met with Satpal and Wai Kin to troubleshoot a journey setu"&amp;"p issue for a gift card website, which appears to be related to custom headers and potential whitelisting requirements that need follow-up with the ObservePoint support team. They discussed the Impact Radius tag not appearing in the ObservePoint debugger "&amp;"extension, with John explaining how to request new tags through the platform's network request feature and tag database. John also introduced ObservePoint's new """"frameworks"""" in
Based on all of the above, describe the engagement level, call out any "&amp;"concerns (e.g. no recent contact, low score, no future meetings booked, overdue action items), and suggest one specific next step."")")</f>
        <v>=AI("You are a customer success manager reviewing account health. Write a 3-4 sentence engagement summary for: Woolworths Group
Renewal: 2026-08-08 | Stage: Identified () | CSM: John Davis | Engagement Score: 35/100 | Days since last contact: 34 | Emails 30d/90d: 0/12 | Meetings past/future/30d: 0/0/0 | Last meeting:  | Next meeting:  | Open tasks: 0 | Recaps: 1 | Action items: 1
--- RECENT EMAILS (newest first) ---
2026-01-29 (OUT): Re: Re: Create Journey for giftcard purchase flow. — #71365801: Re: Create Journey for giftcard purchase flow.  In progress  We're working on your ticket   Hey Satpal, I have looped in our journey suppor
2026-01-29 (IN): Re: Re: Create Journey for giftcard purchase flow. — hi Lucian-Gabriel
 these CTAs are working fine on dev env for me, i have also checked with few
 other people and they never had login issue,
 can 
2026-01-28 (OUT): Re: Re: Create Journey for giftcard purchase flow. — #71365801: Re: Create Journey for giftcard purchase flow.  Waiting on you  We need more information   Hey Satpal, I have looped in our journey support
--- OPEN/RECENT GITHUB TASKS ---
--- RECENT MEETING RECAPS ---
2026-02-19: ObservePoint | Woolworths - Monthly Sync
John Davis met with Satpal and Wai Kin to troubleshoot a journey setup issue for a gift card website, which appears to be related to custom headers and potential whitelisting requirements that need follow-up with the ObservePoint support team. They discussed the Impact Radius tag not appearing in the ObservePoint debugger extension, with John explaining how to request new tags through the platform's network request feature and tag database. John also introduced ObservePoint's new ""frameworks"" in
Based on all of the above, describe the engagement level, call out any concerns (e.g. no recent contact, low score, no future meetings booked, overdue action items), and suggest one specific next step.")</v>
      </c>
      <c r="BD29" s="3" t="s">
        <v>710</v>
      </c>
      <c r="BE29" s="2"/>
      <c r="BF29" s="2"/>
      <c r="BG29" s="2"/>
      <c r="BH29" s="2"/>
      <c r="BI29" s="2"/>
      <c r="BJ29" s="2"/>
      <c r="BK29" s="2"/>
      <c r="BL29" s="2"/>
    </row>
    <row r="30">
      <c r="A30" s="3" t="s">
        <v>419</v>
      </c>
      <c r="B30" s="5" t="s">
        <v>88</v>
      </c>
      <c r="C30" s="3" t="b">
        <v>1</v>
      </c>
      <c r="D30" s="4">
        <v>46295.0</v>
      </c>
      <c r="E30" s="7">
        <v>30000.0</v>
      </c>
      <c r="F30" s="7">
        <v>30000.0</v>
      </c>
      <c r="G30" s="3" t="s">
        <v>49</v>
      </c>
      <c r="H30" s="3" t="s">
        <v>65</v>
      </c>
      <c r="I30" s="7">
        <v>30000.0</v>
      </c>
      <c r="J30" s="20">
        <v>12.0</v>
      </c>
      <c r="K30" s="8">
        <v>0.104029241269025</v>
      </c>
      <c r="L30" s="8">
        <v>0.0133333333333333</v>
      </c>
      <c r="M30" s="3" t="s">
        <v>36</v>
      </c>
      <c r="N30" s="3" t="s">
        <v>27</v>
      </c>
      <c r="O30" s="3" t="s">
        <v>28</v>
      </c>
      <c r="P30" s="3" t="s">
        <v>43</v>
      </c>
      <c r="Q30" s="21">
        <v>3.0</v>
      </c>
      <c r="R30" s="3">
        <v>2026.0</v>
      </c>
      <c r="S30" s="3" t="s">
        <v>711</v>
      </c>
      <c r="T30" s="3">
        <v>0.0785</v>
      </c>
      <c r="U30" s="2"/>
      <c r="V30" s="3" t="s">
        <v>495</v>
      </c>
      <c r="W30" s="5" t="s">
        <v>88</v>
      </c>
      <c r="X30" s="5" t="s">
        <v>712</v>
      </c>
      <c r="Y30" s="20">
        <v>2026.0</v>
      </c>
      <c r="Z30" s="3">
        <v>1.0</v>
      </c>
      <c r="AA30" s="22">
        <v>21.0</v>
      </c>
      <c r="AB30" s="26">
        <v>35.0</v>
      </c>
      <c r="AC30" s="24">
        <v>5.0</v>
      </c>
      <c r="AD30" s="24">
        <v>3.0</v>
      </c>
      <c r="AE30" s="20">
        <v>2.0</v>
      </c>
      <c r="AF30" s="21">
        <v>0.0</v>
      </c>
      <c r="AG30" s="20">
        <v>4.0</v>
      </c>
      <c r="AH30" s="24">
        <v>46050.54922453704</v>
      </c>
      <c r="AI30" s="20">
        <v>0.0</v>
      </c>
      <c r="AJ30" s="3">
        <v>0.0</v>
      </c>
      <c r="AK30" s="3">
        <v>0.0</v>
      </c>
      <c r="AL30" s="26">
        <v>0.0</v>
      </c>
      <c r="AM30" s="25"/>
      <c r="AN30" s="25"/>
      <c r="AO30" s="3">
        <v>0.0</v>
      </c>
      <c r="AP30" s="3">
        <v>0.0</v>
      </c>
      <c r="AQ30" s="26">
        <v>0.0</v>
      </c>
      <c r="AR30" s="24">
        <v>1.0</v>
      </c>
      <c r="AS30" s="24">
        <v>1.0</v>
      </c>
      <c r="AT30" s="3" t="s">
        <v>713</v>
      </c>
      <c r="AU30" s="2"/>
      <c r="AV30" s="3" t="s">
        <v>714</v>
      </c>
      <c r="AW30" s="3" t="s">
        <v>497</v>
      </c>
      <c r="AX30" s="3" t="s">
        <v>715</v>
      </c>
      <c r="AY30" s="3" t="s">
        <v>497</v>
      </c>
      <c r="AZ30" s="3" t="s">
        <v>716</v>
      </c>
      <c r="BA30" s="3" t="s">
        <v>717</v>
      </c>
      <c r="BB30" s="3" t="s">
        <v>718</v>
      </c>
      <c r="BC30" s="2" t="str">
        <f>IFERROR(__xludf.DUMMYFUNCTION("AI(""You are a customer success manager reviewing account health. Write a 3-4 sentence engagement summary for: Darden Restaurants
Renewal: 2026-09-30 | Stage: Discovery (104) | CSM: John Davis | Engagement Score: 21/100 | Days since last contact: 35 | Ema"&amp;"ils 30d/90d: 0/4 | Meetings past/future/30d: 0/0/0 | Last meeting:  | Next meeting:  | Open tasks: 0 | Recaps: 1 | Action items: 1
--- RECENT EMAILS (newest first) ---
2026-01-28 (OUT): Re: [EXTERNAL] Re: Declined: ObservePoint | Darden Restaurants Sync "&amp;"— No worries, see you at the next one!
 *Regards, *
 John Davis *   |    * *Customer Success Manager*
 Cell: 801.633.6013
 john.davis@observepoint
2026-01-28 (IN): RE: [EXTERNAL] Re: Declined: ObservePoint | Darden Restaurants Sync — He probably won"&amp;"’t, I believe he had a conflict.
 Thank you,
 Brooke Tymoniewicz
 Analyst, CRM &amp; Digital Analytics | Darden
 BTymoniewicz@Darden.co
2026-01-28 (OUT): Re: Declined: ObservePoint | Darden Restaurants Sync — No worries, I will show up to the call anyways"&amp;" in case Blake jumps in,
 unless you know that he won't?
 *Regards, *
 John Davis *   |    * *Custom
--- OPEN/RECENT GITHUB TASKS ---
--- RECENT MEETING RECAPS ---
2026-02-19: ObservePoint | Darden Restaurants Sync
John Davis and Brooke Tymoniewicz"&amp;" discussed ObservePoint's new frameworks feature, which provides expert recommendations for Adobe Analytics implementation and monitoring based on collaboration with Adobe and Google. John explained how these frameworks serve as checklists for common use "&amp;"cases and will eventually be productized to automatically generate audits and reports based on selected priorities. Brooke expressed interest in focusing on tag load times, preventing duplicate tag fires, and int
Based on all of the above, describe the e"&amp;"ngagement level, call out any concerns (e.g. no recent contact, low score, no future meetings booked, overdue action items), and suggest one specific next step."")"),"=AI(""You are a customer success manager reviewing account health. Write a 3-4 sentence engagement summary for: Darden Restaurants
Renewal: 2026-09-30 | Stage: Discovery (104) | CSM: John Davis | Engagement Score: 21/100 | Days since last contact: 35 | Em"&amp;"ails 30d/90d: 0/4 | Meetings past/future/30d: 0/0/0 | Last meeting:  | Next meeting:  | Open tasks: 0 | Recaps: 1 | Action items: 1
--- RECENT EMAILS (newest first) ---
2026-01-28 (OUT): Re: [EXTERNAL] Re: Declined: ObservePoint | Darden Restaurants Sync"&amp;" — No worries, see you at the next one!
 *Regards, *
 John Davis *   |    * *Customer Success Manager*
 Cell: 801.633.6013
 john.davis@observepoint
2026-01-28 (IN): RE: [EXTERNAL] Re: Declined: ObservePoint | Darden Restaurants Sync — He probably wo"&amp;"n’t, I believe he had a conflict.
 Thank you,
 Brooke Tymoniewicz
 Analyst, CRM &amp; Digital Analytics | Darden
 BTymoniewicz@Darden.co
2026-01-28 (OUT): Re: Declined: ObservePoint | Darden Restaurants Sync — No worries, I will show up to the call anyway"&amp;"s in case Blake jumps in,
 unless you know that he won't?
 *Regards, *
 John Davis *   |    * *Custom
--- OPEN/RECENT GITHUB TASKS ---
--- RECENT MEETING RECAPS ---
2026-02-19: ObservePoint | Darden Restaurants Sync
John Davis and Brooke Tymoniewic"&amp;"z discussed ObservePoint's new frameworks feature, which provides expert recommendations for Adobe Analytics implementation and monitoring based on collaboration with Adobe and Google. John explained how these frameworks serve as checklists for common use"&amp;" cases and will eventually be productized to automatically generate audits and reports based on selected priorities. Brooke expressed interest in focusing on tag load times, preventing duplicate tag fires, and int
Based on all of the above, describe the "&amp;"engagement level, call out any concerns (e.g. no recent contact, low score, no future meetings booked, overdue action items), and suggest one specific next step."")")</f>
        <v>=AI("You are a customer success manager reviewing account health. Write a 3-4 sentence engagement summary for: Darden Restaurants
Renewal: 2026-09-30 | Stage: Discovery (104) | CSM: John Davis | Engagement Score: 21/100 | Days since last contact: 35 | Emails 30d/90d: 0/4 | Meetings past/future/30d: 0/0/0 | Last meeting:  | Next meeting:  | Open tasks: 0 | Recaps: 1 | Action items: 1
--- RECENT EMAILS (newest first) ---
2026-01-28 (OUT): Re: [EXTERNAL] Re: Declined: ObservePoint | Darden Restaurants Sync — No worries, see you at the next one!
 *Regards, *
 John Davis *   |    * *Customer Success Manager*
 Cell: 801.633.6013
 john.davis@observepoint
2026-01-28 (IN): RE: [EXTERNAL] Re: Declined: ObservePoint | Darden Restaurants Sync — He probably won’t, I believe he had a conflict.
 Thank you,
 Brooke Tymoniewicz
 Analyst, CRM &amp; Digital Analytics | Darden
 BTymoniewicz@Darden.co
2026-01-28 (OUT): Re: Declined: ObservePoint | Darden Restaurants Sync — No worries, I will show up to the call anyways in case Blake jumps in,
 unless you know that he won't?
 *Regards, *
 John Davis *   |    * *Custom
--- OPEN/RECENT GITHUB TASKS ---
--- RECENT MEETING RECAPS ---
2026-02-19: ObservePoint | Darden Restaurants Sync
John Davis and Brooke Tymoniewicz discussed ObservePoint's new frameworks feature, which provides expert recommendations for Adobe Analytics implementation and monitoring based on collaboration with Adobe and Google. John explained how these frameworks serve as checklists for common use cases and will eventually be productized to automatically generate audits and reports based on selected priorities. Brooke expressed interest in focusing on tag load times, preventing duplicate tag fires, and int
Based on all of the above, describe the engagement level, call out any concerns (e.g. no recent contact, low score, no future meetings booked, overdue action items), and suggest one specific next step.")</v>
      </c>
      <c r="BD30" s="3" t="s">
        <v>719</v>
      </c>
      <c r="BE30" s="2"/>
      <c r="BF30" s="2"/>
      <c r="BG30" s="2"/>
      <c r="BH30" s="2"/>
      <c r="BI30" s="2"/>
      <c r="BJ30" s="2"/>
      <c r="BK30" s="2"/>
      <c r="BL30" s="2"/>
    </row>
    <row r="31">
      <c r="A31" s="3" t="s">
        <v>339</v>
      </c>
      <c r="B31" s="5" t="s">
        <v>90</v>
      </c>
      <c r="C31" s="3" t="b">
        <v>1</v>
      </c>
      <c r="D31" s="4">
        <v>46296.0</v>
      </c>
      <c r="E31" s="7">
        <v>27280.0</v>
      </c>
      <c r="F31" s="7">
        <v>27280.0</v>
      </c>
      <c r="G31" s="3" t="s">
        <v>49</v>
      </c>
      <c r="H31" s="3" t="s">
        <v>65</v>
      </c>
      <c r="I31" s="7">
        <v>27280.0</v>
      </c>
      <c r="J31" s="20">
        <v>12.0</v>
      </c>
      <c r="K31" s="8">
        <v>0.12063492063492</v>
      </c>
      <c r="L31" s="8">
        <v>0.131444444444444</v>
      </c>
      <c r="M31" s="3" t="s">
        <v>36</v>
      </c>
      <c r="N31" s="3" t="s">
        <v>27</v>
      </c>
      <c r="O31" s="3" t="s">
        <v>51</v>
      </c>
      <c r="P31" s="3" t="s">
        <v>43</v>
      </c>
      <c r="Q31" s="21">
        <v>3.0</v>
      </c>
      <c r="R31" s="3">
        <v>2026.0</v>
      </c>
      <c r="S31" s="3" t="s">
        <v>720</v>
      </c>
      <c r="T31" s="3">
        <v>0.2</v>
      </c>
      <c r="U31" s="2"/>
      <c r="V31" s="3" t="s">
        <v>495</v>
      </c>
      <c r="W31" s="5" t="s">
        <v>90</v>
      </c>
      <c r="X31" s="5" t="s">
        <v>721</v>
      </c>
      <c r="Y31" s="20">
        <v>2026.0</v>
      </c>
      <c r="Z31" s="3">
        <v>1.0</v>
      </c>
      <c r="AA31" s="22">
        <v>35.0</v>
      </c>
      <c r="AB31" s="26">
        <v>37.0</v>
      </c>
      <c r="AC31" s="24">
        <v>24.0</v>
      </c>
      <c r="AD31" s="24">
        <v>11.0</v>
      </c>
      <c r="AE31" s="20">
        <v>13.0</v>
      </c>
      <c r="AF31" s="21">
        <v>0.0</v>
      </c>
      <c r="AG31" s="20">
        <v>12.0</v>
      </c>
      <c r="AH31" s="24">
        <v>46048.74793981481</v>
      </c>
      <c r="AI31" s="20">
        <v>0.0</v>
      </c>
      <c r="AJ31" s="3">
        <v>0.0</v>
      </c>
      <c r="AK31" s="3">
        <v>0.0</v>
      </c>
      <c r="AL31" s="26">
        <v>0.0</v>
      </c>
      <c r="AM31" s="25"/>
      <c r="AN31" s="25"/>
      <c r="AO31" s="3">
        <v>0.0</v>
      </c>
      <c r="AP31" s="3">
        <v>0.0</v>
      </c>
      <c r="AQ31" s="26">
        <v>0.0</v>
      </c>
      <c r="AR31" s="24">
        <v>0.0</v>
      </c>
      <c r="AS31" s="24">
        <v>0.0</v>
      </c>
      <c r="AT31" s="3" t="s">
        <v>722</v>
      </c>
      <c r="AU31" s="2"/>
      <c r="AV31" s="2"/>
      <c r="AW31" s="3" t="s">
        <v>497</v>
      </c>
      <c r="AX31" s="3" t="s">
        <v>723</v>
      </c>
      <c r="AY31" s="3" t="s">
        <v>497</v>
      </c>
      <c r="AZ31" s="3" t="s">
        <v>497</v>
      </c>
      <c r="BA31" s="3" t="s">
        <v>497</v>
      </c>
      <c r="BB31" s="3" t="s">
        <v>724</v>
      </c>
      <c r="BC31" s="2" t="str">
        <f>IFERROR(__xludf.DUMMYFUNCTION("AI(""You are a customer success manager reviewing account health. Write a 3-4 sentence engagement summary for: Spark New Zealand
Renewal: 2026-10-01 | Stage: Discovery (104) | CSM: John Davis | Engagement Score: 35/100 | Days since last contact: 36 | Emai"&amp;"ls 30d/90d: 0/12 | Meetings past/future/30d: 0/0/0 | Last meeting:  | Next meeting:  | Open tasks: 0 | Recaps: 0 | Action items: 0
--- RECENT EMAILS (newest first) ---
2026-01-27 (IN): Re: Accepted: ObservePoint | Spark Bi-Weekly Sync Up — All good we'll"&amp;" catch up on the 9th.
 I hadn't seen Krushi's email when i responded
 Scott Kempster
 He / Him
 Architect
 Spark New Zealand T
2026-01-26 (OUT): Re: Accepted: ObservePoint | Spark Bi-Weekly Sync Up — Hey Scott,
 I guess I forgot that you accep"&amp;"ted today's meeting before I got that email
 from Krushi.
 Did you still want to sync today? Or did you
2026-01-26 (IN): Automatic reply: ObservePoint | Spark Bi-Weekly Sync Up — Thank you for your email. Mycal Tamariki is no longer with Spark NZ Ltd.
 "&amp;"
 If you have an alternative contact within Spark, please reach out to them.
--- OPEN/RECENT GITHUB TASKS ---
--- RECENT MEETING RECAPS ---
Based on all of the above, describe the engagement level, call out any concerns (e.g. no recent contact, low s"&amp;"core, no future meetings booked, overdue action items), and suggest one specific next step."")"),"=AI(""You are a customer success manager reviewing account health. Write a 3-4 sentence engagement summary for: Spark New Zealand
Renewal: 2026-10-01 | Stage: Discovery (104) | CSM: John Davis | Engagement Score: 35/100 | Days since last contact: 36 | Ema"&amp;"ils 30d/90d: 0/12 | Meetings past/future/30d: 0/0/0 | Last meeting:  | Next meeting:  | Open tasks: 0 | Recaps: 0 | Action items: 0
--- RECENT EMAILS (newest first) ---
2026-01-27 (IN): Re: Accepted: ObservePoint | Spark Bi-Weekly Sync Up — All good we'l"&amp;"l catch up on the 9th.
 I hadn't seen Krushi's email when i responded
 Scott Kempster
 He / Him
 Architect
 Spark New Zealand T
2026-01-26 (OUT): Re: Accepted: ObservePoint | Spark Bi-Weekly Sync Up — Hey Scott,
 I guess I forgot that you acce"&amp;"pted today's meeting before I got that email
 from Krushi.
 Did you still want to sync today? Or did you
2026-01-26 (IN): Automatic reply: ObservePoint | Spark Bi-Weekly Sync Up — Thank you for your email. Mycal Tamariki is no longer with Spark NZ Ltd.
"&amp;" 
 If you have an alternative contact within Spark, please reach out to them.
--- OPEN/RECENT GITHUB TASKS ---
--- RECENT MEETING RECAPS ---
Based on all of the above, describe the engagement level, call out any concerns (e.g. no recent contact, low "&amp;"score, no future meetings booked, overdue action items), and suggest one specific next step."")")</f>
        <v>=AI("You are a customer success manager reviewing account health. Write a 3-4 sentence engagement summary for: Spark New Zealand
Renewal: 2026-10-01 | Stage: Discovery (104) | CSM: John Davis | Engagement Score: 35/100 | Days since last contact: 36 | Emails 30d/90d: 0/12 | Meetings past/future/30d: 0/0/0 | Last meeting:  | Next meeting:  | Open tasks: 0 | Recaps: 0 | Action items: 0
--- RECENT EMAILS (newest first) ---
2026-01-27 (IN): Re: Accepted: ObservePoint | Spark Bi-Weekly Sync Up — All good we'll catch up on the 9th.
 I hadn't seen Krushi's email when i responded
 Scott Kempster
 He / Him
 Architect
 Spark New Zealand T
2026-01-26 (OUT): Re: Accepted: ObservePoint | Spark Bi-Weekly Sync Up — Hey Scott,
 I guess I forgot that you accepted today's meeting before I got that email
 from Krushi.
 Did you still want to sync today? Or did you
2026-01-26 (IN): Automatic reply: ObservePoint | Spark Bi-Weekly Sync Up — Thank you for your email. Mycal Tamariki is no longer with Spark NZ Ltd.
 If you have an alternative contact within Spark, please reach out to them.
--- OPEN/RECENT GITHUB TASKS ---
--- RECENT MEETING RECAPS ---
Based on all of the above, describe the engagement level, call out any concerns (e.g. no recent contact, low score, no future meetings booked, overdue action items), and suggest one specific next step.")</v>
      </c>
      <c r="BD31" s="3" t="s">
        <v>725</v>
      </c>
      <c r="BE31" s="2"/>
      <c r="BF31" s="2"/>
      <c r="BG31" s="2"/>
      <c r="BH31" s="2"/>
      <c r="BI31" s="2"/>
      <c r="BJ31" s="2"/>
      <c r="BK31" s="2"/>
      <c r="BL31" s="2"/>
    </row>
    <row r="32">
      <c r="A32" s="3" t="s">
        <v>726</v>
      </c>
      <c r="B32" s="5" t="s">
        <v>89</v>
      </c>
      <c r="C32" s="3" t="b">
        <v>1</v>
      </c>
      <c r="D32" s="4">
        <v>46296.0</v>
      </c>
      <c r="E32" s="7">
        <v>1000.0</v>
      </c>
      <c r="F32" s="7">
        <v>1000.0</v>
      </c>
      <c r="G32" s="3" t="s">
        <v>49</v>
      </c>
      <c r="H32" s="3" t="s">
        <v>83</v>
      </c>
      <c r="I32" s="7">
        <v>1000.0</v>
      </c>
      <c r="J32" s="20">
        <v>60.0</v>
      </c>
      <c r="K32" s="8">
        <v>0.226333333333333</v>
      </c>
      <c r="L32" s="8">
        <v>0.00666666666666666</v>
      </c>
      <c r="M32" s="3" t="s">
        <v>36</v>
      </c>
      <c r="N32" s="3" t="s">
        <v>27</v>
      </c>
      <c r="O32" s="3" t="s">
        <v>57</v>
      </c>
      <c r="P32" s="3" t="s">
        <v>43</v>
      </c>
      <c r="Q32" s="21">
        <v>3.0</v>
      </c>
      <c r="R32" s="3">
        <v>2026.0</v>
      </c>
      <c r="S32" s="3" t="s">
        <v>727</v>
      </c>
      <c r="T32" s="3">
        <v>0.0833</v>
      </c>
      <c r="U32" s="2"/>
      <c r="V32" s="3" t="s">
        <v>541</v>
      </c>
      <c r="W32" s="5" t="s">
        <v>89</v>
      </c>
      <c r="X32" s="5" t="s">
        <v>728</v>
      </c>
      <c r="Y32" s="20">
        <v>2026.0</v>
      </c>
      <c r="Z32" s="3">
        <v>1.0</v>
      </c>
      <c r="AA32" s="22">
        <v>0.0</v>
      </c>
      <c r="AB32" s="23"/>
      <c r="AC32" s="24">
        <v>0.0</v>
      </c>
      <c r="AD32" s="24">
        <v>0.0</v>
      </c>
      <c r="AE32" s="20">
        <v>0.0</v>
      </c>
      <c r="AF32" s="21">
        <v>0.0</v>
      </c>
      <c r="AG32" s="20">
        <v>0.0</v>
      </c>
      <c r="AH32" s="25"/>
      <c r="AI32" s="20">
        <v>0.0</v>
      </c>
      <c r="AJ32" s="3">
        <v>0.0</v>
      </c>
      <c r="AK32" s="3">
        <v>0.0</v>
      </c>
      <c r="AL32" s="26">
        <v>0.0</v>
      </c>
      <c r="AM32" s="25"/>
      <c r="AN32" s="25"/>
      <c r="AO32" s="3">
        <v>0.0</v>
      </c>
      <c r="AP32" s="3">
        <v>0.0</v>
      </c>
      <c r="AQ32" s="26">
        <v>0.0</v>
      </c>
      <c r="AR32" s="24">
        <v>0.0</v>
      </c>
      <c r="AS32" s="24">
        <v>0.0</v>
      </c>
      <c r="AT32" s="2"/>
      <c r="AU32" s="2"/>
      <c r="AV32" s="2"/>
      <c r="AW32" s="3" t="s">
        <v>497</v>
      </c>
      <c r="AX32" s="3" t="s">
        <v>497</v>
      </c>
      <c r="AY32" s="3" t="s">
        <v>497</v>
      </c>
      <c r="AZ32" s="3" t="s">
        <v>497</v>
      </c>
      <c r="BA32" s="3" t="s">
        <v>497</v>
      </c>
      <c r="BB32" s="2"/>
      <c r="BC32" s="2" t="str">
        <f>IFERROR(__xludf.DUMMYFUNCTION("AI(""You are a customer success manager reviewing account health. Write a 3-4 sentence engagement summary for: dp6
Renewal: 2026-10-01 | Stage: Identified () | CSM: John Davis | Engagement Score: 0/100 | Days since last contact:  | Emails 30d/90d: 0/0 | M"&amp;"eetings past/future/30d: 0/0/0 | Last meeting:  | Next meeting:  | Open tasks: 0 | Recaps: 0 | Action items: 0
--- RECENT EMAILS (newest first) ---
--- OPEN/RECENT GITHUB TASKS ---
--- RECENT MEETING RECAPS ---
Based on all of the above, describe t"&amp;"he engagement level, call out any concerns (e.g. no recent contact, low score, no future meetings booked, overdue action items), and suggest one specific next step."")"),"=AI(""You are a customer success manager reviewing account health. Write a 3-4 sentence engagement summary for: dp6
Renewal: 2026-10-01 | Stage: Identified () | CSM: John Davis | Engagement Score: 0/100 | Days since last contact:  | Emails 30d/90d: 0/0 | "&amp;"Meetings past/future/30d: 0/0/0 | Last meeting:  | Next meeting:  | Open tasks: 0 | Recaps: 0 | Action items: 0
--- RECENT EMAILS (newest first) ---
--- OPEN/RECENT GITHUB TASKS ---
--- RECENT MEETING RECAPS ---
Based on all of the above, describe "&amp;"the engagement level, call out any concerns (e.g. no recent contact, low score, no future meetings booked, overdue action items), and suggest one specific next step."")")</f>
        <v>=AI("You are a customer success manager reviewing account health. Write a 3-4 sentence engagement summary for: dp6
Renewal: 2026-10-01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32" s="3" t="s">
        <v>671</v>
      </c>
      <c r="BE32" s="2"/>
      <c r="BF32" s="2"/>
      <c r="BG32" s="2"/>
      <c r="BH32" s="2"/>
      <c r="BI32" s="2"/>
      <c r="BJ32" s="2"/>
      <c r="BK32" s="2"/>
      <c r="BL32" s="2"/>
    </row>
    <row r="33">
      <c r="A33" s="3" t="s">
        <v>410</v>
      </c>
      <c r="B33" s="5" t="s">
        <v>91</v>
      </c>
      <c r="C33" s="3" t="b">
        <v>1</v>
      </c>
      <c r="D33" s="4">
        <v>46306.0</v>
      </c>
      <c r="E33" s="7">
        <v>36500.0</v>
      </c>
      <c r="F33" s="7">
        <v>36500.0</v>
      </c>
      <c r="G33" s="3" t="s">
        <v>49</v>
      </c>
      <c r="H33" s="3" t="s">
        <v>65</v>
      </c>
      <c r="I33" s="7">
        <v>36500.0</v>
      </c>
      <c r="J33" s="20">
        <v>12.0</v>
      </c>
      <c r="K33" s="8">
        <v>0.0407877325445629</v>
      </c>
      <c r="L33" s="8">
        <v>0.0233333333333333</v>
      </c>
      <c r="M33" s="3" t="s">
        <v>36</v>
      </c>
      <c r="N33" s="3" t="s">
        <v>27</v>
      </c>
      <c r="O33" s="3" t="s">
        <v>28</v>
      </c>
      <c r="P33" s="3" t="s">
        <v>38</v>
      </c>
      <c r="Q33" s="21">
        <v>3.0</v>
      </c>
      <c r="R33" s="3">
        <v>2026.0</v>
      </c>
      <c r="S33" s="3" t="s">
        <v>729</v>
      </c>
      <c r="T33" s="3">
        <v>0.04</v>
      </c>
      <c r="U33" s="3" t="s">
        <v>730</v>
      </c>
      <c r="V33" s="3" t="s">
        <v>495</v>
      </c>
      <c r="W33" s="5" t="s">
        <v>91</v>
      </c>
      <c r="X33" s="5" t="s">
        <v>731</v>
      </c>
      <c r="Y33" s="20">
        <v>2026.0</v>
      </c>
      <c r="Z33" s="3">
        <v>1.0</v>
      </c>
      <c r="AA33" s="22">
        <v>21.0</v>
      </c>
      <c r="AB33" s="26">
        <v>48.0</v>
      </c>
      <c r="AC33" s="24">
        <v>5.0</v>
      </c>
      <c r="AD33" s="24">
        <v>3.0</v>
      </c>
      <c r="AE33" s="20">
        <v>2.0</v>
      </c>
      <c r="AF33" s="21">
        <v>0.0</v>
      </c>
      <c r="AG33" s="20">
        <v>4.0</v>
      </c>
      <c r="AH33" s="24">
        <v>46037.45836805555</v>
      </c>
      <c r="AI33" s="20">
        <v>0.0</v>
      </c>
      <c r="AJ33" s="3">
        <v>0.0</v>
      </c>
      <c r="AK33" s="3">
        <v>0.0</v>
      </c>
      <c r="AL33" s="26">
        <v>0.0</v>
      </c>
      <c r="AM33" s="25"/>
      <c r="AN33" s="25"/>
      <c r="AO33" s="3">
        <v>0.0</v>
      </c>
      <c r="AP33" s="3">
        <v>0.0</v>
      </c>
      <c r="AQ33" s="26">
        <v>0.0</v>
      </c>
      <c r="AR33" s="24">
        <v>1.0</v>
      </c>
      <c r="AS33" s="24">
        <v>4.0</v>
      </c>
      <c r="AT33" s="3" t="s">
        <v>732</v>
      </c>
      <c r="AU33" s="2"/>
      <c r="AV33" s="3" t="s">
        <v>733</v>
      </c>
      <c r="AW33" s="3" t="s">
        <v>497</v>
      </c>
      <c r="AX33" s="3" t="s">
        <v>734</v>
      </c>
      <c r="AY33" s="3" t="s">
        <v>497</v>
      </c>
      <c r="AZ33" s="3" t="s">
        <v>735</v>
      </c>
      <c r="BA33" s="3" t="s">
        <v>736</v>
      </c>
      <c r="BB33" s="3" t="s">
        <v>737</v>
      </c>
      <c r="BC33" s="2" t="str">
        <f>IFERROR(__xludf.DUMMYFUNCTION("AI(""You are a customer success manager reviewing account health. Write a 3-4 sentence engagement summary for: WestJet
Renewal: 2026-10-11 | Stage: Discovery (104) | CSM: John Davis | Engagement Score: 21/100 | Days since last contact: 48 | Emails 30d/90d"&amp;": 0/4 | Meetings past/future/30d: 0/0/0 | Last meeting:  | Next meeting:  | Open tasks: 0 | Recaps: 1 | Action items: 4
--- RECENT EMAILS (newest first) ---
2026-01-15 (IN): Our meeting in an hour — Hi,  Looking forward to speaking to you in a short whil"&amp;"e.  Best,
2025-12-15 (OUT): WestJet | ObservePoint Monthly Sync — Can we reschedule this? We are out of office between Christmas and New  
 Years. Use this link to schedule something before the holidays that works  
2025-12-11 (IN): Re: Request to Skip T"&amp;"oday’s Connect - WestJet (Chinmay) — Hi Macey,
 Sounds perfect, we can meet in new year and also will be prepared with our 2026 goals and objectives.
 Thanks,
 Chinmay Satam | Int. 
--- OPEN/RECENT GITHUB TASKS ---
--- RECENT MEETING RECAPS ---
2"&amp;"026-01-08: WestJet | ObservePoint Monthly Sync
This meeting introduced John Davis as Chinmay Satam's new Customer Success Manager at ObservePoint, transitioning from Macey Bell who is taking on a new book of business. Chinmay, an analyst at WestJet respon"&amp;"sible for implementation, validation, and investigation, outlined his roadmap through May 2026, which includes rebuilding all journeys due to a major brand refresh, shifting journey focus from alerting to QA purposes, implementing privacy compliance monit"&amp;"oring (planned for end of January), a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WestJet
Renewal: 2026-10-11 | Stage: Discovery (104) | CSM: John Davis | Engagement Score: 21/100 | Days since last contact: 48 | Emails 30d/90"&amp;"d: 0/4 | Meetings past/future/30d: 0/0/0 | Last meeting:  | Next meeting:  | Open tasks: 0 | Recaps: 1 | Action items: 4
--- RECENT EMAILS (newest first) ---
2026-01-15 (IN): Our meeting in an hour — Hi,  Looking forward to speaking to you in a short whi"&amp;"le.  Best,
2025-12-15 (OUT): WestJet | ObservePoint Monthly Sync — Can we reschedule this? We are out of office between Christmas and New  
 Years. Use this link to schedule something before the holidays that works  
2025-12-11 (IN): Re: Request to Skip "&amp;"Today’s Connect - WestJet (Chinmay) — Hi Macey,
 Sounds perfect, we can meet in new year and also will be prepared with our 2026 goals and objectives.
 Thanks,
 Chinmay Satam | Int. 
--- OPEN/RECENT GITHUB TASKS ---
--- RECENT MEETING RECAPS ---
"&amp;"2026-01-08: WestJet | ObservePoint Monthly Sync
This meeting introduced John Davis as Chinmay Satam's new Customer Success Manager at ObservePoint, transitioning from Macey Bell who is taking on a new book of business. Chinmay, an analyst at WestJet respo"&amp;"nsible for implementation, validation, and investigation, outlined his roadmap through May 2026, which includes rebuilding all journeys due to a major brand refresh, shifting journey focus from alerting to QA purposes, implementing privacy compliance moni"&amp;"toring (planned for end of January), a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WestJet
Renewal: 2026-10-11 | Stage: Discovery (104) | CSM: John Davis | Engagement Score: 21/100 | Days since last contact: 48 | Emails 30d/90d: 0/4 | Meetings past/future/30d: 0/0/0 | Last meeting:  | Next meeting:  | Open tasks: 0 | Recaps: 1 | Action items: 4
--- RECENT EMAILS (newest first) ---
2026-01-15 (IN): Our meeting in an hour — Hi,  Looking forward to speaking to you in a short while.  Best,
2025-12-15 (OUT): WestJet | ObservePoint Monthly Sync — Can we reschedule this? We are out of office between Christmas and New  
 Years. Use this link to schedule something before the holidays that works  
2025-12-11 (IN): Re: Request to Skip Today’s Connect - WestJet (Chinmay) — Hi Macey,
 Sounds perfect, we can meet in new year and also will be prepared with our 2026 goals and objectives.
 Thanks,
 Chinmay Satam | Int. 
--- OPEN/RECENT GITHUB TASKS ---
--- RECENT MEETING RECAPS ---
2026-01-08: WestJet | ObservePoint Monthly Sync
This meeting introduced John Davis as Chinmay Satam's new Customer Success Manager at ObservePoint, transitioning from Macey Bell who is taking on a new book of business. Chinmay, an analyst at WestJet responsible for implementation, validation, and investigation, outlined his roadmap through May 2026, which includes rebuilding all journeys due to a major brand refresh, shifting journey focus from alerting to QA purposes, implementing privacy compliance monitoring (planned for end of January), a
Based on all of the above, describe the engagement level, call out any concerns (e.g. no recent contact, low score, no future meetings booked, overdue action items), and suggest one specific next step.")</v>
      </c>
      <c r="BD33" s="3" t="s">
        <v>738</v>
      </c>
      <c r="BE33" s="2"/>
      <c r="BF33" s="2"/>
      <c r="BG33" s="2"/>
      <c r="BH33" s="2"/>
      <c r="BI33" s="2"/>
      <c r="BJ33" s="2"/>
      <c r="BK33" s="2"/>
      <c r="BL33" s="2"/>
    </row>
    <row r="34">
      <c r="A34" s="3" t="s">
        <v>739</v>
      </c>
      <c r="B34" s="5" t="s">
        <v>92</v>
      </c>
      <c r="C34" s="3" t="b">
        <v>1</v>
      </c>
      <c r="D34" s="4">
        <v>46312.0</v>
      </c>
      <c r="E34" s="7">
        <v>170.0</v>
      </c>
      <c r="F34" s="7">
        <v>170.0</v>
      </c>
      <c r="G34" s="3" t="s">
        <v>49</v>
      </c>
      <c r="H34" s="3" t="s">
        <v>83</v>
      </c>
      <c r="I34" s="7">
        <v>170.0</v>
      </c>
      <c r="J34" s="20">
        <v>12.0</v>
      </c>
      <c r="K34" s="8">
        <v>0.0461847389558232</v>
      </c>
      <c r="L34" s="10"/>
      <c r="M34" s="3" t="s">
        <v>36</v>
      </c>
      <c r="N34" s="3" t="s">
        <v>27</v>
      </c>
      <c r="O34" s="3" t="s">
        <v>70</v>
      </c>
      <c r="P34" s="2"/>
      <c r="Q34" s="21">
        <v>3.0</v>
      </c>
      <c r="R34" s="3">
        <v>2026.0</v>
      </c>
      <c r="S34" s="3" t="s">
        <v>740</v>
      </c>
      <c r="T34" s="2"/>
      <c r="U34" s="2"/>
      <c r="V34" s="3" t="s">
        <v>541</v>
      </c>
      <c r="W34" s="5" t="s">
        <v>92</v>
      </c>
      <c r="X34" s="5" t="s">
        <v>741</v>
      </c>
      <c r="Y34" s="20">
        <v>2026.0</v>
      </c>
      <c r="Z34" s="3">
        <v>1.0</v>
      </c>
      <c r="AA34" s="22">
        <v>0.0</v>
      </c>
      <c r="AB34" s="23"/>
      <c r="AC34" s="24">
        <v>0.0</v>
      </c>
      <c r="AD34" s="24">
        <v>0.0</v>
      </c>
      <c r="AE34" s="20">
        <v>0.0</v>
      </c>
      <c r="AF34" s="21">
        <v>0.0</v>
      </c>
      <c r="AG34" s="20">
        <v>0.0</v>
      </c>
      <c r="AH34" s="25"/>
      <c r="AI34" s="20">
        <v>0.0</v>
      </c>
      <c r="AJ34" s="3">
        <v>0.0</v>
      </c>
      <c r="AK34" s="3">
        <v>0.0</v>
      </c>
      <c r="AL34" s="26">
        <v>0.0</v>
      </c>
      <c r="AM34" s="25"/>
      <c r="AN34" s="25"/>
      <c r="AO34" s="3">
        <v>0.0</v>
      </c>
      <c r="AP34" s="3">
        <v>0.0</v>
      </c>
      <c r="AQ34" s="26">
        <v>0.0</v>
      </c>
      <c r="AR34" s="24">
        <v>0.0</v>
      </c>
      <c r="AS34" s="24">
        <v>0.0</v>
      </c>
      <c r="AT34" s="2"/>
      <c r="AU34" s="2"/>
      <c r="AV34" s="2"/>
      <c r="AW34" s="3" t="s">
        <v>497</v>
      </c>
      <c r="AX34" s="3" t="s">
        <v>497</v>
      </c>
      <c r="AY34" s="3" t="s">
        <v>497</v>
      </c>
      <c r="AZ34" s="3" t="s">
        <v>497</v>
      </c>
      <c r="BA34" s="3" t="s">
        <v>497</v>
      </c>
      <c r="BB34" s="2"/>
      <c r="BC34" s="2" t="str">
        <f>IFERROR(__xludf.DUMMYFUNCTION("AI(""You are a customer success manager reviewing account health. Write a 3-4 sentence engagement summary for: Sapient Daisy
Renewal: 2026-10-17 | Stage: Identified () | CSM: John Davis | Engagement Score: 0/100 | Days since last contact:  | Emails 30d/90"&amp;"d: 0/0 | Meetings past/future/30d: 0/0/0 | Last meeting:  | Next meeting:  | Open tasks: 0 | Recaps: 0 | Action items: 0
--- RECENT EMAILS (newest first) ---
--- OPEN/RECENT GITHUB TASKS ---
--- RECENT MEETING RECAPS ---
Based on all of the above, "&amp;"describe the engagement level, call out any concerns (e.g. no recent contact, low score, no future meetings booked, overdue action items), and suggest one specific next step."")"),"=AI(""You are a customer success manager reviewing account health. Write a 3-4 sentence engagement summary for: Sapient Daisy
Renewal: 2026-10-17 | Stage: Identified () | CSM: John Davis | Engagement Score: 0/100 | Days since last contact:  | Emails 30d/9"&amp;"0d: 0/0 | Meetings past/future/30d: 0/0/0 | Last meeting:  | Next meeting:  | Open tasks: 0 | Recaps: 0 | Action items: 0
--- RECENT EMAILS (newest first) ---
--- OPEN/RECENT GITHUB TASKS ---
--- RECENT MEETING RECAPS ---
Based on all of the above,"&amp;" describe the engagement level, call out any concerns (e.g. no recent contact, low score, no future meetings booked, overdue action items), and suggest one specific next step."")")</f>
        <v>=AI("You are a customer success manager reviewing account health. Write a 3-4 sentence engagement summary for: Sapient Daisy
Renewal: 2026-10-17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34" s="3" t="s">
        <v>671</v>
      </c>
      <c r="BE34" s="2"/>
      <c r="BF34" s="2"/>
      <c r="BG34" s="2"/>
      <c r="BH34" s="2"/>
      <c r="BI34" s="2"/>
      <c r="BJ34" s="2"/>
      <c r="BK34" s="2"/>
      <c r="BL34" s="2"/>
    </row>
    <row r="35">
      <c r="A35" s="3" t="s">
        <v>402</v>
      </c>
      <c r="B35" s="5" t="s">
        <v>93</v>
      </c>
      <c r="C35" s="3" t="b">
        <v>1</v>
      </c>
      <c r="D35" s="4">
        <v>46326.0</v>
      </c>
      <c r="E35" s="7">
        <v>15650.0</v>
      </c>
      <c r="F35" s="7">
        <v>15650.0</v>
      </c>
      <c r="G35" s="3" t="s">
        <v>49</v>
      </c>
      <c r="H35" s="3" t="s">
        <v>65</v>
      </c>
      <c r="I35" s="7">
        <v>15650.0</v>
      </c>
      <c r="K35" s="10"/>
      <c r="L35" s="10"/>
      <c r="M35" s="3" t="s">
        <v>36</v>
      </c>
      <c r="N35" s="3" t="s">
        <v>27</v>
      </c>
      <c r="O35" s="3" t="s">
        <v>42</v>
      </c>
      <c r="P35" s="3" t="s">
        <v>43</v>
      </c>
      <c r="Q35" s="21">
        <v>3.0</v>
      </c>
      <c r="R35" s="3">
        <v>2026.0</v>
      </c>
      <c r="S35" s="3" t="s">
        <v>742</v>
      </c>
      <c r="T35" s="3">
        <v>0.15</v>
      </c>
      <c r="U35" s="2"/>
      <c r="V35" s="3" t="s">
        <v>495</v>
      </c>
      <c r="W35" s="5" t="s">
        <v>93</v>
      </c>
      <c r="X35" s="5" t="s">
        <v>743</v>
      </c>
      <c r="Y35" s="20">
        <v>2026.0</v>
      </c>
      <c r="Z35" s="3">
        <v>1.0</v>
      </c>
      <c r="AA35" s="22">
        <v>3.0</v>
      </c>
      <c r="AB35" s="26">
        <v>99.0</v>
      </c>
      <c r="AC35" s="24">
        <v>1.0</v>
      </c>
      <c r="AD35" s="24">
        <v>1.0</v>
      </c>
      <c r="AE35" s="20">
        <v>0.0</v>
      </c>
      <c r="AF35" s="21">
        <v>0.0</v>
      </c>
      <c r="AG35" s="20">
        <v>0.0</v>
      </c>
      <c r="AH35" s="24">
        <v>45986.076828703706</v>
      </c>
      <c r="AI35" s="20">
        <v>0.0</v>
      </c>
      <c r="AJ35" s="3">
        <v>0.0</v>
      </c>
      <c r="AK35" s="3">
        <v>0.0</v>
      </c>
      <c r="AL35" s="26">
        <v>0.0</v>
      </c>
      <c r="AM35" s="25"/>
      <c r="AN35" s="25"/>
      <c r="AO35" s="3">
        <v>0.0</v>
      </c>
      <c r="AP35" s="3">
        <v>0.0</v>
      </c>
      <c r="AQ35" s="26">
        <v>0.0</v>
      </c>
      <c r="AR35" s="24">
        <v>0.0</v>
      </c>
      <c r="AS35" s="24">
        <v>0.0</v>
      </c>
      <c r="AT35" s="3" t="s">
        <v>744</v>
      </c>
      <c r="AU35" s="2"/>
      <c r="AV35" s="2"/>
      <c r="AW35" s="3" t="s">
        <v>497</v>
      </c>
      <c r="AX35" s="3" t="s">
        <v>745</v>
      </c>
      <c r="AY35" s="3" t="s">
        <v>497</v>
      </c>
      <c r="AZ35" s="3" t="s">
        <v>497</v>
      </c>
      <c r="BA35" s="3" t="s">
        <v>497</v>
      </c>
      <c r="BB35" s="3" t="s">
        <v>746</v>
      </c>
      <c r="BC35" s="2" t="str">
        <f>IFERROR(__xludf.DUMMYFUNCTION("AI(""You are a customer success manager reviewing account health. Write a 3-4 sentence engagement summary for: Boston Scientific
Renewal: 2026-10-31 | Stage: Discovery (104) | CSM: John Davis | Engagement Score: 3/100 | Days since last contact: 99 | Email"&amp;"s 30d/90d: 0/0 | Meetings past/future/30d: 0/0/0 | Last meeting:  | Next meeting:  | Open tasks: 0 | Recaps: 0 | Action items: 0
--- RECENT EMAILS (newest first) ---
2025-11-25 (OUT): Invitation: ObservePoint | Boston Scientific - Sync @ Monthly from 9:3"&amp;"0am to 10a — ObservePoint | Boston Scientific - Sync
 Monthly from 9:30am to 10am on the first Friday
 Mountain Time - Denver
 Join Zoom Meeting
 https://obse
--- OPEN/RECENT GITHUB TASKS ---
--- RECENT MEETING RECAPS ---
Based on all of the abo"&amp;"ve, describe the engagement level, call out any concerns (e.g. no recent contact, low score, no future meetings booked, overdue action items), and suggest one specific next step."")"),"=AI(""You are a customer success manager reviewing account health. Write a 3-4 sentence engagement summary for: Boston Scientific
Renewal: 2026-10-31 | Stage: Discovery (104) | CSM: John Davis | Engagement Score: 3/100 | Days since last contact: 99 | Emai"&amp;"ls 30d/90d: 0/0 | Meetings past/future/30d: 0/0/0 | Last meeting:  | Next meeting:  | Open tasks: 0 | Recaps: 0 | Action items: 0
--- RECENT EMAILS (newest first) ---
2025-11-25 (OUT): Invitation: ObservePoint | Boston Scientific - Sync @ Monthly from 9:"&amp;"30am to 10a — ObservePoint | Boston Scientific - Sync
 Monthly from 9:30am to 10am on the first Friday
 Mountain Time - Denver
 Join Zoom Meeting
 https://obse
--- OPEN/RECENT GITHUB TASKS ---
--- RECENT MEETING RECAPS ---
Based on all of the ab"&amp;"ove, describe the engagement level, call out any concerns (e.g. no recent contact, low score, no future meetings booked, overdue action items), and suggest one specific next step."")")</f>
        <v>=AI("You are a customer success manager reviewing account health. Write a 3-4 sentence engagement summary for: Boston Scientific
Renewal: 2026-10-31 | Stage: Discovery (104) | CSM: John Davis | Engagement Score: 3/100 | Days since last contact: 99 | Emails 30d/90d: 0/0 | Meetings past/future/30d: 0/0/0 | Last meeting:  | Next meeting:  | Open tasks: 0 | Recaps: 0 | Action items: 0
--- RECENT EMAILS (newest first) ---
2025-11-25 (OUT): Invitation: ObservePoint | Boston Scientific - Sync @ Monthly from 9:30am to 10a — ObservePoint | Boston Scientific - Sync
 Monthly from 9:30am to 10am on the first Friday
 Mountain Time - Denver
 Join Zoom Meeting
 https://obse
--- OPEN/RECENT GITHUB TASKS ---
--- RECENT MEETING RECAPS ---
Based on all of the above, describe the engagement level, call out any concerns (e.g. no recent contact, low score, no future meetings booked, overdue action items), and suggest one specific next step.")</v>
      </c>
      <c r="BD35" s="3" t="s">
        <v>747</v>
      </c>
      <c r="BE35" s="2"/>
      <c r="BF35" s="2"/>
      <c r="BG35" s="2"/>
      <c r="BH35" s="2"/>
      <c r="BI35" s="2"/>
      <c r="BJ35" s="2"/>
      <c r="BK35" s="2"/>
      <c r="BL35" s="2"/>
    </row>
    <row r="36">
      <c r="A36" s="3" t="s">
        <v>748</v>
      </c>
      <c r="B36" s="5" t="s">
        <v>95</v>
      </c>
      <c r="C36" s="3" t="b">
        <v>1</v>
      </c>
      <c r="D36" s="4">
        <v>46326.0</v>
      </c>
      <c r="E36" s="7">
        <v>15000.0</v>
      </c>
      <c r="F36" s="7">
        <v>15000.0</v>
      </c>
      <c r="G36" s="3" t="s">
        <v>49</v>
      </c>
      <c r="H36" s="3" t="s">
        <v>65</v>
      </c>
      <c r="I36" s="7">
        <v>15000.0</v>
      </c>
      <c r="J36" s="20">
        <v>20.0</v>
      </c>
      <c r="K36" s="8">
        <v>5.0E-4</v>
      </c>
      <c r="L36" s="8">
        <v>0.012</v>
      </c>
      <c r="M36" s="3" t="s">
        <v>36</v>
      </c>
      <c r="N36" s="3" t="s">
        <v>27</v>
      </c>
      <c r="O36" s="3" t="s">
        <v>57</v>
      </c>
      <c r="P36" s="3" t="s">
        <v>43</v>
      </c>
      <c r="Q36" s="21">
        <v>3.0</v>
      </c>
      <c r="R36" s="3">
        <v>2026.0</v>
      </c>
      <c r="S36" s="3" t="s">
        <v>749</v>
      </c>
      <c r="T36" s="3">
        <v>0.0417</v>
      </c>
      <c r="U36" s="2"/>
      <c r="V36" s="3" t="s">
        <v>495</v>
      </c>
      <c r="W36" s="5" t="s">
        <v>95</v>
      </c>
      <c r="X36" s="5" t="s">
        <v>750</v>
      </c>
      <c r="Y36" s="20">
        <v>2026.0</v>
      </c>
      <c r="Z36" s="3">
        <v>1.0</v>
      </c>
      <c r="AA36" s="27">
        <v>45.0</v>
      </c>
      <c r="AB36" s="26">
        <v>29.0</v>
      </c>
      <c r="AC36" s="24">
        <v>21.0</v>
      </c>
      <c r="AD36" s="24">
        <v>11.0</v>
      </c>
      <c r="AE36" s="20">
        <v>10.0</v>
      </c>
      <c r="AF36" s="21">
        <v>2.0</v>
      </c>
      <c r="AG36" s="20">
        <v>19.0</v>
      </c>
      <c r="AH36" s="24">
        <v>46056.41354166667</v>
      </c>
      <c r="AI36" s="20">
        <v>0.0</v>
      </c>
      <c r="AJ36" s="3">
        <v>0.0</v>
      </c>
      <c r="AK36" s="3">
        <v>0.0</v>
      </c>
      <c r="AL36" s="26">
        <v>0.0</v>
      </c>
      <c r="AM36" s="25"/>
      <c r="AN36" s="25"/>
      <c r="AO36" s="3">
        <v>0.0</v>
      </c>
      <c r="AP36" s="3">
        <v>0.0</v>
      </c>
      <c r="AQ36" s="26">
        <v>0.0</v>
      </c>
      <c r="AR36" s="24">
        <v>4.0</v>
      </c>
      <c r="AS36" s="24">
        <v>4.0</v>
      </c>
      <c r="AT36" s="3" t="s">
        <v>751</v>
      </c>
      <c r="AU36" s="2"/>
      <c r="AV36" s="3" t="s">
        <v>752</v>
      </c>
      <c r="AW36" s="3" t="s">
        <v>497</v>
      </c>
      <c r="AX36" s="3" t="s">
        <v>753</v>
      </c>
      <c r="AY36" s="3" t="s">
        <v>497</v>
      </c>
      <c r="AZ36" s="3" t="s">
        <v>754</v>
      </c>
      <c r="BA36" s="3" t="s">
        <v>755</v>
      </c>
      <c r="BB36" s="3" t="s">
        <v>756</v>
      </c>
      <c r="BC36" s="2" t="str">
        <f>IFERROR(__xludf.DUMMYFUNCTION("AI(""You are a customer success manager reviewing account health. Write a 3-4 sentence engagement summary for: Robert Wood Johnson Foundation
Renewal: 2026-10-31 | Stage: Discovery (104) | CSM: John Davis | Engagement Score: 45/100 | Days since last conta"&amp;"ct: 29 | Emails 30d/90d: 2/19 | Meetings past/future/30d: 0/0/0 | Last meeting:  | Next meeting:  | Open tasks: 0 | Recaps: 4 | Action items: 4
--- RECENT EMAILS (newest first) ---
2026-02-03 (OUT): Re: ObservePoint | RWJF - Sync — Hey Phil,
 Here are "&amp;"some slots that work for me on Thursday in *Eastern Time*, feel
 free to grab one or we can wait until Tuesday, either way works
2026-02-03 (IN): RE: ObservePoint | RWJF - Sync — John, I need to either reschedule or cancel for today.  If your schedule all"&amp;"ows for Thursday, lets reschedule.  If not, next tues will do.
 My goal 
2026-01-21 (OUT): Re: evar13 Journey — Hey Phil,
 No worries, this can definitely be confusing in the beginning, but before
 you know it, you will be a full fledged QA Automation"&amp;" Engineer
--- OPEN/RECENT GITHUB TASKS ---
--- RECENT MEETING RECAPS ---
2026-02-18: ObservePoint | RWJF - Sync
John Davis and Phil Hagerty discussed ObservePoint implementation strategy, deciding that Phil should create separate journeys for each user"&amp;" interaction or conversion event rather than combining multiple tests into single journeys to avoid cascading failures and maintain clarity. They reviewed Phil's progress on setting up audits and journeys for tracking analytics variables, with John explai"&amp;"ning best practices for structuring end-to-end tests and offering support from ObservePoint's journey-bui
---
2026-02-10: ObservePoint | RWJF - Sync
John and Phil discussed setting up ObservePoint rules to validate Adobe Analytics variables on page loads,"&amp;" with Phil creating a comprehensive rule to check multiple eVars using ObservePoint's browser extension to capture variable names. They encountered a challenge with eVar2 (site section two), which isn't always set on top-level pages like the homepage, and"&amp;" explored potential solutions including URL filtering and using query parameters with on-page actions to dynamically validate the variable.
Based on all of the above, describe the engagement level, call out any concerns (e.g. no recent contact, low score"&amp;", no future meetings booked, overdue action items), and suggest one specific next step."")"),"=AI(""You are a customer success manager reviewing account health. Write a 3-4 sentence engagement summary for: Robert Wood Johnson Foundation
Renewal: 2026-10-31 | Stage: Discovery (104) | CSM: John Davis | Engagement Score: 45/100 | Days since last cont"&amp;"act: 29 | Emails 30d/90d: 2/19 | Meetings past/future/30d: 0/0/0 | Last meeting:  | Next meeting:  | Open tasks: 0 | Recaps: 4 | Action items: 4
--- RECENT EMAILS (newest first) ---
2026-02-03 (OUT): Re: ObservePoint | RWJF - Sync — Hey Phil,
 Here are"&amp;" some slots that work for me on Thursday in *Eastern Time*, feel
 free to grab one or we can wait until Tuesday, either way works
2026-02-03 (IN): RE: ObservePoint | RWJF - Sync — John, I need to either reschedule or cancel for today.  If your schedule al"&amp;"lows for Thursday, lets reschedule.  If not, next tues will do.
 My goal 
2026-01-21 (OUT): Re: evar13 Journey — Hey Phil,
 No worries, this can definitely be confusing in the beginning, but before
 you know it, you will be a full fledged QA Automatio"&amp;"n Engineer
--- OPEN/RECENT GITHUB TASKS ---
--- RECENT MEETING RECAPS ---
2026-02-18: ObservePoint | RWJF - Sync
John Davis and Phil Hagerty discussed ObservePoint implementation strategy, deciding that Phil should create separate journeys for each use"&amp;"r interaction or conversion event rather than combining multiple tests into single journeys to avoid cascading failures and maintain clarity. They reviewed Phil's progress on setting up audits and journeys for tracking analytics variables, with John expla"&amp;"ining best practices for structuring end-to-end tests and offering support from ObservePoint's journey-bui
---
2026-02-10: ObservePoint | RWJF - Sync
John and Phil discussed setting up ObservePoint rules to validate Adobe Analytics variables on page loads"&amp;", with Phil creating a comprehensive rule to check multiple eVars using ObservePoint's browser extension to capture variable names. They encountered a challenge with eVar2 (site section two), which isn't always set on top-level pages like the homepage, an"&amp;"d explored potential solutions including URL filtering and using query parameters with on-page actions to dynamically validate the variable.
Based on all of the above, describe the engagement level, call out any concerns (e.g. no recent contact, low scor"&amp;"e, no future meetings booked, overdue action items), and suggest one specific next step."")")</f>
        <v>=AI("You are a customer success manager reviewing account health. Write a 3-4 sentence engagement summary for: Robert Wood Johnson Foundation
Renewal: 2026-10-31 | Stage: Discovery (104) | CSM: John Davis | Engagement Score: 45/100 | Days since last contact: 29 | Emails 30d/90d: 2/19 | Meetings past/future/30d: 0/0/0 | Last meeting:  | Next meeting:  | Open tasks: 0 | Recaps: 4 | Action items: 4
--- RECENT EMAILS (newest first) ---
2026-02-03 (OUT): Re: ObservePoint | RWJF - Sync — Hey Phil,
 Here are some slots that work for me on Thursday in *Eastern Time*, feel
 free to grab one or we can wait until Tuesday, either way works
2026-02-03 (IN): RE: ObservePoint | RWJF - Sync — John, I need to either reschedule or cancel for today.  If your schedule allows for Thursday, lets reschedule.  If not, next tues will do.
 My goal 
2026-01-21 (OUT): Re: evar13 Journey — Hey Phil,
 No worries, this can definitely be confusing in the beginning, but before
 you know it, you will be a full fledged QA Automation Engineer
--- OPEN/RECENT GITHUB TASKS ---
--- RECENT MEETING RECAPS ---
2026-02-18: ObservePoint | RWJF - Sync
John Davis and Phil Hagerty discussed ObservePoint implementation strategy, deciding that Phil should create separate journeys for each user interaction or conversion event rather than combining multiple tests into single journeys to avoid cascading failures and maintain clarity. They reviewed Phil's progress on setting up audits and journeys for tracking analytics variables, with John explaining best practices for structuring end-to-end tests and offering support from ObservePoint's journey-bui
---
2026-02-10: ObservePoint | RWJF - Sync
John and Phil discussed setting up ObservePoint rules to validate Adobe Analytics variables on page loads, with Phil creating a comprehensive rule to check multiple eVars using ObservePoint's browser extension to capture variable names. They encountered a challenge with eVar2 (site section two), which isn't always set on top-level pages like the homepage, and explored potential solutions including URL filtering and using query parameters with on-page actions to dynamically validate the variable.
Based on all of the above, describe the engagement level, call out any concerns (e.g. no recent contact, low score, no future meetings booked, overdue action items), and suggest one specific next step.")</v>
      </c>
      <c r="BD36" s="3" t="s">
        <v>757</v>
      </c>
      <c r="BE36" s="2"/>
      <c r="BF36" s="2"/>
      <c r="BG36" s="2"/>
      <c r="BH36" s="2"/>
      <c r="BI36" s="2"/>
      <c r="BJ36" s="2"/>
      <c r="BK36" s="2"/>
      <c r="BL36" s="2"/>
    </row>
    <row r="37">
      <c r="A37" s="3" t="s">
        <v>189</v>
      </c>
      <c r="B37" s="5" t="s">
        <v>94</v>
      </c>
      <c r="C37" s="3" t="b">
        <v>1</v>
      </c>
      <c r="D37" s="4">
        <v>46326.0</v>
      </c>
      <c r="E37" s="7">
        <v>35000.0</v>
      </c>
      <c r="F37" s="7">
        <v>35000.0</v>
      </c>
      <c r="G37" s="3" t="s">
        <v>49</v>
      </c>
      <c r="H37" s="3" t="s">
        <v>83</v>
      </c>
      <c r="I37" s="7">
        <v>35000.0</v>
      </c>
      <c r="J37" s="20">
        <v>44.0</v>
      </c>
      <c r="K37" s="8">
        <v>0.51904</v>
      </c>
      <c r="L37" s="8">
        <v>0.00533333333333333</v>
      </c>
      <c r="M37" s="3" t="s">
        <v>36</v>
      </c>
      <c r="N37" s="3" t="s">
        <v>27</v>
      </c>
      <c r="O37" s="3" t="s">
        <v>70</v>
      </c>
      <c r="P37" s="3" t="s">
        <v>29</v>
      </c>
      <c r="Q37" s="21">
        <v>3.0</v>
      </c>
      <c r="R37" s="3">
        <v>2026.0</v>
      </c>
      <c r="S37" s="3" t="s">
        <v>758</v>
      </c>
      <c r="T37" s="3">
        <v>0.0417</v>
      </c>
      <c r="U37" s="3" t="s">
        <v>759</v>
      </c>
      <c r="V37" s="3" t="s">
        <v>495</v>
      </c>
      <c r="W37" s="5" t="s">
        <v>94</v>
      </c>
      <c r="X37" s="5" t="s">
        <v>760</v>
      </c>
      <c r="Y37" s="20">
        <v>2026.0</v>
      </c>
      <c r="Z37" s="3">
        <v>1.0</v>
      </c>
      <c r="AA37" s="27">
        <v>45.0</v>
      </c>
      <c r="AB37" s="26">
        <v>29.0</v>
      </c>
      <c r="AC37" s="24">
        <v>20.0</v>
      </c>
      <c r="AD37" s="24">
        <v>11.0</v>
      </c>
      <c r="AE37" s="20">
        <v>9.0</v>
      </c>
      <c r="AF37" s="21">
        <v>1.0</v>
      </c>
      <c r="AG37" s="20">
        <v>19.0</v>
      </c>
      <c r="AH37" s="24">
        <v>46056.58619212963</v>
      </c>
      <c r="AI37" s="20">
        <v>0.0</v>
      </c>
      <c r="AJ37" s="3">
        <v>0.0</v>
      </c>
      <c r="AK37" s="3">
        <v>0.0</v>
      </c>
      <c r="AL37" s="26">
        <v>0.0</v>
      </c>
      <c r="AM37" s="25"/>
      <c r="AN37" s="25"/>
      <c r="AO37" s="3">
        <v>0.0</v>
      </c>
      <c r="AP37" s="3">
        <v>0.0</v>
      </c>
      <c r="AQ37" s="26">
        <v>0.0</v>
      </c>
      <c r="AR37" s="24">
        <v>2.0</v>
      </c>
      <c r="AS37" s="24">
        <v>6.0</v>
      </c>
      <c r="AT37" s="3" t="s">
        <v>761</v>
      </c>
      <c r="AU37" s="2"/>
      <c r="AV37" s="3" t="s">
        <v>762</v>
      </c>
      <c r="AW37" s="3" t="s">
        <v>497</v>
      </c>
      <c r="AX37" s="3" t="s">
        <v>763</v>
      </c>
      <c r="AY37" s="3" t="s">
        <v>497</v>
      </c>
      <c r="AZ37" s="3" t="s">
        <v>764</v>
      </c>
      <c r="BA37" s="3" t="s">
        <v>765</v>
      </c>
      <c r="BB37" s="3" t="s">
        <v>766</v>
      </c>
      <c r="BC37" s="2" t="str">
        <f>IFERROR(__xludf.DUMMYFUNCTION("AI(""You are a customer success manager reviewing account health. Write a 3-4 sentence engagement summary for: Dignity Health
Renewal: 2026-10-31 | Stage: Identified () | CSM: John Davis | Engagement Score: 45/100 | Days since last contact: 28 | Emails 30"&amp;"d/90d: 1/19 | Meetings past/future/30d: 0/0/0 | Last meeting:  | Next meeting:  | Open tasks: 0 | Recaps: 2 | Action items: 6
--- RECENT EMAILS (newest first) ---
2026-02-03 (OUT): Meeting — Sorry Stanton,
 My waiting room hasn't worked today for some "&amp;"reason, you can join here:
 https://observepoint.zoom.us/j/3628593272?pwd=OfxX2kwpsuA
2026-01-22 (IN): Re: help with an audit — Hey John,
 Great points and that's pretty much what I told my boss, except for the
 point about it being better as a Journe"&amp;"y.  I'll convey what you 
2026-01-21 (OUT): Re: help with an audit — Hey Stanton,
 I took a look at this and my first question is, do we need to actually
 click all the """"Bio video"""" buttons for all the providers that h
--- OPEN/RECENT GITHUB TASKS"&amp;" ---
--- RECENT MEETING RECAPS ---
2026-03-03: ObservePoint | Dignity Health - Monthly Sync
John and Stanton discussed ongoing work related to a provider audit for CommonSpirit's websites, including a nuance with one site requiring JavaScript to handle "&amp;"bio link clicks before checking for YouTube videos. John introduced ObservePoint's new """"Frameworks"""" documentation, which provides best practice guidelines for analytics audits (starting with Adobe Analytics and Google Analytics), addressing Stanton'"&amp;"s need for documented recommendations to share with his team. They also covered key audit
---
2026-02-03: ObservePoint | Dignity Health - Monthly Sync
The team discussed organizing and cleaning up CDW website validation journeys, identifying that they wer"&amp;"e missing an order version for cdw.com while having duplicates of other journeys. They determined that one unlabeled journey was actually an order flow (not a quote) based on its steps, and decided to rename it accordingly and delete unnecessary duplicate"&amp;" entries from their tracking spreadsheet. The team agreed to increase their meeting cadence from biweekly to weekly temporarily to expedite t
Based on all of the above, describe the engagement level, call out any concerns (e.g. no recent contact, low sco"&amp;"re, no future meetings booked, overdue action items), and suggest one specific next step."")"),"=AI(""You are a customer success manager reviewing account health. Write a 3-4 sentence engagement summary for: Dignity Health
Renewal: 2026-10-31 | Stage: Identified () | CSM: John Davis | Engagement Score: 45/100 | Days since last contact: 28 | Emails 3"&amp;"0d/90d: 1/19 | Meetings past/future/30d: 0/0/0 | Last meeting:  | Next meeting:  | Open tasks: 0 | Recaps: 2 | Action items: 6
--- RECENT EMAILS (newest first) ---
2026-02-03 (OUT): Meeting — Sorry Stanton,
 My waiting room hasn't worked today for some"&amp;" reason, you can join here:
 https://observepoint.zoom.us/j/3628593272?pwd=OfxX2kwpsuA
2026-01-22 (IN): Re: help with an audit — Hey John,
 Great points and that's pretty much what I told my boss, except for the
 point about it being better as a Journ"&amp;"ey.  I'll convey what you 
2026-01-21 (OUT): Re: help with an audit — Hey Stanton,
 I took a look at this and my first question is, do we need to actually
 click all the """"Bio video"""" buttons for all the providers that h
--- OPEN/RECENT GITHUB TASK"&amp;"S ---
--- RECENT MEETING RECAPS ---
2026-03-03: ObservePoint | Dignity Health - Monthly Sync
John and Stanton discussed ongoing work related to a provider audit for CommonSpirit's websites, including a nuance with one site requiring JavaScript to handle"&amp;" bio link clicks before checking for YouTube videos. John introduced ObservePoint's new """"Frameworks"""" documentation, which provides best practice guidelines for analytics audits (starting with Adobe Analytics and Google Analytics), addressing Stanton"&amp;"'s need for documented recommendations to share with his team. They also covered key audit
---
2026-02-03: ObservePoint | Dignity Health - Monthly Sync
The team discussed organizing and cleaning up CDW website validation journeys, identifying that they we"&amp;"re missing an order version for cdw.com while having duplicates of other journeys. They determined that one unlabeled journey was actually an order flow (not a quote) based on its steps, and decided to rename it accordingly and delete unnecessary duplicat"&amp;"e entries from their tracking spreadsheet. The team agreed to increase their meeting cadence from biweekly to weekly temporarily to expedite t
Based on all of the above, describe the engagement level, call out any concerns (e.g. no recent contact, low sc"&amp;"ore, no future meetings booked, overdue action items), and suggest one specific next step."")")</f>
        <v>=AI("You are a customer success manager reviewing account health. Write a 3-4 sentence engagement summary for: Dignity Health
Renewal: 2026-10-31 | Stage: Identified () | CSM: John Davis | Engagement Score: 45/100 | Days since last contact: 28 | Emails 30d/90d: 1/19 | Meetings past/future/30d: 0/0/0 | Last meeting:  | Next meeting:  | Open tasks: 0 | Recaps: 2 | Action items: 6
--- RECENT EMAILS (newest first) ---
2026-02-03 (OUT): Meeting — Sorry Stanton,
 My waiting room hasn't worked today for some reason, you can join here:
 https://observepoint.zoom.us/j/3628593272?pwd=OfxX2kwpsuA
2026-01-22 (IN): Re: help with an audit — Hey John,
 Great points and that's pretty much what I told my boss, except for the
 point about it being better as a Journey.  I'll convey what you 
2026-01-21 (OUT): Re: help with an audit — Hey Stanton,
 I took a look at this and my first question is, do we need to actually
 click all the ""Bio video"" buttons for all the providers that h
--- OPEN/RECENT GITHUB TASKS ---
--- RECENT MEETING RECAPS ---
2026-03-03: ObservePoint | Dignity Health - Monthly Sync
John and Stanton discussed ongoing work related to a provider audit for CommonSpirit's websites, including a nuance with one site requiring JavaScript to handle bio link clicks before checking for YouTube videos. John introduced ObservePoint's new ""Frameworks"" documentation, which provides best practice guidelines for analytics audits (starting with Adobe Analytics and Google Analytics), addressing Stanton's need for documented recommendations to share with his team. They also covered key audit
---
2026-02-03: ObservePoint | Dignity Health - Monthly Sync
The team discussed organizing and cleaning up CDW website validation journeys, identifying that they were missing an order version for cdw.com while having duplicates of other journeys. They determined that one unlabeled journey was actually an order flow (not a quote) based on its steps, and decided to rename it accordingly and delete unnecessary duplicate entries from their tracking spreadsheet. The team agreed to increase their meeting cadence from biweekly to weekly temporarily to expedite t
Based on all of the above, describe the engagement level, call out any concerns (e.g. no recent contact, low score, no future meetings booked, overdue action items), and suggest one specific next step.")</v>
      </c>
      <c r="BD37" s="3" t="s">
        <v>767</v>
      </c>
      <c r="BE37" s="2"/>
      <c r="BF37" s="2"/>
      <c r="BG37" s="2"/>
      <c r="BH37" s="2"/>
      <c r="BI37" s="2"/>
      <c r="BJ37" s="2"/>
      <c r="BK37" s="2"/>
      <c r="BL37" s="2"/>
    </row>
    <row r="38">
      <c r="A38" s="3" t="s">
        <v>768</v>
      </c>
      <c r="B38" s="5" t="s">
        <v>96</v>
      </c>
      <c r="C38" s="2"/>
      <c r="D38" s="4">
        <v>46346.0</v>
      </c>
      <c r="E38" s="7">
        <v>1530.0</v>
      </c>
      <c r="F38" s="7">
        <v>765.0</v>
      </c>
      <c r="G38" s="3" t="s">
        <v>49</v>
      </c>
      <c r="H38" s="3" t="s">
        <v>83</v>
      </c>
      <c r="I38" s="7">
        <v>1530.0</v>
      </c>
      <c r="K38" s="8">
        <v>0.283313325330132</v>
      </c>
      <c r="L38" s="8">
        <v>0.0416666666666666</v>
      </c>
      <c r="M38" s="3" t="s">
        <v>68</v>
      </c>
      <c r="N38" s="3" t="s">
        <v>27</v>
      </c>
      <c r="O38" s="3" t="s">
        <v>37</v>
      </c>
      <c r="P38" s="2"/>
      <c r="Q38" s="21">
        <v>4.0</v>
      </c>
      <c r="R38" s="3">
        <v>2026.0</v>
      </c>
      <c r="S38" s="3" t="s">
        <v>769</v>
      </c>
      <c r="T38" s="2"/>
      <c r="U38" s="2"/>
      <c r="V38" s="3" t="s">
        <v>523</v>
      </c>
      <c r="W38" s="5" t="s">
        <v>96</v>
      </c>
      <c r="X38" s="5" t="s">
        <v>770</v>
      </c>
      <c r="Y38" s="20">
        <v>2026.0</v>
      </c>
      <c r="Z38" s="3">
        <v>1.0</v>
      </c>
      <c r="AA38" s="22">
        <v>0.0</v>
      </c>
      <c r="AB38" s="23"/>
      <c r="AC38" s="24">
        <v>0.0</v>
      </c>
      <c r="AD38" s="24">
        <v>0.0</v>
      </c>
      <c r="AE38" s="20">
        <v>0.0</v>
      </c>
      <c r="AF38" s="21">
        <v>0.0</v>
      </c>
      <c r="AG38" s="20">
        <v>0.0</v>
      </c>
      <c r="AH38" s="25"/>
      <c r="AI38" s="20">
        <v>0.0</v>
      </c>
      <c r="AJ38" s="3">
        <v>0.0</v>
      </c>
      <c r="AK38" s="3">
        <v>0.0</v>
      </c>
      <c r="AL38" s="26">
        <v>0.0</v>
      </c>
      <c r="AM38" s="25"/>
      <c r="AN38" s="25"/>
      <c r="AO38" s="3">
        <v>0.0</v>
      </c>
      <c r="AP38" s="3">
        <v>0.0</v>
      </c>
      <c r="AQ38" s="26">
        <v>0.0</v>
      </c>
      <c r="AR38" s="24">
        <v>0.0</v>
      </c>
      <c r="AS38" s="24">
        <v>0.0</v>
      </c>
      <c r="AT38" s="2"/>
      <c r="AU38" s="2"/>
      <c r="AV38" s="2"/>
      <c r="AW38" s="3" t="s">
        <v>497</v>
      </c>
      <c r="AX38" s="3" t="s">
        <v>497</v>
      </c>
      <c r="AY38" s="3" t="s">
        <v>497</v>
      </c>
      <c r="AZ38" s="3" t="s">
        <v>497</v>
      </c>
      <c r="BA38" s="3" t="s">
        <v>497</v>
      </c>
      <c r="BB38" s="2"/>
      <c r="BC38" s="2" t="str">
        <f>IFERROR(__xludf.DUMMYFUNCTION("AI(""You are a customer success manager reviewing account health. Write a 3-4 sentence engagement summary for: Croud
Renewal: 2026-11-20 | Stage: Identified () | CSM: John Davis | Engagement Score: 0/100 | Days since last contact:  | Emails 30d/90d: 0/0 |"&amp;" Meetings past/future/30d: 0/0/0 | Last meeting:  | Next meeting:  | Open tasks: 0 | Recaps: 0 | Action items: 0
--- RECENT EMAILS (newest first) ---
--- OPEN/RECENT GITHUB TASKS ---
--- RECENT MEETING RECAPS ---
Based on all of the above, describe"&amp;" the engagement level, call out any concerns (e.g. no recent contact, low score, no future meetings booked, overdue action items), and suggest one specific next step."")"),"=AI(""You are a customer success manager reviewing account health. Write a 3-4 sentence engagement summary for: Croud
Renewal: 2026-11-20 | Stage: Identified () | CSM: John Davis | Engagement Score: 0/100 | Days since last contact:  | Emails 30d/90d: 0/0 "&amp;"| Meetings past/future/30d: 0/0/0 | Last meeting:  | Next meeting:  | Open tasks: 0 | Recaps: 0 | Action items: 0
--- RECENT EMAILS (newest first) ---
--- OPEN/RECENT GITHUB TASKS ---
--- RECENT MEETING RECAPS ---
Based on all of the above, describ"&amp;"e the engagement level, call out any concerns (e.g. no recent contact, low score, no future meetings booked, overdue action items), and suggest one specific next step."")")</f>
        <v>=AI("You are a customer success manager reviewing account health. Write a 3-4 sentence engagement summary for: Croud
Renewal: 2026-11-20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38" s="3" t="s">
        <v>671</v>
      </c>
      <c r="BE38" s="2"/>
      <c r="BF38" s="2"/>
      <c r="BG38" s="2"/>
      <c r="BH38" s="2"/>
      <c r="BI38" s="2"/>
      <c r="BJ38" s="2"/>
      <c r="BK38" s="2"/>
      <c r="BL38" s="2"/>
    </row>
    <row r="39">
      <c r="A39" s="3" t="s">
        <v>771</v>
      </c>
      <c r="B39" s="5" t="s">
        <v>98</v>
      </c>
      <c r="C39" s="3" t="b">
        <v>1</v>
      </c>
      <c r="D39" s="4">
        <v>46349.0</v>
      </c>
      <c r="E39" s="7">
        <v>1479.0</v>
      </c>
      <c r="F39" s="11"/>
      <c r="G39" s="3" t="s">
        <v>49</v>
      </c>
      <c r="H39" s="3" t="s">
        <v>83</v>
      </c>
      <c r="I39" s="7">
        <v>1479.0</v>
      </c>
      <c r="K39" s="8">
        <v>1.15511551155115</v>
      </c>
      <c r="L39" s="10"/>
      <c r="M39" s="3" t="s">
        <v>68</v>
      </c>
      <c r="N39" s="3" t="s">
        <v>27</v>
      </c>
      <c r="O39" s="3" t="s">
        <v>32</v>
      </c>
      <c r="P39" s="2"/>
      <c r="Q39" s="21">
        <v>4.0</v>
      </c>
      <c r="R39" s="3">
        <v>2026.0</v>
      </c>
      <c r="S39" s="3" t="s">
        <v>772</v>
      </c>
      <c r="T39" s="2"/>
      <c r="U39" s="2"/>
      <c r="V39" s="2"/>
      <c r="W39" s="5" t="s">
        <v>98</v>
      </c>
      <c r="X39" s="5" t="s">
        <v>773</v>
      </c>
      <c r="Y39" s="20">
        <v>2026.0</v>
      </c>
      <c r="Z39" s="20">
        <v>1.0</v>
      </c>
      <c r="AA39" s="22">
        <v>21.0</v>
      </c>
      <c r="AB39" s="26">
        <v>51.0</v>
      </c>
      <c r="AC39" s="24">
        <v>2.0</v>
      </c>
      <c r="AD39" s="24">
        <v>2.0</v>
      </c>
      <c r="AE39" s="20">
        <v>0.0</v>
      </c>
      <c r="AF39" s="21">
        <v>0.0</v>
      </c>
      <c r="AG39" s="20">
        <v>2.0</v>
      </c>
      <c r="AH39" s="24">
        <v>46034.627488425926</v>
      </c>
      <c r="AI39" s="20">
        <v>0.0</v>
      </c>
      <c r="AJ39" s="3">
        <v>0.0</v>
      </c>
      <c r="AK39" s="3">
        <v>0.0</v>
      </c>
      <c r="AL39" s="26">
        <v>0.0</v>
      </c>
      <c r="AM39" s="25"/>
      <c r="AN39" s="25"/>
      <c r="AO39" s="3">
        <v>0.0</v>
      </c>
      <c r="AP39" s="3">
        <v>0.0</v>
      </c>
      <c r="AQ39" s="26">
        <v>0.0</v>
      </c>
      <c r="AR39" s="24">
        <v>0.0</v>
      </c>
      <c r="AS39" s="24">
        <v>0.0</v>
      </c>
      <c r="AT39" s="3" t="s">
        <v>774</v>
      </c>
      <c r="AU39" s="2"/>
      <c r="AV39" s="2"/>
      <c r="AW39" s="3" t="s">
        <v>497</v>
      </c>
      <c r="AX39" s="3" t="s">
        <v>775</v>
      </c>
      <c r="AY39" s="3" t="s">
        <v>497</v>
      </c>
      <c r="AZ39" s="3" t="s">
        <v>497</v>
      </c>
      <c r="BA39" s="3" t="s">
        <v>497</v>
      </c>
      <c r="BB39" s="2"/>
      <c r="BC39" s="2" t="str">
        <f>IFERROR(__xludf.DUMMYFUNCTION("AI(""You are a customer success manager reviewing account health. Write a 3-4 sentence engagement summary for: Zenfolio
Renewal: 2026-11-23 | Stage: Identified () | CSM: John Davis | Engagement Score: 21/100 | Days since last contact: 50 | Emails 30d/90d:"&amp;" 0/2 | Meetings past/future/30d: 0/0/0 | Last meeting:  | Next meeting:  | Open tasks: 0 | Recaps: 0 | Action items: 0
--- RECENT EMAILS (newest first) ---
2026-01-12 (OUT): Re: CSM Introduction — Thanks Jarrod
 Hey Gavin and Bill,
 I agree with Jarr"&amp;"od, great job setting up your account! Let me know how I
 can help you in 2026.
 You can al
2026-01-12 (OUT): CSM Introduction — Hi Gavin and Bill,
 I wanted to introduce John Davis, your Customer Success Manager and primary
 point of contact at Obser"&amp;"vePoint. John is highly te
--- OPEN/RECENT GITHUB TASKS ---
--- RECENT MEETING RECAPS ---
Based on all of the above, describe the engagement level, call out any concerns (e.g. no recent contact, low score, no future meetings booked, overdue action it"&amp;"ems), and suggest one specific next step."")"),"=AI(""You are a customer success manager reviewing account health. Write a 3-4 sentence engagement summary for: Zenfolio
Renewal: 2026-11-23 | Stage: Identified () | CSM: John Davis | Engagement Score: 21/100 | Days since last contact: 50 | Emails 30d/90d"&amp;": 0/2 | Meetings past/future/30d: 0/0/0 | Last meeting:  | Next meeting:  | Open tasks: 0 | Recaps: 0 | Action items: 0
--- RECENT EMAILS (newest first) ---
2026-01-12 (OUT): Re: CSM Introduction — Thanks Jarrod
 Hey Gavin and Bill,
 I agree with Jar"&amp;"rod, great job setting up your account! Let me know how I
 can help you in 2026.
 You can al
2026-01-12 (OUT): CSM Introduction — Hi Gavin and Bill,
 I wanted to introduce John Davis, your Customer Success Manager and primary
 point of contact at Obse"&amp;"rvePoint. John is highly te
--- OPEN/RECENT GITHUB TASKS ---
--- RECENT MEETING RECAPS ---
Based on all of the above, describe the engagement level, call out any concerns (e.g. no recent contact, low score, no future meetings booked, overdue action i"&amp;"tems), and suggest one specific next step."")")</f>
        <v>=AI("You are a customer success manager reviewing account health. Write a 3-4 sentence engagement summary for: Zenfolio
Renewal: 2026-11-23 | Stage: Identified () | CSM: John Davis | Engagement Score: 21/100 | Days since last contact: 50 | Emails 30d/90d: 0/2 | Meetings past/future/30d: 0/0/0 | Last meeting:  | Next meeting:  | Open tasks: 0 | Recaps: 0 | Action items: 0
--- RECENT EMAILS (newest first) ---
2026-01-12 (OUT): Re: CSM Introduction — Thanks Jarrod
 Hey Gavin and Bill,
 I agree with Jarrod, great job setting up your account! Let me know how I
 can help you in 2026.
 You can al
2026-01-12 (OUT): CSM Introduction — Hi Gavin and Bill,
 I wanted to introduce John Davis, your Customer Success Manager and primary
 point of contact at ObservePoint. John is highly te
--- OPEN/RECENT GITHUB TASKS ---
--- RECENT MEETING RECAPS ---
Based on all of the above, describe the engagement level, call out any concerns (e.g. no recent contact, low score, no future meetings booked, overdue action items), and suggest one specific next step.")</v>
      </c>
      <c r="BD39" s="3" t="s">
        <v>776</v>
      </c>
      <c r="BE39" s="2"/>
      <c r="BF39" s="2"/>
      <c r="BG39" s="2"/>
      <c r="BH39" s="2"/>
      <c r="BI39" s="2"/>
      <c r="BJ39" s="2"/>
      <c r="BK39" s="2"/>
      <c r="BL39" s="2"/>
    </row>
    <row r="40">
      <c r="A40" s="3" t="s">
        <v>777</v>
      </c>
      <c r="B40" s="5" t="s">
        <v>100</v>
      </c>
      <c r="C40" s="3" t="b">
        <v>1</v>
      </c>
      <c r="D40" s="4">
        <v>46349.0</v>
      </c>
      <c r="E40" s="7">
        <v>1700.0</v>
      </c>
      <c r="F40" s="7">
        <v>1700.0</v>
      </c>
      <c r="G40" s="3" t="s">
        <v>49</v>
      </c>
      <c r="H40" s="3" t="s">
        <v>83</v>
      </c>
      <c r="I40" s="7">
        <v>1700.0</v>
      </c>
      <c r="K40" s="8">
        <v>0.084061135371179</v>
      </c>
      <c r="L40" s="8">
        <v>2.66666666666666</v>
      </c>
      <c r="M40" s="3" t="s">
        <v>36</v>
      </c>
      <c r="N40" s="3" t="s">
        <v>27</v>
      </c>
      <c r="O40" s="3" t="s">
        <v>37</v>
      </c>
      <c r="P40" s="2"/>
      <c r="Q40" s="21">
        <v>4.0</v>
      </c>
      <c r="R40" s="3">
        <v>2026.0</v>
      </c>
      <c r="S40" s="3" t="s">
        <v>778</v>
      </c>
      <c r="T40" s="2"/>
      <c r="U40" s="2"/>
      <c r="V40" s="2"/>
      <c r="W40" s="5" t="s">
        <v>100</v>
      </c>
      <c r="X40" s="5" t="s">
        <v>779</v>
      </c>
      <c r="Y40" s="20">
        <v>2026.0</v>
      </c>
      <c r="Z40" s="20">
        <v>1.0</v>
      </c>
      <c r="AA40" s="22">
        <v>0.0</v>
      </c>
      <c r="AB40" s="23"/>
      <c r="AC40" s="24">
        <v>0.0</v>
      </c>
      <c r="AD40" s="24">
        <v>0.0</v>
      </c>
      <c r="AE40" s="20">
        <v>0.0</v>
      </c>
      <c r="AF40" s="21">
        <v>0.0</v>
      </c>
      <c r="AG40" s="20">
        <v>0.0</v>
      </c>
      <c r="AH40" s="25"/>
      <c r="AI40" s="20">
        <v>0.0</v>
      </c>
      <c r="AJ40" s="3">
        <v>0.0</v>
      </c>
      <c r="AK40" s="3">
        <v>0.0</v>
      </c>
      <c r="AL40" s="26">
        <v>0.0</v>
      </c>
      <c r="AM40" s="25"/>
      <c r="AN40" s="25"/>
      <c r="AO40" s="3">
        <v>0.0</v>
      </c>
      <c r="AP40" s="3">
        <v>0.0</v>
      </c>
      <c r="AQ40" s="26">
        <v>0.0</v>
      </c>
      <c r="AR40" s="24">
        <v>0.0</v>
      </c>
      <c r="AS40" s="24">
        <v>0.0</v>
      </c>
      <c r="AT40" s="2"/>
      <c r="AU40" s="2"/>
      <c r="AV40" s="2"/>
      <c r="AW40" s="3" t="s">
        <v>497</v>
      </c>
      <c r="AX40" s="3" t="s">
        <v>497</v>
      </c>
      <c r="AY40" s="3" t="s">
        <v>497</v>
      </c>
      <c r="AZ40" s="3" t="s">
        <v>497</v>
      </c>
      <c r="BA40" s="3" t="s">
        <v>497</v>
      </c>
      <c r="BB40" s="2"/>
      <c r="BC40" s="2" t="str">
        <f>IFERROR(__xludf.DUMMYFUNCTION("AI(""You are a customer success manager reviewing account health. Write a 3-4 sentence engagement summary for: Green Arrow Consultancy
Renewal: 2026-11-23 | Stage: Identified () | CSM: John Davis | Engagement Score: 0/100 | Days since last contact:  | Ema"&amp;"ils 30d/90d: 0/0 | Meetings past/future/30d: 0/0/0 | Last meeting:  | Next meeting:  | Open tasks: 0 | Recaps: 0 | Action items: 0
--- RECENT EMAILS (newest first) ---
--- OPEN/RECENT GITHUB TASKS ---
--- RECENT MEETING RECAPS ---
Based on all of t"&amp;"he above, describe the engagement level, call out any concerns (e.g. no recent contact, low score, no future meetings booked, overdue action items), and suggest one specific next step."")"),"=AI(""You are a customer success manager reviewing account health. Write a 3-4 sentence engagement summary for: Green Arrow Consultancy
Renewal: 2026-11-23 | Stage: Identified () | CSM: John Davis | Engagement Score: 0/100 | Days since last contact:  | Em"&amp;"ails 30d/90d: 0/0 | Meetings past/future/30d: 0/0/0 | Last meeting:  | Next meeting:  | Open tasks: 0 | Recaps: 0 | Action items: 0
--- RECENT EMAILS (newest first) ---
--- OPEN/RECENT GITHUB TASKS ---
--- RECENT MEETING RECAPS ---
Based on all of "&amp;"the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Green Arrow Consultancy
Renewal: 2026-11-23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40" s="3" t="s">
        <v>671</v>
      </c>
      <c r="BE40" s="2"/>
      <c r="BF40" s="2"/>
      <c r="BG40" s="2"/>
      <c r="BH40" s="2"/>
      <c r="BI40" s="2"/>
      <c r="BJ40" s="2"/>
      <c r="BK40" s="2"/>
      <c r="BL40" s="2"/>
    </row>
    <row r="41">
      <c r="A41" s="3" t="s">
        <v>437</v>
      </c>
      <c r="B41" s="5" t="s">
        <v>101</v>
      </c>
      <c r="C41" s="3" t="b">
        <v>1</v>
      </c>
      <c r="D41" s="4">
        <v>46356.0</v>
      </c>
      <c r="E41" s="7">
        <v>32000.0</v>
      </c>
      <c r="F41" s="7">
        <v>32000.0</v>
      </c>
      <c r="G41" s="3" t="s">
        <v>49</v>
      </c>
      <c r="H41" s="3" t="s">
        <v>83</v>
      </c>
      <c r="I41" s="7">
        <v>32000.0</v>
      </c>
      <c r="J41" s="20">
        <v>44.0</v>
      </c>
      <c r="K41" s="8">
        <v>0.0305035543669569</v>
      </c>
      <c r="L41" s="8">
        <v>0.852</v>
      </c>
      <c r="M41" s="3" t="s">
        <v>36</v>
      </c>
      <c r="N41" s="3" t="s">
        <v>27</v>
      </c>
      <c r="O41" s="3" t="s">
        <v>57</v>
      </c>
      <c r="P41" s="3" t="s">
        <v>29</v>
      </c>
      <c r="Q41" s="21">
        <v>4.0</v>
      </c>
      <c r="R41" s="3">
        <v>2026.0</v>
      </c>
      <c r="S41" s="3" t="s">
        <v>780</v>
      </c>
      <c r="T41" s="3">
        <v>0.04</v>
      </c>
      <c r="U41" s="2"/>
      <c r="V41" s="3" t="s">
        <v>495</v>
      </c>
      <c r="W41" s="5" t="s">
        <v>101</v>
      </c>
      <c r="X41" s="5" t="s">
        <v>781</v>
      </c>
      <c r="Y41" s="20">
        <v>2026.0</v>
      </c>
      <c r="Z41" s="3">
        <v>1.0</v>
      </c>
      <c r="AA41" s="22">
        <v>14.0</v>
      </c>
      <c r="AB41" s="26">
        <v>79.0</v>
      </c>
      <c r="AC41" s="24">
        <v>2.0</v>
      </c>
      <c r="AD41" s="24">
        <v>2.0</v>
      </c>
      <c r="AE41" s="20">
        <v>0.0</v>
      </c>
      <c r="AF41" s="21">
        <v>0.0</v>
      </c>
      <c r="AG41" s="20">
        <v>1.0</v>
      </c>
      <c r="AH41" s="24">
        <v>46006.442777777775</v>
      </c>
      <c r="AI41" s="20">
        <v>0.0</v>
      </c>
      <c r="AJ41" s="3">
        <v>0.0</v>
      </c>
      <c r="AK41" s="3">
        <v>0.0</v>
      </c>
      <c r="AL41" s="26">
        <v>0.0</v>
      </c>
      <c r="AM41" s="25"/>
      <c r="AN41" s="25"/>
      <c r="AO41" s="3">
        <v>0.0</v>
      </c>
      <c r="AP41" s="3">
        <v>0.0</v>
      </c>
      <c r="AQ41" s="26">
        <v>0.0</v>
      </c>
      <c r="AR41" s="24">
        <v>0.0</v>
      </c>
      <c r="AS41" s="24">
        <v>0.0</v>
      </c>
      <c r="AT41" s="3" t="s">
        <v>782</v>
      </c>
      <c r="AU41" s="2"/>
      <c r="AV41" s="2"/>
      <c r="AW41" s="3" t="s">
        <v>497</v>
      </c>
      <c r="AX41" s="3" t="s">
        <v>783</v>
      </c>
      <c r="AY41" s="3" t="s">
        <v>497</v>
      </c>
      <c r="AZ41" s="3" t="s">
        <v>497</v>
      </c>
      <c r="BA41" s="3" t="s">
        <v>497</v>
      </c>
      <c r="BB41" s="3" t="s">
        <v>784</v>
      </c>
      <c r="BC41" s="2" t="str">
        <f>IFERROR(__xludf.DUMMYFUNCTION("AI(""You are a customer success manager reviewing account health. Write a 3-4 sentence engagement summary for: K. Hovnanian
Renewal: 2026-11-30 | Stage: Identified () | CSM: John Davis | Engagement Score: 14/100 | Days since last contact: 79 | Emails 30d/"&amp;"90d: 0/1 | Meetings past/future/30d: 0/0/0 | Last meeting:  | Next meeting:  | Open tasks: 0 | Recaps: 0 | Action items: 0
--- RECENT EMAILS (newest first) ---
2025-12-15 (OUT): K. Hovnanian | ObservePoint Monthly Sync — Can we reschedule this? We are ou"&amp;"t of office between Christmas and New  
 Years. Use this link to schedule something before the holidays that works  
2025-11-25 (OUT): Invitation: K. Hovnanian | ObservePoint Monthly Sync @ Monthly from 1pm to 1:30p — K. Hovnanian | ObservePoint Monthly "&amp;"Sync
 Monthly from 1pm to 1:30pm on the last Friday
 Mountain Time - Denver
 Join Zoom Meeting
 https://obser
--- OPEN/RECENT GITHUB TASKS ---
--- RECENT MEETING RECAPS ---
Based on all of the above, describe the engagement level, call out any c"&amp;"oncerns (e.g. no recent contact, low score, no future meetings booked, overdue action items), and suggest one specific next step."")"),"=AI(""You are a customer success manager reviewing account health. Write a 3-4 sentence engagement summary for: K. Hovnanian
Renewal: 2026-11-30 | Stage: Identified () | CSM: John Davis | Engagement Score: 14/100 | Days since last contact: 79 | Emails 30d"&amp;"/90d: 0/1 | Meetings past/future/30d: 0/0/0 | Last meeting:  | Next meeting:  | Open tasks: 0 | Recaps: 0 | Action items: 0
--- RECENT EMAILS (newest first) ---
2025-12-15 (OUT): K. Hovnanian | ObservePoint Monthly Sync — Can we reschedule this? We are o"&amp;"ut of office between Christmas and New  
 Years. Use this link to schedule something before the holidays that works  
2025-11-25 (OUT): Invitation: K. Hovnanian | ObservePoint Monthly Sync @ Monthly from 1pm to 1:30p — K. Hovnanian | ObservePoint Monthly"&amp;" Sync
 Monthly from 1pm to 1:30pm on the last Friday
 Mountain Time - Denver
 Join Zoom Meeting
 https://obser
--- OPEN/RECENT GITHUB TASKS ---
--- RECENT MEETING RECAPS ---
Based on all of the above, describe the engagement level, call out any "&amp;"concerns (e.g. no recent contact, low score, no future meetings booked, overdue action items), and suggest one specific next step."")")</f>
        <v>=AI("You are a customer success manager reviewing account health. Write a 3-4 sentence engagement summary for: K. Hovnanian
Renewal: 2026-11-30 | Stage: Identified () | CSM: John Davis | Engagement Score: 14/100 | Days since last contact: 79 | Emails 30d/90d: 0/1 | Meetings past/future/30d: 0/0/0 | Last meeting:  | Next meeting:  | Open tasks: 0 | Recaps: 0 | Action items: 0
--- RECENT EMAILS (newest first) ---
2025-12-15 (OUT): K. Hovnanian | ObservePoint Monthly Sync — Can we reschedule this? We are out of office between Christmas and New  
 Years. Use this link to schedule something before the holidays that works  
2025-11-25 (OUT): Invitation: K. Hovnanian | ObservePoint Monthly Sync @ Monthly from 1pm to 1:30p — K. Hovnanian | ObservePoint Monthly Sync
 Monthly from 1pm to 1:30pm on the last Friday
 Mountain Time - Denver
 Join Zoom Meeting
 https://obser
--- OPEN/RECENT GITHUB TASKS ---
--- RECENT MEETING RECAPS ---
Based on all of the above, describe the engagement level, call out any concerns (e.g. no recent contact, low score, no future meetings booked, overdue action items), and suggest one specific next step.")</v>
      </c>
      <c r="BD41" s="3" t="s">
        <v>785</v>
      </c>
      <c r="BE41" s="2"/>
      <c r="BF41" s="2"/>
      <c r="BG41" s="2"/>
      <c r="BH41" s="2"/>
      <c r="BI41" s="2"/>
      <c r="BJ41" s="2"/>
      <c r="BK41" s="2"/>
      <c r="BL41" s="2"/>
    </row>
    <row r="42">
      <c r="A42" s="3" t="s">
        <v>786</v>
      </c>
      <c r="B42" s="5" t="s">
        <v>102</v>
      </c>
      <c r="C42" s="3" t="b">
        <v>1</v>
      </c>
      <c r="D42" s="4">
        <v>46366.0</v>
      </c>
      <c r="E42" s="7">
        <v>2400.0</v>
      </c>
      <c r="F42" s="7">
        <v>2400.0</v>
      </c>
      <c r="G42" s="3" t="s">
        <v>49</v>
      </c>
      <c r="H42" s="3" t="s">
        <v>83</v>
      </c>
      <c r="I42" s="7">
        <v>2400.0</v>
      </c>
      <c r="J42" s="20">
        <v>36.0</v>
      </c>
      <c r="K42" s="8">
        <v>0.0166666666666666</v>
      </c>
      <c r="L42" s="10"/>
      <c r="M42" s="3" t="s">
        <v>36</v>
      </c>
      <c r="N42" s="3" t="s">
        <v>27</v>
      </c>
      <c r="O42" s="3" t="s">
        <v>57</v>
      </c>
      <c r="P42" s="3" t="s">
        <v>43</v>
      </c>
      <c r="Q42" s="21">
        <v>4.0</v>
      </c>
      <c r="R42" s="3">
        <v>2026.0</v>
      </c>
      <c r="S42" s="3" t="s">
        <v>787</v>
      </c>
      <c r="T42" s="3">
        <v>0.2</v>
      </c>
      <c r="U42" s="2"/>
      <c r="V42" s="3" t="s">
        <v>541</v>
      </c>
      <c r="W42" s="5" t="s">
        <v>102</v>
      </c>
      <c r="X42" s="5" t="s">
        <v>788</v>
      </c>
      <c r="Y42" s="20">
        <v>2026.0</v>
      </c>
      <c r="Z42" s="3">
        <v>1.0</v>
      </c>
      <c r="AA42" s="22">
        <v>0.0</v>
      </c>
      <c r="AB42" s="23"/>
      <c r="AC42" s="24">
        <v>0.0</v>
      </c>
      <c r="AD42" s="24">
        <v>0.0</v>
      </c>
      <c r="AE42" s="20">
        <v>0.0</v>
      </c>
      <c r="AF42" s="21">
        <v>0.0</v>
      </c>
      <c r="AG42" s="20">
        <v>0.0</v>
      </c>
      <c r="AH42" s="25"/>
      <c r="AI42" s="20">
        <v>0.0</v>
      </c>
      <c r="AJ42" s="3">
        <v>0.0</v>
      </c>
      <c r="AK42" s="3">
        <v>0.0</v>
      </c>
      <c r="AL42" s="26">
        <v>0.0</v>
      </c>
      <c r="AM42" s="25"/>
      <c r="AN42" s="25"/>
      <c r="AO42" s="3">
        <v>0.0</v>
      </c>
      <c r="AP42" s="3">
        <v>0.0</v>
      </c>
      <c r="AQ42" s="26">
        <v>0.0</v>
      </c>
      <c r="AR42" s="24">
        <v>0.0</v>
      </c>
      <c r="AS42" s="24">
        <v>0.0</v>
      </c>
      <c r="AT42" s="2"/>
      <c r="AU42" s="2"/>
      <c r="AV42" s="2"/>
      <c r="AW42" s="3" t="s">
        <v>497</v>
      </c>
      <c r="AX42" s="3" t="s">
        <v>497</v>
      </c>
      <c r="AY42" s="3" t="s">
        <v>497</v>
      </c>
      <c r="AZ42" s="3" t="s">
        <v>497</v>
      </c>
      <c r="BA42" s="3" t="s">
        <v>497</v>
      </c>
      <c r="BB42" s="2"/>
      <c r="BC42" s="2" t="str">
        <f>IFERROR(__xludf.DUMMYFUNCTION("AI(""You are a customer success manager reviewing account health. Write a 3-4 sentence engagement summary for: Chartis
Renewal: 2026-12-10 | Stage: Identified () | CSM: John Davis | Engagement Score: 0/100 | Days since last contact:  | Emails 30d/90d: 0/0"&amp;" | Meetings past/future/30d: 0/0/0 | Last meeting:  | Next meeting:  | Open tasks: 0 | Recaps: 0 | Action items: 0
--- RECENT EMAILS (newest first) ---
--- OPEN/RECENT GITHUB TASKS ---
--- RECENT MEETING RECAPS ---
Based on all of the above, descri"&amp;"be the engagement level, call out any concerns (e.g. no recent contact, low score, no future meetings booked, overdue action items), and suggest one specific next step."")"),"=AI(""You are a customer success manager reviewing account health. Write a 3-4 sentence engagement summary for: Chartis
Renewal: 2026-12-10 | Stage: Identified () | CSM: John Davis | Engagement Score: 0/100 | Days since last contact:  | Emails 30d/90d: 0/"&amp;"0 | Meetings past/future/30d: 0/0/0 | Last meeting:  | Next meeting:  | Open tasks: 0 | Recaps: 0 | Action items: 0
--- RECENT EMAILS (newest first) ---
--- OPEN/RECENT GITHUB TASKS ---
--- RECENT MEETING RECAPS ---
Based on all of the above, descr"&amp;"ibe the engagement level, call out any concerns (e.g. no recent contact, low score, no future meetings booked, overdue action items), and suggest one specific next step."")")</f>
        <v>=AI("You are a customer success manager reviewing account health. Write a 3-4 sentence engagement summary for: Chartis
Renewal: 2026-12-10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42" s="3" t="s">
        <v>671</v>
      </c>
      <c r="BE42" s="2"/>
      <c r="BF42" s="2"/>
      <c r="BG42" s="2"/>
      <c r="BH42" s="2"/>
      <c r="BI42" s="2"/>
      <c r="BJ42" s="2"/>
      <c r="BK42" s="2"/>
      <c r="BL42" s="2"/>
    </row>
    <row r="43">
      <c r="A43" s="3" t="s">
        <v>138</v>
      </c>
      <c r="B43" s="5" t="s">
        <v>103</v>
      </c>
      <c r="C43" s="2"/>
      <c r="D43" s="4">
        <v>46387.0</v>
      </c>
      <c r="E43" s="7">
        <v>19500.0</v>
      </c>
      <c r="F43" s="7">
        <v>19500.0</v>
      </c>
      <c r="G43" s="3" t="s">
        <v>49</v>
      </c>
      <c r="H43" s="3" t="s">
        <v>83</v>
      </c>
      <c r="I43" s="7">
        <v>19500.0</v>
      </c>
      <c r="J43" s="20">
        <v>64.0</v>
      </c>
      <c r="K43" s="8">
        <v>0.832447568432481</v>
      </c>
      <c r="L43" s="10"/>
      <c r="M43" s="3" t="s">
        <v>36</v>
      </c>
      <c r="N43" s="3" t="s">
        <v>27</v>
      </c>
      <c r="O43" s="3" t="s">
        <v>57</v>
      </c>
      <c r="P43" s="3" t="s">
        <v>43</v>
      </c>
      <c r="Q43" s="21">
        <v>4.0</v>
      </c>
      <c r="R43" s="3">
        <v>2026.0</v>
      </c>
      <c r="S43" s="3" t="s">
        <v>789</v>
      </c>
      <c r="T43" s="3">
        <v>0.15</v>
      </c>
      <c r="U43" s="2"/>
      <c r="V43" s="3" t="s">
        <v>495</v>
      </c>
      <c r="W43" s="5" t="s">
        <v>103</v>
      </c>
      <c r="X43" s="5" t="s">
        <v>790</v>
      </c>
      <c r="Y43" s="20">
        <v>2026.0</v>
      </c>
      <c r="Z43" s="3">
        <v>1.0</v>
      </c>
      <c r="AA43" s="27">
        <v>45.0</v>
      </c>
      <c r="AB43" s="26">
        <v>29.0</v>
      </c>
      <c r="AC43" s="24">
        <v>153.0</v>
      </c>
      <c r="AD43" s="24">
        <v>77.0</v>
      </c>
      <c r="AE43" s="20">
        <v>76.0</v>
      </c>
      <c r="AF43" s="21">
        <v>2.0</v>
      </c>
      <c r="AG43" s="20">
        <v>124.0</v>
      </c>
      <c r="AH43" s="24">
        <v>46056.66663194445</v>
      </c>
      <c r="AI43" s="20">
        <v>0.0</v>
      </c>
      <c r="AJ43" s="3">
        <v>0.0</v>
      </c>
      <c r="AK43" s="3">
        <v>0.0</v>
      </c>
      <c r="AL43" s="26">
        <v>0.0</v>
      </c>
      <c r="AM43" s="25"/>
      <c r="AN43" s="25"/>
      <c r="AO43" s="3">
        <v>0.0</v>
      </c>
      <c r="AP43" s="3">
        <v>0.0</v>
      </c>
      <c r="AQ43" s="26">
        <v>0.0</v>
      </c>
      <c r="AR43" s="24">
        <v>4.0</v>
      </c>
      <c r="AS43" s="24">
        <v>19.0</v>
      </c>
      <c r="AT43" s="3" t="s">
        <v>791</v>
      </c>
      <c r="AU43" s="2"/>
      <c r="AV43" s="3" t="s">
        <v>792</v>
      </c>
      <c r="AW43" s="3" t="s">
        <v>497</v>
      </c>
      <c r="AX43" s="3" t="s">
        <v>793</v>
      </c>
      <c r="AY43" s="3" t="s">
        <v>497</v>
      </c>
      <c r="AZ43" s="3" t="s">
        <v>794</v>
      </c>
      <c r="BA43" s="3" t="s">
        <v>795</v>
      </c>
      <c r="BB43" s="3" t="s">
        <v>796</v>
      </c>
      <c r="BC43" s="2" t="str">
        <f>IFERROR(__xludf.DUMMYFUNCTION("AI(""You are a customer success manager reviewing account health. Write a 3-4 sentence engagement summary for: Prudential Financial Inc.
Renewal: 2026-12-31 | Stage: Identified () | CSM: John Davis | Engagement Score: 45/100 | Days since last contact: 28 "&amp;"| Emails 30d/90d: 2/129 | Meetings past/future/30d: 0/0/0 | Last meeting:  | Next meeting:  | Open tasks: 0 | Recaps: 4 | Action items: 19
--- RECENT EMAILS (newest first) ---
2026-02-03 (OUT): Re: Sync Meeting — Sure thing, Steve.
 Next week is our qu"&amp;"arterly summit so I don't have a ton of slots available,
 so I will include the this week and the next two we
2026-02-03 (IN): RE: Sync Meeting — Hi John,
 Good meeting today.
 Can we have similar call with PGIM team?  Can you send availability for th"&amp;"is week and next week?  If you can includ
2026-01-30 (OUT): Re: ObservePoint &amp; Prudential Sync — Hey Steve, are you able to make our meeting right now?
 *Regards, *
 John Davis *   |    * *Customer Success Manager*
 Cell: 801.633.6013
 john.
--- OP"&amp;"EN/RECENT GITHUB TASKS ---
--- RECENT MEETING RECAPS ---
2026-03-02: ObservePoint | Prudential Sync
John and Steve discussed follow-up actions from a recent security incident, with John agreeing to send the full incident report to all affected Prudentia"&amp;"l stakeholders. They scheduled meetings to review opt-in, opt-out, and Global Privacy Control (GPC) audit reports with different teams, including the OneTrust compliance team and website management teams for prudential.com and pgim.com. The conversation a"&amp;"lso covered technical details about ObservePoint's crawling methodology and plans to refine
---
2026-02-23: ObservePoint | Prudential Sync
This meeting focused on refining ObservePoint's scanning strategy for Prudential's websites, with John Davis explain"&amp;"ing that privacy compliance scanning requires three separate audit types: opt-in, opt-out, and GPC signal scans, which would significantly impact their 70,000 annual page scan allocation. Steve and John agreed to run sample reports on 100 URLs across all "&amp;"three scan types to demonstrate their differences and use cases to Prudential's privacy and product teams. They decided to schedu
Based on all of the above, describe the engagement level, call out any concerns (e.g. no recent contact, low score, no futur"&amp;"e meetings booked, overdue action items), and suggest one specific next step."")"),"=AI(""You are a customer success manager reviewing account health. Write a 3-4 sentence engagement summary for: Prudential Financial Inc.
Renewal: 2026-12-31 | Stage: Identified () | CSM: John Davis | Engagement Score: 45/100 | Days since last contact: 28"&amp;" | Emails 30d/90d: 2/129 | Meetings past/future/30d: 0/0/0 | Last meeting:  | Next meeting:  | Open tasks: 0 | Recaps: 4 | Action items: 19
--- RECENT EMAILS (newest first) ---
2026-02-03 (OUT): Re: Sync Meeting — Sure thing, Steve.
 Next week is our q"&amp;"uarterly summit so I don't have a ton of slots available,
 so I will include the this week and the next two we
2026-02-03 (IN): RE: Sync Meeting — Hi John,
 Good meeting today.
 Can we have similar call with PGIM team?  Can you send availability for t"&amp;"his week and next week?  If you can includ
2026-01-30 (OUT): Re: ObservePoint &amp; Prudential Sync — Hey Steve, are you able to make our meeting right now?
 *Regards, *
 John Davis *   |    * *Customer Success Manager*
 Cell: 801.633.6013
 john.
--- O"&amp;"PEN/RECENT GITHUB TASKS ---
--- RECENT MEETING RECAPS ---
2026-03-02: ObservePoint | Prudential Sync
John and Steve discussed follow-up actions from a recent security incident, with John agreeing to send the full incident report to all affected Prudenti"&amp;"al stakeholders. They scheduled meetings to review opt-in, opt-out, and Global Privacy Control (GPC) audit reports with different teams, including the OneTrust compliance team and website management teams for prudential.com and pgim.com. The conversation "&amp;"also covered technical details about ObservePoint's crawling methodology and plans to refine
---
2026-02-23: ObservePoint | Prudential Sync
This meeting focused on refining ObservePoint's scanning strategy for Prudential's websites, with John Davis explai"&amp;"ning that privacy compliance scanning requires three separate audit types: opt-in, opt-out, and GPC signal scans, which would significantly impact their 70,000 annual page scan allocation. Steve and John agreed to run sample reports on 100 URLs across all"&amp;" three scan types to demonstrate their differences and use cases to Prudential's privacy and product teams. They decided to schedu
Based on all of the above, describe the engagement level, call out any concerns (e.g. no recent contact, low score, no futu"&amp;"re meetings booked, overdue action items), and suggest one specific next step."")")</f>
        <v>=AI("You are a customer success manager reviewing account health. Write a 3-4 sentence engagement summary for: Prudential Financial Inc.
Renewal: 2026-12-31 | Stage: Identified () | CSM: John Davis | Engagement Score: 45/100 | Days since last contact: 28 | Emails 30d/90d: 2/129 | Meetings past/future/30d: 0/0/0 | Last meeting:  | Next meeting:  | Open tasks: 0 | Recaps: 4 | Action items: 19
--- RECENT EMAILS (newest first) ---
2026-02-03 (OUT): Re: Sync Meeting — Sure thing, Steve.
 Next week is our quarterly summit so I don't have a ton of slots available,
 so I will include the this week and the next two we
2026-02-03 (IN): RE: Sync Meeting — Hi John,
 Good meeting today.
 Can we have similar call with PGIM team?  Can you send availability for this week and next week?  If you can includ
2026-01-30 (OUT): Re: ObservePoint &amp; Prudential Sync — Hey Steve, are you able to make our meeting right now?
 *Regards, *
 John Davis *   |    * *Customer Success Manager*
 Cell: 801.633.6013
 john.
--- OPEN/RECENT GITHUB TASKS ---
--- RECENT MEETING RECAPS ---
2026-03-02: ObservePoint | Prudential Sync
John and Steve discussed follow-up actions from a recent security incident, with John agreeing to send the full incident report to all affected Prudential stakeholders. They scheduled meetings to review opt-in, opt-out, and Global Privacy Control (GPC) audit reports with different teams, including the OneTrust compliance team and website management teams for prudential.com and pgim.com. The conversation also covered technical details about ObservePoint's crawling methodology and plans to refine
---
2026-02-23: ObservePoint | Prudential Sync
This meeting focused on refining ObservePoint's scanning strategy for Prudential's websites, with John Davis explaining that privacy compliance scanning requires three separate audit types: opt-in, opt-out, and GPC signal scans, which would significantly impact their 70,000 annual page scan allocation. Steve and John agreed to run sample reports on 100 URLs across all three scan types to demonstrate their differences and use cases to Prudential's privacy and product teams. They decided to schedu
Based on all of the above, describe the engagement level, call out any concerns (e.g. no recent contact, low score, no future meetings booked, overdue action items), and suggest one specific next step.")</v>
      </c>
      <c r="BD43" s="3" t="s">
        <v>797</v>
      </c>
      <c r="BE43" s="2"/>
      <c r="BF43" s="2"/>
      <c r="BG43" s="2"/>
      <c r="BH43" s="2"/>
      <c r="BI43" s="2"/>
      <c r="BJ43" s="2"/>
      <c r="BK43" s="2"/>
      <c r="BL43" s="2"/>
    </row>
    <row r="44">
      <c r="A44" s="3" t="s">
        <v>144</v>
      </c>
      <c r="B44" s="5" t="s">
        <v>104</v>
      </c>
      <c r="C44" s="2"/>
      <c r="D44" s="4">
        <v>46387.0</v>
      </c>
      <c r="E44" s="7">
        <v>22200.0</v>
      </c>
      <c r="F44" s="7">
        <v>22200.0</v>
      </c>
      <c r="G44" s="3" t="s">
        <v>49</v>
      </c>
      <c r="H44" s="3" t="s">
        <v>83</v>
      </c>
      <c r="I44" s="7">
        <v>22200.0</v>
      </c>
      <c r="J44" s="20">
        <v>12.0</v>
      </c>
      <c r="K44" s="8">
        <v>0.3419</v>
      </c>
      <c r="L44" s="8">
        <v>0.193555555555555</v>
      </c>
      <c r="M44" s="3" t="s">
        <v>36</v>
      </c>
      <c r="N44" s="3" t="s">
        <v>27</v>
      </c>
      <c r="O44" s="3" t="s">
        <v>51</v>
      </c>
      <c r="P44" s="3" t="s">
        <v>43</v>
      </c>
      <c r="Q44" s="21">
        <v>4.0</v>
      </c>
      <c r="R44" s="3">
        <v>2026.0</v>
      </c>
      <c r="S44" s="3" t="s">
        <v>798</v>
      </c>
      <c r="T44" s="3">
        <v>0.06</v>
      </c>
      <c r="U44" s="2"/>
      <c r="V44" s="3" t="s">
        <v>495</v>
      </c>
      <c r="W44" s="5" t="s">
        <v>104</v>
      </c>
      <c r="X44" s="5" t="s">
        <v>799</v>
      </c>
      <c r="Y44" s="20">
        <v>2026.0</v>
      </c>
      <c r="Z44" s="3">
        <v>1.0</v>
      </c>
      <c r="AA44" s="27">
        <v>45.0</v>
      </c>
      <c r="AB44" s="26">
        <v>29.0</v>
      </c>
      <c r="AC44" s="24">
        <v>30.0</v>
      </c>
      <c r="AD44" s="24">
        <v>11.0</v>
      </c>
      <c r="AE44" s="20">
        <v>19.0</v>
      </c>
      <c r="AF44" s="21">
        <v>1.0</v>
      </c>
      <c r="AG44" s="20">
        <v>29.0</v>
      </c>
      <c r="AH44" s="24">
        <v>46056.56421296296</v>
      </c>
      <c r="AI44" s="20">
        <v>0.0</v>
      </c>
      <c r="AJ44" s="3">
        <v>0.0</v>
      </c>
      <c r="AK44" s="3">
        <v>0.0</v>
      </c>
      <c r="AL44" s="26">
        <v>0.0</v>
      </c>
      <c r="AM44" s="25"/>
      <c r="AN44" s="25"/>
      <c r="AO44" s="3">
        <v>0.0</v>
      </c>
      <c r="AP44" s="3">
        <v>0.0</v>
      </c>
      <c r="AQ44" s="26">
        <v>0.0</v>
      </c>
      <c r="AR44" s="24">
        <v>3.0</v>
      </c>
      <c r="AS44" s="24">
        <v>6.0</v>
      </c>
      <c r="AT44" s="3" t="s">
        <v>800</v>
      </c>
      <c r="AV44" s="3" t="s">
        <v>801</v>
      </c>
      <c r="AW44" s="3" t="s">
        <v>497</v>
      </c>
      <c r="AX44" s="3" t="s">
        <v>802</v>
      </c>
      <c r="AY44" s="3" t="s">
        <v>497</v>
      </c>
      <c r="AZ44" s="3" t="s">
        <v>803</v>
      </c>
      <c r="BA44" s="3" t="s">
        <v>804</v>
      </c>
      <c r="BB44" s="3" t="s">
        <v>805</v>
      </c>
      <c r="BC44" s="2" t="str">
        <f>IFERROR(__xludf.DUMMYFUNCTION("AI(""You are a customer success manager reviewing account health. Write a 3-4 sentence engagement summary for: CDW
Renewal: 2026-12-31 | Stage: Identified () | CSM: John Davis | Engagement Score: 45/100 | Days since last contact: 28 | Emails 30d/90d: 1/29"&amp;" | Meetings past/future/30d: 0/0/0 | Last meeting:  | Next meeting:  | Open tasks: 0 | Recaps: 3 | Action items: 6
--- RECENT EMAILS (newest first) ---
2026-02-03 (OUT): (no subject) — *Regards, *
 John Davis *   |    * *Customer Success Manager*
 Ce"&amp;"ll: 801.633.6013
 john.davis@observepoint.com
 www.observepoint.com 
 &lt;https://gr
2026-02-02 (OUT): Out of office Re: Accepted: ObservePoint | CDW Sync — I am out of the office Monday February 2nd, please reach out to
 support@observepoint.com if
 you hav"&amp;"e something urgent, otherwise I will get back to 
2026-01-29 (IN): FW: New Invoice #INV8103997 from ObservePoint — Bharat Sarma Gandikota
 Please find PO 17564 with the additional $200 to pay the attached invoice from ObservePoint for $22,200,00.
 Tha"&amp;"nk you,
--- OPEN/RECENT GITHUB TASKS ---
--- RECENT MEETING RECAPS ---
2026-02-20: ObservePoint | CDW Sync
This meeting discussed how CDW's privacy team can leverage their existing ObservePoint subscription to audit cookie consent compliance on thei"&amp;"r websites, which currently use OneTrust for consent management. John Davis explained that ObservePoint can scan websites in opt-in/opt-out states to verify that only approved cookies are firing, import OneTrust categorizations, and provide automated aler"&amp;"ts when unapproved cookies are detected—capabilities CDW is already paying for but not fully utilizing.
---
2026-02-17: ObservePoint | CDW Sync
John and Tatyana discussed the status of CDW's journey monitoring in ObservePoint, reviewing action failures (y"&amp;"ellow indicators) and rules failures (red indicators) across their order and quote journeys. John explained that his team would fix the action failures and enabled the """"monitored journey"""" feature on their six most critical journeys, which automatica"&amp;"lly notifies support when issues occur, while Tatyana agreed to follow up on rules failures with her analytics team. They also discussed exp
Based on all of the above, describe the engagement level, call out any concerns (e.g. no recent contact, low scor"&amp;"e, no future meetings booked, overdue action items), and suggest one specific next step."")"),"=AI(""You are a customer success manager reviewing account health. Write a 3-4 sentence engagement summary for: CDW
Renewal: 2026-12-31 | Stage: Identified () | CSM: John Davis | Engagement Score: 45/100 | Days since last contact: 28 | Emails 30d/90d: 1/2"&amp;"9 | Meetings past/future/30d: 0/0/0 | Last meeting:  | Next meeting:  | Open tasks: 0 | Recaps: 3 | Action items: 6
--- RECENT EMAILS (newest first) ---
2026-02-03 (OUT): (no subject) — *Regards, *
 John Davis *   |    * *Customer Success Manager*
 C"&amp;"ell: 801.633.6013
 john.davis@observepoint.com
 www.observepoint.com 
 &lt;https://gr
2026-02-02 (OUT): Out of office Re: Accepted: ObservePoint | CDW Sync — I am out of the office Monday February 2nd, please reach out to
 support@observepoint.com if
 you ha"&amp;"ve something urgent, otherwise I will get back to 
2026-01-29 (IN): FW: New Invoice #INV8103997 from ObservePoint — Bharat Sarma Gandikota
 Please find PO 17564 with the additional $200 to pay the attached invoice from ObservePoint for $22,200,00.
 Th"&amp;"ank you,
--- OPEN/RECENT GITHUB TASKS ---
--- RECENT MEETING RECAPS ---
2026-02-20: ObservePoint | CDW Sync
This meeting discussed how CDW's privacy team can leverage their existing ObservePoint subscription to audit cookie consent compliance on the"&amp;"ir websites, which currently use OneTrust for consent management. John Davis explained that ObservePoint can scan websites in opt-in/opt-out states to verify that only approved cookies are firing, import OneTrust categorizations, and provide automated ale"&amp;"rts when unapproved cookies are detected—capabilities CDW is already paying for but not fully utilizing.
---
2026-02-17: ObservePoint | CDW Sync
John and Tatyana discussed the status of CDW's journey monitoring in ObservePoint, reviewing action failures ("&amp;"yellow indicators) and rules failures (red indicators) across their order and quote journeys. John explained that his team would fix the action failures and enabled the """"monitored journey"""" feature on their six most critical journeys, which automatic"&amp;"ally notifies support when issues occur, while Tatyana agreed to follow up on rules failures with her analytics team. They also discussed exp
Based on all of the above, describe the engagement level, call out any concerns (e.g. no recent contact, low sco"&amp;"re, no future meetings booked, overdue action items), and suggest one specific next step."")")</f>
        <v>=AI("You are a customer success manager reviewing account health. Write a 3-4 sentence engagement summary for: CDW
Renewal: 2026-12-31 | Stage: Identified () | CSM: John Davis | Engagement Score: 45/100 | Days since last contact: 28 | Emails 30d/90d: 1/29 | Meetings past/future/30d: 0/0/0 | Last meeting:  | Next meeting:  | Open tasks: 0 | Recaps: 3 | Action items: 6
--- RECENT EMAILS (newest first) ---
2026-02-03 (OUT): (no subject) — *Regards, *
 John Davis *   |    * *Customer Success Manager*
 Cell: 801.633.6013
 john.davis@observepoint.com
 www.observepoint.com 
 &lt;https://gr
2026-02-02 (OUT): Out of office Re: Accepted: ObservePoint | CDW Sync — I am out of the office Monday February 2nd, please reach out to
 support@observepoint.com if
 you have something urgent, otherwise I will get back to 
2026-01-29 (IN): FW: New Invoice #INV8103997 from ObservePoint — Bharat Sarma Gandikota
 Please find PO 17564 with the additional $200 to pay the attached invoice from ObservePoint for $22,200,00.
 Thank you,
--- OPEN/RECENT GITHUB TASKS ---
--- RECENT MEETING RECAPS ---
2026-02-20: ObservePoint | CDW Sync
This meeting discussed how CDW's privacy team can leverage their existing ObservePoint subscription to audit cookie consent compliance on their websites, which currently use OneTrust for consent management. John Davis explained that ObservePoint can scan websites in opt-in/opt-out states to verify that only approved cookies are firing, import OneTrust categorizations, and provide automated alerts when unapproved cookies are detected—capabilities CDW is already paying for but not fully utilizing.
---
2026-02-17: ObservePoint | CDW Sync
John and Tatyana discussed the status of CDW's journey monitoring in ObservePoint, reviewing action failures (yellow indicators) and rules failures (red indicators) across their order and quote journeys. John explained that his team would fix the action failures and enabled the ""monitored journey"" feature on their six most critical journeys, which automatically notifies support when issues occur, while Tatyana agreed to follow up on rules failures with her analytics team. They also discussed exp
Based on all of the above, describe the engagement level, call out any concerns (e.g. no recent contact, low score, no future meetings booked, overdue action items), and suggest one specific next step.")</v>
      </c>
      <c r="BD44" s="3" t="s">
        <v>806</v>
      </c>
      <c r="BE44" s="2"/>
      <c r="BF44" s="2"/>
      <c r="BG44" s="2"/>
      <c r="BI44" s="2"/>
      <c r="BJ44" s="2"/>
      <c r="BK44" s="2"/>
      <c r="BL44" s="2"/>
    </row>
    <row r="45">
      <c r="A45" s="3" t="s">
        <v>807</v>
      </c>
      <c r="B45" s="5" t="s">
        <v>106</v>
      </c>
      <c r="C45" s="3" t="b">
        <v>1</v>
      </c>
      <c r="D45" s="4">
        <v>46418.0</v>
      </c>
      <c r="E45" s="7">
        <v>3060.0</v>
      </c>
      <c r="F45" s="7">
        <v>3060.0</v>
      </c>
      <c r="G45" s="3" t="s">
        <v>49</v>
      </c>
      <c r="H45" s="3" t="s">
        <v>83</v>
      </c>
      <c r="I45" s="7">
        <v>3060.0</v>
      </c>
      <c r="J45" s="20">
        <v>48.0</v>
      </c>
      <c r="K45" s="8">
        <v>0.847333333333333</v>
      </c>
      <c r="L45" s="8">
        <v>0.03</v>
      </c>
      <c r="M45" s="3" t="s">
        <v>36</v>
      </c>
      <c r="N45" s="3" t="s">
        <v>27</v>
      </c>
      <c r="O45" s="3" t="s">
        <v>51</v>
      </c>
      <c r="P45" s="3" t="s">
        <v>43</v>
      </c>
      <c r="Q45" s="21">
        <v>4.0</v>
      </c>
      <c r="R45" s="20">
        <v>2026.0</v>
      </c>
      <c r="S45" s="3" t="s">
        <v>808</v>
      </c>
      <c r="T45" s="20">
        <v>0.18</v>
      </c>
      <c r="V45" s="3" t="s">
        <v>541</v>
      </c>
      <c r="W45" s="5" t="s">
        <v>106</v>
      </c>
      <c r="X45" s="5" t="s">
        <v>809</v>
      </c>
      <c r="Y45" s="20">
        <v>2026.0</v>
      </c>
      <c r="Z45" s="3">
        <v>1.0</v>
      </c>
      <c r="AA45" s="22">
        <v>0.0</v>
      </c>
      <c r="AB45" s="23"/>
      <c r="AC45" s="24">
        <v>0.0</v>
      </c>
      <c r="AD45" s="24">
        <v>0.0</v>
      </c>
      <c r="AE45" s="20">
        <v>0.0</v>
      </c>
      <c r="AF45" s="21">
        <v>0.0</v>
      </c>
      <c r="AG45" s="20">
        <v>0.0</v>
      </c>
      <c r="AH45" s="25"/>
      <c r="AI45" s="20">
        <v>0.0</v>
      </c>
      <c r="AJ45" s="20">
        <v>0.0</v>
      </c>
      <c r="AK45" s="20">
        <v>0.0</v>
      </c>
      <c r="AL45" s="26">
        <v>0.0</v>
      </c>
      <c r="AM45" s="25"/>
      <c r="AN45" s="25"/>
      <c r="AO45" s="3">
        <v>0.0</v>
      </c>
      <c r="AP45" s="3">
        <v>0.0</v>
      </c>
      <c r="AQ45" s="26">
        <v>0.0</v>
      </c>
      <c r="AR45" s="24">
        <v>0.0</v>
      </c>
      <c r="AS45" s="24">
        <v>0.0</v>
      </c>
      <c r="AT45" s="2"/>
      <c r="AW45" s="3" t="s">
        <v>497</v>
      </c>
      <c r="AX45" s="3" t="s">
        <v>497</v>
      </c>
      <c r="AY45" s="3" t="s">
        <v>497</v>
      </c>
      <c r="AZ45" s="3" t="s">
        <v>497</v>
      </c>
      <c r="BA45" s="3" t="s">
        <v>497</v>
      </c>
      <c r="BB45" s="2"/>
      <c r="BC45" s="2" t="str">
        <f>IFERROR(__xludf.DUMMYFUNCTION("AI(""You are a customer success manager reviewing account health. Write a 3-4 sentence engagement summary for: Drumline
Renewal: 2027-01-31 | Stage: Identified () | CSM: John Davis | Engagement Score: 0/100 | Days since last contact:  | Emails 30d/90d: 0/"&amp;"0 | Meetings past/future/30d: 0/0/0 | Last meeting:  | Next meeting:  | Open tasks: 0 | Recaps: 0 | Action items: 0
--- RECENT EMAILS (newest first) ---
--- OPEN/RECENT GITHUB TASKS ---
--- RECENT MEETING RECAPS ---
Based on all of the above, descr"&amp;"ibe the engagement level, call out any concerns (e.g. no recent contact, low score, no future meetings booked, overdue action items), and suggest one specific next step."")"),"=AI(""You are a customer success manager reviewing account health. Write a 3-4 sentence engagement summary for: Drumline
Renewal: 2027-01-31 | Stage: Identified () | CSM: John Davis | Engagement Score: 0/100 | Days since last contact:  | Emails 30d/90d: 0"&amp;"/0 | Meetings past/future/30d: 0/0/0 | Last meeting:  | Next meeting:  | Open tasks: 0 | Recaps: 0 | Action items: 0
--- RECENT EMAILS (newest first) ---
--- OPEN/RECENT GITHUB TASKS ---
--- RECENT MEETING RECAPS ---
Based on all of the above, desc"&amp;"ribe the engagement level, call out any concerns (e.g. no recent contact, low score, no future meetings booked, overdue action items), and suggest one specific next step."")")</f>
        <v>=AI("You are a customer success manager reviewing account health. Write a 3-4 sentence engagement summary for: Drumline
Renewal: 2027-01-31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45" s="3" t="s">
        <v>671</v>
      </c>
      <c r="BE45" s="2"/>
      <c r="BF45" s="2"/>
      <c r="BI45" s="2"/>
      <c r="BJ45" s="2"/>
      <c r="BK45" s="2"/>
      <c r="BL45" s="2"/>
    </row>
    <row r="46">
      <c r="A46" s="3" t="s">
        <v>810</v>
      </c>
      <c r="B46" s="5" t="s">
        <v>107</v>
      </c>
      <c r="C46" s="3" t="b">
        <v>1</v>
      </c>
      <c r="D46" s="4">
        <v>46418.0</v>
      </c>
      <c r="E46" s="7">
        <v>4880.0</v>
      </c>
      <c r="F46" s="7">
        <v>4880.0</v>
      </c>
      <c r="G46" s="3" t="s">
        <v>49</v>
      </c>
      <c r="H46" s="3" t="s">
        <v>83</v>
      </c>
      <c r="I46" s="7">
        <v>4880.0</v>
      </c>
      <c r="J46" s="20">
        <v>12.0</v>
      </c>
      <c r="K46" s="8">
        <v>0.36</v>
      </c>
      <c r="L46" s="10"/>
      <c r="M46" s="3" t="s">
        <v>36</v>
      </c>
      <c r="N46" s="3" t="s">
        <v>27</v>
      </c>
      <c r="O46" s="3" t="s">
        <v>70</v>
      </c>
      <c r="P46" s="3" t="s">
        <v>29</v>
      </c>
      <c r="Q46" s="21">
        <v>4.0</v>
      </c>
      <c r="R46" s="20">
        <v>2026.0</v>
      </c>
      <c r="S46" s="3" t="s">
        <v>811</v>
      </c>
      <c r="V46" s="3" t="s">
        <v>541</v>
      </c>
      <c r="W46" s="5" t="s">
        <v>107</v>
      </c>
      <c r="X46" s="5" t="s">
        <v>812</v>
      </c>
      <c r="Y46" s="20">
        <v>2026.0</v>
      </c>
      <c r="Z46" s="3">
        <v>1.0</v>
      </c>
      <c r="AA46" s="22">
        <v>0.0</v>
      </c>
      <c r="AB46" s="23"/>
      <c r="AC46" s="24">
        <v>0.0</v>
      </c>
      <c r="AD46" s="24">
        <v>0.0</v>
      </c>
      <c r="AE46" s="20">
        <v>0.0</v>
      </c>
      <c r="AF46" s="21">
        <v>0.0</v>
      </c>
      <c r="AG46" s="20">
        <v>0.0</v>
      </c>
      <c r="AH46" s="25"/>
      <c r="AI46" s="20">
        <v>0.0</v>
      </c>
      <c r="AJ46" s="20">
        <v>0.0</v>
      </c>
      <c r="AK46" s="20">
        <v>0.0</v>
      </c>
      <c r="AL46" s="26">
        <v>0.0</v>
      </c>
      <c r="AM46" s="25"/>
      <c r="AN46" s="25"/>
      <c r="AO46" s="3">
        <v>0.0</v>
      </c>
      <c r="AP46" s="3">
        <v>0.0</v>
      </c>
      <c r="AQ46" s="26">
        <v>0.0</v>
      </c>
      <c r="AR46" s="24">
        <v>0.0</v>
      </c>
      <c r="AS46" s="24">
        <v>0.0</v>
      </c>
      <c r="AT46" s="2"/>
      <c r="AW46" s="3" t="s">
        <v>497</v>
      </c>
      <c r="AX46" s="3" t="s">
        <v>497</v>
      </c>
      <c r="AY46" s="3" t="s">
        <v>497</v>
      </c>
      <c r="AZ46" s="3" t="s">
        <v>497</v>
      </c>
      <c r="BA46" s="3" t="s">
        <v>497</v>
      </c>
      <c r="BB46" s="2"/>
      <c r="BC46" s="2" t="str">
        <f>IFERROR(__xludf.DUMMYFUNCTION("AI(""You are a customer success manager reviewing account health. Write a 3-4 sentence engagement summary for: Transparent Partners
Renewal: 2027-01-31 | Stage: Identified () | CSM: John Davis | Engagement Score: 0/100 | Days since last contact:  | Emails"&amp;" 30d/90d: 0/0 | Meetings past/future/30d: 0/0/0 | Last meeting:  | Next meeting:  | Open tasks: 0 | Recaps: 0 | Action items: 0
--- RECENT EMAILS (newest first) ---
--- OPEN/RECENT GITHUB TASKS ---
--- RECENT MEETING RECAPS ---
Based on all of the "&amp;"above, describe the engagement level, call out any concerns (e.g. no recent contact, low score, no future meetings booked, overdue action items), and suggest one specific next step."")"),"=AI(""You are a customer success manager reviewing account health. Write a 3-4 sentence engagement summary for: Transparent Partners
Renewal: 2027-01-31 | Stage: Identified () | CSM: John Davis | Engagement Score: 0/100 | Days since last contact:  | Email"&amp;"s 30d/90d: 0/0 | Meetings past/future/30d: 0/0/0 | Last meeting:  | Next meeting:  | Open tasks: 0 | Recaps: 0 | Action items: 0
--- RECENT EMAILS (newest first) ---
--- OPEN/RECENT GITHUB TASKS ---
--- RECENT MEETING RECAPS ---
Based on all of the"&amp;" above, describe the engagement level, call out any concerns (e.g. no recent contact, low score, no future meetings booked, overdue action items), and suggest one specific next step."")")</f>
        <v>=AI("You are a customer success manager reviewing account health. Write a 3-4 sentence engagement summary for: Transparent Partners
Renewal: 2027-01-31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46" s="3" t="s">
        <v>671</v>
      </c>
      <c r="BE46" s="2"/>
      <c r="BF46" s="2"/>
      <c r="BI46" s="2"/>
      <c r="BJ46" s="2"/>
      <c r="BK46" s="2"/>
      <c r="BL46" s="2"/>
    </row>
    <row r="47">
      <c r="A47" s="3" t="s">
        <v>813</v>
      </c>
      <c r="B47" s="5" t="s">
        <v>110</v>
      </c>
      <c r="D47" s="4">
        <v>46418.0</v>
      </c>
      <c r="E47" s="7">
        <v>30500.0</v>
      </c>
      <c r="F47" s="7">
        <v>15250.0</v>
      </c>
      <c r="G47" s="3" t="s">
        <v>49</v>
      </c>
      <c r="H47" s="3" t="s">
        <v>83</v>
      </c>
      <c r="I47" s="7">
        <v>30500.0</v>
      </c>
      <c r="J47" s="20">
        <v>24.0</v>
      </c>
      <c r="K47" s="8">
        <v>0.894613333333333</v>
      </c>
      <c r="L47" s="8">
        <v>0.345333333333333</v>
      </c>
      <c r="M47" s="3" t="s">
        <v>68</v>
      </c>
      <c r="N47" s="3" t="s">
        <v>27</v>
      </c>
      <c r="O47" s="3" t="s">
        <v>51</v>
      </c>
      <c r="P47" s="3" t="s">
        <v>38</v>
      </c>
      <c r="Q47" s="21">
        <v>4.0</v>
      </c>
      <c r="R47" s="20">
        <v>2026.0</v>
      </c>
      <c r="S47" s="3" t="s">
        <v>814</v>
      </c>
      <c r="T47" s="20">
        <v>0.15</v>
      </c>
      <c r="V47" s="3" t="s">
        <v>495</v>
      </c>
      <c r="W47" s="5" t="s">
        <v>110</v>
      </c>
      <c r="X47" s="5" t="s">
        <v>815</v>
      </c>
      <c r="Y47" s="20">
        <v>2026.0</v>
      </c>
      <c r="Z47" s="3">
        <v>1.0</v>
      </c>
      <c r="AA47" s="22">
        <v>21.0</v>
      </c>
      <c r="AB47" s="26">
        <v>57.0</v>
      </c>
      <c r="AC47" s="24">
        <v>5.0</v>
      </c>
      <c r="AD47" s="24">
        <v>4.0</v>
      </c>
      <c r="AE47" s="20">
        <v>1.0</v>
      </c>
      <c r="AF47" s="21">
        <v>0.0</v>
      </c>
      <c r="AG47" s="20">
        <v>2.0</v>
      </c>
      <c r="AH47" s="24">
        <v>46028.51039351852</v>
      </c>
      <c r="AI47" s="20">
        <v>0.0</v>
      </c>
      <c r="AJ47" s="3">
        <v>0.0</v>
      </c>
      <c r="AK47" s="20">
        <v>0.0</v>
      </c>
      <c r="AL47" s="26">
        <v>0.0</v>
      </c>
      <c r="AM47" s="25"/>
      <c r="AN47" s="25"/>
      <c r="AO47" s="3">
        <v>0.0</v>
      </c>
      <c r="AP47" s="3">
        <v>0.0</v>
      </c>
      <c r="AQ47" s="26">
        <v>0.0</v>
      </c>
      <c r="AR47" s="24">
        <v>0.0</v>
      </c>
      <c r="AS47" s="24">
        <v>0.0</v>
      </c>
      <c r="AT47" s="3" t="s">
        <v>816</v>
      </c>
      <c r="AW47" s="3" t="s">
        <v>497</v>
      </c>
      <c r="AX47" s="3" t="s">
        <v>817</v>
      </c>
      <c r="AY47" s="3" t="s">
        <v>497</v>
      </c>
      <c r="AZ47" s="3" t="s">
        <v>497</v>
      </c>
      <c r="BA47" s="3" t="s">
        <v>497</v>
      </c>
      <c r="BB47" s="2"/>
      <c r="BC47" s="2" t="str">
        <f>IFERROR(__xludf.DUMMYFUNCTION("AI(""You are a customer success manager reviewing account health. Write a 3-4 sentence engagement summary for: Crowdstrike
Renewal: 2027-01-31 | Stage: Identified () | CSM: John Davis | Engagement Score: 21/100 | Days since last contact: 57 | Emails 30d/9"&amp;"0d: 0/2 | Meetings past/future/30d: 0/0/0 | Last meeting:  | Next meeting:  | Open tasks: 0 | Recaps: 0 | Action items: 0
--- RECENT EMAILS (newest first) ---
2026-01-06 (OUT): Re: [External] Re: New CSM Introduction — Hey Zack,
 Here are some updated "&amp;"slots to meet next week, now that we are past the
 holidays. Feel free to grab one that works for you:
 Meeting l
2025-12-09 (OUT): Re: [External] Re: New CSM Introduction — Hey Zack,
 Here is an updated list of times that should work for myself and M"&amp;"acey over
 the next week or so. Feel free to grab one that works for yo
2025-12-02 (IN): Re: [External] Re: New CSM Introduction — Hey Macey, and hello John, nice to meet you.
 Let me see if I can find some time for us after AWS re:invent this week, wil"&amp;"l circle back once able. T
--- OPEN/RECENT GITHUB TASKS ---
--- RECENT MEETING RECAPS ---
Based on all of the above, describe the engagement level, call out any concerns (e.g. no recent contact, low score, no future meetings booked, overdue action it"&amp;"ems), and suggest one specific next step."")"),"=AI(""You are a customer success manager reviewing account health. Write a 3-4 sentence engagement summary for: Crowdstrike
Renewal: 2027-01-31 | Stage: Identified () | CSM: John Davis | Engagement Score: 21/100 | Days since last contact: 57 | Emails 30d/"&amp;"90d: 0/2 | Meetings past/future/30d: 0/0/0 | Last meeting:  | Next meeting:  | Open tasks: 0 | Recaps: 0 | Action items: 0
--- RECENT EMAILS (newest first) ---
2026-01-06 (OUT): Re: [External] Re: New CSM Introduction — Hey Zack,
 Here are some updated"&amp;" slots to meet next week, now that we are past the
 holidays. Feel free to grab one that works for you:
 Meeting l
2025-12-09 (OUT): Re: [External] Re: New CSM Introduction — Hey Zack,
 Here is an updated list of times that should work for myself and "&amp;"Macey over
 the next week or so. Feel free to grab one that works for yo
2025-12-02 (IN): Re: [External] Re: New CSM Introduction — Hey Macey, and hello John, nice to meet you.
 Let me see if I can find some time for us after AWS re:invent this week, wi"&amp;"ll circle back once able. T
--- OPEN/RECENT GITHUB TASKS ---
--- RECENT MEETING RECAPS ---
Based on all of the above, describe the engagement level, call out any concerns (e.g. no recent contact, low score, no future meetings booked, overdue action i"&amp;"tems), and suggest one specific next step."")")</f>
        <v>=AI("You are a customer success manager reviewing account health. Write a 3-4 sentence engagement summary for: Crowdstrike
Renewal: 2027-01-31 | Stage: Identified () | CSM: John Davis | Engagement Score: 21/100 | Days since last contact: 57 | Emails 30d/90d: 0/2 | Meetings past/future/30d: 0/0/0 | Last meeting:  | Next meeting:  | Open tasks: 0 | Recaps: 0 | Action items: 0
--- RECENT EMAILS (newest first) ---
2026-01-06 (OUT): Re: [External] Re: New CSM Introduction — Hey Zack,
 Here are some updated slots to meet next week, now that we are past the
 holidays. Feel free to grab one that works for you:
 Meeting l
2025-12-09 (OUT): Re: [External] Re: New CSM Introduction — Hey Zack,
 Here is an updated list of times that should work for myself and Macey over
 the next week or so. Feel free to grab one that works for yo
2025-12-02 (IN): Re: [External] Re: New CSM Introduction — Hey Macey, and hello John, nice to meet you.
 Let me see if I can find some time for us after AWS re:invent this week, will circle back once able. T
--- OPEN/RECENT GITHUB TASKS ---
--- RECENT MEETING RECAPS ---
Based on all of the above, describe the engagement level, call out any concerns (e.g. no recent contact, low score, no future meetings booked, overdue action items), and suggest one specific next step.")</v>
      </c>
      <c r="BD47" s="3" t="s">
        <v>818</v>
      </c>
      <c r="BE47" s="2"/>
      <c r="BF47" s="2"/>
      <c r="BI47" s="2"/>
      <c r="BJ47" s="2"/>
      <c r="BK47" s="2"/>
      <c r="BL47" s="2"/>
    </row>
    <row r="48">
      <c r="A48" s="3" t="s">
        <v>819</v>
      </c>
      <c r="B48" s="5" t="s">
        <v>109</v>
      </c>
      <c r="C48" s="3" t="b">
        <v>1</v>
      </c>
      <c r="D48" s="4">
        <v>46418.0</v>
      </c>
      <c r="E48" s="7">
        <v>2400.0</v>
      </c>
      <c r="F48" s="7">
        <v>2400.0</v>
      </c>
      <c r="G48" s="3" t="s">
        <v>49</v>
      </c>
      <c r="H48" s="3" t="s">
        <v>83</v>
      </c>
      <c r="I48" s="7">
        <v>2400.0</v>
      </c>
      <c r="J48" s="20">
        <v>32.0</v>
      </c>
      <c r="K48" s="8">
        <v>0.34</v>
      </c>
      <c r="L48" s="10"/>
      <c r="M48" s="3" t="s">
        <v>36</v>
      </c>
      <c r="N48" s="3" t="s">
        <v>27</v>
      </c>
      <c r="O48" s="3" t="s">
        <v>37</v>
      </c>
      <c r="P48" s="3" t="s">
        <v>43</v>
      </c>
      <c r="Q48" s="21">
        <v>4.0</v>
      </c>
      <c r="R48" s="20">
        <v>2026.0</v>
      </c>
      <c r="S48" s="3" t="s">
        <v>820</v>
      </c>
      <c r="T48" s="20">
        <v>0.2</v>
      </c>
      <c r="V48" s="3" t="s">
        <v>523</v>
      </c>
      <c r="W48" s="5" t="s">
        <v>109</v>
      </c>
      <c r="X48" s="5" t="s">
        <v>821</v>
      </c>
      <c r="Y48" s="20">
        <v>2026.0</v>
      </c>
      <c r="Z48" s="3">
        <v>1.0</v>
      </c>
      <c r="AA48" s="22">
        <v>0.0</v>
      </c>
      <c r="AB48" s="23"/>
      <c r="AC48" s="24">
        <v>0.0</v>
      </c>
      <c r="AD48" s="24">
        <v>0.0</v>
      </c>
      <c r="AE48" s="20">
        <v>0.0</v>
      </c>
      <c r="AF48" s="21">
        <v>0.0</v>
      </c>
      <c r="AG48" s="20">
        <v>0.0</v>
      </c>
      <c r="AH48" s="25"/>
      <c r="AI48" s="20">
        <v>0.0</v>
      </c>
      <c r="AJ48" s="20">
        <v>0.0</v>
      </c>
      <c r="AK48" s="20">
        <v>0.0</v>
      </c>
      <c r="AL48" s="26">
        <v>0.0</v>
      </c>
      <c r="AM48" s="25"/>
      <c r="AN48" s="25"/>
      <c r="AO48" s="3">
        <v>0.0</v>
      </c>
      <c r="AP48" s="3">
        <v>0.0</v>
      </c>
      <c r="AQ48" s="26">
        <v>0.0</v>
      </c>
      <c r="AR48" s="24">
        <v>0.0</v>
      </c>
      <c r="AS48" s="24">
        <v>0.0</v>
      </c>
      <c r="AT48" s="2"/>
      <c r="AW48" s="3" t="s">
        <v>497</v>
      </c>
      <c r="AX48" s="3" t="s">
        <v>497</v>
      </c>
      <c r="AY48" s="3" t="s">
        <v>497</v>
      </c>
      <c r="AZ48" s="3" t="s">
        <v>497</v>
      </c>
      <c r="BA48" s="3" t="s">
        <v>497</v>
      </c>
      <c r="BB48" s="2"/>
      <c r="BC48" s="2" t="str">
        <f>IFERROR(__xludf.DUMMYFUNCTION("AI(""You are a customer success manager reviewing account health. Write a 3-4 sentence engagement summary for: Tulos
Renewal: 2027-01-31 | Stage: Identified () | CSM: John Davis | Engagement Score: 0/100 | Days since last contact:  | Emails 30d/90d: 0/0 |"&amp;" Meetings past/future/30d: 0/0/0 | Last meeting:  | Next meeting:  | Open tasks: 0 | Recaps: 0 | Action items: 0
--- RECENT EMAILS (newest first) ---
--- OPEN/RECENT GITHUB TASKS ---
--- RECENT MEETING RECAPS ---
Based on all of the above, describe"&amp;" the engagement level, call out any concerns (e.g. no recent contact, low score, no future meetings booked, overdue action items), and suggest one specific next step."")"),"=AI(""You are a customer success manager reviewing account health. Write a 3-4 sentence engagement summary for: Tulos
Renewal: 2027-01-31 | Stage: Identified () | CSM: John Davis | Engagement Score: 0/100 | Days since last contact:  | Emails 30d/90d: 0/0 "&amp;"| Meetings past/future/30d: 0/0/0 | Last meeting:  | Next meeting:  | Open tasks: 0 | Recaps: 0 | Action items: 0
--- RECENT EMAILS (newest first) ---
--- OPEN/RECENT GITHUB TASKS ---
--- RECENT MEETING RECAPS ---
Based on all of the above, describ"&amp;"e the engagement level, call out any concerns (e.g. no recent contact, low score, no future meetings booked, overdue action items), and suggest one specific next step."")")</f>
        <v>=AI("You are a customer success manager reviewing account health. Write a 3-4 sentence engagement summary for: Tulos
Renewal: 2027-01-31 | Stage: Identified ()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48" s="3" t="s">
        <v>671</v>
      </c>
      <c r="BE48" s="2"/>
      <c r="BF48" s="2"/>
      <c r="BI48" s="2"/>
      <c r="BJ48" s="2"/>
      <c r="BK48" s="2"/>
      <c r="BL48" s="2"/>
    </row>
    <row r="49">
      <c r="A49" s="3" t="s">
        <v>405</v>
      </c>
      <c r="B49" s="5" t="s">
        <v>108</v>
      </c>
      <c r="C49" s="3" t="b">
        <v>1</v>
      </c>
      <c r="D49" s="4">
        <v>46418.0</v>
      </c>
      <c r="E49" s="7">
        <v>30000.0</v>
      </c>
      <c r="F49" s="11"/>
      <c r="G49" s="3" t="s">
        <v>49</v>
      </c>
      <c r="H49" s="3" t="s">
        <v>83</v>
      </c>
      <c r="I49" s="7">
        <v>30000.0</v>
      </c>
      <c r="J49" s="20">
        <v>20.0</v>
      </c>
      <c r="K49" s="8">
        <v>0.386453333333333</v>
      </c>
      <c r="L49" s="8">
        <v>0.305444444444444</v>
      </c>
      <c r="M49" s="3" t="s">
        <v>68</v>
      </c>
      <c r="N49" s="3" t="s">
        <v>27</v>
      </c>
      <c r="O49" s="3" t="s">
        <v>42</v>
      </c>
      <c r="P49" s="3" t="s">
        <v>29</v>
      </c>
      <c r="Q49" s="21">
        <v>4.0</v>
      </c>
      <c r="R49" s="20">
        <v>2026.0</v>
      </c>
      <c r="S49" s="3" t="s">
        <v>822</v>
      </c>
      <c r="T49" s="20">
        <v>0.08</v>
      </c>
      <c r="V49" s="3" t="s">
        <v>495</v>
      </c>
      <c r="W49" s="5" t="s">
        <v>108</v>
      </c>
      <c r="X49" s="5" t="s">
        <v>823</v>
      </c>
      <c r="Y49" s="20">
        <v>2026.0</v>
      </c>
      <c r="Z49" s="3">
        <v>1.0</v>
      </c>
      <c r="AA49" s="22">
        <v>14.0</v>
      </c>
      <c r="AB49" s="26">
        <v>62.0</v>
      </c>
      <c r="AC49" s="24">
        <v>1.0</v>
      </c>
      <c r="AD49" s="24">
        <v>1.0</v>
      </c>
      <c r="AE49" s="20">
        <v>0.0</v>
      </c>
      <c r="AF49" s="21">
        <v>0.0</v>
      </c>
      <c r="AG49" s="20">
        <v>1.0</v>
      </c>
      <c r="AH49" s="24">
        <v>46023.385462962964</v>
      </c>
      <c r="AI49" s="20">
        <v>0.0</v>
      </c>
      <c r="AJ49" s="3">
        <v>0.0</v>
      </c>
      <c r="AK49" s="20">
        <v>0.0</v>
      </c>
      <c r="AL49" s="26">
        <v>0.0</v>
      </c>
      <c r="AM49" s="25"/>
      <c r="AN49" s="25"/>
      <c r="AO49" s="3">
        <v>0.0</v>
      </c>
      <c r="AP49" s="3">
        <v>0.0</v>
      </c>
      <c r="AQ49" s="26">
        <v>0.0</v>
      </c>
      <c r="AR49" s="24">
        <v>0.0</v>
      </c>
      <c r="AS49" s="24">
        <v>0.0</v>
      </c>
      <c r="AT49" s="3" t="s">
        <v>824</v>
      </c>
      <c r="AW49" s="3" t="s">
        <v>497</v>
      </c>
      <c r="AX49" s="3" t="s">
        <v>825</v>
      </c>
      <c r="AY49" s="3" t="s">
        <v>497</v>
      </c>
      <c r="AZ49" s="3" t="s">
        <v>497</v>
      </c>
      <c r="BA49" s="3" t="s">
        <v>497</v>
      </c>
      <c r="BB49" s="3" t="s">
        <v>826</v>
      </c>
      <c r="BC49" s="2" t="str">
        <f>IFERROR(__xludf.DUMMYFUNCTION("AI(""You are a customer success manager reviewing account health. Write a 3-4 sentence engagement summary for: Biogen
Renewal: 2027-01-31 | Stage: Identified () | CSM: John Davis | Engagement Score: 14/100 | Days since last contact: 62 | Emails 30d/90d: 0"&amp;"/1 | Meetings past/future/30d: 0/0/0 | Last meeting:  | Next meeting:  | Open tasks: 0 | Recaps: 0 | Action items: 0
--- RECENT EMAILS (newest first) ---
2026-01-01 (OUT): Upcoming ObservePoint Renewal on January 31, 2026 - Biogen — [image: ObservePoint "&amp;"Logo_Gray_ON_YEllow_LOGO.jpeg]  A friendly reminder that it's time to renew.   Hi Paul,   The last day of your current term is *J
--- OPEN/RECENT GITHUB TASKS ---
--- RECENT MEETING RECAPS ---
Based on all of the above, describe the engagement level,"&amp;" call out any concerns (e.g. no recent contact, low score, no future meetings booked, overdue action items), and suggest one specific next step."")"),"=AI(""You are a customer success manager reviewing account health. Write a 3-4 sentence engagement summary for: Biogen
Renewal: 2027-01-31 | Stage: Identified () | CSM: John Davis | Engagement Score: 14/100 | Days since last contact: 62 | Emails 30d/90d: "&amp;"0/1 | Meetings past/future/30d: 0/0/0 | Last meeting:  | Next meeting:  | Open tasks: 0 | Recaps: 0 | Action items: 0
--- RECENT EMAILS (newest first) ---
2026-01-01 (OUT): Upcoming ObservePoint Renewal on January 31, 2026 - Biogen — [image: ObservePoint"&amp;" Logo_Gray_ON_YEllow_LOGO.jpeg]  A friendly reminder that it's time to renew.   Hi Paul,   The last day of your current term is *J
--- OPEN/RECENT GITHUB TASKS ---
--- RECENT MEETING RECAPS ---
Based on all of the above, describe the engagement level"&amp;", call out any concerns (e.g. no recent contact, low score, no future meetings booked, overdue action items), and suggest one specific next step."")")</f>
        <v>=AI("You are a customer success manager reviewing account health. Write a 3-4 sentence engagement summary for: Biogen
Renewal: 2027-01-31 | Stage: Identified () | CSM: John Davis | Engagement Score: 14/100 | Days since last contact: 62 | Emails 30d/90d: 0/1 | Meetings past/future/30d: 0/0/0 | Last meeting:  | Next meeting:  | Open tasks: 0 | Recaps: 0 | Action items: 0
--- RECENT EMAILS (newest first) ---
2026-01-01 (OUT): Upcoming ObservePoint Renewal on January 31, 2026 - Biogen — [image: ObservePoint Logo_Gray_ON_YEllow_LOGO.jpeg]  A friendly reminder that it's time to renew.   Hi Paul,   The last day of your current term is *J
--- OPEN/RECENT GITHUB TASKS ---
--- RECENT MEETING RECAPS ---
Based on all of the above, describe the engagement level, call out any concerns (e.g. no recent contact, low score, no future meetings booked, overdue action items), and suggest one specific next step.")</v>
      </c>
      <c r="BD49" s="3" t="s">
        <v>827</v>
      </c>
      <c r="BE49" s="2"/>
      <c r="BF49" s="2"/>
      <c r="BG49" s="2"/>
      <c r="BI49" s="2"/>
      <c r="BJ49" s="2"/>
      <c r="BK49" s="2"/>
      <c r="BL49" s="2"/>
    </row>
    <row r="50">
      <c r="A50" s="3" t="s">
        <v>828</v>
      </c>
      <c r="B50" s="5" t="s">
        <v>105</v>
      </c>
      <c r="D50" s="4">
        <v>46418.0</v>
      </c>
      <c r="E50" s="7">
        <v>20000.0</v>
      </c>
      <c r="F50" s="7">
        <v>20000.0</v>
      </c>
      <c r="G50" s="3" t="s">
        <v>49</v>
      </c>
      <c r="H50" s="3" t="s">
        <v>83</v>
      </c>
      <c r="I50" s="7">
        <v>20000.0</v>
      </c>
      <c r="J50" s="20">
        <v>32.0</v>
      </c>
      <c r="K50" s="8">
        <v>0.53025</v>
      </c>
      <c r="L50" s="8">
        <v>0.335873015873015</v>
      </c>
      <c r="M50" s="3" t="s">
        <v>36</v>
      </c>
      <c r="N50" s="3" t="s">
        <v>27</v>
      </c>
      <c r="O50" s="3" t="s">
        <v>42</v>
      </c>
      <c r="P50" s="3" t="s">
        <v>29</v>
      </c>
      <c r="Q50" s="21">
        <v>4.0</v>
      </c>
      <c r="R50" s="20">
        <v>2026.0</v>
      </c>
      <c r="S50" s="3" t="s">
        <v>829</v>
      </c>
      <c r="T50" s="20">
        <v>0.03</v>
      </c>
      <c r="V50" s="3" t="s">
        <v>495</v>
      </c>
      <c r="W50" s="5" t="s">
        <v>105</v>
      </c>
      <c r="X50" s="5" t="s">
        <v>830</v>
      </c>
      <c r="Y50" s="20">
        <v>2026.0</v>
      </c>
      <c r="Z50" s="3">
        <v>1.0</v>
      </c>
      <c r="AA50" s="22">
        <v>27.0</v>
      </c>
      <c r="AB50" s="26">
        <v>36.0</v>
      </c>
      <c r="AC50" s="24">
        <v>6.0</v>
      </c>
      <c r="AD50" s="24">
        <v>5.0</v>
      </c>
      <c r="AE50" s="20">
        <v>1.0</v>
      </c>
      <c r="AF50" s="21">
        <v>0.0</v>
      </c>
      <c r="AG50" s="20">
        <v>5.0</v>
      </c>
      <c r="AH50" s="24">
        <v>46049.591574074075</v>
      </c>
      <c r="AI50" s="20">
        <v>0.0</v>
      </c>
      <c r="AJ50" s="3">
        <v>0.0</v>
      </c>
      <c r="AK50" s="20">
        <v>0.0</v>
      </c>
      <c r="AL50" s="26">
        <v>0.0</v>
      </c>
      <c r="AM50" s="25"/>
      <c r="AN50" s="25"/>
      <c r="AO50" s="3">
        <v>0.0</v>
      </c>
      <c r="AP50" s="3">
        <v>0.0</v>
      </c>
      <c r="AQ50" s="26">
        <v>0.0</v>
      </c>
      <c r="AR50" s="24">
        <v>0.0</v>
      </c>
      <c r="AS50" s="24">
        <v>0.0</v>
      </c>
      <c r="AT50" s="3" t="s">
        <v>831</v>
      </c>
      <c r="AW50" s="3" t="s">
        <v>497</v>
      </c>
      <c r="AX50" s="3" t="s">
        <v>832</v>
      </c>
      <c r="AY50" s="3" t="s">
        <v>497</v>
      </c>
      <c r="AZ50" s="3" t="s">
        <v>497</v>
      </c>
      <c r="BA50" s="3" t="s">
        <v>497</v>
      </c>
      <c r="BB50" s="3" t="s">
        <v>833</v>
      </c>
      <c r="BC50" s="2" t="str">
        <f>IFERROR(__xludf.DUMMYFUNCTION("AI(""You are a customer success manager reviewing account health. Write a 3-4 sentence engagement summary for: Massachusetts Medical Society
Renewal: 2027-01-31 | Stage: Identified () | CSM: John Davis | Engagement Score: 27/100 | Days since last contact:"&amp;" 35 | Emails 30d/90d: 0/5 | Meetings past/future/30d: 0/0/0 | Last meeting:  | Next meeting:  | Open tasks: 0 | Recaps: 0 | Action items: 0
--- RECENT EMAILS (newest first) ---
2026-01-27 (OUT): Re: Custom Audit Scheduler Code Example — Hey Mayank,
 As"&amp;" another followup on this, I just heard about a new feature that we just
 released that might help with this use case.
 We now can 
2026-01-22 (OUT): Custom Audit Scheduler Code Example — Hey Mayank,
 Here is an example to do a custom schedule for run"&amp;"ning audits using a
 windows task scheduler on a local machine. Let me know what you 
2026-01-01 (OUT): Upcoming ObservePoint Renewal on January 31, 2026 - Massachusetts Medical Societ — [image: ObservePoint Logo_Gray_ON_YEllow_LOGO.jpeg]  A friendly remi"&amp;"nder that it's time to renew.   Hi Caryn-Amy,   The last day of your current term 
--- OPEN/RECENT GITHUB TASKS ---
--- RECENT MEETING RECAPS ---
Based on all of the above, describe the engagement level, call out any concerns (e.g. no recent contact,"&amp;" low score, no future meetings booked, overdue action items), and suggest one specific next step."")"),"=AI(""You are a customer success manager reviewing account health. Write a 3-4 sentence engagement summary for: Massachusetts Medical Society
Renewal: 2027-01-31 | Stage: Identified () | CSM: John Davis | Engagement Score: 27/100 | Days since last contact"&amp;": 35 | Emails 30d/90d: 0/5 | Meetings past/future/30d: 0/0/0 | Last meeting:  | Next meeting:  | Open tasks: 0 | Recaps: 0 | Action items: 0
--- RECENT EMAILS (newest first) ---
2026-01-27 (OUT): Re: Custom Audit Scheduler Code Example — Hey Mayank,
 A"&amp;"s another followup on this, I just heard about a new feature that we just
 released that might help with this use case.
 We now can 
2026-01-22 (OUT): Custom Audit Scheduler Code Example — Hey Mayank,
 Here is an example to do a custom schedule for ru"&amp;"nning audits using a
 windows task scheduler on a local machine. Let me know what you 
2026-01-01 (OUT): Upcoming ObservePoint Renewal on January 31, 2026 - Massachusetts Medical Societ — [image: ObservePoint Logo_Gray_ON_YEllow_LOGO.jpeg]  A friendly rem"&amp;"inder that it's time to renew.   Hi Caryn-Amy,   The last day of your current term 
--- OPEN/RECENT GITHUB TASKS ---
--- RECENT MEETING RECAPS ---
Based on all of the above, describe the engagement level, call out any concerns (e.g. no recent contact"&amp;", low score, no future meetings booked, overdue action items), and suggest one specific next step."")")</f>
        <v>=AI("You are a customer success manager reviewing account health. Write a 3-4 sentence engagement summary for: Massachusetts Medical Society
Renewal: 2027-01-31 | Stage: Identified () | CSM: John Davis | Engagement Score: 27/100 | Days since last contact: 35 | Emails 30d/90d: 0/5 | Meetings past/future/30d: 0/0/0 | Last meeting:  | Next meeting:  | Open tasks: 0 | Recaps: 0 | Action items: 0
--- RECENT EMAILS (newest first) ---
2026-01-27 (OUT): Re: Custom Audit Scheduler Code Example — Hey Mayank,
 As another followup on this, I just heard about a new feature that we just
 released that might help with this use case.
 We now can 
2026-01-22 (OUT): Custom Audit Scheduler Code Example — Hey Mayank,
 Here is an example to do a custom schedule for running audits using a
 windows task scheduler on a local machine. Let me know what you 
2026-01-01 (OUT): Upcoming ObservePoint Renewal on January 31, 2026 - Massachusetts Medical Societ — [image: ObservePoint Logo_Gray_ON_YEllow_LOGO.jpeg]  A friendly reminder that it's time to renew.   Hi Caryn-Amy,   The last day of your current term 
--- OPEN/RECENT GITHUB TASKS ---
--- RECENT MEETING RECAPS ---
Based on all of the above, describe the engagement level, call out any concerns (e.g. no recent contact, low score, no future meetings booked, overdue action items), and suggest one specific next step.")</v>
      </c>
      <c r="BD50" s="3" t="s">
        <v>834</v>
      </c>
      <c r="BE50" s="2"/>
      <c r="BF50" s="2"/>
      <c r="BG50" s="2"/>
      <c r="BI50" s="2"/>
      <c r="BJ50" s="2"/>
      <c r="BK50" s="2"/>
      <c r="BL50" s="2"/>
    </row>
    <row r="51">
      <c r="A51" s="3" t="s">
        <v>242</v>
      </c>
      <c r="B51" s="5" t="s">
        <v>111</v>
      </c>
      <c r="C51" s="3" t="b">
        <v>1</v>
      </c>
      <c r="D51" s="4">
        <v>46429.0</v>
      </c>
      <c r="E51" s="7">
        <v>20930.0</v>
      </c>
      <c r="F51" s="7">
        <v>10465.0</v>
      </c>
      <c r="G51" s="3" t="s">
        <v>49</v>
      </c>
      <c r="H51" s="3" t="s">
        <v>83</v>
      </c>
      <c r="I51" s="7">
        <v>20930.0</v>
      </c>
      <c r="J51" s="20">
        <v>24.0</v>
      </c>
      <c r="K51" s="8">
        <v>0.560346666666666</v>
      </c>
      <c r="L51" s="8">
        <v>0.852166666666666</v>
      </c>
      <c r="M51" s="3" t="s">
        <v>112</v>
      </c>
      <c r="N51" s="3" t="s">
        <v>27</v>
      </c>
      <c r="O51" s="3" t="s">
        <v>51</v>
      </c>
      <c r="P51" s="3" t="s">
        <v>43</v>
      </c>
      <c r="Q51" s="21">
        <v>1.0</v>
      </c>
      <c r="R51" s="20">
        <v>2027.0</v>
      </c>
      <c r="S51" s="3" t="s">
        <v>835</v>
      </c>
      <c r="T51" s="20">
        <v>0.1119</v>
      </c>
      <c r="W51" s="5" t="s">
        <v>111</v>
      </c>
      <c r="X51" s="5" t="s">
        <v>836</v>
      </c>
      <c r="Y51" s="20">
        <v>2026.0</v>
      </c>
      <c r="Z51" s="20">
        <v>1.0</v>
      </c>
      <c r="AA51" s="22">
        <v>35.0</v>
      </c>
      <c r="AB51" s="26">
        <v>36.0</v>
      </c>
      <c r="AC51" s="24">
        <v>19.0</v>
      </c>
      <c r="AD51" s="24">
        <v>13.0</v>
      </c>
      <c r="AE51" s="20">
        <v>6.0</v>
      </c>
      <c r="AF51" s="21">
        <v>0.0</v>
      </c>
      <c r="AG51" s="20">
        <v>19.0</v>
      </c>
      <c r="AH51" s="24">
        <v>46049.656909722224</v>
      </c>
      <c r="AI51" s="20">
        <v>0.0</v>
      </c>
      <c r="AJ51" s="3">
        <v>0.0</v>
      </c>
      <c r="AK51" s="3">
        <v>0.0</v>
      </c>
      <c r="AL51" s="26">
        <v>0.0</v>
      </c>
      <c r="AM51" s="25"/>
      <c r="AN51" s="25"/>
      <c r="AO51" s="3">
        <v>0.0</v>
      </c>
      <c r="AP51" s="3">
        <v>0.0</v>
      </c>
      <c r="AQ51" s="26">
        <v>0.0</v>
      </c>
      <c r="AR51" s="24">
        <v>2.0</v>
      </c>
      <c r="AS51" s="24">
        <v>5.0</v>
      </c>
      <c r="AT51" s="3" t="s">
        <v>837</v>
      </c>
      <c r="AV51" s="3" t="s">
        <v>838</v>
      </c>
      <c r="AW51" s="3" t="s">
        <v>497</v>
      </c>
      <c r="AX51" s="3" t="s">
        <v>839</v>
      </c>
      <c r="AY51" s="3" t="s">
        <v>497</v>
      </c>
      <c r="AZ51" s="3" t="s">
        <v>840</v>
      </c>
      <c r="BA51" s="3" t="s">
        <v>841</v>
      </c>
      <c r="BB51" s="3" t="s">
        <v>842</v>
      </c>
      <c r="BC51" s="2" t="str">
        <f>IFERROR(__xludf.DUMMYFUNCTION("AI(""You are a customer success manager reviewing account health. Write a 3-4 sentence engagement summary for: Accent Group
Renewal: 2027-02-11 | Stage: Identified () | CSM: John Davis | Engagement Score: 35/100 | Days since last contact: 35 | Emails 30d/"&amp;"90d: 0/19 | Meetings past/future/30d: 0/0/0 | Last meeting:  | Next meeting:  | Open tasks: 0 | Recaps: 2 | Action items: 5
--- RECENT EMAILS (newest first) ---
2026-01-27 (IN): RE: Upcoming ObservePoint Renewal on February 11, 2026 - Accent Group — Nope"&amp;" - we’re all set.
 Speak soon 😊
 Stuart Heggie
 Head of Marketing Technology
 [cid:image001.jpg@01DC903A.AC363990]
 Tel: +61 3 9427 9422 
2026-01-27 (OUT): Re: Upcoming ObservePoint Renewal on February 11, 2026 - Accent Group — Wonderful.  Thank "&amp;"you.
 Is there anything you need from me?
 Todd
 On Tue, Jan 27, 2026 at 3:33 PM Stuart Heggie &lt;Stuart.Heggie@accentgr.com.au&gt;
2026-01-27 (IN): RE: Upcoming ObservePoint Renewal on February 11, 2026 - Accent Group — Hi Todd, contract all signed.
 "&amp;"Thanks, Stu.
 Stuart Heggie
 Head of Marketing Technology
 [cid:image001.jpg@01DC9038.E9B035C0]
 Tel: +61 3 942
--- OPEN/RECENT GITHUB TASKS ---
--- RECENT MEETING RECAPS ---
2026-03-03: ObservePoint | Accent Group Monthly Sync
In this introducto"&amp;"ry meeting, John Davis (ObservePoint CSM) connected with Stuart and Jordan from Accent Group's marketing tech team, who manage tag management and data pipelines across nearly 40 websites. The team shared their primary pain points with ObservePoint, includ"&amp;"ing a lack of modularity in journeys and rules, limited fault tolerance in journey configurations, and the inability to reuse variables or schemas across sites. Additional topics covered included the challenges of testing on pr
---
2026-01-28: ObservePoin"&amp;"t | Accent Group - Sync
Todd and Macey met to discuss a call with Stu, who didn't attend and hasn't responded to John's rescheduling request. Todd is working to close a $130,000 deal with Bank of America before month-end after an 18-month sales cycle, hol"&amp;"ding brief check-in calls three times per week to push the deal forward. If the deal closes this month, it would help the team hit their ACV goal and impact JD's quota number four position.
Based on all of the above, describe the engagement level, call o"&amp;"ut any concerns (e.g. no recent contact, low score, no future meetings booked, overdue action items), and suggest one specific next step."")"),"=AI(""You are a customer success manager reviewing account health. Write a 3-4 sentence engagement summary for: Accent Group
Renewal: 2027-02-11 | Stage: Identified () | CSM: John Davis | Engagement Score: 35/100 | Days since last contact: 35 | Emails 30d"&amp;"/90d: 0/19 | Meetings past/future/30d: 0/0/0 | Last meeting:  | Next meeting:  | Open tasks: 0 | Recaps: 2 | Action items: 5
--- RECENT EMAILS (newest first) ---
2026-01-27 (IN): RE: Upcoming ObservePoint Renewal on February 11, 2026 - Accent Group — Nop"&amp;"e - we’re all set.
 Speak soon 😊
 Stuart Heggie
 Head of Marketing Technology
 [cid:image001.jpg@01DC903A.AC363990]
 Tel: +61 3 9427 9422 
2026-01-27 (OUT): Re: Upcoming ObservePoint Renewal on February 11, 2026 - Accent Group — Wonderful.  Thank"&amp;" you.
 Is there anything you need from me?
 Todd
 On Tue, Jan 27, 2026 at 3:33 PM Stuart Heggie &lt;Stuart.Heggie@accentgr.com.au&gt;
2026-01-27 (IN): RE: Upcoming ObservePoint Renewal on February 11, 2026 - Accent Group — Hi Todd, contract all signed.
"&amp;" Thanks, Stu.
 Stuart Heggie
 Head of Marketing Technology
 [cid:image001.jpg@01DC9038.E9B035C0]
 Tel: +61 3 942
--- OPEN/RECENT GITHUB TASKS ---
--- RECENT MEETING RECAPS ---
2026-03-03: ObservePoint | Accent Group Monthly Sync
In this introduct"&amp;"ory meeting, John Davis (ObservePoint CSM) connected with Stuart and Jordan from Accent Group's marketing tech team, who manage tag management and data pipelines across nearly 40 websites. The team shared their primary pain points with ObservePoint, inclu"&amp;"ding a lack of modularity in journeys and rules, limited fault tolerance in journey configurations, and the inability to reuse variables or schemas across sites. Additional topics covered included the challenges of testing on pr
---
2026-01-28: ObservePoi"&amp;"nt | Accent Group - Sync
Todd and Macey met to discuss a call with Stu, who didn't attend and hasn't responded to John's rescheduling request. Todd is working to close a $130,000 deal with Bank of America before month-end after an 18-month sales cycle, ho"&amp;"lding brief check-in calls three times per week to push the deal forward. If the deal closes this month, it would help the team hit their ACV goal and impact JD's quota number four position.
Based on all of the above, describe the engagement level, call "&amp;"out any concerns (e.g. no recent contact, low score, no future meetings booked, overdue action items), and suggest one specific next step."")")</f>
        <v>=AI("You are a customer success manager reviewing account health. Write a 3-4 sentence engagement summary for: Accent Group
Renewal: 2027-02-11 | Stage: Identified () | CSM: John Davis | Engagement Score: 35/100 | Days since last contact: 35 | Emails 30d/90d: 0/19 | Meetings past/future/30d: 0/0/0 | Last meeting:  | Next meeting:  | Open tasks: 0 | Recaps: 2 | Action items: 5
--- RECENT EMAILS (newest first) ---
2026-01-27 (IN): RE: Upcoming ObservePoint Renewal on February 11, 2026 - Accent Group — Nope - we’re all set.
 Speak soon 😊
 Stuart Heggie
 Head of Marketing Technology
 [cid:image001.jpg@01DC903A.AC363990]
 Tel: +61 3 9427 9422 
2026-01-27 (OUT): Re: Upcoming ObservePoint Renewal on February 11, 2026 - Accent Group — Wonderful.  Thank you.
 Is there anything you need from me?
 Todd
 On Tue, Jan 27, 2026 at 3:33 PM Stuart Heggie &lt;Stuart.Heggie@accentgr.com.au&gt;
2026-01-27 (IN): RE: Upcoming ObservePoint Renewal on February 11, 2026 - Accent Group — Hi Todd, contract all signed.
 Thanks, Stu.
 Stuart Heggie
 Head of Marketing Technology
 [cid:image001.jpg@01DC9038.E9B035C0]
 Tel: +61 3 942
--- OPEN/RECENT GITHUB TASKS ---
--- RECENT MEETING RECAPS ---
2026-03-03: ObservePoint | Accent Group Monthly Sync
In this introductory meeting, John Davis (ObservePoint CSM) connected with Stuart and Jordan from Accent Group's marketing tech team, who manage tag management and data pipelines across nearly 40 websites. The team shared their primary pain points with ObservePoint, including a lack of modularity in journeys and rules, limited fault tolerance in journey configurations, and the inability to reuse variables or schemas across sites. Additional topics covered included the challenges of testing on pr
---
2026-01-28: ObservePoint | Accent Group - Sync
Todd and Macey met to discuss a call with Stu, who didn't attend and hasn't responded to John's rescheduling request. Todd is working to close a $130,000 deal with Bank of America before month-end after an 18-month sales cycle, holding brief check-in calls three times per week to push the deal forward. If the deal closes this month, it would help the team hit their ACV goal and impact JD's quota number four position.
Based on all of the above, describe the engagement level, call out any concerns (e.g. no recent contact, low score, no future meetings booked, overdue action items), and suggest one specific next step.")</v>
      </c>
      <c r="BD51" s="3" t="s">
        <v>843</v>
      </c>
      <c r="BE51" s="2"/>
      <c r="BF51" s="2"/>
      <c r="BG51" s="2"/>
      <c r="BI51" s="2"/>
      <c r="BJ51" s="2"/>
      <c r="BK51" s="2"/>
      <c r="BL51" s="2"/>
    </row>
    <row r="52">
      <c r="A52" s="3" t="s">
        <v>360</v>
      </c>
      <c r="B52" s="5" t="s">
        <v>114</v>
      </c>
      <c r="D52" s="4">
        <v>46446.0</v>
      </c>
      <c r="E52" s="7">
        <v>23000.0</v>
      </c>
      <c r="F52" s="7">
        <v>11500.0</v>
      </c>
      <c r="G52" s="3" t="s">
        <v>49</v>
      </c>
      <c r="H52" s="3" t="s">
        <v>83</v>
      </c>
      <c r="I52" s="7">
        <v>23000.0</v>
      </c>
      <c r="J52" s="20">
        <v>60.0</v>
      </c>
      <c r="K52" s="8">
        <v>0.218613333333333</v>
      </c>
      <c r="L52" s="8">
        <v>0.18</v>
      </c>
      <c r="M52" s="3" t="s">
        <v>112</v>
      </c>
      <c r="N52" s="3" t="s">
        <v>27</v>
      </c>
      <c r="O52" s="3" t="s">
        <v>51</v>
      </c>
      <c r="P52" s="3" t="s">
        <v>43</v>
      </c>
      <c r="Q52" s="21">
        <v>1.0</v>
      </c>
      <c r="R52" s="20">
        <v>2027.0</v>
      </c>
      <c r="S52" s="3" t="s">
        <v>844</v>
      </c>
      <c r="T52" s="20">
        <v>0.12</v>
      </c>
      <c r="V52" s="3" t="s">
        <v>495</v>
      </c>
      <c r="W52" s="5" t="s">
        <v>114</v>
      </c>
      <c r="X52" s="5" t="s">
        <v>845</v>
      </c>
      <c r="Y52" s="20">
        <v>2026.0</v>
      </c>
      <c r="Z52" s="3">
        <v>1.0</v>
      </c>
      <c r="AA52" s="27">
        <v>45.0</v>
      </c>
      <c r="AB52" s="26">
        <v>30.0</v>
      </c>
      <c r="AC52" s="24">
        <v>28.0</v>
      </c>
      <c r="AD52" s="24">
        <v>10.0</v>
      </c>
      <c r="AE52" s="20">
        <v>18.0</v>
      </c>
      <c r="AF52" s="21">
        <v>0.0</v>
      </c>
      <c r="AG52" s="20">
        <v>26.0</v>
      </c>
      <c r="AH52" s="24">
        <v>46055.31884259259</v>
      </c>
      <c r="AI52" s="20">
        <v>0.0</v>
      </c>
      <c r="AJ52" s="3">
        <v>0.0</v>
      </c>
      <c r="AK52" s="3">
        <v>0.0</v>
      </c>
      <c r="AL52" s="26">
        <v>0.0</v>
      </c>
      <c r="AM52" s="25"/>
      <c r="AN52" s="25"/>
      <c r="AO52" s="3">
        <v>0.0</v>
      </c>
      <c r="AP52" s="3">
        <v>0.0</v>
      </c>
      <c r="AQ52" s="26">
        <v>0.0</v>
      </c>
      <c r="AR52" s="24">
        <v>3.0</v>
      </c>
      <c r="AS52" s="24">
        <v>13.0</v>
      </c>
      <c r="AT52" s="3" t="s">
        <v>846</v>
      </c>
      <c r="AV52" s="3" t="s">
        <v>847</v>
      </c>
      <c r="AW52" s="3" t="s">
        <v>497</v>
      </c>
      <c r="AX52" s="3" t="s">
        <v>848</v>
      </c>
      <c r="AY52" s="3" t="s">
        <v>497</v>
      </c>
      <c r="AZ52" s="3" t="s">
        <v>849</v>
      </c>
      <c r="BA52" s="3" t="s">
        <v>850</v>
      </c>
      <c r="BB52" s="3" t="s">
        <v>851</v>
      </c>
      <c r="BC52" s="2" t="str">
        <f>IFERROR(__xludf.DUMMYFUNCTION("AI(""You are a customer success manager reviewing account health. Write a 3-4 sentence engagement summary for: Lumen
Renewal: 2027-02-28 | Stage: Identified () | CSM: John Davis | Engagement Score: 45/100 | Days since last contact: 30 | Emails 30d/90d: 0/"&amp;"26 | Meetings past/future/30d: 0/0/0 | Last meeting:  | Next meeting:  | Open tasks: 0 | Recaps: 3 | Action items: 13
--- RECENT EMAILS (newest first) ---
2026-02-02 (OUT): Out of office Re: Accepted: ObservePoint | Lumen Sync — I am out of the office Mo"&amp;"nday February 2nd, please reach out to
 support@observepoint.com if
 you have something urgent, otherwise I will get back to 
2026-02-02 (OUT): Out of office Re: Following: Observepoint | Lumen - Sync — I am out of the office Monday February 2nd, please r"&amp;"each out to
 support@observepoint.com if
 you have something urgent, otherwise I will get back to 
2026-02-02 (IN): Following: Observepoint | Lumen - Sync — ----------------------------------------------------------------------
 This communication is the "&amp;"property of Lumen Technologies and may contain confi
--- OPEN/RECENT GITHUB TASKS ---
--- RECENT MEETING RECAPS ---
2026-02-19: Observepoint | Lumen - Sync
John and Arnold discussed upcoming automation projects to validate HTML attributes and data laye"&amp;"r elements on newly launched pages using ObservePoint's journey or audit features. Arnold plans to set up automated checks for approximately 10-25 key pages representing different page types, with John recommending he leverage ObservePoint's journey suppo"&amp;"rt team for implementation assistance. John also shared product updates about new SEO and page content features launching in Q1 2026, along with plan
---
2026-02-05: Observepoint | Lumen - Sync
John Davis conducted a meeting with the Lumen team to discuss"&amp;" ObservePoint's capabilities and address their implementation needs. The conversation covered automated quality assurance through rules-based monitoring, with Mike Tanedo expressing interest in using ObservePoint to track missed app submissions and conver"&amp;"sion data discrepancies. John explained how ObservePoint can automate audits and journeys on customizable schedules, set quality standards with automated alerts, and integrate with too
Based on all of the above, describe the engagement level, call out an"&amp;"y concerns (e.g. no recent contact, low score, no future meetings booked, overdue action items), and suggest one specific next step."")"),"=AI(""You are a customer success manager reviewing account health. Write a 3-4 sentence engagement summary for: Lumen
Renewal: 2027-02-28 | Stage: Identified () | CSM: John Davis | Engagement Score: 45/100 | Days since last contact: 30 | Emails 30d/90d: 0"&amp;"/26 | Meetings past/future/30d: 0/0/0 | Last meeting:  | Next meeting:  | Open tasks: 0 | Recaps: 3 | Action items: 13
--- RECENT EMAILS (newest first) ---
2026-02-02 (OUT): Out of office Re: Accepted: ObservePoint | Lumen Sync — I am out of the office M"&amp;"onday February 2nd, please reach out to
 support@observepoint.com if
 you have something urgent, otherwise I will get back to 
2026-02-02 (OUT): Out of office Re: Following: Observepoint | Lumen - Sync — I am out of the office Monday February 2nd, please "&amp;"reach out to
 support@observepoint.com if
 you have something urgent, otherwise I will get back to 
2026-02-02 (IN): Following: Observepoint | Lumen - Sync — ----------------------------------------------------------------------
 This communication is the"&amp;" property of Lumen Technologies and may contain confi
--- OPEN/RECENT GITHUB TASKS ---
--- RECENT MEETING RECAPS ---
2026-02-19: Observepoint | Lumen - Sync
John and Arnold discussed upcoming automation projects to validate HTML attributes and data lay"&amp;"er elements on newly launched pages using ObservePoint's journey or audit features. Arnold plans to set up automated checks for approximately 10-25 key pages representing different page types, with John recommending he leverage ObservePoint's journey supp"&amp;"ort team for implementation assistance. John also shared product updates about new SEO and page content features launching in Q1 2026, along with plan
---
2026-02-05: Observepoint | Lumen - Sync
John Davis conducted a meeting with the Lumen team to discus"&amp;"s ObservePoint's capabilities and address their implementation needs. The conversation covered automated quality assurance through rules-based monitoring, with Mike Tanedo expressing interest in using ObservePoint to track missed app submissions and conve"&amp;"rsion data discrepancies. John explained how ObservePoint can automate audits and journeys on customizable schedules, set quality standards with automated alerts, and integrate with too
Based on all of the above, describe the engagement level, call out a"&amp;"ny concerns (e.g. no recent contact, low score, no future meetings booked, overdue action items), and suggest one specific next step."")")</f>
        <v>=AI("You are a customer success manager reviewing account health. Write a 3-4 sentence engagement summary for: Lumen
Renewal: 2027-02-28 | Stage: Identified () | CSM: John Davis | Engagement Score: 45/100 | Days since last contact: 30 | Emails 30d/90d: 0/26 | Meetings past/future/30d: 0/0/0 | Last meeting:  | Next meeting:  | Open tasks: 0 | Recaps: 3 | Action items: 13
--- RECENT EMAILS (newest first) ---
2026-02-02 (OUT): Out of office Re: Accepted: ObservePoint | Lumen Sync — I am out of the office Monday February 2nd, please reach out to
 support@observepoint.com if
 you have something urgent, otherwise I will get back to 
2026-02-02 (OUT): Out of office Re: Following: Observepoint | Lumen - Sync — I am out of the office Monday February 2nd, please reach out to
 support@observepoint.com if
 you have something urgent, otherwise I will get back to 
2026-02-02 (IN): Following: Observepoint | Lumen - Sync — ----------------------------------------------------------------------
 This communication is the property of Lumen Technologies and may contain confi
--- OPEN/RECENT GITHUB TASKS ---
--- RECENT MEETING RECAPS ---
2026-02-19: Observepoint | Lumen - Sync
John and Arnold discussed upcoming automation projects to validate HTML attributes and data layer elements on newly launched pages using ObservePoint's journey or audit features. Arnold plans to set up automated checks for approximately 10-25 key pages representing different page types, with John recommending he leverage ObservePoint's journey support team for implementation assistance. John also shared product updates about new SEO and page content features launching in Q1 2026, along with plan
---
2026-02-05: Observepoint | Lumen - Sync
John Davis conducted a meeting with the Lumen team to discuss ObservePoint's capabilities and address their implementation needs. The conversation covered automated quality assurance through rules-based monitoring, with Mike Tanedo expressing interest in using ObservePoint to track missed app submissions and conversion data discrepancies. John explained how ObservePoint can automate audits and journeys on customizable schedules, set quality standards with automated alerts, and integrate with too
Based on all of the above, describe the engagement level, call out any concerns (e.g. no recent contact, low score, no future meetings booked, overdue action items), and suggest one specific next step.")</v>
      </c>
      <c r="BD52" s="3" t="s">
        <v>852</v>
      </c>
      <c r="BE52" s="2"/>
      <c r="BF52" s="2"/>
      <c r="BG52" s="2"/>
      <c r="BI52" s="2"/>
      <c r="BJ52" s="2"/>
      <c r="BK52" s="2"/>
      <c r="BL52" s="2"/>
    </row>
    <row r="53">
      <c r="A53" s="3" t="s">
        <v>853</v>
      </c>
      <c r="B53" s="5" t="s">
        <v>113</v>
      </c>
      <c r="D53" s="4">
        <v>46446.0</v>
      </c>
      <c r="E53" s="7">
        <v>18000.0</v>
      </c>
      <c r="F53" s="7">
        <v>18000.0</v>
      </c>
      <c r="G53" s="3" t="s">
        <v>49</v>
      </c>
      <c r="H53" s="3" t="s">
        <v>83</v>
      </c>
      <c r="I53" s="7">
        <v>18000.0</v>
      </c>
      <c r="J53" s="20">
        <v>56.0</v>
      </c>
      <c r="K53" s="8">
        <v>0.396133333333333</v>
      </c>
      <c r="L53" s="10"/>
      <c r="M53" s="3" t="s">
        <v>36</v>
      </c>
      <c r="N53" s="3" t="s">
        <v>27</v>
      </c>
      <c r="O53" s="3" t="s">
        <v>28</v>
      </c>
      <c r="P53" s="3" t="s">
        <v>29</v>
      </c>
      <c r="Q53" s="21">
        <v>1.0</v>
      </c>
      <c r="R53" s="20">
        <v>2027.0</v>
      </c>
      <c r="S53" s="3" t="s">
        <v>854</v>
      </c>
      <c r="T53" s="20">
        <v>0.05</v>
      </c>
      <c r="U53" s="3" t="s">
        <v>855</v>
      </c>
      <c r="V53" s="3" t="s">
        <v>495</v>
      </c>
      <c r="W53" s="5" t="s">
        <v>113</v>
      </c>
      <c r="X53" s="5" t="s">
        <v>856</v>
      </c>
      <c r="Y53" s="20">
        <v>2026.0</v>
      </c>
      <c r="Z53" s="3">
        <v>1.0</v>
      </c>
      <c r="AA53" s="22">
        <v>35.0</v>
      </c>
      <c r="AB53" s="26">
        <v>43.0</v>
      </c>
      <c r="AC53" s="24">
        <v>20.0</v>
      </c>
      <c r="AD53" s="24">
        <v>11.0</v>
      </c>
      <c r="AE53" s="20">
        <v>9.0</v>
      </c>
      <c r="AF53" s="21">
        <v>0.0</v>
      </c>
      <c r="AG53" s="20">
        <v>20.0</v>
      </c>
      <c r="AH53" s="24">
        <v>46042.5996875</v>
      </c>
      <c r="AI53" s="20">
        <v>0.0</v>
      </c>
      <c r="AJ53" s="3">
        <v>0.0</v>
      </c>
      <c r="AK53" s="20">
        <v>0.0</v>
      </c>
      <c r="AL53" s="26">
        <v>0.0</v>
      </c>
      <c r="AM53" s="25"/>
      <c r="AN53" s="25"/>
      <c r="AO53" s="3">
        <v>0.0</v>
      </c>
      <c r="AP53" s="3">
        <v>0.0</v>
      </c>
      <c r="AQ53" s="26">
        <v>0.0</v>
      </c>
      <c r="AR53" s="24">
        <v>0.0</v>
      </c>
      <c r="AS53" s="24">
        <v>0.0</v>
      </c>
      <c r="AT53" s="3" t="s">
        <v>857</v>
      </c>
      <c r="AW53" s="3" t="s">
        <v>497</v>
      </c>
      <c r="AX53" s="3" t="s">
        <v>858</v>
      </c>
      <c r="AY53" s="3" t="s">
        <v>497</v>
      </c>
      <c r="AZ53" s="3" t="s">
        <v>497</v>
      </c>
      <c r="BA53" s="3" t="s">
        <v>497</v>
      </c>
      <c r="BB53" s="2"/>
      <c r="BC53" s="2" t="str">
        <f>IFERROR(__xludf.DUMMYFUNCTION("AI(""You are a customer success manager reviewing account health. Write a 3-4 sentence engagement summary for: Export Development Canada
Renewal: 2027-02-28 | Stage: Identified () | CSM: John Davis | Engagement Score: 35/100 | Days since last contact: 42 "&amp;"| Emails 30d/90d: 0/20 | Meetings past/future/30d: 0/0/0 | Last meeting:  | Next meeting:  | Open tasks: 0 | Recaps: 0 | Action items: 0
--- RECENT EMAILS (newest first) ---
2026-01-20 (OUT): Re: [External] Re: Set up Observepoint audit scan to identify "&amp;"broken external li — Actually I got confused here about the renewal. I apologize for that, your
 renewal isn't until March 2027, so please disregard that!
 *Regards, *
2026-01-20 (IN): RE: [External] Re: Set up Observepoint audit scan to identify brok"&amp;"en external li — Hi John,
 Thank you for sharing the step-by-step guide, it’s quite helpful!
 Looping in @Adamson, Peter&lt;mailto:padamson@edc.ca&gt; from EDC who would
2026-01-20 (OUT): Re: [External] Re: Set up Observepoint audit scan to identify broken "&amp;"external li — Hey Dinika,
 Yes you are correct, that is the correct audit that is going to be used to
 check the external links.
 So there are 4 things that thi
--- OPEN/RECENT GITHUB TASKS ---
--- RECENT MEETING RECAPS ---
Based on all of the ab"&amp;"ove, describe the engagement level, call out any concerns (e.g. no recent contact, low score, no future meetings booked, overdue action items), and suggest one specific next step."")"),"=AI(""You are a customer success manager reviewing account health. Write a 3-4 sentence engagement summary for: Export Development Canada
Renewal: 2027-02-28 | Stage: Identified () | CSM: John Davis | Engagement Score: 35/100 | Days since last contact: 42"&amp;" | Emails 30d/90d: 0/20 | Meetings past/future/30d: 0/0/0 | Last meeting:  | Next meeting:  | Open tasks: 0 | Recaps: 0 | Action items: 0
--- RECENT EMAILS (newest first) ---
2026-01-20 (OUT): Re: [External] Re: Set up Observepoint audit scan to identify"&amp;" broken external li — Actually I got confused here about the renewal. I apologize for that, your
 renewal isn't until March 2027, so please disregard that!
 *Regards, *
2026-01-20 (IN): RE: [External] Re: Set up Observepoint audit scan to identify bro"&amp;"ken external li — Hi John,
 Thank you for sharing the step-by-step guide, it’s quite helpful!
 Looping in @Adamson, Peter&lt;mailto:padamson@edc.ca&gt; from EDC who would
2026-01-20 (OUT): Re: [External] Re: Set up Observepoint audit scan to identify broken"&amp;" external li — Hey Dinika,
 Yes you are correct, that is the correct audit that is going to be used to
 check the external links.
 So there are 4 things that thi
--- OPEN/RECENT GITHUB TASKS ---
--- RECENT MEETING RECAPS ---
Based on all of the a"&amp;"bove, describe the engagement level, call out any concerns (e.g. no recent contact, low score, no future meetings booked, overdue action items), and suggest one specific next step."")")</f>
        <v>=AI("You are a customer success manager reviewing account health. Write a 3-4 sentence engagement summary for: Export Development Canada
Renewal: 2027-02-28 | Stage: Identified () | CSM: John Davis | Engagement Score: 35/100 | Days since last contact: 42 | Emails 30d/90d: 0/20 | Meetings past/future/30d: 0/0/0 | Last meeting:  | Next meeting:  | Open tasks: 0 | Recaps: 0 | Action items: 0
--- RECENT EMAILS (newest first) ---
2026-01-20 (OUT): Re: [External] Re: Set up Observepoint audit scan to identify broken external li — Actually I got confused here about the renewal. I apologize for that, your
 renewal isn't until March 2027, so please disregard that!
 *Regards, *
2026-01-20 (IN): RE: [External] Re: Set up Observepoint audit scan to identify broken external li — Hi John,
 Thank you for sharing the step-by-step guide, it’s quite helpful!
 Looping in @Adamson, Peter&lt;mailto:padamson@edc.ca&gt; from EDC who would
2026-01-20 (OUT): Re: [External] Re: Set up Observepoint audit scan to identify broken external li — Hey Dinika,
 Yes you are correct, that is the correct audit that is going to be used to
 check the external links.
 So there are 4 things that thi
--- OPEN/RECENT GITHUB TASKS ---
--- RECENT MEETING RECAPS ---
Based on all of the above, describe the engagement level, call out any concerns (e.g. no recent contact, low score, no future meetings booked, overdue action items), and suggest one specific next step.")</v>
      </c>
      <c r="BD53" s="3" t="s">
        <v>859</v>
      </c>
      <c r="BE53" s="2"/>
      <c r="BF53" s="2"/>
      <c r="BI53" s="2"/>
      <c r="BJ53" s="2"/>
      <c r="BK53" s="2"/>
      <c r="BL53" s="2"/>
    </row>
    <row r="54">
      <c r="A54" s="3" t="s">
        <v>366</v>
      </c>
      <c r="B54" s="5" t="s">
        <v>115</v>
      </c>
      <c r="C54" s="2"/>
      <c r="D54" s="4">
        <v>46461.0</v>
      </c>
      <c r="E54" s="7">
        <v>32500.0</v>
      </c>
      <c r="F54" s="7">
        <v>8125.0</v>
      </c>
      <c r="G54" s="3" t="s">
        <v>49</v>
      </c>
      <c r="H54" s="3" t="s">
        <v>83</v>
      </c>
      <c r="I54" s="7">
        <v>32500.0</v>
      </c>
      <c r="J54" s="20">
        <v>12.0</v>
      </c>
      <c r="K54" s="8">
        <v>0.122896523349105</v>
      </c>
      <c r="L54" s="8">
        <v>0.224</v>
      </c>
      <c r="M54" s="3" t="s">
        <v>112</v>
      </c>
      <c r="N54" s="3" t="s">
        <v>27</v>
      </c>
      <c r="O54" s="3" t="s">
        <v>28</v>
      </c>
      <c r="P54" s="3" t="s">
        <v>29</v>
      </c>
      <c r="Q54" s="21">
        <v>1.0</v>
      </c>
      <c r="R54" s="20">
        <v>2027.0</v>
      </c>
      <c r="S54" s="3" t="s">
        <v>860</v>
      </c>
      <c r="T54" s="20">
        <v>0.06</v>
      </c>
      <c r="W54" s="5" t="s">
        <v>115</v>
      </c>
      <c r="X54" s="5" t="s">
        <v>861</v>
      </c>
      <c r="Y54" s="20">
        <v>2026.0</v>
      </c>
      <c r="Z54" s="20">
        <v>1.0</v>
      </c>
      <c r="AA54" s="27">
        <v>45.0</v>
      </c>
      <c r="AB54" s="26">
        <v>23.0</v>
      </c>
      <c r="AC54" s="24">
        <v>42.0</v>
      </c>
      <c r="AD54" s="24">
        <v>26.0</v>
      </c>
      <c r="AE54" s="20">
        <v>16.0</v>
      </c>
      <c r="AF54" s="21">
        <v>3.0</v>
      </c>
      <c r="AG54" s="20">
        <v>38.0</v>
      </c>
      <c r="AH54" s="24">
        <v>46062.33333333333</v>
      </c>
      <c r="AI54" s="20">
        <v>0.0</v>
      </c>
      <c r="AJ54" s="3">
        <v>0.0</v>
      </c>
      <c r="AK54" s="3">
        <v>0.0</v>
      </c>
      <c r="AL54" s="26">
        <v>0.0</v>
      </c>
      <c r="AM54" s="25"/>
      <c r="AN54" s="25"/>
      <c r="AO54" s="3">
        <v>0.0</v>
      </c>
      <c r="AP54" s="3">
        <v>0.0</v>
      </c>
      <c r="AQ54" s="26">
        <v>0.0</v>
      </c>
      <c r="AR54" s="24">
        <v>1.0</v>
      </c>
      <c r="AS54" s="24">
        <v>2.0</v>
      </c>
      <c r="AT54" s="3" t="s">
        <v>862</v>
      </c>
      <c r="AV54" s="3" t="s">
        <v>863</v>
      </c>
      <c r="AW54" s="3" t="s">
        <v>497</v>
      </c>
      <c r="AX54" s="3" t="s">
        <v>864</v>
      </c>
      <c r="AY54" s="3" t="s">
        <v>497</v>
      </c>
      <c r="AZ54" s="3" t="s">
        <v>865</v>
      </c>
      <c r="BA54" s="3" t="s">
        <v>866</v>
      </c>
      <c r="BB54" s="3" t="s">
        <v>867</v>
      </c>
      <c r="BC54" s="2" t="str">
        <f>IFERROR(__xludf.DUMMYFUNCTION("AI(""You are a customer success manager reviewing account health. Write a 3-4 sentence engagement summary for: Questrade
Renewal: 2027-03-15 | Stage: Identified () | CSM: John Davis | Engagement Score: 45/100 | Days since last contact: 23 | Emails 30d/90d"&amp;": 3/38 | Meetings past/future/30d: 0/0/0 | Last meeting:  | Next meeting:  | Open tasks: 0 | Recaps: 1 | Action items: 2
--- RECENT EMAILS (newest first) ---
2026-02-09 (OUT): Skyline Team Connection — Hey Winnie,
 Hope you were able to have some fun d"&amp;"uring your time off!
 I wanted to reach out before our next scheduled meeting to talk about your
2026-02-04 (OUT): Skyline Team Connection — Hey Winnie,
 Hope you were able to have some fun during your time off!
 I wanted to reach out before our nex"&amp;"t scheduled meeting to talk about your
2026-02-03 (OUT): Re: Re: Journey Followup — Hi Raymond,     Just checking in to see if you had a chance to review our previous message. Happy to help if you have any questions.     Thank you!
--- OPEN/RECENT GITHUB"&amp;" TASKS ---
--- RECENT MEETING RECAPS ---
2026-02-04: ObservePoint | Questrade Sync
John Davis and Raymond Chau discussed troubleshooting a blocked domain issue in ObservePoint's journey setup, specifically at step 10 involving their UAT portal environme"&amp;"nt. John agreed to follow up internally with support team member Bogdan to clarify the VPN and network configuration context, as the issue appears related to their Content Security Policy blocking certain tracking pixels like Pinterest. They also explored"&amp;" potential use cases for ObservePoint audits, including marketing pixel val
Based on all of the above, describe the engagement level, call out any concerns (e.g. no recent contact, low score, no future meetings booked, overdue action items), and suggest "&amp;"one specific next step."")"),"=AI(""You are a customer success manager reviewing account health. Write a 3-4 sentence engagement summary for: Questrade
Renewal: 2027-03-15 | Stage: Identified () | CSM: John Davis | Engagement Score: 45/100 | Days since last contact: 23 | Emails 30d/90"&amp;"d: 3/38 | Meetings past/future/30d: 0/0/0 | Last meeting:  | Next meeting:  | Open tasks: 0 | Recaps: 1 | Action items: 2
--- RECENT EMAILS (newest first) ---
2026-02-09 (OUT): Skyline Team Connection — Hey Winnie,
 Hope you were able to have some fun "&amp;"during your time off!
 I wanted to reach out before our next scheduled meeting to talk about your
2026-02-04 (OUT): Skyline Team Connection — Hey Winnie,
 Hope you were able to have some fun during your time off!
 I wanted to reach out before our ne"&amp;"xt scheduled meeting to talk about your
2026-02-03 (OUT): Re: Re: Journey Followup — Hi Raymond,     Just checking in to see if you had a chance to review our previous message. Happy to help if you have any questions.     Thank you!
--- OPEN/RECENT GITHU"&amp;"B TASKS ---
--- RECENT MEETING RECAPS ---
2026-02-04: ObservePoint | Questrade Sync
John Davis and Raymond Chau discussed troubleshooting a blocked domain issue in ObservePoint's journey setup, specifically at step 10 involving their UAT portal environm"&amp;"ent. John agreed to follow up internally with support team member Bogdan to clarify the VPN and network configuration context, as the issue appears related to their Content Security Policy blocking certain tracking pixels like Pinterest. They also explore"&amp;"d potential use cases for ObservePoint audits, including marketing pixel val
Based on all of the above, describe the engagement level, call out any concerns (e.g. no recent contact, low score, no future meetings booked, overdue action items), and suggest"&amp;" one specific next step."")")</f>
        <v>=AI("You are a customer success manager reviewing account health. Write a 3-4 sentence engagement summary for: Questrade
Renewal: 2027-03-15 | Stage: Identified () | CSM: John Davis | Engagement Score: 45/100 | Days since last contact: 23 | Emails 30d/90d: 3/38 | Meetings past/future/30d: 0/0/0 | Last meeting:  | Next meeting:  | Open tasks: 0 | Recaps: 1 | Action items: 2
--- RECENT EMAILS (newest first) ---
2026-02-09 (OUT): Skyline Team Connection — Hey Winnie,
 Hope you were able to have some fun during your time off!
 I wanted to reach out before our next scheduled meeting to talk about your
2026-02-04 (OUT): Skyline Team Connection — Hey Winnie,
 Hope you were able to have some fun during your time off!
 I wanted to reach out before our next scheduled meeting to talk about your
2026-02-03 (OUT): Re: Re: Journey Followup — Hi Raymond,     Just checking in to see if you had a chance to review our previous message. Happy to help if you have any questions.     Thank you!
--- OPEN/RECENT GITHUB TASKS ---
--- RECENT MEETING RECAPS ---
2026-02-04: ObservePoint | Questrade Sync
John Davis and Raymond Chau discussed troubleshooting a blocked domain issue in ObservePoint's journey setup, specifically at step 10 involving their UAT portal environment. John agreed to follow up internally with support team member Bogdan to clarify the VPN and network configuration context, as the issue appears related to their Content Security Policy blocking certain tracking pixels like Pinterest. They also explored potential use cases for ObservePoint audits, including marketing pixel val
Based on all of the above, describe the engagement level, call out any concerns (e.g. no recent contact, low score, no future meetings booked, overdue action items), and suggest one specific next step.")</v>
      </c>
      <c r="BD54" s="3" t="s">
        <v>868</v>
      </c>
      <c r="BE54" s="2"/>
      <c r="BF54" s="2"/>
      <c r="BG54" s="2"/>
      <c r="BI54" s="2"/>
      <c r="BJ54" s="2"/>
      <c r="BK54" s="2"/>
      <c r="BL54" s="2"/>
    </row>
    <row r="55">
      <c r="A55" s="3" t="s">
        <v>399</v>
      </c>
      <c r="B55" s="5" t="s">
        <v>116</v>
      </c>
      <c r="C55" s="3" t="b">
        <v>1</v>
      </c>
      <c r="D55" s="4">
        <v>46507.0</v>
      </c>
      <c r="E55" s="7">
        <v>30000.0</v>
      </c>
      <c r="F55" s="7">
        <v>7500.0</v>
      </c>
      <c r="G55" s="3" t="s">
        <v>49</v>
      </c>
      <c r="H55" s="3" t="s">
        <v>83</v>
      </c>
      <c r="I55" s="7">
        <v>30000.0</v>
      </c>
      <c r="J55" s="20">
        <v>12.0</v>
      </c>
      <c r="K55" s="8">
        <v>0.15694470834125</v>
      </c>
      <c r="L55" s="10"/>
      <c r="M55" s="3" t="s">
        <v>112</v>
      </c>
      <c r="N55" s="3" t="s">
        <v>27</v>
      </c>
      <c r="O55" s="3" t="s">
        <v>32</v>
      </c>
      <c r="P55" s="3" t="s">
        <v>29</v>
      </c>
      <c r="Q55" s="21">
        <v>1.0</v>
      </c>
      <c r="R55" s="20">
        <v>2027.0</v>
      </c>
      <c r="S55" s="3" t="s">
        <v>869</v>
      </c>
      <c r="T55" s="20">
        <v>0.095</v>
      </c>
      <c r="W55" s="5" t="s">
        <v>116</v>
      </c>
      <c r="X55" s="5" t="s">
        <v>870</v>
      </c>
      <c r="Y55" s="20">
        <v>2026.0</v>
      </c>
      <c r="Z55" s="20">
        <v>1.0</v>
      </c>
      <c r="AA55" s="22">
        <v>35.0</v>
      </c>
      <c r="AB55" s="26">
        <v>33.0</v>
      </c>
      <c r="AC55" s="24">
        <v>19.0</v>
      </c>
      <c r="AD55" s="24">
        <v>13.0</v>
      </c>
      <c r="AE55" s="20">
        <v>6.0</v>
      </c>
      <c r="AF55" s="21">
        <v>0.0</v>
      </c>
      <c r="AG55" s="20">
        <v>18.0</v>
      </c>
      <c r="AH55" s="24">
        <v>46052.38553240741</v>
      </c>
      <c r="AI55" s="20">
        <v>0.0</v>
      </c>
      <c r="AJ55" s="3">
        <v>0.0</v>
      </c>
      <c r="AK55" s="3">
        <v>0.0</v>
      </c>
      <c r="AL55" s="26">
        <v>0.0</v>
      </c>
      <c r="AM55" s="25"/>
      <c r="AN55" s="25"/>
      <c r="AO55" s="3">
        <v>0.0</v>
      </c>
      <c r="AP55" s="3">
        <v>0.0</v>
      </c>
      <c r="AQ55" s="26">
        <v>0.0</v>
      </c>
      <c r="AR55" s="24">
        <v>3.0</v>
      </c>
      <c r="AS55" s="24">
        <v>11.0</v>
      </c>
      <c r="AT55" s="3" t="s">
        <v>871</v>
      </c>
      <c r="AV55" s="3" t="s">
        <v>872</v>
      </c>
      <c r="AW55" s="3" t="s">
        <v>497</v>
      </c>
      <c r="AX55" s="3" t="s">
        <v>873</v>
      </c>
      <c r="AY55" s="3" t="s">
        <v>497</v>
      </c>
      <c r="AZ55" s="3" t="s">
        <v>874</v>
      </c>
      <c r="BA55" s="3" t="s">
        <v>875</v>
      </c>
      <c r="BB55" s="3" t="s">
        <v>876</v>
      </c>
      <c r="BC55" s="2" t="str">
        <f>IFERROR(__xludf.DUMMYFUNCTION("AI(""You are a customer success manager reviewing account health. Write a 3-4 sentence engagement summary for: Agilent
Renewal: 2027-04-30 | Stage: Identified () | CSM: John Davis | Engagement Score: 35/100 | Days since last contact: 33 | Emails 30d/90d: "&amp;"0/18 | Meetings past/future/30d: 0/0/0 | Last meeting:  | Next meeting:  | Open tasks: 0 | Recaps: 3 | Action items: 11
--- RECENT EMAILS (newest first) ---
2026-01-30 (OUT): Upcoming ObservePoint Renewal on April 30, 2026 - Agilent — [image: ObservePoin"&amp;"t Logo_Gray_ON_YEllow_LOGO.jpeg]  A friendly reminder that it's time to renew.   Hi Venkata,   Thank you for being an ObservePoint 
2026-01-30 (OUT): Re: Engagement-Homepage — Sounds great, see you next week!
 *Regards, *
 John Davis *   |    * *Custo"&amp;"mer Success Manager*
 Cell: 801.633.6013
 john.davis@observepoint.com
2026-01-29 (IN): RE: Engagement-Homepage — Hi John,
 Thank you for the update. I scheduled a call for Tuesday at 10AM Mountain Time.
 In the meantime, I shall try to review the step"&amp;"s I wrote 
--- OPEN/RECENT GITHUB TASKS ---
--- RECENT MEETING RECAPS ---
2026-02-20: ObservePoint | Agilent Sync
John and Raghu discussed refining documentation for web journey implementation at ObservePoint, with Raghu presenting a granular event-tra"&amp;"cking structure that John suggested simplifying by using the ObservePoint Chrome debugger extension to properly format variable names with dot notation. They agreed that Raghu would update the documentation to focus only on user interactions (removing dev"&amp;" tools steps) and create a two-column format showing variable names and expected values, with an initial go
---
2026-02-03: ObservePoint | Agilent Sync
John Davis and Raj discussed progress on setting up ObservePoint journeys to validate Adobe Analytics i"&amp;"mplementation, focusing on the engagement homepage journey with steps to verify data layer variables and component IDs. They identified that custom tags won't impact site performance since they run after page load, discovered the Adobe data layer was alre"&amp;"ady accessible (eliminating the need for custom tags), and determined that ObservePoint's browser captures the entire page without scrolling s
Based on all of the above, describe the engagement level, call out any concerns (e.g. no recent contact, low sc"&amp;"ore, no future meetings booked, overdue action items), and suggest one specific next step."")"),"=AI(""You are a customer success manager reviewing account health. Write a 3-4 sentence engagement summary for: Agilent
Renewal: 2027-04-30 | Stage: Identified () | CSM: John Davis | Engagement Score: 35/100 | Days since last contact: 33 | Emails 30d/90d:"&amp;" 0/18 | Meetings past/future/30d: 0/0/0 | Last meeting:  | Next meeting:  | Open tasks: 0 | Recaps: 3 | Action items: 11
--- RECENT EMAILS (newest first) ---
2026-01-30 (OUT): Upcoming ObservePoint Renewal on April 30, 2026 - Agilent — [image: ObservePoi"&amp;"nt Logo_Gray_ON_YEllow_LOGO.jpeg]  A friendly reminder that it's time to renew.   Hi Venkata,   Thank you for being an ObservePoint 
2026-01-30 (OUT): Re: Engagement-Homepage — Sounds great, see you next week!
 *Regards, *
 John Davis *   |    * *Cust"&amp;"omer Success Manager*
 Cell: 801.633.6013
 john.davis@observepoint.com
2026-01-29 (IN): RE: Engagement-Homepage — Hi John,
 Thank you for the update. I scheduled a call for Tuesday at 10AM Mountain Time.
 In the meantime, I shall try to review the ste"&amp;"ps I wrote 
--- OPEN/RECENT GITHUB TASKS ---
--- RECENT MEETING RECAPS ---
2026-02-20: ObservePoint | Agilent Sync
John and Raghu discussed refining documentation for web journey implementation at ObservePoint, with Raghu presenting a granular event-tr"&amp;"acking structure that John suggested simplifying by using the ObservePoint Chrome debugger extension to properly format variable names with dot notation. They agreed that Raghu would update the documentation to focus only on user interactions (removing de"&amp;"v tools steps) and create a two-column format showing variable names and expected values, with an initial go
---
2026-02-03: ObservePoint | Agilent Sync
John Davis and Raj discussed progress on setting up ObservePoint journeys to validate Adobe Analytics "&amp;"implementation, focusing on the engagement homepage journey with steps to verify data layer variables and component IDs. They identified that custom tags won't impact site performance since they run after page load, discovered the Adobe data layer was alr"&amp;"eady accessible (eliminating the need for custom tags), and determined that ObservePoint's browser captures the entire page without scrolling s
Based on all of the above, describe the engagement level, call out any concerns (e.g. no recent contact, low s"&amp;"core, no future meetings booked, overdue action items), and suggest one specific next step."")")</f>
        <v>=AI("You are a customer success manager reviewing account health. Write a 3-4 sentence engagement summary for: Agilent
Renewal: 2027-04-30 | Stage: Identified () | CSM: John Davis | Engagement Score: 35/100 | Days since last contact: 33 | Emails 30d/90d: 0/18 | Meetings past/future/30d: 0/0/0 | Last meeting:  | Next meeting:  | Open tasks: 0 | Recaps: 3 | Action items: 11
--- RECENT EMAILS (newest first) ---
2026-01-30 (OUT): Upcoming ObservePoint Renewal on April 30, 2026 - Agilent — [image: ObservePoint Logo_Gray_ON_YEllow_LOGO.jpeg]  A friendly reminder that it's time to renew.   Hi Venkata,   Thank you for being an ObservePoint 
2026-01-30 (OUT): Re: Engagement-Homepage — Sounds great, see you next week!
 *Regards, *
 John Davis *   |    * *Customer Success Manager*
 Cell: 801.633.6013
 john.davis@observepoint.com
2026-01-29 (IN): RE: Engagement-Homepage — Hi John,
 Thank you for the update. I scheduled a call for Tuesday at 10AM Mountain Time.
 In the meantime, I shall try to review the steps I wrote 
--- OPEN/RECENT GITHUB TASKS ---
--- RECENT MEETING RECAPS ---
2026-02-20: ObservePoint | Agilent Sync
John and Raghu discussed refining documentation for web journey implementation at ObservePoint, with Raghu presenting a granular event-tracking structure that John suggested simplifying by using the ObservePoint Chrome debugger extension to properly format variable names with dot notation. They agreed that Raghu would update the documentation to focus only on user interactions (removing dev tools steps) and create a two-column format showing variable names and expected values, with an initial go
---
2026-02-03: ObservePoint | Agilent Sync
John Davis and Raj discussed progress on setting up ObservePoint journeys to validate Adobe Analytics implementation, focusing on the engagement homepage journey with steps to verify data layer variables and component IDs. They identified that custom tags won't impact site performance since they run after page load, discovered the Adobe data layer was already accessible (eliminating the need for custom tags), and determined that ObservePoint's browser captures the entire page without scrolling s
Based on all of the above, describe the engagement level, call out any concerns (e.g. no recent contact, low score, no future meetings booked, overdue action items), and suggest one specific next step.")</v>
      </c>
      <c r="BD55" s="3" t="s">
        <v>877</v>
      </c>
      <c r="BE55" s="2"/>
      <c r="BF55" s="2"/>
      <c r="BG55" s="2"/>
      <c r="BI55" s="2"/>
      <c r="BJ55" s="2"/>
      <c r="BK55" s="2"/>
      <c r="BL55" s="2"/>
    </row>
    <row r="56">
      <c r="A56" s="3" t="s">
        <v>878</v>
      </c>
      <c r="B56" s="5" t="s">
        <v>117</v>
      </c>
      <c r="C56" s="3" t="b">
        <v>1</v>
      </c>
      <c r="D56" s="4">
        <v>46598.0</v>
      </c>
      <c r="E56" s="7">
        <v>27341.0</v>
      </c>
      <c r="F56" s="7">
        <v>27341.0</v>
      </c>
      <c r="G56" s="3" t="s">
        <v>49</v>
      </c>
      <c r="H56" s="3" t="s">
        <v>65</v>
      </c>
      <c r="I56" s="7">
        <v>27341.0</v>
      </c>
      <c r="J56" s="20">
        <v>84.0</v>
      </c>
      <c r="K56" s="8">
        <v>0.946007095279467</v>
      </c>
      <c r="L56" s="10"/>
      <c r="M56" s="3" t="s">
        <v>36</v>
      </c>
      <c r="N56" s="3" t="s">
        <v>27</v>
      </c>
      <c r="O56" s="3" t="s">
        <v>42</v>
      </c>
      <c r="P56" s="2"/>
      <c r="Q56" s="21">
        <v>2.0</v>
      </c>
      <c r="R56" s="20">
        <v>2027.0</v>
      </c>
      <c r="S56" s="3" t="s">
        <v>879</v>
      </c>
      <c r="V56" s="3" t="s">
        <v>495</v>
      </c>
      <c r="W56" s="5" t="s">
        <v>117</v>
      </c>
      <c r="X56" s="5" t="s">
        <v>880</v>
      </c>
      <c r="Y56" s="20">
        <v>2026.0</v>
      </c>
      <c r="Z56" s="3">
        <v>1.0</v>
      </c>
      <c r="AA56" s="22">
        <v>3.0</v>
      </c>
      <c r="AB56" s="26">
        <v>92.0</v>
      </c>
      <c r="AC56" s="24">
        <v>3.0</v>
      </c>
      <c r="AD56" s="24">
        <v>3.0</v>
      </c>
      <c r="AE56" s="20">
        <v>0.0</v>
      </c>
      <c r="AF56" s="21">
        <v>0.0</v>
      </c>
      <c r="AG56" s="20">
        <v>0.0</v>
      </c>
      <c r="AH56" s="24">
        <v>45993.670439814814</v>
      </c>
      <c r="AI56" s="20">
        <v>0.0</v>
      </c>
      <c r="AJ56" s="3">
        <v>0.0</v>
      </c>
      <c r="AK56" s="3">
        <v>0.0</v>
      </c>
      <c r="AL56" s="26">
        <v>0.0</v>
      </c>
      <c r="AM56" s="25"/>
      <c r="AN56" s="25"/>
      <c r="AO56" s="3">
        <v>0.0</v>
      </c>
      <c r="AP56" s="3">
        <v>0.0</v>
      </c>
      <c r="AQ56" s="26">
        <v>0.0</v>
      </c>
      <c r="AR56" s="24">
        <v>0.0</v>
      </c>
      <c r="AS56" s="24">
        <v>0.0</v>
      </c>
      <c r="AT56" s="3" t="s">
        <v>881</v>
      </c>
      <c r="AW56" s="3" t="s">
        <v>497</v>
      </c>
      <c r="AX56" s="3" t="s">
        <v>882</v>
      </c>
      <c r="AY56" s="3" t="s">
        <v>497</v>
      </c>
      <c r="AZ56" s="3" t="s">
        <v>497</v>
      </c>
      <c r="BA56" s="3" t="s">
        <v>497</v>
      </c>
      <c r="BB56" s="2"/>
      <c r="BC56" s="2" t="str">
        <f>IFERROR(__xludf.DUMMYFUNCTION("AI(""You are a customer success manager reviewing account health. Write a 3-4 sentence engagement summary for: Athenahealth
Renewal: 2027-07-30 | Stage: Discovery (104) | CSM: John Davis | Engagement Score: 3/100 | Days since last contact: 91 | Emails 30d"&amp;"/90d: 0/0 | Meetings past/future/30d: 0/0/0 | Last meeting:  | Next meeting:  | Open tasks: 0 | Recaps: 0 | Action items: 0
--- RECENT EMAILS (newest first) ---
2025-12-02 (OUT): Re: ObservePoint CSM Introduction — Thank you for the introduction, Chris.
"&amp;" 
 It's great to meet you all. I'm taking over as your Customer Success
 Manager and am here to make this trans
2025-12-01 (OUT): ObservePoint CSM Introduction — Hi all,
 As promised, I wanted to make a formal introduction to your Customer
 Success Mana"&amp;"ger, John Davis, as we have concluded onboarding. I've ad
2025-11-25 (OUT): Invitation: ObservePoint &amp; Athena Health || Business Review &amp; CSM Han... @ Tue N — ObservePoint &amp; Athena Health || Business Review &amp; CSM Handoff
 Tuesday Nov 25, 2025 ⋅ 9am – 9:50"&amp;"am
 Mountain Time - Denver
 Location
 https://observ
--- OPEN/RECENT GITHUB TASKS ---
--- RECENT MEETING RECAPS ---
Based on all of the above, describe the engagement level, call out any concerns (e.g. no recent contact, low score, no future meetin"&amp;"gs booked, overdue action items), and suggest one specific next step."")"),"=AI(""You are a customer success manager reviewing account health. Write a 3-4 sentence engagement summary for: Athenahealth
Renewal: 2027-07-30 | Stage: Discovery (104) | CSM: John Davis | Engagement Score: 3/100 | Days since last contact: 91 | Emails 30"&amp;"d/90d: 0/0 | Meetings past/future/30d: 0/0/0 | Last meeting:  | Next meeting:  | Open tasks: 0 | Recaps: 0 | Action items: 0
--- RECENT EMAILS (newest first) ---
2025-12-02 (OUT): Re: ObservePoint CSM Introduction — Thank you for the introduction, Chris."&amp;"
 It's great to meet you all. I'm taking over as your Customer Success
 Manager and am here to make this trans
2025-12-01 (OUT): ObservePoint CSM Introduction — Hi all,
 As promised, I wanted to make a formal introduction to your Customer
 Success Man"&amp;"ager, John Davis, as we have concluded onboarding. I've ad
2025-11-25 (OUT): Invitation: ObservePoint &amp; Athena Health || Business Review &amp; CSM Han... @ Tue N — ObservePoint &amp; Athena Health || Business Review &amp; CSM Handoff
 Tuesday Nov 25, 2025 ⋅ 9am – 9:5"&amp;"0am
 Mountain Time - Denver
 Location
 https://observ
--- OPEN/RECENT GITHUB TASKS ---
--- RECENT MEETING RECAPS ---
Based on all of the above, describe the engagement level, call out any concerns (e.g. no recent contact, low score, no future meeti"&amp;"ngs booked, overdue action items), and suggest one specific next step."")")</f>
        <v>=AI("You are a customer success manager reviewing account health. Write a 3-4 sentence engagement summary for: Athenahealth
Renewal: 2027-07-30 | Stage: Discovery (104) | CSM: John Davis | Engagement Score: 3/100 | Days since last contact: 91 | Emails 30d/90d: 0/0 | Meetings past/future/30d: 0/0/0 | Last meeting:  | Next meeting:  | Open tasks: 0 | Recaps: 0 | Action items: 0
--- RECENT EMAILS (newest first) ---
2025-12-02 (OUT): Re: ObservePoint CSM Introduction — Thank you for the introduction, Chris.
 It's great to meet you all. I'm taking over as your Customer Success
 Manager and am here to make this trans
2025-12-01 (OUT): ObservePoint CSM Introduction — Hi all,
 As promised, I wanted to make a formal introduction to your Customer
 Success Manager, John Davis, as we have concluded onboarding. I've ad
2025-11-25 (OUT): Invitation: ObservePoint &amp; Athena Health || Business Review &amp; CSM Han... @ Tue N — ObservePoint &amp; Athena Health || Business Review &amp; CSM Handoff
 Tuesday Nov 25, 2025 ⋅ 9am – 9:50am
 Mountain Time - Denver
 Location
 https://observ
--- OPEN/RECENT GITHUB TASKS ---
--- RECENT MEETING RECAPS ---
Based on all of the above, describe the engagement level, call out any concerns (e.g. no recent contact, low score, no future meetings booked, overdue action items), and suggest one specific next step.")</v>
      </c>
      <c r="BD56" s="3" t="s">
        <v>883</v>
      </c>
      <c r="BE56" s="2"/>
      <c r="BF56" s="2"/>
      <c r="BI56" s="2"/>
      <c r="BJ56" s="2"/>
      <c r="BK56" s="2"/>
      <c r="BL56" s="2"/>
    </row>
    <row r="57">
      <c r="A57" s="3" t="s">
        <v>884</v>
      </c>
      <c r="B57" s="5" t="s">
        <v>118</v>
      </c>
      <c r="C57" s="3" t="b">
        <v>1</v>
      </c>
      <c r="D57" s="4">
        <v>46599.0</v>
      </c>
      <c r="E57" s="7">
        <v>41000.0</v>
      </c>
      <c r="F57" s="7">
        <v>41000.0</v>
      </c>
      <c r="G57" s="3" t="s">
        <v>49</v>
      </c>
      <c r="H57" s="3" t="s">
        <v>65</v>
      </c>
      <c r="I57" s="7">
        <v>41000.0</v>
      </c>
      <c r="J57" s="20">
        <v>24.0</v>
      </c>
      <c r="K57" s="8">
        <v>0.28934</v>
      </c>
      <c r="L57" s="10"/>
      <c r="M57" s="3" t="s">
        <v>36</v>
      </c>
      <c r="N57" s="3" t="s">
        <v>27</v>
      </c>
      <c r="O57" s="3" t="s">
        <v>42</v>
      </c>
      <c r="P57" s="3" t="s">
        <v>29</v>
      </c>
      <c r="Q57" s="21">
        <v>2.0</v>
      </c>
      <c r="R57" s="20">
        <v>2027.0</v>
      </c>
      <c r="S57" s="3" t="s">
        <v>885</v>
      </c>
      <c r="T57" s="20">
        <v>0.06</v>
      </c>
      <c r="V57" s="3" t="s">
        <v>495</v>
      </c>
      <c r="W57" s="5" t="s">
        <v>118</v>
      </c>
      <c r="X57" s="5" t="s">
        <v>886</v>
      </c>
      <c r="Y57" s="20">
        <v>2026.0</v>
      </c>
      <c r="Z57" s="3">
        <v>1.0</v>
      </c>
      <c r="AA57" s="22">
        <v>0.0</v>
      </c>
      <c r="AB57" s="23"/>
      <c r="AC57" s="24">
        <v>0.0</v>
      </c>
      <c r="AD57" s="24">
        <v>0.0</v>
      </c>
      <c r="AE57" s="20">
        <v>0.0</v>
      </c>
      <c r="AF57" s="21">
        <v>0.0</v>
      </c>
      <c r="AG57" s="20">
        <v>0.0</v>
      </c>
      <c r="AH57" s="25"/>
      <c r="AI57" s="20">
        <v>0.0</v>
      </c>
      <c r="AJ57" s="3">
        <v>0.0</v>
      </c>
      <c r="AK57" s="20">
        <v>0.0</v>
      </c>
      <c r="AL57" s="26">
        <v>0.0</v>
      </c>
      <c r="AM57" s="25"/>
      <c r="AN57" s="25"/>
      <c r="AO57" s="3">
        <v>0.0</v>
      </c>
      <c r="AP57" s="3">
        <v>0.0</v>
      </c>
      <c r="AQ57" s="26">
        <v>0.0</v>
      </c>
      <c r="AR57" s="24">
        <v>0.0</v>
      </c>
      <c r="AS57" s="24">
        <v>0.0</v>
      </c>
      <c r="AT57" s="2"/>
      <c r="AW57" s="3" t="s">
        <v>497</v>
      </c>
      <c r="AX57" s="3" t="s">
        <v>497</v>
      </c>
      <c r="AY57" s="3" t="s">
        <v>497</v>
      </c>
      <c r="AZ57" s="3" t="s">
        <v>497</v>
      </c>
      <c r="BA57" s="3" t="s">
        <v>497</v>
      </c>
      <c r="BB57" s="2"/>
      <c r="BC57" s="2" t="str">
        <f>IFERROR(__xludf.DUMMYFUNCTION("AI(""You are a customer success manager reviewing account health. Write a 3-4 sentence engagement summary for: Mediacorp Pte Ltd
Renewal: 2027-07-31 | Stage: Discovery (104) | CSM: John Davis | Engagement Score: 0/100 | Days since last contact:  | Emails "&amp;"30d/90d: 0/0 | Meetings past/future/30d: 0/0/0 | Last meeting:  | Next meeting:  | Open tasks: 0 | Recaps: 0 | Action items: 0
--- RECENT EMAILS (newest first) ---
--- OPEN/RECENT GITHUB TASKS ---
--- RECENT MEETING RECAPS ---
Based on all of the a"&amp;"bove, describe the engagement level, call out any concerns (e.g. no recent contact, low score, no future meetings booked, overdue action items), and suggest one specific next step."")"),"=AI(""You are a customer success manager reviewing account health. Write a 3-4 sentence engagement summary for: Mediacorp Pte Ltd
Renewal: 2027-07-31 | Stage: Discovery (104) | CSM: John Davis | Engagement Score: 0/100 | Days since last contact:  | Emails"&amp;" 30d/90d: 0/0 | Meetings past/future/30d: 0/0/0 | Last meeting:  | Next meeting:  | Open tasks: 0 | Recaps: 0 | Action items: 0
--- RECENT EMAILS (newest first) ---
--- OPEN/RECENT GITHUB TASKS ---
--- RECENT MEETING RECAPS ---
Based on all of the "&amp;"above, describe the engagement level, call out any concerns (e.g. no recent contact, low score, no future meetings booked, overdue action items), and suggest one specific next step."")")</f>
        <v>=AI("You are a customer success manager reviewing account health. Write a 3-4 sentence engagement summary for: Mediacorp Pte Ltd
Renewal: 2027-07-31 | Stage: Discovery (104) | CSM: John Davis | Engagement Score: 0/100 | Days since last contact:  | Emails 30d/90d: 0/0 | Meetings past/future/30d: 0/0/0 | Last meeting:  | Next meeting:  | Open tasks: 0 | Recaps: 0 | Action items: 0
--- RECENT EMAILS (newest first) ---
--- OPEN/RECENT GITHUB TASKS ---
--- RECENT MEETING RECAPS ---
Based on all of the above, describe the engagement level, call out any concerns (e.g. no recent contact, low score, no future meetings booked, overdue action items), and suggest one specific next step.")</v>
      </c>
      <c r="BD57" s="3" t="s">
        <v>887</v>
      </c>
      <c r="BE57" s="2"/>
      <c r="BF57" s="2"/>
      <c r="BI57" s="2"/>
      <c r="BJ57" s="2"/>
      <c r="BK57" s="2"/>
      <c r="BL57" s="2"/>
    </row>
    <row r="58">
      <c r="A58" s="3" t="s">
        <v>888</v>
      </c>
      <c r="B58" s="5" t="s">
        <v>119</v>
      </c>
      <c r="D58" s="4">
        <v>46690.0</v>
      </c>
      <c r="E58" s="7">
        <v>40000.0</v>
      </c>
      <c r="F58" s="7">
        <v>40000.0</v>
      </c>
      <c r="G58" s="3" t="s">
        <v>49</v>
      </c>
      <c r="H58" s="3" t="s">
        <v>83</v>
      </c>
      <c r="I58" s="7">
        <v>40000.0</v>
      </c>
      <c r="J58" s="20">
        <v>44.0</v>
      </c>
      <c r="K58" s="8">
        <v>0.510812770319258</v>
      </c>
      <c r="L58" s="8">
        <v>0.16</v>
      </c>
      <c r="M58" s="3" t="s">
        <v>36</v>
      </c>
      <c r="N58" s="3" t="s">
        <v>27</v>
      </c>
      <c r="O58" s="3" t="s">
        <v>28</v>
      </c>
      <c r="P58" s="3" t="s">
        <v>29</v>
      </c>
      <c r="Q58" s="21">
        <v>3.0</v>
      </c>
      <c r="R58" s="20">
        <v>2027.0</v>
      </c>
      <c r="S58" s="3" t="s">
        <v>889</v>
      </c>
      <c r="T58" s="20">
        <v>0.1094</v>
      </c>
      <c r="V58" s="3" t="s">
        <v>495</v>
      </c>
      <c r="W58" s="5" t="s">
        <v>119</v>
      </c>
      <c r="X58" s="5" t="s">
        <v>890</v>
      </c>
      <c r="Y58" s="20">
        <v>2026.0</v>
      </c>
      <c r="Z58" s="3">
        <v>1.0</v>
      </c>
      <c r="AA58" s="22">
        <v>27.0</v>
      </c>
      <c r="AB58" s="26">
        <v>36.0</v>
      </c>
      <c r="AC58" s="24">
        <v>7.0</v>
      </c>
      <c r="AD58" s="24">
        <v>4.0</v>
      </c>
      <c r="AE58" s="20">
        <v>3.0</v>
      </c>
      <c r="AF58" s="21">
        <v>0.0</v>
      </c>
      <c r="AG58" s="20">
        <v>7.0</v>
      </c>
      <c r="AH58" s="24">
        <v>46049.57814814815</v>
      </c>
      <c r="AI58" s="20">
        <v>0.0</v>
      </c>
      <c r="AJ58" s="3">
        <v>0.0</v>
      </c>
      <c r="AK58" s="20">
        <v>0.0</v>
      </c>
      <c r="AL58" s="26">
        <v>0.0</v>
      </c>
      <c r="AM58" s="25"/>
      <c r="AN58" s="25"/>
      <c r="AO58" s="3">
        <v>0.0</v>
      </c>
      <c r="AP58" s="3">
        <v>0.0</v>
      </c>
      <c r="AQ58" s="26">
        <v>0.0</v>
      </c>
      <c r="AR58" s="24">
        <v>1.0</v>
      </c>
      <c r="AS58" s="24">
        <v>2.0</v>
      </c>
      <c r="AT58" s="3" t="s">
        <v>891</v>
      </c>
      <c r="AV58" s="3" t="s">
        <v>892</v>
      </c>
      <c r="AW58" s="3" t="s">
        <v>497</v>
      </c>
      <c r="AX58" s="3" t="s">
        <v>893</v>
      </c>
      <c r="AY58" s="3" t="s">
        <v>497</v>
      </c>
      <c r="AZ58" s="3" t="s">
        <v>894</v>
      </c>
      <c r="BA58" s="3" t="s">
        <v>895</v>
      </c>
      <c r="BB58" s="2"/>
      <c r="BC58" s="2" t="str">
        <f>IFERROR(__xludf.DUMMYFUNCTION("AI(""You are a customer success manager reviewing account health. Write a 3-4 sentence engagement summary for: JM Family Enterprises
Renewal: 2027-10-30 | Stage: Identified () | CSM: John Davis | Engagement Score: 27/100 | Days since last contact: 35 | Em"&amp;"ails 30d/90d: 0/7 | Meetings past/future/30d: 0/0/0 | Last meeting:  | Next meeting:  | Open tasks: 0 | Recaps: 1 | Action items: 2
--- RECENT EMAILS (newest first) ---
2026-01-27 (OUT): Reschedule Next Sync — Hey SE Toyota Team,
 I have a conflict for"&amp;" our sync up on Monday Feb 2nd unfortunately, can we
 find another time to meet that works later in the we
2026-01-15 (IN): Our meeting in an hour — Hi,  Looking forward to speaking to you in a short while.  Best,
2026-01-12 (IN): Accepted: ObservePoint |"&amp;" SE Toyota - Sync — This e-mail transmission contains information intended only for the use of the recipient(s) named above. Further, it contains information that may be 
--- OPEN/RECENT GITHUB TASKS ---
--- RECENT MEETING RECAPS ---
2026-02-03: Observ"&amp;"ePoint | JM Family Enterprises Sync
John Davis introduced himself as the new CSM taking over from Macy and met with the ObservePoint team at Toyota, including Kendall Papera and their implementation partners at Twenty Two Squared (Robin, Jared, and Jack)."&amp;" The team discussed their current use of ObservePoint for regression testing, link validation across 177 dealer websites, and tagging QA through journeys and audits. Key upcoming projects include building cross-series inventory filtering with new data lay"&amp;"er attributes and potentia
Based on all of the above, describe the engagement level, call out any concerns (e.g. no recent contact, low score, no future meetings booked, overdue action items), and suggest one specific next step."")"),"=AI(""You are a customer success manager reviewing account health. Write a 3-4 sentence engagement summary for: JM Family Enterprises
Renewal: 2027-10-30 | Stage: Identified () | CSM: John Davis | Engagement Score: 27/100 | Days since last contact: 35 | E"&amp;"mails 30d/90d: 0/7 | Meetings past/future/30d: 0/0/0 | Last meeting:  | Next meeting:  | Open tasks: 0 | Recaps: 1 | Action items: 2
--- RECENT EMAILS (newest first) ---
2026-01-27 (OUT): Reschedule Next Sync — Hey SE Toyota Team,
 I have a conflict fo"&amp;"r our sync up on Monday Feb 2nd unfortunately, can we
 find another time to meet that works later in the we
2026-01-15 (IN): Our meeting in an hour — Hi,  Looking forward to speaking to you in a short while.  Best,
2026-01-12 (IN): Accepted: ObservePoint "&amp;"| SE Toyota - Sync — This e-mail transmission contains information intended only for the use of the recipient(s) named above. Further, it contains information that may be 
--- OPEN/RECENT GITHUB TASKS ---
--- RECENT MEETING RECAPS ---
2026-02-03: Obser"&amp;"vePoint | JM Family Enterprises Sync
John Davis introduced himself as the new CSM taking over from Macy and met with the ObservePoint team at Toyota, including Kendall Papera and their implementation partners at Twenty Two Squared (Robin, Jared, and Jack)"&amp;". The team discussed their current use of ObservePoint for regression testing, link validation across 177 dealer websites, and tagging QA through journeys and audits. Key upcoming projects include building cross-series inventory filtering with new data la"&amp;"yer attributes and potentia
Based on all of the above, describe the engagement level, call out any concerns (e.g. no recent contact, low score, no future meetings booked, overdue action items), and suggest one specific next step."")")</f>
        <v>=AI("You are a customer success manager reviewing account health. Write a 3-4 sentence engagement summary for: JM Family Enterprises
Renewal: 2027-10-30 | Stage: Identified () | CSM: John Davis | Engagement Score: 27/100 | Days since last contact: 35 | Emails 30d/90d: 0/7 | Meetings past/future/30d: 0/0/0 | Last meeting:  | Next meeting:  | Open tasks: 0 | Recaps: 1 | Action items: 2
--- RECENT EMAILS (newest first) ---
2026-01-27 (OUT): Reschedule Next Sync — Hey SE Toyota Team,
 I have a conflict for our sync up on Monday Feb 2nd unfortunately, can we
 find another time to meet that works later in the we
2026-01-15 (IN): Our meeting in an hour — Hi,  Looking forward to speaking to you in a short while.  Best,
2026-01-12 (IN): Accepted: ObservePoint | SE Toyota - Sync — This e-mail transmission contains information intended only for the use of the recipient(s) named above. Further, it contains information that may be 
--- OPEN/RECENT GITHUB TASKS ---
--- RECENT MEETING RECAPS ---
2026-02-03: ObservePoint | JM Family Enterprises Sync
John Davis introduced himself as the new CSM taking over from Macy and met with the ObservePoint team at Toyota, including Kendall Papera and their implementation partners at Twenty Two Squared (Robin, Jared, and Jack). The team discussed their current use of ObservePoint for regression testing, link validation across 177 dealer websites, and tagging QA through journeys and audits. Key upcoming projects include building cross-series inventory filtering with new data layer attributes and potentia
Based on all of the above, describe the engagement level, call out any concerns (e.g. no recent contact, low score, no future meetings booked, overdue action items), and suggest one specific next step.")</v>
      </c>
      <c r="BD58" s="3" t="s">
        <v>896</v>
      </c>
      <c r="BE58" s="2"/>
      <c r="BF58" s="2"/>
      <c r="BI58" s="2"/>
      <c r="BJ58" s="2"/>
      <c r="BK58" s="2"/>
      <c r="BL58" s="2"/>
    </row>
  </sheetData>
  <autoFilter ref="$A$1:$AN$58">
    <sortState ref="A1:AN58">
      <sortCondition ref="Q1:Q58"/>
    </sortState>
  </autoFilter>
  <hyperlinks>
    <hyperlink r:id="rId1" ref="B2"/>
    <hyperlink r:id="rId2" ref="W2"/>
    <hyperlink r:id="rId3" ref="X2"/>
    <hyperlink r:id="rId4" ref="B3"/>
    <hyperlink r:id="rId5" ref="W3"/>
    <hyperlink r:id="rId6" ref="X3"/>
    <hyperlink r:id="rId7" ref="B4"/>
    <hyperlink r:id="rId8" ref="W4"/>
    <hyperlink r:id="rId9" ref="X4"/>
    <hyperlink r:id="rId10" ref="B5"/>
    <hyperlink r:id="rId11" ref="W5"/>
    <hyperlink r:id="rId12" ref="X5"/>
    <hyperlink r:id="rId13" ref="B6"/>
    <hyperlink r:id="rId14" ref="W6"/>
    <hyperlink r:id="rId15" ref="X6"/>
    <hyperlink r:id="rId16" ref="B7"/>
    <hyperlink r:id="rId17" ref="W7"/>
    <hyperlink r:id="rId18" ref="X7"/>
    <hyperlink r:id="rId19" ref="B8"/>
    <hyperlink r:id="rId20" ref="W8"/>
    <hyperlink r:id="rId21" ref="X8"/>
    <hyperlink r:id="rId22" ref="B9"/>
    <hyperlink r:id="rId23" ref="W9"/>
    <hyperlink r:id="rId24" ref="X9"/>
    <hyperlink r:id="rId25" ref="B10"/>
    <hyperlink r:id="rId26" ref="W10"/>
    <hyperlink r:id="rId27" ref="X10"/>
    <hyperlink r:id="rId28" ref="B11"/>
    <hyperlink r:id="rId29" ref="W11"/>
    <hyperlink r:id="rId30" ref="X11"/>
    <hyperlink r:id="rId31" ref="B12"/>
    <hyperlink r:id="rId32" ref="W12"/>
    <hyperlink r:id="rId33" ref="X12"/>
    <hyperlink r:id="rId34" ref="B13"/>
    <hyperlink r:id="rId35" ref="W13"/>
    <hyperlink r:id="rId36" ref="X13"/>
    <hyperlink r:id="rId37" ref="B14"/>
    <hyperlink r:id="rId38" ref="W14"/>
    <hyperlink r:id="rId39" ref="X14"/>
    <hyperlink r:id="rId40" ref="B15"/>
    <hyperlink r:id="rId41" ref="W15"/>
    <hyperlink r:id="rId42" ref="X15"/>
    <hyperlink r:id="rId43" ref="B16"/>
    <hyperlink r:id="rId44" ref="W16"/>
    <hyperlink r:id="rId45" ref="X16"/>
    <hyperlink r:id="rId46" ref="B17"/>
    <hyperlink r:id="rId47" ref="W17"/>
    <hyperlink r:id="rId48" ref="X17"/>
    <hyperlink r:id="rId49" ref="B18"/>
    <hyperlink r:id="rId50" ref="W18"/>
    <hyperlink r:id="rId51" ref="X18"/>
    <hyperlink r:id="rId52" ref="B19"/>
    <hyperlink r:id="rId53" ref="W19"/>
    <hyperlink r:id="rId54" ref="X19"/>
    <hyperlink r:id="rId55" ref="B20"/>
    <hyperlink r:id="rId56" ref="W20"/>
    <hyperlink r:id="rId57" ref="X20"/>
    <hyperlink r:id="rId58" ref="B21"/>
    <hyperlink r:id="rId59" ref="W21"/>
    <hyperlink r:id="rId60" ref="X21"/>
    <hyperlink r:id="rId61" ref="B22"/>
    <hyperlink r:id="rId62" ref="W22"/>
    <hyperlink r:id="rId63" ref="X22"/>
    <hyperlink r:id="rId64" ref="B23"/>
    <hyperlink r:id="rId65" ref="W23"/>
    <hyperlink r:id="rId66" ref="X23"/>
    <hyperlink r:id="rId67" ref="B24"/>
    <hyperlink r:id="rId68" ref="W24"/>
    <hyperlink r:id="rId69" ref="X24"/>
    <hyperlink r:id="rId70" ref="B25"/>
    <hyperlink r:id="rId71" ref="W25"/>
    <hyperlink r:id="rId72" ref="X25"/>
    <hyperlink r:id="rId73" ref="B26"/>
    <hyperlink r:id="rId74" ref="W26"/>
    <hyperlink r:id="rId75" ref="X26"/>
    <hyperlink r:id="rId76" ref="B27"/>
    <hyperlink r:id="rId77" ref="W27"/>
    <hyperlink r:id="rId78" ref="X27"/>
    <hyperlink r:id="rId79" ref="B28"/>
    <hyperlink r:id="rId80" ref="W28"/>
    <hyperlink r:id="rId81" ref="X28"/>
    <hyperlink r:id="rId82" ref="B29"/>
    <hyperlink r:id="rId83" ref="W29"/>
    <hyperlink r:id="rId84" ref="X29"/>
    <hyperlink r:id="rId85" ref="B30"/>
    <hyperlink r:id="rId86" ref="W30"/>
    <hyperlink r:id="rId87" ref="X30"/>
    <hyperlink r:id="rId88" ref="B31"/>
    <hyperlink r:id="rId89" ref="W31"/>
    <hyperlink r:id="rId90" ref="X31"/>
    <hyperlink r:id="rId91" ref="B32"/>
    <hyperlink r:id="rId92" ref="W32"/>
    <hyperlink r:id="rId93" ref="X32"/>
    <hyperlink r:id="rId94" ref="B33"/>
    <hyperlink r:id="rId95" ref="W33"/>
    <hyperlink r:id="rId96" ref="X33"/>
    <hyperlink r:id="rId97" ref="B34"/>
    <hyperlink r:id="rId98" ref="W34"/>
    <hyperlink r:id="rId99" ref="X34"/>
    <hyperlink r:id="rId100" ref="B35"/>
    <hyperlink r:id="rId101" ref="W35"/>
    <hyperlink r:id="rId102" ref="X35"/>
    <hyperlink r:id="rId103" ref="B36"/>
    <hyperlink r:id="rId104" ref="W36"/>
    <hyperlink r:id="rId105" ref="X36"/>
    <hyperlink r:id="rId106" ref="B37"/>
    <hyperlink r:id="rId107" ref="W37"/>
    <hyperlink r:id="rId108" ref="X37"/>
    <hyperlink r:id="rId109" ref="B38"/>
    <hyperlink r:id="rId110" ref="W38"/>
    <hyperlink r:id="rId111" ref="X38"/>
    <hyperlink r:id="rId112" ref="B39"/>
    <hyperlink r:id="rId113" ref="W39"/>
    <hyperlink r:id="rId114" ref="X39"/>
    <hyperlink r:id="rId115" ref="B40"/>
    <hyperlink r:id="rId116" ref="W40"/>
    <hyperlink r:id="rId117" ref="X40"/>
    <hyperlink r:id="rId118" ref="B41"/>
    <hyperlink r:id="rId119" ref="W41"/>
    <hyperlink r:id="rId120" ref="X41"/>
    <hyperlink r:id="rId121" ref="B42"/>
    <hyperlink r:id="rId122" ref="W42"/>
    <hyperlink r:id="rId123" ref="X42"/>
    <hyperlink r:id="rId124" ref="B43"/>
    <hyperlink r:id="rId125" ref="W43"/>
    <hyperlink r:id="rId126" ref="X43"/>
    <hyperlink r:id="rId127" ref="B44"/>
    <hyperlink r:id="rId128" ref="W44"/>
    <hyperlink r:id="rId129" ref="X44"/>
    <hyperlink r:id="rId130" ref="B45"/>
    <hyperlink r:id="rId131" ref="W45"/>
    <hyperlink r:id="rId132" ref="X45"/>
    <hyperlink r:id="rId133" ref="B46"/>
    <hyperlink r:id="rId134" ref="W46"/>
    <hyperlink r:id="rId135" ref="X46"/>
    <hyperlink r:id="rId136" ref="B47"/>
    <hyperlink r:id="rId137" ref="W47"/>
    <hyperlink r:id="rId138" ref="X47"/>
    <hyperlink r:id="rId139" ref="B48"/>
    <hyperlink r:id="rId140" ref="W48"/>
    <hyperlink r:id="rId141" ref="X48"/>
    <hyperlink r:id="rId142" ref="B49"/>
    <hyperlink r:id="rId143" ref="W49"/>
    <hyperlink r:id="rId144" ref="X49"/>
    <hyperlink r:id="rId145" ref="B50"/>
    <hyperlink r:id="rId146" ref="W50"/>
    <hyperlink r:id="rId147" ref="X50"/>
    <hyperlink r:id="rId148" ref="B51"/>
    <hyperlink r:id="rId149" ref="W51"/>
    <hyperlink r:id="rId150" ref="X51"/>
    <hyperlink r:id="rId151" ref="B52"/>
    <hyperlink r:id="rId152" ref="W52"/>
    <hyperlink r:id="rId153" ref="X52"/>
    <hyperlink r:id="rId154" ref="B53"/>
    <hyperlink r:id="rId155" ref="W53"/>
    <hyperlink r:id="rId156" ref="X53"/>
    <hyperlink r:id="rId157" ref="B54"/>
    <hyperlink r:id="rId158" ref="W54"/>
    <hyperlink r:id="rId159" ref="X54"/>
    <hyperlink r:id="rId160" ref="B55"/>
    <hyperlink r:id="rId161" ref="W55"/>
    <hyperlink r:id="rId162" ref="X55"/>
    <hyperlink r:id="rId163" ref="B56"/>
    <hyperlink r:id="rId164" ref="W56"/>
    <hyperlink r:id="rId165" ref="X56"/>
    <hyperlink r:id="rId166" ref="B57"/>
    <hyperlink r:id="rId167" ref="W57"/>
    <hyperlink r:id="rId168" ref="X57"/>
    <hyperlink r:id="rId169" ref="B58"/>
    <hyperlink r:id="rId170" ref="W58"/>
    <hyperlink r:id="rId171" ref="X58"/>
  </hyperlinks>
  <drawing r:id="rId17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72.88"/>
    <col customWidth="1" min="3" max="3" width="10.75"/>
    <col customWidth="1" min="4" max="4" width="8.5"/>
    <col customWidth="1" min="5" max="5" width="19.75"/>
    <col customWidth="1" min="6" max="6" width="14.75"/>
    <col customWidth="1" min="7" max="7" width="16.25"/>
    <col customWidth="1" min="8" max="8" width="17.13"/>
    <col customWidth="1" min="9" max="9" width="771.25"/>
    <col customWidth="1" min="10" max="10" width="487.13"/>
    <col customWidth="1" min="11" max="11" width="719.88"/>
    <col customWidth="1" min="12" max="12" width="16.75"/>
    <col customWidth="1" min="13" max="13" width="49.25"/>
    <col customWidth="1" min="14" max="14" width="49.0"/>
    <col customWidth="1" min="15" max="15" width="14.75"/>
    <col customWidth="1" min="16" max="16" width="17.0"/>
    <col customWidth="1" min="17" max="17" width="16.13"/>
  </cols>
  <sheetData>
    <row r="1">
      <c r="A1" s="1" t="s">
        <v>897</v>
      </c>
      <c r="B1" s="1" t="s">
        <v>121</v>
      </c>
      <c r="C1" s="1" t="s">
        <v>898</v>
      </c>
      <c r="D1" s="1" t="s">
        <v>899</v>
      </c>
      <c r="E1" s="1" t="s">
        <v>900</v>
      </c>
      <c r="F1" s="1" t="s">
        <v>901</v>
      </c>
      <c r="G1" s="1" t="s">
        <v>902</v>
      </c>
      <c r="H1" s="1" t="s">
        <v>903</v>
      </c>
      <c r="I1" s="1" t="s">
        <v>904</v>
      </c>
      <c r="J1" s="1" t="s">
        <v>905</v>
      </c>
      <c r="K1" s="1" t="s">
        <v>906</v>
      </c>
      <c r="L1" s="1" t="s">
        <v>907</v>
      </c>
      <c r="M1" s="1" t="s">
        <v>908</v>
      </c>
      <c r="N1" s="1" t="s">
        <v>909</v>
      </c>
      <c r="O1" s="1" t="s">
        <v>910</v>
      </c>
      <c r="P1" s="1" t="s">
        <v>911</v>
      </c>
      <c r="Q1" s="1" t="s">
        <v>912</v>
      </c>
      <c r="S1" s="3" t="s">
        <v>21</v>
      </c>
      <c r="T1" s="4">
        <v>46085.107592581015</v>
      </c>
    </row>
    <row r="2">
      <c r="A2" s="3" t="s">
        <v>913</v>
      </c>
      <c r="B2" s="3" t="s">
        <v>914</v>
      </c>
      <c r="C2" s="20">
        <v>2.0</v>
      </c>
      <c r="D2" s="20">
        <v>2017.0</v>
      </c>
      <c r="E2" s="3" t="s">
        <v>915</v>
      </c>
      <c r="F2" s="11"/>
      <c r="G2" s="6">
        <v>43569.0</v>
      </c>
      <c r="H2" s="6">
        <v>42840.0</v>
      </c>
      <c r="M2" s="5" t="s">
        <v>916</v>
      </c>
      <c r="N2" s="5" t="s">
        <v>587</v>
      </c>
      <c r="O2" s="20">
        <v>2026.0</v>
      </c>
      <c r="P2" s="20">
        <v>1.0</v>
      </c>
      <c r="Q2" s="3">
        <v>0.0</v>
      </c>
    </row>
    <row r="3">
      <c r="A3" s="3" t="s">
        <v>917</v>
      </c>
      <c r="B3" s="3" t="s">
        <v>918</v>
      </c>
      <c r="C3" s="20">
        <v>4.0</v>
      </c>
      <c r="D3" s="20">
        <v>2018.0</v>
      </c>
      <c r="E3" s="3" t="s">
        <v>919</v>
      </c>
      <c r="F3" s="11"/>
      <c r="G3" s="6">
        <v>43799.0</v>
      </c>
      <c r="H3" s="6">
        <v>43435.0</v>
      </c>
      <c r="M3" s="5" t="s">
        <v>920</v>
      </c>
      <c r="N3" s="5" t="s">
        <v>921</v>
      </c>
      <c r="O3" s="20">
        <v>2026.0</v>
      </c>
      <c r="P3" s="20">
        <v>1.0</v>
      </c>
      <c r="Q3" s="20">
        <v>1.0</v>
      </c>
    </row>
    <row r="4">
      <c r="A4" s="3" t="s">
        <v>922</v>
      </c>
      <c r="B4" s="3" t="s">
        <v>923</v>
      </c>
      <c r="C4" s="20">
        <v>2.0</v>
      </c>
      <c r="D4" s="20">
        <v>2019.0</v>
      </c>
      <c r="E4" s="3" t="s">
        <v>924</v>
      </c>
      <c r="F4" s="11"/>
      <c r="G4" s="6">
        <v>43982.0</v>
      </c>
      <c r="H4" s="6">
        <v>43617.0</v>
      </c>
      <c r="K4" s="3" t="s">
        <v>925</v>
      </c>
      <c r="M4" s="5" t="s">
        <v>926</v>
      </c>
      <c r="N4" s="5" t="s">
        <v>921</v>
      </c>
      <c r="O4" s="20">
        <v>2026.0</v>
      </c>
      <c r="P4" s="20">
        <v>1.0</v>
      </c>
      <c r="Q4" s="20">
        <v>1.0</v>
      </c>
    </row>
    <row r="5">
      <c r="A5" s="3" t="s">
        <v>927</v>
      </c>
      <c r="B5" s="3" t="s">
        <v>928</v>
      </c>
      <c r="C5" s="20">
        <v>2.0</v>
      </c>
      <c r="D5" s="20">
        <v>2020.0</v>
      </c>
      <c r="F5" s="11"/>
      <c r="G5" s="6">
        <v>44347.0</v>
      </c>
      <c r="H5" s="6">
        <v>43983.0</v>
      </c>
      <c r="J5" s="3" t="s">
        <v>929</v>
      </c>
      <c r="M5" s="5" t="s">
        <v>930</v>
      </c>
      <c r="N5" s="5" t="s">
        <v>931</v>
      </c>
      <c r="O5" s="20">
        <v>2026.0</v>
      </c>
      <c r="P5" s="20">
        <v>1.0</v>
      </c>
      <c r="Q5" s="3">
        <v>0.0</v>
      </c>
    </row>
    <row r="6">
      <c r="A6" s="3" t="s">
        <v>932</v>
      </c>
      <c r="B6" s="3" t="s">
        <v>933</v>
      </c>
      <c r="C6" s="20">
        <v>3.0</v>
      </c>
      <c r="D6" s="20">
        <v>2019.0</v>
      </c>
      <c r="E6" s="3" t="s">
        <v>934</v>
      </c>
      <c r="F6" s="11"/>
      <c r="G6" s="6">
        <v>44152.0</v>
      </c>
      <c r="H6" s="6">
        <v>43787.0</v>
      </c>
      <c r="M6" s="5" t="s">
        <v>935</v>
      </c>
      <c r="N6" s="5" t="s">
        <v>936</v>
      </c>
      <c r="O6" s="20">
        <v>2026.0</v>
      </c>
      <c r="P6" s="20">
        <v>1.0</v>
      </c>
      <c r="Q6" s="3">
        <v>0.0</v>
      </c>
    </row>
    <row r="7">
      <c r="A7" s="3" t="s">
        <v>937</v>
      </c>
      <c r="B7" s="3" t="s">
        <v>938</v>
      </c>
      <c r="C7" s="20">
        <v>3.0</v>
      </c>
      <c r="D7" s="20">
        <v>2019.0</v>
      </c>
      <c r="E7" s="3" t="s">
        <v>917</v>
      </c>
      <c r="F7" s="11"/>
      <c r="G7" s="6">
        <v>44165.0</v>
      </c>
      <c r="H7" s="6">
        <v>43800.0</v>
      </c>
      <c r="J7" s="3" t="s">
        <v>939</v>
      </c>
      <c r="M7" s="5" t="s">
        <v>940</v>
      </c>
      <c r="N7" s="5" t="s">
        <v>921</v>
      </c>
      <c r="O7" s="20">
        <v>2026.0</v>
      </c>
      <c r="P7" s="20">
        <v>1.0</v>
      </c>
      <c r="Q7" s="20">
        <v>1.0</v>
      </c>
    </row>
    <row r="8">
      <c r="A8" s="3" t="s">
        <v>941</v>
      </c>
      <c r="B8" s="3" t="s">
        <v>942</v>
      </c>
      <c r="C8" s="20">
        <v>2.0</v>
      </c>
      <c r="D8" s="20">
        <v>2020.0</v>
      </c>
      <c r="E8" s="3" t="s">
        <v>943</v>
      </c>
      <c r="F8" s="11"/>
      <c r="G8" s="6">
        <v>44397.0</v>
      </c>
      <c r="H8" s="6">
        <v>44033.0</v>
      </c>
      <c r="J8" s="3" t="s">
        <v>944</v>
      </c>
      <c r="M8" s="5" t="s">
        <v>945</v>
      </c>
      <c r="N8" s="5" t="s">
        <v>946</v>
      </c>
      <c r="O8" s="20">
        <v>2026.0</v>
      </c>
      <c r="P8" s="20">
        <v>1.0</v>
      </c>
      <c r="Q8" s="3">
        <v>0.0</v>
      </c>
    </row>
    <row r="9">
      <c r="A9" s="3" t="s">
        <v>947</v>
      </c>
      <c r="B9" s="3" t="s">
        <v>948</v>
      </c>
      <c r="C9" s="20">
        <v>4.0</v>
      </c>
      <c r="D9" s="20">
        <v>2020.0</v>
      </c>
      <c r="E9" s="3" t="s">
        <v>937</v>
      </c>
      <c r="F9" s="11"/>
      <c r="G9" s="6">
        <v>44530.0</v>
      </c>
      <c r="H9" s="6">
        <v>44166.0</v>
      </c>
      <c r="J9" s="3" t="s">
        <v>949</v>
      </c>
      <c r="M9" s="5" t="s">
        <v>950</v>
      </c>
      <c r="N9" s="5" t="s">
        <v>921</v>
      </c>
      <c r="O9" s="20">
        <v>2026.0</v>
      </c>
      <c r="P9" s="20">
        <v>1.0</v>
      </c>
      <c r="Q9" s="3">
        <v>0.0</v>
      </c>
    </row>
    <row r="10">
      <c r="A10" s="3" t="s">
        <v>951</v>
      </c>
      <c r="B10" s="3" t="s">
        <v>952</v>
      </c>
      <c r="C10" s="20">
        <v>4.0</v>
      </c>
      <c r="D10" s="20">
        <v>2020.0</v>
      </c>
      <c r="E10" s="3" t="s">
        <v>932</v>
      </c>
      <c r="F10" s="11"/>
      <c r="G10" s="6">
        <v>44517.0</v>
      </c>
      <c r="H10" s="6">
        <v>44153.0</v>
      </c>
      <c r="J10" s="3" t="s">
        <v>953</v>
      </c>
      <c r="M10" s="5" t="s">
        <v>954</v>
      </c>
      <c r="N10" s="5" t="s">
        <v>936</v>
      </c>
      <c r="O10" s="20">
        <v>2026.0</v>
      </c>
      <c r="P10" s="20">
        <v>1.0</v>
      </c>
      <c r="Q10" s="3">
        <v>0.0</v>
      </c>
    </row>
    <row r="11">
      <c r="A11" s="3" t="s">
        <v>955</v>
      </c>
      <c r="B11" s="3" t="s">
        <v>956</v>
      </c>
      <c r="C11" s="20">
        <v>2.0</v>
      </c>
      <c r="D11" s="20">
        <v>2021.0</v>
      </c>
      <c r="E11" s="3" t="s">
        <v>927</v>
      </c>
      <c r="F11" s="11"/>
      <c r="K11" s="3" t="s">
        <v>957</v>
      </c>
      <c r="M11" s="5" t="s">
        <v>958</v>
      </c>
      <c r="N11" s="5" t="s">
        <v>931</v>
      </c>
      <c r="O11" s="20">
        <v>2026.0</v>
      </c>
      <c r="P11" s="20">
        <v>1.0</v>
      </c>
      <c r="Q11" s="3">
        <v>0.0</v>
      </c>
    </row>
    <row r="12">
      <c r="A12" s="3" t="s">
        <v>959</v>
      </c>
      <c r="B12" s="3" t="s">
        <v>960</v>
      </c>
      <c r="C12" s="20">
        <v>2.0</v>
      </c>
      <c r="D12" s="20">
        <v>2021.0</v>
      </c>
      <c r="E12" s="3" t="s">
        <v>941</v>
      </c>
      <c r="F12" s="11"/>
      <c r="J12" s="3" t="s">
        <v>961</v>
      </c>
      <c r="M12" s="5" t="s">
        <v>962</v>
      </c>
      <c r="N12" s="5" t="s">
        <v>946</v>
      </c>
      <c r="O12" s="20">
        <v>2026.0</v>
      </c>
      <c r="P12" s="20">
        <v>1.0</v>
      </c>
      <c r="Q12" s="3">
        <v>0.0</v>
      </c>
    </row>
    <row r="13">
      <c r="A13" s="3" t="s">
        <v>963</v>
      </c>
      <c r="B13" s="3" t="s">
        <v>964</v>
      </c>
      <c r="C13" s="20">
        <v>3.0</v>
      </c>
      <c r="D13" s="20">
        <v>2020.0</v>
      </c>
      <c r="E13" s="3" t="s">
        <v>965</v>
      </c>
      <c r="F13" s="11"/>
      <c r="K13" s="3" t="s">
        <v>966</v>
      </c>
      <c r="M13" s="5" t="s">
        <v>967</v>
      </c>
      <c r="N13" s="5" t="s">
        <v>968</v>
      </c>
      <c r="O13" s="20">
        <v>2026.0</v>
      </c>
      <c r="P13" s="20">
        <v>1.0</v>
      </c>
      <c r="Q13" s="3">
        <v>0.0</v>
      </c>
    </row>
    <row r="14">
      <c r="A14" s="3" t="s">
        <v>969</v>
      </c>
      <c r="B14" s="3" t="s">
        <v>970</v>
      </c>
      <c r="C14" s="20">
        <v>2.0</v>
      </c>
      <c r="D14" s="20">
        <v>2020.0</v>
      </c>
      <c r="E14" s="3" t="s">
        <v>971</v>
      </c>
      <c r="F14" s="11"/>
      <c r="M14" s="5" t="s">
        <v>972</v>
      </c>
      <c r="N14" s="5" t="s">
        <v>973</v>
      </c>
      <c r="O14" s="20">
        <v>2026.0</v>
      </c>
      <c r="P14" s="20">
        <v>1.0</v>
      </c>
      <c r="Q14" s="3">
        <v>0.0</v>
      </c>
    </row>
    <row r="15">
      <c r="A15" s="3" t="s">
        <v>974</v>
      </c>
      <c r="B15" s="3" t="s">
        <v>975</v>
      </c>
      <c r="C15" s="20">
        <v>4.0</v>
      </c>
      <c r="D15" s="20">
        <v>2021.0</v>
      </c>
      <c r="E15" s="3" t="s">
        <v>947</v>
      </c>
      <c r="F15" s="11"/>
      <c r="J15" s="3" t="s">
        <v>976</v>
      </c>
      <c r="M15" s="5" t="s">
        <v>977</v>
      </c>
      <c r="N15" s="5" t="s">
        <v>921</v>
      </c>
      <c r="O15" s="20">
        <v>2026.0</v>
      </c>
      <c r="P15" s="20">
        <v>1.0</v>
      </c>
      <c r="Q15" s="3">
        <v>0.0</v>
      </c>
    </row>
    <row r="16">
      <c r="A16" s="3" t="s">
        <v>978</v>
      </c>
      <c r="B16" s="3" t="s">
        <v>979</v>
      </c>
      <c r="C16" s="20">
        <v>4.0</v>
      </c>
      <c r="D16" s="20">
        <v>2021.0</v>
      </c>
      <c r="E16" s="3" t="s">
        <v>980</v>
      </c>
      <c r="F16" s="11"/>
      <c r="J16" s="3" t="s">
        <v>981</v>
      </c>
      <c r="M16" s="5" t="s">
        <v>982</v>
      </c>
      <c r="N16" s="5" t="s">
        <v>983</v>
      </c>
      <c r="O16" s="20">
        <v>2026.0</v>
      </c>
      <c r="P16" s="20">
        <v>1.0</v>
      </c>
      <c r="Q16" s="3">
        <v>0.0</v>
      </c>
    </row>
    <row r="17">
      <c r="A17" s="3" t="s">
        <v>984</v>
      </c>
      <c r="B17" s="3" t="s">
        <v>985</v>
      </c>
      <c r="C17" s="20">
        <v>1.0</v>
      </c>
      <c r="D17" s="20">
        <v>2022.0</v>
      </c>
      <c r="E17" s="3" t="s">
        <v>959</v>
      </c>
      <c r="F17" s="11"/>
      <c r="J17" s="3" t="s">
        <v>986</v>
      </c>
      <c r="M17" s="5" t="s">
        <v>987</v>
      </c>
      <c r="N17" s="5" t="s">
        <v>946</v>
      </c>
      <c r="O17" s="20">
        <v>2026.0</v>
      </c>
      <c r="P17" s="20">
        <v>1.0</v>
      </c>
      <c r="Q17" s="3">
        <v>0.0</v>
      </c>
    </row>
    <row r="18">
      <c r="A18" s="3" t="s">
        <v>988</v>
      </c>
      <c r="B18" s="3" t="s">
        <v>989</v>
      </c>
      <c r="C18" s="20">
        <v>4.0</v>
      </c>
      <c r="D18" s="20">
        <v>2022.0</v>
      </c>
      <c r="E18" s="3" t="s">
        <v>978</v>
      </c>
      <c r="F18" s="7">
        <v>0.1</v>
      </c>
      <c r="J18" s="3" t="s">
        <v>990</v>
      </c>
      <c r="M18" s="5" t="s">
        <v>991</v>
      </c>
      <c r="N18" s="5" t="s">
        <v>983</v>
      </c>
      <c r="O18" s="20">
        <v>2026.0</v>
      </c>
      <c r="P18" s="20">
        <v>1.0</v>
      </c>
      <c r="Q18" s="20">
        <v>1.0</v>
      </c>
    </row>
    <row r="19">
      <c r="A19" s="3" t="s">
        <v>992</v>
      </c>
      <c r="B19" s="3" t="s">
        <v>993</v>
      </c>
      <c r="C19" s="20">
        <v>4.0</v>
      </c>
      <c r="D19" s="20">
        <v>2022.0</v>
      </c>
      <c r="E19" s="3" t="s">
        <v>974</v>
      </c>
      <c r="F19" s="7">
        <v>0.034</v>
      </c>
      <c r="J19" s="3" t="s">
        <v>994</v>
      </c>
      <c r="M19" s="5" t="s">
        <v>995</v>
      </c>
      <c r="N19" s="5" t="s">
        <v>921</v>
      </c>
      <c r="O19" s="20">
        <v>2026.0</v>
      </c>
      <c r="P19" s="20">
        <v>1.0</v>
      </c>
      <c r="Q19" s="20">
        <v>1.0</v>
      </c>
    </row>
    <row r="20">
      <c r="A20" s="3" t="s">
        <v>996</v>
      </c>
      <c r="B20" s="3" t="s">
        <v>997</v>
      </c>
      <c r="C20" s="20">
        <v>4.0</v>
      </c>
      <c r="D20" s="20">
        <v>2024.0</v>
      </c>
      <c r="E20" s="3" t="s">
        <v>998</v>
      </c>
      <c r="F20" s="7">
        <v>0.0691</v>
      </c>
      <c r="I20" s="3" t="s">
        <v>999</v>
      </c>
      <c r="M20" s="5" t="s">
        <v>1000</v>
      </c>
      <c r="N20" s="5" t="s">
        <v>1001</v>
      </c>
      <c r="O20" s="20">
        <v>2026.0</v>
      </c>
      <c r="P20" s="20">
        <v>1.0</v>
      </c>
      <c r="Q20" s="20">
        <v>1.0</v>
      </c>
    </row>
    <row r="21">
      <c r="A21" s="3" t="s">
        <v>1002</v>
      </c>
      <c r="B21" s="3" t="s">
        <v>1003</v>
      </c>
      <c r="C21" s="20">
        <v>2.0</v>
      </c>
      <c r="D21" s="20">
        <v>2024.0</v>
      </c>
      <c r="E21" s="3" t="s">
        <v>984</v>
      </c>
      <c r="F21" s="7">
        <v>0.066</v>
      </c>
      <c r="I21" s="3" t="s">
        <v>1004</v>
      </c>
      <c r="J21" s="3" t="s">
        <v>1005</v>
      </c>
      <c r="M21" s="5" t="s">
        <v>1006</v>
      </c>
      <c r="N21" s="5" t="s">
        <v>946</v>
      </c>
      <c r="O21" s="20">
        <v>2026.0</v>
      </c>
      <c r="P21" s="20">
        <v>1.0</v>
      </c>
      <c r="Q21" s="20">
        <v>1.0</v>
      </c>
    </row>
    <row r="22">
      <c r="A22" s="3" t="s">
        <v>1007</v>
      </c>
      <c r="B22" s="3" t="s">
        <v>1008</v>
      </c>
      <c r="C22" s="20">
        <v>2.0</v>
      </c>
      <c r="D22" s="20">
        <v>2023.0</v>
      </c>
      <c r="E22" s="3" t="s">
        <v>1009</v>
      </c>
      <c r="F22" s="7">
        <v>0.15</v>
      </c>
      <c r="J22" s="3" t="s">
        <v>1010</v>
      </c>
      <c r="M22" s="5" t="s">
        <v>1011</v>
      </c>
      <c r="N22" s="5" t="s">
        <v>626</v>
      </c>
      <c r="O22" s="20">
        <v>2026.0</v>
      </c>
      <c r="P22" s="20">
        <v>1.0</v>
      </c>
      <c r="Q22" s="20">
        <v>1.0</v>
      </c>
    </row>
    <row r="23">
      <c r="A23" s="3" t="s">
        <v>1012</v>
      </c>
      <c r="B23" s="3" t="s">
        <v>1013</v>
      </c>
      <c r="C23" s="20">
        <v>2.0</v>
      </c>
      <c r="D23" s="20">
        <v>2023.0</v>
      </c>
      <c r="E23" s="3" t="s">
        <v>1014</v>
      </c>
      <c r="F23" s="7">
        <v>0.055</v>
      </c>
      <c r="K23" s="3" t="s">
        <v>1015</v>
      </c>
      <c r="M23" s="5" t="s">
        <v>1016</v>
      </c>
      <c r="N23" s="5" t="s">
        <v>1017</v>
      </c>
      <c r="O23" s="20">
        <v>2026.0</v>
      </c>
      <c r="P23" s="20">
        <v>1.0</v>
      </c>
      <c r="Q23" s="20">
        <v>1.0</v>
      </c>
    </row>
    <row r="24">
      <c r="A24" s="3" t="s">
        <v>1018</v>
      </c>
      <c r="B24" s="3" t="s">
        <v>1019</v>
      </c>
      <c r="C24" s="20">
        <v>4.0</v>
      </c>
      <c r="D24" s="20">
        <v>2023.0</v>
      </c>
      <c r="E24" s="3" t="s">
        <v>1020</v>
      </c>
      <c r="F24" s="7">
        <v>0.15</v>
      </c>
      <c r="I24" s="3" t="s">
        <v>1021</v>
      </c>
      <c r="M24" s="5" t="s">
        <v>1022</v>
      </c>
      <c r="N24" s="5" t="s">
        <v>1023</v>
      </c>
      <c r="O24" s="20">
        <v>2026.0</v>
      </c>
      <c r="P24" s="20">
        <v>1.0</v>
      </c>
      <c r="Q24" s="20">
        <v>1.0</v>
      </c>
    </row>
    <row r="25">
      <c r="A25" s="3" t="s">
        <v>1024</v>
      </c>
      <c r="B25" s="3" t="s">
        <v>1025</v>
      </c>
      <c r="C25" s="20">
        <v>3.0</v>
      </c>
      <c r="D25" s="20">
        <v>2026.0</v>
      </c>
      <c r="E25" s="3" t="s">
        <v>1026</v>
      </c>
      <c r="F25" s="7">
        <v>0.0603</v>
      </c>
      <c r="L25" s="3" t="s">
        <v>1027</v>
      </c>
      <c r="M25" s="5" t="s">
        <v>1028</v>
      </c>
      <c r="N25" s="5" t="s">
        <v>1029</v>
      </c>
      <c r="O25" s="20">
        <v>2026.0</v>
      </c>
      <c r="P25" s="20">
        <v>1.0</v>
      </c>
      <c r="Q25" s="3">
        <v>0.0</v>
      </c>
    </row>
    <row r="26">
      <c r="A26" s="3" t="s">
        <v>1030</v>
      </c>
      <c r="B26" s="3" t="s">
        <v>1031</v>
      </c>
      <c r="C26" s="20">
        <v>4.0</v>
      </c>
      <c r="D26" s="20">
        <v>2014.0</v>
      </c>
      <c r="E26" s="3" t="s">
        <v>1032</v>
      </c>
      <c r="F26" s="11"/>
      <c r="G26" s="6">
        <v>42369.0</v>
      </c>
      <c r="H26" s="6">
        <v>42005.0</v>
      </c>
      <c r="M26" s="5" t="s">
        <v>1033</v>
      </c>
      <c r="N26" s="5" t="s">
        <v>1034</v>
      </c>
      <c r="O26" s="20">
        <v>2026.0</v>
      </c>
      <c r="P26" s="20">
        <v>1.0</v>
      </c>
      <c r="Q26" s="3">
        <v>0.0</v>
      </c>
    </row>
    <row r="27">
      <c r="A27" s="3" t="s">
        <v>1035</v>
      </c>
      <c r="B27" s="3" t="s">
        <v>1036</v>
      </c>
      <c r="C27" s="20">
        <v>4.0</v>
      </c>
      <c r="D27" s="20">
        <v>2015.0</v>
      </c>
      <c r="E27" s="3" t="s">
        <v>1030</v>
      </c>
      <c r="F27" s="11"/>
      <c r="G27" s="6">
        <v>42735.0</v>
      </c>
      <c r="H27" s="6">
        <v>42370.0</v>
      </c>
      <c r="M27" s="5" t="s">
        <v>1037</v>
      </c>
      <c r="N27" s="5" t="s">
        <v>1034</v>
      </c>
      <c r="O27" s="20">
        <v>2026.0</v>
      </c>
      <c r="P27" s="20">
        <v>1.0</v>
      </c>
      <c r="Q27" s="3">
        <v>0.0</v>
      </c>
    </row>
    <row r="28">
      <c r="A28" s="3" t="s">
        <v>1038</v>
      </c>
      <c r="B28" s="3" t="s">
        <v>1039</v>
      </c>
      <c r="C28" s="20">
        <v>1.0</v>
      </c>
      <c r="D28" s="20">
        <v>2014.0</v>
      </c>
      <c r="E28" s="3" t="s">
        <v>1040</v>
      </c>
      <c r="F28" s="11"/>
      <c r="G28" s="6">
        <v>42490.0</v>
      </c>
      <c r="H28" s="6">
        <v>41760.0</v>
      </c>
      <c r="J28" s="3" t="s">
        <v>1041</v>
      </c>
      <c r="M28" s="5" t="s">
        <v>1042</v>
      </c>
      <c r="N28" s="5" t="s">
        <v>1043</v>
      </c>
      <c r="O28" s="20">
        <v>2026.0</v>
      </c>
      <c r="P28" s="20">
        <v>1.0</v>
      </c>
      <c r="Q28" s="3">
        <v>0.0</v>
      </c>
    </row>
    <row r="29">
      <c r="A29" s="3" t="s">
        <v>1044</v>
      </c>
      <c r="B29" s="3" t="s">
        <v>1045</v>
      </c>
      <c r="C29" s="20">
        <v>2.0</v>
      </c>
      <c r="D29" s="20">
        <v>2016.0</v>
      </c>
      <c r="E29" s="3" t="s">
        <v>1046</v>
      </c>
      <c r="F29" s="11"/>
      <c r="G29" s="6">
        <v>42900.0</v>
      </c>
      <c r="H29" s="6">
        <v>42536.0</v>
      </c>
      <c r="M29" s="5" t="s">
        <v>1047</v>
      </c>
      <c r="N29" s="5" t="s">
        <v>1048</v>
      </c>
      <c r="O29" s="20">
        <v>2026.0</v>
      </c>
      <c r="P29" s="20">
        <v>1.0</v>
      </c>
      <c r="Q29" s="3">
        <v>0.0</v>
      </c>
    </row>
    <row r="30">
      <c r="A30" s="3" t="s">
        <v>1049</v>
      </c>
      <c r="B30" s="3" t="s">
        <v>1050</v>
      </c>
      <c r="C30" s="20">
        <v>2.0</v>
      </c>
      <c r="D30" s="20">
        <v>2016.0</v>
      </c>
      <c r="E30" s="3" t="s">
        <v>1051</v>
      </c>
      <c r="F30" s="11"/>
      <c r="G30" s="6">
        <v>42867.0</v>
      </c>
      <c r="H30" s="6">
        <v>42503.0</v>
      </c>
      <c r="M30" s="5" t="s">
        <v>1052</v>
      </c>
      <c r="N30" s="5" t="s">
        <v>1053</v>
      </c>
      <c r="O30" s="20">
        <v>2026.0</v>
      </c>
      <c r="P30" s="20">
        <v>1.0</v>
      </c>
      <c r="Q30" s="3">
        <v>0.0</v>
      </c>
    </row>
    <row r="31">
      <c r="A31" s="3" t="s">
        <v>1054</v>
      </c>
      <c r="B31" s="3" t="s">
        <v>1055</v>
      </c>
      <c r="C31" s="20">
        <v>2.0</v>
      </c>
      <c r="D31" s="20">
        <v>2016.0</v>
      </c>
      <c r="E31" s="3" t="s">
        <v>1056</v>
      </c>
      <c r="F31" s="11"/>
      <c r="G31" s="6">
        <v>42869.0</v>
      </c>
      <c r="H31" s="6">
        <v>42505.0</v>
      </c>
      <c r="M31" s="5" t="s">
        <v>1057</v>
      </c>
      <c r="N31" s="5" t="s">
        <v>1058</v>
      </c>
      <c r="O31" s="20">
        <v>2026.0</v>
      </c>
      <c r="P31" s="20">
        <v>1.0</v>
      </c>
      <c r="Q31" s="3">
        <v>0.0</v>
      </c>
    </row>
    <row r="32">
      <c r="A32" s="3" t="s">
        <v>1059</v>
      </c>
      <c r="B32" s="3" t="s">
        <v>1060</v>
      </c>
      <c r="C32" s="20">
        <v>2.0</v>
      </c>
      <c r="D32" s="20">
        <v>2016.0</v>
      </c>
      <c r="E32" s="3" t="s">
        <v>1061</v>
      </c>
      <c r="F32" s="11"/>
      <c r="G32" s="6">
        <v>42884.0</v>
      </c>
      <c r="H32" s="6">
        <v>42519.0</v>
      </c>
      <c r="M32" s="5" t="s">
        <v>1062</v>
      </c>
      <c r="N32" s="5" t="s">
        <v>1063</v>
      </c>
      <c r="O32" s="20">
        <v>2026.0</v>
      </c>
      <c r="P32" s="20">
        <v>1.0</v>
      </c>
      <c r="Q32" s="3">
        <v>0.0</v>
      </c>
    </row>
    <row r="33">
      <c r="A33" s="3" t="s">
        <v>1064</v>
      </c>
      <c r="B33" s="3" t="s">
        <v>1065</v>
      </c>
      <c r="C33" s="20">
        <v>2.0</v>
      </c>
      <c r="D33" s="20">
        <v>2016.0</v>
      </c>
      <c r="E33" s="3" t="s">
        <v>1066</v>
      </c>
      <c r="F33" s="11"/>
      <c r="G33" s="6">
        <v>42916.0</v>
      </c>
      <c r="H33" s="6">
        <v>42552.0</v>
      </c>
      <c r="M33" s="5" t="s">
        <v>1067</v>
      </c>
      <c r="N33" s="5" t="s">
        <v>1068</v>
      </c>
      <c r="O33" s="20">
        <v>2026.0</v>
      </c>
      <c r="P33" s="20">
        <v>1.0</v>
      </c>
      <c r="Q33" s="3">
        <v>0.0</v>
      </c>
    </row>
    <row r="34">
      <c r="A34" s="3" t="s">
        <v>1069</v>
      </c>
      <c r="B34" s="3" t="s">
        <v>1070</v>
      </c>
      <c r="C34" s="20">
        <v>2.0</v>
      </c>
      <c r="D34" s="20">
        <v>2016.0</v>
      </c>
      <c r="F34" s="11"/>
      <c r="G34" s="6">
        <v>42884.0</v>
      </c>
      <c r="H34" s="6">
        <v>42520.0</v>
      </c>
      <c r="M34" s="5" t="s">
        <v>1071</v>
      </c>
      <c r="N34" s="5" t="s">
        <v>1072</v>
      </c>
      <c r="O34" s="20">
        <v>2026.0</v>
      </c>
      <c r="P34" s="20">
        <v>1.0</v>
      </c>
      <c r="Q34" s="3">
        <v>0.0</v>
      </c>
    </row>
    <row r="35">
      <c r="A35" s="3" t="s">
        <v>1073</v>
      </c>
      <c r="B35" s="3" t="s">
        <v>1074</v>
      </c>
      <c r="C35" s="20">
        <v>3.0</v>
      </c>
      <c r="D35" s="20">
        <v>2016.0</v>
      </c>
      <c r="E35" s="3" t="s">
        <v>1075</v>
      </c>
      <c r="F35" s="11"/>
      <c r="G35" s="6">
        <v>43008.0</v>
      </c>
      <c r="H35" s="6">
        <v>42644.0</v>
      </c>
      <c r="M35" s="5" t="s">
        <v>1076</v>
      </c>
      <c r="N35" s="5" t="s">
        <v>1077</v>
      </c>
      <c r="O35" s="20">
        <v>2026.0</v>
      </c>
      <c r="P35" s="20">
        <v>1.0</v>
      </c>
      <c r="Q35" s="3">
        <v>0.0</v>
      </c>
    </row>
    <row r="36">
      <c r="A36" s="3" t="s">
        <v>1078</v>
      </c>
      <c r="B36" s="3" t="s">
        <v>1079</v>
      </c>
      <c r="C36" s="20">
        <v>4.0</v>
      </c>
      <c r="D36" s="20">
        <v>2016.0</v>
      </c>
      <c r="E36" s="3" t="s">
        <v>1080</v>
      </c>
      <c r="F36" s="11"/>
      <c r="G36" s="6">
        <v>43030.0</v>
      </c>
      <c r="H36" s="6">
        <v>42666.0</v>
      </c>
      <c r="M36" s="5" t="s">
        <v>1081</v>
      </c>
      <c r="N36" s="5" t="s">
        <v>1082</v>
      </c>
      <c r="O36" s="20">
        <v>2026.0</v>
      </c>
      <c r="P36" s="20">
        <v>1.0</v>
      </c>
      <c r="Q36" s="3">
        <v>0.0</v>
      </c>
    </row>
    <row r="37">
      <c r="A37" s="3" t="s">
        <v>1083</v>
      </c>
      <c r="B37" s="3" t="s">
        <v>1084</v>
      </c>
      <c r="C37" s="20">
        <v>4.0</v>
      </c>
      <c r="D37" s="20">
        <v>2016.0</v>
      </c>
      <c r="E37" s="3" t="s">
        <v>1035</v>
      </c>
      <c r="F37" s="11"/>
      <c r="G37" s="6">
        <v>43100.0</v>
      </c>
      <c r="H37" s="6">
        <v>42736.0</v>
      </c>
      <c r="M37" s="5" t="s">
        <v>1085</v>
      </c>
      <c r="N37" s="5" t="s">
        <v>1034</v>
      </c>
      <c r="O37" s="20">
        <v>2026.0</v>
      </c>
      <c r="P37" s="20">
        <v>1.0</v>
      </c>
      <c r="Q37" s="3">
        <v>0.0</v>
      </c>
    </row>
    <row r="38">
      <c r="A38" s="3" t="s">
        <v>1086</v>
      </c>
      <c r="B38" s="3" t="s">
        <v>1087</v>
      </c>
      <c r="C38" s="20">
        <v>2.0</v>
      </c>
      <c r="D38" s="20">
        <v>2017.0</v>
      </c>
      <c r="E38" s="3" t="s">
        <v>1049</v>
      </c>
      <c r="F38" s="11"/>
      <c r="G38" s="6">
        <v>43232.0</v>
      </c>
      <c r="H38" s="6">
        <v>42868.0</v>
      </c>
      <c r="K38" s="3" t="s">
        <v>1088</v>
      </c>
      <c r="M38" s="5" t="s">
        <v>1089</v>
      </c>
      <c r="N38" s="5" t="s">
        <v>1053</v>
      </c>
      <c r="O38" s="20">
        <v>2026.0</v>
      </c>
      <c r="P38" s="20">
        <v>1.0</v>
      </c>
      <c r="Q38" s="3">
        <v>0.0</v>
      </c>
    </row>
    <row r="39">
      <c r="A39" s="3" t="s">
        <v>1090</v>
      </c>
      <c r="B39" s="3" t="s">
        <v>1091</v>
      </c>
      <c r="C39" s="20">
        <v>2.0</v>
      </c>
      <c r="D39" s="20">
        <v>2017.0</v>
      </c>
      <c r="E39" s="3" t="s">
        <v>1059</v>
      </c>
      <c r="F39" s="11"/>
      <c r="G39" s="6">
        <v>43249.0</v>
      </c>
      <c r="H39" s="6">
        <v>42884.0</v>
      </c>
      <c r="K39" s="3" t="s">
        <v>1092</v>
      </c>
      <c r="M39" s="5" t="s">
        <v>1093</v>
      </c>
      <c r="N39" s="5" t="s">
        <v>1063</v>
      </c>
      <c r="O39" s="20">
        <v>2026.0</v>
      </c>
      <c r="P39" s="20">
        <v>1.0</v>
      </c>
      <c r="Q39" s="3">
        <v>0.0</v>
      </c>
    </row>
    <row r="40">
      <c r="A40" s="3" t="s">
        <v>1094</v>
      </c>
      <c r="B40" s="3" t="s">
        <v>1095</v>
      </c>
      <c r="C40" s="20">
        <v>2.0</v>
      </c>
      <c r="D40" s="20">
        <v>2017.0</v>
      </c>
      <c r="F40" s="11"/>
      <c r="G40" s="6">
        <v>43249.0</v>
      </c>
      <c r="H40" s="6">
        <v>42885.0</v>
      </c>
      <c r="K40" s="3" t="s">
        <v>1096</v>
      </c>
      <c r="M40" s="5" t="s">
        <v>1097</v>
      </c>
      <c r="N40" s="5" t="s">
        <v>1072</v>
      </c>
      <c r="O40" s="20">
        <v>2026.0</v>
      </c>
      <c r="P40" s="20">
        <v>1.0</v>
      </c>
      <c r="Q40" s="3">
        <v>0.0</v>
      </c>
    </row>
    <row r="41">
      <c r="A41" s="3" t="s">
        <v>1098</v>
      </c>
      <c r="B41" s="3" t="s">
        <v>1099</v>
      </c>
      <c r="C41" s="20">
        <v>2.0</v>
      </c>
      <c r="D41" s="20">
        <v>2017.0</v>
      </c>
      <c r="F41" s="11"/>
      <c r="G41" s="6">
        <v>43256.0</v>
      </c>
      <c r="H41" s="6">
        <v>42892.0</v>
      </c>
      <c r="M41" s="5" t="s">
        <v>1100</v>
      </c>
      <c r="N41" s="5" t="s">
        <v>1101</v>
      </c>
      <c r="O41" s="20">
        <v>2026.0</v>
      </c>
      <c r="P41" s="20">
        <v>1.0</v>
      </c>
      <c r="Q41" s="3">
        <v>0.0</v>
      </c>
    </row>
    <row r="42">
      <c r="A42" s="3" t="s">
        <v>1102</v>
      </c>
      <c r="B42" s="3" t="s">
        <v>1103</v>
      </c>
      <c r="C42" s="20">
        <v>2.0</v>
      </c>
      <c r="D42" s="20">
        <v>2017.0</v>
      </c>
      <c r="E42" s="3" t="s">
        <v>1064</v>
      </c>
      <c r="F42" s="11"/>
      <c r="G42" s="6">
        <v>43281.0</v>
      </c>
      <c r="H42" s="6">
        <v>42917.0</v>
      </c>
      <c r="M42" s="5" t="s">
        <v>1104</v>
      </c>
      <c r="N42" s="5" t="s">
        <v>1068</v>
      </c>
      <c r="O42" s="20">
        <v>2026.0</v>
      </c>
      <c r="P42" s="20">
        <v>1.0</v>
      </c>
      <c r="Q42" s="3">
        <v>0.0</v>
      </c>
    </row>
    <row r="43">
      <c r="A43" s="3" t="s">
        <v>1105</v>
      </c>
      <c r="B43" s="3" t="s">
        <v>1106</v>
      </c>
      <c r="C43" s="20">
        <v>2.0</v>
      </c>
      <c r="D43" s="20">
        <v>2017.0</v>
      </c>
      <c r="F43" s="11"/>
      <c r="G43" s="6">
        <v>43281.0</v>
      </c>
      <c r="H43" s="6">
        <v>42917.0</v>
      </c>
      <c r="M43" s="5" t="s">
        <v>1107</v>
      </c>
      <c r="N43" s="5" t="s">
        <v>1108</v>
      </c>
      <c r="O43" s="20">
        <v>2026.0</v>
      </c>
      <c r="P43" s="20">
        <v>1.0</v>
      </c>
      <c r="Q43" s="3">
        <v>0.0</v>
      </c>
    </row>
    <row r="44">
      <c r="A44" s="3" t="s">
        <v>1109</v>
      </c>
      <c r="B44" s="3" t="s">
        <v>1110</v>
      </c>
      <c r="C44" s="20">
        <v>3.0</v>
      </c>
      <c r="D44" s="20">
        <v>2015.0</v>
      </c>
      <c r="F44" s="11"/>
      <c r="G44" s="6">
        <v>42519.0</v>
      </c>
      <c r="H44" s="6">
        <v>42154.0</v>
      </c>
      <c r="M44" s="5" t="s">
        <v>1111</v>
      </c>
      <c r="N44" s="5" t="s">
        <v>1072</v>
      </c>
      <c r="O44" s="20">
        <v>2026.0</v>
      </c>
      <c r="P44" s="20">
        <v>1.0</v>
      </c>
      <c r="Q44" s="3">
        <v>0.0</v>
      </c>
    </row>
    <row r="45">
      <c r="A45" s="3" t="s">
        <v>1056</v>
      </c>
      <c r="B45" s="3" t="s">
        <v>1112</v>
      </c>
      <c r="C45" s="20">
        <v>2.0</v>
      </c>
      <c r="D45" s="20">
        <v>2015.0</v>
      </c>
      <c r="E45" s="3" t="s">
        <v>1113</v>
      </c>
      <c r="F45" s="11"/>
      <c r="G45" s="6">
        <v>42504.0</v>
      </c>
      <c r="H45" s="6">
        <v>42139.0</v>
      </c>
      <c r="M45" s="5" t="s">
        <v>1114</v>
      </c>
      <c r="N45" s="5" t="s">
        <v>1058</v>
      </c>
      <c r="O45" s="20">
        <v>2026.0</v>
      </c>
      <c r="P45" s="20">
        <v>1.0</v>
      </c>
      <c r="Q45" s="3">
        <v>0.0</v>
      </c>
    </row>
    <row r="46">
      <c r="A46" s="3" t="s">
        <v>1115</v>
      </c>
      <c r="B46" s="3" t="s">
        <v>1116</v>
      </c>
      <c r="C46" s="20">
        <v>4.0</v>
      </c>
      <c r="D46" s="20">
        <v>2014.0</v>
      </c>
      <c r="E46" s="3" t="s">
        <v>1117</v>
      </c>
      <c r="F46" s="11"/>
      <c r="G46" s="6">
        <v>42299.0</v>
      </c>
      <c r="H46" s="6">
        <v>41935.0</v>
      </c>
      <c r="M46" s="5" t="s">
        <v>1118</v>
      </c>
      <c r="N46" s="5" t="s">
        <v>1082</v>
      </c>
      <c r="O46" s="20">
        <v>2026.0</v>
      </c>
      <c r="P46" s="20">
        <v>1.0</v>
      </c>
      <c r="Q46" s="3">
        <v>0.0</v>
      </c>
    </row>
    <row r="47">
      <c r="A47" s="3" t="s">
        <v>1119</v>
      </c>
      <c r="B47" s="3" t="s">
        <v>1120</v>
      </c>
      <c r="C47" s="20">
        <v>3.0</v>
      </c>
      <c r="D47" s="20">
        <v>2015.0</v>
      </c>
      <c r="E47" s="3" t="s">
        <v>1121</v>
      </c>
      <c r="F47" s="11"/>
      <c r="G47" s="6">
        <v>42247.0</v>
      </c>
      <c r="H47" s="6">
        <v>41883.0</v>
      </c>
      <c r="M47" s="5" t="s">
        <v>1122</v>
      </c>
      <c r="N47" s="5" t="s">
        <v>1123</v>
      </c>
      <c r="O47" s="20">
        <v>2026.0</v>
      </c>
      <c r="P47" s="20">
        <v>1.0</v>
      </c>
      <c r="Q47" s="3">
        <v>0.0</v>
      </c>
    </row>
    <row r="48">
      <c r="A48" s="3" t="s">
        <v>1124</v>
      </c>
      <c r="B48" s="3" t="s">
        <v>1125</v>
      </c>
      <c r="C48" s="20">
        <v>3.0</v>
      </c>
      <c r="D48" s="20">
        <v>2015.0</v>
      </c>
      <c r="E48" s="3" t="s">
        <v>1126</v>
      </c>
      <c r="F48" s="11"/>
      <c r="G48" s="6">
        <v>42643.0</v>
      </c>
      <c r="H48" s="6">
        <v>42278.0</v>
      </c>
      <c r="M48" s="5" t="s">
        <v>1127</v>
      </c>
      <c r="N48" s="5" t="s">
        <v>1128</v>
      </c>
      <c r="O48" s="20">
        <v>2026.0</v>
      </c>
      <c r="P48" s="20">
        <v>1.0</v>
      </c>
      <c r="Q48" s="3">
        <v>0.0</v>
      </c>
    </row>
    <row r="49">
      <c r="A49" s="3" t="s">
        <v>1080</v>
      </c>
      <c r="B49" s="3" t="s">
        <v>1129</v>
      </c>
      <c r="C49" s="20">
        <v>3.0</v>
      </c>
      <c r="D49" s="20">
        <v>2015.0</v>
      </c>
      <c r="E49" s="3" t="s">
        <v>1115</v>
      </c>
      <c r="F49" s="11"/>
      <c r="G49" s="6">
        <v>42665.0</v>
      </c>
      <c r="H49" s="6">
        <v>42300.0</v>
      </c>
      <c r="M49" s="5" t="s">
        <v>1130</v>
      </c>
      <c r="N49" s="5" t="s">
        <v>1082</v>
      </c>
      <c r="O49" s="20">
        <v>2026.0</v>
      </c>
      <c r="P49" s="20">
        <v>1.0</v>
      </c>
      <c r="Q49" s="3">
        <v>0.0</v>
      </c>
    </row>
    <row r="50">
      <c r="A50" s="3" t="s">
        <v>1075</v>
      </c>
      <c r="B50" s="3" t="s">
        <v>1131</v>
      </c>
      <c r="C50" s="20">
        <v>3.0</v>
      </c>
      <c r="D50" s="20">
        <v>2015.0</v>
      </c>
      <c r="E50" s="3" t="s">
        <v>1132</v>
      </c>
      <c r="F50" s="11"/>
      <c r="G50" s="6">
        <v>42643.0</v>
      </c>
      <c r="H50" s="6">
        <v>42278.0</v>
      </c>
      <c r="J50" s="3" t="s">
        <v>1133</v>
      </c>
      <c r="M50" s="5" t="s">
        <v>1134</v>
      </c>
      <c r="N50" s="5" t="s">
        <v>1077</v>
      </c>
      <c r="O50" s="20">
        <v>2026.0</v>
      </c>
      <c r="P50" s="20">
        <v>1.0</v>
      </c>
      <c r="Q50" s="3">
        <v>0.0</v>
      </c>
    </row>
    <row r="51">
      <c r="A51" s="3" t="s">
        <v>1032</v>
      </c>
      <c r="B51" s="3" t="s">
        <v>1135</v>
      </c>
      <c r="C51" s="20">
        <v>4.0</v>
      </c>
      <c r="D51" s="20">
        <v>2013.0</v>
      </c>
      <c r="E51" s="3" t="s">
        <v>1136</v>
      </c>
      <c r="F51" s="11"/>
      <c r="G51" s="6">
        <v>42004.0</v>
      </c>
      <c r="H51" s="6">
        <v>41640.0</v>
      </c>
      <c r="M51" s="5" t="s">
        <v>1137</v>
      </c>
      <c r="N51" s="5" t="s">
        <v>1034</v>
      </c>
      <c r="O51" s="20">
        <v>2026.0</v>
      </c>
      <c r="P51" s="20">
        <v>1.0</v>
      </c>
      <c r="Q51" s="3">
        <v>0.0</v>
      </c>
    </row>
    <row r="52">
      <c r="A52" s="3" t="s">
        <v>1138</v>
      </c>
      <c r="B52" s="3" t="s">
        <v>1139</v>
      </c>
      <c r="C52" s="20">
        <v>4.0</v>
      </c>
      <c r="D52" s="20">
        <v>2026.0</v>
      </c>
      <c r="E52" s="3" t="s">
        <v>1140</v>
      </c>
      <c r="F52" s="7">
        <v>0.15</v>
      </c>
      <c r="I52" s="3" t="s">
        <v>1141</v>
      </c>
      <c r="L52" s="3" t="s">
        <v>523</v>
      </c>
      <c r="M52" s="5" t="s">
        <v>1142</v>
      </c>
      <c r="N52" s="5" t="s">
        <v>1143</v>
      </c>
      <c r="O52" s="20">
        <v>2026.0</v>
      </c>
      <c r="P52" s="20">
        <v>1.0</v>
      </c>
      <c r="Q52" s="20">
        <v>1.0</v>
      </c>
    </row>
    <row r="53">
      <c r="A53" s="3" t="s">
        <v>1144</v>
      </c>
      <c r="B53" s="3" t="s">
        <v>1145</v>
      </c>
      <c r="C53" s="20">
        <v>4.0</v>
      </c>
      <c r="D53" s="20">
        <v>2026.0</v>
      </c>
      <c r="E53" s="3" t="s">
        <v>1146</v>
      </c>
      <c r="F53" s="7">
        <v>0.04</v>
      </c>
      <c r="I53" s="3" t="s">
        <v>1147</v>
      </c>
      <c r="L53" s="3" t="s">
        <v>523</v>
      </c>
      <c r="M53" s="5" t="s">
        <v>1148</v>
      </c>
      <c r="N53" s="5" t="s">
        <v>1149</v>
      </c>
      <c r="O53" s="20">
        <v>2026.0</v>
      </c>
      <c r="P53" s="20">
        <v>1.0</v>
      </c>
      <c r="Q53" s="3">
        <v>0.0</v>
      </c>
    </row>
    <row r="54">
      <c r="A54" s="3" t="s">
        <v>1150</v>
      </c>
      <c r="B54" s="3" t="s">
        <v>1151</v>
      </c>
      <c r="C54" s="20">
        <v>4.0</v>
      </c>
      <c r="D54" s="20">
        <v>2026.0</v>
      </c>
      <c r="E54" s="3" t="s">
        <v>1152</v>
      </c>
      <c r="F54" s="7">
        <v>0.1</v>
      </c>
      <c r="L54" s="3" t="s">
        <v>541</v>
      </c>
      <c r="M54" s="5" t="s">
        <v>1153</v>
      </c>
      <c r="N54" s="5" t="s">
        <v>1154</v>
      </c>
      <c r="O54" s="20">
        <v>2026.0</v>
      </c>
      <c r="P54" s="20">
        <v>1.0</v>
      </c>
      <c r="Q54" s="3">
        <v>0.0</v>
      </c>
    </row>
    <row r="55">
      <c r="A55" s="3" t="s">
        <v>1155</v>
      </c>
      <c r="B55" s="3" t="s">
        <v>1156</v>
      </c>
      <c r="C55" s="20">
        <v>1.0</v>
      </c>
      <c r="D55" s="20">
        <v>2027.0</v>
      </c>
      <c r="E55" s="3" t="s">
        <v>854</v>
      </c>
      <c r="F55" s="7">
        <v>0.05</v>
      </c>
      <c r="I55" s="3" t="s">
        <v>855</v>
      </c>
      <c r="L55" s="3" t="s">
        <v>495</v>
      </c>
      <c r="M55" s="5" t="s">
        <v>113</v>
      </c>
      <c r="N55" s="5" t="s">
        <v>856</v>
      </c>
      <c r="O55" s="20">
        <v>2026.0</v>
      </c>
      <c r="P55" s="20">
        <v>1.0</v>
      </c>
      <c r="Q55" s="3">
        <v>0.0</v>
      </c>
    </row>
    <row r="56">
      <c r="A56" s="3" t="s">
        <v>1157</v>
      </c>
      <c r="B56" s="3" t="s">
        <v>1158</v>
      </c>
      <c r="C56" s="20">
        <v>1.0</v>
      </c>
      <c r="D56" s="20">
        <v>2027.0</v>
      </c>
      <c r="E56" s="3" t="s">
        <v>1159</v>
      </c>
      <c r="F56" s="7">
        <v>0.064</v>
      </c>
      <c r="L56" s="3" t="s">
        <v>1027</v>
      </c>
      <c r="M56" s="5" t="s">
        <v>1160</v>
      </c>
      <c r="N56" s="5" t="s">
        <v>1161</v>
      </c>
      <c r="O56" s="20">
        <v>2026.0</v>
      </c>
      <c r="P56" s="20">
        <v>1.0</v>
      </c>
      <c r="Q56" s="3">
        <v>0.0</v>
      </c>
    </row>
    <row r="57">
      <c r="A57" s="3" t="s">
        <v>1162</v>
      </c>
      <c r="B57" s="3" t="s">
        <v>1163</v>
      </c>
      <c r="C57" s="20">
        <v>2.0</v>
      </c>
      <c r="D57" s="20">
        <v>2027.0</v>
      </c>
      <c r="E57" s="3" t="s">
        <v>1164</v>
      </c>
      <c r="F57" s="7">
        <v>0.0933</v>
      </c>
      <c r="L57" s="3" t="s">
        <v>1027</v>
      </c>
      <c r="M57" s="5" t="s">
        <v>1165</v>
      </c>
      <c r="N57" s="5" t="s">
        <v>1166</v>
      </c>
      <c r="O57" s="20">
        <v>2026.0</v>
      </c>
      <c r="P57" s="20">
        <v>1.0</v>
      </c>
      <c r="Q57" s="3">
        <v>0.0</v>
      </c>
    </row>
    <row r="58">
      <c r="A58" s="3" t="s">
        <v>1167</v>
      </c>
      <c r="B58" s="3" t="s">
        <v>1168</v>
      </c>
      <c r="C58" s="20">
        <v>2.0</v>
      </c>
      <c r="D58" s="20">
        <v>2026.0</v>
      </c>
      <c r="E58" s="3" t="s">
        <v>1169</v>
      </c>
      <c r="F58" s="7">
        <v>0.075</v>
      </c>
      <c r="L58" s="3" t="s">
        <v>523</v>
      </c>
      <c r="M58" s="5" t="s">
        <v>1170</v>
      </c>
      <c r="N58" s="5" t="s">
        <v>1171</v>
      </c>
      <c r="O58" s="20">
        <v>2026.0</v>
      </c>
      <c r="P58" s="20">
        <v>1.0</v>
      </c>
      <c r="Q58" s="20">
        <v>1.0</v>
      </c>
    </row>
    <row r="59">
      <c r="A59" s="3" t="s">
        <v>1172</v>
      </c>
      <c r="B59" s="3" t="s">
        <v>1173</v>
      </c>
      <c r="C59" s="20">
        <v>2.0</v>
      </c>
      <c r="D59" s="20">
        <v>2027.0</v>
      </c>
      <c r="E59" s="3" t="s">
        <v>1174</v>
      </c>
      <c r="F59" s="7">
        <v>0.0165</v>
      </c>
      <c r="L59" s="3" t="s">
        <v>541</v>
      </c>
      <c r="M59" s="5" t="s">
        <v>1175</v>
      </c>
      <c r="N59" s="5" t="s">
        <v>1176</v>
      </c>
      <c r="O59" s="20">
        <v>2026.0</v>
      </c>
      <c r="P59" s="20">
        <v>1.0</v>
      </c>
      <c r="Q59" s="20">
        <v>1.0</v>
      </c>
    </row>
    <row r="60">
      <c r="A60" s="3" t="s">
        <v>1177</v>
      </c>
      <c r="B60" s="3" t="s">
        <v>1178</v>
      </c>
      <c r="C60" s="20">
        <v>2.0</v>
      </c>
      <c r="D60" s="20">
        <v>2026.0</v>
      </c>
      <c r="E60" s="3" t="s">
        <v>1179</v>
      </c>
      <c r="F60" s="7">
        <v>0.15</v>
      </c>
      <c r="L60" s="3" t="s">
        <v>495</v>
      </c>
      <c r="M60" s="5" t="s">
        <v>1180</v>
      </c>
      <c r="N60" s="5" t="s">
        <v>1181</v>
      </c>
      <c r="O60" s="20">
        <v>2026.0</v>
      </c>
      <c r="P60" s="20">
        <v>1.0</v>
      </c>
      <c r="Q60" s="3">
        <v>0.0</v>
      </c>
    </row>
    <row r="61">
      <c r="A61" s="3" t="s">
        <v>1182</v>
      </c>
      <c r="B61" s="3" t="s">
        <v>1183</v>
      </c>
      <c r="C61" s="20">
        <v>2.0</v>
      </c>
      <c r="D61" s="20">
        <v>2027.0</v>
      </c>
      <c r="E61" s="3" t="s">
        <v>1184</v>
      </c>
      <c r="F61" s="7">
        <v>0.032</v>
      </c>
      <c r="L61" s="3" t="s">
        <v>495</v>
      </c>
      <c r="M61" s="5" t="s">
        <v>1185</v>
      </c>
      <c r="N61" s="5" t="s">
        <v>1186</v>
      </c>
      <c r="O61" s="20">
        <v>2026.0</v>
      </c>
      <c r="P61" s="20">
        <v>1.0</v>
      </c>
      <c r="Q61" s="20">
        <v>1.0</v>
      </c>
    </row>
    <row r="62">
      <c r="A62" s="3" t="s">
        <v>1187</v>
      </c>
      <c r="B62" s="3" t="s">
        <v>1188</v>
      </c>
      <c r="C62" s="20">
        <v>2.0</v>
      </c>
      <c r="D62" s="20">
        <v>2027.0</v>
      </c>
      <c r="E62" s="3" t="s">
        <v>1189</v>
      </c>
      <c r="F62" s="7">
        <v>0.09</v>
      </c>
      <c r="L62" s="3" t="s">
        <v>1027</v>
      </c>
      <c r="M62" s="5" t="s">
        <v>1190</v>
      </c>
      <c r="N62" s="5" t="s">
        <v>1191</v>
      </c>
      <c r="O62" s="20">
        <v>2026.0</v>
      </c>
      <c r="P62" s="20">
        <v>1.0</v>
      </c>
      <c r="Q62" s="3">
        <v>0.0</v>
      </c>
    </row>
    <row r="63">
      <c r="A63" s="3" t="s">
        <v>1192</v>
      </c>
      <c r="B63" s="3" t="s">
        <v>1193</v>
      </c>
      <c r="C63" s="20">
        <v>2.0</v>
      </c>
      <c r="D63" s="20">
        <v>2027.0</v>
      </c>
      <c r="E63" s="3" t="s">
        <v>1194</v>
      </c>
      <c r="F63" s="7">
        <v>0.0829</v>
      </c>
      <c r="L63" s="3" t="s">
        <v>523</v>
      </c>
      <c r="M63" s="5" t="s">
        <v>1195</v>
      </c>
      <c r="N63" s="5" t="s">
        <v>1196</v>
      </c>
      <c r="O63" s="20">
        <v>2026.0</v>
      </c>
      <c r="P63" s="20">
        <v>1.0</v>
      </c>
      <c r="Q63" s="20">
        <v>1.0</v>
      </c>
    </row>
    <row r="64">
      <c r="A64" s="3" t="s">
        <v>1197</v>
      </c>
      <c r="B64" s="3" t="s">
        <v>1198</v>
      </c>
      <c r="C64" s="20">
        <v>2.0</v>
      </c>
      <c r="D64" s="20">
        <v>2026.0</v>
      </c>
      <c r="E64" s="3" t="s">
        <v>1199</v>
      </c>
      <c r="F64" s="7">
        <v>0.12</v>
      </c>
      <c r="L64" s="3" t="s">
        <v>523</v>
      </c>
      <c r="M64" s="5" t="s">
        <v>1200</v>
      </c>
      <c r="N64" s="5" t="s">
        <v>1201</v>
      </c>
      <c r="O64" s="20">
        <v>2026.0</v>
      </c>
      <c r="P64" s="20">
        <v>1.0</v>
      </c>
      <c r="Q64" s="20">
        <v>1.0</v>
      </c>
    </row>
    <row r="65">
      <c r="A65" s="3" t="s">
        <v>1202</v>
      </c>
      <c r="B65" s="3" t="s">
        <v>1203</v>
      </c>
      <c r="C65" s="20">
        <v>3.0</v>
      </c>
      <c r="D65" s="20">
        <v>2027.0</v>
      </c>
      <c r="E65" s="3" t="s">
        <v>1204</v>
      </c>
      <c r="F65" s="7">
        <v>0.056</v>
      </c>
      <c r="L65" s="3" t="s">
        <v>495</v>
      </c>
      <c r="M65" s="5" t="s">
        <v>1205</v>
      </c>
      <c r="N65" s="5" t="s">
        <v>1206</v>
      </c>
      <c r="O65" s="20">
        <v>2026.0</v>
      </c>
      <c r="P65" s="20">
        <v>1.0</v>
      </c>
      <c r="Q65" s="20">
        <v>1.0</v>
      </c>
    </row>
    <row r="66">
      <c r="A66" s="3" t="s">
        <v>1207</v>
      </c>
      <c r="B66" s="3" t="s">
        <v>1208</v>
      </c>
      <c r="C66" s="20">
        <v>4.0</v>
      </c>
      <c r="D66" s="20">
        <v>2024.0</v>
      </c>
      <c r="E66" s="3" t="s">
        <v>1209</v>
      </c>
      <c r="F66" s="7">
        <v>0.2</v>
      </c>
      <c r="I66" s="3" t="s">
        <v>1210</v>
      </c>
      <c r="J66" s="3" t="s">
        <v>1211</v>
      </c>
      <c r="M66" s="5" t="s">
        <v>1212</v>
      </c>
      <c r="N66" s="5" t="s">
        <v>542</v>
      </c>
      <c r="O66" s="20">
        <v>2026.0</v>
      </c>
      <c r="P66" s="20">
        <v>1.0</v>
      </c>
      <c r="Q66" s="3">
        <v>0.0</v>
      </c>
    </row>
    <row r="67">
      <c r="A67" s="3" t="s">
        <v>1213</v>
      </c>
      <c r="B67" s="3" t="s">
        <v>1214</v>
      </c>
      <c r="C67" s="20">
        <v>4.0</v>
      </c>
      <c r="D67" s="20">
        <v>2022.0</v>
      </c>
      <c r="E67" s="3" t="s">
        <v>1215</v>
      </c>
      <c r="F67" s="11"/>
      <c r="J67" s="3" t="s">
        <v>1216</v>
      </c>
      <c r="M67" s="5" t="s">
        <v>1217</v>
      </c>
      <c r="N67" s="5" t="s">
        <v>1218</v>
      </c>
      <c r="O67" s="20">
        <v>2026.0</v>
      </c>
      <c r="P67" s="20">
        <v>1.0</v>
      </c>
      <c r="Q67" s="20">
        <v>1.0</v>
      </c>
    </row>
    <row r="68">
      <c r="A68" s="3" t="s">
        <v>1219</v>
      </c>
      <c r="B68" s="3" t="s">
        <v>1220</v>
      </c>
      <c r="C68" s="20">
        <v>1.0</v>
      </c>
      <c r="D68" s="20">
        <v>2020.0</v>
      </c>
      <c r="E68" s="3" t="s">
        <v>1221</v>
      </c>
      <c r="F68" s="11"/>
      <c r="G68" s="6">
        <v>44196.0</v>
      </c>
      <c r="H68" s="6">
        <v>43831.0</v>
      </c>
      <c r="K68" s="3" t="s">
        <v>1222</v>
      </c>
      <c r="M68" s="5" t="s">
        <v>1223</v>
      </c>
      <c r="N68" s="5" t="s">
        <v>1224</v>
      </c>
      <c r="O68" s="20">
        <v>2026.0</v>
      </c>
      <c r="P68" s="20">
        <v>1.0</v>
      </c>
      <c r="Q68" s="3">
        <v>0.0</v>
      </c>
    </row>
    <row r="69">
      <c r="A69" s="3" t="s">
        <v>1225</v>
      </c>
      <c r="B69" s="3" t="s">
        <v>1226</v>
      </c>
      <c r="C69" s="20">
        <v>3.0</v>
      </c>
      <c r="D69" s="20">
        <v>2021.0</v>
      </c>
      <c r="E69" s="3" t="s">
        <v>1227</v>
      </c>
      <c r="F69" s="11"/>
      <c r="G69" s="6">
        <v>44848.0</v>
      </c>
      <c r="H69" s="6">
        <v>44484.0</v>
      </c>
      <c r="J69" s="3" t="s">
        <v>1228</v>
      </c>
      <c r="M69" s="5" t="s">
        <v>1229</v>
      </c>
      <c r="N69" s="5" t="s">
        <v>1230</v>
      </c>
      <c r="O69" s="20">
        <v>2026.0</v>
      </c>
      <c r="P69" s="20">
        <v>1.0</v>
      </c>
      <c r="Q69" s="20">
        <v>1.0</v>
      </c>
    </row>
    <row r="70">
      <c r="A70" s="3" t="s">
        <v>1231</v>
      </c>
      <c r="B70" s="3" t="s">
        <v>1232</v>
      </c>
      <c r="C70" s="20">
        <v>2.0</v>
      </c>
      <c r="D70" s="20">
        <v>2023.0</v>
      </c>
      <c r="E70" s="3" t="s">
        <v>1233</v>
      </c>
      <c r="F70" s="7">
        <v>0.1</v>
      </c>
      <c r="J70" s="3" t="s">
        <v>1234</v>
      </c>
      <c r="M70" s="5" t="s">
        <v>1235</v>
      </c>
      <c r="N70" s="5" t="s">
        <v>1236</v>
      </c>
      <c r="O70" s="20">
        <v>2026.0</v>
      </c>
      <c r="P70" s="20">
        <v>1.0</v>
      </c>
      <c r="Q70" s="20">
        <v>1.0</v>
      </c>
    </row>
    <row r="71">
      <c r="A71" s="3" t="s">
        <v>1233</v>
      </c>
      <c r="B71" s="3" t="s">
        <v>1237</v>
      </c>
      <c r="C71" s="20">
        <v>1.0</v>
      </c>
      <c r="D71" s="20">
        <v>2022.0</v>
      </c>
      <c r="E71" s="3" t="s">
        <v>1238</v>
      </c>
      <c r="F71" s="11"/>
      <c r="J71" s="3" t="s">
        <v>1239</v>
      </c>
      <c r="M71" s="5" t="s">
        <v>1240</v>
      </c>
      <c r="N71" s="5" t="s">
        <v>1236</v>
      </c>
      <c r="O71" s="20">
        <v>2026.0</v>
      </c>
      <c r="P71" s="20">
        <v>1.0</v>
      </c>
      <c r="Q71" s="20">
        <v>1.0</v>
      </c>
    </row>
    <row r="72">
      <c r="A72" s="3" t="s">
        <v>1241</v>
      </c>
      <c r="B72" s="3" t="s">
        <v>1242</v>
      </c>
      <c r="C72" s="20">
        <v>3.0</v>
      </c>
      <c r="D72" s="20">
        <v>2017.0</v>
      </c>
      <c r="E72" s="3" t="s">
        <v>1243</v>
      </c>
      <c r="F72" s="11"/>
      <c r="G72" s="6">
        <v>43404.0</v>
      </c>
      <c r="H72" s="6">
        <v>43040.0</v>
      </c>
      <c r="K72" s="3" t="s">
        <v>1244</v>
      </c>
      <c r="M72" s="5" t="s">
        <v>1245</v>
      </c>
      <c r="N72" s="5" t="s">
        <v>1246</v>
      </c>
      <c r="O72" s="20">
        <v>2026.0</v>
      </c>
      <c r="P72" s="20">
        <v>1.0</v>
      </c>
      <c r="Q72" s="3">
        <v>0.0</v>
      </c>
    </row>
    <row r="73">
      <c r="A73" s="3" t="s">
        <v>1243</v>
      </c>
      <c r="B73" s="3" t="s">
        <v>1247</v>
      </c>
      <c r="C73" s="20">
        <v>3.0</v>
      </c>
      <c r="D73" s="20">
        <v>2016.0</v>
      </c>
      <c r="E73" s="3" t="s">
        <v>1248</v>
      </c>
      <c r="F73" s="11"/>
      <c r="G73" s="6">
        <v>43039.0</v>
      </c>
      <c r="H73" s="6">
        <v>42675.0</v>
      </c>
      <c r="M73" s="5" t="s">
        <v>1249</v>
      </c>
      <c r="N73" s="5" t="s">
        <v>1246</v>
      </c>
      <c r="O73" s="20">
        <v>2026.0</v>
      </c>
      <c r="P73" s="20">
        <v>1.0</v>
      </c>
      <c r="Q73" s="3">
        <v>0.0</v>
      </c>
    </row>
    <row r="74">
      <c r="A74" s="3" t="s">
        <v>1250</v>
      </c>
      <c r="B74" s="3" t="s">
        <v>1251</v>
      </c>
      <c r="C74" s="20">
        <v>4.0</v>
      </c>
      <c r="D74" s="20">
        <v>2018.0</v>
      </c>
      <c r="F74" s="11"/>
      <c r="G74" s="6">
        <v>43568.0</v>
      </c>
      <c r="H74" s="6">
        <v>43466.0</v>
      </c>
      <c r="M74" s="5" t="s">
        <v>1252</v>
      </c>
      <c r="N74" s="5" t="s">
        <v>1253</v>
      </c>
      <c r="O74" s="20">
        <v>2026.0</v>
      </c>
      <c r="P74" s="20">
        <v>1.0</v>
      </c>
      <c r="Q74" s="3">
        <v>0.0</v>
      </c>
    </row>
    <row r="75">
      <c r="A75" s="3" t="s">
        <v>1020</v>
      </c>
      <c r="B75" s="3" t="s">
        <v>1254</v>
      </c>
      <c r="C75" s="20">
        <v>4.0</v>
      </c>
      <c r="D75" s="20">
        <v>2022.0</v>
      </c>
      <c r="E75" s="3" t="s">
        <v>1255</v>
      </c>
      <c r="F75" s="7">
        <v>0.15</v>
      </c>
      <c r="J75" s="3" t="s">
        <v>1256</v>
      </c>
      <c r="M75" s="5" t="s">
        <v>1257</v>
      </c>
      <c r="N75" s="5" t="s">
        <v>1023</v>
      </c>
      <c r="O75" s="20">
        <v>2026.0</v>
      </c>
      <c r="P75" s="20">
        <v>1.0</v>
      </c>
      <c r="Q75" s="20">
        <v>1.0</v>
      </c>
    </row>
    <row r="76">
      <c r="A76" s="3" t="s">
        <v>1255</v>
      </c>
      <c r="B76" s="3" t="s">
        <v>1258</v>
      </c>
      <c r="C76" s="20">
        <v>4.0</v>
      </c>
      <c r="D76" s="20">
        <v>2021.0</v>
      </c>
      <c r="E76" s="3" t="s">
        <v>1259</v>
      </c>
      <c r="F76" s="11"/>
      <c r="J76" s="3" t="s">
        <v>1260</v>
      </c>
      <c r="M76" s="5" t="s">
        <v>1261</v>
      </c>
      <c r="N76" s="5" t="s">
        <v>1023</v>
      </c>
      <c r="O76" s="20">
        <v>2026.0</v>
      </c>
      <c r="P76" s="20">
        <v>1.0</v>
      </c>
      <c r="Q76" s="20">
        <v>1.0</v>
      </c>
    </row>
    <row r="77">
      <c r="A77" s="3" t="s">
        <v>1259</v>
      </c>
      <c r="B77" s="3" t="s">
        <v>1262</v>
      </c>
      <c r="C77" s="20">
        <v>4.0</v>
      </c>
      <c r="D77" s="20">
        <v>2020.0</v>
      </c>
      <c r="E77" s="3" t="s">
        <v>1263</v>
      </c>
      <c r="F77" s="11"/>
      <c r="G77" s="6">
        <v>44561.0</v>
      </c>
      <c r="H77" s="6">
        <v>44197.0</v>
      </c>
      <c r="J77" s="3" t="s">
        <v>1264</v>
      </c>
      <c r="M77" s="5" t="s">
        <v>1265</v>
      </c>
      <c r="N77" s="5" t="s">
        <v>1023</v>
      </c>
      <c r="O77" s="20">
        <v>2026.0</v>
      </c>
      <c r="P77" s="20">
        <v>1.0</v>
      </c>
      <c r="Q77" s="20">
        <v>1.0</v>
      </c>
    </row>
    <row r="78">
      <c r="A78" s="3" t="s">
        <v>1263</v>
      </c>
      <c r="B78" s="3" t="s">
        <v>1266</v>
      </c>
      <c r="C78" s="20">
        <v>4.0</v>
      </c>
      <c r="D78" s="20">
        <v>2019.0</v>
      </c>
      <c r="E78" s="3" t="s">
        <v>1267</v>
      </c>
      <c r="F78" s="11"/>
      <c r="G78" s="6">
        <v>44196.0</v>
      </c>
      <c r="H78" s="6">
        <v>43831.0</v>
      </c>
      <c r="J78" s="3" t="s">
        <v>1268</v>
      </c>
      <c r="M78" s="5" t="s">
        <v>1269</v>
      </c>
      <c r="N78" s="5" t="s">
        <v>1023</v>
      </c>
      <c r="O78" s="20">
        <v>2026.0</v>
      </c>
      <c r="P78" s="20">
        <v>1.0</v>
      </c>
      <c r="Q78" s="3">
        <v>0.0</v>
      </c>
    </row>
    <row r="79">
      <c r="A79" s="3" t="s">
        <v>1270</v>
      </c>
      <c r="B79" s="3" t="s">
        <v>1271</v>
      </c>
      <c r="C79" s="20">
        <v>3.0</v>
      </c>
      <c r="D79" s="20">
        <v>2021.0</v>
      </c>
      <c r="E79" s="3" t="s">
        <v>1272</v>
      </c>
      <c r="F79" s="11"/>
      <c r="K79" s="3" t="s">
        <v>1273</v>
      </c>
      <c r="M79" s="5" t="s">
        <v>1274</v>
      </c>
      <c r="N79" s="5" t="s">
        <v>1275</v>
      </c>
      <c r="O79" s="20">
        <v>2026.0</v>
      </c>
      <c r="P79" s="20">
        <v>1.0</v>
      </c>
      <c r="Q79" s="20">
        <v>1.0</v>
      </c>
    </row>
    <row r="80">
      <c r="A80" s="3" t="s">
        <v>1272</v>
      </c>
      <c r="B80" s="3" t="s">
        <v>1276</v>
      </c>
      <c r="C80" s="20">
        <v>3.0</v>
      </c>
      <c r="D80" s="20">
        <v>2020.0</v>
      </c>
      <c r="E80" s="3" t="s">
        <v>1277</v>
      </c>
      <c r="F80" s="11"/>
      <c r="G80" s="6">
        <v>44439.0</v>
      </c>
      <c r="H80" s="6">
        <v>44075.0</v>
      </c>
      <c r="J80" s="3" t="s">
        <v>1278</v>
      </c>
      <c r="M80" s="5" t="s">
        <v>1279</v>
      </c>
      <c r="N80" s="5" t="s">
        <v>1275</v>
      </c>
      <c r="O80" s="20">
        <v>2026.0</v>
      </c>
      <c r="P80" s="20">
        <v>1.0</v>
      </c>
      <c r="Q80" s="20">
        <v>1.0</v>
      </c>
    </row>
    <row r="81">
      <c r="A81" s="3" t="s">
        <v>1280</v>
      </c>
      <c r="B81" s="3" t="s">
        <v>1281</v>
      </c>
      <c r="C81" s="20">
        <v>1.0</v>
      </c>
      <c r="D81" s="20">
        <v>2023.0</v>
      </c>
      <c r="F81" s="7">
        <v>0.2</v>
      </c>
      <c r="K81" s="3" t="s">
        <v>1282</v>
      </c>
      <c r="M81" s="5" t="s">
        <v>1283</v>
      </c>
      <c r="N81" s="5" t="s">
        <v>1284</v>
      </c>
      <c r="O81" s="20">
        <v>2026.0</v>
      </c>
      <c r="P81" s="20">
        <v>1.0</v>
      </c>
      <c r="Q81" s="20">
        <v>1.0</v>
      </c>
    </row>
    <row r="82">
      <c r="A82" s="3" t="s">
        <v>1285</v>
      </c>
      <c r="B82" s="3" t="s">
        <v>1286</v>
      </c>
      <c r="C82" s="20">
        <v>4.0</v>
      </c>
      <c r="D82" s="20">
        <v>2024.0</v>
      </c>
      <c r="E82" s="3" t="s">
        <v>1287</v>
      </c>
      <c r="F82" s="7">
        <v>0.04</v>
      </c>
      <c r="I82" s="3" t="s">
        <v>1288</v>
      </c>
      <c r="J82" s="3" t="s">
        <v>1289</v>
      </c>
      <c r="M82" s="5" t="s">
        <v>1290</v>
      </c>
      <c r="N82" s="5" t="s">
        <v>1291</v>
      </c>
      <c r="O82" s="20">
        <v>2026.0</v>
      </c>
      <c r="P82" s="20">
        <v>1.0</v>
      </c>
      <c r="Q82" s="20">
        <v>1.0</v>
      </c>
    </row>
    <row r="83">
      <c r="A83" s="3" t="s">
        <v>1292</v>
      </c>
      <c r="B83" s="3" t="s">
        <v>1293</v>
      </c>
      <c r="C83" s="20">
        <v>4.0</v>
      </c>
      <c r="D83" s="20">
        <v>2022.0</v>
      </c>
      <c r="E83" s="3" t="s">
        <v>1294</v>
      </c>
      <c r="F83" s="7">
        <v>0.04</v>
      </c>
      <c r="J83" s="3" t="s">
        <v>1295</v>
      </c>
      <c r="M83" s="5" t="s">
        <v>1296</v>
      </c>
      <c r="N83" s="5" t="s">
        <v>1291</v>
      </c>
      <c r="O83" s="20">
        <v>2026.0</v>
      </c>
      <c r="P83" s="20">
        <v>1.0</v>
      </c>
      <c r="Q83" s="20">
        <v>1.0</v>
      </c>
    </row>
    <row r="84">
      <c r="A84" s="3" t="s">
        <v>1297</v>
      </c>
      <c r="B84" s="3" t="s">
        <v>1298</v>
      </c>
      <c r="C84" s="20">
        <v>4.0</v>
      </c>
      <c r="D84" s="20">
        <v>2023.0</v>
      </c>
      <c r="E84" s="3" t="s">
        <v>1299</v>
      </c>
      <c r="F84" s="11"/>
      <c r="I84" s="3" t="s">
        <v>1300</v>
      </c>
      <c r="J84" s="3" t="s">
        <v>1301</v>
      </c>
      <c r="M84" s="5" t="s">
        <v>1302</v>
      </c>
      <c r="N84" s="5" t="s">
        <v>1303</v>
      </c>
      <c r="O84" s="20">
        <v>2026.0</v>
      </c>
      <c r="P84" s="20">
        <v>1.0</v>
      </c>
      <c r="Q84" s="20">
        <v>1.0</v>
      </c>
    </row>
    <row r="85">
      <c r="A85" s="3" t="s">
        <v>1299</v>
      </c>
      <c r="B85" s="3" t="s">
        <v>1304</v>
      </c>
      <c r="C85" s="20">
        <v>3.0</v>
      </c>
      <c r="D85" s="20">
        <v>2021.0</v>
      </c>
      <c r="E85" s="3" t="s">
        <v>1305</v>
      </c>
      <c r="F85" s="11"/>
      <c r="G85" s="6">
        <v>44804.0</v>
      </c>
      <c r="H85" s="6">
        <v>44440.0</v>
      </c>
      <c r="J85" s="3" t="s">
        <v>1306</v>
      </c>
      <c r="M85" s="5" t="s">
        <v>1307</v>
      </c>
      <c r="N85" s="5" t="s">
        <v>1303</v>
      </c>
      <c r="O85" s="20">
        <v>2026.0</v>
      </c>
      <c r="P85" s="20">
        <v>1.0</v>
      </c>
      <c r="Q85" s="3">
        <v>0.0</v>
      </c>
    </row>
    <row r="86">
      <c r="A86" s="3" t="s">
        <v>1308</v>
      </c>
      <c r="B86" s="3" t="s">
        <v>1309</v>
      </c>
      <c r="C86" s="20">
        <v>1.0</v>
      </c>
      <c r="D86" s="20">
        <v>2020.0</v>
      </c>
      <c r="E86" s="3" t="s">
        <v>1310</v>
      </c>
      <c r="F86" s="11"/>
      <c r="G86" s="6">
        <v>44253.0</v>
      </c>
      <c r="H86" s="6">
        <v>43888.0</v>
      </c>
      <c r="K86" s="3" t="s">
        <v>1311</v>
      </c>
      <c r="M86" s="5" t="s">
        <v>1312</v>
      </c>
      <c r="N86" s="5" t="s">
        <v>1313</v>
      </c>
      <c r="O86" s="20">
        <v>2026.0</v>
      </c>
      <c r="P86" s="20">
        <v>1.0</v>
      </c>
      <c r="Q86" s="3">
        <v>0.0</v>
      </c>
    </row>
    <row r="87">
      <c r="A87" s="3" t="s">
        <v>1314</v>
      </c>
      <c r="B87" s="3" t="s">
        <v>1315</v>
      </c>
      <c r="C87" s="20">
        <v>3.0</v>
      </c>
      <c r="D87" s="20">
        <v>2021.0</v>
      </c>
      <c r="E87" s="3" t="s">
        <v>1316</v>
      </c>
      <c r="F87" s="11"/>
      <c r="J87" s="3" t="s">
        <v>1317</v>
      </c>
      <c r="M87" s="5" t="s">
        <v>1318</v>
      </c>
      <c r="N87" s="5" t="s">
        <v>1319</v>
      </c>
      <c r="O87" s="20">
        <v>2026.0</v>
      </c>
      <c r="P87" s="20">
        <v>1.0</v>
      </c>
      <c r="Q87" s="3">
        <v>0.0</v>
      </c>
    </row>
    <row r="88">
      <c r="A88" s="3" t="s">
        <v>1320</v>
      </c>
      <c r="B88" s="3" t="s">
        <v>1321</v>
      </c>
      <c r="C88" s="20">
        <v>3.0</v>
      </c>
      <c r="D88" s="20">
        <v>2022.0</v>
      </c>
      <c r="E88" s="3" t="s">
        <v>1314</v>
      </c>
      <c r="F88" s="11"/>
      <c r="M88" s="5" t="s">
        <v>1322</v>
      </c>
      <c r="N88" s="5" t="s">
        <v>1319</v>
      </c>
      <c r="O88" s="20">
        <v>2026.0</v>
      </c>
      <c r="P88" s="20">
        <v>1.0</v>
      </c>
      <c r="Q88" s="3">
        <v>0.0</v>
      </c>
    </row>
    <row r="89">
      <c r="A89" s="3" t="s">
        <v>1316</v>
      </c>
      <c r="B89" s="3" t="s">
        <v>1323</v>
      </c>
      <c r="C89" s="20">
        <v>3.0</v>
      </c>
      <c r="D89" s="20">
        <v>2020.0</v>
      </c>
      <c r="E89" s="3" t="s">
        <v>1324</v>
      </c>
      <c r="F89" s="11"/>
      <c r="G89" s="6">
        <v>44500.0</v>
      </c>
      <c r="H89" s="6">
        <v>44136.0</v>
      </c>
      <c r="J89" s="3" t="s">
        <v>1317</v>
      </c>
      <c r="M89" s="5" t="s">
        <v>1325</v>
      </c>
      <c r="N89" s="5" t="s">
        <v>1319</v>
      </c>
      <c r="O89" s="20">
        <v>2026.0</v>
      </c>
      <c r="P89" s="20">
        <v>1.0</v>
      </c>
      <c r="Q89" s="3">
        <v>0.0</v>
      </c>
    </row>
    <row r="90">
      <c r="A90" s="3" t="s">
        <v>1326</v>
      </c>
      <c r="B90" s="3" t="s">
        <v>1327</v>
      </c>
      <c r="C90" s="20">
        <v>1.0</v>
      </c>
      <c r="D90" s="20">
        <v>2026.0</v>
      </c>
      <c r="E90" s="3" t="s">
        <v>1328</v>
      </c>
      <c r="F90" s="7">
        <v>0.15</v>
      </c>
      <c r="L90" s="3" t="s">
        <v>495</v>
      </c>
      <c r="M90" s="5" t="s">
        <v>1329</v>
      </c>
      <c r="N90" s="5" t="s">
        <v>1330</v>
      </c>
      <c r="O90" s="20">
        <v>2026.0</v>
      </c>
      <c r="P90" s="20">
        <v>1.0</v>
      </c>
      <c r="Q90" s="3">
        <v>0.0</v>
      </c>
    </row>
    <row r="91">
      <c r="A91" s="3" t="s">
        <v>1331</v>
      </c>
      <c r="B91" s="3" t="s">
        <v>1332</v>
      </c>
      <c r="C91" s="20">
        <v>1.0</v>
      </c>
      <c r="D91" s="20">
        <v>2025.0</v>
      </c>
      <c r="E91" s="3" t="s">
        <v>1333</v>
      </c>
      <c r="F91" s="7">
        <v>0.11</v>
      </c>
      <c r="J91" s="3" t="s">
        <v>1334</v>
      </c>
      <c r="M91" s="5" t="s">
        <v>1335</v>
      </c>
      <c r="N91" s="5" t="s">
        <v>1336</v>
      </c>
      <c r="O91" s="20">
        <v>2026.0</v>
      </c>
      <c r="P91" s="20">
        <v>1.0</v>
      </c>
      <c r="Q91" s="20">
        <v>1.0</v>
      </c>
    </row>
    <row r="92">
      <c r="A92" s="3" t="s">
        <v>1328</v>
      </c>
      <c r="B92" s="3" t="s">
        <v>1337</v>
      </c>
      <c r="C92" s="20">
        <v>1.0</v>
      </c>
      <c r="D92" s="20">
        <v>2025.0</v>
      </c>
      <c r="E92" s="3" t="s">
        <v>1338</v>
      </c>
      <c r="F92" s="7">
        <v>0.15</v>
      </c>
      <c r="I92" s="3" t="s">
        <v>1339</v>
      </c>
      <c r="J92" s="3" t="s">
        <v>1340</v>
      </c>
      <c r="M92" s="5" t="s">
        <v>1341</v>
      </c>
      <c r="N92" s="5" t="s">
        <v>1330</v>
      </c>
      <c r="O92" s="20">
        <v>2026.0</v>
      </c>
      <c r="P92" s="20">
        <v>1.0</v>
      </c>
      <c r="Q92" s="20">
        <v>1.0</v>
      </c>
    </row>
    <row r="93">
      <c r="A93" s="3" t="s">
        <v>1342</v>
      </c>
      <c r="B93" s="3" t="s">
        <v>1343</v>
      </c>
      <c r="C93" s="20">
        <v>1.0</v>
      </c>
      <c r="D93" s="20">
        <v>2019.0</v>
      </c>
      <c r="E93" s="3" t="s">
        <v>1344</v>
      </c>
      <c r="F93" s="11"/>
      <c r="G93" s="6">
        <v>43861.0</v>
      </c>
      <c r="H93" s="6">
        <v>43497.0</v>
      </c>
      <c r="M93" s="5" t="s">
        <v>1345</v>
      </c>
      <c r="N93" s="5" t="s">
        <v>1346</v>
      </c>
      <c r="O93" s="20">
        <v>2026.0</v>
      </c>
      <c r="P93" s="20">
        <v>1.0</v>
      </c>
      <c r="Q93" s="3">
        <v>0.0</v>
      </c>
    </row>
    <row r="94">
      <c r="A94" s="3" t="s">
        <v>1347</v>
      </c>
      <c r="B94" s="3" t="s">
        <v>1348</v>
      </c>
      <c r="C94" s="20">
        <v>1.0</v>
      </c>
      <c r="D94" s="20">
        <v>2022.0</v>
      </c>
      <c r="E94" s="3" t="s">
        <v>1349</v>
      </c>
      <c r="F94" s="11"/>
      <c r="K94" s="3" t="s">
        <v>1350</v>
      </c>
      <c r="M94" s="5" t="s">
        <v>1351</v>
      </c>
      <c r="N94" s="5" t="s">
        <v>1346</v>
      </c>
      <c r="O94" s="20">
        <v>2026.0</v>
      </c>
      <c r="P94" s="20">
        <v>1.0</v>
      </c>
      <c r="Q94" s="3">
        <v>0.0</v>
      </c>
    </row>
    <row r="95">
      <c r="A95" s="3" t="s">
        <v>1352</v>
      </c>
      <c r="B95" s="3" t="s">
        <v>1353</v>
      </c>
      <c r="C95" s="20">
        <v>1.0</v>
      </c>
      <c r="D95" s="20">
        <v>2020.0</v>
      </c>
      <c r="E95" s="3" t="s">
        <v>1342</v>
      </c>
      <c r="F95" s="11"/>
      <c r="G95" s="6">
        <v>44227.0</v>
      </c>
      <c r="H95" s="6">
        <v>43862.0</v>
      </c>
      <c r="J95" s="3" t="s">
        <v>1354</v>
      </c>
      <c r="M95" s="5" t="s">
        <v>1355</v>
      </c>
      <c r="N95" s="5" t="s">
        <v>1346</v>
      </c>
      <c r="O95" s="20">
        <v>2026.0</v>
      </c>
      <c r="P95" s="20">
        <v>1.0</v>
      </c>
      <c r="Q95" s="3">
        <v>0.0</v>
      </c>
    </row>
    <row r="96">
      <c r="A96" s="3" t="s">
        <v>1356</v>
      </c>
      <c r="B96" s="3" t="s">
        <v>1357</v>
      </c>
      <c r="C96" s="20">
        <v>3.0</v>
      </c>
      <c r="D96" s="20">
        <v>2019.0</v>
      </c>
      <c r="E96" s="3" t="s">
        <v>1358</v>
      </c>
      <c r="F96" s="11"/>
      <c r="G96" s="6">
        <v>44135.0</v>
      </c>
      <c r="H96" s="6">
        <v>43770.0</v>
      </c>
      <c r="M96" s="5" t="s">
        <v>1359</v>
      </c>
      <c r="N96" s="5" t="s">
        <v>1360</v>
      </c>
      <c r="O96" s="20">
        <v>2026.0</v>
      </c>
      <c r="P96" s="20">
        <v>1.0</v>
      </c>
      <c r="Q96" s="20">
        <v>1.0</v>
      </c>
    </row>
    <row r="97">
      <c r="A97" s="3" t="s">
        <v>1361</v>
      </c>
      <c r="B97" s="3" t="s">
        <v>1362</v>
      </c>
      <c r="C97" s="20">
        <v>4.0</v>
      </c>
      <c r="D97" s="20">
        <v>2018.0</v>
      </c>
      <c r="F97" s="11"/>
      <c r="G97" s="6">
        <v>44195.0</v>
      </c>
      <c r="H97" s="6">
        <v>43465.0</v>
      </c>
      <c r="M97" s="5" t="s">
        <v>1363</v>
      </c>
      <c r="N97" s="5" t="s">
        <v>1364</v>
      </c>
      <c r="O97" s="20">
        <v>2026.0</v>
      </c>
      <c r="P97" s="20">
        <v>1.0</v>
      </c>
      <c r="Q97" s="20">
        <v>1.0</v>
      </c>
    </row>
    <row r="98">
      <c r="A98" s="3" t="s">
        <v>1365</v>
      </c>
      <c r="B98" s="3" t="s">
        <v>1366</v>
      </c>
      <c r="C98" s="20">
        <v>1.0</v>
      </c>
      <c r="D98" s="20">
        <v>2022.0</v>
      </c>
      <c r="E98" s="3" t="s">
        <v>1367</v>
      </c>
      <c r="F98" s="11"/>
      <c r="G98" s="6">
        <v>45016.0</v>
      </c>
      <c r="H98" s="6">
        <v>44652.0</v>
      </c>
      <c r="K98" s="3" t="s">
        <v>1368</v>
      </c>
      <c r="M98" s="5" t="s">
        <v>1369</v>
      </c>
      <c r="N98" s="5" t="s">
        <v>1370</v>
      </c>
      <c r="O98" s="20">
        <v>2026.0</v>
      </c>
      <c r="P98" s="20">
        <v>1.0</v>
      </c>
      <c r="Q98" s="20">
        <v>1.0</v>
      </c>
    </row>
    <row r="99">
      <c r="A99" s="3" t="s">
        <v>1367</v>
      </c>
      <c r="B99" s="3" t="s">
        <v>1371</v>
      </c>
      <c r="C99" s="20">
        <v>1.0</v>
      </c>
      <c r="D99" s="20">
        <v>2019.0</v>
      </c>
      <c r="E99" s="3" t="s">
        <v>1372</v>
      </c>
      <c r="F99" s="11"/>
      <c r="G99" s="6">
        <v>44651.0</v>
      </c>
      <c r="H99" s="6">
        <v>43556.0</v>
      </c>
      <c r="M99" s="5" t="s">
        <v>1373</v>
      </c>
      <c r="N99" s="5" t="s">
        <v>1370</v>
      </c>
      <c r="O99" s="20">
        <v>2026.0</v>
      </c>
      <c r="P99" s="20">
        <v>1.0</v>
      </c>
      <c r="Q99" s="3">
        <v>0.0</v>
      </c>
    </row>
    <row r="100">
      <c r="A100" s="3" t="s">
        <v>1374</v>
      </c>
      <c r="B100" s="3" t="s">
        <v>1375</v>
      </c>
      <c r="C100" s="20">
        <v>4.0</v>
      </c>
      <c r="D100" s="20">
        <v>2022.0</v>
      </c>
      <c r="E100" s="3" t="s">
        <v>1376</v>
      </c>
      <c r="F100" s="7">
        <v>0.03</v>
      </c>
      <c r="K100" s="3" t="s">
        <v>1377</v>
      </c>
      <c r="M100" s="5" t="s">
        <v>1378</v>
      </c>
      <c r="N100" s="5" t="s">
        <v>1379</v>
      </c>
      <c r="O100" s="20">
        <v>2026.0</v>
      </c>
      <c r="P100" s="20">
        <v>1.0</v>
      </c>
      <c r="Q100" s="20">
        <v>1.0</v>
      </c>
    </row>
    <row r="101">
      <c r="A101" s="3" t="s">
        <v>1376</v>
      </c>
      <c r="B101" s="3" t="s">
        <v>1380</v>
      </c>
      <c r="C101" s="20">
        <v>4.0</v>
      </c>
      <c r="D101" s="20">
        <v>2021.0</v>
      </c>
      <c r="E101" s="3" t="s">
        <v>1381</v>
      </c>
      <c r="F101" s="11"/>
      <c r="J101" s="3" t="s">
        <v>1382</v>
      </c>
      <c r="M101" s="5" t="s">
        <v>1383</v>
      </c>
      <c r="N101" s="5" t="s">
        <v>1379</v>
      </c>
      <c r="O101" s="20">
        <v>2026.0</v>
      </c>
      <c r="P101" s="20">
        <v>1.0</v>
      </c>
      <c r="Q101" s="20">
        <v>1.0</v>
      </c>
    </row>
    <row r="102">
      <c r="A102" s="3" t="s">
        <v>1381</v>
      </c>
      <c r="B102" s="3" t="s">
        <v>1384</v>
      </c>
      <c r="C102" s="20">
        <v>4.0</v>
      </c>
      <c r="D102" s="20">
        <v>2020.0</v>
      </c>
      <c r="E102" s="3" t="s">
        <v>1385</v>
      </c>
      <c r="F102" s="11"/>
      <c r="G102" s="6">
        <v>44530.0</v>
      </c>
      <c r="H102" s="6">
        <v>44166.0</v>
      </c>
      <c r="J102" s="3" t="s">
        <v>1386</v>
      </c>
      <c r="M102" s="5" t="s">
        <v>1387</v>
      </c>
      <c r="N102" s="5" t="s">
        <v>1379</v>
      </c>
      <c r="O102" s="20">
        <v>2026.0</v>
      </c>
      <c r="P102" s="20">
        <v>1.0</v>
      </c>
      <c r="Q102" s="20">
        <v>1.0</v>
      </c>
    </row>
    <row r="103">
      <c r="A103" s="3" t="s">
        <v>1388</v>
      </c>
      <c r="B103" s="3" t="s">
        <v>1389</v>
      </c>
      <c r="C103" s="20">
        <v>2.0</v>
      </c>
      <c r="D103" s="20">
        <v>2022.0</v>
      </c>
      <c r="E103" s="3" t="s">
        <v>1390</v>
      </c>
      <c r="F103" s="11"/>
      <c r="J103" s="3" t="s">
        <v>1391</v>
      </c>
      <c r="M103" s="5" t="s">
        <v>1392</v>
      </c>
      <c r="N103" s="5" t="s">
        <v>1393</v>
      </c>
      <c r="O103" s="20">
        <v>2026.0</v>
      </c>
      <c r="P103" s="20">
        <v>1.0</v>
      </c>
      <c r="Q103" s="3">
        <v>0.0</v>
      </c>
    </row>
    <row r="104">
      <c r="A104" s="3" t="s">
        <v>1390</v>
      </c>
      <c r="B104" s="3" t="s">
        <v>1394</v>
      </c>
      <c r="C104" s="20">
        <v>2.0</v>
      </c>
      <c r="D104" s="20">
        <v>2021.0</v>
      </c>
      <c r="E104" s="3" t="s">
        <v>1395</v>
      </c>
      <c r="F104" s="11"/>
      <c r="G104" s="6">
        <v>44712.0</v>
      </c>
      <c r="H104" s="6">
        <v>44348.0</v>
      </c>
      <c r="J104" s="3" t="s">
        <v>1396</v>
      </c>
      <c r="M104" s="5" t="s">
        <v>1397</v>
      </c>
      <c r="N104" s="5" t="s">
        <v>1393</v>
      </c>
      <c r="O104" s="20">
        <v>2026.0</v>
      </c>
      <c r="P104" s="20">
        <v>1.0</v>
      </c>
      <c r="Q104" s="3">
        <v>0.0</v>
      </c>
    </row>
    <row r="105">
      <c r="A105" s="3" t="s">
        <v>1398</v>
      </c>
      <c r="B105" s="3" t="s">
        <v>1399</v>
      </c>
      <c r="C105" s="20">
        <v>1.0</v>
      </c>
      <c r="D105" s="20">
        <v>2020.0</v>
      </c>
      <c r="E105" s="3" t="s">
        <v>1400</v>
      </c>
      <c r="F105" s="11"/>
      <c r="G105" s="6">
        <v>44300.0</v>
      </c>
      <c r="H105" s="6">
        <v>43936.0</v>
      </c>
      <c r="K105" s="3" t="s">
        <v>1401</v>
      </c>
      <c r="M105" s="5" t="s">
        <v>1402</v>
      </c>
      <c r="N105" s="5" t="s">
        <v>1403</v>
      </c>
      <c r="O105" s="20">
        <v>2026.0</v>
      </c>
      <c r="P105" s="20">
        <v>1.0</v>
      </c>
      <c r="Q105" s="20">
        <v>1.0</v>
      </c>
    </row>
    <row r="106">
      <c r="A106" s="3" t="s">
        <v>1404</v>
      </c>
      <c r="B106" s="3" t="s">
        <v>1405</v>
      </c>
      <c r="C106" s="20">
        <v>3.0</v>
      </c>
      <c r="D106" s="20">
        <v>2023.0</v>
      </c>
      <c r="E106" s="3" t="s">
        <v>1406</v>
      </c>
      <c r="F106" s="7">
        <v>0.0485</v>
      </c>
      <c r="I106" s="3" t="s">
        <v>1407</v>
      </c>
      <c r="J106" s="3" t="s">
        <v>1408</v>
      </c>
      <c r="M106" s="5" t="s">
        <v>1409</v>
      </c>
      <c r="N106" s="5" t="s">
        <v>1410</v>
      </c>
      <c r="O106" s="20">
        <v>2026.0</v>
      </c>
      <c r="P106" s="20">
        <v>1.0</v>
      </c>
      <c r="Q106" s="20">
        <v>1.0</v>
      </c>
    </row>
    <row r="107">
      <c r="A107" s="3" t="s">
        <v>1406</v>
      </c>
      <c r="B107" s="3" t="s">
        <v>1411</v>
      </c>
      <c r="C107" s="20">
        <v>3.0</v>
      </c>
      <c r="D107" s="20">
        <v>2021.0</v>
      </c>
      <c r="E107" s="3" t="s">
        <v>1412</v>
      </c>
      <c r="F107" s="11"/>
      <c r="G107" s="6">
        <v>44773.0</v>
      </c>
      <c r="H107" s="6">
        <v>44409.0</v>
      </c>
      <c r="J107" s="3" t="s">
        <v>1413</v>
      </c>
      <c r="M107" s="5" t="s">
        <v>1414</v>
      </c>
      <c r="N107" s="5" t="s">
        <v>1410</v>
      </c>
      <c r="O107" s="20">
        <v>2026.0</v>
      </c>
      <c r="P107" s="20">
        <v>1.0</v>
      </c>
      <c r="Q107" s="20">
        <v>1.0</v>
      </c>
    </row>
    <row r="108">
      <c r="A108" s="3" t="s">
        <v>1415</v>
      </c>
      <c r="B108" s="3" t="s">
        <v>1416</v>
      </c>
      <c r="C108" s="20">
        <v>4.0</v>
      </c>
      <c r="D108" s="20">
        <v>2023.0</v>
      </c>
      <c r="E108" s="3" t="s">
        <v>1417</v>
      </c>
      <c r="F108" s="7">
        <v>0.0242</v>
      </c>
      <c r="I108" s="3" t="s">
        <v>1418</v>
      </c>
      <c r="J108" s="3" t="s">
        <v>1419</v>
      </c>
      <c r="M108" s="5" t="s">
        <v>1420</v>
      </c>
      <c r="N108" s="5" t="s">
        <v>1421</v>
      </c>
      <c r="O108" s="20">
        <v>2026.0</v>
      </c>
      <c r="P108" s="20">
        <v>1.0</v>
      </c>
      <c r="Q108" s="20">
        <v>1.0</v>
      </c>
    </row>
    <row r="109">
      <c r="A109" s="3" t="s">
        <v>1417</v>
      </c>
      <c r="B109" s="3" t="s">
        <v>1422</v>
      </c>
      <c r="C109" s="20">
        <v>4.0</v>
      </c>
      <c r="D109" s="20">
        <v>2022.0</v>
      </c>
      <c r="E109" s="3" t="s">
        <v>1423</v>
      </c>
      <c r="F109" s="7">
        <v>0.0242</v>
      </c>
      <c r="J109" s="3" t="s">
        <v>1424</v>
      </c>
      <c r="M109" s="5" t="s">
        <v>1425</v>
      </c>
      <c r="N109" s="5" t="s">
        <v>1421</v>
      </c>
      <c r="O109" s="20">
        <v>2026.0</v>
      </c>
      <c r="P109" s="20">
        <v>1.0</v>
      </c>
      <c r="Q109" s="20">
        <v>1.0</v>
      </c>
    </row>
    <row r="110">
      <c r="A110" s="3" t="s">
        <v>1423</v>
      </c>
      <c r="B110" s="3" t="s">
        <v>1426</v>
      </c>
      <c r="C110" s="20">
        <v>4.0</v>
      </c>
      <c r="D110" s="20">
        <v>2021.0</v>
      </c>
      <c r="E110" s="3" t="s">
        <v>1427</v>
      </c>
      <c r="F110" s="11"/>
      <c r="J110" s="3" t="s">
        <v>1428</v>
      </c>
      <c r="M110" s="5" t="s">
        <v>1429</v>
      </c>
      <c r="N110" s="5" t="s">
        <v>1421</v>
      </c>
      <c r="O110" s="20">
        <v>2026.0</v>
      </c>
      <c r="P110" s="20">
        <v>1.0</v>
      </c>
      <c r="Q110" s="20">
        <v>1.0</v>
      </c>
    </row>
    <row r="111">
      <c r="A111" s="3" t="s">
        <v>1427</v>
      </c>
      <c r="B111" s="3" t="s">
        <v>1430</v>
      </c>
      <c r="C111" s="20">
        <v>4.0</v>
      </c>
      <c r="D111" s="20">
        <v>2020.0</v>
      </c>
      <c r="E111" s="3" t="s">
        <v>1431</v>
      </c>
      <c r="F111" s="11"/>
      <c r="J111" s="3" t="s">
        <v>1432</v>
      </c>
      <c r="M111" s="5" t="s">
        <v>1433</v>
      </c>
      <c r="N111" s="5" t="s">
        <v>1421</v>
      </c>
      <c r="O111" s="20">
        <v>2026.0</v>
      </c>
      <c r="P111" s="20">
        <v>1.0</v>
      </c>
      <c r="Q111" s="20">
        <v>1.0</v>
      </c>
    </row>
    <row r="112">
      <c r="A112" s="3" t="s">
        <v>1434</v>
      </c>
      <c r="B112" s="3" t="s">
        <v>1435</v>
      </c>
      <c r="C112" s="20">
        <v>3.0</v>
      </c>
      <c r="D112" s="20">
        <v>2020.0</v>
      </c>
      <c r="E112" s="3" t="s">
        <v>1436</v>
      </c>
      <c r="F112" s="11"/>
      <c r="G112" s="6">
        <v>44469.0</v>
      </c>
      <c r="H112" s="6">
        <v>44105.0</v>
      </c>
      <c r="K112" s="3" t="s">
        <v>1437</v>
      </c>
      <c r="M112" s="5" t="s">
        <v>1438</v>
      </c>
      <c r="N112" s="5" t="s">
        <v>1439</v>
      </c>
      <c r="O112" s="20">
        <v>2026.0</v>
      </c>
      <c r="P112" s="20">
        <v>1.0</v>
      </c>
      <c r="Q112" s="3">
        <v>0.0</v>
      </c>
    </row>
    <row r="113">
      <c r="A113" s="3" t="s">
        <v>1440</v>
      </c>
      <c r="B113" s="3" t="s">
        <v>1441</v>
      </c>
      <c r="C113" s="20">
        <v>2.0</v>
      </c>
      <c r="D113" s="20">
        <v>2019.0</v>
      </c>
      <c r="E113" s="3" t="s">
        <v>1442</v>
      </c>
      <c r="F113" s="11"/>
      <c r="G113" s="6">
        <v>43861.0</v>
      </c>
      <c r="H113" s="6">
        <v>43497.0</v>
      </c>
      <c r="M113" s="5" t="s">
        <v>1443</v>
      </c>
      <c r="N113" s="5" t="s">
        <v>1444</v>
      </c>
      <c r="O113" s="20">
        <v>2026.0</v>
      </c>
      <c r="P113" s="20">
        <v>1.0</v>
      </c>
      <c r="Q113" s="20">
        <v>1.0</v>
      </c>
    </row>
    <row r="114">
      <c r="A114" s="3" t="s">
        <v>1445</v>
      </c>
      <c r="B114" s="3" t="s">
        <v>1446</v>
      </c>
      <c r="C114" s="20">
        <v>4.0</v>
      </c>
      <c r="D114" s="20">
        <v>2020.0</v>
      </c>
      <c r="F114" s="11"/>
      <c r="G114" s="6">
        <v>44500.0</v>
      </c>
      <c r="H114" s="6">
        <v>44136.0</v>
      </c>
      <c r="K114" s="3" t="s">
        <v>1447</v>
      </c>
      <c r="M114" s="5" t="s">
        <v>1448</v>
      </c>
      <c r="N114" s="5" t="s">
        <v>1449</v>
      </c>
      <c r="O114" s="20">
        <v>2026.0</v>
      </c>
      <c r="P114" s="20">
        <v>1.0</v>
      </c>
      <c r="Q114" s="3">
        <v>0.0</v>
      </c>
    </row>
    <row r="115">
      <c r="A115" s="3" t="s">
        <v>1450</v>
      </c>
      <c r="B115" s="3" t="s">
        <v>1451</v>
      </c>
      <c r="C115" s="20">
        <v>4.0</v>
      </c>
      <c r="D115" s="20">
        <v>2021.0</v>
      </c>
      <c r="E115" s="3" t="s">
        <v>1452</v>
      </c>
      <c r="F115" s="11"/>
      <c r="J115" s="3" t="s">
        <v>1453</v>
      </c>
      <c r="M115" s="5" t="s">
        <v>1454</v>
      </c>
      <c r="N115" s="5" t="s">
        <v>1455</v>
      </c>
      <c r="O115" s="20">
        <v>2026.0</v>
      </c>
      <c r="P115" s="20">
        <v>1.0</v>
      </c>
      <c r="Q115" s="3">
        <v>0.0</v>
      </c>
    </row>
    <row r="116">
      <c r="A116" s="3" t="s">
        <v>1452</v>
      </c>
      <c r="B116" s="3" t="s">
        <v>1456</v>
      </c>
      <c r="C116" s="20">
        <v>4.0</v>
      </c>
      <c r="D116" s="20">
        <v>2020.0</v>
      </c>
      <c r="E116" s="3" t="s">
        <v>1457</v>
      </c>
      <c r="F116" s="11"/>
      <c r="G116" s="6">
        <v>44530.0</v>
      </c>
      <c r="H116" s="6">
        <v>44166.0</v>
      </c>
      <c r="J116" s="3" t="s">
        <v>1458</v>
      </c>
      <c r="M116" s="5" t="s">
        <v>1459</v>
      </c>
      <c r="N116" s="5" t="s">
        <v>1455</v>
      </c>
      <c r="O116" s="20">
        <v>2026.0</v>
      </c>
      <c r="P116" s="20">
        <v>1.0</v>
      </c>
      <c r="Q116" s="20">
        <v>1.0</v>
      </c>
    </row>
    <row r="117">
      <c r="A117" s="3" t="s">
        <v>1460</v>
      </c>
      <c r="B117" s="3" t="s">
        <v>1461</v>
      </c>
      <c r="C117" s="20">
        <v>2.0</v>
      </c>
      <c r="D117" s="20">
        <v>2021.0</v>
      </c>
      <c r="E117" s="3" t="s">
        <v>1462</v>
      </c>
      <c r="F117" s="11"/>
      <c r="G117" s="6">
        <v>44773.0</v>
      </c>
      <c r="H117" s="6">
        <v>44409.0</v>
      </c>
      <c r="K117" s="3" t="s">
        <v>1463</v>
      </c>
      <c r="M117" s="5" t="s">
        <v>1464</v>
      </c>
      <c r="N117" s="5" t="s">
        <v>1465</v>
      </c>
      <c r="O117" s="20">
        <v>2026.0</v>
      </c>
      <c r="P117" s="20">
        <v>1.0</v>
      </c>
      <c r="Q117" s="20">
        <v>1.0</v>
      </c>
    </row>
    <row r="118">
      <c r="A118" s="3" t="s">
        <v>1466</v>
      </c>
      <c r="B118" s="3" t="s">
        <v>1467</v>
      </c>
      <c r="C118" s="20">
        <v>3.0</v>
      </c>
      <c r="D118" s="20">
        <v>2021.0</v>
      </c>
      <c r="E118" s="3" t="s">
        <v>1468</v>
      </c>
      <c r="F118" s="11"/>
      <c r="G118" s="6">
        <v>44834.0</v>
      </c>
      <c r="H118" s="6">
        <v>44470.0</v>
      </c>
      <c r="J118" s="3" t="s">
        <v>1469</v>
      </c>
      <c r="M118" s="5" t="s">
        <v>1470</v>
      </c>
      <c r="N118" s="5" t="s">
        <v>1471</v>
      </c>
      <c r="O118" s="20">
        <v>2026.0</v>
      </c>
      <c r="P118" s="20">
        <v>1.0</v>
      </c>
      <c r="Q118" s="20">
        <v>1.0</v>
      </c>
    </row>
    <row r="119">
      <c r="A119" s="3" t="s">
        <v>1472</v>
      </c>
      <c r="B119" s="3" t="s">
        <v>1473</v>
      </c>
      <c r="C119" s="20">
        <v>3.0</v>
      </c>
      <c r="D119" s="20">
        <v>2023.0</v>
      </c>
      <c r="E119" s="3" t="s">
        <v>1466</v>
      </c>
      <c r="F119" s="7">
        <v>0.1597</v>
      </c>
      <c r="I119" s="3" t="s">
        <v>1474</v>
      </c>
      <c r="J119" s="3" t="s">
        <v>1475</v>
      </c>
      <c r="M119" s="5" t="s">
        <v>1476</v>
      </c>
      <c r="N119" s="5" t="s">
        <v>1471</v>
      </c>
      <c r="O119" s="20">
        <v>2026.0</v>
      </c>
      <c r="P119" s="20">
        <v>1.0</v>
      </c>
      <c r="Q119" s="20">
        <v>1.0</v>
      </c>
    </row>
    <row r="120">
      <c r="A120" s="3" t="s">
        <v>1477</v>
      </c>
      <c r="B120" s="3" t="s">
        <v>1478</v>
      </c>
      <c r="C120" s="20">
        <v>4.0</v>
      </c>
      <c r="D120" s="20">
        <v>2020.0</v>
      </c>
      <c r="E120" s="3" t="s">
        <v>1479</v>
      </c>
      <c r="F120" s="11"/>
      <c r="G120" s="6">
        <v>44500.0</v>
      </c>
      <c r="H120" s="6">
        <v>44136.0</v>
      </c>
      <c r="K120" s="3" t="s">
        <v>1480</v>
      </c>
      <c r="M120" s="5" t="s">
        <v>1481</v>
      </c>
      <c r="N120" s="5" t="s">
        <v>1482</v>
      </c>
      <c r="O120" s="20">
        <v>2026.0</v>
      </c>
      <c r="P120" s="20">
        <v>1.0</v>
      </c>
      <c r="Q120" s="3">
        <v>0.0</v>
      </c>
    </row>
    <row r="121">
      <c r="A121" s="3" t="s">
        <v>1483</v>
      </c>
      <c r="B121" s="3" t="s">
        <v>1484</v>
      </c>
      <c r="C121" s="20">
        <v>3.0</v>
      </c>
      <c r="D121" s="20">
        <v>2020.0</v>
      </c>
      <c r="E121" s="3" t="s">
        <v>1485</v>
      </c>
      <c r="F121" s="11"/>
      <c r="G121" s="6">
        <v>44330.0</v>
      </c>
      <c r="H121" s="6">
        <v>43966.0</v>
      </c>
      <c r="K121" s="3" t="s">
        <v>1486</v>
      </c>
      <c r="M121" s="5" t="s">
        <v>1487</v>
      </c>
      <c r="N121" s="5" t="s">
        <v>1488</v>
      </c>
      <c r="O121" s="20">
        <v>2026.0</v>
      </c>
      <c r="P121" s="20">
        <v>1.0</v>
      </c>
      <c r="Q121" s="3">
        <v>0.0</v>
      </c>
    </row>
    <row r="122">
      <c r="A122" s="3" t="s">
        <v>1489</v>
      </c>
      <c r="B122" s="3" t="s">
        <v>1490</v>
      </c>
      <c r="C122" s="20">
        <v>1.0</v>
      </c>
      <c r="D122" s="20">
        <v>2019.0</v>
      </c>
      <c r="F122" s="11"/>
      <c r="G122" s="6">
        <v>43949.0</v>
      </c>
      <c r="H122" s="6">
        <v>43584.0</v>
      </c>
      <c r="K122" s="3" t="s">
        <v>1491</v>
      </c>
      <c r="M122" s="5" t="s">
        <v>1492</v>
      </c>
      <c r="N122" s="5" t="s">
        <v>1493</v>
      </c>
      <c r="O122" s="20">
        <v>2026.0</v>
      </c>
      <c r="P122" s="20">
        <v>1.0</v>
      </c>
      <c r="Q122" s="3">
        <v>0.0</v>
      </c>
    </row>
    <row r="123">
      <c r="A123" s="3" t="s">
        <v>1494</v>
      </c>
      <c r="B123" s="3" t="s">
        <v>1495</v>
      </c>
      <c r="C123" s="20">
        <v>1.0</v>
      </c>
      <c r="D123" s="20">
        <v>2019.0</v>
      </c>
      <c r="E123" s="3" t="s">
        <v>1496</v>
      </c>
      <c r="F123" s="11"/>
      <c r="G123" s="6">
        <v>43921.0</v>
      </c>
      <c r="H123" s="6">
        <v>43556.0</v>
      </c>
      <c r="M123" s="5" t="s">
        <v>1497</v>
      </c>
      <c r="N123" s="5" t="s">
        <v>1498</v>
      </c>
      <c r="O123" s="20">
        <v>2026.0</v>
      </c>
      <c r="P123" s="20">
        <v>1.0</v>
      </c>
      <c r="Q123" s="20">
        <v>1.0</v>
      </c>
    </row>
    <row r="124">
      <c r="A124" s="3" t="s">
        <v>1499</v>
      </c>
      <c r="B124" s="3" t="s">
        <v>1500</v>
      </c>
      <c r="C124" s="20">
        <v>1.0</v>
      </c>
      <c r="D124" s="20">
        <v>2023.0</v>
      </c>
      <c r="E124" s="3" t="s">
        <v>1501</v>
      </c>
      <c r="F124" s="7">
        <v>0.11</v>
      </c>
      <c r="J124" s="3" t="s">
        <v>1502</v>
      </c>
      <c r="M124" s="5" t="s">
        <v>1503</v>
      </c>
      <c r="N124" s="5" t="s">
        <v>1504</v>
      </c>
      <c r="O124" s="20">
        <v>2026.0</v>
      </c>
      <c r="P124" s="20">
        <v>1.0</v>
      </c>
      <c r="Q124" s="20">
        <v>1.0</v>
      </c>
    </row>
    <row r="125">
      <c r="A125" s="3" t="s">
        <v>1505</v>
      </c>
      <c r="B125" s="3" t="s">
        <v>1506</v>
      </c>
      <c r="C125" s="20">
        <v>2.0</v>
      </c>
      <c r="D125" s="20">
        <v>2022.0</v>
      </c>
      <c r="E125" s="3" t="s">
        <v>1507</v>
      </c>
      <c r="F125" s="11"/>
      <c r="K125" s="3" t="s">
        <v>1508</v>
      </c>
      <c r="M125" s="5" t="s">
        <v>1509</v>
      </c>
      <c r="N125" s="5" t="s">
        <v>1510</v>
      </c>
      <c r="O125" s="20">
        <v>2026.0</v>
      </c>
      <c r="P125" s="20">
        <v>1.0</v>
      </c>
      <c r="Q125" s="3">
        <v>0.0</v>
      </c>
    </row>
    <row r="126">
      <c r="A126" s="3" t="s">
        <v>1511</v>
      </c>
      <c r="B126" s="3" t="s">
        <v>1512</v>
      </c>
      <c r="C126" s="20">
        <v>2.0</v>
      </c>
      <c r="D126" s="20">
        <v>2020.0</v>
      </c>
      <c r="E126" s="3" t="s">
        <v>1513</v>
      </c>
      <c r="F126" s="11"/>
      <c r="G126" s="6">
        <v>44360.0</v>
      </c>
      <c r="H126" s="6">
        <v>43996.0</v>
      </c>
      <c r="K126" s="3" t="s">
        <v>1514</v>
      </c>
      <c r="M126" s="5" t="s">
        <v>1515</v>
      </c>
      <c r="N126" s="5" t="s">
        <v>1516</v>
      </c>
      <c r="O126" s="20">
        <v>2026.0</v>
      </c>
      <c r="P126" s="20">
        <v>1.0</v>
      </c>
      <c r="Q126" s="3">
        <v>0.0</v>
      </c>
    </row>
    <row r="127">
      <c r="A127" s="3" t="s">
        <v>1517</v>
      </c>
      <c r="B127" s="3" t="s">
        <v>1518</v>
      </c>
      <c r="C127" s="20">
        <v>2.0</v>
      </c>
      <c r="D127" s="20">
        <v>2024.0</v>
      </c>
      <c r="E127" s="3" t="s">
        <v>1519</v>
      </c>
      <c r="F127" s="7">
        <v>0.11</v>
      </c>
      <c r="I127" s="3" t="s">
        <v>1520</v>
      </c>
      <c r="J127" s="3" t="s">
        <v>1521</v>
      </c>
      <c r="M127" s="5" t="s">
        <v>1522</v>
      </c>
      <c r="N127" s="5" t="s">
        <v>1523</v>
      </c>
      <c r="O127" s="20">
        <v>2026.0</v>
      </c>
      <c r="P127" s="20">
        <v>1.0</v>
      </c>
      <c r="Q127" s="20">
        <v>1.0</v>
      </c>
    </row>
    <row r="128">
      <c r="A128" s="3" t="s">
        <v>1524</v>
      </c>
      <c r="B128" s="3" t="s">
        <v>1525</v>
      </c>
      <c r="C128" s="20">
        <v>3.0</v>
      </c>
      <c r="D128" s="20">
        <v>2022.0</v>
      </c>
      <c r="E128" s="3" t="s">
        <v>1526</v>
      </c>
      <c r="F128" s="11"/>
      <c r="K128" s="3" t="s">
        <v>1527</v>
      </c>
      <c r="M128" s="5" t="s">
        <v>1528</v>
      </c>
      <c r="N128" s="5" t="s">
        <v>1529</v>
      </c>
      <c r="O128" s="20">
        <v>2026.0</v>
      </c>
      <c r="P128" s="20">
        <v>1.0</v>
      </c>
      <c r="Q128" s="3">
        <v>0.0</v>
      </c>
    </row>
    <row r="129">
      <c r="A129" s="3" t="s">
        <v>1526</v>
      </c>
      <c r="B129" s="3" t="s">
        <v>1530</v>
      </c>
      <c r="C129" s="20">
        <v>3.0</v>
      </c>
      <c r="D129" s="20">
        <v>2021.0</v>
      </c>
      <c r="E129" s="3" t="s">
        <v>1531</v>
      </c>
      <c r="F129" s="11"/>
      <c r="G129" s="6">
        <v>44787.0</v>
      </c>
      <c r="H129" s="6">
        <v>44423.0</v>
      </c>
      <c r="J129" s="3" t="s">
        <v>1532</v>
      </c>
      <c r="M129" s="5" t="s">
        <v>1533</v>
      </c>
      <c r="N129" s="5" t="s">
        <v>1529</v>
      </c>
      <c r="O129" s="20">
        <v>2026.0</v>
      </c>
      <c r="P129" s="20">
        <v>1.0</v>
      </c>
      <c r="Q129" s="3">
        <v>0.0</v>
      </c>
    </row>
    <row r="130">
      <c r="A130" s="3" t="s">
        <v>1534</v>
      </c>
      <c r="B130" s="3" t="s">
        <v>1535</v>
      </c>
      <c r="C130" s="20">
        <v>2.0</v>
      </c>
      <c r="D130" s="20">
        <v>2021.0</v>
      </c>
      <c r="E130" s="3" t="s">
        <v>1536</v>
      </c>
      <c r="F130" s="11"/>
      <c r="G130" s="6">
        <v>44742.0</v>
      </c>
      <c r="H130" s="6">
        <v>44378.0</v>
      </c>
      <c r="K130" s="3" t="s">
        <v>1537</v>
      </c>
      <c r="M130" s="5" t="s">
        <v>1538</v>
      </c>
      <c r="N130" s="5" t="s">
        <v>931</v>
      </c>
      <c r="O130" s="20">
        <v>2026.0</v>
      </c>
      <c r="P130" s="20">
        <v>1.0</v>
      </c>
      <c r="Q130" s="20">
        <v>1.0</v>
      </c>
    </row>
    <row r="131">
      <c r="A131" s="3" t="s">
        <v>1539</v>
      </c>
      <c r="B131" s="3" t="s">
        <v>1540</v>
      </c>
      <c r="C131" s="20">
        <v>2.0</v>
      </c>
      <c r="D131" s="20">
        <v>2027.0</v>
      </c>
      <c r="E131" s="3" t="s">
        <v>1541</v>
      </c>
      <c r="F131" s="7">
        <v>0.0325</v>
      </c>
      <c r="L131" s="3" t="s">
        <v>1027</v>
      </c>
      <c r="M131" s="5" t="s">
        <v>1542</v>
      </c>
      <c r="N131" s="5" t="s">
        <v>1543</v>
      </c>
      <c r="O131" s="20">
        <v>2026.0</v>
      </c>
      <c r="P131" s="20">
        <v>1.0</v>
      </c>
      <c r="Q131" s="3">
        <v>0.0</v>
      </c>
    </row>
    <row r="132">
      <c r="A132" s="3" t="s">
        <v>1544</v>
      </c>
      <c r="B132" s="3" t="s">
        <v>1545</v>
      </c>
      <c r="C132" s="20">
        <v>3.0</v>
      </c>
      <c r="D132" s="20">
        <v>2021.0</v>
      </c>
      <c r="E132" s="3" t="s">
        <v>1546</v>
      </c>
      <c r="F132" s="11"/>
      <c r="G132" s="6">
        <v>44741.0</v>
      </c>
      <c r="H132" s="6">
        <v>44377.0</v>
      </c>
      <c r="K132" s="3" t="s">
        <v>1547</v>
      </c>
      <c r="M132" s="5" t="s">
        <v>1548</v>
      </c>
      <c r="N132" s="5" t="s">
        <v>1549</v>
      </c>
      <c r="O132" s="20">
        <v>2026.0</v>
      </c>
      <c r="P132" s="20">
        <v>1.0</v>
      </c>
      <c r="Q132" s="3">
        <v>0.0</v>
      </c>
    </row>
    <row r="133">
      <c r="A133" s="3" t="s">
        <v>1550</v>
      </c>
      <c r="B133" s="3" t="s">
        <v>1551</v>
      </c>
      <c r="C133" s="20">
        <v>2.0</v>
      </c>
      <c r="D133" s="20">
        <v>2021.0</v>
      </c>
      <c r="F133" s="11"/>
      <c r="G133" s="6">
        <v>44712.0</v>
      </c>
      <c r="H133" s="6">
        <v>44348.0</v>
      </c>
      <c r="K133" s="3" t="s">
        <v>1552</v>
      </c>
      <c r="M133" s="5" t="s">
        <v>1553</v>
      </c>
      <c r="N133" s="5" t="s">
        <v>587</v>
      </c>
      <c r="O133" s="20">
        <v>2026.0</v>
      </c>
      <c r="P133" s="20">
        <v>1.0</v>
      </c>
      <c r="Q133" s="3">
        <v>0.0</v>
      </c>
    </row>
    <row r="134">
      <c r="A134" s="3" t="s">
        <v>1554</v>
      </c>
      <c r="B134" s="3" t="s">
        <v>1555</v>
      </c>
      <c r="C134" s="20">
        <v>2.0</v>
      </c>
      <c r="D134" s="20">
        <v>2020.0</v>
      </c>
      <c r="E134" s="3" t="s">
        <v>1556</v>
      </c>
      <c r="F134" s="11"/>
      <c r="G134" s="6">
        <v>44386.0</v>
      </c>
      <c r="H134" s="6">
        <v>44022.0</v>
      </c>
      <c r="J134" s="3" t="s">
        <v>1557</v>
      </c>
      <c r="M134" s="5" t="s">
        <v>1558</v>
      </c>
      <c r="N134" s="5" t="s">
        <v>1559</v>
      </c>
      <c r="O134" s="20">
        <v>2026.0</v>
      </c>
      <c r="P134" s="20">
        <v>1.0</v>
      </c>
      <c r="Q134" s="3">
        <v>0.0</v>
      </c>
    </row>
    <row r="135">
      <c r="A135" s="3" t="s">
        <v>1560</v>
      </c>
      <c r="B135" s="3" t="s">
        <v>1561</v>
      </c>
      <c r="C135" s="20">
        <v>4.0</v>
      </c>
      <c r="D135" s="20">
        <v>2021.0</v>
      </c>
      <c r="E135" s="3" t="s">
        <v>1554</v>
      </c>
      <c r="F135" s="11"/>
      <c r="K135" s="3" t="s">
        <v>1562</v>
      </c>
      <c r="M135" s="5" t="s">
        <v>1563</v>
      </c>
      <c r="N135" s="5" t="s">
        <v>1559</v>
      </c>
      <c r="O135" s="20">
        <v>2026.0</v>
      </c>
      <c r="P135" s="20">
        <v>1.0</v>
      </c>
      <c r="Q135" s="20">
        <v>1.0</v>
      </c>
    </row>
    <row r="136">
      <c r="A136" s="3" t="s">
        <v>1564</v>
      </c>
      <c r="B136" s="3" t="s">
        <v>1565</v>
      </c>
      <c r="C136" s="20">
        <v>2.0</v>
      </c>
      <c r="D136" s="20">
        <v>2024.0</v>
      </c>
      <c r="E136" s="3" t="s">
        <v>1566</v>
      </c>
      <c r="F136" s="7">
        <v>0.073</v>
      </c>
      <c r="M136" s="5" t="s">
        <v>1567</v>
      </c>
      <c r="N136" s="5" t="s">
        <v>1568</v>
      </c>
      <c r="O136" s="20">
        <v>2026.0</v>
      </c>
      <c r="P136" s="20">
        <v>1.0</v>
      </c>
      <c r="Q136" s="20">
        <v>1.0</v>
      </c>
    </row>
    <row r="137">
      <c r="A137" s="3" t="s">
        <v>1566</v>
      </c>
      <c r="B137" s="3" t="s">
        <v>1569</v>
      </c>
      <c r="C137" s="20">
        <v>2.0</v>
      </c>
      <c r="D137" s="20">
        <v>2023.0</v>
      </c>
      <c r="E137" s="3" t="s">
        <v>1570</v>
      </c>
      <c r="F137" s="7">
        <v>0.073</v>
      </c>
      <c r="J137" s="3" t="s">
        <v>1571</v>
      </c>
      <c r="M137" s="5" t="s">
        <v>1572</v>
      </c>
      <c r="N137" s="5" t="s">
        <v>1568</v>
      </c>
      <c r="O137" s="20">
        <v>2026.0</v>
      </c>
      <c r="P137" s="20">
        <v>1.0</v>
      </c>
      <c r="Q137" s="20">
        <v>1.0</v>
      </c>
    </row>
    <row r="138">
      <c r="A138" s="3" t="s">
        <v>1570</v>
      </c>
      <c r="B138" s="3" t="s">
        <v>1573</v>
      </c>
      <c r="C138" s="20">
        <v>2.0</v>
      </c>
      <c r="D138" s="20">
        <v>2022.0</v>
      </c>
      <c r="E138" s="3" t="s">
        <v>1574</v>
      </c>
      <c r="F138" s="11"/>
      <c r="J138" s="3" t="s">
        <v>1575</v>
      </c>
      <c r="M138" s="5" t="s">
        <v>1576</v>
      </c>
      <c r="N138" s="5" t="s">
        <v>1568</v>
      </c>
      <c r="O138" s="20">
        <v>2026.0</v>
      </c>
      <c r="P138" s="20">
        <v>1.0</v>
      </c>
      <c r="Q138" s="3">
        <v>0.0</v>
      </c>
    </row>
    <row r="139">
      <c r="A139" s="3" t="s">
        <v>1574</v>
      </c>
      <c r="B139" s="3" t="s">
        <v>1577</v>
      </c>
      <c r="C139" s="20">
        <v>2.0</v>
      </c>
      <c r="D139" s="20">
        <v>2021.0</v>
      </c>
      <c r="E139" s="3" t="s">
        <v>1578</v>
      </c>
      <c r="F139" s="11"/>
      <c r="J139" s="3" t="s">
        <v>1579</v>
      </c>
      <c r="M139" s="5" t="s">
        <v>1580</v>
      </c>
      <c r="N139" s="5" t="s">
        <v>1568</v>
      </c>
      <c r="O139" s="20">
        <v>2026.0</v>
      </c>
      <c r="P139" s="20">
        <v>1.0</v>
      </c>
      <c r="Q139" s="3">
        <v>0.0</v>
      </c>
    </row>
    <row r="140">
      <c r="A140" s="3" t="s">
        <v>1578</v>
      </c>
      <c r="B140" s="3" t="s">
        <v>1581</v>
      </c>
      <c r="C140" s="20">
        <v>4.0</v>
      </c>
      <c r="D140" s="20">
        <v>2019.0</v>
      </c>
      <c r="E140" s="3" t="s">
        <v>1582</v>
      </c>
      <c r="F140" s="11"/>
      <c r="G140" s="6">
        <v>44377.0</v>
      </c>
      <c r="H140" s="6">
        <v>44013.0</v>
      </c>
      <c r="J140" s="3" t="s">
        <v>1583</v>
      </c>
      <c r="M140" s="5" t="s">
        <v>1584</v>
      </c>
      <c r="N140" s="5" t="s">
        <v>1568</v>
      </c>
      <c r="O140" s="20">
        <v>2026.0</v>
      </c>
      <c r="P140" s="20">
        <v>1.0</v>
      </c>
      <c r="Q140" s="20">
        <v>1.0</v>
      </c>
    </row>
    <row r="141">
      <c r="A141" s="3" t="s">
        <v>1585</v>
      </c>
      <c r="B141" s="3" t="s">
        <v>1586</v>
      </c>
      <c r="C141" s="20">
        <v>1.0</v>
      </c>
      <c r="D141" s="20">
        <v>2021.0</v>
      </c>
      <c r="E141" s="3" t="s">
        <v>1587</v>
      </c>
      <c r="F141" s="11"/>
      <c r="K141" s="3" t="s">
        <v>1588</v>
      </c>
      <c r="M141" s="5" t="s">
        <v>1589</v>
      </c>
      <c r="N141" s="5" t="s">
        <v>1590</v>
      </c>
      <c r="O141" s="20">
        <v>2026.0</v>
      </c>
      <c r="P141" s="20">
        <v>1.0</v>
      </c>
      <c r="Q141" s="20">
        <v>1.0</v>
      </c>
    </row>
    <row r="142">
      <c r="A142" s="3" t="s">
        <v>1587</v>
      </c>
      <c r="B142" s="3" t="s">
        <v>1591</v>
      </c>
      <c r="C142" s="20">
        <v>1.0</v>
      </c>
      <c r="D142" s="20">
        <v>2020.0</v>
      </c>
      <c r="E142" s="3" t="s">
        <v>1592</v>
      </c>
      <c r="F142" s="11"/>
      <c r="G142" s="6">
        <v>44308.0</v>
      </c>
      <c r="H142" s="6">
        <v>43944.0</v>
      </c>
      <c r="J142" s="3" t="s">
        <v>1593</v>
      </c>
      <c r="M142" s="5" t="s">
        <v>1594</v>
      </c>
      <c r="N142" s="5" t="s">
        <v>1590</v>
      </c>
      <c r="O142" s="20">
        <v>2026.0</v>
      </c>
      <c r="P142" s="20">
        <v>1.0</v>
      </c>
      <c r="Q142" s="20">
        <v>1.0</v>
      </c>
    </row>
    <row r="143">
      <c r="A143" s="3" t="s">
        <v>1595</v>
      </c>
      <c r="B143" s="3" t="s">
        <v>1596</v>
      </c>
      <c r="C143" s="20">
        <v>3.0</v>
      </c>
      <c r="D143" s="20">
        <v>2023.0</v>
      </c>
      <c r="E143" s="3" t="s">
        <v>1597</v>
      </c>
      <c r="F143" s="7">
        <v>0.1</v>
      </c>
      <c r="J143" s="3" t="s">
        <v>1598</v>
      </c>
      <c r="M143" s="5" t="s">
        <v>1599</v>
      </c>
      <c r="N143" s="5" t="s">
        <v>1600</v>
      </c>
      <c r="O143" s="20">
        <v>2026.0</v>
      </c>
      <c r="P143" s="20">
        <v>1.0</v>
      </c>
      <c r="Q143" s="20">
        <v>1.0</v>
      </c>
    </row>
    <row r="144">
      <c r="A144" s="3" t="s">
        <v>1601</v>
      </c>
      <c r="B144" s="3" t="s">
        <v>1602</v>
      </c>
      <c r="C144" s="20">
        <v>1.0</v>
      </c>
      <c r="D144" s="20">
        <v>2020.0</v>
      </c>
      <c r="E144" s="3" t="s">
        <v>1603</v>
      </c>
      <c r="F144" s="11"/>
      <c r="G144" s="6">
        <v>44391.0</v>
      </c>
      <c r="H144" s="6">
        <v>44027.0</v>
      </c>
      <c r="J144" s="3" t="s">
        <v>1604</v>
      </c>
      <c r="M144" s="5" t="s">
        <v>1605</v>
      </c>
      <c r="N144" s="5" t="s">
        <v>1606</v>
      </c>
      <c r="O144" s="20">
        <v>2026.0</v>
      </c>
      <c r="P144" s="20">
        <v>1.0</v>
      </c>
      <c r="Q144" s="3">
        <v>0.0</v>
      </c>
    </row>
    <row r="145">
      <c r="A145" s="3" t="s">
        <v>1607</v>
      </c>
      <c r="B145" s="3" t="s">
        <v>1608</v>
      </c>
      <c r="C145" s="20">
        <v>1.0</v>
      </c>
      <c r="D145" s="20">
        <v>2022.0</v>
      </c>
      <c r="E145" s="3" t="s">
        <v>1609</v>
      </c>
      <c r="F145" s="11"/>
      <c r="K145" s="3" t="s">
        <v>1610</v>
      </c>
      <c r="M145" s="5" t="s">
        <v>1611</v>
      </c>
      <c r="N145" s="5" t="s">
        <v>1612</v>
      </c>
      <c r="O145" s="20">
        <v>2026.0</v>
      </c>
      <c r="P145" s="20">
        <v>1.0</v>
      </c>
      <c r="Q145" s="3">
        <v>0.0</v>
      </c>
    </row>
    <row r="146">
      <c r="A146" s="3" t="s">
        <v>1609</v>
      </c>
      <c r="B146" s="3" t="s">
        <v>1613</v>
      </c>
      <c r="C146" s="20">
        <v>3.0</v>
      </c>
      <c r="D146" s="20">
        <v>2021.0</v>
      </c>
      <c r="E146" s="3" t="s">
        <v>1614</v>
      </c>
      <c r="F146" s="11"/>
      <c r="J146" s="3" t="s">
        <v>1615</v>
      </c>
      <c r="M146" s="5" t="s">
        <v>1616</v>
      </c>
      <c r="N146" s="5" t="s">
        <v>1612</v>
      </c>
      <c r="O146" s="20">
        <v>2026.0</v>
      </c>
      <c r="P146" s="20">
        <v>1.0</v>
      </c>
      <c r="Q146" s="20">
        <v>1.0</v>
      </c>
    </row>
    <row r="147">
      <c r="A147" s="3" t="s">
        <v>1617</v>
      </c>
      <c r="B147" s="3" t="s">
        <v>1618</v>
      </c>
      <c r="C147" s="20">
        <v>4.0</v>
      </c>
      <c r="D147" s="20">
        <v>2022.0</v>
      </c>
      <c r="E147" s="3" t="s">
        <v>1619</v>
      </c>
      <c r="F147" s="11"/>
      <c r="G147" s="6">
        <v>45290.0</v>
      </c>
      <c r="H147" s="6">
        <v>44926.0</v>
      </c>
      <c r="K147" s="3" t="s">
        <v>1620</v>
      </c>
      <c r="M147" s="5" t="s">
        <v>1621</v>
      </c>
      <c r="N147" s="5" t="s">
        <v>1622</v>
      </c>
      <c r="O147" s="20">
        <v>2026.0</v>
      </c>
      <c r="P147" s="20">
        <v>1.0</v>
      </c>
      <c r="Q147" s="20">
        <v>1.0</v>
      </c>
    </row>
    <row r="148">
      <c r="A148" s="3" t="s">
        <v>1623</v>
      </c>
      <c r="B148" s="3" t="s">
        <v>1624</v>
      </c>
      <c r="C148" s="20">
        <v>4.0</v>
      </c>
      <c r="D148" s="20">
        <v>2022.0</v>
      </c>
      <c r="E148" s="3" t="s">
        <v>1625</v>
      </c>
      <c r="F148" s="7">
        <v>0.03</v>
      </c>
      <c r="J148" s="3" t="s">
        <v>1626</v>
      </c>
      <c r="M148" s="5" t="s">
        <v>1627</v>
      </c>
      <c r="N148" s="5" t="s">
        <v>1628</v>
      </c>
      <c r="O148" s="20">
        <v>2026.0</v>
      </c>
      <c r="P148" s="20">
        <v>1.0</v>
      </c>
      <c r="Q148" s="20">
        <v>1.0</v>
      </c>
    </row>
    <row r="149">
      <c r="A149" s="3" t="s">
        <v>1625</v>
      </c>
      <c r="B149" s="3" t="s">
        <v>1629</v>
      </c>
      <c r="C149" s="20">
        <v>3.0</v>
      </c>
      <c r="D149" s="20">
        <v>2021.0</v>
      </c>
      <c r="E149" s="3" t="s">
        <v>1630</v>
      </c>
      <c r="F149" s="11"/>
      <c r="J149" s="3" t="s">
        <v>1631</v>
      </c>
      <c r="M149" s="5" t="s">
        <v>1632</v>
      </c>
      <c r="N149" s="5" t="s">
        <v>1628</v>
      </c>
      <c r="O149" s="20">
        <v>2026.0</v>
      </c>
      <c r="P149" s="20">
        <v>1.0</v>
      </c>
      <c r="Q149" s="3">
        <v>0.0</v>
      </c>
    </row>
    <row r="150">
      <c r="A150" s="3" t="s">
        <v>1630</v>
      </c>
      <c r="B150" s="3" t="s">
        <v>1633</v>
      </c>
      <c r="C150" s="20">
        <v>3.0</v>
      </c>
      <c r="D150" s="20">
        <v>2020.0</v>
      </c>
      <c r="E150" s="3" t="s">
        <v>1634</v>
      </c>
      <c r="F150" s="11"/>
      <c r="G150" s="6">
        <v>44500.0</v>
      </c>
      <c r="H150" s="6">
        <v>44136.0</v>
      </c>
      <c r="J150" s="3" t="s">
        <v>1635</v>
      </c>
      <c r="M150" s="5" t="s">
        <v>1636</v>
      </c>
      <c r="N150" s="5" t="s">
        <v>1628</v>
      </c>
      <c r="O150" s="20">
        <v>2026.0</v>
      </c>
      <c r="P150" s="20">
        <v>1.0</v>
      </c>
      <c r="Q150" s="3">
        <v>0.0</v>
      </c>
    </row>
    <row r="151">
      <c r="A151" s="3" t="s">
        <v>1637</v>
      </c>
      <c r="B151" s="3" t="s">
        <v>1638</v>
      </c>
      <c r="C151" s="20">
        <v>4.0</v>
      </c>
      <c r="D151" s="20">
        <v>2024.0</v>
      </c>
      <c r="E151" s="3" t="s">
        <v>1639</v>
      </c>
      <c r="F151" s="7">
        <v>0.04</v>
      </c>
      <c r="I151" s="3" t="s">
        <v>1640</v>
      </c>
      <c r="J151" s="3" t="s">
        <v>1641</v>
      </c>
      <c r="M151" s="5" t="s">
        <v>1642</v>
      </c>
      <c r="N151" s="5" t="s">
        <v>781</v>
      </c>
      <c r="O151" s="20">
        <v>2026.0</v>
      </c>
      <c r="P151" s="20">
        <v>1.0</v>
      </c>
      <c r="Q151" s="20">
        <v>1.0</v>
      </c>
    </row>
    <row r="152">
      <c r="A152" s="3" t="s">
        <v>1643</v>
      </c>
      <c r="B152" s="3" t="s">
        <v>1644</v>
      </c>
      <c r="C152" s="20">
        <v>1.0</v>
      </c>
      <c r="D152" s="20">
        <v>2023.0</v>
      </c>
      <c r="E152" s="3" t="s">
        <v>1645</v>
      </c>
      <c r="F152" s="7">
        <v>0.2</v>
      </c>
      <c r="J152" s="3" t="s">
        <v>1646</v>
      </c>
      <c r="M152" s="5" t="s">
        <v>1647</v>
      </c>
      <c r="N152" s="5" t="s">
        <v>1648</v>
      </c>
      <c r="O152" s="20">
        <v>2026.0</v>
      </c>
      <c r="P152" s="20">
        <v>1.0</v>
      </c>
      <c r="Q152" s="20">
        <v>1.0</v>
      </c>
    </row>
    <row r="153">
      <c r="A153" s="3" t="s">
        <v>1649</v>
      </c>
      <c r="B153" s="3" t="s">
        <v>1650</v>
      </c>
      <c r="C153" s="20">
        <v>1.0</v>
      </c>
      <c r="D153" s="20">
        <v>2024.0</v>
      </c>
      <c r="E153" s="3" t="s">
        <v>1643</v>
      </c>
      <c r="F153" s="7">
        <v>0.2</v>
      </c>
      <c r="I153" s="3" t="s">
        <v>1651</v>
      </c>
      <c r="J153" s="3" t="s">
        <v>1652</v>
      </c>
      <c r="M153" s="5" t="s">
        <v>1653</v>
      </c>
      <c r="N153" s="5" t="s">
        <v>1648</v>
      </c>
      <c r="O153" s="20">
        <v>2026.0</v>
      </c>
      <c r="P153" s="20">
        <v>1.0</v>
      </c>
      <c r="Q153" s="20">
        <v>1.0</v>
      </c>
    </row>
    <row r="154">
      <c r="A154" s="3" t="s">
        <v>1654</v>
      </c>
      <c r="B154" s="3" t="s">
        <v>1655</v>
      </c>
      <c r="C154" s="20">
        <v>4.0</v>
      </c>
      <c r="D154" s="20">
        <v>2023.0</v>
      </c>
      <c r="E154" s="3" t="s">
        <v>1656</v>
      </c>
      <c r="F154" s="7">
        <v>0.1</v>
      </c>
      <c r="I154" s="3" t="s">
        <v>1657</v>
      </c>
      <c r="J154" s="3" t="s">
        <v>1658</v>
      </c>
      <c r="M154" s="5" t="s">
        <v>1659</v>
      </c>
      <c r="N154" s="5" t="s">
        <v>1660</v>
      </c>
      <c r="O154" s="20">
        <v>2026.0</v>
      </c>
      <c r="P154" s="20">
        <v>1.0</v>
      </c>
      <c r="Q154" s="20">
        <v>1.0</v>
      </c>
    </row>
    <row r="155">
      <c r="A155" s="3" t="s">
        <v>1656</v>
      </c>
      <c r="B155" s="3" t="s">
        <v>1661</v>
      </c>
      <c r="C155" s="20">
        <v>4.0</v>
      </c>
      <c r="D155" s="20">
        <v>2022.0</v>
      </c>
      <c r="E155" s="3" t="s">
        <v>1662</v>
      </c>
      <c r="F155" s="7">
        <v>0.1</v>
      </c>
      <c r="J155" s="3" t="s">
        <v>1663</v>
      </c>
      <c r="M155" s="5" t="s">
        <v>1664</v>
      </c>
      <c r="N155" s="5" t="s">
        <v>1660</v>
      </c>
      <c r="O155" s="20">
        <v>2026.0</v>
      </c>
      <c r="P155" s="20">
        <v>1.0</v>
      </c>
      <c r="Q155" s="20">
        <v>1.0</v>
      </c>
    </row>
    <row r="156">
      <c r="A156" s="3" t="s">
        <v>1665</v>
      </c>
      <c r="B156" s="3" t="s">
        <v>1666</v>
      </c>
      <c r="C156" s="20">
        <v>4.0</v>
      </c>
      <c r="D156" s="20">
        <v>2022.0</v>
      </c>
      <c r="E156" s="3" t="s">
        <v>1667</v>
      </c>
      <c r="F156" s="7">
        <v>0.0387</v>
      </c>
      <c r="J156" s="3" t="s">
        <v>1668</v>
      </c>
      <c r="M156" s="5" t="s">
        <v>1669</v>
      </c>
      <c r="N156" s="5" t="s">
        <v>1670</v>
      </c>
      <c r="O156" s="20">
        <v>2026.0</v>
      </c>
      <c r="P156" s="20">
        <v>1.0</v>
      </c>
      <c r="Q156" s="20">
        <v>1.0</v>
      </c>
    </row>
    <row r="157">
      <c r="A157" s="3" t="s">
        <v>1667</v>
      </c>
      <c r="B157" s="3" t="s">
        <v>1671</v>
      </c>
      <c r="C157" s="20">
        <v>4.0</v>
      </c>
      <c r="D157" s="20">
        <v>2021.0</v>
      </c>
      <c r="E157" s="3" t="s">
        <v>1672</v>
      </c>
      <c r="F157" s="11"/>
      <c r="J157" s="3" t="s">
        <v>1673</v>
      </c>
      <c r="M157" s="5" t="s">
        <v>1674</v>
      </c>
      <c r="N157" s="5" t="s">
        <v>1670</v>
      </c>
      <c r="O157" s="20">
        <v>2026.0</v>
      </c>
      <c r="P157" s="20">
        <v>1.0</v>
      </c>
      <c r="Q157" s="20">
        <v>1.0</v>
      </c>
    </row>
    <row r="158">
      <c r="A158" s="3" t="s">
        <v>1672</v>
      </c>
      <c r="B158" s="3" t="s">
        <v>1675</v>
      </c>
      <c r="C158" s="20">
        <v>1.0</v>
      </c>
      <c r="D158" s="20">
        <v>2021.0</v>
      </c>
      <c r="E158" s="3" t="s">
        <v>1676</v>
      </c>
      <c r="F158" s="11"/>
      <c r="G158" s="6">
        <v>44561.0</v>
      </c>
      <c r="H158" s="6">
        <v>44197.0</v>
      </c>
      <c r="J158" s="3" t="s">
        <v>1677</v>
      </c>
      <c r="M158" s="5" t="s">
        <v>1678</v>
      </c>
      <c r="N158" s="5" t="s">
        <v>1670</v>
      </c>
      <c r="O158" s="20">
        <v>2026.0</v>
      </c>
      <c r="P158" s="20">
        <v>1.0</v>
      </c>
      <c r="Q158" s="3">
        <v>0.0</v>
      </c>
    </row>
    <row r="159">
      <c r="A159" s="3" t="s">
        <v>1679</v>
      </c>
      <c r="B159" s="3" t="s">
        <v>1680</v>
      </c>
      <c r="C159" s="20">
        <v>2.0</v>
      </c>
      <c r="D159" s="20">
        <v>2022.0</v>
      </c>
      <c r="E159" s="3" t="s">
        <v>1681</v>
      </c>
      <c r="F159" s="7">
        <v>0.0204</v>
      </c>
      <c r="J159" s="3" t="s">
        <v>1682</v>
      </c>
      <c r="M159" s="5" t="s">
        <v>1683</v>
      </c>
      <c r="N159" s="5" t="s">
        <v>1684</v>
      </c>
      <c r="O159" s="20">
        <v>2026.0</v>
      </c>
      <c r="P159" s="20">
        <v>1.0</v>
      </c>
      <c r="Q159" s="3">
        <v>0.0</v>
      </c>
    </row>
    <row r="160">
      <c r="A160" s="3" t="s">
        <v>1681</v>
      </c>
      <c r="B160" s="3" t="s">
        <v>1685</v>
      </c>
      <c r="C160" s="20">
        <v>2.0</v>
      </c>
      <c r="D160" s="20">
        <v>2021.0</v>
      </c>
      <c r="E160" s="3" t="s">
        <v>1686</v>
      </c>
      <c r="F160" s="11"/>
      <c r="J160" s="3" t="s">
        <v>1687</v>
      </c>
      <c r="M160" s="5" t="s">
        <v>1688</v>
      </c>
      <c r="N160" s="5" t="s">
        <v>1684</v>
      </c>
      <c r="O160" s="20">
        <v>2026.0</v>
      </c>
      <c r="P160" s="20">
        <v>1.0</v>
      </c>
      <c r="Q160" s="20">
        <v>1.0</v>
      </c>
    </row>
    <row r="161">
      <c r="A161" s="3" t="s">
        <v>1689</v>
      </c>
      <c r="B161" s="3" t="s">
        <v>1690</v>
      </c>
      <c r="C161" s="20">
        <v>3.0</v>
      </c>
      <c r="D161" s="20">
        <v>2023.0</v>
      </c>
      <c r="E161" s="3" t="s">
        <v>1691</v>
      </c>
      <c r="F161" s="7">
        <v>0.0175</v>
      </c>
      <c r="K161" s="3" t="s">
        <v>1692</v>
      </c>
      <c r="M161" s="5" t="s">
        <v>1693</v>
      </c>
      <c r="N161" s="5" t="s">
        <v>1694</v>
      </c>
      <c r="O161" s="20">
        <v>2026.0</v>
      </c>
      <c r="P161" s="20">
        <v>1.0</v>
      </c>
      <c r="Q161" s="20">
        <v>1.0</v>
      </c>
    </row>
    <row r="162">
      <c r="A162" s="3" t="s">
        <v>1691</v>
      </c>
      <c r="B162" s="3" t="s">
        <v>1695</v>
      </c>
      <c r="C162" s="20">
        <v>3.0</v>
      </c>
      <c r="D162" s="20">
        <v>2021.0</v>
      </c>
      <c r="E162" s="3" t="s">
        <v>1696</v>
      </c>
      <c r="F162" s="11"/>
      <c r="G162" s="6">
        <v>44818.0</v>
      </c>
      <c r="H162" s="6">
        <v>44454.0</v>
      </c>
      <c r="J162" s="3" t="s">
        <v>1697</v>
      </c>
      <c r="M162" s="5" t="s">
        <v>1698</v>
      </c>
      <c r="N162" s="5" t="s">
        <v>1694</v>
      </c>
      <c r="O162" s="20">
        <v>2026.0</v>
      </c>
      <c r="P162" s="20">
        <v>1.0</v>
      </c>
      <c r="Q162" s="20">
        <v>1.0</v>
      </c>
    </row>
    <row r="163">
      <c r="A163" s="3" t="s">
        <v>1699</v>
      </c>
      <c r="B163" s="3" t="s">
        <v>1700</v>
      </c>
      <c r="C163" s="20">
        <v>4.0</v>
      </c>
      <c r="D163" s="20">
        <v>2019.0</v>
      </c>
      <c r="E163" s="3" t="s">
        <v>1701</v>
      </c>
      <c r="F163" s="11"/>
      <c r="G163" s="6">
        <v>44010.0</v>
      </c>
      <c r="H163" s="6">
        <v>43645.0</v>
      </c>
      <c r="J163" s="3" t="s">
        <v>1702</v>
      </c>
      <c r="M163" s="5" t="s">
        <v>1703</v>
      </c>
      <c r="N163" s="5" t="s">
        <v>1704</v>
      </c>
      <c r="O163" s="20">
        <v>2026.0</v>
      </c>
      <c r="P163" s="20">
        <v>1.0</v>
      </c>
      <c r="Q163" s="20">
        <v>1.0</v>
      </c>
    </row>
    <row r="164">
      <c r="A164" s="3" t="s">
        <v>1705</v>
      </c>
      <c r="B164" s="3" t="s">
        <v>1706</v>
      </c>
      <c r="C164" s="20">
        <v>4.0</v>
      </c>
      <c r="D164" s="20">
        <v>2020.0</v>
      </c>
      <c r="E164" s="3" t="s">
        <v>1699</v>
      </c>
      <c r="F164" s="11"/>
      <c r="G164" s="6">
        <v>44375.0</v>
      </c>
      <c r="H164" s="6">
        <v>44011.0</v>
      </c>
      <c r="K164" s="3" t="s">
        <v>1707</v>
      </c>
      <c r="M164" s="5" t="s">
        <v>1708</v>
      </c>
      <c r="N164" s="5" t="s">
        <v>1704</v>
      </c>
      <c r="O164" s="20">
        <v>2026.0</v>
      </c>
      <c r="P164" s="20">
        <v>1.0</v>
      </c>
      <c r="Q164" s="3">
        <v>0.0</v>
      </c>
    </row>
    <row r="165">
      <c r="A165" s="3" t="s">
        <v>1709</v>
      </c>
      <c r="B165" s="3" t="s">
        <v>1710</v>
      </c>
      <c r="C165" s="20">
        <v>2.0</v>
      </c>
      <c r="D165" s="20">
        <v>2023.0</v>
      </c>
      <c r="E165" s="3" t="s">
        <v>1711</v>
      </c>
      <c r="F165" s="7">
        <v>0.1</v>
      </c>
      <c r="J165" s="3" t="s">
        <v>1712</v>
      </c>
      <c r="M165" s="5" t="s">
        <v>1713</v>
      </c>
      <c r="N165" s="5" t="s">
        <v>1714</v>
      </c>
      <c r="O165" s="20">
        <v>2026.0</v>
      </c>
      <c r="P165" s="20">
        <v>1.0</v>
      </c>
      <c r="Q165" s="20">
        <v>1.0</v>
      </c>
    </row>
    <row r="166">
      <c r="A166" s="3" t="s">
        <v>1711</v>
      </c>
      <c r="B166" s="3" t="s">
        <v>1715</v>
      </c>
      <c r="C166" s="20">
        <v>2.0</v>
      </c>
      <c r="D166" s="20">
        <v>2021.0</v>
      </c>
      <c r="E166" s="3" t="s">
        <v>1716</v>
      </c>
      <c r="F166" s="11"/>
      <c r="G166" s="6">
        <v>44802.0</v>
      </c>
      <c r="H166" s="6">
        <v>44438.0</v>
      </c>
      <c r="J166" s="3" t="s">
        <v>1717</v>
      </c>
      <c r="M166" s="5" t="s">
        <v>1718</v>
      </c>
      <c r="N166" s="5" t="s">
        <v>1714</v>
      </c>
      <c r="O166" s="20">
        <v>2026.0</v>
      </c>
      <c r="P166" s="20">
        <v>1.0</v>
      </c>
      <c r="Q166" s="20">
        <v>1.0</v>
      </c>
    </row>
    <row r="167">
      <c r="A167" s="3" t="s">
        <v>1719</v>
      </c>
      <c r="B167" s="3" t="s">
        <v>1720</v>
      </c>
      <c r="C167" s="20">
        <v>2.0</v>
      </c>
      <c r="D167" s="20">
        <v>2019.0</v>
      </c>
      <c r="F167" s="11"/>
      <c r="G167" s="6">
        <v>43951.0</v>
      </c>
      <c r="H167" s="6">
        <v>43586.0</v>
      </c>
      <c r="M167" s="5" t="s">
        <v>1721</v>
      </c>
      <c r="N167" s="5" t="s">
        <v>1722</v>
      </c>
      <c r="O167" s="20">
        <v>2026.0</v>
      </c>
      <c r="P167" s="20">
        <v>1.0</v>
      </c>
      <c r="Q167" s="20">
        <v>1.0</v>
      </c>
    </row>
    <row r="168">
      <c r="A168" s="3" t="s">
        <v>1723</v>
      </c>
      <c r="B168" s="3" t="s">
        <v>1724</v>
      </c>
      <c r="C168" s="20">
        <v>2.0</v>
      </c>
      <c r="D168" s="20">
        <v>2021.0</v>
      </c>
      <c r="F168" s="11"/>
      <c r="K168" s="3" t="s">
        <v>1725</v>
      </c>
      <c r="M168" s="5" t="s">
        <v>1726</v>
      </c>
      <c r="N168" s="5" t="s">
        <v>1722</v>
      </c>
      <c r="O168" s="20">
        <v>2026.0</v>
      </c>
      <c r="P168" s="20">
        <v>1.0</v>
      </c>
      <c r="Q168" s="3">
        <v>0.0</v>
      </c>
    </row>
    <row r="169">
      <c r="A169" s="3" t="s">
        <v>1727</v>
      </c>
      <c r="B169" s="3" t="s">
        <v>1728</v>
      </c>
      <c r="C169" s="20">
        <v>2.0</v>
      </c>
      <c r="D169" s="20">
        <v>2020.0</v>
      </c>
      <c r="F169" s="11"/>
      <c r="G169" s="6">
        <v>44316.0</v>
      </c>
      <c r="H169" s="6">
        <v>43952.0</v>
      </c>
      <c r="J169" s="3" t="s">
        <v>1729</v>
      </c>
      <c r="M169" s="5" t="s">
        <v>1730</v>
      </c>
      <c r="N169" s="5" t="s">
        <v>1722</v>
      </c>
      <c r="O169" s="20">
        <v>2026.0</v>
      </c>
      <c r="P169" s="20">
        <v>1.0</v>
      </c>
      <c r="Q169" s="20">
        <v>1.0</v>
      </c>
    </row>
    <row r="170">
      <c r="A170" s="3" t="s">
        <v>1731</v>
      </c>
      <c r="B170" s="3" t="s">
        <v>1732</v>
      </c>
      <c r="C170" s="20">
        <v>3.0</v>
      </c>
      <c r="D170" s="20">
        <v>2019.0</v>
      </c>
      <c r="E170" s="3" t="s">
        <v>1733</v>
      </c>
      <c r="F170" s="11"/>
      <c r="G170" s="6">
        <v>44135.0</v>
      </c>
      <c r="H170" s="6">
        <v>43770.0</v>
      </c>
      <c r="M170" s="5" t="s">
        <v>1734</v>
      </c>
      <c r="N170" s="5" t="s">
        <v>1735</v>
      </c>
      <c r="O170" s="20">
        <v>2026.0</v>
      </c>
      <c r="P170" s="20">
        <v>1.0</v>
      </c>
      <c r="Q170" s="20">
        <v>1.0</v>
      </c>
    </row>
    <row r="171">
      <c r="A171" s="3" t="s">
        <v>1736</v>
      </c>
      <c r="B171" s="3" t="s">
        <v>1737</v>
      </c>
      <c r="C171" s="20">
        <v>3.0</v>
      </c>
      <c r="D171" s="20">
        <v>2021.0</v>
      </c>
      <c r="E171" s="3" t="s">
        <v>1738</v>
      </c>
      <c r="F171" s="11"/>
      <c r="J171" s="3" t="s">
        <v>1739</v>
      </c>
      <c r="M171" s="5" t="s">
        <v>1740</v>
      </c>
      <c r="N171" s="5" t="s">
        <v>1735</v>
      </c>
      <c r="O171" s="20">
        <v>2026.0</v>
      </c>
      <c r="P171" s="20">
        <v>1.0</v>
      </c>
      <c r="Q171" s="3">
        <v>0.0</v>
      </c>
    </row>
    <row r="172">
      <c r="A172" s="3" t="s">
        <v>1738</v>
      </c>
      <c r="B172" s="3" t="s">
        <v>1741</v>
      </c>
      <c r="C172" s="20">
        <v>3.0</v>
      </c>
      <c r="D172" s="20">
        <v>2020.0</v>
      </c>
      <c r="E172" s="3" t="s">
        <v>1731</v>
      </c>
      <c r="F172" s="11"/>
      <c r="G172" s="6">
        <v>44500.0</v>
      </c>
      <c r="H172" s="6">
        <v>44136.0</v>
      </c>
      <c r="J172" s="3" t="s">
        <v>1742</v>
      </c>
      <c r="M172" s="5" t="s">
        <v>1743</v>
      </c>
      <c r="N172" s="5" t="s">
        <v>1735</v>
      </c>
      <c r="O172" s="20">
        <v>2026.0</v>
      </c>
      <c r="P172" s="20">
        <v>1.0</v>
      </c>
      <c r="Q172" s="20">
        <v>1.0</v>
      </c>
    </row>
    <row r="173">
      <c r="A173" s="3" t="s">
        <v>1744</v>
      </c>
      <c r="B173" s="3" t="s">
        <v>1745</v>
      </c>
      <c r="C173" s="20">
        <v>3.0</v>
      </c>
      <c r="D173" s="20">
        <v>2021.0</v>
      </c>
      <c r="E173" s="3" t="s">
        <v>1746</v>
      </c>
      <c r="F173" s="11"/>
      <c r="G173" s="6">
        <v>44864.0</v>
      </c>
      <c r="H173" s="6">
        <v>44500.0</v>
      </c>
      <c r="J173" s="3" t="s">
        <v>1747</v>
      </c>
      <c r="M173" s="5" t="s">
        <v>1748</v>
      </c>
      <c r="N173" s="5" t="s">
        <v>890</v>
      </c>
      <c r="O173" s="20">
        <v>2026.0</v>
      </c>
      <c r="P173" s="20">
        <v>1.0</v>
      </c>
      <c r="Q173" s="3">
        <v>0.0</v>
      </c>
    </row>
    <row r="174">
      <c r="A174" s="3" t="s">
        <v>1749</v>
      </c>
      <c r="B174" s="3" t="s">
        <v>1750</v>
      </c>
      <c r="C174" s="20">
        <v>4.0</v>
      </c>
      <c r="D174" s="20">
        <v>2022.0</v>
      </c>
      <c r="E174" s="3" t="s">
        <v>1751</v>
      </c>
      <c r="F174" s="7">
        <v>0.0222</v>
      </c>
      <c r="J174" s="3" t="s">
        <v>1752</v>
      </c>
      <c r="M174" s="5" t="s">
        <v>1753</v>
      </c>
      <c r="N174" s="5" t="s">
        <v>1754</v>
      </c>
      <c r="O174" s="20">
        <v>2026.0</v>
      </c>
      <c r="P174" s="20">
        <v>1.0</v>
      </c>
      <c r="Q174" s="3">
        <v>0.0</v>
      </c>
    </row>
    <row r="175">
      <c r="A175" s="3" t="s">
        <v>1751</v>
      </c>
      <c r="B175" s="3" t="s">
        <v>1755</v>
      </c>
      <c r="C175" s="20">
        <v>4.0</v>
      </c>
      <c r="D175" s="20">
        <v>2021.0</v>
      </c>
      <c r="E175" s="3" t="s">
        <v>1756</v>
      </c>
      <c r="F175" s="11"/>
      <c r="G175" s="6">
        <v>44926.0</v>
      </c>
      <c r="H175" s="6">
        <v>44562.0</v>
      </c>
      <c r="J175" s="3" t="s">
        <v>1757</v>
      </c>
      <c r="M175" s="5" t="s">
        <v>1758</v>
      </c>
      <c r="N175" s="5" t="s">
        <v>1754</v>
      </c>
      <c r="O175" s="20">
        <v>2026.0</v>
      </c>
      <c r="P175" s="20">
        <v>1.0</v>
      </c>
      <c r="Q175" s="20">
        <v>1.0</v>
      </c>
    </row>
    <row r="176">
      <c r="A176" s="3" t="s">
        <v>1759</v>
      </c>
      <c r="B176" s="3" t="s">
        <v>1760</v>
      </c>
      <c r="C176" s="20">
        <v>4.0</v>
      </c>
      <c r="D176" s="20">
        <v>2020.0</v>
      </c>
      <c r="E176" s="3" t="s">
        <v>1761</v>
      </c>
      <c r="F176" s="11"/>
      <c r="G176" s="6">
        <v>44592.0</v>
      </c>
      <c r="H176" s="6">
        <v>44228.0</v>
      </c>
      <c r="M176" s="5" t="s">
        <v>1762</v>
      </c>
      <c r="N176" s="5" t="s">
        <v>1763</v>
      </c>
      <c r="O176" s="20">
        <v>2026.0</v>
      </c>
      <c r="P176" s="20">
        <v>1.0</v>
      </c>
      <c r="Q176" s="3">
        <v>0.0</v>
      </c>
    </row>
    <row r="177">
      <c r="A177" s="3" t="s">
        <v>1764</v>
      </c>
      <c r="B177" s="3" t="s">
        <v>1765</v>
      </c>
      <c r="C177" s="20">
        <v>3.0</v>
      </c>
      <c r="D177" s="20">
        <v>2019.0</v>
      </c>
      <c r="E177" s="3" t="s">
        <v>1766</v>
      </c>
      <c r="F177" s="11"/>
      <c r="G177" s="6">
        <v>44347.0</v>
      </c>
      <c r="H177" s="6">
        <v>43617.0</v>
      </c>
      <c r="M177" s="5" t="s">
        <v>1767</v>
      </c>
      <c r="N177" s="5" t="s">
        <v>1543</v>
      </c>
      <c r="O177" s="20">
        <v>2026.0</v>
      </c>
      <c r="P177" s="20">
        <v>1.0</v>
      </c>
      <c r="Q177" s="20">
        <v>1.0</v>
      </c>
    </row>
    <row r="178">
      <c r="A178" s="3" t="s">
        <v>1768</v>
      </c>
      <c r="B178" s="3" t="s">
        <v>1769</v>
      </c>
      <c r="C178" s="20">
        <v>2.0</v>
      </c>
      <c r="D178" s="20">
        <v>2023.0</v>
      </c>
      <c r="E178" s="3" t="s">
        <v>1770</v>
      </c>
      <c r="F178" s="7">
        <v>0.0325</v>
      </c>
      <c r="I178" s="3" t="s">
        <v>1771</v>
      </c>
      <c r="J178" s="3" t="s">
        <v>1772</v>
      </c>
      <c r="M178" s="5" t="s">
        <v>1773</v>
      </c>
      <c r="N178" s="5" t="s">
        <v>1543</v>
      </c>
      <c r="O178" s="20">
        <v>2026.0</v>
      </c>
      <c r="P178" s="20">
        <v>1.0</v>
      </c>
      <c r="Q178" s="20">
        <v>1.0</v>
      </c>
    </row>
    <row r="179">
      <c r="A179" s="3" t="s">
        <v>1770</v>
      </c>
      <c r="B179" s="3" t="s">
        <v>1774</v>
      </c>
      <c r="C179" s="20">
        <v>2.0</v>
      </c>
      <c r="D179" s="20">
        <v>2021.0</v>
      </c>
      <c r="E179" s="3" t="s">
        <v>1764</v>
      </c>
      <c r="F179" s="11"/>
      <c r="G179" s="6">
        <v>44712.0</v>
      </c>
      <c r="H179" s="6">
        <v>44348.0</v>
      </c>
      <c r="J179" s="3" t="s">
        <v>1775</v>
      </c>
      <c r="M179" s="5" t="s">
        <v>1776</v>
      </c>
      <c r="N179" s="5" t="s">
        <v>1543</v>
      </c>
      <c r="O179" s="20">
        <v>2026.0</v>
      </c>
      <c r="P179" s="20">
        <v>1.0</v>
      </c>
      <c r="Q179" s="20">
        <v>1.0</v>
      </c>
    </row>
    <row r="180">
      <c r="A180" s="3" t="s">
        <v>1777</v>
      </c>
      <c r="B180" s="3" t="s">
        <v>1778</v>
      </c>
      <c r="C180" s="20">
        <v>4.0</v>
      </c>
      <c r="D180" s="20">
        <v>2023.0</v>
      </c>
      <c r="E180" s="3" t="s">
        <v>1779</v>
      </c>
      <c r="F180" s="7">
        <v>0.0442</v>
      </c>
      <c r="J180" s="3" t="s">
        <v>1780</v>
      </c>
      <c r="L180" s="3" t="s">
        <v>495</v>
      </c>
      <c r="M180" s="5" t="s">
        <v>1781</v>
      </c>
      <c r="N180" s="5" t="s">
        <v>1782</v>
      </c>
      <c r="O180" s="20">
        <v>2026.0</v>
      </c>
      <c r="P180" s="20">
        <v>1.0</v>
      </c>
      <c r="Q180" s="20">
        <v>1.0</v>
      </c>
    </row>
    <row r="181">
      <c r="A181" s="3" t="s">
        <v>1783</v>
      </c>
      <c r="B181" s="3" t="s">
        <v>1784</v>
      </c>
      <c r="C181" s="20">
        <v>4.0</v>
      </c>
      <c r="D181" s="20">
        <v>2025.0</v>
      </c>
      <c r="E181" s="3" t="s">
        <v>1785</v>
      </c>
      <c r="F181" s="7">
        <v>0.0442</v>
      </c>
      <c r="I181" s="3" t="s">
        <v>1786</v>
      </c>
      <c r="J181" s="3" t="s">
        <v>1787</v>
      </c>
      <c r="L181" s="3" t="s">
        <v>541</v>
      </c>
      <c r="M181" s="5" t="s">
        <v>1788</v>
      </c>
      <c r="N181" s="5" t="s">
        <v>1782</v>
      </c>
      <c r="O181" s="20">
        <v>2026.0</v>
      </c>
      <c r="P181" s="20">
        <v>1.0</v>
      </c>
      <c r="Q181" s="20">
        <v>1.0</v>
      </c>
    </row>
    <row r="182">
      <c r="A182" s="3" t="s">
        <v>1789</v>
      </c>
      <c r="B182" s="3" t="s">
        <v>1790</v>
      </c>
      <c r="C182" s="20">
        <v>4.0</v>
      </c>
      <c r="D182" s="20">
        <v>2026.0</v>
      </c>
      <c r="E182" s="3" t="s">
        <v>1783</v>
      </c>
      <c r="F182" s="7">
        <v>0.0442</v>
      </c>
      <c r="L182" s="3" t="s">
        <v>541</v>
      </c>
      <c r="M182" s="5" t="s">
        <v>1791</v>
      </c>
      <c r="N182" s="5" t="s">
        <v>1782</v>
      </c>
      <c r="O182" s="20">
        <v>2026.0</v>
      </c>
      <c r="P182" s="20">
        <v>1.0</v>
      </c>
      <c r="Q182" s="3">
        <v>0.0</v>
      </c>
    </row>
    <row r="183">
      <c r="A183" s="3" t="s">
        <v>1792</v>
      </c>
      <c r="B183" s="3" t="s">
        <v>1793</v>
      </c>
      <c r="C183" s="20">
        <v>1.0</v>
      </c>
      <c r="D183" s="20">
        <v>2024.0</v>
      </c>
      <c r="E183" s="3" t="s">
        <v>1794</v>
      </c>
      <c r="F183" s="11"/>
      <c r="K183" s="3" t="s">
        <v>1795</v>
      </c>
      <c r="M183" s="5" t="s">
        <v>1796</v>
      </c>
      <c r="N183" s="5" t="s">
        <v>1797</v>
      </c>
      <c r="O183" s="20">
        <v>2026.0</v>
      </c>
      <c r="P183" s="20">
        <v>1.0</v>
      </c>
      <c r="Q183" s="20">
        <v>1.0</v>
      </c>
    </row>
    <row r="184">
      <c r="A184" s="3" t="s">
        <v>1794</v>
      </c>
      <c r="B184" s="3" t="s">
        <v>1798</v>
      </c>
      <c r="C184" s="20">
        <v>4.0</v>
      </c>
      <c r="D184" s="20">
        <v>2020.0</v>
      </c>
      <c r="E184" s="3" t="s">
        <v>1799</v>
      </c>
      <c r="F184" s="11"/>
      <c r="G184" s="6">
        <v>44561.0</v>
      </c>
      <c r="H184" s="6">
        <v>44197.0</v>
      </c>
      <c r="J184" s="3" t="s">
        <v>1800</v>
      </c>
      <c r="M184" s="5" t="s">
        <v>1801</v>
      </c>
      <c r="N184" s="5" t="s">
        <v>1797</v>
      </c>
      <c r="O184" s="20">
        <v>2026.0</v>
      </c>
      <c r="P184" s="20">
        <v>1.0</v>
      </c>
      <c r="Q184" s="20">
        <v>1.0</v>
      </c>
    </row>
    <row r="185">
      <c r="A185" s="3" t="s">
        <v>1802</v>
      </c>
      <c r="B185" s="3" t="s">
        <v>1803</v>
      </c>
      <c r="C185" s="20">
        <v>4.0</v>
      </c>
      <c r="D185" s="20">
        <v>2024.0</v>
      </c>
      <c r="E185" s="3" t="s">
        <v>1804</v>
      </c>
      <c r="F185" s="7">
        <v>0.2</v>
      </c>
      <c r="K185" s="3" t="s">
        <v>1805</v>
      </c>
      <c r="M185" s="5" t="s">
        <v>1806</v>
      </c>
      <c r="N185" s="5" t="s">
        <v>1807</v>
      </c>
      <c r="O185" s="20">
        <v>2026.0</v>
      </c>
      <c r="P185" s="20">
        <v>1.0</v>
      </c>
      <c r="Q185" s="20">
        <v>1.0</v>
      </c>
    </row>
    <row r="186">
      <c r="A186" s="3" t="s">
        <v>1808</v>
      </c>
      <c r="B186" s="3" t="s">
        <v>1809</v>
      </c>
      <c r="C186" s="20">
        <v>4.0</v>
      </c>
      <c r="D186" s="20">
        <v>2023.0</v>
      </c>
      <c r="E186" s="3" t="s">
        <v>1810</v>
      </c>
      <c r="F186" s="7">
        <v>0.04</v>
      </c>
      <c r="K186" s="3" t="s">
        <v>1811</v>
      </c>
      <c r="M186" s="5" t="s">
        <v>1812</v>
      </c>
      <c r="N186" s="5" t="s">
        <v>1813</v>
      </c>
      <c r="O186" s="20">
        <v>2026.0</v>
      </c>
      <c r="P186" s="20">
        <v>1.0</v>
      </c>
      <c r="Q186" s="20">
        <v>1.0</v>
      </c>
    </row>
    <row r="187">
      <c r="A187" s="3" t="s">
        <v>1349</v>
      </c>
      <c r="B187" s="3" t="s">
        <v>1814</v>
      </c>
      <c r="C187" s="20">
        <v>2.0</v>
      </c>
      <c r="D187" s="20">
        <v>2021.0</v>
      </c>
      <c r="E187" s="3" t="s">
        <v>1352</v>
      </c>
      <c r="F187" s="11"/>
      <c r="J187" s="3" t="s">
        <v>1815</v>
      </c>
      <c r="M187" s="5" t="s">
        <v>1816</v>
      </c>
      <c r="N187" s="5" t="s">
        <v>1346</v>
      </c>
      <c r="O187" s="20">
        <v>2026.0</v>
      </c>
      <c r="P187" s="20">
        <v>1.0</v>
      </c>
      <c r="Q187" s="20">
        <v>1.0</v>
      </c>
    </row>
    <row r="188">
      <c r="A188" s="3" t="s">
        <v>1817</v>
      </c>
      <c r="B188" s="3" t="s">
        <v>1818</v>
      </c>
      <c r="C188" s="20">
        <v>4.0</v>
      </c>
      <c r="D188" s="20">
        <v>2019.0</v>
      </c>
      <c r="E188" s="3" t="s">
        <v>1819</v>
      </c>
      <c r="F188" s="11"/>
      <c r="G188" s="6">
        <v>44196.0</v>
      </c>
      <c r="H188" s="6">
        <v>43831.0</v>
      </c>
      <c r="J188" s="3" t="s">
        <v>1820</v>
      </c>
      <c r="M188" s="5" t="s">
        <v>1821</v>
      </c>
      <c r="N188" s="5" t="s">
        <v>1822</v>
      </c>
      <c r="O188" s="20">
        <v>2026.0</v>
      </c>
      <c r="P188" s="20">
        <v>1.0</v>
      </c>
      <c r="Q188" s="3">
        <v>0.0</v>
      </c>
    </row>
    <row r="189">
      <c r="A189" s="3" t="s">
        <v>1823</v>
      </c>
      <c r="B189" s="3" t="s">
        <v>1824</v>
      </c>
      <c r="C189" s="20">
        <v>2.0</v>
      </c>
      <c r="D189" s="20">
        <v>2025.0</v>
      </c>
      <c r="E189" s="3" t="s">
        <v>1825</v>
      </c>
      <c r="F189" s="7">
        <v>0.15</v>
      </c>
      <c r="I189" s="3" t="s">
        <v>1826</v>
      </c>
      <c r="J189" s="3" t="s">
        <v>1827</v>
      </c>
      <c r="M189" s="5" t="s">
        <v>1828</v>
      </c>
      <c r="N189" s="5" t="s">
        <v>1822</v>
      </c>
      <c r="O189" s="20">
        <v>2026.0</v>
      </c>
      <c r="P189" s="20">
        <v>1.0</v>
      </c>
      <c r="Q189" s="20">
        <v>1.0</v>
      </c>
    </row>
    <row r="190">
      <c r="A190" s="3" t="s">
        <v>1829</v>
      </c>
      <c r="B190" s="3" t="s">
        <v>1830</v>
      </c>
      <c r="C190" s="20">
        <v>4.0</v>
      </c>
      <c r="D190" s="20">
        <v>2020.0</v>
      </c>
      <c r="E190" s="3" t="s">
        <v>1817</v>
      </c>
      <c r="F190" s="11"/>
      <c r="K190" s="3" t="s">
        <v>1831</v>
      </c>
      <c r="M190" s="5" t="s">
        <v>1832</v>
      </c>
      <c r="N190" s="5" t="s">
        <v>1822</v>
      </c>
      <c r="O190" s="20">
        <v>2026.0</v>
      </c>
      <c r="P190" s="20">
        <v>1.0</v>
      </c>
      <c r="Q190" s="3">
        <v>0.0</v>
      </c>
    </row>
    <row r="191">
      <c r="A191" s="3" t="s">
        <v>1833</v>
      </c>
      <c r="B191" s="3" t="s">
        <v>1834</v>
      </c>
      <c r="C191" s="20">
        <v>1.0</v>
      </c>
      <c r="D191" s="20">
        <v>2026.0</v>
      </c>
      <c r="E191" s="3" t="s">
        <v>1835</v>
      </c>
      <c r="F191" s="7">
        <v>0.0975</v>
      </c>
      <c r="L191" s="3" t="s">
        <v>523</v>
      </c>
      <c r="M191" s="5" t="s">
        <v>1836</v>
      </c>
      <c r="N191" s="5" t="s">
        <v>1837</v>
      </c>
      <c r="O191" s="20">
        <v>2026.0</v>
      </c>
      <c r="P191" s="20">
        <v>1.0</v>
      </c>
      <c r="Q191" s="20">
        <v>1.0</v>
      </c>
    </row>
    <row r="192">
      <c r="A192" s="3" t="s">
        <v>1838</v>
      </c>
      <c r="B192" s="3" t="s">
        <v>1839</v>
      </c>
      <c r="C192" s="20">
        <v>3.0</v>
      </c>
      <c r="D192" s="20">
        <v>2022.0</v>
      </c>
      <c r="E192" s="3" t="s">
        <v>1840</v>
      </c>
      <c r="F192" s="7">
        <v>0.15</v>
      </c>
      <c r="M192" s="5" t="s">
        <v>1841</v>
      </c>
      <c r="N192" s="5" t="s">
        <v>1842</v>
      </c>
      <c r="O192" s="20">
        <v>2026.0</v>
      </c>
      <c r="P192" s="20">
        <v>1.0</v>
      </c>
      <c r="Q192" s="20">
        <v>1.0</v>
      </c>
    </row>
    <row r="193">
      <c r="A193" s="3" t="s">
        <v>1843</v>
      </c>
      <c r="B193" s="3" t="s">
        <v>1844</v>
      </c>
      <c r="C193" s="20">
        <v>3.0</v>
      </c>
      <c r="D193" s="20">
        <v>2020.0</v>
      </c>
      <c r="E193" s="3" t="s">
        <v>1845</v>
      </c>
      <c r="F193" s="11"/>
      <c r="G193" s="6">
        <v>44545.0</v>
      </c>
      <c r="H193" s="6">
        <v>44181.0</v>
      </c>
      <c r="J193" s="3" t="s">
        <v>1846</v>
      </c>
      <c r="M193" s="5" t="s">
        <v>1847</v>
      </c>
      <c r="N193" s="5" t="s">
        <v>1848</v>
      </c>
      <c r="O193" s="20">
        <v>2026.0</v>
      </c>
      <c r="P193" s="20">
        <v>1.0</v>
      </c>
      <c r="Q193" s="3">
        <v>0.0</v>
      </c>
    </row>
    <row r="194">
      <c r="A194" s="3" t="s">
        <v>1849</v>
      </c>
      <c r="B194" s="3" t="s">
        <v>1850</v>
      </c>
      <c r="C194" s="20">
        <v>4.0</v>
      </c>
      <c r="D194" s="20">
        <v>2021.0</v>
      </c>
      <c r="E194" s="3" t="s">
        <v>1843</v>
      </c>
      <c r="F194" s="11"/>
      <c r="K194" s="3" t="s">
        <v>1851</v>
      </c>
      <c r="M194" s="5" t="s">
        <v>1852</v>
      </c>
      <c r="N194" s="5" t="s">
        <v>1848</v>
      </c>
      <c r="O194" s="20">
        <v>2026.0</v>
      </c>
      <c r="P194" s="20">
        <v>1.0</v>
      </c>
      <c r="Q194" s="20">
        <v>1.0</v>
      </c>
    </row>
    <row r="195">
      <c r="A195" s="3" t="s">
        <v>1853</v>
      </c>
      <c r="B195" s="3" t="s">
        <v>1854</v>
      </c>
      <c r="C195" s="20">
        <v>2.0</v>
      </c>
      <c r="D195" s="20">
        <v>2025.0</v>
      </c>
      <c r="E195" s="3" t="s">
        <v>1855</v>
      </c>
      <c r="F195" s="7">
        <v>0.08</v>
      </c>
      <c r="I195" s="3" t="s">
        <v>1856</v>
      </c>
      <c r="J195" s="3" t="s">
        <v>1857</v>
      </c>
      <c r="M195" s="5" t="s">
        <v>1858</v>
      </c>
      <c r="N195" s="5" t="s">
        <v>1859</v>
      </c>
      <c r="O195" s="20">
        <v>2026.0</v>
      </c>
      <c r="P195" s="20">
        <v>1.0</v>
      </c>
      <c r="Q195" s="20">
        <v>1.0</v>
      </c>
    </row>
    <row r="196">
      <c r="A196" s="3" t="s">
        <v>1860</v>
      </c>
      <c r="B196" s="3" t="s">
        <v>1861</v>
      </c>
      <c r="C196" s="20">
        <v>4.0</v>
      </c>
      <c r="D196" s="20">
        <v>2022.0</v>
      </c>
      <c r="E196" s="3" t="s">
        <v>1862</v>
      </c>
      <c r="F196" s="7">
        <v>0.04</v>
      </c>
      <c r="J196" s="3" t="s">
        <v>1863</v>
      </c>
      <c r="M196" s="5" t="s">
        <v>1864</v>
      </c>
      <c r="N196" s="5" t="s">
        <v>781</v>
      </c>
      <c r="O196" s="20">
        <v>2026.0</v>
      </c>
      <c r="P196" s="20">
        <v>1.0</v>
      </c>
      <c r="Q196" s="20">
        <v>1.0</v>
      </c>
    </row>
    <row r="197">
      <c r="A197" s="3" t="s">
        <v>780</v>
      </c>
      <c r="B197" s="3" t="s">
        <v>1865</v>
      </c>
      <c r="C197" s="20">
        <v>4.0</v>
      </c>
      <c r="D197" s="20">
        <v>2025.0</v>
      </c>
      <c r="E197" s="3" t="s">
        <v>1637</v>
      </c>
      <c r="F197" s="7">
        <v>0.04</v>
      </c>
      <c r="J197" s="3" t="s">
        <v>1866</v>
      </c>
      <c r="M197" s="5" t="s">
        <v>1867</v>
      </c>
      <c r="N197" s="5" t="s">
        <v>781</v>
      </c>
      <c r="O197" s="20">
        <v>2026.0</v>
      </c>
      <c r="P197" s="20">
        <v>1.0</v>
      </c>
      <c r="Q197" s="20">
        <v>1.0</v>
      </c>
    </row>
    <row r="198">
      <c r="A198" s="3" t="s">
        <v>1868</v>
      </c>
      <c r="B198" s="3" t="s">
        <v>1869</v>
      </c>
      <c r="C198" s="20">
        <v>4.0</v>
      </c>
      <c r="D198" s="20">
        <v>2026.0</v>
      </c>
      <c r="E198" s="3" t="s">
        <v>780</v>
      </c>
      <c r="F198" s="7">
        <v>0.04</v>
      </c>
      <c r="L198" s="3" t="s">
        <v>495</v>
      </c>
      <c r="M198" s="5" t="s">
        <v>101</v>
      </c>
      <c r="N198" s="5" t="s">
        <v>781</v>
      </c>
      <c r="O198" s="20">
        <v>2026.0</v>
      </c>
      <c r="P198" s="20">
        <v>1.0</v>
      </c>
      <c r="Q198" s="3">
        <v>0.0</v>
      </c>
    </row>
    <row r="199">
      <c r="A199" s="3" t="s">
        <v>1639</v>
      </c>
      <c r="B199" s="3" t="s">
        <v>1870</v>
      </c>
      <c r="C199" s="20">
        <v>4.0</v>
      </c>
      <c r="D199" s="20">
        <v>2023.0</v>
      </c>
      <c r="E199" s="3" t="s">
        <v>1860</v>
      </c>
      <c r="F199" s="7">
        <v>0.04</v>
      </c>
      <c r="I199" s="3" t="s">
        <v>1871</v>
      </c>
      <c r="J199" s="3" t="s">
        <v>1872</v>
      </c>
      <c r="M199" s="5" t="s">
        <v>1873</v>
      </c>
      <c r="N199" s="5" t="s">
        <v>781</v>
      </c>
      <c r="O199" s="20">
        <v>2026.0</v>
      </c>
      <c r="P199" s="20">
        <v>1.0</v>
      </c>
      <c r="Q199" s="20">
        <v>1.0</v>
      </c>
    </row>
    <row r="200">
      <c r="A200" s="3" t="s">
        <v>1874</v>
      </c>
      <c r="B200" s="3" t="s">
        <v>1875</v>
      </c>
      <c r="C200" s="20">
        <v>4.0</v>
      </c>
      <c r="D200" s="20">
        <v>2020.0</v>
      </c>
      <c r="E200" s="3" t="s">
        <v>1876</v>
      </c>
      <c r="F200" s="11"/>
      <c r="J200" s="3" t="s">
        <v>1877</v>
      </c>
      <c r="M200" s="5" t="s">
        <v>1878</v>
      </c>
      <c r="N200" s="5" t="s">
        <v>1879</v>
      </c>
      <c r="O200" s="20">
        <v>2026.0</v>
      </c>
      <c r="P200" s="20">
        <v>1.0</v>
      </c>
      <c r="Q200" s="3">
        <v>0.0</v>
      </c>
    </row>
    <row r="201">
      <c r="A201" s="3" t="s">
        <v>1880</v>
      </c>
      <c r="B201" s="3" t="s">
        <v>1881</v>
      </c>
      <c r="C201" s="20">
        <v>3.0</v>
      </c>
      <c r="D201" s="20">
        <v>2025.0</v>
      </c>
      <c r="E201" s="3" t="s">
        <v>1882</v>
      </c>
      <c r="F201" s="7">
        <v>0.1275</v>
      </c>
      <c r="K201" s="3" t="s">
        <v>1883</v>
      </c>
      <c r="M201" s="5" t="s">
        <v>1884</v>
      </c>
      <c r="N201" s="5" t="s">
        <v>1885</v>
      </c>
      <c r="O201" s="20">
        <v>2026.0</v>
      </c>
      <c r="P201" s="20">
        <v>1.0</v>
      </c>
      <c r="Q201" s="20">
        <v>1.0</v>
      </c>
    </row>
    <row r="202">
      <c r="A202" s="3" t="s">
        <v>1886</v>
      </c>
      <c r="B202" s="3" t="s">
        <v>1887</v>
      </c>
      <c r="C202" s="20">
        <v>4.0</v>
      </c>
      <c r="D202" s="20">
        <v>2022.0</v>
      </c>
      <c r="E202" s="3" t="s">
        <v>1888</v>
      </c>
      <c r="F202" s="7">
        <v>0.0833</v>
      </c>
      <c r="J202" s="3" t="s">
        <v>1889</v>
      </c>
      <c r="M202" s="5" t="s">
        <v>1890</v>
      </c>
      <c r="N202" s="5" t="s">
        <v>1891</v>
      </c>
      <c r="O202" s="20">
        <v>2026.0</v>
      </c>
      <c r="P202" s="20">
        <v>1.0</v>
      </c>
      <c r="Q202" s="3">
        <v>0.0</v>
      </c>
    </row>
    <row r="203">
      <c r="A203" s="3" t="s">
        <v>1892</v>
      </c>
      <c r="B203" s="3" t="s">
        <v>1893</v>
      </c>
      <c r="C203" s="20">
        <v>3.0</v>
      </c>
      <c r="D203" s="20">
        <v>2025.0</v>
      </c>
      <c r="E203" s="3" t="s">
        <v>1894</v>
      </c>
      <c r="F203" s="7">
        <v>0.08</v>
      </c>
      <c r="I203" s="3" t="s">
        <v>1895</v>
      </c>
      <c r="J203" s="3" t="s">
        <v>1896</v>
      </c>
      <c r="M203" s="5" t="s">
        <v>1897</v>
      </c>
      <c r="N203" s="5" t="s">
        <v>1891</v>
      </c>
      <c r="O203" s="20">
        <v>2026.0</v>
      </c>
      <c r="P203" s="20">
        <v>1.0</v>
      </c>
      <c r="Q203" s="20">
        <v>1.0</v>
      </c>
    </row>
    <row r="204">
      <c r="A204" s="3" t="s">
        <v>1894</v>
      </c>
      <c r="B204" s="3" t="s">
        <v>1898</v>
      </c>
      <c r="C204" s="20">
        <v>3.0</v>
      </c>
      <c r="D204" s="20">
        <v>2024.0</v>
      </c>
      <c r="E204" s="3" t="s">
        <v>1899</v>
      </c>
      <c r="F204" s="7">
        <v>0.08</v>
      </c>
      <c r="J204" s="3" t="s">
        <v>1900</v>
      </c>
      <c r="M204" s="5" t="s">
        <v>1901</v>
      </c>
      <c r="N204" s="5" t="s">
        <v>1891</v>
      </c>
      <c r="O204" s="20">
        <v>2026.0</v>
      </c>
      <c r="P204" s="20">
        <v>1.0</v>
      </c>
      <c r="Q204" s="20">
        <v>1.0</v>
      </c>
    </row>
    <row r="205">
      <c r="A205" s="3" t="s">
        <v>1899</v>
      </c>
      <c r="B205" s="3" t="s">
        <v>1902</v>
      </c>
      <c r="C205" s="20">
        <v>2.0</v>
      </c>
      <c r="D205" s="20">
        <v>2023.0</v>
      </c>
      <c r="E205" s="3" t="s">
        <v>1886</v>
      </c>
      <c r="F205" s="7">
        <v>0.08</v>
      </c>
      <c r="J205" s="3" t="s">
        <v>1903</v>
      </c>
      <c r="M205" s="5" t="s">
        <v>1904</v>
      </c>
      <c r="N205" s="5" t="s">
        <v>1891</v>
      </c>
      <c r="O205" s="20">
        <v>2026.0</v>
      </c>
      <c r="P205" s="20">
        <v>1.0</v>
      </c>
      <c r="Q205" s="20">
        <v>1.0</v>
      </c>
    </row>
    <row r="206">
      <c r="A206" s="3" t="s">
        <v>1905</v>
      </c>
      <c r="B206" s="3" t="s">
        <v>1906</v>
      </c>
      <c r="C206" s="20">
        <v>4.0</v>
      </c>
      <c r="D206" s="20">
        <v>2019.0</v>
      </c>
      <c r="E206" s="3" t="s">
        <v>1907</v>
      </c>
      <c r="F206" s="11"/>
      <c r="G206" s="6">
        <v>44226.0</v>
      </c>
      <c r="H206" s="6">
        <v>43861.0</v>
      </c>
      <c r="M206" s="5" t="s">
        <v>1908</v>
      </c>
      <c r="N206" s="5" t="s">
        <v>1909</v>
      </c>
      <c r="O206" s="20">
        <v>2026.0</v>
      </c>
      <c r="P206" s="20">
        <v>1.0</v>
      </c>
      <c r="Q206" s="20">
        <v>1.0</v>
      </c>
    </row>
    <row r="207">
      <c r="A207" s="3" t="s">
        <v>1910</v>
      </c>
      <c r="B207" s="3" t="s">
        <v>1911</v>
      </c>
      <c r="C207" s="20">
        <v>4.0</v>
      </c>
      <c r="D207" s="20">
        <v>2020.0</v>
      </c>
      <c r="E207" s="3" t="s">
        <v>1905</v>
      </c>
      <c r="F207" s="11"/>
      <c r="K207" s="3" t="s">
        <v>1912</v>
      </c>
      <c r="M207" s="5" t="s">
        <v>1913</v>
      </c>
      <c r="N207" s="5" t="s">
        <v>1909</v>
      </c>
      <c r="O207" s="20">
        <v>2026.0</v>
      </c>
      <c r="P207" s="20">
        <v>1.0</v>
      </c>
      <c r="Q207" s="3">
        <v>0.0</v>
      </c>
    </row>
    <row r="208">
      <c r="A208" s="3" t="s">
        <v>1914</v>
      </c>
      <c r="B208" s="3" t="s">
        <v>1915</v>
      </c>
      <c r="C208" s="20">
        <v>1.0</v>
      </c>
      <c r="D208" s="20">
        <v>2023.0</v>
      </c>
      <c r="E208" s="3" t="s">
        <v>1916</v>
      </c>
      <c r="F208" s="7">
        <v>0.0875</v>
      </c>
      <c r="K208" s="3" t="s">
        <v>1917</v>
      </c>
      <c r="M208" s="5" t="s">
        <v>1918</v>
      </c>
      <c r="N208" s="5" t="s">
        <v>1919</v>
      </c>
      <c r="O208" s="20">
        <v>2026.0</v>
      </c>
      <c r="P208" s="20">
        <v>1.0</v>
      </c>
      <c r="Q208" s="20">
        <v>1.0</v>
      </c>
    </row>
    <row r="209">
      <c r="A209" s="3" t="s">
        <v>1920</v>
      </c>
      <c r="B209" s="3" t="s">
        <v>1921</v>
      </c>
      <c r="C209" s="20">
        <v>1.0</v>
      </c>
      <c r="D209" s="20">
        <v>2020.0</v>
      </c>
      <c r="E209" s="3" t="s">
        <v>1922</v>
      </c>
      <c r="F209" s="11"/>
      <c r="G209" s="6">
        <v>44104.0</v>
      </c>
      <c r="H209" s="6">
        <v>43739.0</v>
      </c>
      <c r="J209" s="3" t="s">
        <v>1923</v>
      </c>
      <c r="M209" s="5" t="s">
        <v>1924</v>
      </c>
      <c r="N209" s="5" t="s">
        <v>712</v>
      </c>
      <c r="O209" s="20">
        <v>2026.0</v>
      </c>
      <c r="P209" s="20">
        <v>1.0</v>
      </c>
      <c r="Q209" s="20">
        <v>1.0</v>
      </c>
    </row>
    <row r="210">
      <c r="A210" s="3" t="s">
        <v>1925</v>
      </c>
      <c r="B210" s="3" t="s">
        <v>1926</v>
      </c>
      <c r="C210" s="20">
        <v>3.0</v>
      </c>
      <c r="D210" s="20">
        <v>2022.0</v>
      </c>
      <c r="E210" s="3" t="s">
        <v>1927</v>
      </c>
      <c r="F210" s="7">
        <v>0.1008</v>
      </c>
      <c r="J210" s="3" t="s">
        <v>1928</v>
      </c>
      <c r="M210" s="5" t="s">
        <v>1929</v>
      </c>
      <c r="N210" s="5" t="s">
        <v>712</v>
      </c>
      <c r="O210" s="20">
        <v>2026.0</v>
      </c>
      <c r="P210" s="20">
        <v>1.0</v>
      </c>
      <c r="Q210" s="20">
        <v>1.0</v>
      </c>
    </row>
    <row r="211">
      <c r="A211" s="3" t="s">
        <v>1927</v>
      </c>
      <c r="B211" s="3" t="s">
        <v>1930</v>
      </c>
      <c r="C211" s="20">
        <v>4.0</v>
      </c>
      <c r="D211" s="20">
        <v>2021.0</v>
      </c>
      <c r="E211" s="3" t="s">
        <v>1931</v>
      </c>
      <c r="F211" s="11"/>
      <c r="J211" s="3" t="s">
        <v>1932</v>
      </c>
      <c r="M211" s="5" t="s">
        <v>1933</v>
      </c>
      <c r="N211" s="5" t="s">
        <v>712</v>
      </c>
      <c r="O211" s="20">
        <v>2026.0</v>
      </c>
      <c r="P211" s="20">
        <v>1.0</v>
      </c>
      <c r="Q211" s="3">
        <v>0.0</v>
      </c>
    </row>
    <row r="212">
      <c r="A212" s="3" t="s">
        <v>1931</v>
      </c>
      <c r="B212" s="3" t="s">
        <v>1934</v>
      </c>
      <c r="C212" s="20">
        <v>3.0</v>
      </c>
      <c r="D212" s="20">
        <v>2020.0</v>
      </c>
      <c r="E212" s="3" t="s">
        <v>1920</v>
      </c>
      <c r="F212" s="11"/>
      <c r="J212" s="3" t="s">
        <v>1935</v>
      </c>
      <c r="M212" s="5" t="s">
        <v>1936</v>
      </c>
      <c r="N212" s="5" t="s">
        <v>712</v>
      </c>
      <c r="O212" s="20">
        <v>2026.0</v>
      </c>
      <c r="P212" s="20">
        <v>1.0</v>
      </c>
      <c r="Q212" s="3">
        <v>0.0</v>
      </c>
    </row>
    <row r="213">
      <c r="A213" s="3" t="s">
        <v>1937</v>
      </c>
      <c r="B213" s="5" t="s">
        <v>1938</v>
      </c>
      <c r="C213" s="20">
        <v>4.0</v>
      </c>
      <c r="D213" s="20">
        <v>2020.0</v>
      </c>
      <c r="E213" s="3" t="s">
        <v>1939</v>
      </c>
      <c r="F213" s="11"/>
      <c r="G213" s="6">
        <v>44498.0</v>
      </c>
      <c r="H213" s="6">
        <v>44134.0</v>
      </c>
      <c r="J213" s="3" t="s">
        <v>1940</v>
      </c>
      <c r="M213" s="5" t="s">
        <v>1941</v>
      </c>
      <c r="N213" s="5" t="s">
        <v>1942</v>
      </c>
      <c r="O213" s="20">
        <v>2026.0</v>
      </c>
      <c r="P213" s="20">
        <v>1.0</v>
      </c>
      <c r="Q213" s="3">
        <v>0.0</v>
      </c>
    </row>
    <row r="214">
      <c r="A214" s="3" t="s">
        <v>1943</v>
      </c>
      <c r="B214" s="5" t="s">
        <v>1944</v>
      </c>
      <c r="C214" s="20">
        <v>2.0</v>
      </c>
      <c r="D214" s="20">
        <v>2022.0</v>
      </c>
      <c r="E214" s="3" t="s">
        <v>1937</v>
      </c>
      <c r="F214" s="7">
        <v>0.11</v>
      </c>
      <c r="K214" s="3" t="s">
        <v>1945</v>
      </c>
      <c r="M214" s="5" t="s">
        <v>1946</v>
      </c>
      <c r="N214" s="5" t="s">
        <v>1942</v>
      </c>
      <c r="O214" s="20">
        <v>2026.0</v>
      </c>
      <c r="P214" s="20">
        <v>1.0</v>
      </c>
      <c r="Q214" s="3">
        <v>0.0</v>
      </c>
    </row>
    <row r="215">
      <c r="A215" s="3" t="s">
        <v>1947</v>
      </c>
      <c r="B215" s="3" t="s">
        <v>1948</v>
      </c>
      <c r="C215" s="20">
        <v>1.0</v>
      </c>
      <c r="D215" s="20">
        <v>2027.0</v>
      </c>
      <c r="E215" s="3" t="s">
        <v>1949</v>
      </c>
      <c r="F215" s="7">
        <v>0.075</v>
      </c>
      <c r="L215" s="3" t="s">
        <v>1027</v>
      </c>
      <c r="M215" s="5" t="s">
        <v>1950</v>
      </c>
      <c r="N215" s="5" t="s">
        <v>1951</v>
      </c>
      <c r="O215" s="20">
        <v>2026.0</v>
      </c>
      <c r="P215" s="20">
        <v>1.0</v>
      </c>
      <c r="Q215" s="3">
        <v>0.0</v>
      </c>
    </row>
    <row r="216">
      <c r="A216" s="3" t="s">
        <v>1835</v>
      </c>
      <c r="B216" s="3" t="s">
        <v>1952</v>
      </c>
      <c r="C216" s="20">
        <v>2.0</v>
      </c>
      <c r="D216" s="20">
        <v>2025.0</v>
      </c>
      <c r="E216" s="3" t="s">
        <v>1953</v>
      </c>
      <c r="F216" s="7">
        <v>0.11</v>
      </c>
      <c r="I216" s="3" t="s">
        <v>1954</v>
      </c>
      <c r="J216" s="3" t="s">
        <v>1955</v>
      </c>
      <c r="M216" s="5" t="s">
        <v>1956</v>
      </c>
      <c r="N216" s="5" t="s">
        <v>1837</v>
      </c>
      <c r="O216" s="20">
        <v>2026.0</v>
      </c>
      <c r="P216" s="20">
        <v>1.0</v>
      </c>
      <c r="Q216" s="20">
        <v>1.0</v>
      </c>
    </row>
    <row r="217">
      <c r="A217" s="3" t="s">
        <v>1953</v>
      </c>
      <c r="B217" s="3" t="s">
        <v>1957</v>
      </c>
      <c r="C217" s="20">
        <v>1.0</v>
      </c>
      <c r="D217" s="20">
        <v>2024.0</v>
      </c>
      <c r="E217" s="3" t="s">
        <v>1958</v>
      </c>
      <c r="F217" s="7">
        <v>0.11</v>
      </c>
      <c r="I217" s="3" t="s">
        <v>1959</v>
      </c>
      <c r="J217" s="3" t="s">
        <v>1960</v>
      </c>
      <c r="M217" s="5" t="s">
        <v>1961</v>
      </c>
      <c r="N217" s="5" t="s">
        <v>1837</v>
      </c>
      <c r="O217" s="20">
        <v>2026.0</v>
      </c>
      <c r="P217" s="20">
        <v>1.0</v>
      </c>
      <c r="Q217" s="20">
        <v>1.0</v>
      </c>
    </row>
    <row r="218">
      <c r="A218" s="3" t="s">
        <v>1958</v>
      </c>
      <c r="B218" s="3" t="s">
        <v>1962</v>
      </c>
      <c r="C218" s="20">
        <v>2.0</v>
      </c>
      <c r="D218" s="20">
        <v>2023.0</v>
      </c>
      <c r="E218" s="3" t="s">
        <v>1963</v>
      </c>
      <c r="F218" s="7">
        <v>0.11</v>
      </c>
      <c r="J218" s="3" t="s">
        <v>1964</v>
      </c>
      <c r="M218" s="5" t="s">
        <v>1965</v>
      </c>
      <c r="N218" s="5" t="s">
        <v>1837</v>
      </c>
      <c r="O218" s="20">
        <v>2026.0</v>
      </c>
      <c r="P218" s="20">
        <v>1.0</v>
      </c>
      <c r="Q218" s="20">
        <v>1.0</v>
      </c>
    </row>
    <row r="219">
      <c r="A219" s="3" t="s">
        <v>1966</v>
      </c>
      <c r="B219" s="3" t="s">
        <v>1967</v>
      </c>
      <c r="C219" s="20">
        <v>4.0</v>
      </c>
      <c r="D219" s="20">
        <v>2020.0</v>
      </c>
      <c r="E219" s="3" t="s">
        <v>1968</v>
      </c>
      <c r="F219" s="11"/>
      <c r="G219" s="6">
        <v>44500.0</v>
      </c>
      <c r="H219" s="6">
        <v>44136.0</v>
      </c>
      <c r="K219" s="3" t="s">
        <v>1969</v>
      </c>
      <c r="M219" s="5" t="s">
        <v>1970</v>
      </c>
      <c r="N219" s="5" t="s">
        <v>1971</v>
      </c>
      <c r="O219" s="20">
        <v>2026.0</v>
      </c>
      <c r="P219" s="20">
        <v>1.0</v>
      </c>
      <c r="Q219" s="20">
        <v>1.0</v>
      </c>
    </row>
    <row r="220">
      <c r="A220" s="3" t="s">
        <v>1972</v>
      </c>
      <c r="B220" s="3" t="s">
        <v>1973</v>
      </c>
      <c r="C220" s="20">
        <v>4.0</v>
      </c>
      <c r="D220" s="20">
        <v>2025.0</v>
      </c>
      <c r="E220" s="3" t="s">
        <v>1974</v>
      </c>
      <c r="F220" s="7">
        <v>0.11</v>
      </c>
      <c r="J220" s="3" t="s">
        <v>1975</v>
      </c>
      <c r="M220" s="5" t="s">
        <v>1976</v>
      </c>
      <c r="N220" s="5" t="s">
        <v>1977</v>
      </c>
      <c r="O220" s="20">
        <v>2026.0</v>
      </c>
      <c r="P220" s="20">
        <v>1.0</v>
      </c>
      <c r="Q220" s="20">
        <v>1.0</v>
      </c>
    </row>
    <row r="221">
      <c r="A221" s="3" t="s">
        <v>1978</v>
      </c>
      <c r="B221" s="3" t="s">
        <v>1979</v>
      </c>
      <c r="C221" s="20">
        <v>4.0</v>
      </c>
      <c r="D221" s="20">
        <v>2026.0</v>
      </c>
      <c r="E221" s="3" t="s">
        <v>1972</v>
      </c>
      <c r="F221" s="7">
        <v>0.11</v>
      </c>
      <c r="L221" s="3" t="s">
        <v>495</v>
      </c>
      <c r="M221" s="5" t="s">
        <v>1980</v>
      </c>
      <c r="N221" s="5" t="s">
        <v>1977</v>
      </c>
      <c r="O221" s="20">
        <v>2026.0</v>
      </c>
      <c r="P221" s="20">
        <v>1.0</v>
      </c>
      <c r="Q221" s="3">
        <v>0.0</v>
      </c>
    </row>
    <row r="222">
      <c r="A222" s="3" t="s">
        <v>1974</v>
      </c>
      <c r="B222" s="3" t="s">
        <v>1981</v>
      </c>
      <c r="C222" s="20">
        <v>4.0</v>
      </c>
      <c r="D222" s="20">
        <v>2024.0</v>
      </c>
      <c r="E222" s="3" t="s">
        <v>1982</v>
      </c>
      <c r="F222" s="7">
        <v>0.11</v>
      </c>
      <c r="I222" s="3" t="s">
        <v>1983</v>
      </c>
      <c r="J222" s="3" t="s">
        <v>1984</v>
      </c>
      <c r="M222" s="5" t="s">
        <v>1985</v>
      </c>
      <c r="N222" s="5" t="s">
        <v>1977</v>
      </c>
      <c r="O222" s="20">
        <v>2026.0</v>
      </c>
      <c r="P222" s="20">
        <v>1.0</v>
      </c>
      <c r="Q222" s="20">
        <v>1.0</v>
      </c>
    </row>
    <row r="223">
      <c r="A223" s="3" t="s">
        <v>1982</v>
      </c>
      <c r="B223" s="3" t="s">
        <v>1986</v>
      </c>
      <c r="C223" s="20">
        <v>1.0</v>
      </c>
      <c r="D223" s="20">
        <v>2022.0</v>
      </c>
      <c r="E223" s="3" t="s">
        <v>1987</v>
      </c>
      <c r="F223" s="11"/>
      <c r="J223" s="3" t="s">
        <v>1988</v>
      </c>
      <c r="M223" s="5" t="s">
        <v>1989</v>
      </c>
      <c r="N223" s="5" t="s">
        <v>1977</v>
      </c>
      <c r="O223" s="20">
        <v>2026.0</v>
      </c>
      <c r="P223" s="20">
        <v>1.0</v>
      </c>
      <c r="Q223" s="20">
        <v>1.0</v>
      </c>
    </row>
    <row r="224">
      <c r="A224" s="3" t="s">
        <v>1990</v>
      </c>
      <c r="B224" s="3" t="s">
        <v>1991</v>
      </c>
      <c r="C224" s="20">
        <v>4.0</v>
      </c>
      <c r="D224" s="20">
        <v>2019.0</v>
      </c>
      <c r="F224" s="11"/>
      <c r="G224" s="6">
        <v>44179.0</v>
      </c>
      <c r="H224" s="6">
        <v>43814.0</v>
      </c>
      <c r="J224" s="3" t="s">
        <v>1992</v>
      </c>
      <c r="M224" s="5" t="s">
        <v>1993</v>
      </c>
      <c r="N224" s="5" t="s">
        <v>1149</v>
      </c>
      <c r="O224" s="20">
        <v>2026.0</v>
      </c>
      <c r="P224" s="20">
        <v>1.0</v>
      </c>
      <c r="Q224" s="3">
        <v>0.0</v>
      </c>
    </row>
    <row r="225">
      <c r="A225" s="3" t="s">
        <v>1994</v>
      </c>
      <c r="B225" s="3" t="s">
        <v>1995</v>
      </c>
      <c r="C225" s="20">
        <v>3.0</v>
      </c>
      <c r="D225" s="20">
        <v>2020.0</v>
      </c>
      <c r="F225" s="11"/>
      <c r="G225" s="6">
        <v>44439.0</v>
      </c>
      <c r="H225" s="6">
        <v>44075.0</v>
      </c>
      <c r="K225" s="3" t="s">
        <v>1996</v>
      </c>
      <c r="M225" s="5" t="s">
        <v>1997</v>
      </c>
      <c r="N225" s="5" t="s">
        <v>1998</v>
      </c>
      <c r="O225" s="20">
        <v>2026.0</v>
      </c>
      <c r="P225" s="20">
        <v>1.0</v>
      </c>
      <c r="Q225" s="3">
        <v>0.0</v>
      </c>
    </row>
    <row r="226">
      <c r="A226" s="3" t="s">
        <v>1999</v>
      </c>
      <c r="B226" s="3" t="s">
        <v>2000</v>
      </c>
      <c r="C226" s="20">
        <v>3.0</v>
      </c>
      <c r="D226" s="20">
        <v>2019.0</v>
      </c>
      <c r="F226" s="11"/>
      <c r="G226" s="6">
        <v>44074.0</v>
      </c>
      <c r="H226" s="6">
        <v>43709.0</v>
      </c>
      <c r="M226" s="5" t="s">
        <v>2001</v>
      </c>
      <c r="N226" s="5" t="s">
        <v>1998</v>
      </c>
      <c r="O226" s="20">
        <v>2026.0</v>
      </c>
      <c r="P226" s="20">
        <v>1.0</v>
      </c>
      <c r="Q226" s="3">
        <v>0.0</v>
      </c>
    </row>
    <row r="227">
      <c r="A227" s="3" t="s">
        <v>2002</v>
      </c>
      <c r="B227" s="3" t="s">
        <v>2003</v>
      </c>
      <c r="C227" s="20">
        <v>3.0</v>
      </c>
      <c r="D227" s="20">
        <v>2019.0</v>
      </c>
      <c r="E227" s="3" t="s">
        <v>2004</v>
      </c>
      <c r="F227" s="11"/>
      <c r="G227" s="6">
        <v>44134.0</v>
      </c>
      <c r="H227" s="6">
        <v>43769.0</v>
      </c>
      <c r="M227" s="5" t="s">
        <v>2005</v>
      </c>
      <c r="N227" s="5" t="s">
        <v>1842</v>
      </c>
      <c r="O227" s="20">
        <v>2026.0</v>
      </c>
      <c r="P227" s="20">
        <v>1.0</v>
      </c>
      <c r="Q227" s="3">
        <v>0.0</v>
      </c>
    </row>
    <row r="228">
      <c r="A228" s="3" t="s">
        <v>2006</v>
      </c>
      <c r="B228" s="3" t="s">
        <v>2007</v>
      </c>
      <c r="C228" s="20">
        <v>1.0</v>
      </c>
      <c r="D228" s="20">
        <v>2023.0</v>
      </c>
      <c r="E228" s="3" t="s">
        <v>2008</v>
      </c>
      <c r="F228" s="11"/>
      <c r="J228" s="3" t="s">
        <v>2009</v>
      </c>
      <c r="M228" s="5" t="s">
        <v>2010</v>
      </c>
      <c r="N228" s="5" t="s">
        <v>2011</v>
      </c>
      <c r="O228" s="20">
        <v>2026.0</v>
      </c>
      <c r="P228" s="20">
        <v>1.0</v>
      </c>
      <c r="Q228" s="20">
        <v>1.0</v>
      </c>
    </row>
    <row r="229">
      <c r="A229" s="3" t="s">
        <v>2008</v>
      </c>
      <c r="B229" s="3" t="s">
        <v>2012</v>
      </c>
      <c r="C229" s="20">
        <v>1.0</v>
      </c>
      <c r="D229" s="20">
        <v>2022.0</v>
      </c>
      <c r="E229" s="3" t="s">
        <v>2013</v>
      </c>
      <c r="F229" s="11"/>
      <c r="J229" s="3" t="s">
        <v>2014</v>
      </c>
      <c r="M229" s="5" t="s">
        <v>2015</v>
      </c>
      <c r="N229" s="5" t="s">
        <v>2011</v>
      </c>
      <c r="O229" s="20">
        <v>2026.0</v>
      </c>
      <c r="P229" s="20">
        <v>1.0</v>
      </c>
      <c r="Q229" s="3">
        <v>0.0</v>
      </c>
    </row>
    <row r="230">
      <c r="A230" s="3" t="s">
        <v>2013</v>
      </c>
      <c r="B230" s="3" t="s">
        <v>2016</v>
      </c>
      <c r="C230" s="20">
        <v>1.0</v>
      </c>
      <c r="D230" s="20">
        <v>2021.0</v>
      </c>
      <c r="E230" s="3" t="s">
        <v>2017</v>
      </c>
      <c r="F230" s="11"/>
      <c r="J230" s="3" t="s">
        <v>2018</v>
      </c>
      <c r="M230" s="5" t="s">
        <v>2019</v>
      </c>
      <c r="N230" s="5" t="s">
        <v>2011</v>
      </c>
      <c r="O230" s="20">
        <v>2026.0</v>
      </c>
      <c r="P230" s="20">
        <v>1.0</v>
      </c>
      <c r="Q230" s="3">
        <v>0.0</v>
      </c>
    </row>
    <row r="231">
      <c r="A231" s="3" t="s">
        <v>2020</v>
      </c>
      <c r="B231" s="3" t="s">
        <v>2021</v>
      </c>
      <c r="C231" s="20">
        <v>2.0</v>
      </c>
      <c r="D231" s="20">
        <v>2023.0</v>
      </c>
      <c r="E231" s="3" t="s">
        <v>2022</v>
      </c>
      <c r="F231" s="7">
        <v>0.05</v>
      </c>
      <c r="I231" s="3" t="s">
        <v>2023</v>
      </c>
      <c r="J231" s="3" t="s">
        <v>2024</v>
      </c>
      <c r="M231" s="5" t="s">
        <v>2025</v>
      </c>
      <c r="N231" s="5" t="s">
        <v>663</v>
      </c>
      <c r="O231" s="20">
        <v>2026.0</v>
      </c>
      <c r="P231" s="20">
        <v>1.0</v>
      </c>
      <c r="Q231" s="20">
        <v>1.0</v>
      </c>
    </row>
    <row r="232">
      <c r="A232" s="3" t="s">
        <v>662</v>
      </c>
      <c r="B232" s="3" t="s">
        <v>2026</v>
      </c>
      <c r="C232" s="20">
        <v>2.0</v>
      </c>
      <c r="D232" s="20">
        <v>2025.0</v>
      </c>
      <c r="E232" s="3" t="s">
        <v>2027</v>
      </c>
      <c r="F232" s="7">
        <v>0.05</v>
      </c>
      <c r="I232" s="3" t="s">
        <v>2028</v>
      </c>
      <c r="J232" s="3" t="s">
        <v>2029</v>
      </c>
      <c r="M232" s="5" t="s">
        <v>2030</v>
      </c>
      <c r="N232" s="5" t="s">
        <v>663</v>
      </c>
      <c r="O232" s="20">
        <v>2026.0</v>
      </c>
      <c r="P232" s="20">
        <v>1.0</v>
      </c>
      <c r="Q232" s="20">
        <v>1.0</v>
      </c>
    </row>
    <row r="233">
      <c r="A233" s="3" t="s">
        <v>2031</v>
      </c>
      <c r="B233" s="3" t="s">
        <v>2032</v>
      </c>
      <c r="C233" s="20">
        <v>4.0</v>
      </c>
      <c r="D233" s="20">
        <v>2021.0</v>
      </c>
      <c r="E233" s="3" t="s">
        <v>2033</v>
      </c>
      <c r="F233" s="11"/>
      <c r="K233" s="3" t="s">
        <v>2034</v>
      </c>
      <c r="M233" s="5" t="s">
        <v>2035</v>
      </c>
      <c r="N233" s="5" t="s">
        <v>2036</v>
      </c>
      <c r="O233" s="20">
        <v>2026.0</v>
      </c>
      <c r="P233" s="20">
        <v>1.0</v>
      </c>
      <c r="Q233" s="3">
        <v>0.0</v>
      </c>
    </row>
    <row r="234">
      <c r="A234" s="3" t="s">
        <v>2033</v>
      </c>
      <c r="B234" s="3" t="s">
        <v>2037</v>
      </c>
      <c r="C234" s="20">
        <v>4.0</v>
      </c>
      <c r="D234" s="20">
        <v>2020.0</v>
      </c>
      <c r="E234" s="3" t="s">
        <v>2038</v>
      </c>
      <c r="F234" s="11"/>
      <c r="G234" s="6">
        <v>44561.0</v>
      </c>
      <c r="H234" s="6">
        <v>44197.0</v>
      </c>
      <c r="J234" s="3" t="s">
        <v>2039</v>
      </c>
      <c r="M234" s="5" t="s">
        <v>2040</v>
      </c>
      <c r="N234" s="5" t="s">
        <v>2036</v>
      </c>
      <c r="O234" s="20">
        <v>2026.0</v>
      </c>
      <c r="P234" s="20">
        <v>1.0</v>
      </c>
      <c r="Q234" s="3">
        <v>0.0</v>
      </c>
    </row>
    <row r="235">
      <c r="A235" s="3" t="s">
        <v>2041</v>
      </c>
      <c r="B235" s="3" t="s">
        <v>2042</v>
      </c>
      <c r="C235" s="20">
        <v>4.0</v>
      </c>
      <c r="D235" s="20">
        <v>2022.0</v>
      </c>
      <c r="E235" s="3" t="s">
        <v>2043</v>
      </c>
      <c r="F235" s="11"/>
      <c r="J235" s="3" t="s">
        <v>2044</v>
      </c>
      <c r="M235" s="5" t="s">
        <v>2045</v>
      </c>
      <c r="N235" s="5" t="s">
        <v>2046</v>
      </c>
      <c r="O235" s="20">
        <v>2026.0</v>
      </c>
      <c r="P235" s="20">
        <v>1.0</v>
      </c>
      <c r="Q235" s="20">
        <v>1.0</v>
      </c>
    </row>
    <row r="236">
      <c r="A236" s="3" t="s">
        <v>2043</v>
      </c>
      <c r="B236" s="3" t="s">
        <v>2047</v>
      </c>
      <c r="C236" s="20">
        <v>4.0</v>
      </c>
      <c r="D236" s="20">
        <v>2021.0</v>
      </c>
      <c r="E236" s="3" t="s">
        <v>2048</v>
      </c>
      <c r="F236" s="11"/>
      <c r="J236" s="3" t="s">
        <v>2049</v>
      </c>
      <c r="M236" s="5" t="s">
        <v>2050</v>
      </c>
      <c r="N236" s="5" t="s">
        <v>2046</v>
      </c>
      <c r="O236" s="20">
        <v>2026.0</v>
      </c>
      <c r="P236" s="20">
        <v>1.0</v>
      </c>
      <c r="Q236" s="20">
        <v>1.0</v>
      </c>
    </row>
    <row r="237">
      <c r="A237" s="3" t="s">
        <v>2051</v>
      </c>
      <c r="B237" s="3" t="s">
        <v>2052</v>
      </c>
      <c r="C237" s="20">
        <v>3.0</v>
      </c>
      <c r="D237" s="20">
        <v>2023.0</v>
      </c>
      <c r="E237" s="3" t="s">
        <v>2053</v>
      </c>
      <c r="F237" s="7">
        <v>0.01</v>
      </c>
      <c r="J237" s="3" t="s">
        <v>2054</v>
      </c>
      <c r="M237" s="5" t="s">
        <v>2055</v>
      </c>
      <c r="N237" s="5" t="s">
        <v>2056</v>
      </c>
      <c r="O237" s="20">
        <v>2026.0</v>
      </c>
      <c r="P237" s="20">
        <v>1.0</v>
      </c>
      <c r="Q237" s="20">
        <v>1.0</v>
      </c>
    </row>
    <row r="238">
      <c r="A238" s="3" t="s">
        <v>2053</v>
      </c>
      <c r="B238" s="3" t="s">
        <v>2057</v>
      </c>
      <c r="C238" s="20">
        <v>3.0</v>
      </c>
      <c r="D238" s="20">
        <v>2021.0</v>
      </c>
      <c r="E238" s="3" t="s">
        <v>2058</v>
      </c>
      <c r="F238" s="11"/>
      <c r="J238" s="3" t="s">
        <v>2059</v>
      </c>
      <c r="M238" s="5" t="s">
        <v>2060</v>
      </c>
      <c r="N238" s="5" t="s">
        <v>2056</v>
      </c>
      <c r="O238" s="20">
        <v>2026.0</v>
      </c>
      <c r="P238" s="20">
        <v>1.0</v>
      </c>
      <c r="Q238" s="3">
        <v>0.0</v>
      </c>
    </row>
    <row r="239">
      <c r="A239" s="3" t="s">
        <v>2058</v>
      </c>
      <c r="B239" s="3" t="s">
        <v>2061</v>
      </c>
      <c r="C239" s="20">
        <v>3.0</v>
      </c>
      <c r="D239" s="20">
        <v>2020.0</v>
      </c>
      <c r="E239" s="3" t="s">
        <v>2062</v>
      </c>
      <c r="F239" s="11"/>
      <c r="G239" s="6">
        <v>44468.0</v>
      </c>
      <c r="H239" s="6">
        <v>44104.0</v>
      </c>
      <c r="J239" s="3" t="s">
        <v>2063</v>
      </c>
      <c r="M239" s="5" t="s">
        <v>2064</v>
      </c>
      <c r="N239" s="5" t="s">
        <v>2056</v>
      </c>
      <c r="O239" s="20">
        <v>2026.0</v>
      </c>
      <c r="P239" s="20">
        <v>1.0</v>
      </c>
      <c r="Q239" s="3">
        <v>0.0</v>
      </c>
    </row>
    <row r="240">
      <c r="A240" s="3" t="s">
        <v>2065</v>
      </c>
      <c r="B240" s="3" t="s">
        <v>2066</v>
      </c>
      <c r="C240" s="20">
        <v>4.0</v>
      </c>
      <c r="D240" s="20">
        <v>2023.0</v>
      </c>
      <c r="E240" s="3" t="s">
        <v>2067</v>
      </c>
      <c r="F240" s="7">
        <v>0.1</v>
      </c>
      <c r="M240" s="5" t="s">
        <v>2068</v>
      </c>
      <c r="N240" s="5" t="s">
        <v>2069</v>
      </c>
      <c r="O240" s="20">
        <v>2026.0</v>
      </c>
      <c r="P240" s="20">
        <v>1.0</v>
      </c>
      <c r="Q240" s="20">
        <v>1.0</v>
      </c>
    </row>
    <row r="241">
      <c r="A241" s="3" t="s">
        <v>2070</v>
      </c>
      <c r="B241" s="3" t="s">
        <v>2071</v>
      </c>
      <c r="C241" s="20">
        <v>3.0</v>
      </c>
      <c r="D241" s="20">
        <v>2016.0</v>
      </c>
      <c r="E241" s="3" t="s">
        <v>2072</v>
      </c>
      <c r="F241" s="11"/>
      <c r="G241" s="6">
        <v>43037.0</v>
      </c>
      <c r="H241" s="6">
        <v>42673.0</v>
      </c>
      <c r="M241" s="5" t="s">
        <v>2073</v>
      </c>
      <c r="N241" s="5" t="s">
        <v>2074</v>
      </c>
      <c r="O241" s="20">
        <v>2026.0</v>
      </c>
      <c r="P241" s="20">
        <v>1.0</v>
      </c>
      <c r="Q241" s="3">
        <v>0.0</v>
      </c>
    </row>
    <row r="242">
      <c r="A242" s="3" t="s">
        <v>2075</v>
      </c>
      <c r="B242" s="3" t="s">
        <v>2076</v>
      </c>
      <c r="C242" s="20">
        <v>3.0</v>
      </c>
      <c r="D242" s="20">
        <v>2021.0</v>
      </c>
      <c r="E242" s="3" t="s">
        <v>2077</v>
      </c>
      <c r="F242" s="11"/>
      <c r="G242" s="6">
        <v>44834.0</v>
      </c>
      <c r="H242" s="6">
        <v>44470.0</v>
      </c>
      <c r="J242" s="3" t="s">
        <v>2078</v>
      </c>
      <c r="M242" s="5" t="s">
        <v>2079</v>
      </c>
      <c r="N242" s="5" t="s">
        <v>2080</v>
      </c>
      <c r="O242" s="20">
        <v>2026.0</v>
      </c>
      <c r="P242" s="20">
        <v>1.0</v>
      </c>
      <c r="Q242" s="20">
        <v>1.0</v>
      </c>
    </row>
    <row r="243">
      <c r="A243" s="3" t="s">
        <v>2081</v>
      </c>
      <c r="B243" s="3" t="s">
        <v>2082</v>
      </c>
      <c r="C243" s="20">
        <v>2.0</v>
      </c>
      <c r="D243" s="20">
        <v>2022.0</v>
      </c>
      <c r="E243" s="3" t="s">
        <v>2083</v>
      </c>
      <c r="F243" s="7">
        <v>0.11</v>
      </c>
      <c r="K243" s="3" t="s">
        <v>2084</v>
      </c>
      <c r="L243" s="3" t="s">
        <v>495</v>
      </c>
      <c r="M243" s="5" t="s">
        <v>2085</v>
      </c>
      <c r="N243" s="5" t="s">
        <v>2086</v>
      </c>
      <c r="O243" s="20">
        <v>2026.0</v>
      </c>
      <c r="P243" s="20">
        <v>1.0</v>
      </c>
      <c r="Q243" s="20">
        <v>1.0</v>
      </c>
    </row>
    <row r="244">
      <c r="A244" s="3" t="s">
        <v>2083</v>
      </c>
      <c r="B244" s="3" t="s">
        <v>2087</v>
      </c>
      <c r="C244" s="20">
        <v>4.0</v>
      </c>
      <c r="D244" s="20">
        <v>2020.0</v>
      </c>
      <c r="E244" s="3" t="s">
        <v>2088</v>
      </c>
      <c r="F244" s="11"/>
      <c r="G244" s="6">
        <v>44561.0</v>
      </c>
      <c r="H244" s="6">
        <v>44197.0</v>
      </c>
      <c r="J244" s="3" t="s">
        <v>2089</v>
      </c>
      <c r="M244" s="5" t="s">
        <v>2090</v>
      </c>
      <c r="N244" s="5" t="s">
        <v>2086</v>
      </c>
      <c r="O244" s="20">
        <v>2026.0</v>
      </c>
      <c r="P244" s="20">
        <v>1.0</v>
      </c>
      <c r="Q244" s="3">
        <v>0.0</v>
      </c>
    </row>
    <row r="245">
      <c r="A245" s="3" t="s">
        <v>2091</v>
      </c>
      <c r="B245" s="3" t="s">
        <v>2092</v>
      </c>
      <c r="C245" s="20">
        <v>3.0</v>
      </c>
      <c r="D245" s="20">
        <v>2020.0</v>
      </c>
      <c r="E245" s="3" t="s">
        <v>2093</v>
      </c>
      <c r="F245" s="11"/>
      <c r="G245" s="6">
        <v>44500.0</v>
      </c>
      <c r="H245" s="6">
        <v>44136.0</v>
      </c>
      <c r="J245" s="3" t="s">
        <v>2094</v>
      </c>
      <c r="M245" s="5" t="s">
        <v>2095</v>
      </c>
      <c r="N245" s="5" t="s">
        <v>2096</v>
      </c>
      <c r="O245" s="20">
        <v>2026.0</v>
      </c>
      <c r="P245" s="20">
        <v>1.0</v>
      </c>
      <c r="Q245" s="3">
        <v>0.0</v>
      </c>
    </row>
    <row r="246">
      <c r="A246" s="3" t="s">
        <v>2097</v>
      </c>
      <c r="B246" s="3" t="s">
        <v>2098</v>
      </c>
      <c r="C246" s="20">
        <v>3.0</v>
      </c>
      <c r="D246" s="20">
        <v>2022.0</v>
      </c>
      <c r="E246" s="3" t="s">
        <v>2099</v>
      </c>
      <c r="F246" s="11"/>
      <c r="K246" s="3" t="s">
        <v>2100</v>
      </c>
      <c r="M246" s="5" t="s">
        <v>2101</v>
      </c>
      <c r="N246" s="5" t="s">
        <v>2096</v>
      </c>
      <c r="O246" s="20">
        <v>2026.0</v>
      </c>
      <c r="P246" s="20">
        <v>1.0</v>
      </c>
      <c r="Q246" s="3">
        <v>0.0</v>
      </c>
    </row>
    <row r="247">
      <c r="A247" s="3" t="s">
        <v>2099</v>
      </c>
      <c r="B247" s="3" t="s">
        <v>2102</v>
      </c>
      <c r="C247" s="20">
        <v>3.0</v>
      </c>
      <c r="D247" s="20">
        <v>2021.0</v>
      </c>
      <c r="E247" s="3" t="s">
        <v>2091</v>
      </c>
      <c r="F247" s="11"/>
      <c r="J247" s="3" t="s">
        <v>2094</v>
      </c>
      <c r="M247" s="5" t="s">
        <v>2103</v>
      </c>
      <c r="N247" s="5" t="s">
        <v>2096</v>
      </c>
      <c r="O247" s="20">
        <v>2026.0</v>
      </c>
      <c r="P247" s="20">
        <v>1.0</v>
      </c>
      <c r="Q247" s="20">
        <v>1.0</v>
      </c>
    </row>
    <row r="248">
      <c r="A248" s="3" t="s">
        <v>2104</v>
      </c>
      <c r="B248" s="3" t="s">
        <v>2105</v>
      </c>
      <c r="C248" s="20">
        <v>4.0</v>
      </c>
      <c r="D248" s="20">
        <v>2021.0</v>
      </c>
      <c r="E248" s="3" t="s">
        <v>2106</v>
      </c>
      <c r="F248" s="11"/>
      <c r="K248" s="3" t="s">
        <v>2107</v>
      </c>
      <c r="M248" s="5" t="s">
        <v>2108</v>
      </c>
      <c r="N248" s="5" t="s">
        <v>2109</v>
      </c>
      <c r="O248" s="20">
        <v>2026.0</v>
      </c>
      <c r="P248" s="20">
        <v>1.0</v>
      </c>
      <c r="Q248" s="3">
        <v>0.0</v>
      </c>
    </row>
    <row r="249">
      <c r="A249" s="3" t="s">
        <v>2110</v>
      </c>
      <c r="B249" s="3" t="s">
        <v>2111</v>
      </c>
      <c r="C249" s="20">
        <v>4.0</v>
      </c>
      <c r="D249" s="20">
        <v>2023.0</v>
      </c>
      <c r="E249" s="3" t="s">
        <v>2112</v>
      </c>
      <c r="F249" s="7">
        <v>0.11</v>
      </c>
      <c r="I249" s="3" t="s">
        <v>2113</v>
      </c>
      <c r="J249" s="3" t="s">
        <v>2114</v>
      </c>
      <c r="M249" s="5" t="s">
        <v>2115</v>
      </c>
      <c r="N249" s="5" t="s">
        <v>2116</v>
      </c>
      <c r="O249" s="20">
        <v>2026.0</v>
      </c>
      <c r="P249" s="20">
        <v>1.0</v>
      </c>
      <c r="Q249" s="20">
        <v>1.0</v>
      </c>
    </row>
    <row r="250">
      <c r="A250" s="3" t="s">
        <v>2112</v>
      </c>
      <c r="B250" s="3" t="s">
        <v>2117</v>
      </c>
      <c r="C250" s="20">
        <v>4.0</v>
      </c>
      <c r="D250" s="20">
        <v>2021.0</v>
      </c>
      <c r="E250" s="3" t="s">
        <v>2118</v>
      </c>
      <c r="F250" s="11"/>
      <c r="J250" s="3" t="s">
        <v>2119</v>
      </c>
      <c r="M250" s="5" t="s">
        <v>2120</v>
      </c>
      <c r="N250" s="5" t="s">
        <v>2116</v>
      </c>
      <c r="O250" s="20">
        <v>2026.0</v>
      </c>
      <c r="P250" s="20">
        <v>1.0</v>
      </c>
      <c r="Q250" s="3">
        <v>0.0</v>
      </c>
    </row>
    <row r="251">
      <c r="A251" s="3" t="s">
        <v>2121</v>
      </c>
      <c r="B251" s="3" t="s">
        <v>2122</v>
      </c>
      <c r="C251" s="20">
        <v>4.0</v>
      </c>
      <c r="D251" s="20">
        <v>2020.0</v>
      </c>
      <c r="E251" s="3" t="s">
        <v>2123</v>
      </c>
      <c r="F251" s="11"/>
      <c r="G251" s="6">
        <v>44561.0</v>
      </c>
      <c r="H251" s="6">
        <v>44197.0</v>
      </c>
      <c r="K251" s="3" t="s">
        <v>2124</v>
      </c>
      <c r="M251" s="5" t="s">
        <v>2125</v>
      </c>
      <c r="N251" s="5" t="s">
        <v>2126</v>
      </c>
      <c r="O251" s="20">
        <v>2026.0</v>
      </c>
      <c r="P251" s="20">
        <v>1.0</v>
      </c>
      <c r="Q251" s="20">
        <v>1.0</v>
      </c>
    </row>
    <row r="252">
      <c r="A252" s="3" t="s">
        <v>2127</v>
      </c>
      <c r="B252" s="3" t="s">
        <v>2128</v>
      </c>
      <c r="C252" s="20">
        <v>4.0</v>
      </c>
      <c r="D252" s="20">
        <v>2021.0</v>
      </c>
      <c r="E252" s="3" t="s">
        <v>2129</v>
      </c>
      <c r="F252" s="11"/>
      <c r="J252" s="3" t="s">
        <v>2130</v>
      </c>
      <c r="M252" s="5" t="s">
        <v>2131</v>
      </c>
      <c r="N252" s="5" t="s">
        <v>2132</v>
      </c>
      <c r="O252" s="20">
        <v>2026.0</v>
      </c>
      <c r="P252" s="20">
        <v>1.0</v>
      </c>
      <c r="Q252" s="20">
        <v>1.0</v>
      </c>
    </row>
    <row r="253">
      <c r="A253" s="3" t="s">
        <v>2133</v>
      </c>
      <c r="B253" s="3" t="s">
        <v>2134</v>
      </c>
      <c r="C253" s="20">
        <v>1.0</v>
      </c>
      <c r="D253" s="20">
        <v>2026.0</v>
      </c>
      <c r="E253" s="3" t="s">
        <v>2135</v>
      </c>
      <c r="F253" s="7">
        <v>0.11</v>
      </c>
      <c r="L253" s="3" t="s">
        <v>541</v>
      </c>
      <c r="M253" s="5" t="s">
        <v>2136</v>
      </c>
      <c r="N253" s="5" t="s">
        <v>2137</v>
      </c>
      <c r="O253" s="20">
        <v>2026.0</v>
      </c>
      <c r="P253" s="20">
        <v>1.0</v>
      </c>
      <c r="Q253" s="3">
        <v>0.0</v>
      </c>
    </row>
    <row r="254">
      <c r="A254" s="3" t="s">
        <v>2138</v>
      </c>
      <c r="B254" s="3" t="s">
        <v>2139</v>
      </c>
      <c r="C254" s="20">
        <v>4.0</v>
      </c>
      <c r="D254" s="20">
        <v>2019.0</v>
      </c>
      <c r="E254" s="3" t="s">
        <v>2140</v>
      </c>
      <c r="F254" s="11"/>
      <c r="G254" s="6">
        <v>44227.0</v>
      </c>
      <c r="H254" s="6">
        <v>43862.0</v>
      </c>
      <c r="J254" s="3" t="s">
        <v>2141</v>
      </c>
      <c r="M254" s="5" t="s">
        <v>2142</v>
      </c>
      <c r="N254" s="5" t="s">
        <v>2143</v>
      </c>
      <c r="O254" s="20">
        <v>2026.0</v>
      </c>
      <c r="P254" s="20">
        <v>1.0</v>
      </c>
      <c r="Q254" s="3">
        <v>0.0</v>
      </c>
    </row>
    <row r="255">
      <c r="A255" s="3" t="s">
        <v>2144</v>
      </c>
      <c r="B255" s="3" t="s">
        <v>2145</v>
      </c>
      <c r="C255" s="20">
        <v>4.0</v>
      </c>
      <c r="D255" s="20">
        <v>2020.0</v>
      </c>
      <c r="E255" s="3" t="s">
        <v>2138</v>
      </c>
      <c r="F255" s="11"/>
      <c r="K255" s="3" t="s">
        <v>2146</v>
      </c>
      <c r="M255" s="5" t="s">
        <v>2147</v>
      </c>
      <c r="N255" s="5" t="s">
        <v>2143</v>
      </c>
      <c r="O255" s="20">
        <v>2026.0</v>
      </c>
      <c r="P255" s="20">
        <v>1.0</v>
      </c>
      <c r="Q255" s="3">
        <v>0.0</v>
      </c>
    </row>
    <row r="256">
      <c r="A256" s="3" t="s">
        <v>2148</v>
      </c>
      <c r="B256" s="3" t="s">
        <v>2149</v>
      </c>
      <c r="C256" s="20">
        <v>1.0</v>
      </c>
      <c r="D256" s="20">
        <v>2024.0</v>
      </c>
      <c r="E256" s="3" t="s">
        <v>2150</v>
      </c>
      <c r="F256" s="7">
        <v>0.04</v>
      </c>
      <c r="K256" s="3" t="s">
        <v>2151</v>
      </c>
      <c r="M256" s="5" t="s">
        <v>2152</v>
      </c>
      <c r="N256" s="5" t="s">
        <v>2153</v>
      </c>
      <c r="O256" s="20">
        <v>2026.0</v>
      </c>
      <c r="P256" s="20">
        <v>1.0</v>
      </c>
      <c r="Q256" s="20">
        <v>1.0</v>
      </c>
    </row>
    <row r="257">
      <c r="A257" s="3" t="s">
        <v>2150</v>
      </c>
      <c r="B257" s="3" t="s">
        <v>2154</v>
      </c>
      <c r="C257" s="20">
        <v>4.0</v>
      </c>
      <c r="D257" s="20">
        <v>2021.0</v>
      </c>
      <c r="E257" s="3" t="s">
        <v>2155</v>
      </c>
      <c r="F257" s="11"/>
      <c r="J257" s="3" t="s">
        <v>2156</v>
      </c>
      <c r="M257" s="5" t="s">
        <v>2157</v>
      </c>
      <c r="N257" s="5" t="s">
        <v>2153</v>
      </c>
      <c r="O257" s="20">
        <v>2026.0</v>
      </c>
      <c r="P257" s="20">
        <v>1.0</v>
      </c>
      <c r="Q257" s="3">
        <v>0.0</v>
      </c>
    </row>
    <row r="258">
      <c r="A258" s="3" t="s">
        <v>2155</v>
      </c>
      <c r="B258" s="3" t="s">
        <v>2158</v>
      </c>
      <c r="C258" s="20">
        <v>4.0</v>
      </c>
      <c r="D258" s="20">
        <v>2020.0</v>
      </c>
      <c r="E258" s="3" t="s">
        <v>2159</v>
      </c>
      <c r="F258" s="11"/>
      <c r="J258" s="3" t="s">
        <v>2160</v>
      </c>
      <c r="M258" s="5" t="s">
        <v>2161</v>
      </c>
      <c r="N258" s="5" t="s">
        <v>2153</v>
      </c>
      <c r="O258" s="20">
        <v>2026.0</v>
      </c>
      <c r="P258" s="20">
        <v>1.0</v>
      </c>
      <c r="Q258" s="3">
        <v>0.0</v>
      </c>
    </row>
    <row r="259">
      <c r="A259" s="3" t="s">
        <v>2162</v>
      </c>
      <c r="B259" s="3" t="s">
        <v>2163</v>
      </c>
      <c r="C259" s="20">
        <v>1.0</v>
      </c>
      <c r="D259" s="20">
        <v>2022.0</v>
      </c>
      <c r="E259" s="3" t="s">
        <v>2164</v>
      </c>
      <c r="F259" s="11"/>
      <c r="K259" s="3" t="s">
        <v>2165</v>
      </c>
      <c r="M259" s="5" t="s">
        <v>2166</v>
      </c>
      <c r="N259" s="5" t="s">
        <v>2167</v>
      </c>
      <c r="O259" s="20">
        <v>2026.0</v>
      </c>
      <c r="P259" s="20">
        <v>1.0</v>
      </c>
      <c r="Q259" s="20">
        <v>1.0</v>
      </c>
    </row>
    <row r="260">
      <c r="A260" s="3" t="s">
        <v>2168</v>
      </c>
      <c r="B260" s="3" t="s">
        <v>2169</v>
      </c>
      <c r="C260" s="20">
        <v>4.0</v>
      </c>
      <c r="D260" s="20">
        <v>2020.0</v>
      </c>
      <c r="E260" s="3" t="s">
        <v>2170</v>
      </c>
      <c r="F260" s="11"/>
      <c r="G260" s="6">
        <v>44561.0</v>
      </c>
      <c r="H260" s="6">
        <v>44197.0</v>
      </c>
      <c r="J260" s="3" t="s">
        <v>2171</v>
      </c>
      <c r="M260" s="5" t="s">
        <v>2172</v>
      </c>
      <c r="N260" s="5" t="s">
        <v>2173</v>
      </c>
      <c r="O260" s="20">
        <v>2026.0</v>
      </c>
      <c r="P260" s="20">
        <v>1.0</v>
      </c>
      <c r="Q260" s="3">
        <v>0.0</v>
      </c>
    </row>
    <row r="261">
      <c r="A261" s="3" t="s">
        <v>2174</v>
      </c>
      <c r="B261" s="3" t="s">
        <v>2175</v>
      </c>
      <c r="C261" s="20">
        <v>4.0</v>
      </c>
      <c r="D261" s="20">
        <v>2022.0</v>
      </c>
      <c r="E261" s="3" t="s">
        <v>2176</v>
      </c>
      <c r="F261" s="11"/>
      <c r="K261" s="3" t="s">
        <v>2177</v>
      </c>
      <c r="M261" s="5" t="s">
        <v>2178</v>
      </c>
      <c r="N261" s="5" t="s">
        <v>2173</v>
      </c>
      <c r="O261" s="20">
        <v>2026.0</v>
      </c>
      <c r="P261" s="20">
        <v>1.0</v>
      </c>
      <c r="Q261" s="20">
        <v>1.0</v>
      </c>
    </row>
    <row r="262">
      <c r="A262" s="3" t="s">
        <v>2176</v>
      </c>
      <c r="B262" s="3" t="s">
        <v>2179</v>
      </c>
      <c r="C262" s="20">
        <v>4.0</v>
      </c>
      <c r="D262" s="20">
        <v>2021.0</v>
      </c>
      <c r="E262" s="3" t="s">
        <v>2168</v>
      </c>
      <c r="F262" s="11"/>
      <c r="J262" s="3" t="s">
        <v>2180</v>
      </c>
      <c r="M262" s="5" t="s">
        <v>2181</v>
      </c>
      <c r="N262" s="5" t="s">
        <v>2173</v>
      </c>
      <c r="O262" s="20">
        <v>2026.0</v>
      </c>
      <c r="P262" s="20">
        <v>1.0</v>
      </c>
      <c r="Q262" s="3">
        <v>0.0</v>
      </c>
    </row>
    <row r="263">
      <c r="A263" s="3" t="s">
        <v>2182</v>
      </c>
      <c r="B263" s="3" t="s">
        <v>2183</v>
      </c>
      <c r="C263" s="20">
        <v>4.0</v>
      </c>
      <c r="D263" s="20">
        <v>2019.0</v>
      </c>
      <c r="E263" s="3" t="s">
        <v>2184</v>
      </c>
      <c r="F263" s="11"/>
      <c r="G263" s="6">
        <v>44189.0</v>
      </c>
      <c r="H263" s="6">
        <v>43824.0</v>
      </c>
      <c r="M263" s="5" t="s">
        <v>2185</v>
      </c>
      <c r="N263" s="5" t="s">
        <v>2186</v>
      </c>
      <c r="O263" s="20">
        <v>2026.0</v>
      </c>
      <c r="P263" s="20">
        <v>1.0</v>
      </c>
      <c r="Q263" s="20">
        <v>1.0</v>
      </c>
    </row>
    <row r="264">
      <c r="A264" s="3" t="s">
        <v>2187</v>
      </c>
      <c r="B264" s="3" t="s">
        <v>2188</v>
      </c>
      <c r="C264" s="20">
        <v>4.0</v>
      </c>
      <c r="D264" s="20">
        <v>2022.0</v>
      </c>
      <c r="E264" s="3" t="s">
        <v>2189</v>
      </c>
      <c r="F264" s="11"/>
      <c r="K264" s="3" t="s">
        <v>2190</v>
      </c>
      <c r="M264" s="5" t="s">
        <v>2191</v>
      </c>
      <c r="N264" s="5" t="s">
        <v>2192</v>
      </c>
      <c r="O264" s="20">
        <v>2026.0</v>
      </c>
      <c r="P264" s="20">
        <v>1.0</v>
      </c>
      <c r="Q264" s="3">
        <v>0.0</v>
      </c>
    </row>
    <row r="265">
      <c r="A265" s="3" t="s">
        <v>2189</v>
      </c>
      <c r="B265" s="3" t="s">
        <v>2193</v>
      </c>
      <c r="C265" s="20">
        <v>4.0</v>
      </c>
      <c r="D265" s="20">
        <v>2021.0</v>
      </c>
      <c r="E265" s="3" t="s">
        <v>2194</v>
      </c>
      <c r="F265" s="11"/>
      <c r="J265" s="3" t="s">
        <v>2195</v>
      </c>
      <c r="M265" s="5" t="s">
        <v>2196</v>
      </c>
      <c r="N265" s="5" t="s">
        <v>2192</v>
      </c>
      <c r="O265" s="20">
        <v>2026.0</v>
      </c>
      <c r="P265" s="20">
        <v>1.0</v>
      </c>
      <c r="Q265" s="20">
        <v>1.0</v>
      </c>
    </row>
    <row r="266">
      <c r="A266" s="3" t="s">
        <v>2194</v>
      </c>
      <c r="B266" s="3" t="s">
        <v>2197</v>
      </c>
      <c r="C266" s="20">
        <v>4.0</v>
      </c>
      <c r="D266" s="20">
        <v>2020.0</v>
      </c>
      <c r="E266" s="3" t="s">
        <v>2198</v>
      </c>
      <c r="F266" s="11"/>
      <c r="G266" s="6">
        <v>44196.0</v>
      </c>
      <c r="H266" s="6">
        <v>43831.0</v>
      </c>
      <c r="J266" s="3" t="s">
        <v>2199</v>
      </c>
      <c r="M266" s="5" t="s">
        <v>2200</v>
      </c>
      <c r="N266" s="5" t="s">
        <v>2192</v>
      </c>
      <c r="O266" s="20">
        <v>2026.0</v>
      </c>
      <c r="P266" s="20">
        <v>1.0</v>
      </c>
      <c r="Q266" s="20">
        <v>1.0</v>
      </c>
    </row>
    <row r="267">
      <c r="A267" s="3" t="s">
        <v>2198</v>
      </c>
      <c r="B267" s="3" t="s">
        <v>2201</v>
      </c>
      <c r="C267" s="20">
        <v>4.0</v>
      </c>
      <c r="D267" s="20">
        <v>2019.0</v>
      </c>
      <c r="E267" s="3" t="s">
        <v>2202</v>
      </c>
      <c r="F267" s="11"/>
      <c r="G267" s="6">
        <v>44196.0</v>
      </c>
      <c r="H267" s="6">
        <v>43831.0</v>
      </c>
      <c r="M267" s="5" t="s">
        <v>2203</v>
      </c>
      <c r="N267" s="5" t="s">
        <v>2192</v>
      </c>
      <c r="O267" s="20">
        <v>2026.0</v>
      </c>
      <c r="P267" s="20">
        <v>1.0</v>
      </c>
      <c r="Q267" s="3">
        <v>0.0</v>
      </c>
    </row>
    <row r="268">
      <c r="A268" s="3" t="s">
        <v>2204</v>
      </c>
      <c r="B268" s="3" t="s">
        <v>2205</v>
      </c>
      <c r="C268" s="20">
        <v>2.0</v>
      </c>
      <c r="D268" s="20">
        <v>2019.0</v>
      </c>
      <c r="E268" s="3" t="s">
        <v>2206</v>
      </c>
      <c r="F268" s="11"/>
      <c r="G268" s="6">
        <v>44347.0</v>
      </c>
      <c r="H268" s="6">
        <v>43617.0</v>
      </c>
      <c r="M268" s="5" t="s">
        <v>2207</v>
      </c>
      <c r="N268" s="5" t="s">
        <v>2208</v>
      </c>
      <c r="O268" s="20">
        <v>2026.0</v>
      </c>
      <c r="P268" s="20">
        <v>1.0</v>
      </c>
      <c r="Q268" s="3">
        <v>0.0</v>
      </c>
    </row>
    <row r="269">
      <c r="A269" s="3" t="s">
        <v>2209</v>
      </c>
      <c r="B269" s="3" t="s">
        <v>2210</v>
      </c>
      <c r="C269" s="20">
        <v>2.0</v>
      </c>
      <c r="D269" s="20">
        <v>2019.0</v>
      </c>
      <c r="E269" s="3" t="s">
        <v>2211</v>
      </c>
      <c r="F269" s="11"/>
      <c r="G269" s="6">
        <v>44387.0</v>
      </c>
      <c r="H269" s="6">
        <v>43657.0</v>
      </c>
      <c r="M269" s="5" t="s">
        <v>2212</v>
      </c>
      <c r="N269" s="5" t="s">
        <v>2213</v>
      </c>
      <c r="O269" s="20">
        <v>2026.0</v>
      </c>
      <c r="P269" s="20">
        <v>1.0</v>
      </c>
      <c r="Q269" s="20">
        <v>1.0</v>
      </c>
    </row>
    <row r="270">
      <c r="A270" s="3" t="s">
        <v>2214</v>
      </c>
      <c r="B270" s="3" t="s">
        <v>2215</v>
      </c>
      <c r="C270" s="20">
        <v>2.0</v>
      </c>
      <c r="D270" s="20">
        <v>2022.0</v>
      </c>
      <c r="E270" s="3" t="s">
        <v>2216</v>
      </c>
      <c r="F270" s="7">
        <v>0.0817</v>
      </c>
      <c r="J270" s="3" t="s">
        <v>2217</v>
      </c>
      <c r="M270" s="5" t="s">
        <v>2218</v>
      </c>
      <c r="N270" s="5" t="s">
        <v>2213</v>
      </c>
      <c r="O270" s="20">
        <v>2026.0</v>
      </c>
      <c r="P270" s="20">
        <v>1.0</v>
      </c>
      <c r="Q270" s="20">
        <v>1.0</v>
      </c>
    </row>
    <row r="271">
      <c r="A271" s="3" t="s">
        <v>2216</v>
      </c>
      <c r="B271" s="3" t="s">
        <v>2219</v>
      </c>
      <c r="C271" s="20">
        <v>3.0</v>
      </c>
      <c r="D271" s="20">
        <v>2021.0</v>
      </c>
      <c r="E271" s="3" t="s">
        <v>2209</v>
      </c>
      <c r="F271" s="11"/>
      <c r="G271" s="6">
        <v>44752.0</v>
      </c>
      <c r="H271" s="6">
        <v>44388.0</v>
      </c>
      <c r="J271" s="3" t="s">
        <v>2220</v>
      </c>
      <c r="M271" s="5" t="s">
        <v>2221</v>
      </c>
      <c r="N271" s="5" t="s">
        <v>2213</v>
      </c>
      <c r="O271" s="20">
        <v>2026.0</v>
      </c>
      <c r="P271" s="20">
        <v>1.0</v>
      </c>
      <c r="Q271" s="20">
        <v>1.0</v>
      </c>
    </row>
    <row r="272">
      <c r="A272" s="3" t="s">
        <v>2211</v>
      </c>
      <c r="B272" s="3" t="s">
        <v>2222</v>
      </c>
      <c r="C272" s="20">
        <v>1.0</v>
      </c>
      <c r="D272" s="20">
        <v>2017.0</v>
      </c>
      <c r="E272" s="3" t="s">
        <v>2223</v>
      </c>
      <c r="F272" s="11"/>
      <c r="G272" s="6">
        <v>43656.0</v>
      </c>
      <c r="H272" s="6">
        <v>42927.0</v>
      </c>
      <c r="J272" s="3" t="s">
        <v>2224</v>
      </c>
      <c r="M272" s="5" t="s">
        <v>2225</v>
      </c>
      <c r="N272" s="5" t="s">
        <v>2213</v>
      </c>
      <c r="O272" s="20">
        <v>2026.0</v>
      </c>
      <c r="P272" s="20">
        <v>1.0</v>
      </c>
      <c r="Q272" s="3">
        <v>0.0</v>
      </c>
    </row>
    <row r="273">
      <c r="A273" s="3" t="s">
        <v>2226</v>
      </c>
      <c r="B273" s="3" t="s">
        <v>2227</v>
      </c>
      <c r="C273" s="20">
        <v>3.0</v>
      </c>
      <c r="D273" s="20">
        <v>2019.0</v>
      </c>
      <c r="E273" s="3" t="s">
        <v>2228</v>
      </c>
      <c r="F273" s="11"/>
      <c r="G273" s="6">
        <v>44074.0</v>
      </c>
      <c r="H273" s="6">
        <v>43709.0</v>
      </c>
      <c r="K273" s="3" t="s">
        <v>2229</v>
      </c>
      <c r="M273" s="5" t="s">
        <v>2230</v>
      </c>
      <c r="N273" s="5" t="s">
        <v>2231</v>
      </c>
      <c r="O273" s="20">
        <v>2026.0</v>
      </c>
      <c r="P273" s="20">
        <v>1.0</v>
      </c>
      <c r="Q273" s="20">
        <v>1.0</v>
      </c>
    </row>
    <row r="274">
      <c r="A274" s="3" t="s">
        <v>2232</v>
      </c>
      <c r="B274" s="3" t="s">
        <v>2233</v>
      </c>
      <c r="C274" s="20">
        <v>3.0</v>
      </c>
      <c r="D274" s="20">
        <v>2023.0</v>
      </c>
      <c r="E274" s="3" t="s">
        <v>2234</v>
      </c>
      <c r="F274" s="7">
        <v>0.11</v>
      </c>
      <c r="K274" s="3" t="s">
        <v>2235</v>
      </c>
      <c r="M274" s="5" t="s">
        <v>2236</v>
      </c>
      <c r="N274" s="5" t="s">
        <v>2237</v>
      </c>
      <c r="O274" s="20">
        <v>2026.0</v>
      </c>
      <c r="P274" s="20">
        <v>1.0</v>
      </c>
      <c r="Q274" s="20">
        <v>1.0</v>
      </c>
    </row>
    <row r="275">
      <c r="A275" s="3" t="s">
        <v>2234</v>
      </c>
      <c r="B275" s="3" t="s">
        <v>2238</v>
      </c>
      <c r="C275" s="20">
        <v>3.0</v>
      </c>
      <c r="D275" s="20">
        <v>2022.0</v>
      </c>
      <c r="E275" s="3" t="s">
        <v>2239</v>
      </c>
      <c r="F275" s="7">
        <v>0.11</v>
      </c>
      <c r="J275" s="3" t="s">
        <v>2240</v>
      </c>
      <c r="M275" s="5" t="s">
        <v>2241</v>
      </c>
      <c r="N275" s="5" t="s">
        <v>2237</v>
      </c>
      <c r="O275" s="20">
        <v>2026.0</v>
      </c>
      <c r="P275" s="20">
        <v>1.0</v>
      </c>
      <c r="Q275" s="3">
        <v>0.0</v>
      </c>
    </row>
    <row r="276">
      <c r="A276" s="3" t="s">
        <v>2242</v>
      </c>
      <c r="B276" s="3" t="s">
        <v>2243</v>
      </c>
      <c r="C276" s="20">
        <v>4.0</v>
      </c>
      <c r="D276" s="20">
        <v>2016.0</v>
      </c>
      <c r="E276" s="3" t="s">
        <v>2244</v>
      </c>
      <c r="F276" s="11"/>
      <c r="G276" s="6">
        <v>43131.0</v>
      </c>
      <c r="H276" s="6">
        <v>42767.0</v>
      </c>
      <c r="M276" s="5" t="s">
        <v>2245</v>
      </c>
      <c r="N276" s="5" t="s">
        <v>2246</v>
      </c>
      <c r="O276" s="20">
        <v>2026.0</v>
      </c>
      <c r="P276" s="20">
        <v>1.0</v>
      </c>
      <c r="Q276" s="3">
        <v>0.0</v>
      </c>
    </row>
    <row r="277">
      <c r="A277" s="3" t="s">
        <v>2247</v>
      </c>
      <c r="B277" s="3" t="s">
        <v>2248</v>
      </c>
      <c r="C277" s="20">
        <v>4.0</v>
      </c>
      <c r="D277" s="20">
        <v>2017.0</v>
      </c>
      <c r="E277" s="3" t="s">
        <v>2242</v>
      </c>
      <c r="F277" s="11"/>
      <c r="G277" s="6">
        <v>43496.0</v>
      </c>
      <c r="H277" s="6">
        <v>43132.0</v>
      </c>
      <c r="K277" s="3" t="s">
        <v>2249</v>
      </c>
      <c r="M277" s="5" t="s">
        <v>2250</v>
      </c>
      <c r="N277" s="5" t="s">
        <v>2246</v>
      </c>
      <c r="O277" s="20">
        <v>2026.0</v>
      </c>
      <c r="P277" s="20">
        <v>1.0</v>
      </c>
      <c r="Q277" s="20">
        <v>1.0</v>
      </c>
    </row>
    <row r="278">
      <c r="A278" s="3" t="s">
        <v>2251</v>
      </c>
      <c r="B278" s="3" t="s">
        <v>2252</v>
      </c>
      <c r="C278" s="20">
        <v>2.0</v>
      </c>
      <c r="D278" s="20">
        <v>2017.0</v>
      </c>
      <c r="E278" s="3" t="s">
        <v>2253</v>
      </c>
      <c r="F278" s="11"/>
      <c r="G278" s="6">
        <v>43569.0</v>
      </c>
      <c r="H278" s="6">
        <v>42840.0</v>
      </c>
      <c r="M278" s="5" t="s">
        <v>2254</v>
      </c>
      <c r="N278" s="5" t="s">
        <v>2255</v>
      </c>
      <c r="O278" s="20">
        <v>2026.0</v>
      </c>
      <c r="P278" s="20">
        <v>1.0</v>
      </c>
      <c r="Q278" s="3">
        <v>0.0</v>
      </c>
    </row>
    <row r="279">
      <c r="A279" s="3" t="s">
        <v>2256</v>
      </c>
      <c r="B279" s="3" t="s">
        <v>2257</v>
      </c>
      <c r="C279" s="20">
        <v>3.0</v>
      </c>
      <c r="D279" s="20">
        <v>2018.0</v>
      </c>
      <c r="E279" s="3" t="s">
        <v>2258</v>
      </c>
      <c r="F279" s="11"/>
      <c r="G279" s="6">
        <v>43708.0</v>
      </c>
      <c r="H279" s="6">
        <v>43344.0</v>
      </c>
      <c r="M279" s="5" t="s">
        <v>2259</v>
      </c>
      <c r="N279" s="5" t="s">
        <v>2260</v>
      </c>
      <c r="O279" s="20">
        <v>2026.0</v>
      </c>
      <c r="P279" s="20">
        <v>1.0</v>
      </c>
      <c r="Q279" s="20">
        <v>1.0</v>
      </c>
    </row>
    <row r="280">
      <c r="A280" s="3" t="s">
        <v>2261</v>
      </c>
      <c r="B280" s="3" t="s">
        <v>2262</v>
      </c>
      <c r="C280" s="20">
        <v>3.0</v>
      </c>
      <c r="D280" s="20">
        <v>2019.0</v>
      </c>
      <c r="E280" s="3" t="s">
        <v>2256</v>
      </c>
      <c r="F280" s="11"/>
      <c r="G280" s="6">
        <v>44074.0</v>
      </c>
      <c r="H280" s="6">
        <v>43709.0</v>
      </c>
      <c r="K280" s="3" t="s">
        <v>2263</v>
      </c>
      <c r="M280" s="5" t="s">
        <v>2264</v>
      </c>
      <c r="N280" s="5" t="s">
        <v>2260</v>
      </c>
      <c r="O280" s="20">
        <v>2026.0</v>
      </c>
      <c r="P280" s="20">
        <v>1.0</v>
      </c>
      <c r="Q280" s="20">
        <v>1.0</v>
      </c>
    </row>
    <row r="281">
      <c r="A281" s="3" t="s">
        <v>2265</v>
      </c>
      <c r="B281" s="3" t="s">
        <v>2266</v>
      </c>
      <c r="C281" s="20">
        <v>1.0</v>
      </c>
      <c r="D281" s="20">
        <v>2023.0</v>
      </c>
      <c r="E281" s="3" t="s">
        <v>2267</v>
      </c>
      <c r="F281" s="7">
        <v>0.015</v>
      </c>
      <c r="J281" s="3" t="s">
        <v>2268</v>
      </c>
      <c r="M281" s="5" t="s">
        <v>2269</v>
      </c>
      <c r="N281" s="5" t="s">
        <v>2270</v>
      </c>
      <c r="O281" s="20">
        <v>2026.0</v>
      </c>
      <c r="P281" s="20">
        <v>1.0</v>
      </c>
      <c r="Q281" s="20">
        <v>1.0</v>
      </c>
    </row>
    <row r="282">
      <c r="A282" s="3" t="s">
        <v>2271</v>
      </c>
      <c r="B282" s="3" t="s">
        <v>2272</v>
      </c>
      <c r="C282" s="20">
        <v>1.0</v>
      </c>
      <c r="D282" s="20">
        <v>2020.0</v>
      </c>
      <c r="E282" s="3" t="s">
        <v>1440</v>
      </c>
      <c r="F282" s="11"/>
      <c r="G282" s="6">
        <v>44227.0</v>
      </c>
      <c r="H282" s="6">
        <v>43862.0</v>
      </c>
      <c r="J282" s="3" t="s">
        <v>2273</v>
      </c>
      <c r="M282" s="5" t="s">
        <v>2274</v>
      </c>
      <c r="N282" s="5" t="s">
        <v>1444</v>
      </c>
      <c r="O282" s="20">
        <v>2026.0</v>
      </c>
      <c r="P282" s="20">
        <v>1.0</v>
      </c>
      <c r="Q282" s="3">
        <v>0.0</v>
      </c>
    </row>
    <row r="283">
      <c r="A283" s="3" t="s">
        <v>2275</v>
      </c>
      <c r="B283" s="3" t="s">
        <v>2276</v>
      </c>
      <c r="C283" s="20">
        <v>4.0</v>
      </c>
      <c r="D283" s="20">
        <v>2022.0</v>
      </c>
      <c r="E283" s="3" t="s">
        <v>2277</v>
      </c>
      <c r="F283" s="11"/>
      <c r="K283" s="3" t="s">
        <v>2278</v>
      </c>
      <c r="M283" s="5" t="s">
        <v>2279</v>
      </c>
      <c r="N283" s="5" t="s">
        <v>1444</v>
      </c>
      <c r="O283" s="20">
        <v>2026.0</v>
      </c>
      <c r="P283" s="20">
        <v>1.0</v>
      </c>
      <c r="Q283" s="20">
        <v>1.0</v>
      </c>
    </row>
    <row r="284">
      <c r="A284" s="3" t="s">
        <v>2277</v>
      </c>
      <c r="B284" s="3" t="s">
        <v>2280</v>
      </c>
      <c r="C284" s="20">
        <v>1.0</v>
      </c>
      <c r="D284" s="20">
        <v>2022.0</v>
      </c>
      <c r="E284" s="3" t="s">
        <v>2281</v>
      </c>
      <c r="F284" s="11"/>
      <c r="J284" s="3" t="s">
        <v>2282</v>
      </c>
      <c r="M284" s="5" t="s">
        <v>2283</v>
      </c>
      <c r="N284" s="5" t="s">
        <v>1444</v>
      </c>
      <c r="O284" s="20">
        <v>2026.0</v>
      </c>
      <c r="P284" s="20">
        <v>1.0</v>
      </c>
      <c r="Q284" s="20">
        <v>1.0</v>
      </c>
    </row>
    <row r="285">
      <c r="A285" s="3" t="s">
        <v>2281</v>
      </c>
      <c r="B285" s="3" t="s">
        <v>2284</v>
      </c>
      <c r="C285" s="20">
        <v>1.0</v>
      </c>
      <c r="D285" s="20">
        <v>2021.0</v>
      </c>
      <c r="E285" s="3" t="s">
        <v>2271</v>
      </c>
      <c r="F285" s="11"/>
      <c r="J285" s="3" t="s">
        <v>1815</v>
      </c>
      <c r="M285" s="5" t="s">
        <v>2285</v>
      </c>
      <c r="N285" s="5" t="s">
        <v>1444</v>
      </c>
      <c r="O285" s="20">
        <v>2026.0</v>
      </c>
      <c r="P285" s="20">
        <v>1.0</v>
      </c>
      <c r="Q285" s="3">
        <v>0.0</v>
      </c>
    </row>
    <row r="286">
      <c r="A286" s="3" t="s">
        <v>2286</v>
      </c>
      <c r="B286" s="3" t="s">
        <v>2287</v>
      </c>
      <c r="C286" s="20">
        <v>3.0</v>
      </c>
      <c r="D286" s="20">
        <v>2019.0</v>
      </c>
      <c r="E286" s="3" t="s">
        <v>2288</v>
      </c>
      <c r="F286" s="11"/>
      <c r="G286" s="6">
        <v>44134.0</v>
      </c>
      <c r="H286" s="6">
        <v>43769.0</v>
      </c>
      <c r="K286" s="3" t="s">
        <v>2289</v>
      </c>
      <c r="M286" s="5" t="s">
        <v>2290</v>
      </c>
      <c r="N286" s="5" t="s">
        <v>2291</v>
      </c>
      <c r="O286" s="20">
        <v>2026.0</v>
      </c>
      <c r="P286" s="20">
        <v>1.0</v>
      </c>
      <c r="Q286" s="20">
        <v>1.0</v>
      </c>
    </row>
    <row r="287">
      <c r="A287" s="3" t="s">
        <v>2292</v>
      </c>
      <c r="B287" s="3" t="s">
        <v>2293</v>
      </c>
      <c r="C287" s="20">
        <v>2.0</v>
      </c>
      <c r="D287" s="20">
        <v>2021.0</v>
      </c>
      <c r="E287" s="3" t="s">
        <v>2294</v>
      </c>
      <c r="F287" s="11"/>
      <c r="G287" s="6">
        <v>44741.0</v>
      </c>
      <c r="H287" s="6">
        <v>44377.0</v>
      </c>
      <c r="J287" s="3" t="s">
        <v>2295</v>
      </c>
      <c r="M287" s="5" t="s">
        <v>2296</v>
      </c>
      <c r="N287" s="5" t="s">
        <v>2297</v>
      </c>
      <c r="O287" s="20">
        <v>2026.0</v>
      </c>
      <c r="P287" s="20">
        <v>1.0</v>
      </c>
      <c r="Q287" s="20">
        <v>1.0</v>
      </c>
    </row>
    <row r="288">
      <c r="A288" s="3" t="s">
        <v>2298</v>
      </c>
      <c r="B288" s="3" t="s">
        <v>2299</v>
      </c>
      <c r="C288" s="20">
        <v>2.0</v>
      </c>
      <c r="D288" s="20">
        <v>2027.0</v>
      </c>
      <c r="E288" s="3" t="s">
        <v>2300</v>
      </c>
      <c r="F288" s="7">
        <v>0.02</v>
      </c>
      <c r="I288" s="3" t="s">
        <v>2301</v>
      </c>
      <c r="L288" s="3" t="s">
        <v>541</v>
      </c>
      <c r="M288" s="5" t="s">
        <v>2302</v>
      </c>
      <c r="N288" s="5" t="s">
        <v>2297</v>
      </c>
      <c r="O288" s="20">
        <v>2026.0</v>
      </c>
      <c r="P288" s="20">
        <v>1.0</v>
      </c>
      <c r="Q288" s="3">
        <v>0.0</v>
      </c>
    </row>
    <row r="289">
      <c r="A289" s="3" t="s">
        <v>2300</v>
      </c>
      <c r="B289" s="3" t="s">
        <v>2303</v>
      </c>
      <c r="C289" s="20">
        <v>2.0</v>
      </c>
      <c r="D289" s="20">
        <v>2025.0</v>
      </c>
      <c r="E289" s="3" t="s">
        <v>2304</v>
      </c>
      <c r="F289" s="7">
        <v>0.02</v>
      </c>
      <c r="I289" s="3" t="s">
        <v>2305</v>
      </c>
      <c r="J289" s="3" t="s">
        <v>2306</v>
      </c>
      <c r="M289" s="5" t="s">
        <v>2307</v>
      </c>
      <c r="N289" s="5" t="s">
        <v>2297</v>
      </c>
      <c r="O289" s="20">
        <v>2026.0</v>
      </c>
      <c r="P289" s="20">
        <v>1.0</v>
      </c>
      <c r="Q289" s="20">
        <v>1.0</v>
      </c>
    </row>
    <row r="290">
      <c r="A290" s="3" t="s">
        <v>2304</v>
      </c>
      <c r="B290" s="3" t="s">
        <v>2308</v>
      </c>
      <c r="C290" s="20">
        <v>2.0</v>
      </c>
      <c r="D290" s="20">
        <v>2023.0</v>
      </c>
      <c r="E290" s="3" t="s">
        <v>2292</v>
      </c>
      <c r="F290" s="7">
        <v>0.02</v>
      </c>
      <c r="J290" s="3" t="s">
        <v>2309</v>
      </c>
      <c r="M290" s="5" t="s">
        <v>2310</v>
      </c>
      <c r="N290" s="5" t="s">
        <v>2297</v>
      </c>
      <c r="O290" s="20">
        <v>2026.0</v>
      </c>
      <c r="P290" s="20">
        <v>1.0</v>
      </c>
      <c r="Q290" s="20">
        <v>1.0</v>
      </c>
    </row>
    <row r="291">
      <c r="A291" s="3" t="s">
        <v>2067</v>
      </c>
      <c r="B291" s="3" t="s">
        <v>2311</v>
      </c>
      <c r="C291" s="20">
        <v>4.0</v>
      </c>
      <c r="D291" s="20">
        <v>2022.0</v>
      </c>
      <c r="E291" s="3" t="s">
        <v>2312</v>
      </c>
      <c r="F291" s="7">
        <v>0.0711</v>
      </c>
      <c r="G291" s="6">
        <v>45291.0</v>
      </c>
      <c r="H291" s="6">
        <v>44927.0</v>
      </c>
      <c r="J291" s="3" t="s">
        <v>2313</v>
      </c>
      <c r="M291" s="5" t="s">
        <v>2314</v>
      </c>
      <c r="N291" s="5" t="s">
        <v>2069</v>
      </c>
      <c r="O291" s="20">
        <v>2026.0</v>
      </c>
      <c r="P291" s="20">
        <v>1.0</v>
      </c>
      <c r="Q291" s="20">
        <v>1.0</v>
      </c>
    </row>
    <row r="292">
      <c r="A292" s="3" t="s">
        <v>2312</v>
      </c>
      <c r="B292" s="3" t="s">
        <v>2315</v>
      </c>
      <c r="C292" s="20">
        <v>4.0</v>
      </c>
      <c r="D292" s="20">
        <v>2019.0</v>
      </c>
      <c r="E292" s="3" t="s">
        <v>2316</v>
      </c>
      <c r="F292" s="7">
        <v>0.08</v>
      </c>
      <c r="G292" s="6">
        <v>44926.0</v>
      </c>
      <c r="H292" s="6">
        <v>43831.0</v>
      </c>
      <c r="J292" s="3" t="s">
        <v>2317</v>
      </c>
      <c r="M292" s="5" t="s">
        <v>2318</v>
      </c>
      <c r="N292" s="5" t="s">
        <v>2069</v>
      </c>
      <c r="O292" s="20">
        <v>2026.0</v>
      </c>
      <c r="P292" s="20">
        <v>1.0</v>
      </c>
      <c r="Q292" s="3">
        <v>0.0</v>
      </c>
    </row>
    <row r="293">
      <c r="A293" s="3" t="s">
        <v>2319</v>
      </c>
      <c r="B293" s="3" t="s">
        <v>2320</v>
      </c>
      <c r="C293" s="20">
        <v>1.0</v>
      </c>
      <c r="D293" s="20">
        <v>2018.0</v>
      </c>
      <c r="E293" s="3" t="s">
        <v>2321</v>
      </c>
      <c r="F293" s="11"/>
      <c r="G293" s="6">
        <v>43496.0</v>
      </c>
      <c r="H293" s="6">
        <v>43132.0</v>
      </c>
      <c r="K293" s="3" t="s">
        <v>2322</v>
      </c>
      <c r="M293" s="5" t="s">
        <v>2323</v>
      </c>
      <c r="N293" s="5" t="s">
        <v>2324</v>
      </c>
      <c r="O293" s="20">
        <v>2026.0</v>
      </c>
      <c r="P293" s="20">
        <v>1.0</v>
      </c>
      <c r="Q293" s="20">
        <v>1.0</v>
      </c>
    </row>
    <row r="294">
      <c r="A294" s="3" t="s">
        <v>2325</v>
      </c>
      <c r="B294" s="3" t="s">
        <v>2326</v>
      </c>
      <c r="C294" s="20">
        <v>4.0</v>
      </c>
      <c r="D294" s="20">
        <v>2019.0</v>
      </c>
      <c r="E294" s="3" t="s">
        <v>2327</v>
      </c>
      <c r="F294" s="11"/>
      <c r="G294" s="6">
        <v>44168.0</v>
      </c>
      <c r="H294" s="6">
        <v>43803.0</v>
      </c>
      <c r="K294" s="3" t="s">
        <v>2328</v>
      </c>
      <c r="M294" s="5" t="s">
        <v>2329</v>
      </c>
      <c r="N294" s="5" t="s">
        <v>2330</v>
      </c>
      <c r="O294" s="20">
        <v>2026.0</v>
      </c>
      <c r="P294" s="20">
        <v>1.0</v>
      </c>
      <c r="Q294" s="20">
        <v>1.0</v>
      </c>
    </row>
    <row r="295">
      <c r="A295" s="3" t="s">
        <v>2331</v>
      </c>
      <c r="B295" s="3" t="s">
        <v>2332</v>
      </c>
      <c r="C295" s="20">
        <v>4.0</v>
      </c>
      <c r="D295" s="20">
        <v>2017.0</v>
      </c>
      <c r="E295" s="3" t="s">
        <v>2333</v>
      </c>
      <c r="F295" s="11"/>
      <c r="G295" s="6">
        <v>43414.0</v>
      </c>
      <c r="H295" s="6">
        <v>43050.0</v>
      </c>
      <c r="K295" s="3" t="s">
        <v>2334</v>
      </c>
      <c r="M295" s="5" t="s">
        <v>2335</v>
      </c>
      <c r="N295" s="5" t="s">
        <v>2336</v>
      </c>
      <c r="O295" s="20">
        <v>2026.0</v>
      </c>
      <c r="P295" s="20">
        <v>1.0</v>
      </c>
      <c r="Q295" s="3">
        <v>0.0</v>
      </c>
    </row>
    <row r="296">
      <c r="A296" s="3" t="s">
        <v>1888</v>
      </c>
      <c r="B296" s="3" t="s">
        <v>2337</v>
      </c>
      <c r="C296" s="20">
        <v>4.0</v>
      </c>
      <c r="D296" s="20">
        <v>2021.0</v>
      </c>
      <c r="E296" s="3" t="s">
        <v>2338</v>
      </c>
      <c r="F296" s="11"/>
      <c r="J296" s="3" t="s">
        <v>2339</v>
      </c>
      <c r="M296" s="5" t="s">
        <v>2340</v>
      </c>
      <c r="N296" s="5" t="s">
        <v>1891</v>
      </c>
      <c r="O296" s="20">
        <v>2026.0</v>
      </c>
      <c r="P296" s="20">
        <v>1.0</v>
      </c>
      <c r="Q296" s="20">
        <v>1.0</v>
      </c>
    </row>
    <row r="297">
      <c r="A297" s="3" t="s">
        <v>2338</v>
      </c>
      <c r="B297" s="3" t="s">
        <v>2341</v>
      </c>
      <c r="C297" s="20">
        <v>1.0</v>
      </c>
      <c r="D297" s="20">
        <v>2021.0</v>
      </c>
      <c r="E297" s="3" t="s">
        <v>2342</v>
      </c>
      <c r="F297" s="11"/>
      <c r="J297" s="3" t="s">
        <v>2343</v>
      </c>
      <c r="M297" s="5" t="s">
        <v>2344</v>
      </c>
      <c r="N297" s="5" t="s">
        <v>1891</v>
      </c>
      <c r="O297" s="20">
        <v>2026.0</v>
      </c>
      <c r="P297" s="20">
        <v>1.0</v>
      </c>
      <c r="Q297" s="3">
        <v>0.0</v>
      </c>
    </row>
    <row r="298">
      <c r="A298" s="3" t="s">
        <v>2342</v>
      </c>
      <c r="B298" s="3" t="s">
        <v>2345</v>
      </c>
      <c r="C298" s="20">
        <v>1.0</v>
      </c>
      <c r="D298" s="20">
        <v>2020.0</v>
      </c>
      <c r="E298" s="3" t="s">
        <v>2346</v>
      </c>
      <c r="F298" s="11"/>
      <c r="G298" s="6">
        <v>44255.0</v>
      </c>
      <c r="H298" s="6">
        <v>43891.0</v>
      </c>
      <c r="J298" s="3" t="s">
        <v>2347</v>
      </c>
      <c r="M298" s="5" t="s">
        <v>2348</v>
      </c>
      <c r="N298" s="5" t="s">
        <v>1891</v>
      </c>
      <c r="O298" s="20">
        <v>2026.0</v>
      </c>
      <c r="P298" s="20">
        <v>1.0</v>
      </c>
      <c r="Q298" s="3">
        <v>0.0</v>
      </c>
    </row>
    <row r="299">
      <c r="A299" s="3" t="s">
        <v>2349</v>
      </c>
      <c r="B299" s="3" t="s">
        <v>2350</v>
      </c>
      <c r="C299" s="20">
        <v>1.0</v>
      </c>
      <c r="D299" s="20">
        <v>2021.0</v>
      </c>
      <c r="E299" s="3" t="s">
        <v>2351</v>
      </c>
      <c r="F299" s="11"/>
      <c r="G299" s="6">
        <v>44467.0</v>
      </c>
      <c r="H299" s="6">
        <v>44103.0</v>
      </c>
      <c r="J299" s="3" t="s">
        <v>2352</v>
      </c>
      <c r="M299" s="5" t="s">
        <v>2353</v>
      </c>
      <c r="N299" s="5" t="s">
        <v>2354</v>
      </c>
      <c r="O299" s="20">
        <v>2026.0</v>
      </c>
      <c r="P299" s="20">
        <v>1.0</v>
      </c>
      <c r="Q299" s="3">
        <v>0.0</v>
      </c>
    </row>
    <row r="300">
      <c r="A300" s="3" t="s">
        <v>2355</v>
      </c>
      <c r="B300" s="3" t="s">
        <v>2356</v>
      </c>
      <c r="C300" s="20">
        <v>3.0</v>
      </c>
      <c r="D300" s="20">
        <v>2026.0</v>
      </c>
      <c r="E300" s="3" t="s">
        <v>2357</v>
      </c>
      <c r="F300" s="7">
        <v>0.1498</v>
      </c>
      <c r="I300" s="3" t="s">
        <v>2358</v>
      </c>
      <c r="L300" s="3" t="s">
        <v>523</v>
      </c>
      <c r="M300" s="5" t="s">
        <v>2359</v>
      </c>
      <c r="N300" s="5" t="s">
        <v>2354</v>
      </c>
      <c r="O300" s="20">
        <v>2026.0</v>
      </c>
      <c r="P300" s="20">
        <v>1.0</v>
      </c>
      <c r="Q300" s="20">
        <v>1.0</v>
      </c>
    </row>
    <row r="301">
      <c r="A301" s="3" t="s">
        <v>2357</v>
      </c>
      <c r="B301" s="3" t="s">
        <v>2360</v>
      </c>
      <c r="C301" s="20">
        <v>3.0</v>
      </c>
      <c r="D301" s="20">
        <v>2023.0</v>
      </c>
      <c r="E301" s="3" t="s">
        <v>2349</v>
      </c>
      <c r="F301" s="7">
        <v>0.1498</v>
      </c>
      <c r="I301" s="3" t="s">
        <v>2361</v>
      </c>
      <c r="J301" s="3" t="s">
        <v>2362</v>
      </c>
      <c r="M301" s="5" t="s">
        <v>2363</v>
      </c>
      <c r="N301" s="5" t="s">
        <v>2354</v>
      </c>
      <c r="O301" s="20">
        <v>2026.0</v>
      </c>
      <c r="P301" s="20">
        <v>1.0</v>
      </c>
      <c r="Q301" s="20">
        <v>1.0</v>
      </c>
    </row>
    <row r="302">
      <c r="A302" s="3" t="s">
        <v>2364</v>
      </c>
      <c r="B302" s="3" t="s">
        <v>2365</v>
      </c>
      <c r="C302" s="20">
        <v>4.0</v>
      </c>
      <c r="D302" s="20">
        <v>2021.0</v>
      </c>
      <c r="E302" s="3" t="s">
        <v>2366</v>
      </c>
      <c r="F302" s="11"/>
      <c r="G302" s="6">
        <v>44923.0</v>
      </c>
      <c r="H302" s="6">
        <v>44559.0</v>
      </c>
      <c r="J302" s="3" t="s">
        <v>2367</v>
      </c>
      <c r="M302" s="5" t="s">
        <v>2368</v>
      </c>
      <c r="N302" s="5" t="s">
        <v>2369</v>
      </c>
      <c r="O302" s="20">
        <v>2026.0</v>
      </c>
      <c r="P302" s="20">
        <v>1.0</v>
      </c>
      <c r="Q302" s="20">
        <v>1.0</v>
      </c>
    </row>
    <row r="303">
      <c r="A303" s="3" t="s">
        <v>2366</v>
      </c>
      <c r="B303" s="3" t="s">
        <v>2370</v>
      </c>
      <c r="C303" s="20">
        <v>4.0</v>
      </c>
      <c r="D303" s="20">
        <v>2019.0</v>
      </c>
      <c r="E303" s="3" t="s">
        <v>2371</v>
      </c>
      <c r="F303" s="11"/>
      <c r="G303" s="6">
        <v>44558.0</v>
      </c>
      <c r="H303" s="6">
        <v>43828.0</v>
      </c>
      <c r="M303" s="5" t="s">
        <v>2372</v>
      </c>
      <c r="N303" s="5" t="s">
        <v>2369</v>
      </c>
      <c r="O303" s="20">
        <v>2026.0</v>
      </c>
      <c r="P303" s="20">
        <v>1.0</v>
      </c>
      <c r="Q303" s="3">
        <v>0.0</v>
      </c>
    </row>
    <row r="304">
      <c r="A304" s="3" t="s">
        <v>2373</v>
      </c>
      <c r="B304" s="3" t="s">
        <v>2374</v>
      </c>
      <c r="C304" s="20">
        <v>2.0</v>
      </c>
      <c r="D304" s="20">
        <v>2025.0</v>
      </c>
      <c r="E304" s="3" t="s">
        <v>2375</v>
      </c>
      <c r="F304" s="7">
        <v>0.0252</v>
      </c>
      <c r="I304" s="3" t="s">
        <v>2376</v>
      </c>
      <c r="J304" s="3" t="s">
        <v>2377</v>
      </c>
      <c r="M304" s="5" t="s">
        <v>2378</v>
      </c>
      <c r="N304" s="5" t="s">
        <v>2379</v>
      </c>
      <c r="O304" s="20">
        <v>2026.0</v>
      </c>
      <c r="P304" s="20">
        <v>1.0</v>
      </c>
      <c r="Q304" s="20">
        <v>1.0</v>
      </c>
    </row>
    <row r="305">
      <c r="A305" s="3" t="s">
        <v>2380</v>
      </c>
      <c r="B305" s="3" t="s">
        <v>2381</v>
      </c>
      <c r="C305" s="20">
        <v>2.0</v>
      </c>
      <c r="D305" s="20">
        <v>2026.0</v>
      </c>
      <c r="E305" s="3" t="s">
        <v>2373</v>
      </c>
      <c r="F305" s="7">
        <v>0.0252</v>
      </c>
      <c r="L305" s="3" t="s">
        <v>541</v>
      </c>
      <c r="M305" s="5" t="s">
        <v>2382</v>
      </c>
      <c r="N305" s="5" t="s">
        <v>2379</v>
      </c>
      <c r="O305" s="20">
        <v>2026.0</v>
      </c>
      <c r="P305" s="20">
        <v>1.0</v>
      </c>
      <c r="Q305" s="3">
        <v>0.0</v>
      </c>
    </row>
    <row r="306">
      <c r="A306" s="3" t="s">
        <v>2383</v>
      </c>
      <c r="B306" s="3" t="s">
        <v>2384</v>
      </c>
      <c r="C306" s="20">
        <v>3.0</v>
      </c>
      <c r="D306" s="20">
        <v>2019.0</v>
      </c>
      <c r="F306" s="11"/>
      <c r="G306" s="6">
        <v>44057.0</v>
      </c>
      <c r="H306" s="6">
        <v>43692.0</v>
      </c>
      <c r="K306" s="3" t="s">
        <v>2385</v>
      </c>
      <c r="M306" s="5" t="s">
        <v>2386</v>
      </c>
      <c r="N306" s="5" t="s">
        <v>2387</v>
      </c>
      <c r="O306" s="20">
        <v>2026.0</v>
      </c>
      <c r="P306" s="20">
        <v>1.0</v>
      </c>
      <c r="Q306" s="20">
        <v>1.0</v>
      </c>
    </row>
    <row r="307">
      <c r="A307" s="3" t="s">
        <v>2388</v>
      </c>
      <c r="B307" s="3" t="s">
        <v>2389</v>
      </c>
      <c r="C307" s="20">
        <v>4.0</v>
      </c>
      <c r="D307" s="20">
        <v>2023.0</v>
      </c>
      <c r="E307" s="3" t="s">
        <v>2390</v>
      </c>
      <c r="F307" s="7">
        <v>0.12</v>
      </c>
      <c r="I307" s="3" t="s">
        <v>2391</v>
      </c>
      <c r="J307" s="3" t="s">
        <v>2392</v>
      </c>
      <c r="M307" s="5" t="s">
        <v>2393</v>
      </c>
      <c r="N307" s="5" t="s">
        <v>2394</v>
      </c>
      <c r="O307" s="20">
        <v>2026.0</v>
      </c>
      <c r="P307" s="20">
        <v>1.0</v>
      </c>
      <c r="Q307" s="20">
        <v>1.0</v>
      </c>
    </row>
    <row r="308">
      <c r="A308" s="3" t="s">
        <v>2395</v>
      </c>
      <c r="B308" s="3" t="s">
        <v>2396</v>
      </c>
      <c r="C308" s="20">
        <v>4.0</v>
      </c>
      <c r="D308" s="20">
        <v>2024.0</v>
      </c>
      <c r="E308" s="3" t="s">
        <v>2388</v>
      </c>
      <c r="F308" s="7">
        <v>0.12</v>
      </c>
      <c r="I308" s="3" t="s">
        <v>2397</v>
      </c>
      <c r="J308" s="3" t="s">
        <v>2398</v>
      </c>
      <c r="M308" s="5" t="s">
        <v>2399</v>
      </c>
      <c r="N308" s="5" t="s">
        <v>2394</v>
      </c>
      <c r="O308" s="20">
        <v>2026.0</v>
      </c>
      <c r="P308" s="20">
        <v>1.0</v>
      </c>
      <c r="Q308" s="20">
        <v>1.0</v>
      </c>
    </row>
    <row r="309">
      <c r="A309" s="3" t="s">
        <v>727</v>
      </c>
      <c r="B309" s="3" t="s">
        <v>2400</v>
      </c>
      <c r="C309" s="20">
        <v>3.0</v>
      </c>
      <c r="D309" s="20">
        <v>2025.0</v>
      </c>
      <c r="E309" s="3" t="s">
        <v>2401</v>
      </c>
      <c r="F309" s="7">
        <v>0.0833</v>
      </c>
      <c r="I309" s="3" t="s">
        <v>2402</v>
      </c>
      <c r="J309" s="3" t="s">
        <v>2403</v>
      </c>
      <c r="M309" s="5" t="s">
        <v>2404</v>
      </c>
      <c r="N309" s="5" t="s">
        <v>728</v>
      </c>
      <c r="O309" s="20">
        <v>2026.0</v>
      </c>
      <c r="P309" s="20">
        <v>1.0</v>
      </c>
      <c r="Q309" s="20">
        <v>1.0</v>
      </c>
    </row>
    <row r="310">
      <c r="A310" s="3" t="s">
        <v>2405</v>
      </c>
      <c r="B310" s="3" t="s">
        <v>2406</v>
      </c>
      <c r="C310" s="20">
        <v>3.0</v>
      </c>
      <c r="D310" s="20">
        <v>2026.0</v>
      </c>
      <c r="E310" s="3" t="s">
        <v>727</v>
      </c>
      <c r="F310" s="7">
        <v>0.0833</v>
      </c>
      <c r="L310" s="3" t="s">
        <v>541</v>
      </c>
      <c r="M310" s="5" t="s">
        <v>89</v>
      </c>
      <c r="N310" s="5" t="s">
        <v>728</v>
      </c>
      <c r="O310" s="20">
        <v>2026.0</v>
      </c>
      <c r="P310" s="20">
        <v>1.0</v>
      </c>
      <c r="Q310" s="3">
        <v>0.0</v>
      </c>
    </row>
    <row r="311">
      <c r="A311" s="3" t="s">
        <v>2401</v>
      </c>
      <c r="B311" s="3" t="s">
        <v>2407</v>
      </c>
      <c r="C311" s="20">
        <v>3.0</v>
      </c>
      <c r="D311" s="20">
        <v>2024.0</v>
      </c>
      <c r="E311" s="3" t="s">
        <v>2408</v>
      </c>
      <c r="F311" s="7">
        <v>0.0833</v>
      </c>
      <c r="I311" s="3" t="s">
        <v>2409</v>
      </c>
      <c r="J311" s="3" t="s">
        <v>2410</v>
      </c>
      <c r="M311" s="5" t="s">
        <v>2411</v>
      </c>
      <c r="N311" s="5" t="s">
        <v>728</v>
      </c>
      <c r="O311" s="20">
        <v>2026.0</v>
      </c>
      <c r="P311" s="20">
        <v>1.0</v>
      </c>
      <c r="Q311" s="20">
        <v>1.0</v>
      </c>
    </row>
    <row r="312">
      <c r="A312" s="3" t="s">
        <v>2412</v>
      </c>
      <c r="B312" s="3" t="s">
        <v>2413</v>
      </c>
      <c r="C312" s="20">
        <v>2.0</v>
      </c>
      <c r="D312" s="20">
        <v>2019.0</v>
      </c>
      <c r="E312" s="3" t="s">
        <v>2414</v>
      </c>
      <c r="F312" s="11"/>
      <c r="G312" s="6">
        <v>43923.0</v>
      </c>
      <c r="H312" s="6">
        <v>43558.0</v>
      </c>
      <c r="K312" s="3" t="s">
        <v>2415</v>
      </c>
      <c r="M312" s="5" t="s">
        <v>2416</v>
      </c>
      <c r="N312" s="5" t="s">
        <v>2417</v>
      </c>
      <c r="O312" s="20">
        <v>2026.0</v>
      </c>
      <c r="P312" s="20">
        <v>1.0</v>
      </c>
      <c r="Q312" s="20">
        <v>1.0</v>
      </c>
    </row>
    <row r="313">
      <c r="A313" s="3" t="s">
        <v>2418</v>
      </c>
      <c r="B313" s="3" t="s">
        <v>2419</v>
      </c>
      <c r="C313" s="20">
        <v>4.0</v>
      </c>
      <c r="D313" s="20">
        <v>2021.0</v>
      </c>
      <c r="E313" s="3" t="s">
        <v>2420</v>
      </c>
      <c r="F313" s="11"/>
      <c r="K313" s="3" t="s">
        <v>2421</v>
      </c>
      <c r="M313" s="5" t="s">
        <v>2422</v>
      </c>
      <c r="N313" s="5" t="s">
        <v>2423</v>
      </c>
      <c r="O313" s="20">
        <v>2026.0</v>
      </c>
      <c r="P313" s="20">
        <v>1.0</v>
      </c>
      <c r="Q313" s="20">
        <v>1.0</v>
      </c>
    </row>
    <row r="314">
      <c r="A314" s="3" t="s">
        <v>2420</v>
      </c>
      <c r="B314" s="3" t="s">
        <v>2424</v>
      </c>
      <c r="C314" s="20">
        <v>4.0</v>
      </c>
      <c r="D314" s="20">
        <v>2020.0</v>
      </c>
      <c r="E314" s="3" t="s">
        <v>2425</v>
      </c>
      <c r="F314" s="11"/>
      <c r="G314" s="6">
        <v>44561.0</v>
      </c>
      <c r="H314" s="6">
        <v>44197.0</v>
      </c>
      <c r="J314" s="3" t="s">
        <v>2426</v>
      </c>
      <c r="M314" s="5" t="s">
        <v>2427</v>
      </c>
      <c r="N314" s="5" t="s">
        <v>2423</v>
      </c>
      <c r="O314" s="20">
        <v>2026.0</v>
      </c>
      <c r="P314" s="20">
        <v>1.0</v>
      </c>
      <c r="Q314" s="3">
        <v>0.0</v>
      </c>
    </row>
    <row r="315">
      <c r="A315" s="3" t="s">
        <v>2428</v>
      </c>
      <c r="B315" s="3" t="s">
        <v>2429</v>
      </c>
      <c r="C315" s="20">
        <v>4.0</v>
      </c>
      <c r="D315" s="20">
        <v>2020.0</v>
      </c>
      <c r="E315" s="3" t="s">
        <v>2430</v>
      </c>
      <c r="F315" s="11"/>
      <c r="G315" s="6">
        <v>44544.0</v>
      </c>
      <c r="H315" s="6">
        <v>44180.0</v>
      </c>
      <c r="J315" s="3" t="s">
        <v>2431</v>
      </c>
      <c r="M315" s="5" t="s">
        <v>2432</v>
      </c>
      <c r="N315" s="5" t="s">
        <v>2433</v>
      </c>
      <c r="O315" s="20">
        <v>2026.0</v>
      </c>
      <c r="P315" s="20">
        <v>1.0</v>
      </c>
      <c r="Q315" s="3">
        <v>0.0</v>
      </c>
    </row>
    <row r="316">
      <c r="A316" s="3" t="s">
        <v>2434</v>
      </c>
      <c r="B316" s="3" t="s">
        <v>2435</v>
      </c>
      <c r="C316" s="20">
        <v>3.0</v>
      </c>
      <c r="D316" s="20">
        <v>2024.0</v>
      </c>
      <c r="E316" s="3" t="s">
        <v>2436</v>
      </c>
      <c r="F316" s="7">
        <v>0.0461</v>
      </c>
      <c r="I316" s="3" t="s">
        <v>2437</v>
      </c>
      <c r="K316" s="3" t="s">
        <v>2438</v>
      </c>
      <c r="M316" s="5" t="s">
        <v>2439</v>
      </c>
      <c r="N316" s="5" t="s">
        <v>2440</v>
      </c>
      <c r="O316" s="20">
        <v>2026.0</v>
      </c>
      <c r="P316" s="20">
        <v>1.0</v>
      </c>
      <c r="Q316" s="20">
        <v>1.0</v>
      </c>
    </row>
    <row r="317">
      <c r="A317" s="3" t="s">
        <v>829</v>
      </c>
      <c r="B317" s="3" t="s">
        <v>2441</v>
      </c>
      <c r="C317" s="20">
        <v>4.0</v>
      </c>
      <c r="D317" s="20">
        <v>2025.0</v>
      </c>
      <c r="E317" s="3" t="s">
        <v>2442</v>
      </c>
      <c r="F317" s="7">
        <v>0.03</v>
      </c>
      <c r="J317" s="3" t="s">
        <v>2443</v>
      </c>
      <c r="L317" s="3" t="s">
        <v>495</v>
      </c>
      <c r="M317" s="5" t="s">
        <v>2444</v>
      </c>
      <c r="N317" s="5" t="s">
        <v>830</v>
      </c>
      <c r="O317" s="20">
        <v>2026.0</v>
      </c>
      <c r="P317" s="20">
        <v>1.0</v>
      </c>
      <c r="Q317" s="20">
        <v>1.0</v>
      </c>
    </row>
    <row r="318">
      <c r="A318" s="3" t="s">
        <v>2445</v>
      </c>
      <c r="B318" s="3" t="s">
        <v>2446</v>
      </c>
      <c r="C318" s="20">
        <v>4.0</v>
      </c>
      <c r="D318" s="20">
        <v>2026.0</v>
      </c>
      <c r="E318" s="3" t="s">
        <v>829</v>
      </c>
      <c r="F318" s="7">
        <v>0.03</v>
      </c>
      <c r="L318" s="3" t="s">
        <v>495</v>
      </c>
      <c r="M318" s="5" t="s">
        <v>105</v>
      </c>
      <c r="N318" s="5" t="s">
        <v>830</v>
      </c>
      <c r="O318" s="20">
        <v>2026.0</v>
      </c>
      <c r="P318" s="20">
        <v>1.0</v>
      </c>
      <c r="Q318" s="3">
        <v>0.0</v>
      </c>
    </row>
    <row r="319">
      <c r="A319" s="3" t="s">
        <v>2447</v>
      </c>
      <c r="B319" s="3" t="s">
        <v>2448</v>
      </c>
      <c r="C319" s="20">
        <v>4.0</v>
      </c>
      <c r="D319" s="20">
        <v>2023.0</v>
      </c>
      <c r="E319" s="3" t="s">
        <v>2449</v>
      </c>
      <c r="F319" s="7">
        <v>0.03</v>
      </c>
      <c r="I319" s="3" t="s">
        <v>2450</v>
      </c>
      <c r="J319" s="3" t="s">
        <v>2451</v>
      </c>
      <c r="M319" s="5" t="s">
        <v>2452</v>
      </c>
      <c r="N319" s="5" t="s">
        <v>830</v>
      </c>
      <c r="O319" s="20">
        <v>2026.0</v>
      </c>
      <c r="P319" s="20">
        <v>1.0</v>
      </c>
      <c r="Q319" s="20">
        <v>1.0</v>
      </c>
    </row>
    <row r="320">
      <c r="A320" s="3" t="s">
        <v>2449</v>
      </c>
      <c r="B320" s="3" t="s">
        <v>2453</v>
      </c>
      <c r="C320" s="20">
        <v>4.0</v>
      </c>
      <c r="D320" s="20">
        <v>2022.0</v>
      </c>
      <c r="E320" s="3" t="s">
        <v>2454</v>
      </c>
      <c r="F320" s="7">
        <v>0.03</v>
      </c>
      <c r="J320" s="3" t="s">
        <v>2455</v>
      </c>
      <c r="M320" s="5" t="s">
        <v>2456</v>
      </c>
      <c r="N320" s="5" t="s">
        <v>830</v>
      </c>
      <c r="O320" s="20">
        <v>2026.0</v>
      </c>
      <c r="P320" s="20">
        <v>1.0</v>
      </c>
      <c r="Q320" s="20">
        <v>1.0</v>
      </c>
    </row>
    <row r="321">
      <c r="A321" s="3" t="s">
        <v>2454</v>
      </c>
      <c r="B321" s="3" t="s">
        <v>2457</v>
      </c>
      <c r="C321" s="20">
        <v>4.0</v>
      </c>
      <c r="D321" s="20">
        <v>2021.0</v>
      </c>
      <c r="E321" s="3" t="s">
        <v>2458</v>
      </c>
      <c r="F321" s="11"/>
      <c r="G321" s="6">
        <v>44957.0</v>
      </c>
      <c r="H321" s="6">
        <v>44593.0</v>
      </c>
      <c r="J321" s="3" t="s">
        <v>2459</v>
      </c>
      <c r="M321" s="5" t="s">
        <v>2460</v>
      </c>
      <c r="N321" s="5" t="s">
        <v>830</v>
      </c>
      <c r="O321" s="20">
        <v>2026.0</v>
      </c>
      <c r="P321" s="20">
        <v>1.0</v>
      </c>
      <c r="Q321" s="20">
        <v>1.0</v>
      </c>
    </row>
    <row r="322">
      <c r="A322" s="3" t="s">
        <v>2458</v>
      </c>
      <c r="B322" s="3" t="s">
        <v>2461</v>
      </c>
      <c r="C322" s="20">
        <v>4.0</v>
      </c>
      <c r="D322" s="20">
        <v>2019.0</v>
      </c>
      <c r="E322" s="3" t="s">
        <v>2462</v>
      </c>
      <c r="F322" s="11"/>
      <c r="G322" s="6">
        <v>44592.0</v>
      </c>
      <c r="H322" s="6">
        <v>43862.0</v>
      </c>
      <c r="J322" s="3" t="s">
        <v>2463</v>
      </c>
      <c r="M322" s="5" t="s">
        <v>2464</v>
      </c>
      <c r="N322" s="5" t="s">
        <v>830</v>
      </c>
      <c r="O322" s="20">
        <v>2026.0</v>
      </c>
      <c r="P322" s="20">
        <v>1.0</v>
      </c>
      <c r="Q322" s="3">
        <v>0.0</v>
      </c>
    </row>
    <row r="323">
      <c r="A323" s="3" t="s">
        <v>2465</v>
      </c>
      <c r="B323" s="3" t="s">
        <v>2466</v>
      </c>
      <c r="C323" s="20">
        <v>3.0</v>
      </c>
      <c r="D323" s="20">
        <v>2021.0</v>
      </c>
      <c r="E323" s="3" t="s">
        <v>2467</v>
      </c>
      <c r="F323" s="11"/>
      <c r="J323" s="3" t="s">
        <v>2468</v>
      </c>
      <c r="M323" s="5" t="s">
        <v>2469</v>
      </c>
      <c r="N323" s="5" t="s">
        <v>663</v>
      </c>
      <c r="O323" s="20">
        <v>2026.0</v>
      </c>
      <c r="P323" s="20">
        <v>1.0</v>
      </c>
      <c r="Q323" s="20">
        <v>1.0</v>
      </c>
    </row>
    <row r="324">
      <c r="A324" s="3" t="s">
        <v>2470</v>
      </c>
      <c r="B324" s="3" t="s">
        <v>2471</v>
      </c>
      <c r="C324" s="20">
        <v>2.0</v>
      </c>
      <c r="D324" s="20">
        <v>2026.0</v>
      </c>
      <c r="E324" s="3" t="s">
        <v>662</v>
      </c>
      <c r="F324" s="7">
        <v>0.05</v>
      </c>
      <c r="L324" s="3" t="s">
        <v>495</v>
      </c>
      <c r="M324" s="5" t="s">
        <v>81</v>
      </c>
      <c r="N324" s="5" t="s">
        <v>663</v>
      </c>
      <c r="O324" s="20">
        <v>2026.0</v>
      </c>
      <c r="P324" s="20">
        <v>1.0</v>
      </c>
      <c r="Q324" s="3">
        <v>0.0</v>
      </c>
    </row>
    <row r="325">
      <c r="A325" s="3" t="s">
        <v>2027</v>
      </c>
      <c r="B325" s="3" t="s">
        <v>2472</v>
      </c>
      <c r="C325" s="20">
        <v>2.0</v>
      </c>
      <c r="D325" s="20">
        <v>2024.0</v>
      </c>
      <c r="E325" s="3" t="s">
        <v>2020</v>
      </c>
      <c r="F325" s="7">
        <v>0.05</v>
      </c>
      <c r="I325" s="3" t="s">
        <v>2473</v>
      </c>
      <c r="J325" s="3" t="s">
        <v>2474</v>
      </c>
      <c r="M325" s="5" t="s">
        <v>2475</v>
      </c>
      <c r="N325" s="5" t="s">
        <v>663</v>
      </c>
      <c r="O325" s="20">
        <v>2026.0</v>
      </c>
      <c r="P325" s="20">
        <v>1.0</v>
      </c>
      <c r="Q325" s="20">
        <v>1.0</v>
      </c>
    </row>
    <row r="326">
      <c r="A326" s="3" t="s">
        <v>2022</v>
      </c>
      <c r="B326" s="3" t="s">
        <v>2476</v>
      </c>
      <c r="C326" s="20">
        <v>3.0</v>
      </c>
      <c r="D326" s="20">
        <v>2022.0</v>
      </c>
      <c r="E326" s="3" t="s">
        <v>2465</v>
      </c>
      <c r="F326" s="7">
        <v>0.05</v>
      </c>
      <c r="J326" s="3" t="s">
        <v>2477</v>
      </c>
      <c r="M326" s="5" t="s">
        <v>2478</v>
      </c>
      <c r="N326" s="5" t="s">
        <v>663</v>
      </c>
      <c r="O326" s="20">
        <v>2026.0</v>
      </c>
      <c r="P326" s="20">
        <v>1.0</v>
      </c>
      <c r="Q326" s="20">
        <v>1.0</v>
      </c>
    </row>
    <row r="327">
      <c r="A327" s="3" t="s">
        <v>2479</v>
      </c>
      <c r="B327" s="3" t="s">
        <v>2480</v>
      </c>
      <c r="C327" s="20">
        <v>2.0</v>
      </c>
      <c r="D327" s="20">
        <v>2020.0</v>
      </c>
      <c r="E327" s="3" t="s">
        <v>2481</v>
      </c>
      <c r="F327" s="11"/>
      <c r="G327" s="6">
        <v>44361.0</v>
      </c>
      <c r="H327" s="6">
        <v>43997.0</v>
      </c>
      <c r="K327" s="3" t="s">
        <v>2482</v>
      </c>
      <c r="M327" s="5" t="s">
        <v>2483</v>
      </c>
      <c r="N327" s="5" t="s">
        <v>2484</v>
      </c>
      <c r="O327" s="20">
        <v>2026.0</v>
      </c>
      <c r="P327" s="20">
        <v>1.0</v>
      </c>
      <c r="Q327" s="20">
        <v>1.0</v>
      </c>
    </row>
    <row r="328">
      <c r="A328" s="3" t="s">
        <v>2485</v>
      </c>
      <c r="B328" s="3" t="s">
        <v>2486</v>
      </c>
      <c r="C328" s="20">
        <v>2.0</v>
      </c>
      <c r="D328" s="20">
        <v>2018.0</v>
      </c>
      <c r="E328" s="3" t="s">
        <v>2487</v>
      </c>
      <c r="F328" s="11"/>
      <c r="G328" s="6">
        <v>44027.0</v>
      </c>
      <c r="H328" s="6">
        <v>43297.0</v>
      </c>
      <c r="J328" s="3" t="s">
        <v>2488</v>
      </c>
      <c r="M328" s="5" t="s">
        <v>2489</v>
      </c>
      <c r="N328" s="5" t="s">
        <v>2490</v>
      </c>
      <c r="O328" s="20">
        <v>2026.0</v>
      </c>
      <c r="P328" s="20">
        <v>1.0</v>
      </c>
      <c r="Q328" s="20">
        <v>1.0</v>
      </c>
    </row>
    <row r="329">
      <c r="A329" s="3" t="s">
        <v>2491</v>
      </c>
      <c r="B329" s="3" t="s">
        <v>2492</v>
      </c>
      <c r="C329" s="20">
        <v>2.0</v>
      </c>
      <c r="D329" s="20">
        <v>2022.0</v>
      </c>
      <c r="E329" s="3" t="s">
        <v>2493</v>
      </c>
      <c r="F329" s="11"/>
      <c r="K329" s="3" t="s">
        <v>2494</v>
      </c>
      <c r="M329" s="5" t="s">
        <v>2495</v>
      </c>
      <c r="N329" s="5" t="s">
        <v>2490</v>
      </c>
      <c r="O329" s="20">
        <v>2026.0</v>
      </c>
      <c r="P329" s="20">
        <v>1.0</v>
      </c>
      <c r="Q329" s="20">
        <v>1.0</v>
      </c>
    </row>
    <row r="330">
      <c r="A330" s="3" t="s">
        <v>2493</v>
      </c>
      <c r="B330" s="3" t="s">
        <v>2496</v>
      </c>
      <c r="C330" s="20">
        <v>1.0</v>
      </c>
      <c r="D330" s="20">
        <v>2020.0</v>
      </c>
      <c r="E330" s="3" t="s">
        <v>2485</v>
      </c>
      <c r="F330" s="11"/>
      <c r="G330" s="6">
        <v>44392.0</v>
      </c>
      <c r="H330" s="6">
        <v>44028.0</v>
      </c>
      <c r="J330" s="3" t="s">
        <v>2497</v>
      </c>
      <c r="M330" s="5" t="s">
        <v>2498</v>
      </c>
      <c r="N330" s="5" t="s">
        <v>2490</v>
      </c>
      <c r="O330" s="20">
        <v>2026.0</v>
      </c>
      <c r="P330" s="20">
        <v>1.0</v>
      </c>
      <c r="Q330" s="3">
        <v>0.0</v>
      </c>
    </row>
    <row r="331">
      <c r="A331" s="3" t="s">
        <v>2499</v>
      </c>
      <c r="B331" s="3" t="s">
        <v>2500</v>
      </c>
      <c r="C331" s="20">
        <v>2.0</v>
      </c>
      <c r="D331" s="20">
        <v>2018.0</v>
      </c>
      <c r="F331" s="11"/>
      <c r="G331" s="6">
        <v>43669.0</v>
      </c>
      <c r="H331" s="6">
        <v>43305.0</v>
      </c>
      <c r="K331" s="3" t="s">
        <v>2501</v>
      </c>
      <c r="M331" s="5" t="s">
        <v>2502</v>
      </c>
      <c r="N331" s="5" t="s">
        <v>2503</v>
      </c>
      <c r="O331" s="20">
        <v>2026.0</v>
      </c>
      <c r="P331" s="20">
        <v>1.0</v>
      </c>
      <c r="Q331" s="3">
        <v>0.0</v>
      </c>
    </row>
    <row r="332">
      <c r="A332" s="3" t="s">
        <v>854</v>
      </c>
      <c r="B332" s="3" t="s">
        <v>2504</v>
      </c>
      <c r="C332" s="20">
        <v>1.0</v>
      </c>
      <c r="D332" s="20">
        <v>2024.0</v>
      </c>
      <c r="E332" s="3" t="s">
        <v>2505</v>
      </c>
      <c r="F332" s="7">
        <v>0.05</v>
      </c>
      <c r="I332" s="3" t="s">
        <v>2506</v>
      </c>
      <c r="J332" s="3" t="s">
        <v>2507</v>
      </c>
      <c r="M332" s="5" t="s">
        <v>2508</v>
      </c>
      <c r="N332" s="5" t="s">
        <v>856</v>
      </c>
      <c r="O332" s="20">
        <v>2026.0</v>
      </c>
      <c r="P332" s="20">
        <v>1.0</v>
      </c>
      <c r="Q332" s="20">
        <v>1.0</v>
      </c>
    </row>
    <row r="333">
      <c r="A333" s="3" t="s">
        <v>2509</v>
      </c>
      <c r="B333" s="3" t="s">
        <v>2510</v>
      </c>
      <c r="C333" s="20">
        <v>3.0</v>
      </c>
      <c r="D333" s="20">
        <v>2022.0</v>
      </c>
      <c r="E333" s="3" t="s">
        <v>2511</v>
      </c>
      <c r="F333" s="7">
        <v>0.0849</v>
      </c>
      <c r="J333" s="3" t="s">
        <v>2512</v>
      </c>
      <c r="M333" s="5" t="s">
        <v>2513</v>
      </c>
      <c r="N333" s="5" t="s">
        <v>2514</v>
      </c>
      <c r="O333" s="20">
        <v>2026.0</v>
      </c>
      <c r="P333" s="20">
        <v>1.0</v>
      </c>
      <c r="Q333" s="20">
        <v>1.0</v>
      </c>
    </row>
    <row r="334">
      <c r="A334" s="3" t="s">
        <v>2515</v>
      </c>
      <c r="B334" s="3" t="s">
        <v>2516</v>
      </c>
      <c r="C334" s="20">
        <v>1.0</v>
      </c>
      <c r="D334" s="20">
        <v>2024.0</v>
      </c>
      <c r="E334" s="3" t="s">
        <v>2517</v>
      </c>
      <c r="F334" s="7">
        <v>0.095</v>
      </c>
      <c r="J334" s="3" t="s">
        <v>2518</v>
      </c>
      <c r="M334" s="5" t="s">
        <v>2519</v>
      </c>
      <c r="N334" s="5" t="s">
        <v>870</v>
      </c>
      <c r="O334" s="20">
        <v>2026.0</v>
      </c>
      <c r="P334" s="20">
        <v>1.0</v>
      </c>
      <c r="Q334" s="20">
        <v>1.0</v>
      </c>
    </row>
    <row r="335">
      <c r="A335" s="3" t="s">
        <v>2520</v>
      </c>
      <c r="B335" s="3" t="s">
        <v>2521</v>
      </c>
      <c r="C335" s="20">
        <v>2.0</v>
      </c>
      <c r="D335" s="20">
        <v>2023.0</v>
      </c>
      <c r="E335" s="3" t="s">
        <v>2522</v>
      </c>
      <c r="F335" s="7">
        <v>0.0985</v>
      </c>
      <c r="J335" s="3" t="s">
        <v>2523</v>
      </c>
      <c r="M335" s="5" t="s">
        <v>2524</v>
      </c>
      <c r="N335" s="5" t="s">
        <v>2525</v>
      </c>
      <c r="O335" s="20">
        <v>2026.0</v>
      </c>
      <c r="P335" s="20">
        <v>1.0</v>
      </c>
      <c r="Q335" s="20">
        <v>1.0</v>
      </c>
    </row>
    <row r="336">
      <c r="A336" s="3" t="s">
        <v>2522</v>
      </c>
      <c r="B336" s="3" t="s">
        <v>2526</v>
      </c>
      <c r="C336" s="20">
        <v>1.0</v>
      </c>
      <c r="D336" s="20">
        <v>2022.0</v>
      </c>
      <c r="E336" s="3" t="s">
        <v>2527</v>
      </c>
      <c r="F336" s="11"/>
      <c r="J336" s="3" t="s">
        <v>2528</v>
      </c>
      <c r="M336" s="5" t="s">
        <v>2529</v>
      </c>
      <c r="N336" s="5" t="s">
        <v>2525</v>
      </c>
      <c r="O336" s="20">
        <v>2026.0</v>
      </c>
      <c r="P336" s="20">
        <v>1.0</v>
      </c>
      <c r="Q336" s="3">
        <v>0.0</v>
      </c>
    </row>
    <row r="337">
      <c r="A337" s="3" t="s">
        <v>2527</v>
      </c>
      <c r="B337" s="3" t="s">
        <v>2530</v>
      </c>
      <c r="C337" s="20">
        <v>1.0</v>
      </c>
      <c r="D337" s="20">
        <v>2021.0</v>
      </c>
      <c r="E337" s="3" t="s">
        <v>2531</v>
      </c>
      <c r="F337" s="11"/>
      <c r="J337" s="3" t="s">
        <v>2532</v>
      </c>
      <c r="M337" s="5" t="s">
        <v>2533</v>
      </c>
      <c r="N337" s="5" t="s">
        <v>2525</v>
      </c>
      <c r="O337" s="20">
        <v>2026.0</v>
      </c>
      <c r="P337" s="20">
        <v>1.0</v>
      </c>
      <c r="Q337" s="3">
        <v>0.0</v>
      </c>
    </row>
    <row r="338">
      <c r="A338" s="3" t="s">
        <v>2534</v>
      </c>
      <c r="B338" s="3" t="s">
        <v>2535</v>
      </c>
      <c r="C338" s="20">
        <v>4.0</v>
      </c>
      <c r="D338" s="20">
        <v>2022.0</v>
      </c>
      <c r="E338" s="3" t="s">
        <v>2536</v>
      </c>
      <c r="F338" s="7">
        <v>0.06</v>
      </c>
      <c r="J338" s="3" t="s">
        <v>2537</v>
      </c>
      <c r="M338" s="5" t="s">
        <v>2538</v>
      </c>
      <c r="N338" s="5" t="s">
        <v>799</v>
      </c>
      <c r="O338" s="20">
        <v>2026.0</v>
      </c>
      <c r="P338" s="20">
        <v>1.0</v>
      </c>
      <c r="Q338" s="20">
        <v>1.0</v>
      </c>
    </row>
    <row r="339">
      <c r="A339" s="3" t="s">
        <v>2539</v>
      </c>
      <c r="B339" s="3" t="s">
        <v>2540</v>
      </c>
      <c r="C339" s="20">
        <v>4.0</v>
      </c>
      <c r="D339" s="20">
        <v>2023.0</v>
      </c>
      <c r="E339" s="3" t="s">
        <v>2534</v>
      </c>
      <c r="F339" s="7">
        <v>0.06</v>
      </c>
      <c r="J339" s="3" t="s">
        <v>2541</v>
      </c>
      <c r="M339" s="5" t="s">
        <v>2542</v>
      </c>
      <c r="N339" s="5" t="s">
        <v>799</v>
      </c>
      <c r="O339" s="20">
        <v>2026.0</v>
      </c>
      <c r="P339" s="20">
        <v>1.0</v>
      </c>
      <c r="Q339" s="20">
        <v>1.0</v>
      </c>
    </row>
    <row r="340">
      <c r="A340" s="3" t="s">
        <v>2543</v>
      </c>
      <c r="B340" s="3" t="s">
        <v>2544</v>
      </c>
      <c r="C340" s="20">
        <v>4.0</v>
      </c>
      <c r="D340" s="20">
        <v>2026.0</v>
      </c>
      <c r="E340" s="3" t="s">
        <v>2545</v>
      </c>
      <c r="F340" s="7">
        <v>0.0667</v>
      </c>
      <c r="M340" s="5" t="s">
        <v>2546</v>
      </c>
      <c r="N340" s="5" t="s">
        <v>2547</v>
      </c>
      <c r="O340" s="20">
        <v>2026.0</v>
      </c>
      <c r="P340" s="20">
        <v>1.0</v>
      </c>
      <c r="Q340" s="3">
        <v>0.0</v>
      </c>
    </row>
    <row r="341">
      <c r="A341" s="3" t="s">
        <v>2548</v>
      </c>
      <c r="B341" s="3" t="s">
        <v>2549</v>
      </c>
      <c r="C341" s="20">
        <v>1.0</v>
      </c>
      <c r="D341" s="20">
        <v>2026.0</v>
      </c>
      <c r="E341" s="3" t="s">
        <v>2550</v>
      </c>
      <c r="F341" s="7">
        <v>0.037</v>
      </c>
      <c r="L341" s="3" t="s">
        <v>495</v>
      </c>
      <c r="M341" s="5" t="s">
        <v>2551</v>
      </c>
      <c r="N341" s="5" t="s">
        <v>2552</v>
      </c>
      <c r="O341" s="20">
        <v>2026.0</v>
      </c>
      <c r="P341" s="20">
        <v>1.0</v>
      </c>
      <c r="Q341" s="20">
        <v>1.0</v>
      </c>
    </row>
    <row r="342">
      <c r="A342" s="3" t="s">
        <v>2550</v>
      </c>
      <c r="B342" s="3" t="s">
        <v>2553</v>
      </c>
      <c r="C342" s="20">
        <v>1.0</v>
      </c>
      <c r="D342" s="20">
        <v>2025.0</v>
      </c>
      <c r="E342" s="3" t="s">
        <v>2554</v>
      </c>
      <c r="F342" s="7">
        <v>0.035</v>
      </c>
      <c r="I342" s="3" t="s">
        <v>2555</v>
      </c>
      <c r="J342" s="3" t="s">
        <v>2556</v>
      </c>
      <c r="M342" s="5" t="s">
        <v>2557</v>
      </c>
      <c r="N342" s="5" t="s">
        <v>2552</v>
      </c>
      <c r="O342" s="20">
        <v>2026.0</v>
      </c>
      <c r="P342" s="20">
        <v>1.0</v>
      </c>
      <c r="Q342" s="20">
        <v>1.0</v>
      </c>
    </row>
    <row r="343">
      <c r="A343" s="3" t="s">
        <v>2554</v>
      </c>
      <c r="B343" s="3" t="s">
        <v>2558</v>
      </c>
      <c r="C343" s="20">
        <v>1.0</v>
      </c>
      <c r="D343" s="20">
        <v>2024.0</v>
      </c>
      <c r="E343" s="3" t="s">
        <v>2559</v>
      </c>
      <c r="F343" s="7">
        <v>0.035</v>
      </c>
      <c r="I343" s="3" t="s">
        <v>2560</v>
      </c>
      <c r="J343" s="3" t="s">
        <v>2561</v>
      </c>
      <c r="M343" s="5" t="s">
        <v>2562</v>
      </c>
      <c r="N343" s="5" t="s">
        <v>2552</v>
      </c>
      <c r="O343" s="20">
        <v>2026.0</v>
      </c>
      <c r="P343" s="20">
        <v>1.0</v>
      </c>
      <c r="Q343" s="20">
        <v>1.0</v>
      </c>
    </row>
    <row r="344">
      <c r="A344" s="3" t="s">
        <v>2559</v>
      </c>
      <c r="B344" s="3" t="s">
        <v>2563</v>
      </c>
      <c r="C344" s="20">
        <v>1.0</v>
      </c>
      <c r="D344" s="20">
        <v>2023.0</v>
      </c>
      <c r="E344" s="3" t="s">
        <v>2564</v>
      </c>
      <c r="F344" s="7">
        <v>0.035</v>
      </c>
      <c r="J344" s="3" t="s">
        <v>2565</v>
      </c>
      <c r="M344" s="5" t="s">
        <v>2566</v>
      </c>
      <c r="N344" s="5" t="s">
        <v>2552</v>
      </c>
      <c r="O344" s="20">
        <v>2026.0</v>
      </c>
      <c r="P344" s="20">
        <v>1.0</v>
      </c>
      <c r="Q344" s="20">
        <v>1.0</v>
      </c>
    </row>
    <row r="345">
      <c r="A345" s="3" t="s">
        <v>2564</v>
      </c>
      <c r="B345" s="3" t="s">
        <v>2567</v>
      </c>
      <c r="C345" s="20">
        <v>1.0</v>
      </c>
      <c r="D345" s="20">
        <v>2022.0</v>
      </c>
      <c r="E345" s="3" t="s">
        <v>2568</v>
      </c>
      <c r="F345" s="11"/>
      <c r="J345" s="3" t="s">
        <v>2569</v>
      </c>
      <c r="M345" s="5" t="s">
        <v>2570</v>
      </c>
      <c r="N345" s="5" t="s">
        <v>2552</v>
      </c>
      <c r="O345" s="20">
        <v>2026.0</v>
      </c>
      <c r="P345" s="20">
        <v>1.0</v>
      </c>
      <c r="Q345" s="20">
        <v>1.0</v>
      </c>
    </row>
    <row r="346">
      <c r="A346" s="3" t="s">
        <v>2568</v>
      </c>
      <c r="B346" s="3" t="s">
        <v>2571</v>
      </c>
      <c r="C346" s="20">
        <v>4.0</v>
      </c>
      <c r="D346" s="20">
        <v>2020.0</v>
      </c>
      <c r="E346" s="3" t="s">
        <v>2572</v>
      </c>
      <c r="F346" s="11"/>
      <c r="J346" s="3" t="s">
        <v>2573</v>
      </c>
      <c r="M346" s="5" t="s">
        <v>2574</v>
      </c>
      <c r="N346" s="5" t="s">
        <v>2552</v>
      </c>
      <c r="O346" s="20">
        <v>2026.0</v>
      </c>
      <c r="P346" s="20">
        <v>1.0</v>
      </c>
      <c r="Q346" s="3">
        <v>0.0</v>
      </c>
    </row>
    <row r="347">
      <c r="A347" s="3" t="s">
        <v>2575</v>
      </c>
      <c r="B347" s="3" t="s">
        <v>2576</v>
      </c>
      <c r="C347" s="20">
        <v>2.0</v>
      </c>
      <c r="D347" s="20">
        <v>2018.0</v>
      </c>
      <c r="E347" s="3" t="s">
        <v>2577</v>
      </c>
      <c r="F347" s="11"/>
      <c r="G347" s="6">
        <v>43616.0</v>
      </c>
      <c r="H347" s="6">
        <v>43252.0</v>
      </c>
      <c r="M347" s="5" t="s">
        <v>2578</v>
      </c>
      <c r="N347" s="5" t="s">
        <v>2579</v>
      </c>
      <c r="O347" s="20">
        <v>2026.0</v>
      </c>
      <c r="P347" s="20">
        <v>1.0</v>
      </c>
      <c r="Q347" s="20">
        <v>1.0</v>
      </c>
    </row>
    <row r="348">
      <c r="A348" s="3" t="s">
        <v>2577</v>
      </c>
      <c r="B348" s="3" t="s">
        <v>2580</v>
      </c>
      <c r="C348" s="20">
        <v>2.0</v>
      </c>
      <c r="D348" s="20">
        <v>2017.0</v>
      </c>
      <c r="E348" s="3" t="s">
        <v>2581</v>
      </c>
      <c r="F348" s="11"/>
      <c r="G348" s="6">
        <v>43251.0</v>
      </c>
      <c r="H348" s="6">
        <v>42887.0</v>
      </c>
      <c r="M348" s="5" t="s">
        <v>2582</v>
      </c>
      <c r="N348" s="5" t="s">
        <v>2579</v>
      </c>
      <c r="O348" s="20">
        <v>2026.0</v>
      </c>
      <c r="P348" s="20">
        <v>1.0</v>
      </c>
      <c r="Q348" s="3">
        <v>0.0</v>
      </c>
    </row>
    <row r="349">
      <c r="A349" s="3" t="s">
        <v>2583</v>
      </c>
      <c r="B349" s="3" t="s">
        <v>2584</v>
      </c>
      <c r="C349" s="20">
        <v>2.0</v>
      </c>
      <c r="D349" s="20">
        <v>2022.0</v>
      </c>
      <c r="E349" s="3" t="s">
        <v>2585</v>
      </c>
      <c r="F349" s="11"/>
      <c r="K349" s="9" t="s">
        <v>2586</v>
      </c>
      <c r="M349" s="5" t="s">
        <v>2587</v>
      </c>
      <c r="N349" s="5" t="s">
        <v>2579</v>
      </c>
      <c r="O349" s="20">
        <v>2026.0</v>
      </c>
      <c r="P349" s="20">
        <v>1.0</v>
      </c>
      <c r="Q349" s="3">
        <v>0.0</v>
      </c>
    </row>
    <row r="350">
      <c r="A350" s="3" t="s">
        <v>2585</v>
      </c>
      <c r="B350" s="3" t="s">
        <v>2588</v>
      </c>
      <c r="C350" s="20">
        <v>2.0</v>
      </c>
      <c r="D350" s="20">
        <v>2021.0</v>
      </c>
      <c r="E350" s="3" t="s">
        <v>2589</v>
      </c>
      <c r="F350" s="11"/>
      <c r="J350" s="3" t="s">
        <v>2590</v>
      </c>
      <c r="M350" s="5" t="s">
        <v>2591</v>
      </c>
      <c r="N350" s="5" t="s">
        <v>2579</v>
      </c>
      <c r="O350" s="20">
        <v>2026.0</v>
      </c>
      <c r="P350" s="20">
        <v>1.0</v>
      </c>
      <c r="Q350" s="20">
        <v>1.0</v>
      </c>
    </row>
    <row r="351">
      <c r="A351" s="3" t="s">
        <v>2589</v>
      </c>
      <c r="B351" s="3" t="s">
        <v>2592</v>
      </c>
      <c r="C351" s="20">
        <v>2.0</v>
      </c>
      <c r="D351" s="20">
        <v>2020.0</v>
      </c>
      <c r="E351" s="3" t="s">
        <v>2593</v>
      </c>
      <c r="F351" s="11"/>
      <c r="G351" s="6">
        <v>44347.0</v>
      </c>
      <c r="H351" s="6">
        <v>43983.0</v>
      </c>
      <c r="J351" s="3" t="s">
        <v>2594</v>
      </c>
      <c r="M351" s="5" t="s">
        <v>2595</v>
      </c>
      <c r="N351" s="5" t="s">
        <v>2579</v>
      </c>
      <c r="O351" s="20">
        <v>2026.0</v>
      </c>
      <c r="P351" s="20">
        <v>1.0</v>
      </c>
      <c r="Q351" s="20">
        <v>1.0</v>
      </c>
    </row>
    <row r="352">
      <c r="A352" s="3" t="s">
        <v>2593</v>
      </c>
      <c r="B352" s="3" t="s">
        <v>2596</v>
      </c>
      <c r="C352" s="20">
        <v>2.0</v>
      </c>
      <c r="D352" s="20">
        <v>2019.0</v>
      </c>
      <c r="E352" s="3" t="s">
        <v>2575</v>
      </c>
      <c r="F352" s="11"/>
      <c r="G352" s="6">
        <v>43982.0</v>
      </c>
      <c r="H352" s="6">
        <v>43617.0</v>
      </c>
      <c r="M352" s="5" t="s">
        <v>2597</v>
      </c>
      <c r="N352" s="5" t="s">
        <v>2579</v>
      </c>
      <c r="O352" s="20">
        <v>2026.0</v>
      </c>
      <c r="P352" s="20">
        <v>1.0</v>
      </c>
      <c r="Q352" s="20">
        <v>1.0</v>
      </c>
    </row>
    <row r="353">
      <c r="A353" s="3" t="s">
        <v>2598</v>
      </c>
      <c r="B353" s="3" t="s">
        <v>2599</v>
      </c>
      <c r="C353" s="20">
        <v>4.0</v>
      </c>
      <c r="D353" s="20">
        <v>2018.0</v>
      </c>
      <c r="E353" s="3" t="s">
        <v>2600</v>
      </c>
      <c r="F353" s="11"/>
      <c r="G353" s="6">
        <v>43708.0</v>
      </c>
      <c r="H353" s="6">
        <v>43344.0</v>
      </c>
      <c r="K353" s="3" t="s">
        <v>2601</v>
      </c>
      <c r="M353" s="5" t="s">
        <v>2602</v>
      </c>
      <c r="N353" s="5" t="s">
        <v>2603</v>
      </c>
      <c r="O353" s="20">
        <v>2026.0</v>
      </c>
      <c r="P353" s="20">
        <v>1.0</v>
      </c>
      <c r="Q353" s="20">
        <v>1.0</v>
      </c>
    </row>
    <row r="354">
      <c r="A354" s="3" t="s">
        <v>2604</v>
      </c>
      <c r="B354" s="3" t="s">
        <v>2605</v>
      </c>
      <c r="C354" s="20">
        <v>4.0</v>
      </c>
      <c r="D354" s="20">
        <v>2022.0</v>
      </c>
      <c r="E354" s="3" t="s">
        <v>2606</v>
      </c>
      <c r="F354" s="11"/>
      <c r="K354" s="3" t="s">
        <v>2607</v>
      </c>
      <c r="L354" s="3" t="s">
        <v>2608</v>
      </c>
      <c r="M354" s="5" t="s">
        <v>2609</v>
      </c>
      <c r="N354" s="5" t="s">
        <v>2610</v>
      </c>
      <c r="O354" s="20">
        <v>2026.0</v>
      </c>
      <c r="P354" s="20">
        <v>1.0</v>
      </c>
      <c r="Q354" s="20">
        <v>1.0</v>
      </c>
    </row>
    <row r="355">
      <c r="A355" s="3" t="s">
        <v>2611</v>
      </c>
      <c r="B355" s="3" t="s">
        <v>2612</v>
      </c>
      <c r="C355" s="20">
        <v>1.0</v>
      </c>
      <c r="D355" s="20">
        <v>2019.0</v>
      </c>
      <c r="E355" s="3" t="s">
        <v>2613</v>
      </c>
      <c r="F355" s="11"/>
      <c r="G355" s="6">
        <v>43921.0</v>
      </c>
      <c r="H355" s="6">
        <v>43556.0</v>
      </c>
      <c r="K355" s="3" t="s">
        <v>2614</v>
      </c>
      <c r="M355" s="5" t="s">
        <v>2615</v>
      </c>
      <c r="N355" s="5" t="s">
        <v>2616</v>
      </c>
      <c r="O355" s="20">
        <v>2026.0</v>
      </c>
      <c r="P355" s="20">
        <v>1.0</v>
      </c>
      <c r="Q355" s="20">
        <v>1.0</v>
      </c>
    </row>
    <row r="356">
      <c r="A356" s="3" t="s">
        <v>2613</v>
      </c>
      <c r="B356" s="3" t="s">
        <v>2617</v>
      </c>
      <c r="C356" s="20">
        <v>1.0</v>
      </c>
      <c r="D356" s="20">
        <v>2018.0</v>
      </c>
      <c r="E356" s="3" t="s">
        <v>2618</v>
      </c>
      <c r="F356" s="11"/>
      <c r="G356" s="6">
        <v>43555.0</v>
      </c>
      <c r="H356" s="6">
        <v>43191.0</v>
      </c>
      <c r="M356" s="5" t="s">
        <v>2619</v>
      </c>
      <c r="N356" s="5" t="s">
        <v>2616</v>
      </c>
      <c r="O356" s="20">
        <v>2026.0</v>
      </c>
      <c r="P356" s="20">
        <v>1.0</v>
      </c>
      <c r="Q356" s="3">
        <v>0.0</v>
      </c>
    </row>
    <row r="357">
      <c r="A357" s="3" t="s">
        <v>2620</v>
      </c>
      <c r="B357" s="3" t="s">
        <v>2621</v>
      </c>
      <c r="C357" s="20">
        <v>4.0</v>
      </c>
      <c r="D357" s="20">
        <v>2018.0</v>
      </c>
      <c r="E357" s="3" t="s">
        <v>2622</v>
      </c>
      <c r="F357" s="11"/>
      <c r="G357" s="6">
        <v>43830.0</v>
      </c>
      <c r="H357" s="6">
        <v>43466.0</v>
      </c>
      <c r="K357" s="3" t="s">
        <v>2623</v>
      </c>
      <c r="M357" s="5" t="s">
        <v>2624</v>
      </c>
      <c r="N357" s="5" t="s">
        <v>2625</v>
      </c>
      <c r="O357" s="20">
        <v>2026.0</v>
      </c>
      <c r="P357" s="20">
        <v>1.0</v>
      </c>
      <c r="Q357" s="20">
        <v>1.0</v>
      </c>
    </row>
    <row r="358">
      <c r="A358" s="3" t="s">
        <v>2626</v>
      </c>
      <c r="B358" s="3" t="s">
        <v>2627</v>
      </c>
      <c r="C358" s="20">
        <v>1.0</v>
      </c>
      <c r="D358" s="20">
        <v>2026.0</v>
      </c>
      <c r="E358" s="3" t="s">
        <v>2628</v>
      </c>
      <c r="F358" s="7">
        <v>0.15</v>
      </c>
      <c r="L358" s="3" t="s">
        <v>523</v>
      </c>
      <c r="M358" s="5" t="s">
        <v>2629</v>
      </c>
      <c r="N358" s="5" t="s">
        <v>2630</v>
      </c>
      <c r="O358" s="20">
        <v>2026.0</v>
      </c>
      <c r="P358" s="20">
        <v>1.0</v>
      </c>
      <c r="Q358" s="3">
        <v>0.0</v>
      </c>
    </row>
    <row r="359">
      <c r="A359" s="3" t="s">
        <v>2631</v>
      </c>
      <c r="B359" s="3" t="s">
        <v>2632</v>
      </c>
      <c r="C359" s="20">
        <v>4.0</v>
      </c>
      <c r="D359" s="20">
        <v>2026.0</v>
      </c>
      <c r="E359" s="3" t="s">
        <v>2633</v>
      </c>
      <c r="F359" s="7">
        <v>0.07</v>
      </c>
      <c r="L359" s="3" t="s">
        <v>523</v>
      </c>
      <c r="M359" s="5" t="s">
        <v>2634</v>
      </c>
      <c r="N359" s="5" t="s">
        <v>2635</v>
      </c>
      <c r="O359" s="20">
        <v>2026.0</v>
      </c>
      <c r="P359" s="20">
        <v>1.0</v>
      </c>
      <c r="Q359" s="3">
        <v>0.0</v>
      </c>
    </row>
    <row r="360">
      <c r="A360" s="3" t="s">
        <v>2628</v>
      </c>
      <c r="B360" s="3" t="s">
        <v>2636</v>
      </c>
      <c r="C360" s="20">
        <v>1.0</v>
      </c>
      <c r="D360" s="20">
        <v>2025.0</v>
      </c>
      <c r="E360" s="3" t="s">
        <v>2637</v>
      </c>
      <c r="F360" s="7">
        <v>0.15</v>
      </c>
      <c r="J360" s="3" t="s">
        <v>2638</v>
      </c>
      <c r="M360" s="5" t="s">
        <v>2639</v>
      </c>
      <c r="N360" s="5" t="s">
        <v>2630</v>
      </c>
      <c r="O360" s="20">
        <v>2026.0</v>
      </c>
      <c r="P360" s="20">
        <v>1.0</v>
      </c>
      <c r="Q360" s="20">
        <v>1.0</v>
      </c>
    </row>
    <row r="361">
      <c r="A361" s="3" t="s">
        <v>2640</v>
      </c>
      <c r="B361" s="3" t="s">
        <v>2641</v>
      </c>
      <c r="C361" s="20">
        <v>4.0</v>
      </c>
      <c r="D361" s="20">
        <v>2024.0</v>
      </c>
      <c r="E361" s="3" t="s">
        <v>2642</v>
      </c>
      <c r="F361" s="7">
        <v>0.07</v>
      </c>
      <c r="J361" s="3" t="s">
        <v>2643</v>
      </c>
      <c r="M361" s="5" t="s">
        <v>2644</v>
      </c>
      <c r="N361" s="5" t="s">
        <v>2635</v>
      </c>
      <c r="O361" s="20">
        <v>2026.0</v>
      </c>
      <c r="P361" s="20">
        <v>1.0</v>
      </c>
      <c r="Q361" s="20">
        <v>1.0</v>
      </c>
    </row>
    <row r="362">
      <c r="A362" s="3" t="s">
        <v>2645</v>
      </c>
      <c r="B362" s="3" t="s">
        <v>2646</v>
      </c>
      <c r="C362" s="20">
        <v>4.0</v>
      </c>
      <c r="D362" s="20">
        <v>2024.0</v>
      </c>
      <c r="E362" s="3" t="s">
        <v>2647</v>
      </c>
      <c r="F362" s="7">
        <v>0.0637</v>
      </c>
      <c r="J362" s="3" t="s">
        <v>2648</v>
      </c>
      <c r="M362" s="5" t="s">
        <v>2649</v>
      </c>
      <c r="N362" s="5" t="s">
        <v>2650</v>
      </c>
      <c r="O362" s="20">
        <v>2026.0</v>
      </c>
      <c r="P362" s="20">
        <v>1.0</v>
      </c>
      <c r="Q362" s="20">
        <v>1.0</v>
      </c>
    </row>
    <row r="363">
      <c r="A363" s="3" t="s">
        <v>2642</v>
      </c>
      <c r="B363" s="3" t="s">
        <v>2651</v>
      </c>
      <c r="C363" s="20">
        <v>4.0</v>
      </c>
      <c r="D363" s="20">
        <v>2023.0</v>
      </c>
      <c r="E363" s="3" t="s">
        <v>2652</v>
      </c>
      <c r="F363" s="7">
        <v>0.064</v>
      </c>
      <c r="I363" s="3" t="s">
        <v>2653</v>
      </c>
      <c r="J363" s="3" t="s">
        <v>2654</v>
      </c>
      <c r="M363" s="5" t="s">
        <v>2655</v>
      </c>
      <c r="N363" s="5" t="s">
        <v>2635</v>
      </c>
      <c r="O363" s="20">
        <v>2026.0</v>
      </c>
      <c r="P363" s="20">
        <v>1.0</v>
      </c>
      <c r="Q363" s="20">
        <v>1.0</v>
      </c>
    </row>
    <row r="364">
      <c r="A364" s="3" t="s">
        <v>2647</v>
      </c>
      <c r="B364" s="3" t="s">
        <v>2656</v>
      </c>
      <c r="C364" s="20">
        <v>4.0</v>
      </c>
      <c r="D364" s="20">
        <v>2023.0</v>
      </c>
      <c r="E364" s="3" t="s">
        <v>2657</v>
      </c>
      <c r="F364" s="7">
        <v>0.0588</v>
      </c>
      <c r="I364" s="3" t="s">
        <v>2658</v>
      </c>
      <c r="J364" s="3" t="s">
        <v>2659</v>
      </c>
      <c r="M364" s="5" t="s">
        <v>2660</v>
      </c>
      <c r="N364" s="5" t="s">
        <v>2650</v>
      </c>
      <c r="O364" s="20">
        <v>2026.0</v>
      </c>
      <c r="P364" s="20">
        <v>1.0</v>
      </c>
      <c r="Q364" s="20">
        <v>1.0</v>
      </c>
    </row>
    <row r="365">
      <c r="A365" s="3" t="s">
        <v>2661</v>
      </c>
      <c r="B365" s="3" t="s">
        <v>2662</v>
      </c>
      <c r="C365" s="20">
        <v>2.0</v>
      </c>
      <c r="D365" s="20">
        <v>2024.0</v>
      </c>
      <c r="E365" s="3" t="s">
        <v>2663</v>
      </c>
      <c r="F365" s="7">
        <v>0.2</v>
      </c>
      <c r="K365" s="3" t="s">
        <v>2664</v>
      </c>
      <c r="M365" s="5" t="s">
        <v>2665</v>
      </c>
      <c r="N365" s="5" t="s">
        <v>2666</v>
      </c>
      <c r="O365" s="20">
        <v>2026.0</v>
      </c>
      <c r="P365" s="20">
        <v>1.0</v>
      </c>
      <c r="Q365" s="20">
        <v>1.0</v>
      </c>
    </row>
    <row r="366">
      <c r="A366" s="3" t="s">
        <v>2667</v>
      </c>
      <c r="B366" s="3" t="s">
        <v>2668</v>
      </c>
      <c r="C366" s="20">
        <v>3.0</v>
      </c>
      <c r="D366" s="20">
        <v>2025.0</v>
      </c>
      <c r="E366" s="3" t="s">
        <v>2669</v>
      </c>
      <c r="F366" s="7">
        <v>0.12</v>
      </c>
      <c r="I366" s="3" t="s">
        <v>2670</v>
      </c>
      <c r="J366" s="3" t="s">
        <v>2671</v>
      </c>
      <c r="M366" s="5" t="s">
        <v>2672</v>
      </c>
      <c r="N366" s="5" t="s">
        <v>2673</v>
      </c>
      <c r="O366" s="20">
        <v>2026.0</v>
      </c>
      <c r="P366" s="20">
        <v>1.0</v>
      </c>
      <c r="Q366" s="20">
        <v>1.0</v>
      </c>
    </row>
    <row r="367">
      <c r="A367" s="3" t="s">
        <v>2674</v>
      </c>
      <c r="B367" s="3" t="s">
        <v>2675</v>
      </c>
      <c r="C367" s="20">
        <v>4.0</v>
      </c>
      <c r="D367" s="20">
        <v>2025.0</v>
      </c>
      <c r="E367" s="3" t="s">
        <v>2676</v>
      </c>
      <c r="F367" s="7">
        <v>0.0504</v>
      </c>
      <c r="I367" s="3" t="s">
        <v>2677</v>
      </c>
      <c r="J367" s="3" t="s">
        <v>2678</v>
      </c>
      <c r="L367" s="3" t="s">
        <v>541</v>
      </c>
      <c r="M367" s="5" t="s">
        <v>2679</v>
      </c>
      <c r="N367" s="5" t="s">
        <v>2680</v>
      </c>
      <c r="O367" s="20">
        <v>2026.0</v>
      </c>
      <c r="P367" s="20">
        <v>1.0</v>
      </c>
      <c r="Q367" s="20">
        <v>1.0</v>
      </c>
    </row>
    <row r="368">
      <c r="A368" s="3" t="s">
        <v>2681</v>
      </c>
      <c r="B368" s="3" t="s">
        <v>2682</v>
      </c>
      <c r="C368" s="20">
        <v>4.0</v>
      </c>
      <c r="D368" s="20">
        <v>2022.0</v>
      </c>
      <c r="E368" s="3" t="s">
        <v>2683</v>
      </c>
      <c r="F368" s="11"/>
      <c r="K368" s="3" t="s">
        <v>2684</v>
      </c>
      <c r="M368" s="5" t="s">
        <v>2685</v>
      </c>
      <c r="N368" s="5" t="s">
        <v>2686</v>
      </c>
      <c r="O368" s="20">
        <v>2026.0</v>
      </c>
      <c r="P368" s="20">
        <v>1.0</v>
      </c>
      <c r="Q368" s="20">
        <v>1.0</v>
      </c>
    </row>
    <row r="369">
      <c r="A369" s="3" t="s">
        <v>2683</v>
      </c>
      <c r="B369" s="3" t="s">
        <v>2687</v>
      </c>
      <c r="C369" s="20">
        <v>4.0</v>
      </c>
      <c r="D369" s="20">
        <v>2021.0</v>
      </c>
      <c r="E369" s="3" t="s">
        <v>2688</v>
      </c>
      <c r="F369" s="11"/>
      <c r="J369" s="3" t="s">
        <v>2689</v>
      </c>
      <c r="M369" s="5" t="s">
        <v>2690</v>
      </c>
      <c r="N369" s="5" t="s">
        <v>2686</v>
      </c>
      <c r="O369" s="20">
        <v>2026.0</v>
      </c>
      <c r="P369" s="20">
        <v>1.0</v>
      </c>
      <c r="Q369" s="3">
        <v>0.0</v>
      </c>
    </row>
    <row r="370">
      <c r="A370" s="3" t="s">
        <v>2691</v>
      </c>
      <c r="B370" s="3" t="s">
        <v>2692</v>
      </c>
      <c r="C370" s="20">
        <v>1.0</v>
      </c>
      <c r="D370" s="20">
        <v>2020.0</v>
      </c>
      <c r="E370" s="3" t="s">
        <v>1356</v>
      </c>
      <c r="F370" s="11"/>
      <c r="G370" s="6">
        <v>44500.0</v>
      </c>
      <c r="H370" s="6">
        <v>44136.0</v>
      </c>
      <c r="J370" s="3" t="s">
        <v>2693</v>
      </c>
      <c r="M370" s="5" t="s">
        <v>2694</v>
      </c>
      <c r="N370" s="5" t="s">
        <v>1360</v>
      </c>
      <c r="O370" s="20">
        <v>2026.0</v>
      </c>
      <c r="P370" s="20">
        <v>1.0</v>
      </c>
      <c r="Q370" s="3">
        <v>0.0</v>
      </c>
    </row>
    <row r="371">
      <c r="A371" s="3" t="s">
        <v>2695</v>
      </c>
      <c r="B371" s="3" t="s">
        <v>2696</v>
      </c>
      <c r="C371" s="20">
        <v>3.0</v>
      </c>
      <c r="D371" s="20">
        <v>2022.0</v>
      </c>
      <c r="E371" s="3" t="s">
        <v>2691</v>
      </c>
      <c r="F371" s="7">
        <v>0.0372</v>
      </c>
      <c r="J371" s="3" t="s">
        <v>2697</v>
      </c>
      <c r="M371" s="5" t="s">
        <v>2698</v>
      </c>
      <c r="N371" s="5" t="s">
        <v>1360</v>
      </c>
      <c r="O371" s="20">
        <v>2026.0</v>
      </c>
      <c r="P371" s="20">
        <v>1.0</v>
      </c>
      <c r="Q371" s="20">
        <v>1.0</v>
      </c>
    </row>
    <row r="372">
      <c r="A372" s="3" t="s">
        <v>2699</v>
      </c>
      <c r="B372" s="3" t="s">
        <v>2700</v>
      </c>
      <c r="C372" s="20">
        <v>3.0</v>
      </c>
      <c r="D372" s="20">
        <v>2016.0</v>
      </c>
      <c r="E372" s="3" t="s">
        <v>2701</v>
      </c>
      <c r="F372" s="11"/>
      <c r="G372" s="6">
        <v>43405.0</v>
      </c>
      <c r="H372" s="6">
        <v>42675.0</v>
      </c>
      <c r="K372" s="3" t="s">
        <v>2702</v>
      </c>
      <c r="M372" s="5" t="s">
        <v>2703</v>
      </c>
      <c r="N372" s="5" t="s">
        <v>2704</v>
      </c>
      <c r="O372" s="20">
        <v>2026.0</v>
      </c>
      <c r="P372" s="20">
        <v>1.0</v>
      </c>
      <c r="Q372" s="3">
        <v>0.0</v>
      </c>
    </row>
    <row r="373">
      <c r="A373" s="3" t="s">
        <v>2705</v>
      </c>
      <c r="B373" s="3" t="s">
        <v>2706</v>
      </c>
      <c r="C373" s="20">
        <v>1.0</v>
      </c>
      <c r="D373" s="20">
        <v>2020.0</v>
      </c>
      <c r="E373" s="3" t="s">
        <v>2707</v>
      </c>
      <c r="F373" s="11"/>
      <c r="G373" s="6">
        <v>44347.0</v>
      </c>
      <c r="H373" s="6">
        <v>43983.0</v>
      </c>
      <c r="J373" s="3" t="s">
        <v>2708</v>
      </c>
      <c r="M373" s="5" t="s">
        <v>2709</v>
      </c>
      <c r="N373" s="5" t="s">
        <v>2710</v>
      </c>
      <c r="O373" s="20">
        <v>2026.0</v>
      </c>
      <c r="P373" s="20">
        <v>1.0</v>
      </c>
      <c r="Q373" s="3">
        <v>0.0</v>
      </c>
    </row>
    <row r="374">
      <c r="A374" s="3" t="s">
        <v>2711</v>
      </c>
      <c r="B374" s="3" t="s">
        <v>2712</v>
      </c>
      <c r="C374" s="20">
        <v>2.0</v>
      </c>
      <c r="D374" s="20">
        <v>2023.0</v>
      </c>
      <c r="E374" s="3" t="s">
        <v>2713</v>
      </c>
      <c r="F374" s="7">
        <v>0.0333</v>
      </c>
      <c r="J374" s="3" t="s">
        <v>2714</v>
      </c>
      <c r="M374" s="5" t="s">
        <v>2715</v>
      </c>
      <c r="N374" s="5" t="s">
        <v>2710</v>
      </c>
      <c r="O374" s="20">
        <v>2026.0</v>
      </c>
      <c r="P374" s="20">
        <v>1.0</v>
      </c>
      <c r="Q374" s="20">
        <v>1.0</v>
      </c>
    </row>
    <row r="375">
      <c r="A375" s="3" t="s">
        <v>2713</v>
      </c>
      <c r="B375" s="3" t="s">
        <v>2716</v>
      </c>
      <c r="C375" s="20">
        <v>2.0</v>
      </c>
      <c r="D375" s="20">
        <v>2022.0</v>
      </c>
      <c r="E375" s="3" t="s">
        <v>2705</v>
      </c>
      <c r="F375" s="11"/>
      <c r="J375" s="3" t="s">
        <v>2717</v>
      </c>
      <c r="M375" s="5" t="s">
        <v>2718</v>
      </c>
      <c r="N375" s="5" t="s">
        <v>2710</v>
      </c>
      <c r="O375" s="20">
        <v>2026.0</v>
      </c>
      <c r="P375" s="20">
        <v>1.0</v>
      </c>
      <c r="Q375" s="3">
        <v>0.0</v>
      </c>
    </row>
    <row r="376">
      <c r="A376" s="3" t="s">
        <v>2719</v>
      </c>
      <c r="B376" s="3" t="s">
        <v>2720</v>
      </c>
      <c r="C376" s="20">
        <v>4.0</v>
      </c>
      <c r="D376" s="20">
        <v>2022.0</v>
      </c>
      <c r="E376" s="3" t="s">
        <v>2721</v>
      </c>
      <c r="F376" s="7">
        <v>0.03</v>
      </c>
      <c r="J376" s="3" t="s">
        <v>2722</v>
      </c>
      <c r="M376" s="5" t="s">
        <v>2723</v>
      </c>
      <c r="N376" s="5" t="s">
        <v>2724</v>
      </c>
      <c r="O376" s="20">
        <v>2026.0</v>
      </c>
      <c r="P376" s="20">
        <v>1.0</v>
      </c>
      <c r="Q376" s="20">
        <v>1.0</v>
      </c>
    </row>
    <row r="377">
      <c r="A377" s="3" t="s">
        <v>2725</v>
      </c>
      <c r="B377" s="3" t="s">
        <v>2726</v>
      </c>
      <c r="C377" s="20">
        <v>1.0</v>
      </c>
      <c r="D377" s="20">
        <v>2021.0</v>
      </c>
      <c r="E377" s="3" t="s">
        <v>2727</v>
      </c>
      <c r="F377" s="11"/>
      <c r="J377" s="3" t="s">
        <v>2728</v>
      </c>
      <c r="M377" s="5" t="s">
        <v>2729</v>
      </c>
      <c r="N377" s="5" t="s">
        <v>2730</v>
      </c>
      <c r="O377" s="20">
        <v>2026.0</v>
      </c>
      <c r="P377" s="20">
        <v>1.0</v>
      </c>
      <c r="Q377" s="20">
        <v>1.0</v>
      </c>
    </row>
    <row r="378">
      <c r="A378" s="3" t="s">
        <v>2731</v>
      </c>
      <c r="B378" s="3" t="s">
        <v>2732</v>
      </c>
      <c r="C378" s="20">
        <v>2.0</v>
      </c>
      <c r="D378" s="20">
        <v>2022.0</v>
      </c>
      <c r="E378" s="3" t="s">
        <v>2725</v>
      </c>
      <c r="F378" s="7">
        <v>0.11</v>
      </c>
      <c r="K378" s="3" t="s">
        <v>2733</v>
      </c>
      <c r="M378" s="5" t="s">
        <v>2734</v>
      </c>
      <c r="N378" s="5" t="s">
        <v>2730</v>
      </c>
      <c r="O378" s="20">
        <v>2026.0</v>
      </c>
      <c r="P378" s="20">
        <v>1.0</v>
      </c>
      <c r="Q378" s="20">
        <v>1.0</v>
      </c>
    </row>
    <row r="379">
      <c r="A379" s="3" t="s">
        <v>998</v>
      </c>
      <c r="B379" s="3" t="s">
        <v>2735</v>
      </c>
      <c r="C379" s="20">
        <v>4.0</v>
      </c>
      <c r="D379" s="20">
        <v>2022.0</v>
      </c>
      <c r="E379" s="3" t="s">
        <v>2736</v>
      </c>
      <c r="F379" s="7">
        <v>0.1</v>
      </c>
      <c r="J379" s="3" t="s">
        <v>2737</v>
      </c>
      <c r="M379" s="5" t="s">
        <v>2738</v>
      </c>
      <c r="N379" s="5" t="s">
        <v>1001</v>
      </c>
      <c r="O379" s="20">
        <v>2026.0</v>
      </c>
      <c r="P379" s="20">
        <v>1.0</v>
      </c>
      <c r="Q379" s="20">
        <v>1.0</v>
      </c>
    </row>
    <row r="380">
      <c r="A380" s="3" t="s">
        <v>2739</v>
      </c>
      <c r="B380" s="3" t="s">
        <v>2740</v>
      </c>
      <c r="C380" s="20">
        <v>2.0</v>
      </c>
      <c r="D380" s="20">
        <v>2025.0</v>
      </c>
      <c r="E380" s="3" t="s">
        <v>2741</v>
      </c>
      <c r="F380" s="7">
        <v>0.12</v>
      </c>
      <c r="I380" s="3" t="s">
        <v>2742</v>
      </c>
      <c r="J380" s="3" t="s">
        <v>2743</v>
      </c>
      <c r="M380" s="5" t="s">
        <v>2744</v>
      </c>
      <c r="N380" s="5" t="s">
        <v>2745</v>
      </c>
      <c r="O380" s="20">
        <v>2026.0</v>
      </c>
      <c r="P380" s="20">
        <v>1.0</v>
      </c>
      <c r="Q380" s="20">
        <v>1.0</v>
      </c>
    </row>
    <row r="381">
      <c r="A381" s="3" t="s">
        <v>2746</v>
      </c>
      <c r="B381" s="3" t="s">
        <v>2747</v>
      </c>
      <c r="C381" s="20">
        <v>4.0</v>
      </c>
      <c r="D381" s="20">
        <v>2024.0</v>
      </c>
      <c r="E381" s="3" t="s">
        <v>2748</v>
      </c>
      <c r="F381" s="7">
        <v>0.0222</v>
      </c>
      <c r="I381" s="3" t="s">
        <v>2749</v>
      </c>
      <c r="J381" s="3" t="s">
        <v>2750</v>
      </c>
      <c r="M381" s="5" t="s">
        <v>2751</v>
      </c>
      <c r="N381" s="5" t="s">
        <v>1754</v>
      </c>
      <c r="O381" s="20">
        <v>2026.0</v>
      </c>
      <c r="P381" s="20">
        <v>1.0</v>
      </c>
      <c r="Q381" s="20">
        <v>1.0</v>
      </c>
    </row>
    <row r="382">
      <c r="A382" s="3" t="s">
        <v>2752</v>
      </c>
      <c r="B382" s="3" t="s">
        <v>2753</v>
      </c>
      <c r="C382" s="20">
        <v>4.0</v>
      </c>
      <c r="D382" s="20">
        <v>2026.0</v>
      </c>
      <c r="E382" s="3" t="s">
        <v>2754</v>
      </c>
      <c r="F382" s="7">
        <v>0.0222</v>
      </c>
      <c r="L382" s="3" t="s">
        <v>541</v>
      </c>
      <c r="M382" s="5" t="s">
        <v>2755</v>
      </c>
      <c r="N382" s="5" t="s">
        <v>1754</v>
      </c>
      <c r="O382" s="20">
        <v>2026.0</v>
      </c>
      <c r="P382" s="20">
        <v>1.0</v>
      </c>
      <c r="Q382" s="3">
        <v>0.0</v>
      </c>
    </row>
    <row r="383">
      <c r="A383" s="3" t="s">
        <v>2756</v>
      </c>
      <c r="B383" s="3" t="s">
        <v>2757</v>
      </c>
      <c r="C383" s="20">
        <v>1.0</v>
      </c>
      <c r="D383" s="20">
        <v>2022.0</v>
      </c>
      <c r="E383" s="3" t="s">
        <v>2758</v>
      </c>
      <c r="F383" s="11"/>
      <c r="J383" s="3" t="s">
        <v>2759</v>
      </c>
      <c r="M383" s="5" t="s">
        <v>2760</v>
      </c>
      <c r="N383" s="5" t="s">
        <v>870</v>
      </c>
      <c r="O383" s="20">
        <v>2026.0</v>
      </c>
      <c r="P383" s="20">
        <v>1.0</v>
      </c>
      <c r="Q383" s="3">
        <v>0.0</v>
      </c>
    </row>
    <row r="384">
      <c r="A384" s="3" t="s">
        <v>2758</v>
      </c>
      <c r="B384" s="3" t="s">
        <v>2761</v>
      </c>
      <c r="C384" s="20">
        <v>1.0</v>
      </c>
      <c r="D384" s="20">
        <v>2021.0</v>
      </c>
      <c r="E384" s="3" t="s">
        <v>2762</v>
      </c>
      <c r="F384" s="11"/>
      <c r="J384" s="3" t="s">
        <v>2763</v>
      </c>
      <c r="M384" s="5" t="s">
        <v>2764</v>
      </c>
      <c r="N384" s="5" t="s">
        <v>870</v>
      </c>
      <c r="O384" s="20">
        <v>2026.0</v>
      </c>
      <c r="P384" s="20">
        <v>1.0</v>
      </c>
      <c r="Q384" s="20">
        <v>1.0</v>
      </c>
    </row>
    <row r="385">
      <c r="A385" s="3" t="s">
        <v>2765</v>
      </c>
      <c r="B385" s="3" t="s">
        <v>2766</v>
      </c>
      <c r="C385" s="20">
        <v>4.0</v>
      </c>
      <c r="D385" s="20">
        <v>2026.0</v>
      </c>
      <c r="E385" s="3" t="s">
        <v>2767</v>
      </c>
      <c r="F385" s="7">
        <v>0.15</v>
      </c>
      <c r="M385" s="5" t="s">
        <v>2768</v>
      </c>
      <c r="N385" s="5" t="s">
        <v>2769</v>
      </c>
      <c r="O385" s="20">
        <v>2026.0</v>
      </c>
      <c r="P385" s="20">
        <v>1.0</v>
      </c>
      <c r="Q385" s="3">
        <v>0.0</v>
      </c>
    </row>
    <row r="386">
      <c r="A386" s="3" t="s">
        <v>2770</v>
      </c>
      <c r="B386" s="3" t="s">
        <v>2771</v>
      </c>
      <c r="C386" s="20">
        <v>3.0</v>
      </c>
      <c r="D386" s="20">
        <v>2024.0</v>
      </c>
      <c r="E386" s="3" t="s">
        <v>2772</v>
      </c>
      <c r="F386" s="7">
        <v>0.0625</v>
      </c>
      <c r="I386" s="3" t="s">
        <v>2773</v>
      </c>
      <c r="J386" s="3" t="s">
        <v>2774</v>
      </c>
      <c r="M386" s="5" t="s">
        <v>2775</v>
      </c>
      <c r="N386" s="5" t="s">
        <v>1364</v>
      </c>
      <c r="O386" s="20">
        <v>2026.0</v>
      </c>
      <c r="P386" s="20">
        <v>1.0</v>
      </c>
      <c r="Q386" s="20">
        <v>1.0</v>
      </c>
    </row>
    <row r="387">
      <c r="A387" s="3" t="s">
        <v>2776</v>
      </c>
      <c r="B387" s="3" t="s">
        <v>2777</v>
      </c>
      <c r="C387" s="20">
        <v>4.0</v>
      </c>
      <c r="D387" s="20">
        <v>2026.0</v>
      </c>
      <c r="E387" s="3" t="s">
        <v>2778</v>
      </c>
      <c r="F387" s="7">
        <v>0.0625</v>
      </c>
      <c r="L387" s="3" t="s">
        <v>541</v>
      </c>
      <c r="M387" s="5" t="s">
        <v>2779</v>
      </c>
      <c r="N387" s="5" t="s">
        <v>1364</v>
      </c>
      <c r="O387" s="20">
        <v>2026.0</v>
      </c>
      <c r="P387" s="20">
        <v>1.0</v>
      </c>
      <c r="Q387" s="3">
        <v>0.0</v>
      </c>
    </row>
    <row r="388">
      <c r="A388" s="3" t="s">
        <v>2780</v>
      </c>
      <c r="B388" s="3" t="s">
        <v>2781</v>
      </c>
      <c r="C388" s="20">
        <v>2.0</v>
      </c>
      <c r="D388" s="20">
        <v>2019.0</v>
      </c>
      <c r="E388" s="3" t="s">
        <v>2782</v>
      </c>
      <c r="F388" s="11"/>
      <c r="G388" s="6">
        <v>44043.0</v>
      </c>
      <c r="H388" s="6">
        <v>43678.0</v>
      </c>
      <c r="K388" s="3" t="s">
        <v>2783</v>
      </c>
      <c r="M388" s="5" t="s">
        <v>2784</v>
      </c>
      <c r="N388" s="5" t="s">
        <v>2785</v>
      </c>
      <c r="O388" s="20">
        <v>2026.0</v>
      </c>
      <c r="P388" s="20">
        <v>1.0</v>
      </c>
      <c r="Q388" s="3">
        <v>0.0</v>
      </c>
    </row>
    <row r="389">
      <c r="A389" s="3" t="s">
        <v>2786</v>
      </c>
      <c r="B389" s="3" t="s">
        <v>2787</v>
      </c>
      <c r="C389" s="20">
        <v>4.0</v>
      </c>
      <c r="D389" s="20">
        <v>2020.0</v>
      </c>
      <c r="E389" s="3" t="s">
        <v>2788</v>
      </c>
      <c r="F389" s="11"/>
      <c r="K389" s="3" t="s">
        <v>2789</v>
      </c>
      <c r="M389" s="5" t="s">
        <v>2790</v>
      </c>
      <c r="N389" s="5" t="s">
        <v>2791</v>
      </c>
      <c r="O389" s="20">
        <v>2026.0</v>
      </c>
      <c r="P389" s="20">
        <v>1.0</v>
      </c>
      <c r="Q389" s="20">
        <v>1.0</v>
      </c>
    </row>
    <row r="390">
      <c r="A390" s="3" t="s">
        <v>2788</v>
      </c>
      <c r="B390" s="3" t="s">
        <v>2792</v>
      </c>
      <c r="C390" s="20">
        <v>4.0</v>
      </c>
      <c r="D390" s="20">
        <v>2019.0</v>
      </c>
      <c r="E390" s="3" t="s">
        <v>2793</v>
      </c>
      <c r="F390" s="11"/>
      <c r="G390" s="6">
        <v>44227.0</v>
      </c>
      <c r="H390" s="6">
        <v>43862.0</v>
      </c>
      <c r="J390" s="3" t="s">
        <v>2794</v>
      </c>
      <c r="M390" s="5" t="s">
        <v>2795</v>
      </c>
      <c r="N390" s="5" t="s">
        <v>2791</v>
      </c>
      <c r="O390" s="20">
        <v>2026.0</v>
      </c>
      <c r="P390" s="20">
        <v>1.0</v>
      </c>
      <c r="Q390" s="20">
        <v>1.0</v>
      </c>
    </row>
    <row r="391">
      <c r="A391" s="3" t="s">
        <v>2793</v>
      </c>
      <c r="B391" s="3" t="s">
        <v>2796</v>
      </c>
      <c r="C391" s="20">
        <v>2.0</v>
      </c>
      <c r="D391" s="20">
        <v>2019.0</v>
      </c>
      <c r="E391" s="3" t="s">
        <v>2797</v>
      </c>
      <c r="F391" s="11"/>
      <c r="G391" s="6">
        <v>43861.0</v>
      </c>
      <c r="H391" s="6">
        <v>43678.0</v>
      </c>
      <c r="M391" s="5" t="s">
        <v>2798</v>
      </c>
      <c r="N391" s="5" t="s">
        <v>2791</v>
      </c>
      <c r="O391" s="20">
        <v>2026.0</v>
      </c>
      <c r="P391" s="20">
        <v>1.0</v>
      </c>
      <c r="Q391" s="20">
        <v>1.0</v>
      </c>
    </row>
    <row r="392">
      <c r="A392" s="3" t="s">
        <v>2799</v>
      </c>
      <c r="B392" s="3" t="s">
        <v>2800</v>
      </c>
      <c r="C392" s="20">
        <v>1.0</v>
      </c>
      <c r="D392" s="20">
        <v>2018.0</v>
      </c>
      <c r="E392" s="3" t="s">
        <v>2801</v>
      </c>
      <c r="F392" s="11"/>
      <c r="G392" s="6">
        <v>43555.0</v>
      </c>
      <c r="H392" s="6">
        <v>43191.0</v>
      </c>
      <c r="M392" s="5" t="s">
        <v>2802</v>
      </c>
      <c r="N392" s="5" t="s">
        <v>2803</v>
      </c>
      <c r="O392" s="20">
        <v>2026.0</v>
      </c>
      <c r="P392" s="20">
        <v>1.0</v>
      </c>
      <c r="Q392" s="3">
        <v>0.0</v>
      </c>
    </row>
    <row r="393">
      <c r="A393" s="3" t="s">
        <v>2804</v>
      </c>
      <c r="B393" s="3" t="s">
        <v>2805</v>
      </c>
      <c r="C393" s="20">
        <v>1.0</v>
      </c>
      <c r="D393" s="20">
        <v>2022.0</v>
      </c>
      <c r="E393" s="3" t="s">
        <v>2806</v>
      </c>
      <c r="F393" s="11"/>
      <c r="K393" s="3" t="s">
        <v>2807</v>
      </c>
      <c r="M393" s="5" t="s">
        <v>2808</v>
      </c>
      <c r="N393" s="5" t="s">
        <v>2803</v>
      </c>
      <c r="O393" s="20">
        <v>2026.0</v>
      </c>
      <c r="P393" s="20">
        <v>1.0</v>
      </c>
      <c r="Q393" s="3">
        <v>0.0</v>
      </c>
    </row>
    <row r="394">
      <c r="A394" s="3" t="s">
        <v>2806</v>
      </c>
      <c r="B394" s="3" t="s">
        <v>2809</v>
      </c>
      <c r="C394" s="20">
        <v>1.0</v>
      </c>
      <c r="D394" s="20">
        <v>2021.0</v>
      </c>
      <c r="E394" s="3" t="s">
        <v>2810</v>
      </c>
      <c r="F394" s="11"/>
      <c r="J394" s="3" t="s">
        <v>2811</v>
      </c>
      <c r="M394" s="5" t="s">
        <v>2812</v>
      </c>
      <c r="N394" s="5" t="s">
        <v>2803</v>
      </c>
      <c r="O394" s="20">
        <v>2026.0</v>
      </c>
      <c r="P394" s="20">
        <v>1.0</v>
      </c>
      <c r="Q394" s="3">
        <v>0.0</v>
      </c>
    </row>
    <row r="395">
      <c r="A395" s="3" t="s">
        <v>2810</v>
      </c>
      <c r="B395" s="3" t="s">
        <v>2813</v>
      </c>
      <c r="C395" s="20">
        <v>1.0</v>
      </c>
      <c r="D395" s="20">
        <v>2020.0</v>
      </c>
      <c r="E395" s="3" t="s">
        <v>2814</v>
      </c>
      <c r="F395" s="11"/>
      <c r="G395" s="6">
        <v>44286.0</v>
      </c>
      <c r="H395" s="6">
        <v>43922.0</v>
      </c>
      <c r="J395" s="3" t="s">
        <v>2815</v>
      </c>
      <c r="M395" s="5" t="s">
        <v>2816</v>
      </c>
      <c r="N395" s="5" t="s">
        <v>2803</v>
      </c>
      <c r="O395" s="20">
        <v>2026.0</v>
      </c>
      <c r="P395" s="20">
        <v>1.0</v>
      </c>
      <c r="Q395" s="3">
        <v>0.0</v>
      </c>
    </row>
    <row r="396">
      <c r="A396" s="3" t="s">
        <v>2814</v>
      </c>
      <c r="B396" s="3" t="s">
        <v>2817</v>
      </c>
      <c r="C396" s="20">
        <v>1.0</v>
      </c>
      <c r="D396" s="20">
        <v>2019.0</v>
      </c>
      <c r="E396" s="3" t="s">
        <v>2799</v>
      </c>
      <c r="F396" s="11"/>
      <c r="G396" s="6">
        <v>43921.0</v>
      </c>
      <c r="H396" s="6">
        <v>43556.0</v>
      </c>
      <c r="M396" s="5" t="s">
        <v>2818</v>
      </c>
      <c r="N396" s="5" t="s">
        <v>2803</v>
      </c>
      <c r="O396" s="20">
        <v>2026.0</v>
      </c>
      <c r="P396" s="20">
        <v>1.0</v>
      </c>
      <c r="Q396" s="3">
        <v>0.0</v>
      </c>
    </row>
    <row r="397">
      <c r="A397" s="3" t="s">
        <v>2819</v>
      </c>
      <c r="B397" s="3" t="s">
        <v>2820</v>
      </c>
      <c r="C397" s="20">
        <v>1.0</v>
      </c>
      <c r="D397" s="20">
        <v>2023.0</v>
      </c>
      <c r="E397" s="3" t="s">
        <v>2821</v>
      </c>
      <c r="F397" s="7">
        <v>0.02</v>
      </c>
      <c r="J397" s="3" t="s">
        <v>2822</v>
      </c>
      <c r="M397" s="5" t="s">
        <v>2823</v>
      </c>
      <c r="N397" s="5" t="s">
        <v>2824</v>
      </c>
      <c r="O397" s="20">
        <v>2026.0</v>
      </c>
      <c r="P397" s="20">
        <v>1.0</v>
      </c>
      <c r="Q397" s="20">
        <v>1.0</v>
      </c>
    </row>
    <row r="398">
      <c r="A398" s="3" t="s">
        <v>2825</v>
      </c>
      <c r="B398" s="3" t="s">
        <v>2826</v>
      </c>
      <c r="C398" s="20">
        <v>2.0</v>
      </c>
      <c r="D398" s="20">
        <v>2020.0</v>
      </c>
      <c r="E398" s="3" t="s">
        <v>2827</v>
      </c>
      <c r="F398" s="11"/>
      <c r="G398" s="6">
        <v>44286.0</v>
      </c>
      <c r="H398" s="6">
        <v>43922.0</v>
      </c>
      <c r="J398" s="3" t="s">
        <v>2828</v>
      </c>
      <c r="M398" s="5" t="s">
        <v>2829</v>
      </c>
      <c r="N398" s="5" t="s">
        <v>2830</v>
      </c>
      <c r="O398" s="20">
        <v>2026.0</v>
      </c>
      <c r="P398" s="20">
        <v>1.0</v>
      </c>
      <c r="Q398" s="3">
        <v>0.0</v>
      </c>
    </row>
    <row r="399">
      <c r="A399" s="3" t="s">
        <v>2831</v>
      </c>
      <c r="B399" s="3" t="s">
        <v>2832</v>
      </c>
      <c r="C399" s="20">
        <v>1.0</v>
      </c>
      <c r="D399" s="20">
        <v>2023.0</v>
      </c>
      <c r="E399" s="3" t="s">
        <v>2833</v>
      </c>
      <c r="F399" s="7">
        <v>0.024</v>
      </c>
      <c r="J399" s="3" t="s">
        <v>2834</v>
      </c>
      <c r="M399" s="5" t="s">
        <v>2835</v>
      </c>
      <c r="N399" s="5" t="s">
        <v>2830</v>
      </c>
      <c r="O399" s="20">
        <v>2026.0</v>
      </c>
      <c r="P399" s="20">
        <v>1.0</v>
      </c>
      <c r="Q399" s="20">
        <v>1.0</v>
      </c>
    </row>
    <row r="400">
      <c r="A400" s="3" t="s">
        <v>2833</v>
      </c>
      <c r="B400" s="3" t="s">
        <v>2836</v>
      </c>
      <c r="C400" s="20">
        <v>1.0</v>
      </c>
      <c r="D400" s="20">
        <v>2022.0</v>
      </c>
      <c r="E400" s="3" t="s">
        <v>2825</v>
      </c>
      <c r="F400" s="7">
        <v>0.03</v>
      </c>
      <c r="J400" s="3" t="s">
        <v>2828</v>
      </c>
      <c r="M400" s="5" t="s">
        <v>2837</v>
      </c>
      <c r="N400" s="5" t="s">
        <v>2830</v>
      </c>
      <c r="O400" s="20">
        <v>2026.0</v>
      </c>
      <c r="P400" s="20">
        <v>1.0</v>
      </c>
      <c r="Q400" s="3">
        <v>0.0</v>
      </c>
    </row>
    <row r="401">
      <c r="A401" s="3" t="s">
        <v>2838</v>
      </c>
      <c r="B401" s="3" t="s">
        <v>2839</v>
      </c>
      <c r="C401" s="20">
        <v>2.0</v>
      </c>
      <c r="D401" s="20">
        <v>2021.0</v>
      </c>
      <c r="E401" s="3" t="s">
        <v>2840</v>
      </c>
      <c r="F401" s="11"/>
      <c r="G401" s="6">
        <v>44712.0</v>
      </c>
      <c r="H401" s="6">
        <v>44348.0</v>
      </c>
      <c r="K401" s="3" t="s">
        <v>2841</v>
      </c>
      <c r="M401" s="5" t="s">
        <v>2842</v>
      </c>
      <c r="N401" s="5" t="s">
        <v>2843</v>
      </c>
      <c r="O401" s="20">
        <v>2026.0</v>
      </c>
      <c r="P401" s="20">
        <v>1.0</v>
      </c>
      <c r="Q401" s="20">
        <v>1.0</v>
      </c>
    </row>
    <row r="402">
      <c r="A402" s="3" t="s">
        <v>2844</v>
      </c>
      <c r="B402" s="3" t="s">
        <v>2845</v>
      </c>
      <c r="C402" s="20">
        <v>3.0</v>
      </c>
      <c r="D402" s="20">
        <v>2026.0</v>
      </c>
      <c r="E402" s="3" t="s">
        <v>2846</v>
      </c>
      <c r="F402" s="7">
        <v>0.045</v>
      </c>
      <c r="L402" s="3" t="s">
        <v>523</v>
      </c>
      <c r="M402" s="5" t="s">
        <v>2847</v>
      </c>
      <c r="N402" s="5" t="s">
        <v>2848</v>
      </c>
      <c r="O402" s="20">
        <v>2026.0</v>
      </c>
      <c r="P402" s="20">
        <v>1.0</v>
      </c>
      <c r="Q402" s="20">
        <v>1.0</v>
      </c>
    </row>
    <row r="403">
      <c r="A403" s="3" t="s">
        <v>2846</v>
      </c>
      <c r="B403" s="3" t="s">
        <v>2849</v>
      </c>
      <c r="C403" s="20">
        <v>3.0</v>
      </c>
      <c r="D403" s="20">
        <v>2025.0</v>
      </c>
      <c r="E403" s="3" t="s">
        <v>2850</v>
      </c>
      <c r="F403" s="7">
        <v>0.045</v>
      </c>
      <c r="I403" s="3" t="s">
        <v>2851</v>
      </c>
      <c r="J403" s="3" t="s">
        <v>2852</v>
      </c>
      <c r="M403" s="5" t="s">
        <v>2853</v>
      </c>
      <c r="N403" s="5" t="s">
        <v>2848</v>
      </c>
      <c r="O403" s="20">
        <v>2026.0</v>
      </c>
      <c r="P403" s="20">
        <v>1.0</v>
      </c>
      <c r="Q403" s="20">
        <v>1.0</v>
      </c>
    </row>
    <row r="404">
      <c r="A404" s="3" t="s">
        <v>2854</v>
      </c>
      <c r="B404" s="3" t="s">
        <v>2855</v>
      </c>
      <c r="C404" s="20">
        <v>2.0</v>
      </c>
      <c r="D404" s="20">
        <v>2026.0</v>
      </c>
      <c r="E404" s="3" t="s">
        <v>681</v>
      </c>
      <c r="F404" s="7">
        <v>0.15</v>
      </c>
      <c r="L404" s="3" t="s">
        <v>495</v>
      </c>
      <c r="M404" s="5" t="s">
        <v>84</v>
      </c>
      <c r="N404" s="5" t="s">
        <v>682</v>
      </c>
      <c r="O404" s="20">
        <v>2026.0</v>
      </c>
      <c r="P404" s="20">
        <v>1.0</v>
      </c>
      <c r="Q404" s="3">
        <v>0.0</v>
      </c>
    </row>
    <row r="405">
      <c r="A405" s="3" t="s">
        <v>2856</v>
      </c>
      <c r="B405" s="3" t="s">
        <v>2857</v>
      </c>
      <c r="C405" s="20">
        <v>4.0</v>
      </c>
      <c r="D405" s="20">
        <v>2020.0</v>
      </c>
      <c r="E405" s="3" t="s">
        <v>2858</v>
      </c>
      <c r="F405" s="11"/>
      <c r="J405" s="3" t="s">
        <v>2859</v>
      </c>
      <c r="M405" s="5" t="s">
        <v>2860</v>
      </c>
      <c r="N405" s="5" t="s">
        <v>2861</v>
      </c>
      <c r="O405" s="20">
        <v>2026.0</v>
      </c>
      <c r="P405" s="20">
        <v>1.0</v>
      </c>
      <c r="Q405" s="20">
        <v>1.0</v>
      </c>
    </row>
    <row r="406">
      <c r="A406" s="3" t="s">
        <v>2862</v>
      </c>
      <c r="B406" s="3" t="s">
        <v>2863</v>
      </c>
      <c r="C406" s="20">
        <v>4.0</v>
      </c>
      <c r="D406" s="20">
        <v>2022.0</v>
      </c>
      <c r="E406" s="3" t="s">
        <v>2864</v>
      </c>
      <c r="F406" s="7">
        <v>0.0625</v>
      </c>
      <c r="J406" s="3" t="s">
        <v>2865</v>
      </c>
      <c r="M406" s="5" t="s">
        <v>2866</v>
      </c>
      <c r="N406" s="5" t="s">
        <v>2861</v>
      </c>
      <c r="O406" s="20">
        <v>2026.0</v>
      </c>
      <c r="P406" s="20">
        <v>1.0</v>
      </c>
      <c r="Q406" s="20">
        <v>1.0</v>
      </c>
    </row>
    <row r="407">
      <c r="A407" s="3" t="s">
        <v>2864</v>
      </c>
      <c r="B407" s="3" t="s">
        <v>2867</v>
      </c>
      <c r="C407" s="20">
        <v>1.0</v>
      </c>
      <c r="D407" s="20">
        <v>2022.0</v>
      </c>
      <c r="E407" s="3" t="s">
        <v>2856</v>
      </c>
      <c r="F407" s="11"/>
      <c r="J407" s="3" t="s">
        <v>2868</v>
      </c>
      <c r="M407" s="5" t="s">
        <v>2869</v>
      </c>
      <c r="N407" s="5" t="s">
        <v>2861</v>
      </c>
      <c r="O407" s="20">
        <v>2026.0</v>
      </c>
      <c r="P407" s="20">
        <v>1.0</v>
      </c>
      <c r="Q407" s="3">
        <v>0.0</v>
      </c>
    </row>
    <row r="408">
      <c r="A408" s="3" t="s">
        <v>2870</v>
      </c>
      <c r="B408" s="3" t="s">
        <v>2871</v>
      </c>
      <c r="C408" s="20">
        <v>3.0</v>
      </c>
      <c r="D408" s="20">
        <v>2021.0</v>
      </c>
      <c r="E408" s="3" t="s">
        <v>2872</v>
      </c>
      <c r="F408" s="11"/>
      <c r="K408" s="3" t="s">
        <v>2873</v>
      </c>
      <c r="M408" s="5" t="s">
        <v>2874</v>
      </c>
      <c r="N408" s="5" t="s">
        <v>2875</v>
      </c>
      <c r="O408" s="20">
        <v>2026.0</v>
      </c>
      <c r="P408" s="20">
        <v>1.0</v>
      </c>
      <c r="Q408" s="3">
        <v>0.0</v>
      </c>
    </row>
    <row r="409">
      <c r="A409" s="3" t="s">
        <v>2876</v>
      </c>
      <c r="B409" s="3" t="s">
        <v>2877</v>
      </c>
      <c r="C409" s="20">
        <v>3.0</v>
      </c>
      <c r="D409" s="20">
        <v>2023.0</v>
      </c>
      <c r="E409" s="3" t="s">
        <v>2878</v>
      </c>
      <c r="F409" s="7">
        <v>0.04</v>
      </c>
      <c r="I409" s="3" t="s">
        <v>2879</v>
      </c>
      <c r="J409" s="3" t="s">
        <v>2880</v>
      </c>
      <c r="M409" s="5" t="s">
        <v>2881</v>
      </c>
      <c r="N409" s="5" t="s">
        <v>731</v>
      </c>
      <c r="O409" s="20">
        <v>2026.0</v>
      </c>
      <c r="P409" s="20">
        <v>1.0</v>
      </c>
      <c r="Q409" s="20">
        <v>1.0</v>
      </c>
    </row>
    <row r="410">
      <c r="A410" s="3" t="s">
        <v>729</v>
      </c>
      <c r="B410" s="3" t="s">
        <v>2882</v>
      </c>
      <c r="C410" s="20">
        <v>3.0</v>
      </c>
      <c r="D410" s="20">
        <v>2024.0</v>
      </c>
      <c r="E410" s="3" t="s">
        <v>2876</v>
      </c>
      <c r="F410" s="7">
        <v>0.04</v>
      </c>
      <c r="I410" s="3" t="s">
        <v>2883</v>
      </c>
      <c r="J410" s="3" t="s">
        <v>2884</v>
      </c>
      <c r="M410" s="5" t="s">
        <v>2885</v>
      </c>
      <c r="N410" s="5" t="s">
        <v>731</v>
      </c>
      <c r="O410" s="20">
        <v>2026.0</v>
      </c>
      <c r="P410" s="20">
        <v>1.0</v>
      </c>
      <c r="Q410" s="20">
        <v>1.0</v>
      </c>
    </row>
    <row r="411">
      <c r="A411" s="3" t="s">
        <v>2886</v>
      </c>
      <c r="B411" s="3" t="s">
        <v>2887</v>
      </c>
      <c r="C411" s="20">
        <v>2.0</v>
      </c>
      <c r="D411" s="20">
        <v>2021.0</v>
      </c>
      <c r="E411" s="3" t="s">
        <v>2888</v>
      </c>
      <c r="F411" s="11"/>
      <c r="J411" s="3" t="s">
        <v>2889</v>
      </c>
      <c r="M411" s="5" t="s">
        <v>2890</v>
      </c>
      <c r="N411" s="5" t="s">
        <v>1017</v>
      </c>
      <c r="O411" s="20">
        <v>2026.0</v>
      </c>
      <c r="P411" s="20">
        <v>1.0</v>
      </c>
      <c r="Q411" s="20">
        <v>1.0</v>
      </c>
    </row>
    <row r="412">
      <c r="A412" s="3" t="s">
        <v>2891</v>
      </c>
      <c r="B412" s="3" t="s">
        <v>2892</v>
      </c>
      <c r="C412" s="20">
        <v>4.0</v>
      </c>
      <c r="D412" s="20">
        <v>2023.0</v>
      </c>
      <c r="E412" s="3" t="s">
        <v>2862</v>
      </c>
      <c r="F412" s="7">
        <v>0.0625</v>
      </c>
      <c r="I412" s="3" t="s">
        <v>2893</v>
      </c>
      <c r="J412" s="3" t="s">
        <v>2894</v>
      </c>
      <c r="M412" s="5" t="s">
        <v>2895</v>
      </c>
      <c r="N412" s="5" t="s">
        <v>2861</v>
      </c>
      <c r="O412" s="20">
        <v>2026.0</v>
      </c>
      <c r="P412" s="20">
        <v>1.0</v>
      </c>
      <c r="Q412" s="20">
        <v>1.0</v>
      </c>
    </row>
    <row r="413">
      <c r="A413" s="3" t="s">
        <v>2896</v>
      </c>
      <c r="B413" s="3" t="s">
        <v>2897</v>
      </c>
      <c r="C413" s="20">
        <v>4.0</v>
      </c>
      <c r="D413" s="20">
        <v>2022.0</v>
      </c>
      <c r="E413" s="3" t="s">
        <v>2898</v>
      </c>
      <c r="F413" s="7">
        <v>0.02</v>
      </c>
      <c r="J413" s="3" t="s">
        <v>2899</v>
      </c>
      <c r="M413" s="5" t="s">
        <v>2900</v>
      </c>
      <c r="N413" s="5" t="s">
        <v>2901</v>
      </c>
      <c r="O413" s="20">
        <v>2026.0</v>
      </c>
      <c r="P413" s="20">
        <v>1.0</v>
      </c>
      <c r="Q413" s="20">
        <v>1.0</v>
      </c>
    </row>
    <row r="414">
      <c r="A414" s="3" t="s">
        <v>2898</v>
      </c>
      <c r="B414" s="3" t="s">
        <v>2902</v>
      </c>
      <c r="C414" s="20">
        <v>4.0</v>
      </c>
      <c r="D414" s="20">
        <v>2021.0</v>
      </c>
      <c r="E414" s="3" t="s">
        <v>2903</v>
      </c>
      <c r="F414" s="11"/>
      <c r="J414" s="3" t="s">
        <v>2904</v>
      </c>
      <c r="M414" s="5" t="s">
        <v>2905</v>
      </c>
      <c r="N414" s="5" t="s">
        <v>2901</v>
      </c>
      <c r="O414" s="20">
        <v>2026.0</v>
      </c>
      <c r="P414" s="20">
        <v>1.0</v>
      </c>
      <c r="Q414" s="3">
        <v>0.0</v>
      </c>
    </row>
    <row r="415">
      <c r="A415" s="3" t="s">
        <v>2184</v>
      </c>
      <c r="B415" s="3" t="s">
        <v>2906</v>
      </c>
      <c r="C415" s="20">
        <v>4.0</v>
      </c>
      <c r="D415" s="20">
        <v>2018.0</v>
      </c>
      <c r="E415" s="3" t="s">
        <v>2907</v>
      </c>
      <c r="F415" s="11"/>
      <c r="G415" s="6">
        <v>43823.0</v>
      </c>
      <c r="H415" s="6">
        <v>43459.0</v>
      </c>
      <c r="M415" s="5" t="s">
        <v>2908</v>
      </c>
      <c r="N415" s="5" t="s">
        <v>2186</v>
      </c>
      <c r="O415" s="20">
        <v>2026.0</v>
      </c>
      <c r="P415" s="20">
        <v>1.0</v>
      </c>
      <c r="Q415" s="20">
        <v>1.0</v>
      </c>
    </row>
    <row r="416">
      <c r="A416" s="3" t="s">
        <v>2909</v>
      </c>
      <c r="B416" s="3" t="s">
        <v>2910</v>
      </c>
      <c r="C416" s="20">
        <v>3.0</v>
      </c>
      <c r="D416" s="20">
        <v>2020.0</v>
      </c>
      <c r="E416" s="3" t="s">
        <v>2911</v>
      </c>
      <c r="F416" s="11"/>
      <c r="G416" s="6">
        <v>44377.0</v>
      </c>
      <c r="H416" s="6">
        <v>44013.0</v>
      </c>
      <c r="J416" s="3" t="s">
        <v>2912</v>
      </c>
      <c r="M416" s="5" t="s">
        <v>2913</v>
      </c>
      <c r="N416" s="5" t="s">
        <v>2914</v>
      </c>
      <c r="O416" s="20">
        <v>2026.0</v>
      </c>
      <c r="P416" s="20">
        <v>1.0</v>
      </c>
      <c r="Q416" s="3">
        <v>0.0</v>
      </c>
    </row>
    <row r="417">
      <c r="A417" s="3" t="s">
        <v>2915</v>
      </c>
      <c r="B417" s="3" t="s">
        <v>2916</v>
      </c>
      <c r="C417" s="20">
        <v>2.0</v>
      </c>
      <c r="D417" s="20">
        <v>2021.0</v>
      </c>
      <c r="E417" s="3" t="s">
        <v>2909</v>
      </c>
      <c r="F417" s="11"/>
      <c r="M417" s="5" t="s">
        <v>2917</v>
      </c>
      <c r="N417" s="5" t="s">
        <v>2914</v>
      </c>
      <c r="O417" s="20">
        <v>2026.0</v>
      </c>
      <c r="P417" s="20">
        <v>1.0</v>
      </c>
      <c r="Q417" s="3">
        <v>0.0</v>
      </c>
    </row>
    <row r="418">
      <c r="A418" s="3" t="s">
        <v>2918</v>
      </c>
      <c r="B418" s="3" t="s">
        <v>2919</v>
      </c>
      <c r="C418" s="20">
        <v>4.0</v>
      </c>
      <c r="D418" s="20">
        <v>2019.0</v>
      </c>
      <c r="E418" s="3" t="s">
        <v>2920</v>
      </c>
      <c r="F418" s="11"/>
      <c r="G418" s="6">
        <v>44216.0</v>
      </c>
      <c r="H418" s="6">
        <v>43851.0</v>
      </c>
      <c r="J418" s="3" t="s">
        <v>2921</v>
      </c>
      <c r="M418" s="5" t="s">
        <v>2922</v>
      </c>
      <c r="N418" s="5" t="s">
        <v>2923</v>
      </c>
      <c r="O418" s="20">
        <v>2026.0</v>
      </c>
      <c r="P418" s="20">
        <v>1.0</v>
      </c>
      <c r="Q418" s="20">
        <v>1.0</v>
      </c>
    </row>
    <row r="419">
      <c r="A419" s="3" t="s">
        <v>2924</v>
      </c>
      <c r="B419" s="3" t="s">
        <v>2925</v>
      </c>
      <c r="C419" s="20">
        <v>3.0</v>
      </c>
      <c r="D419" s="20">
        <v>2019.0</v>
      </c>
      <c r="E419" s="3" t="s">
        <v>2926</v>
      </c>
      <c r="F419" s="11"/>
      <c r="G419" s="6">
        <v>44105.0</v>
      </c>
      <c r="H419" s="6">
        <v>43740.0</v>
      </c>
      <c r="K419" s="3" t="s">
        <v>2927</v>
      </c>
      <c r="M419" s="5" t="s">
        <v>2928</v>
      </c>
      <c r="N419" s="5" t="s">
        <v>2929</v>
      </c>
      <c r="O419" s="20">
        <v>2026.0</v>
      </c>
      <c r="P419" s="20">
        <v>1.0</v>
      </c>
      <c r="Q419" s="3">
        <v>0.0</v>
      </c>
    </row>
    <row r="420">
      <c r="A420" s="3" t="s">
        <v>2930</v>
      </c>
      <c r="B420" s="3" t="s">
        <v>2931</v>
      </c>
      <c r="C420" s="20">
        <v>4.0</v>
      </c>
      <c r="D420" s="20">
        <v>2023.0</v>
      </c>
      <c r="E420" s="3" t="s">
        <v>2932</v>
      </c>
      <c r="F420" s="7">
        <v>0.04</v>
      </c>
      <c r="J420" s="3" t="s">
        <v>2933</v>
      </c>
      <c r="M420" s="5" t="s">
        <v>2934</v>
      </c>
      <c r="N420" s="5" t="s">
        <v>2935</v>
      </c>
      <c r="O420" s="20">
        <v>2026.0</v>
      </c>
      <c r="P420" s="20">
        <v>1.0</v>
      </c>
      <c r="Q420" s="3">
        <v>0.0</v>
      </c>
    </row>
    <row r="421">
      <c r="A421" s="3" t="s">
        <v>2932</v>
      </c>
      <c r="B421" s="3" t="s">
        <v>2936</v>
      </c>
      <c r="C421" s="20">
        <v>1.0</v>
      </c>
      <c r="D421" s="20">
        <v>2023.0</v>
      </c>
      <c r="E421" s="3" t="s">
        <v>2937</v>
      </c>
      <c r="F421" s="7">
        <v>0.0356</v>
      </c>
      <c r="J421" s="3" t="s">
        <v>2938</v>
      </c>
      <c r="M421" s="5" t="s">
        <v>2939</v>
      </c>
      <c r="N421" s="5" t="s">
        <v>2935</v>
      </c>
      <c r="O421" s="20">
        <v>2026.0</v>
      </c>
      <c r="P421" s="20">
        <v>1.0</v>
      </c>
      <c r="Q421" s="20">
        <v>1.0</v>
      </c>
    </row>
    <row r="422">
      <c r="A422" s="3" t="s">
        <v>2940</v>
      </c>
      <c r="B422" s="3" t="s">
        <v>2941</v>
      </c>
      <c r="C422" s="20">
        <v>4.0</v>
      </c>
      <c r="D422" s="20">
        <v>2022.0</v>
      </c>
      <c r="E422" s="3" t="s">
        <v>2942</v>
      </c>
      <c r="F422" s="11"/>
      <c r="J422" s="3" t="s">
        <v>2943</v>
      </c>
      <c r="M422" s="5" t="s">
        <v>2944</v>
      </c>
      <c r="N422" s="5" t="s">
        <v>2945</v>
      </c>
      <c r="O422" s="20">
        <v>2026.0</v>
      </c>
      <c r="P422" s="20">
        <v>1.0</v>
      </c>
      <c r="Q422" s="20">
        <v>1.0</v>
      </c>
    </row>
    <row r="423">
      <c r="A423" s="3" t="s">
        <v>2937</v>
      </c>
      <c r="B423" s="3" t="s">
        <v>2946</v>
      </c>
      <c r="C423" s="20">
        <v>1.0</v>
      </c>
      <c r="D423" s="20">
        <v>2022.0</v>
      </c>
      <c r="E423" s="3" t="s">
        <v>2947</v>
      </c>
      <c r="F423" s="11"/>
      <c r="J423" s="3" t="s">
        <v>2948</v>
      </c>
      <c r="M423" s="5" t="s">
        <v>2949</v>
      </c>
      <c r="N423" s="5" t="s">
        <v>2935</v>
      </c>
      <c r="O423" s="20">
        <v>2026.0</v>
      </c>
      <c r="P423" s="20">
        <v>1.0</v>
      </c>
      <c r="Q423" s="3">
        <v>0.0</v>
      </c>
    </row>
    <row r="424">
      <c r="A424" s="3" t="s">
        <v>2950</v>
      </c>
      <c r="B424" s="3" t="s">
        <v>2951</v>
      </c>
      <c r="C424" s="20">
        <v>4.0</v>
      </c>
      <c r="D424" s="20">
        <v>2025.0</v>
      </c>
      <c r="E424" s="3" t="s">
        <v>2952</v>
      </c>
      <c r="F424" s="7">
        <v>0.072</v>
      </c>
      <c r="K424" s="3" t="s">
        <v>2953</v>
      </c>
      <c r="L424" s="3" t="s">
        <v>541</v>
      </c>
      <c r="M424" s="5" t="s">
        <v>2954</v>
      </c>
      <c r="N424" s="5" t="s">
        <v>931</v>
      </c>
      <c r="O424" s="20">
        <v>2026.0</v>
      </c>
      <c r="P424" s="20">
        <v>1.0</v>
      </c>
      <c r="Q424" s="20">
        <v>1.0</v>
      </c>
    </row>
    <row r="425">
      <c r="A425" s="3" t="s">
        <v>2955</v>
      </c>
      <c r="B425" s="3" t="s">
        <v>2956</v>
      </c>
      <c r="C425" s="20">
        <v>4.0</v>
      </c>
      <c r="D425" s="20">
        <v>2019.0</v>
      </c>
      <c r="E425" s="3" t="s">
        <v>2957</v>
      </c>
      <c r="F425" s="11"/>
      <c r="G425" s="6">
        <v>44212.0</v>
      </c>
      <c r="H425" s="6">
        <v>43847.0</v>
      </c>
      <c r="M425" s="5" t="s">
        <v>2958</v>
      </c>
      <c r="N425" s="5" t="s">
        <v>2959</v>
      </c>
      <c r="O425" s="20">
        <v>2026.0</v>
      </c>
      <c r="P425" s="20">
        <v>1.0</v>
      </c>
      <c r="Q425" s="3">
        <v>0.0</v>
      </c>
    </row>
    <row r="426">
      <c r="A426" s="3" t="s">
        <v>2957</v>
      </c>
      <c r="B426" s="3" t="s">
        <v>2960</v>
      </c>
      <c r="C426" s="20">
        <v>4.0</v>
      </c>
      <c r="D426" s="20">
        <v>2018.0</v>
      </c>
      <c r="E426" s="3" t="s">
        <v>2961</v>
      </c>
      <c r="F426" s="11"/>
      <c r="G426" s="6">
        <v>43846.0</v>
      </c>
      <c r="H426" s="6">
        <v>43482.0</v>
      </c>
      <c r="M426" s="5" t="s">
        <v>2962</v>
      </c>
      <c r="N426" s="5" t="s">
        <v>2959</v>
      </c>
      <c r="O426" s="20">
        <v>2026.0</v>
      </c>
      <c r="P426" s="20">
        <v>1.0</v>
      </c>
      <c r="Q426" s="20">
        <v>1.0</v>
      </c>
    </row>
    <row r="427">
      <c r="A427" s="3" t="s">
        <v>2963</v>
      </c>
      <c r="B427" s="5" t="s">
        <v>2964</v>
      </c>
      <c r="C427" s="20">
        <v>4.0</v>
      </c>
      <c r="D427" s="20">
        <v>2021.0</v>
      </c>
      <c r="E427" s="3" t="s">
        <v>2965</v>
      </c>
      <c r="F427" s="11"/>
      <c r="K427" s="3" t="s">
        <v>2966</v>
      </c>
      <c r="M427" s="5" t="s">
        <v>2967</v>
      </c>
      <c r="N427" s="5" t="s">
        <v>2959</v>
      </c>
      <c r="O427" s="20">
        <v>2026.0</v>
      </c>
      <c r="P427" s="20">
        <v>1.0</v>
      </c>
      <c r="Q427" s="3">
        <v>0.0</v>
      </c>
    </row>
    <row r="428">
      <c r="A428" s="3" t="s">
        <v>2965</v>
      </c>
      <c r="B428" s="5" t="s">
        <v>2968</v>
      </c>
      <c r="C428" s="20">
        <v>4.0</v>
      </c>
      <c r="D428" s="20">
        <v>2020.0</v>
      </c>
      <c r="E428" s="3" t="s">
        <v>2955</v>
      </c>
      <c r="F428" s="11"/>
      <c r="G428" s="6">
        <v>44577.0</v>
      </c>
      <c r="H428" s="6">
        <v>44213.0</v>
      </c>
      <c r="J428" s="3" t="s">
        <v>2969</v>
      </c>
      <c r="M428" s="5" t="s">
        <v>2970</v>
      </c>
      <c r="N428" s="5" t="s">
        <v>2959</v>
      </c>
      <c r="O428" s="20">
        <v>2026.0</v>
      </c>
      <c r="P428" s="20">
        <v>1.0</v>
      </c>
      <c r="Q428" s="3">
        <v>0.0</v>
      </c>
    </row>
    <row r="429">
      <c r="A429" s="3" t="s">
        <v>2971</v>
      </c>
      <c r="B429" s="3" t="s">
        <v>2972</v>
      </c>
      <c r="C429" s="20">
        <v>2.0</v>
      </c>
      <c r="D429" s="20">
        <v>2018.0</v>
      </c>
      <c r="E429" s="3" t="s">
        <v>2973</v>
      </c>
      <c r="F429" s="11"/>
      <c r="G429" s="6">
        <v>43677.0</v>
      </c>
      <c r="H429" s="6">
        <v>43313.0</v>
      </c>
      <c r="K429" s="3" t="s">
        <v>2974</v>
      </c>
      <c r="M429" s="5" t="s">
        <v>2975</v>
      </c>
      <c r="N429" s="5" t="s">
        <v>2976</v>
      </c>
      <c r="O429" s="20">
        <v>2026.0</v>
      </c>
      <c r="P429" s="20">
        <v>1.0</v>
      </c>
      <c r="Q429" s="3">
        <v>0.0</v>
      </c>
    </row>
    <row r="430">
      <c r="A430" s="3" t="s">
        <v>2977</v>
      </c>
      <c r="B430" s="3" t="s">
        <v>2978</v>
      </c>
      <c r="C430" s="20">
        <v>3.0</v>
      </c>
      <c r="D430" s="20">
        <v>2018.0</v>
      </c>
      <c r="E430" s="3" t="s">
        <v>2979</v>
      </c>
      <c r="F430" s="11"/>
      <c r="G430" s="6">
        <v>43769.0</v>
      </c>
      <c r="H430" s="6">
        <v>43405.0</v>
      </c>
      <c r="K430" s="3" t="s">
        <v>2980</v>
      </c>
      <c r="M430" s="5" t="s">
        <v>2981</v>
      </c>
      <c r="N430" s="5" t="s">
        <v>2982</v>
      </c>
      <c r="O430" s="20">
        <v>2026.0</v>
      </c>
      <c r="P430" s="20">
        <v>1.0</v>
      </c>
      <c r="Q430" s="3">
        <v>0.0</v>
      </c>
    </row>
    <row r="431">
      <c r="A431" s="3" t="s">
        <v>2979</v>
      </c>
      <c r="B431" s="3" t="s">
        <v>2983</v>
      </c>
      <c r="C431" s="20">
        <v>1.0</v>
      </c>
      <c r="D431" s="20">
        <v>2018.0</v>
      </c>
      <c r="E431" s="3" t="s">
        <v>2984</v>
      </c>
      <c r="F431" s="11"/>
      <c r="G431" s="6">
        <v>43404.0</v>
      </c>
      <c r="H431" s="6">
        <v>43191.0</v>
      </c>
      <c r="J431" s="3" t="s">
        <v>2985</v>
      </c>
      <c r="M431" s="5" t="s">
        <v>2986</v>
      </c>
      <c r="N431" s="5" t="s">
        <v>2982</v>
      </c>
      <c r="O431" s="20">
        <v>2026.0</v>
      </c>
      <c r="P431" s="20">
        <v>1.0</v>
      </c>
      <c r="Q431" s="20">
        <v>1.0</v>
      </c>
    </row>
    <row r="432">
      <c r="A432" s="3" t="s">
        <v>2987</v>
      </c>
      <c r="B432" s="3" t="s">
        <v>2988</v>
      </c>
      <c r="C432" s="20">
        <v>2.0</v>
      </c>
      <c r="D432" s="20">
        <v>2020.0</v>
      </c>
      <c r="E432" s="3" t="s">
        <v>2989</v>
      </c>
      <c r="F432" s="11"/>
      <c r="G432" s="6">
        <v>44361.0</v>
      </c>
      <c r="H432" s="6">
        <v>43997.0</v>
      </c>
      <c r="K432" s="3" t="s">
        <v>2990</v>
      </c>
      <c r="M432" s="5" t="s">
        <v>2991</v>
      </c>
      <c r="N432" s="5" t="s">
        <v>2992</v>
      </c>
      <c r="O432" s="20">
        <v>2026.0</v>
      </c>
      <c r="P432" s="20">
        <v>1.0</v>
      </c>
      <c r="Q432" s="20">
        <v>1.0</v>
      </c>
    </row>
    <row r="433">
      <c r="A433" s="3" t="s">
        <v>2993</v>
      </c>
      <c r="B433" s="3" t="s">
        <v>2994</v>
      </c>
      <c r="C433" s="20">
        <v>2.0</v>
      </c>
      <c r="D433" s="20">
        <v>2020.0</v>
      </c>
      <c r="E433" s="3" t="s">
        <v>2995</v>
      </c>
      <c r="F433" s="11"/>
      <c r="G433" s="6">
        <v>44377.0</v>
      </c>
      <c r="H433" s="6">
        <v>44013.0</v>
      </c>
      <c r="J433" s="3" t="s">
        <v>2996</v>
      </c>
      <c r="M433" s="5" t="s">
        <v>2997</v>
      </c>
      <c r="N433" s="5" t="s">
        <v>2998</v>
      </c>
      <c r="O433" s="20">
        <v>2026.0</v>
      </c>
      <c r="P433" s="20">
        <v>1.0</v>
      </c>
      <c r="Q433" s="20">
        <v>1.0</v>
      </c>
    </row>
    <row r="434">
      <c r="A434" s="3" t="s">
        <v>2999</v>
      </c>
      <c r="B434" s="3" t="s">
        <v>3000</v>
      </c>
      <c r="C434" s="20">
        <v>2.0</v>
      </c>
      <c r="D434" s="20">
        <v>2025.0</v>
      </c>
      <c r="E434" s="3" t="s">
        <v>3001</v>
      </c>
      <c r="F434" s="7">
        <v>0.05</v>
      </c>
      <c r="I434" s="3" t="s">
        <v>3002</v>
      </c>
      <c r="J434" s="3" t="s">
        <v>3003</v>
      </c>
      <c r="M434" s="5" t="s">
        <v>3004</v>
      </c>
      <c r="N434" s="5" t="s">
        <v>2998</v>
      </c>
      <c r="O434" s="20">
        <v>2026.0</v>
      </c>
      <c r="P434" s="20">
        <v>1.0</v>
      </c>
      <c r="Q434" s="20">
        <v>1.0</v>
      </c>
    </row>
    <row r="435">
      <c r="A435" s="3" t="s">
        <v>3005</v>
      </c>
      <c r="B435" s="3" t="s">
        <v>3006</v>
      </c>
      <c r="C435" s="20">
        <v>1.0</v>
      </c>
      <c r="D435" s="20">
        <v>2024.0</v>
      </c>
      <c r="E435" s="3" t="s">
        <v>3007</v>
      </c>
      <c r="F435" s="7">
        <v>0.0758</v>
      </c>
      <c r="I435" s="3" t="s">
        <v>3008</v>
      </c>
      <c r="J435" s="3" t="s">
        <v>3009</v>
      </c>
      <c r="M435" s="5" t="s">
        <v>3010</v>
      </c>
      <c r="N435" s="5" t="s">
        <v>3011</v>
      </c>
      <c r="O435" s="20">
        <v>2026.0</v>
      </c>
      <c r="P435" s="20">
        <v>1.0</v>
      </c>
      <c r="Q435" s="20">
        <v>1.0</v>
      </c>
    </row>
    <row r="436">
      <c r="A436" s="3" t="s">
        <v>3012</v>
      </c>
      <c r="B436" s="3" t="s">
        <v>3013</v>
      </c>
      <c r="C436" s="20">
        <v>3.0</v>
      </c>
      <c r="D436" s="20">
        <v>2018.0</v>
      </c>
      <c r="E436" s="3" t="s">
        <v>3014</v>
      </c>
      <c r="F436" s="11"/>
      <c r="G436" s="6">
        <v>43722.0</v>
      </c>
      <c r="H436" s="6">
        <v>43358.0</v>
      </c>
      <c r="K436" s="3" t="s">
        <v>3015</v>
      </c>
      <c r="M436" s="5" t="s">
        <v>3016</v>
      </c>
      <c r="N436" s="5" t="s">
        <v>1403</v>
      </c>
      <c r="O436" s="20">
        <v>2026.0</v>
      </c>
      <c r="P436" s="20">
        <v>1.0</v>
      </c>
      <c r="Q436" s="20">
        <v>1.0</v>
      </c>
    </row>
    <row r="437">
      <c r="A437" s="3" t="s">
        <v>3014</v>
      </c>
      <c r="B437" s="3" t="s">
        <v>3017</v>
      </c>
      <c r="C437" s="20">
        <v>3.0</v>
      </c>
      <c r="D437" s="20">
        <v>2017.0</v>
      </c>
      <c r="E437" s="3" t="s">
        <v>3018</v>
      </c>
      <c r="F437" s="11"/>
      <c r="G437" s="6">
        <v>43357.0</v>
      </c>
      <c r="H437" s="6">
        <v>42993.0</v>
      </c>
      <c r="M437" s="5" t="s">
        <v>3019</v>
      </c>
      <c r="N437" s="5" t="s">
        <v>1403</v>
      </c>
      <c r="O437" s="20">
        <v>2026.0</v>
      </c>
      <c r="P437" s="20">
        <v>1.0</v>
      </c>
      <c r="Q437" s="3">
        <v>0.0</v>
      </c>
    </row>
    <row r="438">
      <c r="A438" s="3" t="s">
        <v>3020</v>
      </c>
      <c r="B438" s="3" t="s">
        <v>3021</v>
      </c>
      <c r="C438" s="20">
        <v>4.0</v>
      </c>
      <c r="D438" s="20">
        <v>2018.0</v>
      </c>
      <c r="E438" s="3" t="s">
        <v>3022</v>
      </c>
      <c r="F438" s="11"/>
      <c r="G438" s="6">
        <v>43830.0</v>
      </c>
      <c r="H438" s="6">
        <v>43466.0</v>
      </c>
      <c r="K438" s="3" t="s">
        <v>3023</v>
      </c>
      <c r="M438" s="5" t="s">
        <v>3024</v>
      </c>
      <c r="N438" s="5" t="s">
        <v>3025</v>
      </c>
      <c r="O438" s="20">
        <v>2026.0</v>
      </c>
      <c r="P438" s="20">
        <v>1.0</v>
      </c>
      <c r="Q438" s="20">
        <v>1.0</v>
      </c>
    </row>
    <row r="439">
      <c r="A439" s="3" t="s">
        <v>3022</v>
      </c>
      <c r="B439" s="3" t="s">
        <v>3026</v>
      </c>
      <c r="C439" s="20">
        <v>1.0</v>
      </c>
      <c r="D439" s="20">
        <v>2017.0</v>
      </c>
      <c r="E439" s="3" t="s">
        <v>3027</v>
      </c>
      <c r="F439" s="11"/>
      <c r="G439" s="6">
        <v>43465.0</v>
      </c>
      <c r="H439" s="6">
        <v>42736.0</v>
      </c>
      <c r="J439" s="3" t="s">
        <v>3028</v>
      </c>
      <c r="M439" s="5" t="s">
        <v>3029</v>
      </c>
      <c r="N439" s="5" t="s">
        <v>3025</v>
      </c>
      <c r="O439" s="20">
        <v>2026.0</v>
      </c>
      <c r="P439" s="20">
        <v>1.0</v>
      </c>
      <c r="Q439" s="3">
        <v>0.0</v>
      </c>
    </row>
    <row r="440">
      <c r="A440" s="3" t="s">
        <v>3030</v>
      </c>
      <c r="B440" s="3" t="s">
        <v>3031</v>
      </c>
      <c r="C440" s="20">
        <v>3.0</v>
      </c>
      <c r="D440" s="20">
        <v>2019.0</v>
      </c>
      <c r="F440" s="11"/>
      <c r="G440" s="6">
        <v>44104.0</v>
      </c>
      <c r="H440" s="6">
        <v>43739.0</v>
      </c>
      <c r="M440" s="5" t="s">
        <v>3032</v>
      </c>
      <c r="N440" s="5" t="s">
        <v>3033</v>
      </c>
      <c r="O440" s="20">
        <v>2026.0</v>
      </c>
      <c r="P440" s="20">
        <v>1.0</v>
      </c>
      <c r="Q440" s="20">
        <v>1.0</v>
      </c>
    </row>
    <row r="441">
      <c r="A441" s="3" t="s">
        <v>3034</v>
      </c>
      <c r="B441" s="3" t="s">
        <v>3035</v>
      </c>
      <c r="C441" s="20">
        <v>1.0</v>
      </c>
      <c r="D441" s="20">
        <v>2017.0</v>
      </c>
      <c r="F441" s="11"/>
      <c r="G441" s="6">
        <v>43373.0</v>
      </c>
      <c r="H441" s="6">
        <v>42856.0</v>
      </c>
      <c r="J441" s="3" t="s">
        <v>3036</v>
      </c>
      <c r="M441" s="5" t="s">
        <v>3037</v>
      </c>
      <c r="N441" s="5" t="s">
        <v>3033</v>
      </c>
      <c r="O441" s="20">
        <v>2026.0</v>
      </c>
      <c r="P441" s="20">
        <v>1.0</v>
      </c>
      <c r="Q441" s="3">
        <v>0.0</v>
      </c>
    </row>
    <row r="442">
      <c r="A442" s="3" t="s">
        <v>3038</v>
      </c>
      <c r="B442" s="3" t="s">
        <v>3039</v>
      </c>
      <c r="C442" s="20">
        <v>4.0</v>
      </c>
      <c r="D442" s="20">
        <v>2016.0</v>
      </c>
      <c r="F442" s="11"/>
      <c r="G442" s="6">
        <v>43008.0</v>
      </c>
      <c r="H442" s="6">
        <v>42644.0</v>
      </c>
      <c r="M442" s="5" t="s">
        <v>3040</v>
      </c>
      <c r="N442" s="5" t="s">
        <v>3033</v>
      </c>
      <c r="O442" s="20">
        <v>2026.0</v>
      </c>
      <c r="P442" s="20">
        <v>1.0</v>
      </c>
      <c r="Q442" s="3">
        <v>0.0</v>
      </c>
    </row>
    <row r="443">
      <c r="A443" s="3" t="s">
        <v>934</v>
      </c>
      <c r="B443" s="3" t="s">
        <v>3041</v>
      </c>
      <c r="C443" s="20">
        <v>3.0</v>
      </c>
      <c r="D443" s="20">
        <v>2018.0</v>
      </c>
      <c r="E443" s="3" t="s">
        <v>3042</v>
      </c>
      <c r="F443" s="11"/>
      <c r="G443" s="6">
        <v>43786.0</v>
      </c>
      <c r="H443" s="6">
        <v>43422.0</v>
      </c>
      <c r="M443" s="5" t="s">
        <v>3043</v>
      </c>
      <c r="N443" s="5" t="s">
        <v>936</v>
      </c>
      <c r="O443" s="20">
        <v>2026.0</v>
      </c>
      <c r="P443" s="20">
        <v>1.0</v>
      </c>
      <c r="Q443" s="3">
        <v>0.0</v>
      </c>
    </row>
    <row r="444">
      <c r="A444" s="3" t="s">
        <v>3042</v>
      </c>
      <c r="B444" s="3" t="s">
        <v>3044</v>
      </c>
      <c r="C444" s="20">
        <v>3.0</v>
      </c>
      <c r="D444" s="20">
        <v>2017.0</v>
      </c>
      <c r="E444" s="3" t="s">
        <v>3045</v>
      </c>
      <c r="F444" s="11"/>
      <c r="G444" s="6">
        <v>43421.0</v>
      </c>
      <c r="H444" s="6">
        <v>43057.0</v>
      </c>
      <c r="M444" s="5" t="s">
        <v>3046</v>
      </c>
      <c r="N444" s="5" t="s">
        <v>936</v>
      </c>
      <c r="O444" s="20">
        <v>2026.0</v>
      </c>
      <c r="P444" s="20">
        <v>1.0</v>
      </c>
      <c r="Q444" s="3">
        <v>0.0</v>
      </c>
    </row>
    <row r="445">
      <c r="A445" s="3" t="s">
        <v>3047</v>
      </c>
      <c r="B445" s="3" t="s">
        <v>3048</v>
      </c>
      <c r="C445" s="20">
        <v>4.0</v>
      </c>
      <c r="D445" s="20">
        <v>2025.0</v>
      </c>
      <c r="E445" s="3" t="s">
        <v>3049</v>
      </c>
      <c r="F445" s="7">
        <v>0.06</v>
      </c>
      <c r="I445" s="3" t="s">
        <v>3050</v>
      </c>
      <c r="J445" s="3" t="s">
        <v>3051</v>
      </c>
      <c r="M445" s="5" t="s">
        <v>3052</v>
      </c>
      <c r="N445" s="5" t="s">
        <v>936</v>
      </c>
      <c r="O445" s="20">
        <v>2026.0</v>
      </c>
      <c r="P445" s="20">
        <v>1.0</v>
      </c>
      <c r="Q445" s="20">
        <v>1.0</v>
      </c>
    </row>
    <row r="446">
      <c r="A446" s="3" t="s">
        <v>3049</v>
      </c>
      <c r="B446" s="3" t="s">
        <v>3053</v>
      </c>
      <c r="C446" s="20">
        <v>3.0</v>
      </c>
      <c r="D446" s="20">
        <v>2023.0</v>
      </c>
      <c r="E446" s="3" t="s">
        <v>3054</v>
      </c>
      <c r="F446" s="7">
        <v>0.06</v>
      </c>
      <c r="I446" s="3" t="s">
        <v>3055</v>
      </c>
      <c r="J446" s="3" t="s">
        <v>3056</v>
      </c>
      <c r="M446" s="5" t="s">
        <v>3057</v>
      </c>
      <c r="N446" s="5" t="s">
        <v>936</v>
      </c>
      <c r="O446" s="20">
        <v>2026.0</v>
      </c>
      <c r="P446" s="20">
        <v>1.0</v>
      </c>
      <c r="Q446" s="20">
        <v>1.0</v>
      </c>
    </row>
    <row r="447">
      <c r="A447" s="3" t="s">
        <v>3054</v>
      </c>
      <c r="B447" s="3" t="s">
        <v>3058</v>
      </c>
      <c r="C447" s="20">
        <v>4.0</v>
      </c>
      <c r="D447" s="20">
        <v>2021.0</v>
      </c>
      <c r="E447" s="3" t="s">
        <v>951</v>
      </c>
      <c r="F447" s="11"/>
      <c r="J447" s="3" t="s">
        <v>3059</v>
      </c>
      <c r="M447" s="5" t="s">
        <v>3060</v>
      </c>
      <c r="N447" s="5" t="s">
        <v>936</v>
      </c>
      <c r="O447" s="20">
        <v>2026.0</v>
      </c>
      <c r="P447" s="20">
        <v>1.0</v>
      </c>
      <c r="Q447" s="3">
        <v>0.0</v>
      </c>
    </row>
    <row r="448">
      <c r="A448" s="3" t="s">
        <v>3061</v>
      </c>
      <c r="B448" s="3" t="s">
        <v>3062</v>
      </c>
      <c r="C448" s="20">
        <v>1.0</v>
      </c>
      <c r="D448" s="20">
        <v>2017.0</v>
      </c>
      <c r="E448" s="3" t="s">
        <v>3063</v>
      </c>
      <c r="F448" s="11"/>
      <c r="G448" s="6">
        <v>43220.0</v>
      </c>
      <c r="H448" s="6">
        <v>42856.0</v>
      </c>
      <c r="J448" s="3" t="s">
        <v>3064</v>
      </c>
      <c r="M448" s="5" t="s">
        <v>3065</v>
      </c>
      <c r="N448" s="5" t="s">
        <v>3066</v>
      </c>
      <c r="O448" s="20">
        <v>2026.0</v>
      </c>
      <c r="P448" s="20">
        <v>1.0</v>
      </c>
      <c r="Q448" s="3">
        <v>0.0</v>
      </c>
    </row>
    <row r="449">
      <c r="A449" s="3" t="s">
        <v>3067</v>
      </c>
      <c r="B449" s="3" t="s">
        <v>3068</v>
      </c>
      <c r="C449" s="20">
        <v>1.0</v>
      </c>
      <c r="D449" s="20">
        <v>2021.0</v>
      </c>
      <c r="E449" s="3" t="s">
        <v>3069</v>
      </c>
      <c r="F449" s="11"/>
      <c r="J449" s="3" t="s">
        <v>3070</v>
      </c>
      <c r="K449" s="9" t="s">
        <v>3071</v>
      </c>
      <c r="M449" s="5" t="s">
        <v>3072</v>
      </c>
      <c r="N449" s="5" t="s">
        <v>3066</v>
      </c>
      <c r="O449" s="20">
        <v>2026.0</v>
      </c>
      <c r="P449" s="20">
        <v>1.0</v>
      </c>
      <c r="Q449" s="20">
        <v>1.0</v>
      </c>
    </row>
    <row r="450">
      <c r="A450" s="3" t="s">
        <v>3069</v>
      </c>
      <c r="B450" s="3" t="s">
        <v>3073</v>
      </c>
      <c r="C450" s="20">
        <v>1.0</v>
      </c>
      <c r="D450" s="20">
        <v>2020.0</v>
      </c>
      <c r="E450" s="3" t="s">
        <v>3074</v>
      </c>
      <c r="F450" s="11"/>
      <c r="G450" s="6">
        <v>44316.0</v>
      </c>
      <c r="H450" s="6">
        <v>43952.0</v>
      </c>
      <c r="J450" s="3" t="s">
        <v>3075</v>
      </c>
      <c r="M450" s="5" t="s">
        <v>3076</v>
      </c>
      <c r="N450" s="5" t="s">
        <v>3066</v>
      </c>
      <c r="O450" s="20">
        <v>2026.0</v>
      </c>
      <c r="P450" s="20">
        <v>1.0</v>
      </c>
      <c r="Q450" s="20">
        <v>1.0</v>
      </c>
    </row>
    <row r="451">
      <c r="A451" s="3" t="s">
        <v>3074</v>
      </c>
      <c r="B451" s="3" t="s">
        <v>3077</v>
      </c>
      <c r="C451" s="20">
        <v>2.0</v>
      </c>
      <c r="D451" s="20">
        <v>2019.0</v>
      </c>
      <c r="E451" s="3" t="s">
        <v>3078</v>
      </c>
      <c r="F451" s="11"/>
      <c r="G451" s="6">
        <v>43951.0</v>
      </c>
      <c r="H451" s="6">
        <v>43586.0</v>
      </c>
      <c r="M451" s="5" t="s">
        <v>3079</v>
      </c>
      <c r="N451" s="5" t="s">
        <v>3066</v>
      </c>
      <c r="O451" s="20">
        <v>2026.0</v>
      </c>
      <c r="P451" s="20">
        <v>1.0</v>
      </c>
      <c r="Q451" s="20">
        <v>1.0</v>
      </c>
    </row>
    <row r="452">
      <c r="A452" s="3" t="s">
        <v>3078</v>
      </c>
      <c r="B452" s="3" t="s">
        <v>3080</v>
      </c>
      <c r="C452" s="20">
        <v>2.0</v>
      </c>
      <c r="D452" s="20">
        <v>2018.0</v>
      </c>
      <c r="E452" s="3" t="s">
        <v>3061</v>
      </c>
      <c r="F452" s="11"/>
      <c r="G452" s="6">
        <v>43585.0</v>
      </c>
      <c r="H452" s="6">
        <v>43221.0</v>
      </c>
      <c r="M452" s="5" t="s">
        <v>3081</v>
      </c>
      <c r="N452" s="5" t="s">
        <v>3066</v>
      </c>
      <c r="O452" s="20">
        <v>2026.0</v>
      </c>
      <c r="P452" s="20">
        <v>1.0</v>
      </c>
      <c r="Q452" s="20">
        <v>1.0</v>
      </c>
    </row>
    <row r="453">
      <c r="A453" s="3" t="s">
        <v>3082</v>
      </c>
      <c r="B453" s="3" t="s">
        <v>3083</v>
      </c>
      <c r="C453" s="20">
        <v>2.0</v>
      </c>
      <c r="D453" s="20">
        <v>2024.0</v>
      </c>
      <c r="E453" s="3" t="s">
        <v>3084</v>
      </c>
      <c r="F453" s="7">
        <v>0.0909</v>
      </c>
      <c r="J453" s="3" t="s">
        <v>3085</v>
      </c>
      <c r="M453" s="5" t="s">
        <v>3086</v>
      </c>
      <c r="N453" s="5" t="s">
        <v>653</v>
      </c>
      <c r="O453" s="20">
        <v>2026.0</v>
      </c>
      <c r="P453" s="20">
        <v>1.0</v>
      </c>
      <c r="Q453" s="20">
        <v>1.0</v>
      </c>
    </row>
    <row r="454">
      <c r="A454" s="3" t="s">
        <v>3087</v>
      </c>
      <c r="B454" s="3" t="s">
        <v>3088</v>
      </c>
      <c r="C454" s="20">
        <v>2.0</v>
      </c>
      <c r="D454" s="20">
        <v>2026.0</v>
      </c>
      <c r="E454" s="3" t="s">
        <v>651</v>
      </c>
      <c r="F454" s="7">
        <v>0.0909</v>
      </c>
      <c r="I454" s="3" t="s">
        <v>652</v>
      </c>
      <c r="L454" s="3" t="s">
        <v>495</v>
      </c>
      <c r="M454" s="5" t="s">
        <v>79</v>
      </c>
      <c r="N454" s="5" t="s">
        <v>653</v>
      </c>
      <c r="O454" s="20">
        <v>2026.0</v>
      </c>
      <c r="P454" s="20">
        <v>1.0</v>
      </c>
      <c r="Q454" s="3">
        <v>0.0</v>
      </c>
    </row>
    <row r="455">
      <c r="A455" s="3" t="s">
        <v>651</v>
      </c>
      <c r="B455" s="3" t="s">
        <v>3089</v>
      </c>
      <c r="C455" s="20">
        <v>2.0</v>
      </c>
      <c r="D455" s="20">
        <v>2025.0</v>
      </c>
      <c r="E455" s="3" t="s">
        <v>3082</v>
      </c>
      <c r="F455" s="7">
        <v>0.0909</v>
      </c>
      <c r="I455" s="3" t="s">
        <v>3090</v>
      </c>
      <c r="J455" s="3" t="s">
        <v>3091</v>
      </c>
      <c r="M455" s="5" t="s">
        <v>3092</v>
      </c>
      <c r="N455" s="5" t="s">
        <v>653</v>
      </c>
      <c r="O455" s="20">
        <v>2026.0</v>
      </c>
      <c r="P455" s="20">
        <v>1.0</v>
      </c>
      <c r="Q455" s="20">
        <v>1.0</v>
      </c>
    </row>
    <row r="456">
      <c r="A456" s="3" t="s">
        <v>3093</v>
      </c>
      <c r="B456" s="3" t="s">
        <v>3094</v>
      </c>
      <c r="C456" s="20">
        <v>1.0</v>
      </c>
      <c r="D456" s="20">
        <v>2019.0</v>
      </c>
      <c r="E456" s="3" t="s">
        <v>3095</v>
      </c>
      <c r="F456" s="11"/>
      <c r="G456" s="6">
        <v>43875.0</v>
      </c>
      <c r="H456" s="6">
        <v>43511.0</v>
      </c>
      <c r="K456" s="3" t="s">
        <v>3096</v>
      </c>
      <c r="M456" s="5" t="s">
        <v>3097</v>
      </c>
      <c r="N456" s="5" t="s">
        <v>3098</v>
      </c>
      <c r="O456" s="20">
        <v>2026.0</v>
      </c>
      <c r="P456" s="20">
        <v>1.0</v>
      </c>
      <c r="Q456" s="20">
        <v>1.0</v>
      </c>
    </row>
    <row r="457">
      <c r="A457" s="3" t="s">
        <v>3099</v>
      </c>
      <c r="B457" s="3" t="s">
        <v>3100</v>
      </c>
      <c r="C457" s="20">
        <v>3.0</v>
      </c>
      <c r="D457" s="20">
        <v>2017.0</v>
      </c>
      <c r="E457" s="3" t="s">
        <v>1054</v>
      </c>
      <c r="F457" s="11"/>
      <c r="G457" s="6">
        <v>43234.0</v>
      </c>
      <c r="H457" s="6">
        <v>42870.0</v>
      </c>
      <c r="K457" s="3" t="s">
        <v>3101</v>
      </c>
      <c r="M457" s="5" t="s">
        <v>3102</v>
      </c>
      <c r="N457" s="5" t="s">
        <v>1058</v>
      </c>
      <c r="O457" s="20">
        <v>2026.0</v>
      </c>
      <c r="P457" s="20">
        <v>1.0</v>
      </c>
      <c r="Q457" s="3">
        <v>0.0</v>
      </c>
    </row>
    <row r="458">
      <c r="A458" s="3" t="s">
        <v>3103</v>
      </c>
      <c r="B458" s="3" t="s">
        <v>3104</v>
      </c>
      <c r="C458" s="20">
        <v>4.0</v>
      </c>
      <c r="D458" s="20">
        <v>2019.0</v>
      </c>
      <c r="E458" s="3" t="s">
        <v>3105</v>
      </c>
      <c r="F458" s="11"/>
      <c r="G458" s="6">
        <v>44196.0</v>
      </c>
      <c r="H458" s="6">
        <v>43831.0</v>
      </c>
      <c r="K458" s="3" t="s">
        <v>3106</v>
      </c>
      <c r="M458" s="5" t="s">
        <v>3107</v>
      </c>
      <c r="N458" s="5" t="s">
        <v>3108</v>
      </c>
      <c r="O458" s="20">
        <v>2026.0</v>
      </c>
      <c r="P458" s="20">
        <v>1.0</v>
      </c>
      <c r="Q458" s="20">
        <v>1.0</v>
      </c>
    </row>
    <row r="459">
      <c r="A459" s="3" t="s">
        <v>3109</v>
      </c>
      <c r="B459" s="3" t="s">
        <v>3110</v>
      </c>
      <c r="C459" s="20">
        <v>3.0</v>
      </c>
      <c r="D459" s="20">
        <v>2018.0</v>
      </c>
      <c r="E459" s="3" t="s">
        <v>3111</v>
      </c>
      <c r="F459" s="11"/>
      <c r="G459" s="6">
        <v>43679.0</v>
      </c>
      <c r="H459" s="6">
        <v>43315.0</v>
      </c>
      <c r="J459" s="3" t="s">
        <v>3112</v>
      </c>
      <c r="M459" s="5" t="s">
        <v>3113</v>
      </c>
      <c r="N459" s="5" t="s">
        <v>3114</v>
      </c>
      <c r="O459" s="20">
        <v>2026.0</v>
      </c>
      <c r="P459" s="20">
        <v>1.0</v>
      </c>
      <c r="Q459" s="3">
        <v>0.0</v>
      </c>
    </row>
    <row r="460">
      <c r="A460" s="3" t="s">
        <v>3111</v>
      </c>
      <c r="B460" s="3" t="s">
        <v>3115</v>
      </c>
      <c r="C460" s="20">
        <v>3.0</v>
      </c>
      <c r="D460" s="20">
        <v>2017.0</v>
      </c>
      <c r="E460" s="3" t="s">
        <v>3116</v>
      </c>
      <c r="F460" s="11"/>
      <c r="G460" s="6">
        <v>43314.0</v>
      </c>
      <c r="H460" s="6">
        <v>42950.0</v>
      </c>
      <c r="J460" s="3" t="s">
        <v>3112</v>
      </c>
      <c r="M460" s="5" t="s">
        <v>3117</v>
      </c>
      <c r="N460" s="5" t="s">
        <v>3114</v>
      </c>
      <c r="O460" s="20">
        <v>2026.0</v>
      </c>
      <c r="P460" s="20">
        <v>1.0</v>
      </c>
      <c r="Q460" s="3">
        <v>0.0</v>
      </c>
    </row>
    <row r="461">
      <c r="A461" s="3" t="s">
        <v>3118</v>
      </c>
      <c r="B461" s="3" t="s">
        <v>3119</v>
      </c>
      <c r="C461" s="20">
        <v>4.0</v>
      </c>
      <c r="D461" s="20">
        <v>2019.0</v>
      </c>
      <c r="E461" s="3" t="s">
        <v>3109</v>
      </c>
      <c r="F461" s="11"/>
      <c r="G461" s="6">
        <v>44045.0</v>
      </c>
      <c r="H461" s="6">
        <v>43680.0</v>
      </c>
      <c r="K461" s="3" t="s">
        <v>3120</v>
      </c>
      <c r="M461" s="5" t="s">
        <v>3121</v>
      </c>
      <c r="N461" s="5" t="s">
        <v>3114</v>
      </c>
      <c r="O461" s="20">
        <v>2026.0</v>
      </c>
      <c r="P461" s="20">
        <v>1.0</v>
      </c>
      <c r="Q461" s="3">
        <v>0.0</v>
      </c>
    </row>
    <row r="462">
      <c r="A462" s="3" t="s">
        <v>3122</v>
      </c>
      <c r="B462" s="3" t="s">
        <v>3123</v>
      </c>
      <c r="C462" s="20">
        <v>4.0</v>
      </c>
      <c r="D462" s="20">
        <v>2022.0</v>
      </c>
      <c r="E462" s="3" t="s">
        <v>3124</v>
      </c>
      <c r="F462" s="7">
        <v>0.0206</v>
      </c>
      <c r="K462" s="3" t="s">
        <v>3125</v>
      </c>
      <c r="M462" s="5" t="s">
        <v>3126</v>
      </c>
      <c r="N462" s="5" t="s">
        <v>3127</v>
      </c>
      <c r="O462" s="20">
        <v>2026.0</v>
      </c>
      <c r="P462" s="20">
        <v>1.0</v>
      </c>
      <c r="Q462" s="20">
        <v>1.0</v>
      </c>
    </row>
    <row r="463">
      <c r="A463" s="3" t="s">
        <v>3128</v>
      </c>
      <c r="B463" s="3" t="s">
        <v>3129</v>
      </c>
      <c r="C463" s="20">
        <v>2.0</v>
      </c>
      <c r="D463" s="20">
        <v>2022.0</v>
      </c>
      <c r="E463" s="3" t="s">
        <v>3130</v>
      </c>
      <c r="F463" s="7">
        <v>0.0933</v>
      </c>
      <c r="J463" s="3" t="s">
        <v>3131</v>
      </c>
      <c r="M463" s="5" t="s">
        <v>3132</v>
      </c>
      <c r="N463" s="5" t="s">
        <v>1166</v>
      </c>
      <c r="O463" s="20">
        <v>2026.0</v>
      </c>
      <c r="P463" s="20">
        <v>1.0</v>
      </c>
      <c r="Q463" s="3">
        <v>0.0</v>
      </c>
    </row>
    <row r="464">
      <c r="A464" s="3" t="s">
        <v>3130</v>
      </c>
      <c r="B464" s="3" t="s">
        <v>3133</v>
      </c>
      <c r="C464" s="20">
        <v>1.0</v>
      </c>
      <c r="D464" s="20">
        <v>2020.0</v>
      </c>
      <c r="F464" s="11"/>
      <c r="G464" s="6">
        <v>44325.0</v>
      </c>
      <c r="H464" s="6">
        <v>43961.0</v>
      </c>
      <c r="J464" s="3" t="s">
        <v>3134</v>
      </c>
      <c r="M464" s="5" t="s">
        <v>3135</v>
      </c>
      <c r="N464" s="5" t="s">
        <v>1166</v>
      </c>
      <c r="O464" s="20">
        <v>2026.0</v>
      </c>
      <c r="P464" s="20">
        <v>1.0</v>
      </c>
      <c r="Q464" s="3">
        <v>0.0</v>
      </c>
    </row>
    <row r="465">
      <c r="A465" s="3" t="s">
        <v>3136</v>
      </c>
      <c r="B465" s="3" t="s">
        <v>3137</v>
      </c>
      <c r="C465" s="20">
        <v>2.0</v>
      </c>
      <c r="D465" s="20">
        <v>2019.0</v>
      </c>
      <c r="E465" s="3" t="s">
        <v>3138</v>
      </c>
      <c r="F465" s="11"/>
      <c r="G465" s="6">
        <v>44408.0</v>
      </c>
      <c r="H465" s="6">
        <v>43678.0</v>
      </c>
      <c r="K465" s="3" t="s">
        <v>3139</v>
      </c>
      <c r="M465" s="5" t="s">
        <v>3140</v>
      </c>
      <c r="N465" s="5" t="s">
        <v>3141</v>
      </c>
      <c r="O465" s="20">
        <v>2026.0</v>
      </c>
      <c r="P465" s="20">
        <v>1.0</v>
      </c>
      <c r="Q465" s="20">
        <v>1.0</v>
      </c>
    </row>
    <row r="466">
      <c r="A466" s="3" t="s">
        <v>3142</v>
      </c>
      <c r="B466" s="3" t="s">
        <v>3143</v>
      </c>
      <c r="C466" s="20">
        <v>2.0</v>
      </c>
      <c r="D466" s="20">
        <v>2018.0</v>
      </c>
      <c r="F466" s="11"/>
      <c r="G466" s="6">
        <v>43646.0</v>
      </c>
      <c r="H466" s="6">
        <v>43282.0</v>
      </c>
      <c r="M466" s="5" t="s">
        <v>3144</v>
      </c>
      <c r="N466" s="5" t="s">
        <v>1108</v>
      </c>
      <c r="O466" s="20">
        <v>2026.0</v>
      </c>
      <c r="P466" s="20">
        <v>1.0</v>
      </c>
      <c r="Q466" s="20">
        <v>1.0</v>
      </c>
    </row>
    <row r="467">
      <c r="A467" s="3" t="s">
        <v>3145</v>
      </c>
      <c r="B467" s="3" t="s">
        <v>3146</v>
      </c>
      <c r="C467" s="20">
        <v>4.0</v>
      </c>
      <c r="D467" s="20">
        <v>2018.0</v>
      </c>
      <c r="F467" s="11"/>
      <c r="G467" s="6">
        <v>43646.0</v>
      </c>
      <c r="H467" s="6">
        <v>43466.0</v>
      </c>
      <c r="M467" s="5" t="s">
        <v>3147</v>
      </c>
      <c r="N467" s="5" t="s">
        <v>1108</v>
      </c>
      <c r="O467" s="20">
        <v>2026.0</v>
      </c>
      <c r="P467" s="20">
        <v>1.0</v>
      </c>
      <c r="Q467" s="3">
        <v>0.0</v>
      </c>
    </row>
    <row r="468">
      <c r="A468" s="3" t="s">
        <v>1344</v>
      </c>
      <c r="B468" s="3" t="s">
        <v>3148</v>
      </c>
      <c r="C468" s="20">
        <v>1.0</v>
      </c>
      <c r="D468" s="20">
        <v>2018.0</v>
      </c>
      <c r="F468" s="11"/>
      <c r="G468" s="6">
        <v>43496.0</v>
      </c>
      <c r="H468" s="6">
        <v>43132.0</v>
      </c>
      <c r="M468" s="5" t="s">
        <v>3149</v>
      </c>
      <c r="N468" s="5" t="s">
        <v>1346</v>
      </c>
      <c r="O468" s="20">
        <v>2026.0</v>
      </c>
      <c r="P468" s="20">
        <v>1.0</v>
      </c>
      <c r="Q468" s="20">
        <v>1.0</v>
      </c>
    </row>
    <row r="469">
      <c r="A469" s="3" t="s">
        <v>3150</v>
      </c>
      <c r="B469" s="3" t="s">
        <v>3151</v>
      </c>
      <c r="C469" s="20">
        <v>3.0</v>
      </c>
      <c r="D469" s="20">
        <v>2026.0</v>
      </c>
      <c r="E469" s="3" t="s">
        <v>3152</v>
      </c>
      <c r="F469" s="7">
        <v>0.085</v>
      </c>
      <c r="L469" s="3" t="s">
        <v>541</v>
      </c>
      <c r="M469" s="5" t="s">
        <v>3153</v>
      </c>
      <c r="N469" s="5" t="s">
        <v>3154</v>
      </c>
      <c r="O469" s="20">
        <v>2026.0</v>
      </c>
      <c r="P469" s="20">
        <v>1.0</v>
      </c>
      <c r="Q469" s="20">
        <v>1.0</v>
      </c>
    </row>
    <row r="470">
      <c r="A470" s="3" t="s">
        <v>3155</v>
      </c>
      <c r="B470" s="3" t="s">
        <v>3156</v>
      </c>
      <c r="C470" s="20">
        <v>3.0</v>
      </c>
      <c r="D470" s="20">
        <v>2023.0</v>
      </c>
      <c r="E470" s="3" t="s">
        <v>3157</v>
      </c>
      <c r="F470" s="7">
        <v>0.1</v>
      </c>
      <c r="I470" s="3" t="s">
        <v>3158</v>
      </c>
      <c r="J470" s="3" t="s">
        <v>3159</v>
      </c>
      <c r="M470" s="5" t="s">
        <v>3160</v>
      </c>
      <c r="N470" s="5" t="s">
        <v>3154</v>
      </c>
      <c r="O470" s="20">
        <v>2026.0</v>
      </c>
      <c r="P470" s="20">
        <v>1.0</v>
      </c>
      <c r="Q470" s="20">
        <v>1.0</v>
      </c>
    </row>
    <row r="471">
      <c r="A471" s="3" t="s">
        <v>2351</v>
      </c>
      <c r="B471" s="3" t="s">
        <v>3161</v>
      </c>
      <c r="C471" s="20">
        <v>3.0</v>
      </c>
      <c r="D471" s="20">
        <v>2019.0</v>
      </c>
      <c r="E471" s="3" t="s">
        <v>3162</v>
      </c>
      <c r="F471" s="11"/>
      <c r="G471" s="6">
        <v>44102.0</v>
      </c>
      <c r="H471" s="6">
        <v>43737.0</v>
      </c>
      <c r="M471" s="5" t="s">
        <v>3163</v>
      </c>
      <c r="N471" s="5" t="s">
        <v>2354</v>
      </c>
      <c r="O471" s="20">
        <v>2026.0</v>
      </c>
      <c r="P471" s="20">
        <v>1.0</v>
      </c>
      <c r="Q471" s="3">
        <v>0.0</v>
      </c>
    </row>
    <row r="472">
      <c r="A472" s="3" t="s">
        <v>3162</v>
      </c>
      <c r="B472" s="3" t="s">
        <v>3164</v>
      </c>
      <c r="C472" s="20">
        <v>3.0</v>
      </c>
      <c r="D472" s="20">
        <v>2018.0</v>
      </c>
      <c r="E472" s="3" t="s">
        <v>3165</v>
      </c>
      <c r="F472" s="11"/>
      <c r="G472" s="6">
        <v>43736.0</v>
      </c>
      <c r="H472" s="6">
        <v>43372.0</v>
      </c>
      <c r="M472" s="5" t="s">
        <v>3166</v>
      </c>
      <c r="N472" s="5" t="s">
        <v>2354</v>
      </c>
      <c r="O472" s="20">
        <v>2026.0</v>
      </c>
      <c r="P472" s="20">
        <v>1.0</v>
      </c>
      <c r="Q472" s="3">
        <v>0.0</v>
      </c>
    </row>
    <row r="473">
      <c r="A473" s="3" t="s">
        <v>3167</v>
      </c>
      <c r="B473" s="3" t="s">
        <v>3168</v>
      </c>
      <c r="C473" s="20">
        <v>2.0</v>
      </c>
      <c r="D473" s="20">
        <v>2019.0</v>
      </c>
      <c r="F473" s="11"/>
      <c r="G473" s="6">
        <v>43982.0</v>
      </c>
      <c r="H473" s="6">
        <v>43617.0</v>
      </c>
      <c r="J473" s="3" t="s">
        <v>3169</v>
      </c>
      <c r="K473" s="3" t="s">
        <v>3170</v>
      </c>
      <c r="M473" s="5" t="s">
        <v>3171</v>
      </c>
      <c r="N473" s="5" t="s">
        <v>3172</v>
      </c>
      <c r="O473" s="20">
        <v>2026.0</v>
      </c>
      <c r="P473" s="20">
        <v>1.0</v>
      </c>
      <c r="Q473" s="20">
        <v>1.0</v>
      </c>
    </row>
    <row r="474">
      <c r="A474" s="3" t="s">
        <v>3173</v>
      </c>
      <c r="B474" s="3" t="s">
        <v>3174</v>
      </c>
      <c r="C474" s="20">
        <v>4.0</v>
      </c>
      <c r="D474" s="20">
        <v>2018.0</v>
      </c>
      <c r="E474" s="3" t="s">
        <v>3175</v>
      </c>
      <c r="F474" s="11"/>
      <c r="G474" s="6">
        <v>43719.0</v>
      </c>
      <c r="H474" s="6">
        <v>43355.0</v>
      </c>
      <c r="K474" s="3" t="s">
        <v>3176</v>
      </c>
      <c r="M474" s="5" t="s">
        <v>3177</v>
      </c>
      <c r="N474" s="5" t="s">
        <v>3178</v>
      </c>
      <c r="O474" s="20">
        <v>2026.0</v>
      </c>
      <c r="P474" s="20">
        <v>1.0</v>
      </c>
      <c r="Q474" s="20">
        <v>1.0</v>
      </c>
    </row>
    <row r="475">
      <c r="A475" s="3" t="s">
        <v>1468</v>
      </c>
      <c r="B475" s="3" t="s">
        <v>3179</v>
      </c>
      <c r="C475" s="20">
        <v>2.0</v>
      </c>
      <c r="D475" s="20">
        <v>2018.0</v>
      </c>
      <c r="F475" s="11"/>
      <c r="G475" s="6">
        <v>44469.0</v>
      </c>
      <c r="H475" s="6">
        <v>43374.0</v>
      </c>
      <c r="M475" s="5" t="s">
        <v>3180</v>
      </c>
      <c r="N475" s="5" t="s">
        <v>1471</v>
      </c>
      <c r="O475" s="20">
        <v>2026.0</v>
      </c>
      <c r="P475" s="20">
        <v>1.0</v>
      </c>
      <c r="Q475" s="20">
        <v>1.0</v>
      </c>
    </row>
    <row r="476">
      <c r="A476" s="3" t="s">
        <v>3181</v>
      </c>
      <c r="B476" s="3" t="s">
        <v>3182</v>
      </c>
      <c r="C476" s="20">
        <v>3.0</v>
      </c>
      <c r="D476" s="20">
        <v>2020.0</v>
      </c>
      <c r="E476" s="3" t="s">
        <v>3183</v>
      </c>
      <c r="F476" s="11"/>
      <c r="G476" s="6">
        <v>44442.0</v>
      </c>
      <c r="H476" s="6">
        <v>44078.0</v>
      </c>
      <c r="J476" s="3" t="s">
        <v>3184</v>
      </c>
      <c r="M476" s="5" t="s">
        <v>3185</v>
      </c>
      <c r="N476" s="5" t="s">
        <v>3186</v>
      </c>
      <c r="O476" s="20">
        <v>2026.0</v>
      </c>
      <c r="P476" s="20">
        <v>1.0</v>
      </c>
      <c r="Q476" s="20">
        <v>1.0</v>
      </c>
    </row>
    <row r="477">
      <c r="A477" s="3" t="s">
        <v>3187</v>
      </c>
      <c r="B477" s="3" t="s">
        <v>3188</v>
      </c>
      <c r="C477" s="20">
        <v>4.0</v>
      </c>
      <c r="D477" s="20">
        <v>2019.0</v>
      </c>
      <c r="E477" s="3" t="s">
        <v>3189</v>
      </c>
      <c r="F477" s="11"/>
      <c r="G477" s="6">
        <v>44179.0</v>
      </c>
      <c r="H477" s="6">
        <v>43814.0</v>
      </c>
      <c r="K477" s="3" t="s">
        <v>3190</v>
      </c>
      <c r="M477" s="5" t="s">
        <v>3191</v>
      </c>
      <c r="N477" s="5" t="s">
        <v>3192</v>
      </c>
      <c r="O477" s="20">
        <v>2026.0</v>
      </c>
      <c r="P477" s="20">
        <v>1.0</v>
      </c>
      <c r="Q477" s="3">
        <v>0.0</v>
      </c>
    </row>
    <row r="478">
      <c r="A478" s="3" t="s">
        <v>3189</v>
      </c>
      <c r="B478" s="3" t="s">
        <v>3193</v>
      </c>
      <c r="C478" s="20">
        <v>4.0</v>
      </c>
      <c r="D478" s="20">
        <v>2018.0</v>
      </c>
      <c r="E478" s="3" t="s">
        <v>3194</v>
      </c>
      <c r="F478" s="11"/>
      <c r="G478" s="6">
        <v>43813.0</v>
      </c>
      <c r="H478" s="6">
        <v>43449.0</v>
      </c>
      <c r="M478" s="5" t="s">
        <v>3195</v>
      </c>
      <c r="N478" s="5" t="s">
        <v>3192</v>
      </c>
      <c r="O478" s="20">
        <v>2026.0</v>
      </c>
      <c r="P478" s="20">
        <v>1.0</v>
      </c>
      <c r="Q478" s="20">
        <v>1.0</v>
      </c>
    </row>
    <row r="479">
      <c r="A479" s="3" t="s">
        <v>3196</v>
      </c>
      <c r="B479" s="3" t="s">
        <v>3197</v>
      </c>
      <c r="C479" s="20">
        <v>1.0</v>
      </c>
      <c r="D479" s="20">
        <v>2020.0</v>
      </c>
      <c r="E479" s="3" t="s">
        <v>3198</v>
      </c>
      <c r="F479" s="11"/>
      <c r="G479" s="6">
        <v>44308.0</v>
      </c>
      <c r="H479" s="6">
        <v>43944.0</v>
      </c>
      <c r="K479" s="3" t="s">
        <v>3199</v>
      </c>
      <c r="M479" s="5" t="s">
        <v>3200</v>
      </c>
      <c r="N479" s="5" t="s">
        <v>3201</v>
      </c>
      <c r="O479" s="20">
        <v>2026.0</v>
      </c>
      <c r="P479" s="20">
        <v>1.0</v>
      </c>
      <c r="Q479" s="20">
        <v>1.0</v>
      </c>
    </row>
    <row r="480">
      <c r="A480" s="3" t="s">
        <v>3198</v>
      </c>
      <c r="B480" s="3" t="s">
        <v>3202</v>
      </c>
      <c r="C480" s="20">
        <v>1.0</v>
      </c>
      <c r="D480" s="20">
        <v>2019.0</v>
      </c>
      <c r="E480" s="3" t="s">
        <v>3203</v>
      </c>
      <c r="F480" s="11"/>
      <c r="G480" s="6">
        <v>43943.0</v>
      </c>
      <c r="H480" s="6">
        <v>43578.0</v>
      </c>
      <c r="M480" s="5" t="s">
        <v>3204</v>
      </c>
      <c r="N480" s="5" t="s">
        <v>3201</v>
      </c>
      <c r="O480" s="20">
        <v>2026.0</v>
      </c>
      <c r="P480" s="20">
        <v>1.0</v>
      </c>
      <c r="Q480" s="20">
        <v>1.0</v>
      </c>
    </row>
    <row r="481">
      <c r="A481" s="3" t="s">
        <v>3205</v>
      </c>
      <c r="B481" s="3" t="s">
        <v>3206</v>
      </c>
      <c r="C481" s="20">
        <v>4.0</v>
      </c>
      <c r="D481" s="20">
        <v>2024.0</v>
      </c>
      <c r="E481" s="3" t="s">
        <v>3207</v>
      </c>
      <c r="F481" s="7">
        <v>0.15</v>
      </c>
      <c r="J481" s="3" t="s">
        <v>3208</v>
      </c>
      <c r="M481" s="5" t="s">
        <v>3209</v>
      </c>
      <c r="N481" s="5" t="s">
        <v>3210</v>
      </c>
      <c r="O481" s="20">
        <v>2026.0</v>
      </c>
      <c r="P481" s="20">
        <v>1.0</v>
      </c>
      <c r="Q481" s="20">
        <v>1.0</v>
      </c>
    </row>
    <row r="482">
      <c r="A482" s="3" t="s">
        <v>3211</v>
      </c>
      <c r="B482" s="3" t="s">
        <v>3212</v>
      </c>
      <c r="C482" s="20">
        <v>3.0</v>
      </c>
      <c r="D482" s="20">
        <v>2018.0</v>
      </c>
      <c r="E482" s="3" t="s">
        <v>3213</v>
      </c>
      <c r="F482" s="11"/>
      <c r="G482" s="6">
        <v>43768.0</v>
      </c>
      <c r="H482" s="6">
        <v>43404.0</v>
      </c>
      <c r="K482" s="3" t="s">
        <v>3214</v>
      </c>
      <c r="M482" s="5" t="s">
        <v>3215</v>
      </c>
      <c r="N482" s="5" t="s">
        <v>3216</v>
      </c>
      <c r="O482" s="20">
        <v>2026.0</v>
      </c>
      <c r="P482" s="20">
        <v>1.0</v>
      </c>
      <c r="Q482" s="20">
        <v>1.0</v>
      </c>
    </row>
    <row r="483">
      <c r="A483" s="3" t="s">
        <v>3217</v>
      </c>
      <c r="B483" s="3" t="s">
        <v>3218</v>
      </c>
      <c r="C483" s="20">
        <v>1.0</v>
      </c>
      <c r="D483" s="20">
        <v>2019.0</v>
      </c>
      <c r="E483" s="3" t="s">
        <v>3219</v>
      </c>
      <c r="F483" s="11"/>
      <c r="G483" s="6">
        <v>43861.0</v>
      </c>
      <c r="H483" s="6">
        <v>43497.0</v>
      </c>
      <c r="K483" s="3" t="s">
        <v>3220</v>
      </c>
      <c r="M483" s="5" t="s">
        <v>3221</v>
      </c>
      <c r="N483" s="5" t="s">
        <v>3222</v>
      </c>
      <c r="O483" s="20">
        <v>2026.0</v>
      </c>
      <c r="P483" s="20">
        <v>1.0</v>
      </c>
      <c r="Q483" s="3">
        <v>0.0</v>
      </c>
    </row>
    <row r="484">
      <c r="A484" s="3" t="s">
        <v>3223</v>
      </c>
      <c r="B484" s="3" t="s">
        <v>3224</v>
      </c>
      <c r="C484" s="20">
        <v>3.0</v>
      </c>
      <c r="D484" s="20">
        <v>2021.0</v>
      </c>
      <c r="E484" s="3" t="s">
        <v>3225</v>
      </c>
      <c r="F484" s="11"/>
      <c r="J484" s="3" t="s">
        <v>3226</v>
      </c>
      <c r="M484" s="5" t="s">
        <v>3227</v>
      </c>
      <c r="N484" s="5" t="s">
        <v>760</v>
      </c>
      <c r="O484" s="20">
        <v>2026.0</v>
      </c>
      <c r="P484" s="20">
        <v>1.0</v>
      </c>
      <c r="Q484" s="3">
        <v>0.0</v>
      </c>
    </row>
    <row r="485">
      <c r="A485" s="3" t="s">
        <v>3225</v>
      </c>
      <c r="B485" s="3" t="s">
        <v>3228</v>
      </c>
      <c r="C485" s="20">
        <v>3.0</v>
      </c>
      <c r="D485" s="20">
        <v>2020.0</v>
      </c>
      <c r="E485" s="3" t="s">
        <v>3229</v>
      </c>
      <c r="F485" s="11"/>
      <c r="G485" s="6">
        <v>44500.0</v>
      </c>
      <c r="H485" s="6">
        <v>44136.0</v>
      </c>
      <c r="J485" s="3" t="s">
        <v>3226</v>
      </c>
      <c r="M485" s="5" t="s">
        <v>3230</v>
      </c>
      <c r="N485" s="5" t="s">
        <v>760</v>
      </c>
      <c r="O485" s="20">
        <v>2026.0</v>
      </c>
      <c r="P485" s="20">
        <v>1.0</v>
      </c>
      <c r="Q485" s="3">
        <v>0.0</v>
      </c>
    </row>
    <row r="486">
      <c r="A486" s="3" t="s">
        <v>3231</v>
      </c>
      <c r="B486" s="3" t="s">
        <v>3232</v>
      </c>
      <c r="C486" s="20">
        <v>4.0</v>
      </c>
      <c r="D486" s="20">
        <v>2019.0</v>
      </c>
      <c r="E486" s="3" t="s">
        <v>3229</v>
      </c>
      <c r="F486" s="11"/>
      <c r="G486" s="6">
        <v>44135.0</v>
      </c>
      <c r="H486" s="6">
        <v>43770.0</v>
      </c>
      <c r="J486" s="3" t="s">
        <v>3233</v>
      </c>
      <c r="M486" s="5" t="s">
        <v>3234</v>
      </c>
      <c r="N486" s="5" t="s">
        <v>760</v>
      </c>
      <c r="O486" s="20">
        <v>2026.0</v>
      </c>
      <c r="P486" s="20">
        <v>1.0</v>
      </c>
      <c r="Q486" s="3">
        <v>0.0</v>
      </c>
    </row>
    <row r="487">
      <c r="A487" s="3" t="s">
        <v>3229</v>
      </c>
      <c r="B487" s="3" t="s">
        <v>3235</v>
      </c>
      <c r="C487" s="20">
        <v>3.0</v>
      </c>
      <c r="D487" s="20">
        <v>2019.0</v>
      </c>
      <c r="E487" s="3" t="s">
        <v>3236</v>
      </c>
      <c r="F487" s="11"/>
      <c r="G487" s="6">
        <v>44135.0</v>
      </c>
      <c r="H487" s="6">
        <v>43770.0</v>
      </c>
      <c r="M487" s="5" t="s">
        <v>3237</v>
      </c>
      <c r="N487" s="5" t="s">
        <v>760</v>
      </c>
      <c r="O487" s="20">
        <v>2026.0</v>
      </c>
      <c r="P487" s="20">
        <v>1.0</v>
      </c>
      <c r="Q487" s="20">
        <v>1.0</v>
      </c>
    </row>
    <row r="488">
      <c r="A488" s="3" t="s">
        <v>3238</v>
      </c>
      <c r="B488" s="3" t="s">
        <v>3239</v>
      </c>
      <c r="C488" s="20">
        <v>1.0</v>
      </c>
      <c r="D488" s="20">
        <v>2019.0</v>
      </c>
      <c r="E488" s="3" t="s">
        <v>3240</v>
      </c>
      <c r="F488" s="11"/>
      <c r="G488" s="6">
        <v>43861.0</v>
      </c>
      <c r="H488" s="6">
        <v>43497.0</v>
      </c>
      <c r="K488" s="3" t="s">
        <v>3241</v>
      </c>
      <c r="M488" s="5" t="s">
        <v>3242</v>
      </c>
      <c r="N488" s="5" t="s">
        <v>3243</v>
      </c>
      <c r="O488" s="20">
        <v>2026.0</v>
      </c>
      <c r="P488" s="20">
        <v>1.0</v>
      </c>
      <c r="Q488" s="3">
        <v>0.0</v>
      </c>
    </row>
    <row r="489">
      <c r="A489" s="3" t="s">
        <v>3244</v>
      </c>
      <c r="B489" s="3" t="s">
        <v>3245</v>
      </c>
      <c r="C489" s="20">
        <v>1.0</v>
      </c>
      <c r="D489" s="20">
        <v>2020.0</v>
      </c>
      <c r="E489" s="3" t="s">
        <v>3246</v>
      </c>
      <c r="F489" s="11"/>
      <c r="G489" s="6">
        <v>44210.0</v>
      </c>
      <c r="H489" s="6">
        <v>43845.0</v>
      </c>
      <c r="K489" s="3" t="s">
        <v>3247</v>
      </c>
      <c r="M489" s="5" t="s">
        <v>3248</v>
      </c>
      <c r="N489" s="5" t="s">
        <v>3249</v>
      </c>
      <c r="O489" s="20">
        <v>2026.0</v>
      </c>
      <c r="P489" s="20">
        <v>1.0</v>
      </c>
      <c r="Q489" s="3">
        <v>0.0</v>
      </c>
    </row>
    <row r="490">
      <c r="A490" s="3" t="s">
        <v>3250</v>
      </c>
      <c r="B490" s="3" t="s">
        <v>3251</v>
      </c>
      <c r="C490" s="20">
        <v>4.0</v>
      </c>
      <c r="D490" s="20">
        <v>2022.0</v>
      </c>
      <c r="E490" s="3" t="s">
        <v>3252</v>
      </c>
      <c r="F490" s="7">
        <v>0.0206</v>
      </c>
      <c r="J490" s="3" t="s">
        <v>3253</v>
      </c>
      <c r="M490" s="5" t="s">
        <v>3254</v>
      </c>
      <c r="N490" s="5" t="s">
        <v>3255</v>
      </c>
      <c r="O490" s="20">
        <v>2026.0</v>
      </c>
      <c r="P490" s="20">
        <v>1.0</v>
      </c>
      <c r="Q490" s="20">
        <v>1.0</v>
      </c>
    </row>
    <row r="491">
      <c r="A491" s="3" t="s">
        <v>3252</v>
      </c>
      <c r="B491" s="3" t="s">
        <v>3256</v>
      </c>
      <c r="C491" s="20">
        <v>3.0</v>
      </c>
      <c r="D491" s="20">
        <v>2021.0</v>
      </c>
      <c r="E491" s="3" t="s">
        <v>3257</v>
      </c>
      <c r="F491" s="11"/>
      <c r="J491" s="3" t="s">
        <v>3258</v>
      </c>
      <c r="M491" s="5" t="s">
        <v>3259</v>
      </c>
      <c r="N491" s="5" t="s">
        <v>3255</v>
      </c>
      <c r="O491" s="20">
        <v>2026.0</v>
      </c>
      <c r="P491" s="20">
        <v>1.0</v>
      </c>
      <c r="Q491" s="3">
        <v>0.0</v>
      </c>
    </row>
    <row r="492">
      <c r="A492" s="3" t="s">
        <v>2511</v>
      </c>
      <c r="B492" s="3" t="s">
        <v>3260</v>
      </c>
      <c r="C492" s="20">
        <v>3.0</v>
      </c>
      <c r="D492" s="20">
        <v>2021.0</v>
      </c>
      <c r="E492" s="3" t="s">
        <v>3261</v>
      </c>
      <c r="F492" s="11"/>
      <c r="J492" s="3" t="s">
        <v>452</v>
      </c>
      <c r="M492" s="5" t="s">
        <v>3262</v>
      </c>
      <c r="N492" s="5" t="s">
        <v>2514</v>
      </c>
      <c r="O492" s="20">
        <v>2026.0</v>
      </c>
      <c r="P492" s="20">
        <v>1.0</v>
      </c>
      <c r="Q492" s="3">
        <v>0.0</v>
      </c>
    </row>
    <row r="493">
      <c r="A493" s="3" t="s">
        <v>3263</v>
      </c>
      <c r="B493" s="3" t="s">
        <v>3264</v>
      </c>
      <c r="C493" s="20">
        <v>4.0</v>
      </c>
      <c r="D493" s="20">
        <v>2020.0</v>
      </c>
      <c r="E493" s="3" t="s">
        <v>2002</v>
      </c>
      <c r="F493" s="11"/>
      <c r="G493" s="6">
        <v>44499.0</v>
      </c>
      <c r="H493" s="6">
        <v>44135.0</v>
      </c>
      <c r="K493" s="3" t="s">
        <v>3265</v>
      </c>
      <c r="M493" s="5" t="s">
        <v>3266</v>
      </c>
      <c r="N493" s="5" t="s">
        <v>1842</v>
      </c>
      <c r="O493" s="20">
        <v>2026.0</v>
      </c>
      <c r="P493" s="20">
        <v>1.0</v>
      </c>
      <c r="Q493" s="3">
        <v>0.0</v>
      </c>
    </row>
    <row r="494">
      <c r="A494" s="3" t="s">
        <v>3267</v>
      </c>
      <c r="B494" s="3" t="s">
        <v>3268</v>
      </c>
      <c r="C494" s="20">
        <v>4.0</v>
      </c>
      <c r="D494" s="20">
        <v>2025.0</v>
      </c>
      <c r="E494" s="3" t="s">
        <v>3269</v>
      </c>
      <c r="F494" s="7">
        <v>0.11</v>
      </c>
      <c r="I494" s="3" t="s">
        <v>3270</v>
      </c>
      <c r="L494" s="3" t="s">
        <v>523</v>
      </c>
      <c r="M494" s="5" t="s">
        <v>3271</v>
      </c>
      <c r="N494" s="5" t="s">
        <v>3272</v>
      </c>
      <c r="O494" s="20">
        <v>2026.0</v>
      </c>
      <c r="P494" s="20">
        <v>1.0</v>
      </c>
      <c r="Q494" s="20">
        <v>1.0</v>
      </c>
    </row>
    <row r="495">
      <c r="A495" s="3" t="s">
        <v>3269</v>
      </c>
      <c r="B495" s="3" t="s">
        <v>3273</v>
      </c>
      <c r="C495" s="20">
        <v>4.0</v>
      </c>
      <c r="D495" s="20">
        <v>2023.0</v>
      </c>
      <c r="E495" s="3" t="s">
        <v>3274</v>
      </c>
      <c r="F495" s="7">
        <v>0.11</v>
      </c>
      <c r="I495" s="3" t="s">
        <v>3275</v>
      </c>
      <c r="J495" s="3" t="s">
        <v>3276</v>
      </c>
      <c r="M495" s="5" t="s">
        <v>3277</v>
      </c>
      <c r="N495" s="5" t="s">
        <v>3272</v>
      </c>
      <c r="O495" s="20">
        <v>2026.0</v>
      </c>
      <c r="P495" s="20">
        <v>1.0</v>
      </c>
      <c r="Q495" s="20">
        <v>1.0</v>
      </c>
    </row>
    <row r="496">
      <c r="A496" s="3" t="s">
        <v>3278</v>
      </c>
      <c r="B496" s="3" t="s">
        <v>3279</v>
      </c>
      <c r="C496" s="20">
        <v>2.0</v>
      </c>
      <c r="D496" s="20">
        <v>2023.0</v>
      </c>
      <c r="E496" s="3" t="s">
        <v>3280</v>
      </c>
      <c r="F496" s="7">
        <v>0.0925</v>
      </c>
      <c r="K496" s="3" t="s">
        <v>3281</v>
      </c>
      <c r="M496" s="5" t="s">
        <v>3282</v>
      </c>
      <c r="N496" s="5" t="s">
        <v>3283</v>
      </c>
      <c r="O496" s="20">
        <v>2026.0</v>
      </c>
      <c r="P496" s="20">
        <v>1.0</v>
      </c>
      <c r="Q496" s="20">
        <v>1.0</v>
      </c>
    </row>
    <row r="497">
      <c r="A497" s="3" t="s">
        <v>3280</v>
      </c>
      <c r="B497" s="3" t="s">
        <v>3284</v>
      </c>
      <c r="C497" s="20">
        <v>4.0</v>
      </c>
      <c r="D497" s="20">
        <v>2021.0</v>
      </c>
      <c r="E497" s="3" t="s">
        <v>3285</v>
      </c>
      <c r="F497" s="11"/>
      <c r="J497" s="3" t="s">
        <v>3286</v>
      </c>
      <c r="M497" s="5" t="s">
        <v>3287</v>
      </c>
      <c r="N497" s="5" t="s">
        <v>3283</v>
      </c>
      <c r="O497" s="20">
        <v>2026.0</v>
      </c>
      <c r="P497" s="20">
        <v>1.0</v>
      </c>
      <c r="Q497" s="3">
        <v>0.0</v>
      </c>
    </row>
    <row r="498">
      <c r="A498" s="3" t="s">
        <v>3288</v>
      </c>
      <c r="B498" s="3" t="s">
        <v>3289</v>
      </c>
      <c r="C498" s="20">
        <v>3.0</v>
      </c>
      <c r="D498" s="20">
        <v>2022.0</v>
      </c>
      <c r="E498" s="3" t="s">
        <v>3290</v>
      </c>
      <c r="F498" s="7">
        <v>0.01</v>
      </c>
      <c r="J498" s="3" t="s">
        <v>3291</v>
      </c>
      <c r="M498" s="5" t="s">
        <v>3292</v>
      </c>
      <c r="N498" s="5" t="s">
        <v>3293</v>
      </c>
      <c r="O498" s="20">
        <v>2026.0</v>
      </c>
      <c r="P498" s="20">
        <v>1.0</v>
      </c>
      <c r="Q498" s="3">
        <v>0.0</v>
      </c>
    </row>
    <row r="499">
      <c r="A499" s="3" t="s">
        <v>3290</v>
      </c>
      <c r="B499" s="3" t="s">
        <v>3294</v>
      </c>
      <c r="C499" s="20">
        <v>3.0</v>
      </c>
      <c r="D499" s="20">
        <v>2020.0</v>
      </c>
      <c r="E499" s="3" t="s">
        <v>3295</v>
      </c>
      <c r="F499" s="11"/>
      <c r="G499" s="6">
        <v>44444.0</v>
      </c>
      <c r="H499" s="6">
        <v>44080.0</v>
      </c>
      <c r="J499" s="3" t="s">
        <v>3296</v>
      </c>
      <c r="M499" s="5" t="s">
        <v>3297</v>
      </c>
      <c r="N499" s="5" t="s">
        <v>3293</v>
      </c>
      <c r="O499" s="20">
        <v>2026.0</v>
      </c>
      <c r="P499" s="20">
        <v>1.0</v>
      </c>
      <c r="Q499" s="3">
        <v>0.0</v>
      </c>
    </row>
    <row r="500">
      <c r="A500" s="3" t="s">
        <v>3298</v>
      </c>
      <c r="B500" s="3" t="s">
        <v>3299</v>
      </c>
      <c r="C500" s="20">
        <v>3.0</v>
      </c>
      <c r="D500" s="20">
        <v>2025.0</v>
      </c>
      <c r="E500" s="3" t="s">
        <v>3288</v>
      </c>
      <c r="F500" s="7">
        <v>0.01</v>
      </c>
      <c r="I500" s="3" t="s">
        <v>3300</v>
      </c>
      <c r="J500" s="3" t="s">
        <v>3301</v>
      </c>
      <c r="M500" s="5" t="s">
        <v>3302</v>
      </c>
      <c r="N500" s="5" t="s">
        <v>3293</v>
      </c>
      <c r="O500" s="20">
        <v>2026.0</v>
      </c>
      <c r="P500" s="20">
        <v>1.0</v>
      </c>
      <c r="Q500" s="20">
        <v>1.0</v>
      </c>
    </row>
    <row r="501">
      <c r="A501" s="3" t="s">
        <v>3303</v>
      </c>
      <c r="B501" s="3" t="s">
        <v>3304</v>
      </c>
      <c r="C501" s="20">
        <v>3.0</v>
      </c>
      <c r="D501" s="20">
        <v>2017.0</v>
      </c>
      <c r="F501" s="11"/>
      <c r="G501" s="6">
        <v>43100.0</v>
      </c>
      <c r="H501" s="6">
        <v>43009.0</v>
      </c>
      <c r="J501" s="3" t="s">
        <v>3305</v>
      </c>
      <c r="M501" s="5" t="s">
        <v>3306</v>
      </c>
      <c r="N501" s="5" t="s">
        <v>3307</v>
      </c>
      <c r="O501" s="20">
        <v>2026.0</v>
      </c>
      <c r="P501" s="20">
        <v>1.0</v>
      </c>
      <c r="Q501" s="3">
        <v>0.0</v>
      </c>
    </row>
    <row r="502">
      <c r="A502" s="3" t="s">
        <v>3308</v>
      </c>
      <c r="B502" s="3" t="s">
        <v>3309</v>
      </c>
      <c r="C502" s="20">
        <v>3.0</v>
      </c>
      <c r="D502" s="20">
        <v>2017.0</v>
      </c>
      <c r="F502" s="11"/>
      <c r="G502" s="6">
        <v>43465.0</v>
      </c>
      <c r="H502" s="6">
        <v>43101.0</v>
      </c>
      <c r="K502" s="3" t="s">
        <v>3310</v>
      </c>
      <c r="M502" s="5" t="s">
        <v>3311</v>
      </c>
      <c r="N502" s="5" t="s">
        <v>3307</v>
      </c>
      <c r="O502" s="20">
        <v>2026.0</v>
      </c>
      <c r="P502" s="20">
        <v>1.0</v>
      </c>
      <c r="Q502" s="3">
        <v>0.0</v>
      </c>
    </row>
    <row r="503">
      <c r="A503" s="3" t="s">
        <v>3312</v>
      </c>
      <c r="B503" s="3" t="s">
        <v>3313</v>
      </c>
      <c r="C503" s="20">
        <v>2.0</v>
      </c>
      <c r="D503" s="20">
        <v>2020.0</v>
      </c>
      <c r="E503" s="3" t="s">
        <v>3314</v>
      </c>
      <c r="F503" s="11"/>
      <c r="G503" s="6">
        <v>44347.0</v>
      </c>
      <c r="H503" s="6">
        <v>43983.0</v>
      </c>
      <c r="K503" s="3" t="s">
        <v>3315</v>
      </c>
      <c r="M503" s="5" t="s">
        <v>3316</v>
      </c>
      <c r="N503" s="5" t="s">
        <v>3317</v>
      </c>
      <c r="O503" s="20">
        <v>2026.0</v>
      </c>
      <c r="P503" s="20">
        <v>1.0</v>
      </c>
      <c r="Q503" s="3">
        <v>0.0</v>
      </c>
    </row>
    <row r="504">
      <c r="A504" s="3" t="s">
        <v>3314</v>
      </c>
      <c r="B504" s="3" t="s">
        <v>3318</v>
      </c>
      <c r="C504" s="20">
        <v>2.0</v>
      </c>
      <c r="D504" s="20">
        <v>2019.0</v>
      </c>
      <c r="E504" s="3" t="s">
        <v>3319</v>
      </c>
      <c r="F504" s="11"/>
      <c r="G504" s="6">
        <v>43982.0</v>
      </c>
      <c r="H504" s="6">
        <v>43617.0</v>
      </c>
      <c r="M504" s="5" t="s">
        <v>3320</v>
      </c>
      <c r="N504" s="5" t="s">
        <v>3317</v>
      </c>
      <c r="O504" s="20">
        <v>2026.0</v>
      </c>
      <c r="P504" s="20">
        <v>1.0</v>
      </c>
      <c r="Q504" s="3">
        <v>0.0</v>
      </c>
    </row>
    <row r="505">
      <c r="A505" s="3" t="s">
        <v>3321</v>
      </c>
      <c r="B505" s="3" t="s">
        <v>3322</v>
      </c>
      <c r="C505" s="20">
        <v>4.0</v>
      </c>
      <c r="D505" s="20">
        <v>2017.0</v>
      </c>
      <c r="E505" s="3" t="s">
        <v>3323</v>
      </c>
      <c r="F505" s="11"/>
      <c r="G505" s="6">
        <v>43446.0</v>
      </c>
      <c r="H505" s="6">
        <v>43082.0</v>
      </c>
      <c r="M505" s="5" t="s">
        <v>3324</v>
      </c>
      <c r="N505" s="5" t="s">
        <v>3325</v>
      </c>
      <c r="O505" s="20">
        <v>2026.0</v>
      </c>
      <c r="P505" s="20">
        <v>1.0</v>
      </c>
      <c r="Q505" s="3">
        <v>0.0</v>
      </c>
    </row>
    <row r="506">
      <c r="A506" s="3" t="s">
        <v>3326</v>
      </c>
      <c r="B506" s="3" t="s">
        <v>3327</v>
      </c>
      <c r="C506" s="20">
        <v>3.0</v>
      </c>
      <c r="D506" s="20">
        <v>2019.0</v>
      </c>
      <c r="E506" s="3" t="s">
        <v>3328</v>
      </c>
      <c r="F506" s="11"/>
      <c r="G506" s="6">
        <v>44013.0</v>
      </c>
      <c r="H506" s="6">
        <v>43648.0</v>
      </c>
      <c r="J506" s="3" t="s">
        <v>3329</v>
      </c>
      <c r="K506" s="3" t="s">
        <v>3330</v>
      </c>
      <c r="M506" s="5" t="s">
        <v>3331</v>
      </c>
      <c r="N506" s="5" t="s">
        <v>3332</v>
      </c>
      <c r="O506" s="20">
        <v>2026.0</v>
      </c>
      <c r="P506" s="20">
        <v>1.0</v>
      </c>
      <c r="Q506" s="20">
        <v>1.0</v>
      </c>
    </row>
    <row r="507">
      <c r="A507" s="3" t="s">
        <v>3333</v>
      </c>
      <c r="B507" s="3" t="s">
        <v>3334</v>
      </c>
      <c r="C507" s="20">
        <v>3.0</v>
      </c>
      <c r="D507" s="20">
        <v>2022.0</v>
      </c>
      <c r="E507" s="3" t="s">
        <v>3335</v>
      </c>
      <c r="F507" s="7">
        <v>0.0317</v>
      </c>
      <c r="J507" s="3" t="s">
        <v>3336</v>
      </c>
      <c r="M507" s="5" t="s">
        <v>3337</v>
      </c>
      <c r="N507" s="5" t="s">
        <v>2848</v>
      </c>
      <c r="O507" s="20">
        <v>2026.0</v>
      </c>
      <c r="P507" s="20">
        <v>1.0</v>
      </c>
      <c r="Q507" s="20">
        <v>1.0</v>
      </c>
    </row>
    <row r="508">
      <c r="A508" s="3" t="s">
        <v>3335</v>
      </c>
      <c r="B508" s="3" t="s">
        <v>3338</v>
      </c>
      <c r="C508" s="20">
        <v>3.0</v>
      </c>
      <c r="D508" s="20">
        <v>2021.0</v>
      </c>
      <c r="E508" s="3" t="s">
        <v>3339</v>
      </c>
      <c r="F508" s="11"/>
      <c r="J508" s="3" t="s">
        <v>3340</v>
      </c>
      <c r="M508" s="5" t="s">
        <v>3341</v>
      </c>
      <c r="N508" s="5" t="s">
        <v>2848</v>
      </c>
      <c r="O508" s="20">
        <v>2026.0</v>
      </c>
      <c r="P508" s="20">
        <v>1.0</v>
      </c>
      <c r="Q508" s="3">
        <v>0.0</v>
      </c>
    </row>
    <row r="509">
      <c r="A509" s="3" t="s">
        <v>3339</v>
      </c>
      <c r="B509" s="3" t="s">
        <v>3342</v>
      </c>
      <c r="C509" s="20">
        <v>3.0</v>
      </c>
      <c r="D509" s="20">
        <v>2020.0</v>
      </c>
      <c r="E509" s="3" t="s">
        <v>3343</v>
      </c>
      <c r="F509" s="11"/>
      <c r="G509" s="6">
        <v>44444.0</v>
      </c>
      <c r="H509" s="6">
        <v>44080.0</v>
      </c>
      <c r="J509" s="3" t="s">
        <v>3344</v>
      </c>
      <c r="M509" s="5" t="s">
        <v>3345</v>
      </c>
      <c r="N509" s="5" t="s">
        <v>2848</v>
      </c>
      <c r="O509" s="20">
        <v>2026.0</v>
      </c>
      <c r="P509" s="20">
        <v>1.0</v>
      </c>
      <c r="Q509" s="3">
        <v>0.0</v>
      </c>
    </row>
    <row r="510">
      <c r="A510" s="3" t="s">
        <v>3343</v>
      </c>
      <c r="B510" s="3" t="s">
        <v>3346</v>
      </c>
      <c r="C510" s="20">
        <v>3.0</v>
      </c>
      <c r="D510" s="20">
        <v>2019.0</v>
      </c>
      <c r="E510" s="3" t="s">
        <v>3347</v>
      </c>
      <c r="F510" s="11"/>
      <c r="G510" s="6">
        <v>44079.0</v>
      </c>
      <c r="H510" s="6">
        <v>43714.0</v>
      </c>
      <c r="M510" s="5" t="s">
        <v>3348</v>
      </c>
      <c r="N510" s="5" t="s">
        <v>2848</v>
      </c>
      <c r="O510" s="20">
        <v>2026.0</v>
      </c>
      <c r="P510" s="20">
        <v>1.0</v>
      </c>
      <c r="Q510" s="3">
        <v>0.0</v>
      </c>
    </row>
    <row r="511">
      <c r="A511" s="3" t="s">
        <v>3349</v>
      </c>
      <c r="B511" s="3" t="s">
        <v>3350</v>
      </c>
      <c r="C511" s="20">
        <v>1.0</v>
      </c>
      <c r="D511" s="20">
        <v>2020.0</v>
      </c>
      <c r="E511" s="3" t="s">
        <v>3351</v>
      </c>
      <c r="F511" s="11"/>
      <c r="G511" s="6">
        <v>44295.0</v>
      </c>
      <c r="H511" s="6">
        <v>43931.0</v>
      </c>
      <c r="K511" s="3" t="s">
        <v>3352</v>
      </c>
      <c r="M511" s="5" t="s">
        <v>3353</v>
      </c>
      <c r="N511" s="5" t="s">
        <v>3354</v>
      </c>
      <c r="O511" s="20">
        <v>2026.0</v>
      </c>
      <c r="P511" s="20">
        <v>1.0</v>
      </c>
      <c r="Q511" s="20">
        <v>1.0</v>
      </c>
    </row>
    <row r="512">
      <c r="A512" s="3" t="s">
        <v>3351</v>
      </c>
      <c r="B512" s="3" t="s">
        <v>3355</v>
      </c>
      <c r="C512" s="20">
        <v>1.0</v>
      </c>
      <c r="D512" s="20">
        <v>2019.0</v>
      </c>
      <c r="E512" s="3" t="s">
        <v>3356</v>
      </c>
      <c r="F512" s="11"/>
      <c r="G512" s="6">
        <v>43930.0</v>
      </c>
      <c r="H512" s="6">
        <v>43565.0</v>
      </c>
      <c r="M512" s="5" t="s">
        <v>3357</v>
      </c>
      <c r="N512" s="5" t="s">
        <v>3354</v>
      </c>
      <c r="O512" s="20">
        <v>2026.0</v>
      </c>
      <c r="P512" s="20">
        <v>1.0</v>
      </c>
      <c r="Q512" s="20">
        <v>1.0</v>
      </c>
    </row>
    <row r="513">
      <c r="A513" s="3" t="s">
        <v>3358</v>
      </c>
      <c r="B513" s="3" t="s">
        <v>3359</v>
      </c>
      <c r="C513" s="20">
        <v>4.0</v>
      </c>
      <c r="D513" s="20">
        <v>2021.0</v>
      </c>
      <c r="E513" s="3" t="s">
        <v>3360</v>
      </c>
      <c r="F513" s="11"/>
      <c r="G513" s="6">
        <v>44902.0</v>
      </c>
      <c r="H513" s="6">
        <v>44538.0</v>
      </c>
      <c r="K513" s="3" t="s">
        <v>3361</v>
      </c>
      <c r="M513" s="5" t="s">
        <v>3362</v>
      </c>
      <c r="N513" s="5" t="s">
        <v>3363</v>
      </c>
      <c r="O513" s="20">
        <v>2026.0</v>
      </c>
      <c r="P513" s="20">
        <v>1.0</v>
      </c>
      <c r="Q513" s="20">
        <v>1.0</v>
      </c>
    </row>
    <row r="514">
      <c r="A514" s="3" t="s">
        <v>3360</v>
      </c>
      <c r="B514" s="3" t="s">
        <v>3364</v>
      </c>
      <c r="C514" s="20">
        <v>3.0</v>
      </c>
      <c r="D514" s="20">
        <v>2019.0</v>
      </c>
      <c r="E514" s="3" t="s">
        <v>3365</v>
      </c>
      <c r="F514" s="11"/>
      <c r="G514" s="6">
        <v>44537.0</v>
      </c>
      <c r="H514" s="6">
        <v>43807.0</v>
      </c>
      <c r="M514" s="5" t="s">
        <v>3366</v>
      </c>
      <c r="N514" s="5" t="s">
        <v>3363</v>
      </c>
      <c r="O514" s="20">
        <v>2026.0</v>
      </c>
      <c r="P514" s="20">
        <v>1.0</v>
      </c>
      <c r="Q514" s="20">
        <v>1.0</v>
      </c>
    </row>
    <row r="515">
      <c r="A515" s="3" t="s">
        <v>3365</v>
      </c>
      <c r="B515" s="3" t="s">
        <v>3367</v>
      </c>
      <c r="C515" s="20">
        <v>4.0</v>
      </c>
      <c r="D515" s="20">
        <v>2018.0</v>
      </c>
      <c r="E515" s="3" t="s">
        <v>3368</v>
      </c>
      <c r="F515" s="11"/>
      <c r="G515" s="6">
        <v>43806.0</v>
      </c>
      <c r="H515" s="6">
        <v>43442.0</v>
      </c>
      <c r="M515" s="5" t="s">
        <v>3369</v>
      </c>
      <c r="N515" s="5" t="s">
        <v>3363</v>
      </c>
      <c r="O515" s="20">
        <v>2026.0</v>
      </c>
      <c r="P515" s="20">
        <v>1.0</v>
      </c>
      <c r="Q515" s="20">
        <v>1.0</v>
      </c>
    </row>
    <row r="516">
      <c r="A516" s="3" t="s">
        <v>3370</v>
      </c>
      <c r="B516" s="3" t="s">
        <v>3371</v>
      </c>
      <c r="C516" s="20">
        <v>2.0</v>
      </c>
      <c r="D516" s="20">
        <v>2021.0</v>
      </c>
      <c r="E516" s="3" t="s">
        <v>3372</v>
      </c>
      <c r="F516" s="11"/>
      <c r="M516" s="5" t="s">
        <v>3373</v>
      </c>
      <c r="N516" s="5" t="s">
        <v>3374</v>
      </c>
      <c r="O516" s="20">
        <v>2026.0</v>
      </c>
      <c r="P516" s="20">
        <v>1.0</v>
      </c>
      <c r="Q516" s="3">
        <v>0.0</v>
      </c>
    </row>
    <row r="517">
      <c r="A517" s="3" t="s">
        <v>3375</v>
      </c>
      <c r="B517" s="3" t="s">
        <v>3376</v>
      </c>
      <c r="C517" s="20">
        <v>4.0</v>
      </c>
      <c r="D517" s="20">
        <v>2021.0</v>
      </c>
      <c r="E517" s="3" t="s">
        <v>3377</v>
      </c>
      <c r="F517" s="11"/>
      <c r="G517" s="6">
        <v>44926.0</v>
      </c>
      <c r="H517" s="6">
        <v>44562.0</v>
      </c>
      <c r="K517" s="3" t="s">
        <v>3378</v>
      </c>
      <c r="M517" s="5" t="s">
        <v>3379</v>
      </c>
      <c r="N517" s="5" t="s">
        <v>3380</v>
      </c>
      <c r="O517" s="20">
        <v>2026.0</v>
      </c>
      <c r="P517" s="20">
        <v>1.0</v>
      </c>
      <c r="Q517" s="20">
        <v>1.0</v>
      </c>
    </row>
    <row r="518">
      <c r="A518" s="3" t="s">
        <v>3381</v>
      </c>
      <c r="B518" s="3" t="s">
        <v>3382</v>
      </c>
      <c r="C518" s="20">
        <v>1.0</v>
      </c>
      <c r="D518" s="20">
        <v>2023.0</v>
      </c>
      <c r="E518" s="3" t="s">
        <v>3383</v>
      </c>
      <c r="F518" s="7">
        <v>0.014</v>
      </c>
      <c r="K518" s="3" t="s">
        <v>3384</v>
      </c>
      <c r="M518" s="5" t="s">
        <v>3385</v>
      </c>
      <c r="N518" s="5" t="s">
        <v>3386</v>
      </c>
      <c r="O518" s="20">
        <v>2026.0</v>
      </c>
      <c r="P518" s="20">
        <v>1.0</v>
      </c>
      <c r="Q518" s="3">
        <v>0.0</v>
      </c>
    </row>
    <row r="519">
      <c r="A519" s="3" t="s">
        <v>3387</v>
      </c>
      <c r="B519" s="3" t="s">
        <v>3388</v>
      </c>
      <c r="C519" s="20">
        <v>4.0</v>
      </c>
      <c r="D519" s="20">
        <v>2024.0</v>
      </c>
      <c r="E519" s="3" t="s">
        <v>3389</v>
      </c>
      <c r="F519" s="7">
        <v>0.0699</v>
      </c>
      <c r="J519" s="3" t="s">
        <v>3390</v>
      </c>
      <c r="M519" s="5" t="s">
        <v>3391</v>
      </c>
      <c r="N519" s="5" t="s">
        <v>3392</v>
      </c>
      <c r="O519" s="20">
        <v>2026.0</v>
      </c>
      <c r="P519" s="20">
        <v>1.0</v>
      </c>
      <c r="Q519" s="20">
        <v>1.0</v>
      </c>
    </row>
    <row r="520">
      <c r="A520" s="3" t="s">
        <v>3393</v>
      </c>
      <c r="B520" s="3" t="s">
        <v>3394</v>
      </c>
      <c r="C520" s="20">
        <v>4.0</v>
      </c>
      <c r="D520" s="20">
        <v>2025.0</v>
      </c>
      <c r="E520" s="3" t="s">
        <v>3387</v>
      </c>
      <c r="F520" s="7">
        <v>0.0692</v>
      </c>
      <c r="J520" s="3" t="s">
        <v>3395</v>
      </c>
      <c r="L520" s="3" t="s">
        <v>495</v>
      </c>
      <c r="M520" s="5" t="s">
        <v>3396</v>
      </c>
      <c r="N520" s="5" t="s">
        <v>3392</v>
      </c>
      <c r="O520" s="20">
        <v>2026.0</v>
      </c>
      <c r="P520" s="20">
        <v>1.0</v>
      </c>
      <c r="Q520" s="20">
        <v>1.0</v>
      </c>
    </row>
    <row r="521">
      <c r="A521" s="3" t="s">
        <v>3397</v>
      </c>
      <c r="B521" s="3" t="s">
        <v>3398</v>
      </c>
      <c r="C521" s="20">
        <v>4.0</v>
      </c>
      <c r="D521" s="20">
        <v>2026.0</v>
      </c>
      <c r="E521" s="3" t="s">
        <v>3393</v>
      </c>
      <c r="F521" s="7">
        <v>0.0615</v>
      </c>
      <c r="M521" s="5" t="s">
        <v>3399</v>
      </c>
      <c r="N521" s="5" t="s">
        <v>3392</v>
      </c>
      <c r="O521" s="20">
        <v>2026.0</v>
      </c>
      <c r="P521" s="20">
        <v>1.0</v>
      </c>
      <c r="Q521" s="3">
        <v>0.0</v>
      </c>
    </row>
    <row r="522">
      <c r="A522" s="3" t="s">
        <v>3400</v>
      </c>
      <c r="B522" s="3" t="s">
        <v>3401</v>
      </c>
      <c r="C522" s="20">
        <v>3.0</v>
      </c>
      <c r="D522" s="20">
        <v>2021.0</v>
      </c>
      <c r="E522" s="3" t="s">
        <v>3402</v>
      </c>
      <c r="F522" s="11"/>
      <c r="K522" s="3" t="s">
        <v>3403</v>
      </c>
      <c r="M522" s="5" t="s">
        <v>3404</v>
      </c>
      <c r="N522" s="5" t="s">
        <v>3405</v>
      </c>
      <c r="O522" s="20">
        <v>2026.0</v>
      </c>
      <c r="P522" s="20">
        <v>1.0</v>
      </c>
      <c r="Q522" s="20">
        <v>1.0</v>
      </c>
    </row>
    <row r="523">
      <c r="A523" s="3" t="s">
        <v>3406</v>
      </c>
      <c r="B523" s="3" t="s">
        <v>3407</v>
      </c>
      <c r="C523" s="20">
        <v>4.0</v>
      </c>
      <c r="D523" s="20">
        <v>2022.0</v>
      </c>
      <c r="E523" s="3" t="s">
        <v>3408</v>
      </c>
      <c r="F523" s="7">
        <v>0.05</v>
      </c>
      <c r="K523" s="3" t="s">
        <v>3409</v>
      </c>
      <c r="M523" s="5" t="s">
        <v>3410</v>
      </c>
      <c r="N523" s="5" t="s">
        <v>3411</v>
      </c>
      <c r="O523" s="20">
        <v>2026.0</v>
      </c>
      <c r="P523" s="20">
        <v>1.0</v>
      </c>
      <c r="Q523" s="20">
        <v>1.0</v>
      </c>
    </row>
    <row r="524">
      <c r="A524" s="3" t="s">
        <v>3412</v>
      </c>
      <c r="B524" s="3" t="s">
        <v>3413</v>
      </c>
      <c r="C524" s="20">
        <v>3.0</v>
      </c>
      <c r="D524" s="20">
        <v>2023.0</v>
      </c>
      <c r="E524" s="3" t="s">
        <v>3414</v>
      </c>
      <c r="F524" s="7">
        <v>0.0018</v>
      </c>
      <c r="I524" s="3" t="s">
        <v>3415</v>
      </c>
      <c r="J524" s="3" t="s">
        <v>3416</v>
      </c>
      <c r="M524" s="5" t="s">
        <v>3417</v>
      </c>
      <c r="N524" s="5" t="s">
        <v>3418</v>
      </c>
      <c r="O524" s="20">
        <v>2026.0</v>
      </c>
      <c r="P524" s="20">
        <v>1.0</v>
      </c>
      <c r="Q524" s="20">
        <v>1.0</v>
      </c>
    </row>
    <row r="525">
      <c r="A525" s="3" t="s">
        <v>3419</v>
      </c>
      <c r="B525" s="3" t="s">
        <v>3420</v>
      </c>
      <c r="C525" s="20">
        <v>4.0</v>
      </c>
      <c r="D525" s="20">
        <v>2026.0</v>
      </c>
      <c r="E525" s="3" t="s">
        <v>3421</v>
      </c>
      <c r="F525" s="7">
        <v>0.08</v>
      </c>
      <c r="L525" s="3" t="s">
        <v>541</v>
      </c>
      <c r="M525" s="5" t="s">
        <v>3422</v>
      </c>
      <c r="N525" s="5" t="s">
        <v>3423</v>
      </c>
      <c r="O525" s="20">
        <v>2026.0</v>
      </c>
      <c r="P525" s="20">
        <v>1.0</v>
      </c>
      <c r="Q525" s="3">
        <v>0.0</v>
      </c>
    </row>
    <row r="526">
      <c r="A526" s="3" t="s">
        <v>3421</v>
      </c>
      <c r="B526" s="3" t="s">
        <v>3424</v>
      </c>
      <c r="C526" s="20">
        <v>4.0</v>
      </c>
      <c r="D526" s="20">
        <v>2025.0</v>
      </c>
      <c r="E526" s="3" t="s">
        <v>3425</v>
      </c>
      <c r="F526" s="7">
        <v>0.08</v>
      </c>
      <c r="I526" s="3" t="s">
        <v>3426</v>
      </c>
      <c r="J526" s="3" t="s">
        <v>3427</v>
      </c>
      <c r="L526" s="3" t="s">
        <v>541</v>
      </c>
      <c r="M526" s="5" t="s">
        <v>3428</v>
      </c>
      <c r="N526" s="5" t="s">
        <v>3423</v>
      </c>
      <c r="O526" s="20">
        <v>2026.0</v>
      </c>
      <c r="P526" s="20">
        <v>1.0</v>
      </c>
      <c r="Q526" s="20">
        <v>1.0</v>
      </c>
    </row>
    <row r="527">
      <c r="A527" s="3" t="s">
        <v>3429</v>
      </c>
      <c r="B527" s="3" t="s">
        <v>3430</v>
      </c>
      <c r="C527" s="20">
        <v>4.0</v>
      </c>
      <c r="D527" s="20">
        <v>2022.0</v>
      </c>
      <c r="E527" s="3" t="s">
        <v>3431</v>
      </c>
      <c r="F527" s="7">
        <v>0.083</v>
      </c>
      <c r="J527" s="3" t="s">
        <v>3432</v>
      </c>
      <c r="M527" s="5" t="s">
        <v>3433</v>
      </c>
      <c r="N527" s="5" t="s">
        <v>3423</v>
      </c>
      <c r="O527" s="20">
        <v>2026.0</v>
      </c>
      <c r="P527" s="20">
        <v>1.0</v>
      </c>
      <c r="Q527" s="3">
        <v>0.0</v>
      </c>
    </row>
    <row r="528">
      <c r="A528" s="3" t="s">
        <v>3431</v>
      </c>
      <c r="B528" s="3" t="s">
        <v>3434</v>
      </c>
      <c r="C528" s="20">
        <v>1.0</v>
      </c>
      <c r="D528" s="20">
        <v>2022.0</v>
      </c>
      <c r="E528" s="3" t="s">
        <v>3435</v>
      </c>
      <c r="F528" s="11"/>
      <c r="J528" s="3" t="s">
        <v>3436</v>
      </c>
      <c r="M528" s="5" t="s">
        <v>3437</v>
      </c>
      <c r="N528" s="5" t="s">
        <v>3423</v>
      </c>
      <c r="O528" s="20">
        <v>2026.0</v>
      </c>
      <c r="P528" s="20">
        <v>1.0</v>
      </c>
      <c r="Q528" s="20">
        <v>1.0</v>
      </c>
    </row>
    <row r="529">
      <c r="A529" s="3" t="s">
        <v>3438</v>
      </c>
      <c r="B529" s="3" t="s">
        <v>3439</v>
      </c>
      <c r="C529" s="20">
        <v>3.0</v>
      </c>
      <c r="D529" s="20">
        <v>2020.0</v>
      </c>
      <c r="E529" s="3" t="s">
        <v>3440</v>
      </c>
      <c r="F529" s="11"/>
      <c r="G529" s="6">
        <v>44500.0</v>
      </c>
      <c r="H529" s="6">
        <v>44136.0</v>
      </c>
      <c r="J529" s="3" t="s">
        <v>3441</v>
      </c>
      <c r="M529" s="5" t="s">
        <v>3442</v>
      </c>
      <c r="N529" s="5" t="s">
        <v>3443</v>
      </c>
      <c r="O529" s="20">
        <v>2026.0</v>
      </c>
      <c r="P529" s="20">
        <v>1.0</v>
      </c>
      <c r="Q529" s="3">
        <v>0.0</v>
      </c>
    </row>
    <row r="530">
      <c r="A530" s="3" t="s">
        <v>3444</v>
      </c>
      <c r="B530" s="3" t="s">
        <v>3445</v>
      </c>
      <c r="C530" s="20">
        <v>2.0</v>
      </c>
      <c r="D530" s="20">
        <v>2018.0</v>
      </c>
      <c r="E530" s="3" t="s">
        <v>3446</v>
      </c>
      <c r="F530" s="11"/>
      <c r="G530" s="6">
        <v>43465.0</v>
      </c>
      <c r="H530" s="6">
        <v>43282.0</v>
      </c>
      <c r="J530" s="3" t="s">
        <v>3447</v>
      </c>
      <c r="M530" s="5" t="s">
        <v>3448</v>
      </c>
      <c r="N530" s="5" t="s">
        <v>3449</v>
      </c>
      <c r="O530" s="20">
        <v>2026.0</v>
      </c>
      <c r="P530" s="20">
        <v>1.0</v>
      </c>
      <c r="Q530" s="20">
        <v>1.0</v>
      </c>
    </row>
    <row r="531">
      <c r="A531" s="3" t="s">
        <v>3450</v>
      </c>
      <c r="B531" s="3" t="s">
        <v>3451</v>
      </c>
      <c r="C531" s="20">
        <v>4.0</v>
      </c>
      <c r="D531" s="20">
        <v>2019.0</v>
      </c>
      <c r="E531" s="3" t="s">
        <v>3452</v>
      </c>
      <c r="F531" s="11"/>
      <c r="G531" s="6">
        <v>44196.0</v>
      </c>
      <c r="H531" s="6">
        <v>43831.0</v>
      </c>
      <c r="K531" s="3" t="s">
        <v>3453</v>
      </c>
      <c r="M531" s="5" t="s">
        <v>3454</v>
      </c>
      <c r="N531" s="5" t="s">
        <v>3449</v>
      </c>
      <c r="O531" s="20">
        <v>2026.0</v>
      </c>
      <c r="P531" s="20">
        <v>1.0</v>
      </c>
      <c r="Q531" s="3">
        <v>0.0</v>
      </c>
    </row>
    <row r="532">
      <c r="A532" s="3" t="s">
        <v>3452</v>
      </c>
      <c r="B532" s="3" t="s">
        <v>3455</v>
      </c>
      <c r="C532" s="20">
        <v>4.0</v>
      </c>
      <c r="D532" s="20">
        <v>2018.0</v>
      </c>
      <c r="E532" s="3" t="s">
        <v>3444</v>
      </c>
      <c r="F532" s="11"/>
      <c r="G532" s="6">
        <v>43830.0</v>
      </c>
      <c r="H532" s="6">
        <v>43466.0</v>
      </c>
      <c r="M532" s="5" t="s">
        <v>3456</v>
      </c>
      <c r="N532" s="5" t="s">
        <v>3449</v>
      </c>
      <c r="O532" s="20">
        <v>2026.0</v>
      </c>
      <c r="P532" s="20">
        <v>1.0</v>
      </c>
      <c r="Q532" s="3">
        <v>0.0</v>
      </c>
    </row>
    <row r="533">
      <c r="A533" s="3" t="s">
        <v>3457</v>
      </c>
      <c r="B533" s="3" t="s">
        <v>3458</v>
      </c>
      <c r="C533" s="20">
        <v>1.0</v>
      </c>
      <c r="D533" s="20">
        <v>2019.0</v>
      </c>
      <c r="E533" s="3" t="s">
        <v>3459</v>
      </c>
      <c r="F533" s="11"/>
      <c r="G533" s="6">
        <v>43889.0</v>
      </c>
      <c r="H533" s="6">
        <v>43525.0</v>
      </c>
      <c r="M533" s="5" t="s">
        <v>3460</v>
      </c>
      <c r="N533" s="5" t="s">
        <v>856</v>
      </c>
      <c r="O533" s="20">
        <v>2026.0</v>
      </c>
      <c r="P533" s="20">
        <v>1.0</v>
      </c>
      <c r="Q533" s="20">
        <v>1.0</v>
      </c>
    </row>
    <row r="534">
      <c r="A534" s="3" t="s">
        <v>2505</v>
      </c>
      <c r="B534" s="3" t="s">
        <v>3461</v>
      </c>
      <c r="C534" s="20">
        <v>1.0</v>
      </c>
      <c r="D534" s="20">
        <v>2023.0</v>
      </c>
      <c r="E534" s="3" t="s">
        <v>3462</v>
      </c>
      <c r="F534" s="7">
        <v>0.05</v>
      </c>
      <c r="J534" s="3" t="s">
        <v>3463</v>
      </c>
      <c r="M534" s="5" t="s">
        <v>3464</v>
      </c>
      <c r="N534" s="5" t="s">
        <v>856</v>
      </c>
      <c r="O534" s="20">
        <v>2026.0</v>
      </c>
      <c r="P534" s="20">
        <v>1.0</v>
      </c>
      <c r="Q534" s="20">
        <v>1.0</v>
      </c>
    </row>
    <row r="535">
      <c r="A535" s="3" t="s">
        <v>3462</v>
      </c>
      <c r="B535" s="3" t="s">
        <v>3465</v>
      </c>
      <c r="C535" s="20">
        <v>4.0</v>
      </c>
      <c r="D535" s="20">
        <v>2021.0</v>
      </c>
      <c r="E535" s="3" t="s">
        <v>3466</v>
      </c>
      <c r="F535" s="11"/>
      <c r="J535" s="3" t="s">
        <v>3467</v>
      </c>
      <c r="M535" s="5" t="s">
        <v>3468</v>
      </c>
      <c r="N535" s="5" t="s">
        <v>856</v>
      </c>
      <c r="O535" s="20">
        <v>2026.0</v>
      </c>
      <c r="P535" s="20">
        <v>1.0</v>
      </c>
      <c r="Q535" s="20">
        <v>1.0</v>
      </c>
    </row>
    <row r="536">
      <c r="A536" s="3" t="s">
        <v>3466</v>
      </c>
      <c r="B536" s="3" t="s">
        <v>3469</v>
      </c>
      <c r="C536" s="20">
        <v>1.0</v>
      </c>
      <c r="D536" s="20">
        <v>2021.0</v>
      </c>
      <c r="E536" s="3" t="s">
        <v>3470</v>
      </c>
      <c r="F536" s="11"/>
      <c r="J536" s="3" t="s">
        <v>3471</v>
      </c>
      <c r="M536" s="5" t="s">
        <v>3472</v>
      </c>
      <c r="N536" s="5" t="s">
        <v>856</v>
      </c>
      <c r="O536" s="20">
        <v>2026.0</v>
      </c>
      <c r="P536" s="20">
        <v>1.0</v>
      </c>
      <c r="Q536" s="20">
        <v>1.0</v>
      </c>
    </row>
    <row r="537">
      <c r="A537" s="3" t="s">
        <v>3470</v>
      </c>
      <c r="B537" s="3" t="s">
        <v>3473</v>
      </c>
      <c r="C537" s="20">
        <v>1.0</v>
      </c>
      <c r="D537" s="20">
        <v>2020.0</v>
      </c>
      <c r="E537" s="3" t="s">
        <v>3457</v>
      </c>
      <c r="F537" s="11"/>
      <c r="G537" s="6">
        <v>44255.0</v>
      </c>
      <c r="H537" s="6">
        <v>43891.0</v>
      </c>
      <c r="J537" s="3" t="s">
        <v>3474</v>
      </c>
      <c r="M537" s="5" t="s">
        <v>3475</v>
      </c>
      <c r="N537" s="5" t="s">
        <v>856</v>
      </c>
      <c r="O537" s="20">
        <v>2026.0</v>
      </c>
      <c r="P537" s="20">
        <v>1.0</v>
      </c>
      <c r="Q537" s="3">
        <v>0.0</v>
      </c>
    </row>
    <row r="538">
      <c r="A538" s="3" t="s">
        <v>3476</v>
      </c>
      <c r="B538" s="3" t="s">
        <v>3477</v>
      </c>
      <c r="C538" s="20">
        <v>2.0</v>
      </c>
      <c r="D538" s="20">
        <v>2023.0</v>
      </c>
      <c r="E538" s="3" t="s">
        <v>3478</v>
      </c>
      <c r="F538" s="7">
        <v>0.0302</v>
      </c>
      <c r="J538" s="3" t="s">
        <v>3479</v>
      </c>
      <c r="M538" s="5" t="s">
        <v>3480</v>
      </c>
      <c r="N538" s="5" t="s">
        <v>3481</v>
      </c>
      <c r="O538" s="20">
        <v>2026.0</v>
      </c>
      <c r="P538" s="20">
        <v>1.0</v>
      </c>
      <c r="Q538" s="20">
        <v>1.0</v>
      </c>
    </row>
    <row r="539">
      <c r="A539" s="3" t="s">
        <v>3478</v>
      </c>
      <c r="B539" s="3" t="s">
        <v>3482</v>
      </c>
      <c r="C539" s="20">
        <v>2.0</v>
      </c>
      <c r="D539" s="20">
        <v>2022.0</v>
      </c>
      <c r="E539" s="3" t="s">
        <v>3483</v>
      </c>
      <c r="F539" s="7">
        <v>0.0302</v>
      </c>
      <c r="J539" s="3" t="s">
        <v>3484</v>
      </c>
      <c r="M539" s="5" t="s">
        <v>3485</v>
      </c>
      <c r="N539" s="5" t="s">
        <v>3481</v>
      </c>
      <c r="O539" s="20">
        <v>2026.0</v>
      </c>
      <c r="P539" s="20">
        <v>1.0</v>
      </c>
      <c r="Q539" s="3">
        <v>0.0</v>
      </c>
    </row>
    <row r="540">
      <c r="A540" s="3" t="s">
        <v>3483</v>
      </c>
      <c r="B540" s="3" t="s">
        <v>3486</v>
      </c>
      <c r="C540" s="20">
        <v>2.0</v>
      </c>
      <c r="D540" s="20">
        <v>2021.0</v>
      </c>
      <c r="E540" s="3" t="s">
        <v>3487</v>
      </c>
      <c r="F540" s="11"/>
      <c r="G540" s="6">
        <v>44712.0</v>
      </c>
      <c r="H540" s="6">
        <v>44348.0</v>
      </c>
      <c r="J540" s="3" t="s">
        <v>3488</v>
      </c>
      <c r="M540" s="5" t="s">
        <v>3489</v>
      </c>
      <c r="N540" s="5" t="s">
        <v>3481</v>
      </c>
      <c r="O540" s="20">
        <v>2026.0</v>
      </c>
      <c r="P540" s="20">
        <v>1.0</v>
      </c>
      <c r="Q540" s="3">
        <v>0.0</v>
      </c>
    </row>
    <row r="541">
      <c r="A541" s="3" t="s">
        <v>3490</v>
      </c>
      <c r="B541" s="3" t="s">
        <v>3491</v>
      </c>
      <c r="C541" s="20">
        <v>4.0</v>
      </c>
      <c r="D541" s="20">
        <v>2020.0</v>
      </c>
      <c r="E541" s="3" t="s">
        <v>3492</v>
      </c>
      <c r="F541" s="11"/>
      <c r="G541" s="6">
        <v>44500.0</v>
      </c>
      <c r="H541" s="6">
        <v>44136.0</v>
      </c>
      <c r="K541" s="3" t="s">
        <v>3493</v>
      </c>
      <c r="M541" s="5" t="s">
        <v>3494</v>
      </c>
      <c r="N541" s="5" t="s">
        <v>3495</v>
      </c>
      <c r="O541" s="20">
        <v>2026.0</v>
      </c>
      <c r="P541" s="20">
        <v>1.0</v>
      </c>
      <c r="Q541" s="3">
        <v>0.0</v>
      </c>
    </row>
    <row r="542">
      <c r="A542" s="3" t="s">
        <v>3496</v>
      </c>
      <c r="B542" s="3" t="s">
        <v>3497</v>
      </c>
      <c r="C542" s="20">
        <v>3.0</v>
      </c>
      <c r="D542" s="20">
        <v>2023.0</v>
      </c>
      <c r="E542" s="3" t="s">
        <v>3498</v>
      </c>
      <c r="F542" s="7">
        <v>0.027</v>
      </c>
      <c r="J542" s="3" t="s">
        <v>3499</v>
      </c>
      <c r="M542" s="5" t="s">
        <v>3500</v>
      </c>
      <c r="N542" s="5" t="s">
        <v>3501</v>
      </c>
      <c r="O542" s="20">
        <v>2026.0</v>
      </c>
      <c r="P542" s="20">
        <v>1.0</v>
      </c>
      <c r="Q542" s="20">
        <v>1.0</v>
      </c>
    </row>
    <row r="543">
      <c r="A543" s="3" t="s">
        <v>3498</v>
      </c>
      <c r="B543" s="3" t="s">
        <v>3502</v>
      </c>
      <c r="C543" s="20">
        <v>3.0</v>
      </c>
      <c r="D543" s="20">
        <v>2021.0</v>
      </c>
      <c r="E543" s="3" t="s">
        <v>3503</v>
      </c>
      <c r="F543" s="11"/>
      <c r="J543" s="3" t="s">
        <v>3499</v>
      </c>
      <c r="M543" s="5" t="s">
        <v>3504</v>
      </c>
      <c r="N543" s="5" t="s">
        <v>3501</v>
      </c>
      <c r="O543" s="20">
        <v>2026.0</v>
      </c>
      <c r="P543" s="20">
        <v>1.0</v>
      </c>
      <c r="Q543" s="3">
        <v>0.0</v>
      </c>
    </row>
    <row r="544">
      <c r="A544" s="3" t="s">
        <v>3503</v>
      </c>
      <c r="B544" s="3" t="s">
        <v>3505</v>
      </c>
      <c r="C544" s="20">
        <v>3.0</v>
      </c>
      <c r="D544" s="20">
        <v>2020.0</v>
      </c>
      <c r="E544" s="3" t="s">
        <v>3506</v>
      </c>
      <c r="F544" s="11"/>
      <c r="G544" s="6">
        <v>44469.0</v>
      </c>
      <c r="H544" s="6">
        <v>44105.0</v>
      </c>
      <c r="J544" s="3" t="s">
        <v>3507</v>
      </c>
      <c r="M544" s="5" t="s">
        <v>3508</v>
      </c>
      <c r="N544" s="5" t="s">
        <v>3501</v>
      </c>
      <c r="O544" s="20">
        <v>2026.0</v>
      </c>
      <c r="P544" s="20">
        <v>1.0</v>
      </c>
      <c r="Q544" s="20">
        <v>1.0</v>
      </c>
    </row>
    <row r="545">
      <c r="A545" s="3" t="s">
        <v>3509</v>
      </c>
      <c r="B545" s="3" t="s">
        <v>3510</v>
      </c>
      <c r="C545" s="20">
        <v>4.0</v>
      </c>
      <c r="D545" s="20">
        <v>2018.0</v>
      </c>
      <c r="E545" s="3" t="s">
        <v>3511</v>
      </c>
      <c r="F545" s="11"/>
      <c r="G545" s="6">
        <v>43830.0</v>
      </c>
      <c r="H545" s="6">
        <v>43466.0</v>
      </c>
      <c r="M545" s="5" t="s">
        <v>3512</v>
      </c>
      <c r="N545" s="5" t="s">
        <v>1034</v>
      </c>
      <c r="O545" s="20">
        <v>2026.0</v>
      </c>
      <c r="P545" s="20">
        <v>1.0</v>
      </c>
      <c r="Q545" s="3">
        <v>0.0</v>
      </c>
    </row>
    <row r="546">
      <c r="A546" s="3" t="s">
        <v>3511</v>
      </c>
      <c r="B546" s="3" t="s">
        <v>3513</v>
      </c>
      <c r="C546" s="20">
        <v>4.0</v>
      </c>
      <c r="D546" s="20">
        <v>2017.0</v>
      </c>
      <c r="E546" s="3" t="s">
        <v>1083</v>
      </c>
      <c r="F546" s="11"/>
      <c r="G546" s="6">
        <v>43465.0</v>
      </c>
      <c r="H546" s="6">
        <v>43101.0</v>
      </c>
      <c r="M546" s="5" t="s">
        <v>3514</v>
      </c>
      <c r="N546" s="5" t="s">
        <v>1034</v>
      </c>
      <c r="O546" s="20">
        <v>2026.0</v>
      </c>
      <c r="P546" s="20">
        <v>1.0</v>
      </c>
      <c r="Q546" s="3">
        <v>0.0</v>
      </c>
    </row>
    <row r="547">
      <c r="A547" s="3" t="s">
        <v>3515</v>
      </c>
      <c r="B547" s="3" t="s">
        <v>3516</v>
      </c>
      <c r="C547" s="20">
        <v>4.0</v>
      </c>
      <c r="D547" s="20">
        <v>2019.0</v>
      </c>
      <c r="E547" s="3" t="s">
        <v>3509</v>
      </c>
      <c r="F547" s="11"/>
      <c r="G547" s="6">
        <v>44196.0</v>
      </c>
      <c r="H547" s="6">
        <v>43831.0</v>
      </c>
      <c r="K547" s="3" t="s">
        <v>3517</v>
      </c>
      <c r="M547" s="5" t="s">
        <v>3518</v>
      </c>
      <c r="N547" s="5" t="s">
        <v>1034</v>
      </c>
      <c r="O547" s="20">
        <v>2026.0</v>
      </c>
      <c r="P547" s="20">
        <v>1.0</v>
      </c>
      <c r="Q547" s="3">
        <v>0.0</v>
      </c>
    </row>
    <row r="548">
      <c r="A548" s="3" t="s">
        <v>3519</v>
      </c>
      <c r="B548" s="3" t="s">
        <v>3520</v>
      </c>
      <c r="C548" s="20">
        <v>4.0</v>
      </c>
      <c r="D548" s="20">
        <v>2018.0</v>
      </c>
      <c r="E548" s="3" t="s">
        <v>3521</v>
      </c>
      <c r="F548" s="11"/>
      <c r="G548" s="6">
        <v>43830.0</v>
      </c>
      <c r="H548" s="6">
        <v>43466.0</v>
      </c>
      <c r="M548" s="5" t="s">
        <v>3522</v>
      </c>
      <c r="N548" s="5" t="s">
        <v>3523</v>
      </c>
      <c r="O548" s="20">
        <v>2026.0</v>
      </c>
      <c r="P548" s="20">
        <v>1.0</v>
      </c>
      <c r="Q548" s="20">
        <v>1.0</v>
      </c>
    </row>
    <row r="549">
      <c r="A549" s="3" t="s">
        <v>3521</v>
      </c>
      <c r="B549" s="3" t="s">
        <v>3524</v>
      </c>
      <c r="C549" s="20">
        <v>4.0</v>
      </c>
      <c r="D549" s="20">
        <v>2017.0</v>
      </c>
      <c r="E549" s="3" t="s">
        <v>3525</v>
      </c>
      <c r="F549" s="11"/>
      <c r="G549" s="6">
        <v>43465.0</v>
      </c>
      <c r="H549" s="6">
        <v>43101.0</v>
      </c>
      <c r="M549" s="5" t="s">
        <v>3526</v>
      </c>
      <c r="N549" s="5" t="s">
        <v>3523</v>
      </c>
      <c r="O549" s="20">
        <v>2026.0</v>
      </c>
      <c r="P549" s="20">
        <v>1.0</v>
      </c>
      <c r="Q549" s="3">
        <v>0.0</v>
      </c>
    </row>
    <row r="550">
      <c r="A550" s="3" t="s">
        <v>3527</v>
      </c>
      <c r="B550" s="3" t="s">
        <v>3528</v>
      </c>
      <c r="C550" s="20">
        <v>4.0</v>
      </c>
      <c r="D550" s="20">
        <v>2020.0</v>
      </c>
      <c r="E550" s="3" t="s">
        <v>3529</v>
      </c>
      <c r="F550" s="11"/>
      <c r="G550" s="6">
        <v>44561.0</v>
      </c>
      <c r="H550" s="6">
        <v>44197.0</v>
      </c>
      <c r="K550" s="3" t="s">
        <v>3530</v>
      </c>
      <c r="M550" s="5" t="s">
        <v>3531</v>
      </c>
      <c r="N550" s="5" t="s">
        <v>3523</v>
      </c>
      <c r="O550" s="20">
        <v>2026.0</v>
      </c>
      <c r="P550" s="20">
        <v>1.0</v>
      </c>
      <c r="Q550" s="3">
        <v>0.0</v>
      </c>
    </row>
    <row r="551">
      <c r="A551" s="3" t="s">
        <v>3529</v>
      </c>
      <c r="B551" s="3" t="s">
        <v>3532</v>
      </c>
      <c r="C551" s="20">
        <v>4.0</v>
      </c>
      <c r="D551" s="20">
        <v>2019.0</v>
      </c>
      <c r="E551" s="3" t="s">
        <v>3519</v>
      </c>
      <c r="F551" s="11"/>
      <c r="G551" s="6">
        <v>44196.0</v>
      </c>
      <c r="H551" s="6">
        <v>43831.0</v>
      </c>
      <c r="J551" s="3" t="s">
        <v>3533</v>
      </c>
      <c r="M551" s="5" t="s">
        <v>3534</v>
      </c>
      <c r="N551" s="5" t="s">
        <v>3523</v>
      </c>
      <c r="O551" s="20">
        <v>2026.0</v>
      </c>
      <c r="P551" s="20">
        <v>1.0</v>
      </c>
      <c r="Q551" s="3">
        <v>0.0</v>
      </c>
    </row>
    <row r="552">
      <c r="A552" s="3" t="s">
        <v>3535</v>
      </c>
      <c r="B552" s="3" t="s">
        <v>3536</v>
      </c>
      <c r="C552" s="20">
        <v>4.0</v>
      </c>
      <c r="D552" s="20">
        <v>2022.0</v>
      </c>
      <c r="E552" s="3" t="s">
        <v>3537</v>
      </c>
      <c r="F552" s="7">
        <v>0.0271</v>
      </c>
      <c r="J552" s="3" t="s">
        <v>3538</v>
      </c>
      <c r="M552" s="5" t="s">
        <v>3539</v>
      </c>
      <c r="N552" s="5" t="s">
        <v>1082</v>
      </c>
      <c r="O552" s="20">
        <v>2026.0</v>
      </c>
      <c r="P552" s="20">
        <v>1.0</v>
      </c>
      <c r="Q552" s="3">
        <v>0.0</v>
      </c>
    </row>
    <row r="553">
      <c r="A553" s="3" t="s">
        <v>3540</v>
      </c>
      <c r="B553" s="3" t="s">
        <v>3541</v>
      </c>
      <c r="C553" s="20">
        <v>3.0</v>
      </c>
      <c r="D553" s="20">
        <v>2020.0</v>
      </c>
      <c r="E553" s="3" t="s">
        <v>3542</v>
      </c>
      <c r="F553" s="11"/>
      <c r="G553" s="6">
        <v>44469.0</v>
      </c>
      <c r="H553" s="6">
        <v>44105.0</v>
      </c>
      <c r="J553" s="3" t="s">
        <v>3543</v>
      </c>
      <c r="M553" s="5" t="s">
        <v>3544</v>
      </c>
      <c r="N553" s="5" t="s">
        <v>3545</v>
      </c>
      <c r="O553" s="20">
        <v>2026.0</v>
      </c>
      <c r="P553" s="20">
        <v>1.0</v>
      </c>
      <c r="Q553" s="3">
        <v>0.0</v>
      </c>
    </row>
    <row r="554">
      <c r="A554" s="3" t="s">
        <v>3546</v>
      </c>
      <c r="B554" s="3" t="s">
        <v>3547</v>
      </c>
      <c r="C554" s="20">
        <v>3.0</v>
      </c>
      <c r="D554" s="20">
        <v>2022.0</v>
      </c>
      <c r="E554" s="3" t="s">
        <v>3548</v>
      </c>
      <c r="F554" s="11"/>
      <c r="K554" s="3" t="s">
        <v>3549</v>
      </c>
      <c r="M554" s="5" t="s">
        <v>3550</v>
      </c>
      <c r="N554" s="5" t="s">
        <v>3545</v>
      </c>
      <c r="O554" s="20">
        <v>2026.0</v>
      </c>
      <c r="P554" s="20">
        <v>1.0</v>
      </c>
      <c r="Q554" s="20">
        <v>1.0</v>
      </c>
    </row>
    <row r="555">
      <c r="A555" s="3" t="s">
        <v>3548</v>
      </c>
      <c r="B555" s="3" t="s">
        <v>3551</v>
      </c>
      <c r="C555" s="20">
        <v>3.0</v>
      </c>
      <c r="D555" s="20">
        <v>2021.0</v>
      </c>
      <c r="E555" s="3" t="s">
        <v>3540</v>
      </c>
      <c r="F555" s="11"/>
      <c r="J555" s="3" t="s">
        <v>3552</v>
      </c>
      <c r="M555" s="5" t="s">
        <v>3553</v>
      </c>
      <c r="N555" s="5" t="s">
        <v>3545</v>
      </c>
      <c r="O555" s="20">
        <v>2026.0</v>
      </c>
      <c r="P555" s="20">
        <v>1.0</v>
      </c>
      <c r="Q555" s="20">
        <v>1.0</v>
      </c>
    </row>
    <row r="556">
      <c r="A556" s="3" t="s">
        <v>3554</v>
      </c>
      <c r="B556" s="3" t="s">
        <v>3555</v>
      </c>
      <c r="C556" s="20">
        <v>1.0</v>
      </c>
      <c r="D556" s="20">
        <v>2023.0</v>
      </c>
      <c r="E556" s="3" t="s">
        <v>3556</v>
      </c>
      <c r="F556" s="7">
        <v>0.0361</v>
      </c>
      <c r="J556" s="3" t="s">
        <v>3557</v>
      </c>
      <c r="M556" s="5" t="s">
        <v>3558</v>
      </c>
      <c r="N556" s="5" t="s">
        <v>3559</v>
      </c>
      <c r="O556" s="20">
        <v>2026.0</v>
      </c>
      <c r="P556" s="20">
        <v>1.0</v>
      </c>
      <c r="Q556" s="20">
        <v>1.0</v>
      </c>
    </row>
    <row r="557">
      <c r="A557" s="3" t="s">
        <v>3560</v>
      </c>
      <c r="B557" s="3" t="s">
        <v>3561</v>
      </c>
      <c r="C557" s="20">
        <v>1.0</v>
      </c>
      <c r="D557" s="20">
        <v>2026.0</v>
      </c>
      <c r="E557" s="3" t="s">
        <v>3562</v>
      </c>
      <c r="F557" s="7">
        <v>0.0361</v>
      </c>
      <c r="L557" s="3" t="s">
        <v>541</v>
      </c>
      <c r="M557" s="5" t="s">
        <v>3563</v>
      </c>
      <c r="N557" s="5" t="s">
        <v>3559</v>
      </c>
      <c r="O557" s="20">
        <v>2026.0</v>
      </c>
      <c r="P557" s="20">
        <v>1.0</v>
      </c>
      <c r="Q557" s="3">
        <v>0.0</v>
      </c>
    </row>
    <row r="558">
      <c r="A558" s="3" t="s">
        <v>3564</v>
      </c>
      <c r="B558" s="3" t="s">
        <v>3565</v>
      </c>
      <c r="C558" s="20">
        <v>1.0</v>
      </c>
      <c r="D558" s="20">
        <v>2023.0</v>
      </c>
      <c r="E558" s="3" t="s">
        <v>3566</v>
      </c>
      <c r="F558" s="7">
        <v>0.0139</v>
      </c>
      <c r="K558" s="3" t="s">
        <v>3567</v>
      </c>
      <c r="M558" s="5" t="s">
        <v>3568</v>
      </c>
      <c r="N558" s="5" t="s">
        <v>3222</v>
      </c>
      <c r="O558" s="20">
        <v>2026.0</v>
      </c>
      <c r="P558" s="20">
        <v>1.0</v>
      </c>
      <c r="Q558" s="3">
        <v>0.0</v>
      </c>
    </row>
    <row r="559">
      <c r="A559" s="3" t="s">
        <v>3569</v>
      </c>
      <c r="B559" s="3" t="s">
        <v>3570</v>
      </c>
      <c r="C559" s="20">
        <v>4.0</v>
      </c>
      <c r="D559" s="20">
        <v>2022.0</v>
      </c>
      <c r="E559" s="3" t="s">
        <v>3571</v>
      </c>
      <c r="F559" s="11"/>
      <c r="K559" s="3" t="s">
        <v>3572</v>
      </c>
      <c r="M559" s="5" t="s">
        <v>3573</v>
      </c>
      <c r="N559" s="5" t="s">
        <v>3574</v>
      </c>
      <c r="O559" s="20">
        <v>2026.0</v>
      </c>
      <c r="P559" s="20">
        <v>1.0</v>
      </c>
      <c r="Q559" s="20">
        <v>1.0</v>
      </c>
    </row>
    <row r="560">
      <c r="A560" s="3" t="s">
        <v>3575</v>
      </c>
      <c r="B560" s="3" t="s">
        <v>3576</v>
      </c>
      <c r="C560" s="20">
        <v>4.0</v>
      </c>
      <c r="D560" s="20">
        <v>2023.0</v>
      </c>
      <c r="E560" s="3" t="s">
        <v>3577</v>
      </c>
      <c r="F560" s="7">
        <v>0.1422</v>
      </c>
      <c r="J560" s="3" t="s">
        <v>3578</v>
      </c>
      <c r="M560" s="5" t="s">
        <v>3579</v>
      </c>
      <c r="N560" s="5" t="s">
        <v>3580</v>
      </c>
      <c r="O560" s="20">
        <v>2026.0</v>
      </c>
      <c r="P560" s="20">
        <v>1.0</v>
      </c>
      <c r="Q560" s="20">
        <v>1.0</v>
      </c>
    </row>
    <row r="561">
      <c r="A561" s="3" t="s">
        <v>3577</v>
      </c>
      <c r="B561" s="3" t="s">
        <v>3581</v>
      </c>
      <c r="C561" s="20">
        <v>4.0</v>
      </c>
      <c r="D561" s="20">
        <v>2022.0</v>
      </c>
      <c r="E561" s="3" t="s">
        <v>3582</v>
      </c>
      <c r="F561" s="7">
        <v>0.08</v>
      </c>
      <c r="J561" s="3" t="s">
        <v>3583</v>
      </c>
      <c r="L561" s="3" t="s">
        <v>3584</v>
      </c>
      <c r="M561" s="5" t="s">
        <v>3585</v>
      </c>
      <c r="N561" s="5" t="s">
        <v>3580</v>
      </c>
      <c r="O561" s="20">
        <v>2026.0</v>
      </c>
      <c r="P561" s="20">
        <v>1.0</v>
      </c>
      <c r="Q561" s="20">
        <v>1.0</v>
      </c>
    </row>
    <row r="562">
      <c r="A562" s="3" t="s">
        <v>3586</v>
      </c>
      <c r="B562" s="3" t="s">
        <v>3587</v>
      </c>
      <c r="C562" s="20">
        <v>4.0</v>
      </c>
      <c r="D562" s="20">
        <v>2025.0</v>
      </c>
      <c r="E562" s="3" t="s">
        <v>3588</v>
      </c>
      <c r="F562" s="7">
        <v>0.0856</v>
      </c>
      <c r="J562" s="3" t="s">
        <v>3589</v>
      </c>
      <c r="L562" s="3" t="s">
        <v>495</v>
      </c>
      <c r="M562" s="5" t="s">
        <v>3590</v>
      </c>
      <c r="N562" s="5" t="s">
        <v>3591</v>
      </c>
      <c r="O562" s="20">
        <v>2026.0</v>
      </c>
      <c r="P562" s="20">
        <v>1.0</v>
      </c>
      <c r="Q562" s="20">
        <v>1.0</v>
      </c>
    </row>
    <row r="563">
      <c r="A563" s="3" t="s">
        <v>3592</v>
      </c>
      <c r="B563" s="3" t="s">
        <v>3593</v>
      </c>
      <c r="C563" s="20">
        <v>2.0</v>
      </c>
      <c r="D563" s="20">
        <v>2024.0</v>
      </c>
      <c r="E563" s="3" t="s">
        <v>3594</v>
      </c>
      <c r="F563" s="7">
        <v>0.1</v>
      </c>
      <c r="K563" s="3" t="s">
        <v>3595</v>
      </c>
      <c r="M563" s="5" t="s">
        <v>3596</v>
      </c>
      <c r="N563" s="5" t="s">
        <v>3597</v>
      </c>
      <c r="O563" s="20">
        <v>2026.0</v>
      </c>
      <c r="P563" s="20">
        <v>1.0</v>
      </c>
      <c r="Q563" s="20">
        <v>1.0</v>
      </c>
    </row>
    <row r="564">
      <c r="A564" s="3" t="s">
        <v>3594</v>
      </c>
      <c r="B564" s="3" t="s">
        <v>3598</v>
      </c>
      <c r="C564" s="20">
        <v>1.0</v>
      </c>
      <c r="D564" s="20">
        <v>2023.0</v>
      </c>
      <c r="E564" s="3" t="s">
        <v>3599</v>
      </c>
      <c r="F564" s="7">
        <v>0.093</v>
      </c>
      <c r="J564" s="3" t="s">
        <v>3600</v>
      </c>
      <c r="M564" s="5" t="s">
        <v>3601</v>
      </c>
      <c r="N564" s="5" t="s">
        <v>3597</v>
      </c>
      <c r="O564" s="20">
        <v>2026.0</v>
      </c>
      <c r="P564" s="20">
        <v>1.0</v>
      </c>
      <c r="Q564" s="20">
        <v>1.0</v>
      </c>
    </row>
    <row r="565">
      <c r="A565" s="3" t="s">
        <v>3602</v>
      </c>
      <c r="B565" s="3" t="s">
        <v>3603</v>
      </c>
      <c r="C565" s="20">
        <v>3.0</v>
      </c>
      <c r="D565" s="20">
        <v>2023.0</v>
      </c>
      <c r="E565" s="3" t="s">
        <v>3333</v>
      </c>
      <c r="F565" s="7">
        <v>0.0317</v>
      </c>
      <c r="J565" s="3" t="s">
        <v>3604</v>
      </c>
      <c r="M565" s="5" t="s">
        <v>3605</v>
      </c>
      <c r="N565" s="5" t="s">
        <v>2848</v>
      </c>
      <c r="O565" s="20">
        <v>2026.0</v>
      </c>
      <c r="P565" s="20">
        <v>1.0</v>
      </c>
      <c r="Q565" s="20">
        <v>1.0</v>
      </c>
    </row>
    <row r="566">
      <c r="A566" s="3" t="s">
        <v>2850</v>
      </c>
      <c r="B566" s="3" t="s">
        <v>3606</v>
      </c>
      <c r="C566" s="20">
        <v>3.0</v>
      </c>
      <c r="D566" s="20">
        <v>2024.0</v>
      </c>
      <c r="E566" s="3" t="s">
        <v>3602</v>
      </c>
      <c r="F566" s="7">
        <v>0.0317</v>
      </c>
      <c r="I566" s="3" t="s">
        <v>3607</v>
      </c>
      <c r="J566" s="3" t="s">
        <v>3608</v>
      </c>
      <c r="M566" s="5" t="s">
        <v>3609</v>
      </c>
      <c r="N566" s="5" t="s">
        <v>2848</v>
      </c>
      <c r="O566" s="20">
        <v>2026.0</v>
      </c>
      <c r="P566" s="20">
        <v>1.0</v>
      </c>
      <c r="Q566" s="20">
        <v>1.0</v>
      </c>
    </row>
    <row r="567">
      <c r="A567" s="3" t="s">
        <v>3610</v>
      </c>
      <c r="B567" s="3" t="s">
        <v>3611</v>
      </c>
      <c r="C567" s="20">
        <v>4.0</v>
      </c>
      <c r="D567" s="20">
        <v>2022.0</v>
      </c>
      <c r="E567" s="3" t="s">
        <v>3612</v>
      </c>
      <c r="F567" s="7">
        <v>0.0917</v>
      </c>
      <c r="K567" s="3" t="s">
        <v>3613</v>
      </c>
      <c r="M567" s="5" t="s">
        <v>3614</v>
      </c>
      <c r="N567" s="5" t="s">
        <v>3615</v>
      </c>
      <c r="O567" s="20">
        <v>2026.0</v>
      </c>
      <c r="P567" s="20">
        <v>1.0</v>
      </c>
      <c r="Q567" s="20">
        <v>1.0</v>
      </c>
    </row>
    <row r="568">
      <c r="A568" s="3" t="s">
        <v>3612</v>
      </c>
      <c r="B568" s="3" t="s">
        <v>3616</v>
      </c>
      <c r="C568" s="20">
        <v>4.0</v>
      </c>
      <c r="D568" s="20">
        <v>2021.0</v>
      </c>
      <c r="E568" s="3" t="s">
        <v>3617</v>
      </c>
      <c r="F568" s="11"/>
      <c r="J568" s="3" t="s">
        <v>3618</v>
      </c>
      <c r="M568" s="5" t="s">
        <v>3619</v>
      </c>
      <c r="N568" s="5" t="s">
        <v>3615</v>
      </c>
      <c r="O568" s="20">
        <v>2026.0</v>
      </c>
      <c r="P568" s="20">
        <v>1.0</v>
      </c>
      <c r="Q568" s="20">
        <v>1.0</v>
      </c>
    </row>
    <row r="569">
      <c r="A569" s="3" t="s">
        <v>3620</v>
      </c>
      <c r="B569" s="3" t="s">
        <v>3621</v>
      </c>
      <c r="C569" s="20">
        <v>3.0</v>
      </c>
      <c r="D569" s="20">
        <v>2022.0</v>
      </c>
      <c r="E569" s="3" t="s">
        <v>3622</v>
      </c>
      <c r="F569" s="7">
        <v>0.08</v>
      </c>
      <c r="J569" s="3" t="s">
        <v>3623</v>
      </c>
      <c r="M569" s="5" t="s">
        <v>3624</v>
      </c>
      <c r="N569" s="5" t="s">
        <v>2246</v>
      </c>
      <c r="O569" s="20">
        <v>2026.0</v>
      </c>
      <c r="P569" s="20">
        <v>1.0</v>
      </c>
      <c r="Q569" s="20">
        <v>1.0</v>
      </c>
    </row>
    <row r="570">
      <c r="A570" s="3" t="s">
        <v>3625</v>
      </c>
      <c r="B570" s="3" t="s">
        <v>3626</v>
      </c>
      <c r="C570" s="20">
        <v>4.0</v>
      </c>
      <c r="D570" s="20">
        <v>2022.0</v>
      </c>
      <c r="E570" s="3" t="s">
        <v>3627</v>
      </c>
      <c r="F570" s="7">
        <v>0.0896</v>
      </c>
      <c r="J570" s="3" t="s">
        <v>3628</v>
      </c>
      <c r="M570" s="5" t="s">
        <v>3629</v>
      </c>
      <c r="N570" s="5" t="s">
        <v>3630</v>
      </c>
      <c r="O570" s="20">
        <v>2026.0</v>
      </c>
      <c r="P570" s="20">
        <v>1.0</v>
      </c>
      <c r="Q570" s="20">
        <v>1.0</v>
      </c>
    </row>
    <row r="571">
      <c r="A571" s="3" t="s">
        <v>3627</v>
      </c>
      <c r="B571" s="3" t="s">
        <v>3631</v>
      </c>
      <c r="C571" s="20">
        <v>1.0</v>
      </c>
      <c r="D571" s="20">
        <v>2022.0</v>
      </c>
      <c r="E571" s="3" t="s">
        <v>3632</v>
      </c>
      <c r="F571" s="11"/>
      <c r="J571" s="3" t="s">
        <v>3633</v>
      </c>
      <c r="M571" s="5" t="s">
        <v>3634</v>
      </c>
      <c r="N571" s="5" t="s">
        <v>3630</v>
      </c>
      <c r="O571" s="20">
        <v>2026.0</v>
      </c>
      <c r="P571" s="20">
        <v>1.0</v>
      </c>
      <c r="Q571" s="20">
        <v>1.0</v>
      </c>
    </row>
    <row r="572">
      <c r="A572" s="3" t="s">
        <v>3635</v>
      </c>
      <c r="B572" s="3" t="s">
        <v>3636</v>
      </c>
      <c r="C572" s="20">
        <v>2.0</v>
      </c>
      <c r="D572" s="20">
        <v>2026.0</v>
      </c>
      <c r="E572" s="3" t="s">
        <v>634</v>
      </c>
      <c r="F572" s="11"/>
      <c r="L572" s="3" t="s">
        <v>495</v>
      </c>
      <c r="M572" s="5" t="s">
        <v>77</v>
      </c>
      <c r="N572" s="5" t="s">
        <v>635</v>
      </c>
      <c r="O572" s="20">
        <v>2026.0</v>
      </c>
      <c r="P572" s="20">
        <v>1.0</v>
      </c>
      <c r="Q572" s="3">
        <v>0.0</v>
      </c>
    </row>
    <row r="573">
      <c r="A573" s="3" t="s">
        <v>3637</v>
      </c>
      <c r="B573" s="3" t="s">
        <v>3638</v>
      </c>
      <c r="C573" s="20">
        <v>3.0</v>
      </c>
      <c r="D573" s="20">
        <v>2020.0</v>
      </c>
      <c r="E573" s="3" t="s">
        <v>3639</v>
      </c>
      <c r="F573" s="11"/>
      <c r="G573" s="6">
        <v>44469.0</v>
      </c>
      <c r="H573" s="6">
        <v>44044.0</v>
      </c>
      <c r="K573" s="3" t="s">
        <v>3640</v>
      </c>
      <c r="M573" s="5" t="s">
        <v>3641</v>
      </c>
      <c r="N573" s="5" t="s">
        <v>3642</v>
      </c>
      <c r="O573" s="20">
        <v>2026.0</v>
      </c>
      <c r="P573" s="20">
        <v>1.0</v>
      </c>
      <c r="Q573" s="20">
        <v>1.0</v>
      </c>
    </row>
    <row r="574">
      <c r="A574" s="3" t="s">
        <v>3639</v>
      </c>
      <c r="B574" s="3" t="s">
        <v>3643</v>
      </c>
      <c r="C574" s="20">
        <v>3.0</v>
      </c>
      <c r="D574" s="20">
        <v>2019.0</v>
      </c>
      <c r="E574" s="3" t="s">
        <v>3644</v>
      </c>
      <c r="F574" s="11"/>
      <c r="G574" s="6">
        <v>44104.0</v>
      </c>
      <c r="H574" s="6">
        <v>43678.0</v>
      </c>
      <c r="K574" s="3" t="s">
        <v>3645</v>
      </c>
      <c r="M574" s="5" t="s">
        <v>3646</v>
      </c>
      <c r="N574" s="5" t="s">
        <v>3642</v>
      </c>
      <c r="O574" s="20">
        <v>2026.0</v>
      </c>
      <c r="P574" s="20">
        <v>1.0</v>
      </c>
      <c r="Q574" s="20">
        <v>1.0</v>
      </c>
    </row>
    <row r="575">
      <c r="A575" s="3" t="s">
        <v>3647</v>
      </c>
      <c r="B575" s="3" t="s">
        <v>3648</v>
      </c>
      <c r="C575" s="20">
        <v>1.0</v>
      </c>
      <c r="D575" s="20">
        <v>2020.0</v>
      </c>
      <c r="E575" s="3" t="s">
        <v>3649</v>
      </c>
      <c r="F575" s="11"/>
      <c r="G575" s="6">
        <v>44269.0</v>
      </c>
      <c r="H575" s="6">
        <v>43905.0</v>
      </c>
      <c r="K575" s="3" t="s">
        <v>3650</v>
      </c>
      <c r="M575" s="5" t="s">
        <v>3651</v>
      </c>
      <c r="N575" s="5" t="s">
        <v>931</v>
      </c>
      <c r="O575" s="20">
        <v>2026.0</v>
      </c>
      <c r="P575" s="20">
        <v>1.0</v>
      </c>
      <c r="Q575" s="3">
        <v>0.0</v>
      </c>
    </row>
    <row r="576">
      <c r="A576" s="3" t="s">
        <v>3652</v>
      </c>
      <c r="B576" s="3" t="s">
        <v>3653</v>
      </c>
      <c r="C576" s="20">
        <v>2.0</v>
      </c>
      <c r="D576" s="20">
        <v>2023.0</v>
      </c>
      <c r="E576" s="3" t="s">
        <v>3654</v>
      </c>
      <c r="F576" s="11"/>
      <c r="K576" s="3" t="s">
        <v>3655</v>
      </c>
      <c r="M576" s="5" t="s">
        <v>3656</v>
      </c>
      <c r="N576" s="5" t="s">
        <v>3657</v>
      </c>
      <c r="O576" s="20">
        <v>2026.0</v>
      </c>
      <c r="P576" s="20">
        <v>1.0</v>
      </c>
      <c r="Q576" s="20">
        <v>1.0</v>
      </c>
    </row>
    <row r="577">
      <c r="A577" s="3" t="s">
        <v>3654</v>
      </c>
      <c r="B577" s="3" t="s">
        <v>3658</v>
      </c>
      <c r="C577" s="20">
        <v>2.0</v>
      </c>
      <c r="D577" s="20">
        <v>2021.0</v>
      </c>
      <c r="E577" s="3" t="s">
        <v>3659</v>
      </c>
      <c r="F577" s="11"/>
      <c r="J577" s="3" t="s">
        <v>3660</v>
      </c>
      <c r="M577" s="5" t="s">
        <v>3661</v>
      </c>
      <c r="N577" s="5" t="s">
        <v>3657</v>
      </c>
      <c r="O577" s="20">
        <v>2026.0</v>
      </c>
      <c r="P577" s="20">
        <v>1.0</v>
      </c>
      <c r="Q577" s="20">
        <v>1.0</v>
      </c>
    </row>
    <row r="578">
      <c r="A578" s="3" t="s">
        <v>3659</v>
      </c>
      <c r="B578" s="3" t="s">
        <v>3662</v>
      </c>
      <c r="C578" s="20">
        <v>2.0</v>
      </c>
      <c r="D578" s="20">
        <v>2020.0</v>
      </c>
      <c r="E578" s="3" t="s">
        <v>3663</v>
      </c>
      <c r="F578" s="11"/>
      <c r="G578" s="6">
        <v>44366.0</v>
      </c>
      <c r="H578" s="6">
        <v>44002.0</v>
      </c>
      <c r="J578" s="3" t="s">
        <v>3664</v>
      </c>
      <c r="M578" s="5" t="s">
        <v>3665</v>
      </c>
      <c r="N578" s="5" t="s">
        <v>3657</v>
      </c>
      <c r="O578" s="20">
        <v>2026.0</v>
      </c>
      <c r="P578" s="20">
        <v>1.0</v>
      </c>
      <c r="Q578" s="20">
        <v>1.0</v>
      </c>
    </row>
    <row r="579">
      <c r="A579" s="3" t="s">
        <v>3663</v>
      </c>
      <c r="B579" s="3" t="s">
        <v>3666</v>
      </c>
      <c r="C579" s="20">
        <v>2.0</v>
      </c>
      <c r="D579" s="20">
        <v>2019.0</v>
      </c>
      <c r="E579" s="3" t="s">
        <v>3667</v>
      </c>
      <c r="F579" s="11"/>
      <c r="G579" s="6">
        <v>44001.0</v>
      </c>
      <c r="H579" s="6">
        <v>43636.0</v>
      </c>
      <c r="M579" s="5" t="s">
        <v>3668</v>
      </c>
      <c r="N579" s="5" t="s">
        <v>3657</v>
      </c>
      <c r="O579" s="20">
        <v>2026.0</v>
      </c>
      <c r="P579" s="20">
        <v>1.0</v>
      </c>
      <c r="Q579" s="3">
        <v>0.0</v>
      </c>
    </row>
    <row r="580">
      <c r="A580" s="3" t="s">
        <v>3669</v>
      </c>
      <c r="B580" s="3" t="s">
        <v>3670</v>
      </c>
      <c r="C580" s="20">
        <v>1.0</v>
      </c>
      <c r="D580" s="20">
        <v>2019.0</v>
      </c>
      <c r="E580" s="3" t="s">
        <v>3671</v>
      </c>
      <c r="F580" s="11"/>
      <c r="G580" s="6">
        <v>43923.0</v>
      </c>
      <c r="H580" s="6">
        <v>43558.0</v>
      </c>
      <c r="K580" s="3" t="s">
        <v>3672</v>
      </c>
      <c r="M580" s="5" t="s">
        <v>3673</v>
      </c>
      <c r="N580" s="5" t="s">
        <v>3674</v>
      </c>
      <c r="O580" s="20">
        <v>2026.0</v>
      </c>
      <c r="P580" s="20">
        <v>1.0</v>
      </c>
      <c r="Q580" s="3">
        <v>0.0</v>
      </c>
    </row>
    <row r="581">
      <c r="A581" s="3" t="s">
        <v>3372</v>
      </c>
      <c r="B581" s="3" t="s">
        <v>3675</v>
      </c>
      <c r="C581" s="20">
        <v>4.0</v>
      </c>
      <c r="D581" s="20">
        <v>2019.0</v>
      </c>
      <c r="E581" s="3" t="s">
        <v>3676</v>
      </c>
      <c r="F581" s="11"/>
      <c r="G581" s="6">
        <v>44226.0</v>
      </c>
      <c r="H581" s="6">
        <v>43861.0</v>
      </c>
      <c r="J581" s="3" t="s">
        <v>3677</v>
      </c>
      <c r="M581" s="5" t="s">
        <v>3678</v>
      </c>
      <c r="N581" s="5" t="s">
        <v>3374</v>
      </c>
      <c r="O581" s="20">
        <v>2026.0</v>
      </c>
      <c r="P581" s="20">
        <v>1.0</v>
      </c>
      <c r="Q581" s="20">
        <v>1.0</v>
      </c>
    </row>
    <row r="582">
      <c r="A582" s="3" t="s">
        <v>3679</v>
      </c>
      <c r="B582" s="3" t="s">
        <v>3680</v>
      </c>
      <c r="C582" s="20">
        <v>4.0</v>
      </c>
      <c r="D582" s="20">
        <v>2020.0</v>
      </c>
      <c r="E582" s="3" t="s">
        <v>3681</v>
      </c>
      <c r="F582" s="11"/>
      <c r="J582" s="3" t="s">
        <v>3682</v>
      </c>
      <c r="K582" s="3" t="s">
        <v>3683</v>
      </c>
      <c r="M582" s="5" t="s">
        <v>3684</v>
      </c>
      <c r="N582" s="5" t="s">
        <v>3685</v>
      </c>
      <c r="O582" s="20">
        <v>2026.0</v>
      </c>
      <c r="P582" s="20">
        <v>1.0</v>
      </c>
      <c r="Q582" s="20">
        <v>1.0</v>
      </c>
    </row>
    <row r="583">
      <c r="A583" s="3" t="s">
        <v>3681</v>
      </c>
      <c r="B583" s="3" t="s">
        <v>3686</v>
      </c>
      <c r="C583" s="20">
        <v>4.0</v>
      </c>
      <c r="D583" s="20">
        <v>2019.0</v>
      </c>
      <c r="E583" s="3" t="s">
        <v>3687</v>
      </c>
      <c r="F583" s="11"/>
      <c r="G583" s="6">
        <v>44226.0</v>
      </c>
      <c r="H583" s="6">
        <v>43861.0</v>
      </c>
      <c r="J583" s="3" t="s">
        <v>3682</v>
      </c>
      <c r="M583" s="5" t="s">
        <v>3688</v>
      </c>
      <c r="N583" s="5" t="s">
        <v>3685</v>
      </c>
      <c r="O583" s="20">
        <v>2026.0</v>
      </c>
      <c r="P583" s="20">
        <v>1.0</v>
      </c>
      <c r="Q583" s="3">
        <v>0.0</v>
      </c>
    </row>
    <row r="584">
      <c r="A584" s="3" t="s">
        <v>3689</v>
      </c>
      <c r="B584" s="3" t="s">
        <v>3690</v>
      </c>
      <c r="C584" s="20">
        <v>2.0</v>
      </c>
      <c r="D584" s="20">
        <v>2022.0</v>
      </c>
      <c r="E584" s="3" t="s">
        <v>3691</v>
      </c>
      <c r="F584" s="7">
        <v>0.06</v>
      </c>
      <c r="J584" s="3" t="s">
        <v>3692</v>
      </c>
      <c r="M584" s="5" t="s">
        <v>3693</v>
      </c>
      <c r="N584" s="5" t="s">
        <v>3694</v>
      </c>
      <c r="O584" s="20">
        <v>2026.0</v>
      </c>
      <c r="P584" s="20">
        <v>1.0</v>
      </c>
      <c r="Q584" s="20">
        <v>1.0</v>
      </c>
    </row>
    <row r="585">
      <c r="A585" s="3" t="s">
        <v>3691</v>
      </c>
      <c r="B585" s="3" t="s">
        <v>3695</v>
      </c>
      <c r="C585" s="20">
        <v>2.0</v>
      </c>
      <c r="D585" s="20">
        <v>2021.0</v>
      </c>
      <c r="E585" s="3" t="s">
        <v>3696</v>
      </c>
      <c r="F585" s="11"/>
      <c r="J585" s="3" t="s">
        <v>3697</v>
      </c>
      <c r="M585" s="5" t="s">
        <v>3698</v>
      </c>
      <c r="N585" s="5" t="s">
        <v>3694</v>
      </c>
      <c r="O585" s="20">
        <v>2026.0</v>
      </c>
      <c r="P585" s="20">
        <v>1.0</v>
      </c>
      <c r="Q585" s="3">
        <v>0.0</v>
      </c>
    </row>
    <row r="586">
      <c r="A586" s="3" t="s">
        <v>3696</v>
      </c>
      <c r="B586" s="3" t="s">
        <v>3699</v>
      </c>
      <c r="C586" s="20">
        <v>2.0</v>
      </c>
      <c r="D586" s="20">
        <v>2020.0</v>
      </c>
      <c r="E586" s="3" t="s">
        <v>3700</v>
      </c>
      <c r="F586" s="11"/>
      <c r="G586" s="6">
        <v>44408.0</v>
      </c>
      <c r="H586" s="6">
        <v>44044.0</v>
      </c>
      <c r="J586" s="3" t="s">
        <v>3701</v>
      </c>
      <c r="M586" s="5" t="s">
        <v>3702</v>
      </c>
      <c r="N586" s="5" t="s">
        <v>3694</v>
      </c>
      <c r="O586" s="20">
        <v>2026.0</v>
      </c>
      <c r="P586" s="20">
        <v>1.0</v>
      </c>
      <c r="Q586" s="3">
        <v>0.0</v>
      </c>
    </row>
    <row r="587">
      <c r="A587" s="3" t="s">
        <v>3700</v>
      </c>
      <c r="B587" s="3" t="s">
        <v>3703</v>
      </c>
      <c r="C587" s="20">
        <v>2.0</v>
      </c>
      <c r="D587" s="20">
        <v>2019.0</v>
      </c>
      <c r="E587" s="3" t="s">
        <v>3704</v>
      </c>
      <c r="F587" s="11"/>
      <c r="G587" s="6">
        <v>44043.0</v>
      </c>
      <c r="H587" s="6">
        <v>43678.0</v>
      </c>
      <c r="M587" s="5" t="s">
        <v>3705</v>
      </c>
      <c r="N587" s="5" t="s">
        <v>3694</v>
      </c>
      <c r="O587" s="20">
        <v>2026.0</v>
      </c>
      <c r="P587" s="20">
        <v>1.0</v>
      </c>
      <c r="Q587" s="20">
        <v>1.0</v>
      </c>
    </row>
    <row r="588">
      <c r="A588" s="3" t="s">
        <v>3706</v>
      </c>
      <c r="B588" s="3" t="s">
        <v>3707</v>
      </c>
      <c r="C588" s="20">
        <v>4.0</v>
      </c>
      <c r="D588" s="20">
        <v>2020.0</v>
      </c>
      <c r="E588" s="3" t="s">
        <v>3708</v>
      </c>
      <c r="F588" s="11"/>
      <c r="G588" s="6">
        <v>44592.0</v>
      </c>
      <c r="H588" s="6">
        <v>44228.0</v>
      </c>
      <c r="J588" s="3" t="s">
        <v>3709</v>
      </c>
      <c r="M588" s="5" t="s">
        <v>3710</v>
      </c>
      <c r="N588" s="5" t="s">
        <v>823</v>
      </c>
      <c r="O588" s="20">
        <v>2026.0</v>
      </c>
      <c r="P588" s="20">
        <v>1.0</v>
      </c>
      <c r="Q588" s="3">
        <v>0.0</v>
      </c>
    </row>
    <row r="589">
      <c r="A589" s="3" t="s">
        <v>3711</v>
      </c>
      <c r="B589" s="3" t="s">
        <v>3712</v>
      </c>
      <c r="C589" s="20">
        <v>1.0</v>
      </c>
      <c r="D589" s="20">
        <v>2023.0</v>
      </c>
      <c r="E589" s="3" t="s">
        <v>3713</v>
      </c>
      <c r="F589" s="7">
        <v>0.08</v>
      </c>
      <c r="J589" s="3" t="s">
        <v>3714</v>
      </c>
      <c r="M589" s="5" t="s">
        <v>3715</v>
      </c>
      <c r="N589" s="5" t="s">
        <v>823</v>
      </c>
      <c r="O589" s="20">
        <v>2026.0</v>
      </c>
      <c r="P589" s="20">
        <v>1.0</v>
      </c>
      <c r="Q589" s="20">
        <v>1.0</v>
      </c>
    </row>
    <row r="590">
      <c r="A590" s="3" t="s">
        <v>3713</v>
      </c>
      <c r="B590" s="3" t="s">
        <v>3716</v>
      </c>
      <c r="C590" s="20">
        <v>1.0</v>
      </c>
      <c r="D590" s="20">
        <v>2022.0</v>
      </c>
      <c r="E590" s="3" t="s">
        <v>3706</v>
      </c>
      <c r="F590" s="11"/>
      <c r="J590" s="3" t="s">
        <v>3717</v>
      </c>
      <c r="M590" s="5" t="s">
        <v>3718</v>
      </c>
      <c r="N590" s="5" t="s">
        <v>823</v>
      </c>
      <c r="O590" s="20">
        <v>2026.0</v>
      </c>
      <c r="P590" s="20">
        <v>1.0</v>
      </c>
      <c r="Q590" s="20">
        <v>1.0</v>
      </c>
    </row>
    <row r="591">
      <c r="A591" s="3" t="s">
        <v>3719</v>
      </c>
      <c r="B591" s="3" t="s">
        <v>3720</v>
      </c>
      <c r="C591" s="20">
        <v>4.0</v>
      </c>
      <c r="D591" s="20">
        <v>2022.0</v>
      </c>
      <c r="E591" s="3" t="s">
        <v>3721</v>
      </c>
      <c r="F591" s="7">
        <v>0.0789</v>
      </c>
      <c r="J591" s="3" t="s">
        <v>3722</v>
      </c>
      <c r="M591" s="5" t="s">
        <v>3723</v>
      </c>
      <c r="N591" s="5" t="s">
        <v>3724</v>
      </c>
      <c r="O591" s="20">
        <v>2026.0</v>
      </c>
      <c r="P591" s="20">
        <v>1.0</v>
      </c>
      <c r="Q591" s="20">
        <v>1.0</v>
      </c>
    </row>
    <row r="592">
      <c r="A592" s="3" t="s">
        <v>3725</v>
      </c>
      <c r="B592" s="3" t="s">
        <v>3726</v>
      </c>
      <c r="C592" s="20">
        <v>3.0</v>
      </c>
      <c r="D592" s="20">
        <v>2023.0</v>
      </c>
      <c r="E592" s="3" t="s">
        <v>3727</v>
      </c>
      <c r="F592" s="11"/>
      <c r="I592" s="3" t="s">
        <v>3728</v>
      </c>
      <c r="J592" s="3" t="s">
        <v>3729</v>
      </c>
      <c r="M592" s="5" t="s">
        <v>3730</v>
      </c>
      <c r="N592" s="5" t="s">
        <v>3731</v>
      </c>
      <c r="O592" s="20">
        <v>2026.0</v>
      </c>
      <c r="P592" s="20">
        <v>1.0</v>
      </c>
      <c r="Q592" s="20">
        <v>1.0</v>
      </c>
    </row>
    <row r="593">
      <c r="A593" s="3" t="s">
        <v>3732</v>
      </c>
      <c r="B593" s="3" t="s">
        <v>3733</v>
      </c>
      <c r="C593" s="20">
        <v>3.0</v>
      </c>
      <c r="D593" s="20">
        <v>2022.0</v>
      </c>
      <c r="E593" s="3" t="s">
        <v>3734</v>
      </c>
      <c r="F593" s="7">
        <v>0.15</v>
      </c>
      <c r="J593" s="3" t="s">
        <v>3735</v>
      </c>
      <c r="M593" s="5" t="s">
        <v>3736</v>
      </c>
      <c r="N593" s="5" t="s">
        <v>743</v>
      </c>
      <c r="O593" s="20">
        <v>2026.0</v>
      </c>
      <c r="P593" s="20">
        <v>1.0</v>
      </c>
      <c r="Q593" s="20">
        <v>1.0</v>
      </c>
    </row>
    <row r="594">
      <c r="A594" s="3" t="s">
        <v>3737</v>
      </c>
      <c r="B594" s="3" t="s">
        <v>3738</v>
      </c>
      <c r="C594" s="20">
        <v>2.0</v>
      </c>
      <c r="D594" s="20">
        <v>2022.0</v>
      </c>
      <c r="E594" s="3" t="s">
        <v>3739</v>
      </c>
      <c r="F594" s="11"/>
      <c r="J594" s="3" t="s">
        <v>3740</v>
      </c>
      <c r="M594" s="5" t="s">
        <v>3741</v>
      </c>
      <c r="N594" s="5" t="s">
        <v>2208</v>
      </c>
      <c r="O594" s="20">
        <v>2026.0</v>
      </c>
      <c r="P594" s="20">
        <v>1.0</v>
      </c>
      <c r="Q594" s="3">
        <v>0.0</v>
      </c>
    </row>
    <row r="595">
      <c r="A595" s="3" t="s">
        <v>3742</v>
      </c>
      <c r="B595" s="3" t="s">
        <v>3743</v>
      </c>
      <c r="C595" s="20">
        <v>3.0</v>
      </c>
      <c r="D595" s="20">
        <v>2020.0</v>
      </c>
      <c r="E595" s="3" t="s">
        <v>3744</v>
      </c>
      <c r="F595" s="11"/>
      <c r="G595" s="6">
        <v>44500.0</v>
      </c>
      <c r="H595" s="6">
        <v>44136.0</v>
      </c>
      <c r="J595" s="3" t="s">
        <v>3745</v>
      </c>
      <c r="M595" s="5" t="s">
        <v>3746</v>
      </c>
      <c r="N595" s="5" t="s">
        <v>3747</v>
      </c>
      <c r="O595" s="20">
        <v>2026.0</v>
      </c>
      <c r="P595" s="20">
        <v>1.0</v>
      </c>
      <c r="Q595" s="3">
        <v>0.0</v>
      </c>
    </row>
    <row r="596">
      <c r="A596" s="3" t="s">
        <v>3748</v>
      </c>
      <c r="B596" s="3" t="s">
        <v>3749</v>
      </c>
      <c r="C596" s="20">
        <v>3.0</v>
      </c>
      <c r="D596" s="20">
        <v>2021.0</v>
      </c>
      <c r="E596" s="3" t="s">
        <v>3742</v>
      </c>
      <c r="F596" s="11"/>
      <c r="K596" s="3" t="s">
        <v>3750</v>
      </c>
      <c r="M596" s="5" t="s">
        <v>3751</v>
      </c>
      <c r="N596" s="5" t="s">
        <v>3747</v>
      </c>
      <c r="O596" s="20">
        <v>2026.0</v>
      </c>
      <c r="P596" s="20">
        <v>1.0</v>
      </c>
      <c r="Q596" s="3">
        <v>0.0</v>
      </c>
    </row>
    <row r="597">
      <c r="A597" s="3" t="s">
        <v>3752</v>
      </c>
      <c r="B597" s="3" t="s">
        <v>3753</v>
      </c>
      <c r="C597" s="20">
        <v>4.0</v>
      </c>
      <c r="D597" s="20">
        <v>2018.0</v>
      </c>
      <c r="E597" s="3" t="s">
        <v>3754</v>
      </c>
      <c r="F597" s="11"/>
      <c r="G597" s="6">
        <v>43830.0</v>
      </c>
      <c r="H597" s="6">
        <v>43466.0</v>
      </c>
      <c r="K597" s="3" t="s">
        <v>3755</v>
      </c>
      <c r="M597" s="5" t="s">
        <v>3756</v>
      </c>
      <c r="N597" s="5" t="s">
        <v>3757</v>
      </c>
      <c r="O597" s="20">
        <v>2026.0</v>
      </c>
      <c r="P597" s="20">
        <v>1.0</v>
      </c>
      <c r="Q597" s="20">
        <v>1.0</v>
      </c>
    </row>
    <row r="598">
      <c r="A598" s="3" t="s">
        <v>3754</v>
      </c>
      <c r="B598" s="3" t="s">
        <v>3758</v>
      </c>
      <c r="C598" s="20">
        <v>4.0</v>
      </c>
      <c r="D598" s="20">
        <v>2017.0</v>
      </c>
      <c r="E598" s="3" t="s">
        <v>3759</v>
      </c>
      <c r="F598" s="11"/>
      <c r="G598" s="6">
        <v>43465.0</v>
      </c>
      <c r="H598" s="6">
        <v>43101.0</v>
      </c>
      <c r="J598" s="3" t="s">
        <v>3760</v>
      </c>
      <c r="M598" s="5" t="s">
        <v>3761</v>
      </c>
      <c r="N598" s="5" t="s">
        <v>3757</v>
      </c>
      <c r="O598" s="20">
        <v>2026.0</v>
      </c>
      <c r="P598" s="20">
        <v>1.0</v>
      </c>
      <c r="Q598" s="3">
        <v>0.0</v>
      </c>
    </row>
    <row r="599">
      <c r="A599" s="3" t="s">
        <v>3762</v>
      </c>
      <c r="B599" s="3" t="s">
        <v>3763</v>
      </c>
      <c r="C599" s="20">
        <v>3.0</v>
      </c>
      <c r="D599" s="20">
        <v>2021.0</v>
      </c>
      <c r="E599" s="3" t="s">
        <v>3764</v>
      </c>
      <c r="F599" s="11"/>
      <c r="J599" s="3" t="s">
        <v>3765</v>
      </c>
      <c r="K599" s="3" t="s">
        <v>3766</v>
      </c>
      <c r="M599" s="5" t="s">
        <v>3767</v>
      </c>
      <c r="N599" s="5" t="s">
        <v>3768</v>
      </c>
      <c r="O599" s="20">
        <v>2026.0</v>
      </c>
      <c r="P599" s="20">
        <v>1.0</v>
      </c>
      <c r="Q599" s="3">
        <v>0.0</v>
      </c>
    </row>
    <row r="600">
      <c r="A600" s="3" t="s">
        <v>3764</v>
      </c>
      <c r="B600" s="3" t="s">
        <v>3769</v>
      </c>
      <c r="C600" s="20">
        <v>3.0</v>
      </c>
      <c r="D600" s="20">
        <v>2020.0</v>
      </c>
      <c r="E600" s="3" t="s">
        <v>3770</v>
      </c>
      <c r="F600" s="11"/>
      <c r="G600" s="6">
        <v>44439.0</v>
      </c>
      <c r="H600" s="6">
        <v>44075.0</v>
      </c>
      <c r="J600" s="3" t="s">
        <v>3765</v>
      </c>
      <c r="M600" s="5" t="s">
        <v>3771</v>
      </c>
      <c r="N600" s="5" t="s">
        <v>3768</v>
      </c>
      <c r="O600" s="20">
        <v>2026.0</v>
      </c>
      <c r="P600" s="20">
        <v>1.0</v>
      </c>
      <c r="Q600" s="20">
        <v>1.0</v>
      </c>
    </row>
    <row r="601">
      <c r="A601" s="3" t="s">
        <v>3772</v>
      </c>
      <c r="B601" s="3" t="s">
        <v>3773</v>
      </c>
      <c r="C601" s="20">
        <v>4.0</v>
      </c>
      <c r="D601" s="20">
        <v>2019.0</v>
      </c>
      <c r="E601" s="3" t="s">
        <v>3774</v>
      </c>
      <c r="F601" s="11"/>
      <c r="G601" s="6">
        <v>44210.0</v>
      </c>
      <c r="H601" s="6">
        <v>43845.0</v>
      </c>
      <c r="M601" s="5" t="s">
        <v>3775</v>
      </c>
      <c r="N601" s="5" t="s">
        <v>3776</v>
      </c>
      <c r="O601" s="20">
        <v>2026.0</v>
      </c>
      <c r="P601" s="20">
        <v>1.0</v>
      </c>
      <c r="Q601" s="20">
        <v>1.0</v>
      </c>
    </row>
    <row r="602">
      <c r="A602" s="3" t="s">
        <v>3777</v>
      </c>
      <c r="B602" s="3" t="s">
        <v>3778</v>
      </c>
      <c r="C602" s="20">
        <v>4.0</v>
      </c>
      <c r="D602" s="20">
        <v>2020.0</v>
      </c>
      <c r="E602" s="3" t="s">
        <v>3772</v>
      </c>
      <c r="F602" s="11"/>
      <c r="K602" s="3" t="s">
        <v>3779</v>
      </c>
      <c r="M602" s="5" t="s">
        <v>3780</v>
      </c>
      <c r="N602" s="5" t="s">
        <v>3776</v>
      </c>
      <c r="O602" s="20">
        <v>2026.0</v>
      </c>
      <c r="P602" s="20">
        <v>1.0</v>
      </c>
      <c r="Q602" s="3">
        <v>0.0</v>
      </c>
    </row>
    <row r="603">
      <c r="A603" s="3" t="s">
        <v>3781</v>
      </c>
      <c r="B603" s="3" t="s">
        <v>3782</v>
      </c>
      <c r="C603" s="20">
        <v>4.0</v>
      </c>
      <c r="D603" s="20">
        <v>2023.0</v>
      </c>
      <c r="E603" s="3" t="s">
        <v>3783</v>
      </c>
      <c r="F603" s="7">
        <v>0.1</v>
      </c>
      <c r="I603" s="3" t="s">
        <v>3784</v>
      </c>
      <c r="J603" s="3" t="s">
        <v>3785</v>
      </c>
      <c r="M603" s="5" t="s">
        <v>3786</v>
      </c>
      <c r="N603" s="5" t="s">
        <v>3787</v>
      </c>
      <c r="O603" s="20">
        <v>2026.0</v>
      </c>
      <c r="P603" s="20">
        <v>1.0</v>
      </c>
      <c r="Q603" s="20">
        <v>1.0</v>
      </c>
    </row>
    <row r="604">
      <c r="A604" s="3" t="s">
        <v>3788</v>
      </c>
      <c r="B604" s="3" t="s">
        <v>3789</v>
      </c>
      <c r="C604" s="20">
        <v>4.0</v>
      </c>
      <c r="D604" s="20">
        <v>2022.0</v>
      </c>
      <c r="E604" s="3" t="s">
        <v>3790</v>
      </c>
      <c r="F604" s="11"/>
      <c r="J604" s="3" t="s">
        <v>3791</v>
      </c>
      <c r="M604" s="5" t="s">
        <v>3792</v>
      </c>
      <c r="N604" s="5" t="s">
        <v>3793</v>
      </c>
      <c r="O604" s="20">
        <v>2026.0</v>
      </c>
      <c r="P604" s="20">
        <v>1.0</v>
      </c>
      <c r="Q604" s="20">
        <v>1.0</v>
      </c>
    </row>
    <row r="605">
      <c r="A605" s="3" t="s">
        <v>3790</v>
      </c>
      <c r="B605" s="3" t="s">
        <v>3794</v>
      </c>
      <c r="C605" s="20">
        <v>4.0</v>
      </c>
      <c r="D605" s="20">
        <v>2021.0</v>
      </c>
      <c r="E605" s="3" t="s">
        <v>3795</v>
      </c>
      <c r="F605" s="11"/>
      <c r="J605" s="3" t="s">
        <v>3796</v>
      </c>
      <c r="M605" s="5" t="s">
        <v>3797</v>
      </c>
      <c r="N605" s="5" t="s">
        <v>3793</v>
      </c>
      <c r="O605" s="20">
        <v>2026.0</v>
      </c>
      <c r="P605" s="20">
        <v>1.0</v>
      </c>
      <c r="Q605" s="3">
        <v>0.0</v>
      </c>
    </row>
    <row r="606">
      <c r="A606" s="3" t="s">
        <v>3798</v>
      </c>
      <c r="B606" s="3" t="s">
        <v>3799</v>
      </c>
      <c r="C606" s="20">
        <v>3.0</v>
      </c>
      <c r="D606" s="20">
        <v>2028.0</v>
      </c>
      <c r="E606" s="3" t="s">
        <v>3800</v>
      </c>
      <c r="F606" s="7">
        <v>0.0018</v>
      </c>
      <c r="L606" s="3" t="s">
        <v>541</v>
      </c>
      <c r="M606" s="5" t="s">
        <v>3801</v>
      </c>
      <c r="N606" s="5" t="s">
        <v>3418</v>
      </c>
      <c r="O606" s="20">
        <v>2026.0</v>
      </c>
      <c r="P606" s="20">
        <v>1.0</v>
      </c>
      <c r="Q606" s="3">
        <v>0.0</v>
      </c>
    </row>
    <row r="607">
      <c r="A607" s="3" t="s">
        <v>3800</v>
      </c>
      <c r="B607" s="3" t="s">
        <v>3802</v>
      </c>
      <c r="C607" s="20">
        <v>3.0</v>
      </c>
      <c r="D607" s="20">
        <v>2025.0</v>
      </c>
      <c r="E607" s="3" t="s">
        <v>3412</v>
      </c>
      <c r="F607" s="7">
        <v>0.0018</v>
      </c>
      <c r="I607" s="3" t="s">
        <v>3803</v>
      </c>
      <c r="J607" s="3" t="s">
        <v>3804</v>
      </c>
      <c r="M607" s="5" t="s">
        <v>3805</v>
      </c>
      <c r="N607" s="5" t="s">
        <v>3418</v>
      </c>
      <c r="O607" s="20">
        <v>2026.0</v>
      </c>
      <c r="P607" s="20">
        <v>1.0</v>
      </c>
      <c r="Q607" s="20">
        <v>1.0</v>
      </c>
    </row>
    <row r="608">
      <c r="A608" s="3" t="s">
        <v>3806</v>
      </c>
      <c r="B608" s="3" t="s">
        <v>3807</v>
      </c>
      <c r="C608" s="20">
        <v>4.0</v>
      </c>
      <c r="D608" s="20">
        <v>2020.0</v>
      </c>
      <c r="E608" s="3" t="s">
        <v>3808</v>
      </c>
      <c r="F608" s="11"/>
      <c r="G608" s="6">
        <v>44561.0</v>
      </c>
      <c r="H608" s="6">
        <v>44197.0</v>
      </c>
      <c r="J608" s="3" t="s">
        <v>3809</v>
      </c>
      <c r="M608" s="5" t="s">
        <v>3810</v>
      </c>
      <c r="N608" s="5" t="s">
        <v>3811</v>
      </c>
      <c r="O608" s="20">
        <v>2026.0</v>
      </c>
      <c r="P608" s="20">
        <v>1.0</v>
      </c>
      <c r="Q608" s="3">
        <v>0.0</v>
      </c>
    </row>
    <row r="609">
      <c r="A609" s="3" t="s">
        <v>3812</v>
      </c>
      <c r="B609" s="3" t="s">
        <v>3813</v>
      </c>
      <c r="C609" s="20">
        <v>4.0</v>
      </c>
      <c r="D609" s="20">
        <v>2022.0</v>
      </c>
      <c r="E609" s="3" t="s">
        <v>3806</v>
      </c>
      <c r="F609" s="7">
        <v>0.0542</v>
      </c>
      <c r="J609" s="3" t="s">
        <v>3814</v>
      </c>
      <c r="M609" s="5" t="s">
        <v>3815</v>
      </c>
      <c r="N609" s="5" t="s">
        <v>3811</v>
      </c>
      <c r="O609" s="20">
        <v>2026.0</v>
      </c>
      <c r="P609" s="20">
        <v>1.0</v>
      </c>
      <c r="Q609" s="20">
        <v>1.0</v>
      </c>
    </row>
    <row r="610">
      <c r="A610" s="3" t="s">
        <v>3816</v>
      </c>
      <c r="B610" s="3" t="s">
        <v>3817</v>
      </c>
      <c r="C610" s="20">
        <v>1.0</v>
      </c>
      <c r="D610" s="20">
        <v>2024.0</v>
      </c>
      <c r="E610" s="3" t="s">
        <v>3818</v>
      </c>
      <c r="F610" s="7">
        <v>0.046</v>
      </c>
      <c r="J610" s="3" t="s">
        <v>3819</v>
      </c>
      <c r="M610" s="5" t="s">
        <v>3820</v>
      </c>
      <c r="N610" s="5" t="s">
        <v>1068</v>
      </c>
      <c r="O610" s="20">
        <v>2026.0</v>
      </c>
      <c r="P610" s="20">
        <v>1.0</v>
      </c>
      <c r="Q610" s="20">
        <v>1.0</v>
      </c>
    </row>
    <row r="611">
      <c r="A611" s="3" t="s">
        <v>3821</v>
      </c>
      <c r="B611" s="3" t="s">
        <v>3822</v>
      </c>
      <c r="C611" s="20">
        <v>1.0</v>
      </c>
      <c r="D611" s="20">
        <v>2028.0</v>
      </c>
      <c r="E611" s="3" t="s">
        <v>3823</v>
      </c>
      <c r="F611" s="7">
        <v>0.046</v>
      </c>
      <c r="L611" s="3" t="s">
        <v>1027</v>
      </c>
      <c r="M611" s="5" t="s">
        <v>3824</v>
      </c>
      <c r="N611" s="5" t="s">
        <v>1068</v>
      </c>
      <c r="O611" s="20">
        <v>2026.0</v>
      </c>
      <c r="P611" s="20">
        <v>1.0</v>
      </c>
      <c r="Q611" s="3">
        <v>0.0</v>
      </c>
    </row>
    <row r="612">
      <c r="A612" s="3" t="s">
        <v>3823</v>
      </c>
      <c r="B612" s="3" t="s">
        <v>3825</v>
      </c>
      <c r="C612" s="20">
        <v>1.0</v>
      </c>
      <c r="D612" s="20">
        <v>2025.0</v>
      </c>
      <c r="E612" s="3" t="s">
        <v>3816</v>
      </c>
      <c r="F612" s="7">
        <v>0.046</v>
      </c>
      <c r="I612" s="3" t="s">
        <v>3826</v>
      </c>
      <c r="J612" s="3" t="s">
        <v>3827</v>
      </c>
      <c r="M612" s="5" t="s">
        <v>3828</v>
      </c>
      <c r="N612" s="5" t="s">
        <v>1068</v>
      </c>
      <c r="O612" s="20">
        <v>2026.0</v>
      </c>
      <c r="P612" s="20">
        <v>1.0</v>
      </c>
      <c r="Q612" s="20">
        <v>1.0</v>
      </c>
    </row>
    <row r="613">
      <c r="A613" s="3" t="s">
        <v>3829</v>
      </c>
      <c r="B613" s="3" t="s">
        <v>3830</v>
      </c>
      <c r="C613" s="20">
        <v>3.0</v>
      </c>
      <c r="D613" s="20">
        <v>2023.0</v>
      </c>
      <c r="E613" s="3" t="s">
        <v>3831</v>
      </c>
      <c r="F613" s="7">
        <v>1.0173</v>
      </c>
      <c r="J613" s="3" t="s">
        <v>3832</v>
      </c>
      <c r="M613" s="5" t="s">
        <v>3833</v>
      </c>
      <c r="N613" s="5" t="s">
        <v>3834</v>
      </c>
      <c r="O613" s="20">
        <v>2026.0</v>
      </c>
      <c r="P613" s="20">
        <v>1.0</v>
      </c>
      <c r="Q613" s="20">
        <v>1.0</v>
      </c>
    </row>
    <row r="614">
      <c r="A614" s="3" t="s">
        <v>3831</v>
      </c>
      <c r="B614" s="3" t="s">
        <v>3835</v>
      </c>
      <c r="C614" s="20">
        <v>3.0</v>
      </c>
      <c r="D614" s="20">
        <v>2022.0</v>
      </c>
      <c r="E614" s="3" t="s">
        <v>3836</v>
      </c>
      <c r="F614" s="7">
        <v>0.1192</v>
      </c>
      <c r="J614" s="3" t="s">
        <v>3837</v>
      </c>
      <c r="M614" s="5" t="s">
        <v>3838</v>
      </c>
      <c r="N614" s="5" t="s">
        <v>3834</v>
      </c>
      <c r="O614" s="20">
        <v>2026.0</v>
      </c>
      <c r="P614" s="20">
        <v>1.0</v>
      </c>
      <c r="Q614" s="20">
        <v>1.0</v>
      </c>
    </row>
    <row r="615">
      <c r="A615" s="3" t="s">
        <v>3839</v>
      </c>
      <c r="B615" s="3" t="s">
        <v>3840</v>
      </c>
      <c r="C615" s="20">
        <v>1.0</v>
      </c>
      <c r="D615" s="20">
        <v>2019.0</v>
      </c>
      <c r="E615" s="3" t="s">
        <v>3841</v>
      </c>
      <c r="F615" s="11"/>
      <c r="G615" s="6">
        <v>43904.0</v>
      </c>
      <c r="H615" s="6">
        <v>43539.0</v>
      </c>
      <c r="K615" s="3" t="s">
        <v>3842</v>
      </c>
      <c r="M615" s="5" t="s">
        <v>3843</v>
      </c>
      <c r="N615" s="5" t="s">
        <v>1919</v>
      </c>
      <c r="O615" s="20">
        <v>2026.0</v>
      </c>
      <c r="P615" s="20">
        <v>1.0</v>
      </c>
      <c r="Q615" s="20">
        <v>1.0</v>
      </c>
    </row>
    <row r="616">
      <c r="A616" s="3" t="s">
        <v>3844</v>
      </c>
      <c r="B616" s="3" t="s">
        <v>3845</v>
      </c>
      <c r="C616" s="20">
        <v>3.0</v>
      </c>
      <c r="D616" s="20">
        <v>2025.0</v>
      </c>
      <c r="E616" s="3" t="s">
        <v>3496</v>
      </c>
      <c r="F616" s="7">
        <v>0.027</v>
      </c>
      <c r="I616" s="3" t="s">
        <v>3846</v>
      </c>
      <c r="J616" s="3" t="s">
        <v>3847</v>
      </c>
      <c r="M616" s="5" t="s">
        <v>3848</v>
      </c>
      <c r="N616" s="5" t="s">
        <v>3501</v>
      </c>
      <c r="O616" s="20">
        <v>2026.0</v>
      </c>
      <c r="P616" s="20">
        <v>1.0</v>
      </c>
      <c r="Q616" s="20">
        <v>1.0</v>
      </c>
    </row>
    <row r="617">
      <c r="A617" s="3" t="s">
        <v>3849</v>
      </c>
      <c r="B617" s="3" t="s">
        <v>3850</v>
      </c>
      <c r="C617" s="20">
        <v>4.0</v>
      </c>
      <c r="D617" s="20">
        <v>2020.0</v>
      </c>
      <c r="E617" s="3" t="s">
        <v>1990</v>
      </c>
      <c r="F617" s="11"/>
      <c r="G617" s="6">
        <v>44544.0</v>
      </c>
      <c r="H617" s="6">
        <v>44180.0</v>
      </c>
      <c r="J617" s="3" t="s">
        <v>3851</v>
      </c>
      <c r="M617" s="5" t="s">
        <v>3852</v>
      </c>
      <c r="N617" s="5" t="s">
        <v>1149</v>
      </c>
      <c r="O617" s="20">
        <v>2026.0</v>
      </c>
      <c r="P617" s="20">
        <v>1.0</v>
      </c>
      <c r="Q617" s="3">
        <v>0.0</v>
      </c>
    </row>
    <row r="618">
      <c r="A618" s="3" t="s">
        <v>3853</v>
      </c>
      <c r="B618" s="3" t="s">
        <v>3854</v>
      </c>
      <c r="C618" s="20">
        <v>2.0</v>
      </c>
      <c r="D618" s="20">
        <v>2024.0</v>
      </c>
      <c r="E618" s="3" t="s">
        <v>3855</v>
      </c>
      <c r="F618" s="7">
        <v>0.06</v>
      </c>
      <c r="I618" s="3" t="s">
        <v>3856</v>
      </c>
      <c r="J618" s="3" t="s">
        <v>3857</v>
      </c>
      <c r="M618" s="5" t="s">
        <v>3858</v>
      </c>
      <c r="N618" s="5" t="s">
        <v>3694</v>
      </c>
      <c r="O618" s="20">
        <v>2026.0</v>
      </c>
      <c r="P618" s="20">
        <v>1.0</v>
      </c>
      <c r="Q618" s="20">
        <v>1.0</v>
      </c>
    </row>
    <row r="619">
      <c r="A619" s="3" t="s">
        <v>3859</v>
      </c>
      <c r="B619" s="3" t="s">
        <v>3860</v>
      </c>
      <c r="C619" s="20">
        <v>2.0</v>
      </c>
      <c r="D619" s="20">
        <v>2026.0</v>
      </c>
      <c r="E619" s="3" t="s">
        <v>3861</v>
      </c>
      <c r="F619" s="7">
        <v>0.06</v>
      </c>
      <c r="L619" s="3" t="s">
        <v>1027</v>
      </c>
      <c r="M619" s="5" t="s">
        <v>3862</v>
      </c>
      <c r="N619" s="5" t="s">
        <v>3694</v>
      </c>
      <c r="O619" s="20">
        <v>2026.0</v>
      </c>
      <c r="P619" s="20">
        <v>1.0</v>
      </c>
      <c r="Q619" s="3">
        <v>0.0</v>
      </c>
    </row>
    <row r="620">
      <c r="A620" s="3" t="s">
        <v>3861</v>
      </c>
      <c r="B620" s="3" t="s">
        <v>3863</v>
      </c>
      <c r="C620" s="20">
        <v>2.0</v>
      </c>
      <c r="D620" s="20">
        <v>2025.0</v>
      </c>
      <c r="E620" s="3" t="s">
        <v>3853</v>
      </c>
      <c r="F620" s="7">
        <v>0.06</v>
      </c>
      <c r="I620" s="3" t="s">
        <v>3864</v>
      </c>
      <c r="J620" s="3" t="s">
        <v>3865</v>
      </c>
      <c r="M620" s="5" t="s">
        <v>3866</v>
      </c>
      <c r="N620" s="5" t="s">
        <v>3694</v>
      </c>
      <c r="O620" s="20">
        <v>2026.0</v>
      </c>
      <c r="P620" s="20">
        <v>1.0</v>
      </c>
      <c r="Q620" s="20">
        <v>1.0</v>
      </c>
    </row>
    <row r="621">
      <c r="A621" s="3" t="s">
        <v>1785</v>
      </c>
      <c r="B621" s="3" t="s">
        <v>3867</v>
      </c>
      <c r="C621" s="20">
        <v>4.0</v>
      </c>
      <c r="D621" s="20">
        <v>2024.0</v>
      </c>
      <c r="E621" s="3" t="s">
        <v>1777</v>
      </c>
      <c r="F621" s="7">
        <v>0.0442</v>
      </c>
      <c r="J621" s="3" t="s">
        <v>3868</v>
      </c>
      <c r="M621" s="5" t="s">
        <v>3869</v>
      </c>
      <c r="N621" s="5" t="s">
        <v>1782</v>
      </c>
      <c r="O621" s="20">
        <v>2026.0</v>
      </c>
      <c r="P621" s="20">
        <v>1.0</v>
      </c>
      <c r="Q621" s="20">
        <v>1.0</v>
      </c>
    </row>
    <row r="622">
      <c r="A622" s="3" t="s">
        <v>1779</v>
      </c>
      <c r="B622" s="3" t="s">
        <v>3870</v>
      </c>
      <c r="C622" s="20">
        <v>4.0</v>
      </c>
      <c r="D622" s="20">
        <v>2022.0</v>
      </c>
      <c r="E622" s="3" t="s">
        <v>3871</v>
      </c>
      <c r="F622" s="7">
        <v>0.0442</v>
      </c>
      <c r="J622" s="3" t="s">
        <v>3872</v>
      </c>
      <c r="M622" s="5" t="s">
        <v>3873</v>
      </c>
      <c r="N622" s="5" t="s">
        <v>1782</v>
      </c>
      <c r="O622" s="20">
        <v>2026.0</v>
      </c>
      <c r="P622" s="20">
        <v>1.0</v>
      </c>
      <c r="Q622" s="20">
        <v>1.0</v>
      </c>
    </row>
    <row r="623">
      <c r="A623" s="3" t="s">
        <v>3871</v>
      </c>
      <c r="B623" s="3" t="s">
        <v>3874</v>
      </c>
      <c r="C623" s="20">
        <v>4.0</v>
      </c>
      <c r="D623" s="20">
        <v>2021.0</v>
      </c>
      <c r="E623" s="3" t="s">
        <v>3875</v>
      </c>
      <c r="F623" s="11"/>
      <c r="J623" s="3" t="s">
        <v>3876</v>
      </c>
      <c r="M623" s="5" t="s">
        <v>3877</v>
      </c>
      <c r="N623" s="5" t="s">
        <v>1782</v>
      </c>
      <c r="O623" s="20">
        <v>2026.0</v>
      </c>
      <c r="P623" s="20">
        <v>1.0</v>
      </c>
      <c r="Q623" s="20">
        <v>1.0</v>
      </c>
    </row>
    <row r="624">
      <c r="A624" s="3" t="s">
        <v>3878</v>
      </c>
      <c r="B624" s="3" t="s">
        <v>3879</v>
      </c>
      <c r="C624" s="20">
        <v>3.0</v>
      </c>
      <c r="D624" s="20">
        <v>2022.0</v>
      </c>
      <c r="F624" s="7">
        <v>0.1</v>
      </c>
      <c r="J624" s="3" t="s">
        <v>3880</v>
      </c>
      <c r="M624" s="5" t="s">
        <v>3881</v>
      </c>
      <c r="N624" s="5" t="s">
        <v>3882</v>
      </c>
      <c r="O624" s="20">
        <v>2026.0</v>
      </c>
      <c r="P624" s="20">
        <v>1.0</v>
      </c>
      <c r="Q624" s="20">
        <v>1.0</v>
      </c>
    </row>
    <row r="625">
      <c r="A625" s="3" t="s">
        <v>3883</v>
      </c>
      <c r="B625" s="3" t="s">
        <v>3884</v>
      </c>
      <c r="C625" s="20">
        <v>4.0</v>
      </c>
      <c r="D625" s="20">
        <v>2023.0</v>
      </c>
      <c r="E625" s="3" t="s">
        <v>2041</v>
      </c>
      <c r="F625" s="11"/>
      <c r="K625" s="3" t="s">
        <v>3885</v>
      </c>
      <c r="M625" s="5" t="s">
        <v>3886</v>
      </c>
      <c r="N625" s="5" t="s">
        <v>2046</v>
      </c>
      <c r="O625" s="20">
        <v>2026.0</v>
      </c>
      <c r="P625" s="20">
        <v>1.0</v>
      </c>
      <c r="Q625" s="20">
        <v>1.0</v>
      </c>
    </row>
    <row r="626">
      <c r="A626" s="3" t="s">
        <v>3887</v>
      </c>
      <c r="B626" s="3" t="s">
        <v>3888</v>
      </c>
      <c r="C626" s="20">
        <v>1.0</v>
      </c>
      <c r="D626" s="20">
        <v>2022.0</v>
      </c>
      <c r="E626" s="3" t="s">
        <v>3889</v>
      </c>
      <c r="F626" s="11"/>
      <c r="J626" s="3" t="s">
        <v>3890</v>
      </c>
      <c r="M626" s="5" t="s">
        <v>3891</v>
      </c>
      <c r="N626" s="5" t="s">
        <v>2686</v>
      </c>
      <c r="O626" s="20">
        <v>2026.0</v>
      </c>
      <c r="P626" s="20">
        <v>1.0</v>
      </c>
      <c r="Q626" s="3">
        <v>0.0</v>
      </c>
    </row>
    <row r="627">
      <c r="A627" s="3" t="s">
        <v>3892</v>
      </c>
      <c r="B627" s="3" t="s">
        <v>3893</v>
      </c>
      <c r="C627" s="20">
        <v>1.0</v>
      </c>
      <c r="D627" s="20">
        <v>2024.0</v>
      </c>
      <c r="E627" s="3" t="s">
        <v>3894</v>
      </c>
      <c r="F627" s="11"/>
      <c r="M627" s="5" t="s">
        <v>3895</v>
      </c>
      <c r="N627" s="5" t="s">
        <v>2686</v>
      </c>
      <c r="O627" s="20">
        <v>2026.0</v>
      </c>
      <c r="P627" s="20">
        <v>1.0</v>
      </c>
      <c r="Q627" s="20">
        <v>1.0</v>
      </c>
    </row>
    <row r="628">
      <c r="A628" s="3" t="s">
        <v>3894</v>
      </c>
      <c r="B628" s="3" t="s">
        <v>3896</v>
      </c>
      <c r="C628" s="20">
        <v>1.0</v>
      </c>
      <c r="D628" s="20">
        <v>2023.0</v>
      </c>
      <c r="E628" s="3" t="s">
        <v>3887</v>
      </c>
      <c r="F628" s="11"/>
      <c r="J628" s="3" t="s">
        <v>3897</v>
      </c>
      <c r="M628" s="5" t="s">
        <v>3898</v>
      </c>
      <c r="N628" s="5" t="s">
        <v>2686</v>
      </c>
      <c r="O628" s="20">
        <v>2026.0</v>
      </c>
      <c r="P628" s="20">
        <v>1.0</v>
      </c>
      <c r="Q628" s="20">
        <v>1.0</v>
      </c>
    </row>
    <row r="629">
      <c r="A629" s="3" t="s">
        <v>3899</v>
      </c>
      <c r="B629" s="3" t="s">
        <v>3900</v>
      </c>
      <c r="C629" s="20">
        <v>1.0</v>
      </c>
      <c r="D629" s="20">
        <v>2025.0</v>
      </c>
      <c r="E629" s="3" t="s">
        <v>3901</v>
      </c>
      <c r="F629" s="7">
        <v>0.0424</v>
      </c>
      <c r="I629" s="3" t="s">
        <v>3902</v>
      </c>
      <c r="J629" s="3" t="s">
        <v>3903</v>
      </c>
      <c r="M629" s="5" t="s">
        <v>3904</v>
      </c>
      <c r="N629" s="5" t="s">
        <v>2387</v>
      </c>
      <c r="O629" s="20">
        <v>2026.0</v>
      </c>
      <c r="P629" s="20">
        <v>1.0</v>
      </c>
      <c r="Q629" s="20">
        <v>1.0</v>
      </c>
    </row>
    <row r="630">
      <c r="A630" s="3" t="s">
        <v>3901</v>
      </c>
      <c r="B630" s="3" t="s">
        <v>3905</v>
      </c>
      <c r="C630" s="20">
        <v>1.0</v>
      </c>
      <c r="D630" s="20">
        <v>2024.0</v>
      </c>
      <c r="E630" s="3" t="s">
        <v>3906</v>
      </c>
      <c r="F630" s="7">
        <v>0.0424</v>
      </c>
      <c r="I630" s="3" t="s">
        <v>3907</v>
      </c>
      <c r="J630" s="3" t="s">
        <v>3908</v>
      </c>
      <c r="M630" s="5" t="s">
        <v>3909</v>
      </c>
      <c r="N630" s="5" t="s">
        <v>2387</v>
      </c>
      <c r="O630" s="20">
        <v>2026.0</v>
      </c>
      <c r="P630" s="20">
        <v>1.0</v>
      </c>
      <c r="Q630" s="20">
        <v>1.0</v>
      </c>
    </row>
    <row r="631">
      <c r="A631" s="3" t="s">
        <v>3906</v>
      </c>
      <c r="B631" s="3" t="s">
        <v>3910</v>
      </c>
      <c r="C631" s="20">
        <v>1.0</v>
      </c>
      <c r="D631" s="20">
        <v>2023.0</v>
      </c>
      <c r="E631" s="3" t="s">
        <v>3911</v>
      </c>
      <c r="F631" s="7">
        <v>0.0424</v>
      </c>
      <c r="J631" s="3" t="s">
        <v>3912</v>
      </c>
      <c r="M631" s="5" t="s">
        <v>3913</v>
      </c>
      <c r="N631" s="5" t="s">
        <v>2387</v>
      </c>
      <c r="O631" s="20">
        <v>2026.0</v>
      </c>
      <c r="P631" s="20">
        <v>1.0</v>
      </c>
      <c r="Q631" s="20">
        <v>1.0</v>
      </c>
    </row>
    <row r="632">
      <c r="A632" s="3" t="s">
        <v>3914</v>
      </c>
      <c r="B632" s="3" t="s">
        <v>3915</v>
      </c>
      <c r="C632" s="20">
        <v>1.0</v>
      </c>
      <c r="D632" s="20">
        <v>2026.0</v>
      </c>
      <c r="E632" s="3" t="s">
        <v>3916</v>
      </c>
      <c r="F632" s="7">
        <v>0.065</v>
      </c>
      <c r="L632" s="3" t="s">
        <v>495</v>
      </c>
      <c r="M632" s="5" t="s">
        <v>3917</v>
      </c>
      <c r="N632" s="5" t="s">
        <v>2861</v>
      </c>
      <c r="O632" s="20">
        <v>2026.0</v>
      </c>
      <c r="P632" s="20">
        <v>1.0</v>
      </c>
      <c r="Q632" s="20">
        <v>1.0</v>
      </c>
    </row>
    <row r="633">
      <c r="A633" s="3" t="s">
        <v>3918</v>
      </c>
      <c r="B633" s="3" t="s">
        <v>3919</v>
      </c>
      <c r="C633" s="20">
        <v>1.0</v>
      </c>
      <c r="D633" s="20">
        <v>2021.0</v>
      </c>
      <c r="E633" s="3" t="s">
        <v>3920</v>
      </c>
      <c r="F633" s="11"/>
      <c r="K633" s="3" t="s">
        <v>3921</v>
      </c>
      <c r="M633" s="5" t="s">
        <v>3922</v>
      </c>
      <c r="N633" s="5" t="s">
        <v>3923</v>
      </c>
      <c r="O633" s="20">
        <v>2026.0</v>
      </c>
      <c r="P633" s="20">
        <v>1.0</v>
      </c>
      <c r="Q633" s="20">
        <v>1.0</v>
      </c>
    </row>
    <row r="634">
      <c r="A634" s="3" t="s">
        <v>3920</v>
      </c>
      <c r="B634" s="3" t="s">
        <v>3924</v>
      </c>
      <c r="C634" s="20">
        <v>1.0</v>
      </c>
      <c r="D634" s="20">
        <v>2020.0</v>
      </c>
      <c r="E634" s="3" t="s">
        <v>3925</v>
      </c>
      <c r="F634" s="11"/>
      <c r="G634" s="6">
        <v>44310.0</v>
      </c>
      <c r="H634" s="6">
        <v>43946.0</v>
      </c>
      <c r="J634" s="3" t="s">
        <v>3926</v>
      </c>
      <c r="M634" s="5" t="s">
        <v>3927</v>
      </c>
      <c r="N634" s="5" t="s">
        <v>3923</v>
      </c>
      <c r="O634" s="20">
        <v>2026.0</v>
      </c>
      <c r="P634" s="20">
        <v>1.0</v>
      </c>
      <c r="Q634" s="3">
        <v>0.0</v>
      </c>
    </row>
    <row r="635">
      <c r="A635" s="3" t="s">
        <v>3928</v>
      </c>
      <c r="B635" s="3" t="s">
        <v>3929</v>
      </c>
      <c r="C635" s="20">
        <v>3.0</v>
      </c>
      <c r="D635" s="20">
        <v>2020.0</v>
      </c>
      <c r="E635" s="3" t="s">
        <v>3930</v>
      </c>
      <c r="F635" s="11"/>
      <c r="G635" s="6">
        <v>44301.0</v>
      </c>
      <c r="H635" s="6">
        <v>43937.0</v>
      </c>
      <c r="K635" s="3" t="s">
        <v>3931</v>
      </c>
      <c r="M635" s="5" t="s">
        <v>3932</v>
      </c>
      <c r="N635" s="5" t="s">
        <v>3933</v>
      </c>
      <c r="O635" s="20">
        <v>2026.0</v>
      </c>
      <c r="P635" s="20">
        <v>1.0</v>
      </c>
      <c r="Q635" s="3">
        <v>0.0</v>
      </c>
    </row>
    <row r="636">
      <c r="A636" s="3" t="s">
        <v>3930</v>
      </c>
      <c r="B636" s="3" t="s">
        <v>3934</v>
      </c>
      <c r="C636" s="20">
        <v>1.0</v>
      </c>
      <c r="D636" s="20">
        <v>2019.0</v>
      </c>
      <c r="E636" s="3" t="s">
        <v>3935</v>
      </c>
      <c r="F636" s="11"/>
      <c r="G636" s="6">
        <v>43936.0</v>
      </c>
      <c r="H636" s="6">
        <v>43571.0</v>
      </c>
      <c r="M636" s="5" t="s">
        <v>3936</v>
      </c>
      <c r="N636" s="5" t="s">
        <v>3933</v>
      </c>
      <c r="O636" s="20">
        <v>2026.0</v>
      </c>
      <c r="P636" s="20">
        <v>1.0</v>
      </c>
      <c r="Q636" s="3">
        <v>0.0</v>
      </c>
    </row>
    <row r="637">
      <c r="A637" s="3" t="s">
        <v>3937</v>
      </c>
      <c r="B637" s="3" t="s">
        <v>3938</v>
      </c>
      <c r="C637" s="20">
        <v>4.0</v>
      </c>
      <c r="D637" s="20">
        <v>2020.0</v>
      </c>
      <c r="E637" s="3" t="s">
        <v>3939</v>
      </c>
      <c r="F637" s="11"/>
      <c r="G637" s="6">
        <v>44561.0</v>
      </c>
      <c r="H637" s="6">
        <v>44197.0</v>
      </c>
      <c r="J637" s="3" t="s">
        <v>3940</v>
      </c>
      <c r="M637" s="5" t="s">
        <v>3941</v>
      </c>
      <c r="N637" s="5" t="s">
        <v>3942</v>
      </c>
      <c r="O637" s="20">
        <v>2026.0</v>
      </c>
      <c r="P637" s="20">
        <v>1.0</v>
      </c>
      <c r="Q637" s="3">
        <v>0.0</v>
      </c>
    </row>
    <row r="638">
      <c r="A638" s="3" t="s">
        <v>3943</v>
      </c>
      <c r="B638" s="3" t="s">
        <v>3944</v>
      </c>
      <c r="C638" s="20">
        <v>4.0</v>
      </c>
      <c r="D638" s="20">
        <v>2020.0</v>
      </c>
      <c r="E638" s="3" t="s">
        <v>1361</v>
      </c>
      <c r="F638" s="11"/>
      <c r="G638" s="6">
        <v>44560.0</v>
      </c>
      <c r="H638" s="6">
        <v>44196.0</v>
      </c>
      <c r="J638" s="3" t="s">
        <v>3945</v>
      </c>
      <c r="M638" s="5" t="s">
        <v>3946</v>
      </c>
      <c r="N638" s="5" t="s">
        <v>1364</v>
      </c>
      <c r="O638" s="20">
        <v>2026.0</v>
      </c>
      <c r="P638" s="20">
        <v>1.0</v>
      </c>
      <c r="Q638" s="20">
        <v>1.0</v>
      </c>
    </row>
    <row r="639">
      <c r="A639" s="3" t="s">
        <v>3947</v>
      </c>
      <c r="B639" s="3" t="s">
        <v>3948</v>
      </c>
      <c r="C639" s="20">
        <v>3.0</v>
      </c>
      <c r="D639" s="20">
        <v>2022.0</v>
      </c>
      <c r="E639" s="3" t="s">
        <v>3949</v>
      </c>
      <c r="F639" s="11"/>
      <c r="L639" s="3" t="s">
        <v>523</v>
      </c>
      <c r="M639" s="5" t="s">
        <v>3950</v>
      </c>
      <c r="N639" s="5" t="s">
        <v>3951</v>
      </c>
      <c r="O639" s="20">
        <v>2026.0</v>
      </c>
      <c r="P639" s="20">
        <v>1.0</v>
      </c>
      <c r="Q639" s="3">
        <v>0.0</v>
      </c>
    </row>
    <row r="640">
      <c r="A640" s="3" t="s">
        <v>3952</v>
      </c>
      <c r="B640" s="3" t="s">
        <v>3953</v>
      </c>
      <c r="C640" s="20">
        <v>1.0</v>
      </c>
      <c r="D640" s="20">
        <v>2021.0</v>
      </c>
      <c r="E640" s="3" t="s">
        <v>3954</v>
      </c>
      <c r="F640" s="11"/>
      <c r="G640" s="6">
        <v>44651.0</v>
      </c>
      <c r="H640" s="6">
        <v>44287.0</v>
      </c>
      <c r="J640" s="3" t="s">
        <v>3955</v>
      </c>
      <c r="M640" s="5" t="s">
        <v>3956</v>
      </c>
      <c r="N640" s="5" t="s">
        <v>3957</v>
      </c>
      <c r="O640" s="20">
        <v>2026.0</v>
      </c>
      <c r="P640" s="20">
        <v>1.0</v>
      </c>
      <c r="Q640" s="20">
        <v>1.0</v>
      </c>
    </row>
    <row r="641">
      <c r="A641" s="3" t="s">
        <v>3958</v>
      </c>
      <c r="B641" s="3" t="s">
        <v>3959</v>
      </c>
      <c r="C641" s="20">
        <v>1.0</v>
      </c>
      <c r="D641" s="20">
        <v>2023.0</v>
      </c>
      <c r="E641" s="3" t="s">
        <v>3960</v>
      </c>
      <c r="F641" s="7">
        <v>0.0503</v>
      </c>
      <c r="J641" s="3" t="s">
        <v>3961</v>
      </c>
      <c r="M641" s="5" t="s">
        <v>3962</v>
      </c>
      <c r="N641" s="5" t="s">
        <v>3957</v>
      </c>
      <c r="O641" s="20">
        <v>2026.0</v>
      </c>
      <c r="P641" s="20">
        <v>1.0</v>
      </c>
      <c r="Q641" s="20">
        <v>1.0</v>
      </c>
    </row>
    <row r="642">
      <c r="A642" s="3" t="s">
        <v>3960</v>
      </c>
      <c r="B642" s="3" t="s">
        <v>3963</v>
      </c>
      <c r="C642" s="20">
        <v>1.0</v>
      </c>
      <c r="D642" s="20">
        <v>2022.0</v>
      </c>
      <c r="E642" s="3" t="s">
        <v>3952</v>
      </c>
      <c r="F642" s="11"/>
      <c r="J642" s="3" t="s">
        <v>3964</v>
      </c>
      <c r="M642" s="5" t="s">
        <v>3965</v>
      </c>
      <c r="N642" s="5" t="s">
        <v>3957</v>
      </c>
      <c r="O642" s="20">
        <v>2026.0</v>
      </c>
      <c r="P642" s="20">
        <v>1.0</v>
      </c>
      <c r="Q642" s="3">
        <v>0.0</v>
      </c>
    </row>
    <row r="643">
      <c r="A643" s="3" t="s">
        <v>3966</v>
      </c>
      <c r="B643" s="3" t="s">
        <v>3967</v>
      </c>
      <c r="C643" s="20">
        <v>3.0</v>
      </c>
      <c r="D643" s="20">
        <v>2018.0</v>
      </c>
      <c r="E643" s="3" t="s">
        <v>3968</v>
      </c>
      <c r="F643" s="11"/>
      <c r="G643" s="6">
        <v>44165.0</v>
      </c>
      <c r="H643" s="6">
        <v>43435.0</v>
      </c>
      <c r="J643" s="3" t="s">
        <v>3969</v>
      </c>
      <c r="M643" s="5" t="s">
        <v>3970</v>
      </c>
      <c r="N643" s="5" t="s">
        <v>3971</v>
      </c>
      <c r="O643" s="20">
        <v>2026.0</v>
      </c>
      <c r="P643" s="20">
        <v>1.0</v>
      </c>
      <c r="Q643" s="3">
        <v>0.0</v>
      </c>
    </row>
    <row r="644">
      <c r="A644" s="3" t="s">
        <v>3972</v>
      </c>
      <c r="B644" s="3" t="s">
        <v>3973</v>
      </c>
      <c r="C644" s="20">
        <v>4.0</v>
      </c>
      <c r="D644" s="20">
        <v>2021.0</v>
      </c>
      <c r="E644" s="3" t="s">
        <v>3974</v>
      </c>
      <c r="F644" s="11"/>
      <c r="K644" s="3" t="s">
        <v>3975</v>
      </c>
      <c r="M644" s="5" t="s">
        <v>3976</v>
      </c>
      <c r="N644" s="5" t="s">
        <v>3971</v>
      </c>
      <c r="O644" s="20">
        <v>2026.0</v>
      </c>
      <c r="P644" s="20">
        <v>1.0</v>
      </c>
      <c r="Q644" s="3">
        <v>0.0</v>
      </c>
    </row>
    <row r="645">
      <c r="A645" s="3" t="s">
        <v>3974</v>
      </c>
      <c r="B645" s="3" t="s">
        <v>3977</v>
      </c>
      <c r="C645" s="20">
        <v>2.0</v>
      </c>
      <c r="D645" s="20">
        <v>2021.0</v>
      </c>
      <c r="E645" s="3" t="s">
        <v>3966</v>
      </c>
      <c r="F645" s="11"/>
      <c r="G645" s="6">
        <v>44530.0</v>
      </c>
      <c r="H645" s="6">
        <v>44166.0</v>
      </c>
      <c r="J645" s="3" t="s">
        <v>3978</v>
      </c>
      <c r="M645" s="5" t="s">
        <v>3979</v>
      </c>
      <c r="N645" s="5" t="s">
        <v>3971</v>
      </c>
      <c r="O645" s="20">
        <v>2026.0</v>
      </c>
      <c r="P645" s="20">
        <v>1.0</v>
      </c>
      <c r="Q645" s="20">
        <v>1.0</v>
      </c>
    </row>
    <row r="646">
      <c r="A646" s="3" t="s">
        <v>3980</v>
      </c>
      <c r="B646" s="3" t="s">
        <v>3981</v>
      </c>
      <c r="C646" s="20">
        <v>1.0</v>
      </c>
      <c r="D646" s="20">
        <v>2020.0</v>
      </c>
      <c r="E646" s="3" t="s">
        <v>1494</v>
      </c>
      <c r="F646" s="11"/>
      <c r="G646" s="6">
        <v>44286.0</v>
      </c>
      <c r="H646" s="6">
        <v>43922.0</v>
      </c>
      <c r="K646" s="3" t="s">
        <v>3982</v>
      </c>
      <c r="M646" s="5" t="s">
        <v>3983</v>
      </c>
      <c r="N646" s="5" t="s">
        <v>1498</v>
      </c>
      <c r="O646" s="20">
        <v>2026.0</v>
      </c>
      <c r="P646" s="20">
        <v>1.0</v>
      </c>
      <c r="Q646" s="3">
        <v>0.0</v>
      </c>
    </row>
    <row r="647">
      <c r="A647" s="3" t="s">
        <v>3984</v>
      </c>
      <c r="B647" s="3" t="s">
        <v>3985</v>
      </c>
      <c r="C647" s="20">
        <v>2.0</v>
      </c>
      <c r="D647" s="20">
        <v>2021.0</v>
      </c>
      <c r="E647" s="3" t="s">
        <v>3986</v>
      </c>
      <c r="F647" s="11"/>
      <c r="J647" s="3" t="s">
        <v>3987</v>
      </c>
      <c r="M647" s="5" t="s">
        <v>3988</v>
      </c>
      <c r="N647" s="5" t="s">
        <v>3989</v>
      </c>
      <c r="O647" s="20">
        <v>2026.0</v>
      </c>
      <c r="P647" s="20">
        <v>1.0</v>
      </c>
      <c r="Q647" s="20">
        <v>1.0</v>
      </c>
    </row>
    <row r="648">
      <c r="A648" s="3" t="s">
        <v>3986</v>
      </c>
      <c r="B648" s="3" t="s">
        <v>3990</v>
      </c>
      <c r="C648" s="20">
        <v>3.0</v>
      </c>
      <c r="D648" s="20">
        <v>2020.0</v>
      </c>
      <c r="E648" s="3" t="s">
        <v>3991</v>
      </c>
      <c r="F648" s="11"/>
      <c r="G648" s="6">
        <v>44408.0</v>
      </c>
      <c r="H648" s="6">
        <v>44044.0</v>
      </c>
      <c r="J648" s="3" t="s">
        <v>3992</v>
      </c>
      <c r="M648" s="5" t="s">
        <v>3993</v>
      </c>
      <c r="N648" s="5" t="s">
        <v>3989</v>
      </c>
      <c r="O648" s="20">
        <v>2026.0</v>
      </c>
      <c r="P648" s="20">
        <v>1.0</v>
      </c>
      <c r="Q648" s="3">
        <v>0.0</v>
      </c>
    </row>
    <row r="649">
      <c r="A649" s="3" t="s">
        <v>3994</v>
      </c>
      <c r="B649" s="3" t="s">
        <v>3995</v>
      </c>
      <c r="C649" s="20">
        <v>1.0</v>
      </c>
      <c r="D649" s="20">
        <v>2018.0</v>
      </c>
      <c r="E649" s="3" t="s">
        <v>3996</v>
      </c>
      <c r="F649" s="11"/>
      <c r="G649" s="6">
        <v>43584.0</v>
      </c>
      <c r="H649" s="6">
        <v>43220.0</v>
      </c>
      <c r="M649" s="5" t="s">
        <v>3997</v>
      </c>
      <c r="N649" s="5" t="s">
        <v>3998</v>
      </c>
      <c r="O649" s="20">
        <v>2026.0</v>
      </c>
      <c r="P649" s="20">
        <v>1.0</v>
      </c>
      <c r="Q649" s="3">
        <v>0.0</v>
      </c>
    </row>
    <row r="650">
      <c r="A650" s="3" t="s">
        <v>3999</v>
      </c>
      <c r="B650" s="3" t="s">
        <v>4000</v>
      </c>
      <c r="C650" s="20">
        <v>1.0</v>
      </c>
      <c r="D650" s="20">
        <v>2019.0</v>
      </c>
      <c r="E650" s="3" t="s">
        <v>3994</v>
      </c>
      <c r="F650" s="11"/>
      <c r="G650" s="6">
        <v>43950.0</v>
      </c>
      <c r="H650" s="6">
        <v>43585.0</v>
      </c>
      <c r="K650" s="3" t="s">
        <v>4001</v>
      </c>
      <c r="M650" s="5" t="s">
        <v>4002</v>
      </c>
      <c r="N650" s="5" t="s">
        <v>3998</v>
      </c>
      <c r="O650" s="20">
        <v>2026.0</v>
      </c>
      <c r="P650" s="20">
        <v>1.0</v>
      </c>
      <c r="Q650" s="3">
        <v>0.0</v>
      </c>
    </row>
    <row r="651">
      <c r="A651" s="3" t="s">
        <v>4003</v>
      </c>
      <c r="B651" s="3" t="s">
        <v>4004</v>
      </c>
      <c r="C651" s="20">
        <v>2.0</v>
      </c>
      <c r="D651" s="20">
        <v>2019.0</v>
      </c>
      <c r="E651" s="3" t="s">
        <v>2251</v>
      </c>
      <c r="F651" s="11"/>
      <c r="G651" s="6">
        <v>44300.0</v>
      </c>
      <c r="H651" s="6">
        <v>43570.0</v>
      </c>
      <c r="M651" s="5" t="s">
        <v>4005</v>
      </c>
      <c r="N651" s="5" t="s">
        <v>2255</v>
      </c>
      <c r="O651" s="20">
        <v>2026.0</v>
      </c>
      <c r="P651" s="20">
        <v>1.0</v>
      </c>
      <c r="Q651" s="3">
        <v>0.0</v>
      </c>
    </row>
    <row r="652">
      <c r="A652" s="3" t="s">
        <v>4006</v>
      </c>
      <c r="B652" s="3" t="s">
        <v>4007</v>
      </c>
      <c r="C652" s="20">
        <v>1.0</v>
      </c>
      <c r="D652" s="20">
        <v>2027.0</v>
      </c>
      <c r="E652" s="3" t="s">
        <v>4008</v>
      </c>
      <c r="F652" s="7">
        <v>0.041</v>
      </c>
      <c r="L652" s="3" t="s">
        <v>495</v>
      </c>
      <c r="M652" s="5" t="s">
        <v>4009</v>
      </c>
      <c r="N652" s="5" t="s">
        <v>2255</v>
      </c>
      <c r="O652" s="20">
        <v>2026.0</v>
      </c>
      <c r="P652" s="20">
        <v>1.0</v>
      </c>
      <c r="Q652" s="20">
        <v>1.0</v>
      </c>
    </row>
    <row r="653">
      <c r="A653" s="3" t="s">
        <v>4010</v>
      </c>
      <c r="B653" s="3" t="s">
        <v>4011</v>
      </c>
      <c r="C653" s="20">
        <v>1.0</v>
      </c>
      <c r="D653" s="20">
        <v>2024.0</v>
      </c>
      <c r="E653" s="3" t="s">
        <v>4012</v>
      </c>
      <c r="F653" s="7">
        <v>0.041</v>
      </c>
      <c r="I653" s="3" t="s">
        <v>4013</v>
      </c>
      <c r="J653" s="3" t="s">
        <v>4014</v>
      </c>
      <c r="M653" s="5" t="s">
        <v>4015</v>
      </c>
      <c r="N653" s="5" t="s">
        <v>2255</v>
      </c>
      <c r="O653" s="20">
        <v>2026.0</v>
      </c>
      <c r="P653" s="20">
        <v>1.0</v>
      </c>
      <c r="Q653" s="20">
        <v>1.0</v>
      </c>
    </row>
    <row r="654">
      <c r="A654" s="3" t="s">
        <v>4012</v>
      </c>
      <c r="B654" s="3" t="s">
        <v>4016</v>
      </c>
      <c r="C654" s="20">
        <v>1.0</v>
      </c>
      <c r="D654" s="20">
        <v>2023.0</v>
      </c>
      <c r="E654" s="3" t="s">
        <v>4017</v>
      </c>
      <c r="F654" s="7">
        <v>0.041</v>
      </c>
      <c r="J654" s="3" t="s">
        <v>4018</v>
      </c>
      <c r="M654" s="5" t="s">
        <v>4019</v>
      </c>
      <c r="N654" s="5" t="s">
        <v>2255</v>
      </c>
      <c r="O654" s="20">
        <v>2026.0</v>
      </c>
      <c r="P654" s="20">
        <v>1.0</v>
      </c>
      <c r="Q654" s="20">
        <v>1.0</v>
      </c>
    </row>
    <row r="655">
      <c r="A655" s="3" t="s">
        <v>4017</v>
      </c>
      <c r="B655" s="3" t="s">
        <v>4020</v>
      </c>
      <c r="C655" s="20">
        <v>1.0</v>
      </c>
      <c r="D655" s="20">
        <v>2021.0</v>
      </c>
      <c r="E655" s="3" t="s">
        <v>4003</v>
      </c>
      <c r="F655" s="11"/>
      <c r="G655" s="6">
        <v>44665.0</v>
      </c>
      <c r="H655" s="6">
        <v>44301.0</v>
      </c>
      <c r="J655" s="3" t="s">
        <v>4021</v>
      </c>
      <c r="M655" s="5" t="s">
        <v>4022</v>
      </c>
      <c r="N655" s="5" t="s">
        <v>2255</v>
      </c>
      <c r="O655" s="20">
        <v>2026.0</v>
      </c>
      <c r="P655" s="20">
        <v>1.0</v>
      </c>
      <c r="Q655" s="3">
        <v>0.0</v>
      </c>
    </row>
    <row r="656">
      <c r="A656" s="3" t="s">
        <v>4023</v>
      </c>
      <c r="B656" s="3" t="s">
        <v>4024</v>
      </c>
      <c r="C656" s="20">
        <v>3.0</v>
      </c>
      <c r="D656" s="20">
        <v>2018.0</v>
      </c>
      <c r="F656" s="11"/>
      <c r="G656" s="6">
        <v>43633.0</v>
      </c>
      <c r="H656" s="6">
        <v>43269.0</v>
      </c>
      <c r="J656" s="3" t="s">
        <v>4025</v>
      </c>
      <c r="M656" s="5" t="s">
        <v>4026</v>
      </c>
      <c r="N656" s="5" t="s">
        <v>4027</v>
      </c>
      <c r="O656" s="20">
        <v>2026.0</v>
      </c>
      <c r="P656" s="20">
        <v>1.0</v>
      </c>
      <c r="Q656" s="3">
        <v>0.0</v>
      </c>
    </row>
    <row r="657">
      <c r="A657" s="3" t="s">
        <v>4028</v>
      </c>
      <c r="B657" s="3" t="s">
        <v>4029</v>
      </c>
      <c r="C657" s="20">
        <v>1.0</v>
      </c>
      <c r="D657" s="20">
        <v>2020.0</v>
      </c>
      <c r="E657" s="3" t="s">
        <v>4030</v>
      </c>
      <c r="F657" s="11"/>
      <c r="G657" s="6">
        <v>44183.0</v>
      </c>
      <c r="H657" s="6">
        <v>43818.0</v>
      </c>
      <c r="K657" s="3" t="s">
        <v>4031</v>
      </c>
      <c r="M657" s="5" t="s">
        <v>4032</v>
      </c>
      <c r="N657" s="5" t="s">
        <v>4027</v>
      </c>
      <c r="O657" s="20">
        <v>2026.0</v>
      </c>
      <c r="P657" s="20">
        <v>1.0</v>
      </c>
      <c r="Q657" s="3">
        <v>0.0</v>
      </c>
    </row>
    <row r="658">
      <c r="A658" s="3" t="s">
        <v>4030</v>
      </c>
      <c r="B658" s="3" t="s">
        <v>4033</v>
      </c>
      <c r="C658" s="20">
        <v>2.0</v>
      </c>
      <c r="D658" s="20">
        <v>2019.0</v>
      </c>
      <c r="E658" s="3" t="s">
        <v>4023</v>
      </c>
      <c r="F658" s="11"/>
      <c r="G658" s="6">
        <v>43817.0</v>
      </c>
      <c r="H658" s="6">
        <v>43634.0</v>
      </c>
      <c r="M658" s="5" t="s">
        <v>4034</v>
      </c>
      <c r="N658" s="5" t="s">
        <v>4027</v>
      </c>
      <c r="O658" s="20">
        <v>2026.0</v>
      </c>
      <c r="P658" s="20">
        <v>1.0</v>
      </c>
      <c r="Q658" s="3">
        <v>0.0</v>
      </c>
    </row>
    <row r="659">
      <c r="A659" s="3" t="s">
        <v>4035</v>
      </c>
      <c r="B659" s="3" t="s">
        <v>4036</v>
      </c>
      <c r="C659" s="20">
        <v>3.0</v>
      </c>
      <c r="D659" s="20">
        <v>2021.0</v>
      </c>
      <c r="E659" s="3" t="s">
        <v>4037</v>
      </c>
      <c r="F659" s="11"/>
      <c r="J659" s="3" t="s">
        <v>4038</v>
      </c>
      <c r="M659" s="5" t="s">
        <v>4039</v>
      </c>
      <c r="N659" s="5" t="s">
        <v>2440</v>
      </c>
      <c r="O659" s="20">
        <v>2026.0</v>
      </c>
      <c r="P659" s="20">
        <v>1.0</v>
      </c>
      <c r="Q659" s="3">
        <v>0.0</v>
      </c>
    </row>
    <row r="660">
      <c r="A660" s="3" t="s">
        <v>4037</v>
      </c>
      <c r="B660" s="3" t="s">
        <v>4040</v>
      </c>
      <c r="C660" s="20">
        <v>3.0</v>
      </c>
      <c r="D660" s="20">
        <v>2020.0</v>
      </c>
      <c r="E660" s="3" t="s">
        <v>4041</v>
      </c>
      <c r="F660" s="11"/>
      <c r="G660" s="6">
        <v>44463.0</v>
      </c>
      <c r="H660" s="6">
        <v>44099.0</v>
      </c>
      <c r="J660" s="3" t="s">
        <v>4042</v>
      </c>
      <c r="M660" s="5" t="s">
        <v>4043</v>
      </c>
      <c r="N660" s="5" t="s">
        <v>2440</v>
      </c>
      <c r="O660" s="20">
        <v>2026.0</v>
      </c>
      <c r="P660" s="20">
        <v>1.0</v>
      </c>
      <c r="Q660" s="3">
        <v>0.0</v>
      </c>
    </row>
    <row r="661">
      <c r="A661" s="3" t="s">
        <v>4041</v>
      </c>
      <c r="B661" s="3" t="s">
        <v>4044</v>
      </c>
      <c r="C661" s="20">
        <v>3.0</v>
      </c>
      <c r="D661" s="20">
        <v>2019.0</v>
      </c>
      <c r="E661" s="3" t="s">
        <v>4045</v>
      </c>
      <c r="F661" s="11"/>
      <c r="G661" s="6">
        <v>44098.0</v>
      </c>
      <c r="H661" s="6">
        <v>43733.0</v>
      </c>
      <c r="M661" s="5" t="s">
        <v>4046</v>
      </c>
      <c r="N661" s="5" t="s">
        <v>2440</v>
      </c>
      <c r="O661" s="20">
        <v>2026.0</v>
      </c>
      <c r="P661" s="20">
        <v>1.0</v>
      </c>
      <c r="Q661" s="3">
        <v>0.0</v>
      </c>
    </row>
    <row r="662">
      <c r="A662" s="3" t="s">
        <v>4047</v>
      </c>
      <c r="B662" s="3" t="s">
        <v>4048</v>
      </c>
      <c r="C662" s="20">
        <v>2.0</v>
      </c>
      <c r="D662" s="20">
        <v>2020.0</v>
      </c>
      <c r="E662" s="3" t="s">
        <v>4049</v>
      </c>
      <c r="F662" s="11"/>
      <c r="G662" s="6">
        <v>44347.0</v>
      </c>
      <c r="H662" s="6">
        <v>43983.0</v>
      </c>
      <c r="K662" s="3" t="s">
        <v>4050</v>
      </c>
      <c r="M662" s="5" t="s">
        <v>4051</v>
      </c>
      <c r="N662" s="5" t="s">
        <v>4052</v>
      </c>
      <c r="O662" s="20">
        <v>2026.0</v>
      </c>
      <c r="P662" s="20">
        <v>1.0</v>
      </c>
      <c r="Q662" s="20">
        <v>1.0</v>
      </c>
    </row>
    <row r="663">
      <c r="A663" s="3" t="s">
        <v>4053</v>
      </c>
      <c r="B663" s="3" t="s">
        <v>4054</v>
      </c>
      <c r="C663" s="20">
        <v>1.0</v>
      </c>
      <c r="D663" s="20">
        <v>2018.0</v>
      </c>
      <c r="E663" s="3" t="s">
        <v>4055</v>
      </c>
      <c r="F663" s="11"/>
      <c r="G663" s="6">
        <v>43939.0</v>
      </c>
      <c r="H663" s="6">
        <v>43209.0</v>
      </c>
      <c r="M663" s="5" t="s">
        <v>4056</v>
      </c>
      <c r="N663" s="5" t="s">
        <v>4057</v>
      </c>
      <c r="O663" s="20">
        <v>2026.0</v>
      </c>
      <c r="P663" s="20">
        <v>1.0</v>
      </c>
      <c r="Q663" s="20">
        <v>1.0</v>
      </c>
    </row>
    <row r="664">
      <c r="A664" s="3" t="s">
        <v>4058</v>
      </c>
      <c r="B664" s="3" t="s">
        <v>4059</v>
      </c>
      <c r="C664" s="20">
        <v>1.0</v>
      </c>
      <c r="D664" s="20">
        <v>2026.0</v>
      </c>
      <c r="E664" s="3" t="s">
        <v>4060</v>
      </c>
      <c r="F664" s="7">
        <v>0.03</v>
      </c>
      <c r="I664" s="3" t="s">
        <v>4061</v>
      </c>
      <c r="L664" s="3" t="s">
        <v>523</v>
      </c>
      <c r="M664" s="5" t="s">
        <v>4062</v>
      </c>
      <c r="N664" s="5" t="s">
        <v>4063</v>
      </c>
      <c r="O664" s="20">
        <v>2026.0</v>
      </c>
      <c r="P664" s="20">
        <v>1.0</v>
      </c>
      <c r="Q664" s="20">
        <v>1.0</v>
      </c>
    </row>
    <row r="665">
      <c r="A665" s="3" t="s">
        <v>4064</v>
      </c>
      <c r="B665" s="3" t="s">
        <v>4065</v>
      </c>
      <c r="C665" s="20">
        <v>2.0</v>
      </c>
      <c r="D665" s="20">
        <v>2019.0</v>
      </c>
      <c r="E665" s="3" t="s">
        <v>4066</v>
      </c>
      <c r="F665" s="11"/>
      <c r="G665" s="6">
        <v>43992.0</v>
      </c>
      <c r="H665" s="6">
        <v>43627.0</v>
      </c>
      <c r="K665" s="3" t="s">
        <v>4067</v>
      </c>
      <c r="M665" s="5" t="s">
        <v>4068</v>
      </c>
      <c r="N665" s="5" t="s">
        <v>4069</v>
      </c>
      <c r="O665" s="20">
        <v>2026.0</v>
      </c>
      <c r="P665" s="20">
        <v>1.0</v>
      </c>
      <c r="Q665" s="3">
        <v>0.0</v>
      </c>
    </row>
    <row r="666">
      <c r="A666" s="3" t="s">
        <v>4070</v>
      </c>
      <c r="B666" s="3" t="s">
        <v>4071</v>
      </c>
      <c r="C666" s="20">
        <v>3.0</v>
      </c>
      <c r="D666" s="20">
        <v>2018.0</v>
      </c>
      <c r="E666" s="3" t="s">
        <v>4072</v>
      </c>
      <c r="F666" s="11"/>
      <c r="G666" s="6">
        <v>43705.0</v>
      </c>
      <c r="H666" s="6">
        <v>43341.0</v>
      </c>
      <c r="K666" s="3" t="s">
        <v>4073</v>
      </c>
      <c r="M666" s="5" t="s">
        <v>4074</v>
      </c>
      <c r="N666" s="5" t="s">
        <v>931</v>
      </c>
      <c r="O666" s="20">
        <v>2026.0</v>
      </c>
      <c r="P666" s="20">
        <v>1.0</v>
      </c>
      <c r="Q666" s="20">
        <v>1.0</v>
      </c>
    </row>
    <row r="667">
      <c r="A667" s="3" t="s">
        <v>4075</v>
      </c>
      <c r="B667" s="3" t="s">
        <v>4076</v>
      </c>
      <c r="C667" s="20">
        <v>1.0</v>
      </c>
      <c r="D667" s="20">
        <v>2024.0</v>
      </c>
      <c r="E667" s="3" t="s">
        <v>4077</v>
      </c>
      <c r="F667" s="7">
        <v>0.08</v>
      </c>
      <c r="M667" s="5" t="s">
        <v>4078</v>
      </c>
      <c r="N667" s="5" t="s">
        <v>4079</v>
      </c>
      <c r="O667" s="20">
        <v>2026.0</v>
      </c>
      <c r="P667" s="20">
        <v>1.0</v>
      </c>
      <c r="Q667" s="20">
        <v>1.0</v>
      </c>
    </row>
    <row r="668">
      <c r="A668" s="3" t="s">
        <v>4080</v>
      </c>
      <c r="B668" s="3" t="s">
        <v>4081</v>
      </c>
      <c r="C668" s="20">
        <v>2.0</v>
      </c>
      <c r="D668" s="20">
        <v>2023.0</v>
      </c>
      <c r="E668" s="3" t="s">
        <v>3737</v>
      </c>
      <c r="F668" s="7">
        <v>0.0347</v>
      </c>
      <c r="J668" s="3" t="s">
        <v>4082</v>
      </c>
      <c r="M668" s="5" t="s">
        <v>4083</v>
      </c>
      <c r="N668" s="5" t="s">
        <v>2208</v>
      </c>
      <c r="O668" s="20">
        <v>2026.0</v>
      </c>
      <c r="P668" s="20">
        <v>1.0</v>
      </c>
      <c r="Q668" s="20">
        <v>1.0</v>
      </c>
    </row>
    <row r="669">
      <c r="A669" s="3" t="s">
        <v>4084</v>
      </c>
      <c r="B669" s="3" t="s">
        <v>4085</v>
      </c>
      <c r="C669" s="20">
        <v>4.0</v>
      </c>
      <c r="D669" s="20">
        <v>2020.0</v>
      </c>
      <c r="E669" s="3" t="s">
        <v>4086</v>
      </c>
      <c r="F669" s="11"/>
      <c r="G669" s="6">
        <v>44561.0</v>
      </c>
      <c r="H669" s="6">
        <v>44197.0</v>
      </c>
      <c r="J669" s="3" t="s">
        <v>4087</v>
      </c>
      <c r="M669" s="5" t="s">
        <v>4088</v>
      </c>
      <c r="N669" s="5" t="s">
        <v>4089</v>
      </c>
      <c r="O669" s="20">
        <v>2026.0</v>
      </c>
      <c r="P669" s="20">
        <v>1.0</v>
      </c>
      <c r="Q669" s="3">
        <v>0.0</v>
      </c>
    </row>
    <row r="670">
      <c r="A670" s="3" t="s">
        <v>4090</v>
      </c>
      <c r="B670" s="3" t="s">
        <v>4091</v>
      </c>
      <c r="C670" s="20">
        <v>4.0</v>
      </c>
      <c r="D670" s="20">
        <v>2022.0</v>
      </c>
      <c r="E670" s="3" t="s">
        <v>4092</v>
      </c>
      <c r="F670" s="7">
        <v>0.09</v>
      </c>
      <c r="J670" s="3" t="s">
        <v>4093</v>
      </c>
      <c r="M670" s="5" t="s">
        <v>4094</v>
      </c>
      <c r="N670" s="5" t="s">
        <v>4089</v>
      </c>
      <c r="O670" s="20">
        <v>2026.0</v>
      </c>
      <c r="P670" s="20">
        <v>1.0</v>
      </c>
      <c r="Q670" s="20">
        <v>1.0</v>
      </c>
    </row>
    <row r="671">
      <c r="A671" s="3" t="s">
        <v>4092</v>
      </c>
      <c r="B671" s="3" t="s">
        <v>4095</v>
      </c>
      <c r="C671" s="20">
        <v>4.0</v>
      </c>
      <c r="D671" s="20">
        <v>2021.0</v>
      </c>
      <c r="E671" s="3" t="s">
        <v>4084</v>
      </c>
      <c r="F671" s="11"/>
      <c r="J671" s="3" t="s">
        <v>4096</v>
      </c>
      <c r="M671" s="5" t="s">
        <v>4097</v>
      </c>
      <c r="N671" s="5" t="s">
        <v>4089</v>
      </c>
      <c r="O671" s="20">
        <v>2026.0</v>
      </c>
      <c r="P671" s="20">
        <v>1.0</v>
      </c>
      <c r="Q671" s="20">
        <v>1.0</v>
      </c>
    </row>
    <row r="672">
      <c r="A672" s="3" t="s">
        <v>4098</v>
      </c>
      <c r="B672" s="3" t="s">
        <v>4099</v>
      </c>
      <c r="C672" s="20">
        <v>4.0</v>
      </c>
      <c r="D672" s="20">
        <v>2026.0</v>
      </c>
      <c r="E672" s="3" t="s">
        <v>4100</v>
      </c>
      <c r="F672" s="7">
        <v>1.0</v>
      </c>
      <c r="M672" s="5" t="s">
        <v>4101</v>
      </c>
      <c r="N672" s="5" t="s">
        <v>4102</v>
      </c>
      <c r="O672" s="20">
        <v>2026.0</v>
      </c>
      <c r="P672" s="20">
        <v>1.0</v>
      </c>
      <c r="Q672" s="3">
        <v>0.0</v>
      </c>
    </row>
    <row r="673">
      <c r="A673" s="3" t="s">
        <v>4103</v>
      </c>
      <c r="B673" s="3" t="s">
        <v>4104</v>
      </c>
      <c r="C673" s="20">
        <v>4.0</v>
      </c>
      <c r="D673" s="20">
        <v>2024.0</v>
      </c>
      <c r="E673" s="3" t="s">
        <v>4105</v>
      </c>
      <c r="F673" s="7">
        <v>0.1667</v>
      </c>
      <c r="J673" s="3" t="s">
        <v>4106</v>
      </c>
      <c r="M673" s="5" t="s">
        <v>4107</v>
      </c>
      <c r="N673" s="5" t="s">
        <v>4102</v>
      </c>
      <c r="O673" s="20">
        <v>2026.0</v>
      </c>
      <c r="P673" s="20">
        <v>1.0</v>
      </c>
      <c r="Q673" s="20">
        <v>1.0</v>
      </c>
    </row>
    <row r="674">
      <c r="A674" s="3" t="s">
        <v>4108</v>
      </c>
      <c r="B674" s="3" t="s">
        <v>4109</v>
      </c>
      <c r="C674" s="20">
        <v>4.0</v>
      </c>
      <c r="D674" s="20">
        <v>2020.0</v>
      </c>
      <c r="E674" s="3" t="s">
        <v>4110</v>
      </c>
      <c r="F674" s="11"/>
      <c r="G674" s="6">
        <v>44592.0</v>
      </c>
      <c r="H674" s="6">
        <v>44228.0</v>
      </c>
      <c r="J674" s="3" t="s">
        <v>4111</v>
      </c>
      <c r="M674" s="5" t="s">
        <v>4112</v>
      </c>
      <c r="N674" s="5" t="s">
        <v>1813</v>
      </c>
      <c r="O674" s="20">
        <v>2026.0</v>
      </c>
      <c r="P674" s="20">
        <v>1.0</v>
      </c>
      <c r="Q674" s="3">
        <v>0.0</v>
      </c>
    </row>
    <row r="675">
      <c r="A675" s="3" t="s">
        <v>1810</v>
      </c>
      <c r="B675" s="3" t="s">
        <v>4113</v>
      </c>
      <c r="C675" s="20">
        <v>4.0</v>
      </c>
      <c r="D675" s="20">
        <v>2022.0</v>
      </c>
      <c r="E675" s="3" t="s">
        <v>4108</v>
      </c>
      <c r="F675" s="7">
        <v>0.04</v>
      </c>
      <c r="J675" s="3" t="s">
        <v>4114</v>
      </c>
      <c r="M675" s="5" t="s">
        <v>4115</v>
      </c>
      <c r="N675" s="5" t="s">
        <v>1813</v>
      </c>
      <c r="O675" s="20">
        <v>2026.0</v>
      </c>
      <c r="P675" s="20">
        <v>1.0</v>
      </c>
      <c r="Q675" s="20">
        <v>1.0</v>
      </c>
    </row>
    <row r="676">
      <c r="A676" s="3" t="s">
        <v>3739</v>
      </c>
      <c r="B676" s="3" t="s">
        <v>4116</v>
      </c>
      <c r="C676" s="20">
        <v>2.0</v>
      </c>
      <c r="D676" s="20">
        <v>2021.0</v>
      </c>
      <c r="E676" s="3" t="s">
        <v>2204</v>
      </c>
      <c r="F676" s="11"/>
      <c r="G676" s="6">
        <v>44712.0</v>
      </c>
      <c r="H676" s="6">
        <v>44348.0</v>
      </c>
      <c r="J676" s="3" t="s">
        <v>4117</v>
      </c>
      <c r="M676" s="5" t="s">
        <v>4118</v>
      </c>
      <c r="N676" s="5" t="s">
        <v>2208</v>
      </c>
      <c r="O676" s="20">
        <v>2026.0</v>
      </c>
      <c r="P676" s="20">
        <v>1.0</v>
      </c>
      <c r="Q676" s="20">
        <v>1.0</v>
      </c>
    </row>
    <row r="677">
      <c r="A677" s="3" t="s">
        <v>4119</v>
      </c>
      <c r="B677" s="3" t="s">
        <v>4120</v>
      </c>
      <c r="C677" s="20">
        <v>4.0</v>
      </c>
      <c r="D677" s="20">
        <v>2022.0</v>
      </c>
      <c r="E677" s="3" t="s">
        <v>4121</v>
      </c>
      <c r="F677" s="11"/>
      <c r="K677" s="3" t="s">
        <v>4122</v>
      </c>
      <c r="M677" s="5" t="s">
        <v>4123</v>
      </c>
      <c r="N677" s="5" t="s">
        <v>4124</v>
      </c>
      <c r="O677" s="20">
        <v>2026.0</v>
      </c>
      <c r="P677" s="20">
        <v>1.0</v>
      </c>
      <c r="Q677" s="20">
        <v>1.0</v>
      </c>
    </row>
    <row r="678">
      <c r="A678" s="3" t="s">
        <v>4121</v>
      </c>
      <c r="B678" s="3" t="s">
        <v>4125</v>
      </c>
      <c r="C678" s="20">
        <v>4.0</v>
      </c>
      <c r="D678" s="20">
        <v>2021.0</v>
      </c>
      <c r="E678" s="3" t="s">
        <v>4126</v>
      </c>
      <c r="F678" s="11"/>
      <c r="J678" s="3" t="s">
        <v>4127</v>
      </c>
      <c r="M678" s="5" t="s">
        <v>4128</v>
      </c>
      <c r="N678" s="5" t="s">
        <v>4124</v>
      </c>
      <c r="O678" s="20">
        <v>2026.0</v>
      </c>
      <c r="P678" s="20">
        <v>1.0</v>
      </c>
      <c r="Q678" s="3">
        <v>0.0</v>
      </c>
    </row>
    <row r="679">
      <c r="A679" s="3" t="s">
        <v>4129</v>
      </c>
      <c r="B679" s="3" t="s">
        <v>4130</v>
      </c>
      <c r="C679" s="20">
        <v>4.0</v>
      </c>
      <c r="D679" s="20">
        <v>2020.0</v>
      </c>
      <c r="E679" s="3" t="s">
        <v>4131</v>
      </c>
      <c r="F679" s="11"/>
      <c r="J679" s="3" t="s">
        <v>4132</v>
      </c>
      <c r="M679" s="5" t="s">
        <v>4133</v>
      </c>
      <c r="N679" s="5" t="s">
        <v>1807</v>
      </c>
      <c r="O679" s="20">
        <v>2026.0</v>
      </c>
      <c r="P679" s="20">
        <v>1.0</v>
      </c>
      <c r="Q679" s="3">
        <v>0.0</v>
      </c>
    </row>
    <row r="680">
      <c r="A680" s="3" t="s">
        <v>4134</v>
      </c>
      <c r="B680" s="3" t="s">
        <v>4135</v>
      </c>
      <c r="C680" s="20">
        <v>4.0</v>
      </c>
      <c r="D680" s="20">
        <v>2022.0</v>
      </c>
      <c r="E680" s="3" t="s">
        <v>4136</v>
      </c>
      <c r="F680" s="11"/>
      <c r="J680" s="3" t="s">
        <v>4137</v>
      </c>
      <c r="M680" s="5" t="s">
        <v>4138</v>
      </c>
      <c r="N680" s="5" t="s">
        <v>1807</v>
      </c>
      <c r="O680" s="20">
        <v>2026.0</v>
      </c>
      <c r="P680" s="20">
        <v>1.0</v>
      </c>
      <c r="Q680" s="20">
        <v>1.0</v>
      </c>
    </row>
    <row r="681">
      <c r="A681" s="3" t="s">
        <v>4136</v>
      </c>
      <c r="B681" s="3" t="s">
        <v>4139</v>
      </c>
      <c r="C681" s="20">
        <v>4.0</v>
      </c>
      <c r="D681" s="20">
        <v>2021.0</v>
      </c>
      <c r="E681" s="3" t="s">
        <v>4129</v>
      </c>
      <c r="F681" s="11"/>
      <c r="J681" s="3" t="s">
        <v>4140</v>
      </c>
      <c r="M681" s="5" t="s">
        <v>4141</v>
      </c>
      <c r="N681" s="5" t="s">
        <v>1807</v>
      </c>
      <c r="O681" s="20">
        <v>2026.0</v>
      </c>
      <c r="P681" s="20">
        <v>1.0</v>
      </c>
      <c r="Q681" s="20">
        <v>1.0</v>
      </c>
    </row>
    <row r="682">
      <c r="A682" s="3" t="s">
        <v>4142</v>
      </c>
      <c r="B682" s="3" t="s">
        <v>4143</v>
      </c>
      <c r="C682" s="20">
        <v>4.0</v>
      </c>
      <c r="D682" s="20">
        <v>2023.0</v>
      </c>
      <c r="E682" s="3" t="s">
        <v>4144</v>
      </c>
      <c r="F682" s="7">
        <v>0.15</v>
      </c>
      <c r="I682" s="3" t="s">
        <v>4145</v>
      </c>
      <c r="J682" s="3" t="s">
        <v>4146</v>
      </c>
      <c r="M682" s="5" t="s">
        <v>4147</v>
      </c>
      <c r="N682" s="5" t="s">
        <v>4148</v>
      </c>
      <c r="O682" s="20">
        <v>2026.0</v>
      </c>
      <c r="P682" s="20">
        <v>1.0</v>
      </c>
      <c r="Q682" s="20">
        <v>1.0</v>
      </c>
    </row>
    <row r="683">
      <c r="A683" s="3" t="s">
        <v>4149</v>
      </c>
      <c r="B683" s="3" t="s">
        <v>4150</v>
      </c>
      <c r="C683" s="20">
        <v>1.0</v>
      </c>
      <c r="D683" s="20">
        <v>2021.0</v>
      </c>
      <c r="E683" s="3" t="s">
        <v>4151</v>
      </c>
      <c r="F683" s="11"/>
      <c r="G683" s="6">
        <v>44561.0</v>
      </c>
      <c r="H683" s="6">
        <v>44197.0</v>
      </c>
      <c r="J683" s="3" t="s">
        <v>4152</v>
      </c>
      <c r="M683" s="5" t="s">
        <v>4153</v>
      </c>
      <c r="N683" s="5" t="s">
        <v>4154</v>
      </c>
      <c r="O683" s="20">
        <v>2026.0</v>
      </c>
      <c r="P683" s="20">
        <v>1.0</v>
      </c>
      <c r="Q683" s="3">
        <v>0.0</v>
      </c>
    </row>
    <row r="684">
      <c r="A684" s="3" t="s">
        <v>4155</v>
      </c>
      <c r="B684" s="3" t="s">
        <v>4156</v>
      </c>
      <c r="C684" s="20">
        <v>4.0</v>
      </c>
      <c r="D684" s="20">
        <v>2021.0</v>
      </c>
      <c r="E684" s="3" t="s">
        <v>4149</v>
      </c>
      <c r="F684" s="11"/>
      <c r="K684" s="3" t="s">
        <v>4157</v>
      </c>
      <c r="M684" s="5" t="s">
        <v>4158</v>
      </c>
      <c r="N684" s="5" t="s">
        <v>4154</v>
      </c>
      <c r="O684" s="20">
        <v>2026.0</v>
      </c>
      <c r="P684" s="20">
        <v>1.0</v>
      </c>
      <c r="Q684" s="3">
        <v>0.0</v>
      </c>
    </row>
    <row r="685">
      <c r="A685" s="3" t="s">
        <v>4159</v>
      </c>
      <c r="B685" s="3" t="s">
        <v>4160</v>
      </c>
      <c r="C685" s="20">
        <v>4.0</v>
      </c>
      <c r="D685" s="20">
        <v>2020.0</v>
      </c>
      <c r="E685" s="3" t="s">
        <v>2918</v>
      </c>
      <c r="F685" s="11"/>
      <c r="J685" s="3" t="s">
        <v>4161</v>
      </c>
      <c r="M685" s="5" t="s">
        <v>4162</v>
      </c>
      <c r="N685" s="5" t="s">
        <v>2923</v>
      </c>
      <c r="O685" s="20">
        <v>2026.0</v>
      </c>
      <c r="P685" s="20">
        <v>1.0</v>
      </c>
      <c r="Q685" s="3">
        <v>0.0</v>
      </c>
    </row>
    <row r="686">
      <c r="A686" s="3" t="s">
        <v>4163</v>
      </c>
      <c r="B686" s="3" t="s">
        <v>4164</v>
      </c>
      <c r="C686" s="20">
        <v>4.0</v>
      </c>
      <c r="D686" s="20">
        <v>2022.0</v>
      </c>
      <c r="E686" s="3" t="s">
        <v>4165</v>
      </c>
      <c r="F686" s="7">
        <v>0.2</v>
      </c>
      <c r="J686" s="3" t="s">
        <v>4166</v>
      </c>
      <c r="M686" s="5" t="s">
        <v>4167</v>
      </c>
      <c r="N686" s="5" t="s">
        <v>2923</v>
      </c>
      <c r="O686" s="20">
        <v>2026.0</v>
      </c>
      <c r="P686" s="20">
        <v>1.0</v>
      </c>
      <c r="Q686" s="20">
        <v>1.0</v>
      </c>
    </row>
    <row r="687">
      <c r="A687" s="3" t="s">
        <v>4165</v>
      </c>
      <c r="B687" s="3" t="s">
        <v>4168</v>
      </c>
      <c r="C687" s="20">
        <v>4.0</v>
      </c>
      <c r="D687" s="20">
        <v>2021.0</v>
      </c>
      <c r="E687" s="3" t="s">
        <v>4159</v>
      </c>
      <c r="F687" s="11"/>
      <c r="J687" s="3" t="s">
        <v>4169</v>
      </c>
      <c r="M687" s="5" t="s">
        <v>4170</v>
      </c>
      <c r="N687" s="5" t="s">
        <v>2923</v>
      </c>
      <c r="O687" s="20">
        <v>2026.0</v>
      </c>
      <c r="P687" s="20">
        <v>1.0</v>
      </c>
      <c r="Q687" s="20">
        <v>1.0</v>
      </c>
    </row>
    <row r="688">
      <c r="A688" s="3" t="s">
        <v>4171</v>
      </c>
      <c r="B688" s="3" t="s">
        <v>4172</v>
      </c>
      <c r="C688" s="20">
        <v>4.0</v>
      </c>
      <c r="D688" s="20">
        <v>2025.0</v>
      </c>
      <c r="E688" s="3" t="s">
        <v>4173</v>
      </c>
      <c r="F688" s="7">
        <v>0.0456</v>
      </c>
      <c r="J688" s="3" t="s">
        <v>4174</v>
      </c>
      <c r="K688" s="3" t="s">
        <v>4175</v>
      </c>
      <c r="L688" s="3" t="s">
        <v>1027</v>
      </c>
      <c r="M688" s="5" t="s">
        <v>4176</v>
      </c>
      <c r="N688" s="5" t="s">
        <v>4177</v>
      </c>
      <c r="O688" s="20">
        <v>2026.0</v>
      </c>
      <c r="P688" s="20">
        <v>1.0</v>
      </c>
      <c r="Q688" s="20">
        <v>1.0</v>
      </c>
    </row>
    <row r="689">
      <c r="A689" s="3" t="s">
        <v>4178</v>
      </c>
      <c r="B689" s="3" t="s">
        <v>4179</v>
      </c>
      <c r="C689" s="20">
        <v>3.0</v>
      </c>
      <c r="D689" s="20">
        <v>2016.0</v>
      </c>
      <c r="E689" s="3" t="s">
        <v>4180</v>
      </c>
      <c r="F689" s="11"/>
      <c r="G689" s="6">
        <v>42975.0</v>
      </c>
      <c r="H689" s="6">
        <v>42611.0</v>
      </c>
      <c r="M689" s="5" t="s">
        <v>4181</v>
      </c>
      <c r="N689" s="5" t="s">
        <v>931</v>
      </c>
      <c r="O689" s="20">
        <v>2026.0</v>
      </c>
      <c r="P689" s="20">
        <v>1.0</v>
      </c>
      <c r="Q689" s="3">
        <v>0.0</v>
      </c>
    </row>
    <row r="690">
      <c r="A690" s="3" t="s">
        <v>4180</v>
      </c>
      <c r="B690" s="3" t="s">
        <v>4182</v>
      </c>
      <c r="C690" s="20">
        <v>3.0</v>
      </c>
      <c r="D690" s="20">
        <v>2015.0</v>
      </c>
      <c r="E690" s="3" t="s">
        <v>4183</v>
      </c>
      <c r="F690" s="11"/>
      <c r="G690" s="6">
        <v>42610.0</v>
      </c>
      <c r="H690" s="6">
        <v>42245.0</v>
      </c>
      <c r="M690" s="5" t="s">
        <v>4184</v>
      </c>
      <c r="N690" s="5" t="s">
        <v>931</v>
      </c>
      <c r="O690" s="20">
        <v>2026.0</v>
      </c>
      <c r="P690" s="20">
        <v>1.0</v>
      </c>
      <c r="Q690" s="3">
        <v>0.0</v>
      </c>
    </row>
    <row r="691">
      <c r="A691" s="3" t="s">
        <v>4072</v>
      </c>
      <c r="B691" s="3" t="s">
        <v>4185</v>
      </c>
      <c r="C691" s="20">
        <v>3.0</v>
      </c>
      <c r="D691" s="20">
        <v>2017.0</v>
      </c>
      <c r="E691" s="3" t="s">
        <v>4178</v>
      </c>
      <c r="F691" s="11"/>
      <c r="G691" s="6">
        <v>43340.0</v>
      </c>
      <c r="H691" s="6">
        <v>42976.0</v>
      </c>
      <c r="J691" s="3" t="s">
        <v>4186</v>
      </c>
      <c r="M691" s="5" t="s">
        <v>4187</v>
      </c>
      <c r="N691" s="5" t="s">
        <v>931</v>
      </c>
      <c r="O691" s="20">
        <v>2026.0</v>
      </c>
      <c r="P691" s="20">
        <v>1.0</v>
      </c>
      <c r="Q691" s="3">
        <v>0.0</v>
      </c>
    </row>
    <row r="692">
      <c r="A692" s="3" t="s">
        <v>4188</v>
      </c>
      <c r="B692" s="3" t="s">
        <v>4189</v>
      </c>
      <c r="C692" s="20">
        <v>1.0</v>
      </c>
      <c r="D692" s="20">
        <v>2020.0</v>
      </c>
      <c r="E692" s="3" t="s">
        <v>4190</v>
      </c>
      <c r="F692" s="11"/>
      <c r="G692" s="6">
        <v>44286.0</v>
      </c>
      <c r="H692" s="6">
        <v>43922.0</v>
      </c>
      <c r="K692" s="3" t="s">
        <v>4191</v>
      </c>
      <c r="M692" s="5" t="s">
        <v>4192</v>
      </c>
      <c r="N692" s="5" t="s">
        <v>4193</v>
      </c>
      <c r="O692" s="20">
        <v>2026.0</v>
      </c>
      <c r="P692" s="20">
        <v>1.0</v>
      </c>
      <c r="Q692" s="20">
        <v>1.0</v>
      </c>
    </row>
    <row r="693">
      <c r="A693" s="3" t="s">
        <v>1164</v>
      </c>
      <c r="B693" s="3" t="s">
        <v>4194</v>
      </c>
      <c r="C693" s="20">
        <v>2.0</v>
      </c>
      <c r="D693" s="20">
        <v>2024.0</v>
      </c>
      <c r="E693" s="3" t="s">
        <v>3128</v>
      </c>
      <c r="F693" s="7">
        <v>0.0933</v>
      </c>
      <c r="J693" s="3" t="s">
        <v>4195</v>
      </c>
      <c r="M693" s="5" t="s">
        <v>4196</v>
      </c>
      <c r="N693" s="5" t="s">
        <v>1166</v>
      </c>
      <c r="O693" s="20">
        <v>2026.0</v>
      </c>
      <c r="P693" s="20">
        <v>1.0</v>
      </c>
      <c r="Q693" s="20">
        <v>1.0</v>
      </c>
    </row>
    <row r="694">
      <c r="A694" s="3" t="s">
        <v>4197</v>
      </c>
      <c r="B694" s="3" t="s">
        <v>4198</v>
      </c>
      <c r="C694" s="20">
        <v>4.0</v>
      </c>
      <c r="D694" s="20">
        <v>2017.0</v>
      </c>
      <c r="E694" s="3" t="s">
        <v>4199</v>
      </c>
      <c r="F694" s="11"/>
      <c r="G694" s="6">
        <v>43524.0</v>
      </c>
      <c r="H694" s="6">
        <v>43160.0</v>
      </c>
      <c r="J694" s="3" t="s">
        <v>4200</v>
      </c>
      <c r="M694" s="5" t="s">
        <v>4201</v>
      </c>
      <c r="N694" s="5" t="s">
        <v>4202</v>
      </c>
      <c r="O694" s="20">
        <v>2026.0</v>
      </c>
      <c r="P694" s="20">
        <v>1.0</v>
      </c>
      <c r="Q694" s="20">
        <v>1.0</v>
      </c>
    </row>
    <row r="695">
      <c r="A695" s="3" t="s">
        <v>4203</v>
      </c>
      <c r="B695" s="3" t="s">
        <v>4204</v>
      </c>
      <c r="C695" s="20">
        <v>1.0</v>
      </c>
      <c r="D695" s="20">
        <v>2024.0</v>
      </c>
      <c r="E695" s="3" t="s">
        <v>4205</v>
      </c>
      <c r="F695" s="7">
        <v>0.1</v>
      </c>
      <c r="J695" s="3" t="s">
        <v>4206</v>
      </c>
      <c r="M695" s="5" t="s">
        <v>4207</v>
      </c>
      <c r="N695" s="5" t="s">
        <v>4202</v>
      </c>
      <c r="O695" s="20">
        <v>2026.0</v>
      </c>
      <c r="P695" s="20">
        <v>1.0</v>
      </c>
      <c r="Q695" s="20">
        <v>1.0</v>
      </c>
    </row>
    <row r="696">
      <c r="A696" s="3" t="s">
        <v>4205</v>
      </c>
      <c r="B696" s="3" t="s">
        <v>4208</v>
      </c>
      <c r="C696" s="20">
        <v>1.0</v>
      </c>
      <c r="D696" s="20">
        <v>2021.0</v>
      </c>
      <c r="E696" s="3" t="s">
        <v>4209</v>
      </c>
      <c r="F696" s="11"/>
      <c r="G696" s="6">
        <v>44651.0</v>
      </c>
      <c r="H696" s="6">
        <v>44287.0</v>
      </c>
      <c r="J696" s="3" t="s">
        <v>4210</v>
      </c>
      <c r="M696" s="5" t="s">
        <v>4211</v>
      </c>
      <c r="N696" s="5" t="s">
        <v>4202</v>
      </c>
      <c r="O696" s="20">
        <v>2026.0</v>
      </c>
      <c r="P696" s="20">
        <v>1.0</v>
      </c>
      <c r="Q696" s="20">
        <v>1.0</v>
      </c>
    </row>
    <row r="697">
      <c r="A697" s="3" t="s">
        <v>4209</v>
      </c>
      <c r="B697" s="3" t="s">
        <v>4212</v>
      </c>
      <c r="C697" s="20">
        <v>2.0</v>
      </c>
      <c r="D697" s="20">
        <v>2019.0</v>
      </c>
      <c r="E697" s="3" t="s">
        <v>4197</v>
      </c>
      <c r="F697" s="11"/>
      <c r="G697" s="6">
        <v>44283.0</v>
      </c>
      <c r="H697" s="6">
        <v>43556.0</v>
      </c>
      <c r="M697" s="5" t="s">
        <v>4213</v>
      </c>
      <c r="N697" s="5" t="s">
        <v>4202</v>
      </c>
      <c r="O697" s="20">
        <v>2026.0</v>
      </c>
      <c r="P697" s="20">
        <v>1.0</v>
      </c>
      <c r="Q697" s="20">
        <v>1.0</v>
      </c>
    </row>
    <row r="698">
      <c r="A698" s="3" t="s">
        <v>4214</v>
      </c>
      <c r="B698" s="3" t="s">
        <v>4215</v>
      </c>
      <c r="C698" s="20">
        <v>2.0</v>
      </c>
      <c r="D698" s="20">
        <v>2025.0</v>
      </c>
      <c r="E698" s="3" t="s">
        <v>4216</v>
      </c>
      <c r="F698" s="7">
        <v>0.08</v>
      </c>
      <c r="I698" s="3" t="s">
        <v>4217</v>
      </c>
      <c r="J698" s="3" t="s">
        <v>4218</v>
      </c>
      <c r="M698" s="5" t="s">
        <v>4219</v>
      </c>
      <c r="N698" s="5" t="s">
        <v>4220</v>
      </c>
      <c r="O698" s="20">
        <v>2026.0</v>
      </c>
      <c r="P698" s="20">
        <v>1.0</v>
      </c>
      <c r="Q698" s="20">
        <v>1.0</v>
      </c>
    </row>
    <row r="699">
      <c r="A699" s="3" t="s">
        <v>4216</v>
      </c>
      <c r="B699" s="3" t="s">
        <v>4221</v>
      </c>
      <c r="C699" s="20">
        <v>2.0</v>
      </c>
      <c r="D699" s="20">
        <v>2024.0</v>
      </c>
      <c r="E699" s="3" t="s">
        <v>4222</v>
      </c>
      <c r="F699" s="7">
        <v>0.08</v>
      </c>
      <c r="I699" s="3" t="s">
        <v>4223</v>
      </c>
      <c r="J699" s="3" t="s">
        <v>4224</v>
      </c>
      <c r="M699" s="5" t="s">
        <v>4225</v>
      </c>
      <c r="N699" s="5" t="s">
        <v>4220</v>
      </c>
      <c r="O699" s="20">
        <v>2026.0</v>
      </c>
      <c r="P699" s="20">
        <v>1.0</v>
      </c>
      <c r="Q699" s="20">
        <v>1.0</v>
      </c>
    </row>
    <row r="700">
      <c r="A700" s="3" t="s">
        <v>4222</v>
      </c>
      <c r="B700" s="3" t="s">
        <v>4226</v>
      </c>
      <c r="C700" s="20">
        <v>1.0</v>
      </c>
      <c r="D700" s="20">
        <v>2023.0</v>
      </c>
      <c r="E700" s="3" t="s">
        <v>4227</v>
      </c>
      <c r="F700" s="7">
        <v>0.08</v>
      </c>
      <c r="J700" s="3" t="s">
        <v>4228</v>
      </c>
      <c r="M700" s="5" t="s">
        <v>4229</v>
      </c>
      <c r="N700" s="5" t="s">
        <v>4220</v>
      </c>
      <c r="O700" s="20">
        <v>2026.0</v>
      </c>
      <c r="P700" s="20">
        <v>1.0</v>
      </c>
      <c r="Q700" s="20">
        <v>1.0</v>
      </c>
    </row>
    <row r="701">
      <c r="A701" s="3" t="s">
        <v>4227</v>
      </c>
      <c r="B701" s="3" t="s">
        <v>4230</v>
      </c>
      <c r="C701" s="20">
        <v>2.0</v>
      </c>
      <c r="D701" s="20">
        <v>2022.0</v>
      </c>
      <c r="E701" s="3" t="s">
        <v>4231</v>
      </c>
      <c r="F701" s="11"/>
      <c r="J701" s="3" t="s">
        <v>4232</v>
      </c>
      <c r="M701" s="5" t="s">
        <v>4233</v>
      </c>
      <c r="N701" s="5" t="s">
        <v>4220</v>
      </c>
      <c r="O701" s="20">
        <v>2026.0</v>
      </c>
      <c r="P701" s="20">
        <v>1.0</v>
      </c>
      <c r="Q701" s="20">
        <v>1.0</v>
      </c>
    </row>
    <row r="702">
      <c r="A702" s="3" t="s">
        <v>4231</v>
      </c>
      <c r="B702" s="3" t="s">
        <v>4234</v>
      </c>
      <c r="C702" s="20">
        <v>2.0</v>
      </c>
      <c r="D702" s="20">
        <v>2021.0</v>
      </c>
      <c r="E702" s="3" t="s">
        <v>4235</v>
      </c>
      <c r="F702" s="11"/>
      <c r="J702" s="3" t="s">
        <v>4232</v>
      </c>
      <c r="M702" s="5" t="s">
        <v>4236</v>
      </c>
      <c r="N702" s="5" t="s">
        <v>4220</v>
      </c>
      <c r="O702" s="20">
        <v>2026.0</v>
      </c>
      <c r="P702" s="20">
        <v>1.0</v>
      </c>
      <c r="Q702" s="20">
        <v>1.0</v>
      </c>
    </row>
    <row r="703">
      <c r="A703" s="3" t="s">
        <v>4235</v>
      </c>
      <c r="B703" s="3" t="s">
        <v>4237</v>
      </c>
      <c r="C703" s="20">
        <v>2.0</v>
      </c>
      <c r="D703" s="20">
        <v>2020.0</v>
      </c>
      <c r="E703" s="3" t="s">
        <v>4238</v>
      </c>
      <c r="F703" s="11"/>
      <c r="G703" s="6">
        <v>44347.0</v>
      </c>
      <c r="H703" s="6">
        <v>43983.0</v>
      </c>
      <c r="J703" s="3" t="s">
        <v>4239</v>
      </c>
      <c r="M703" s="5" t="s">
        <v>4240</v>
      </c>
      <c r="N703" s="5" t="s">
        <v>4220</v>
      </c>
      <c r="O703" s="20">
        <v>2026.0</v>
      </c>
      <c r="P703" s="20">
        <v>1.0</v>
      </c>
      <c r="Q703" s="20">
        <v>1.0</v>
      </c>
    </row>
    <row r="704">
      <c r="A704" s="3" t="s">
        <v>4238</v>
      </c>
      <c r="B704" s="3" t="s">
        <v>4241</v>
      </c>
      <c r="C704" s="20">
        <v>2.0</v>
      </c>
      <c r="D704" s="20">
        <v>2019.0</v>
      </c>
      <c r="E704" s="3" t="s">
        <v>4242</v>
      </c>
      <c r="F704" s="11"/>
      <c r="G704" s="6">
        <v>43982.0</v>
      </c>
      <c r="H704" s="6">
        <v>43617.0</v>
      </c>
      <c r="M704" s="5" t="s">
        <v>4243</v>
      </c>
      <c r="N704" s="5" t="s">
        <v>4220</v>
      </c>
      <c r="O704" s="20">
        <v>2026.0</v>
      </c>
      <c r="P704" s="20">
        <v>1.0</v>
      </c>
      <c r="Q704" s="20">
        <v>1.0</v>
      </c>
    </row>
    <row r="705">
      <c r="A705" s="3" t="s">
        <v>4244</v>
      </c>
      <c r="B705" s="5" t="s">
        <v>4245</v>
      </c>
      <c r="C705" s="20">
        <v>4.0</v>
      </c>
      <c r="D705" s="20">
        <v>2017.0</v>
      </c>
      <c r="F705" s="11"/>
      <c r="G705" s="6">
        <v>43465.0</v>
      </c>
      <c r="H705" s="6">
        <v>43101.0</v>
      </c>
      <c r="J705" s="3" t="s">
        <v>4246</v>
      </c>
      <c r="M705" s="5" t="s">
        <v>4247</v>
      </c>
      <c r="N705" s="5" t="s">
        <v>4027</v>
      </c>
      <c r="O705" s="20">
        <v>2026.0</v>
      </c>
      <c r="P705" s="20">
        <v>1.0</v>
      </c>
      <c r="Q705" s="3">
        <v>0.0</v>
      </c>
    </row>
    <row r="706">
      <c r="A706" s="3" t="s">
        <v>4248</v>
      </c>
      <c r="B706" s="3" t="s">
        <v>4249</v>
      </c>
      <c r="C706" s="20">
        <v>1.0</v>
      </c>
      <c r="D706" s="20">
        <v>2020.0</v>
      </c>
      <c r="F706" s="11"/>
      <c r="G706" s="6">
        <v>44196.0</v>
      </c>
      <c r="H706" s="6">
        <v>43831.0</v>
      </c>
      <c r="K706" s="3" t="s">
        <v>4250</v>
      </c>
      <c r="M706" s="5" t="s">
        <v>4251</v>
      </c>
      <c r="N706" s="5" t="s">
        <v>4027</v>
      </c>
      <c r="O706" s="20">
        <v>2026.0</v>
      </c>
      <c r="P706" s="20">
        <v>1.0</v>
      </c>
      <c r="Q706" s="3">
        <v>0.0</v>
      </c>
    </row>
    <row r="707">
      <c r="A707" s="3" t="s">
        <v>4252</v>
      </c>
      <c r="B707" s="3" t="s">
        <v>4253</v>
      </c>
      <c r="C707" s="20">
        <v>4.0</v>
      </c>
      <c r="D707" s="20">
        <v>2018.0</v>
      </c>
      <c r="F707" s="11"/>
      <c r="G707" s="6">
        <v>43830.0</v>
      </c>
      <c r="H707" s="6">
        <v>43466.0</v>
      </c>
      <c r="J707" s="3" t="s">
        <v>4246</v>
      </c>
      <c r="M707" s="5" t="s">
        <v>4254</v>
      </c>
      <c r="N707" s="5" t="s">
        <v>4027</v>
      </c>
      <c r="O707" s="20">
        <v>2026.0</v>
      </c>
      <c r="P707" s="20">
        <v>1.0</v>
      </c>
      <c r="Q707" s="3">
        <v>0.0</v>
      </c>
    </row>
    <row r="708">
      <c r="A708" s="3" t="s">
        <v>4255</v>
      </c>
      <c r="B708" s="3" t="s">
        <v>4256</v>
      </c>
      <c r="C708" s="20">
        <v>2.0</v>
      </c>
      <c r="D708" s="20">
        <v>2020.0</v>
      </c>
      <c r="E708" s="3" t="s">
        <v>4257</v>
      </c>
      <c r="F708" s="11"/>
      <c r="G708" s="6">
        <v>44377.0</v>
      </c>
      <c r="H708" s="6">
        <v>44013.0</v>
      </c>
      <c r="K708" s="3" t="s">
        <v>4258</v>
      </c>
      <c r="M708" s="5" t="s">
        <v>4259</v>
      </c>
      <c r="N708" s="5" t="s">
        <v>4260</v>
      </c>
      <c r="O708" s="20">
        <v>2026.0</v>
      </c>
      <c r="P708" s="20">
        <v>1.0</v>
      </c>
      <c r="Q708" s="3">
        <v>0.0</v>
      </c>
    </row>
    <row r="709">
      <c r="A709" s="3" t="s">
        <v>4261</v>
      </c>
      <c r="B709" s="3" t="s">
        <v>4262</v>
      </c>
      <c r="C709" s="20">
        <v>1.0</v>
      </c>
      <c r="D709" s="20">
        <v>2020.0</v>
      </c>
      <c r="E709" s="3" t="s">
        <v>4263</v>
      </c>
      <c r="F709" s="11"/>
      <c r="G709" s="6">
        <v>44272.0</v>
      </c>
      <c r="H709" s="6">
        <v>43908.0</v>
      </c>
      <c r="K709" s="3" t="s">
        <v>4264</v>
      </c>
      <c r="M709" s="5" t="s">
        <v>4265</v>
      </c>
      <c r="N709" s="5" t="s">
        <v>4266</v>
      </c>
      <c r="O709" s="20">
        <v>2026.0</v>
      </c>
      <c r="P709" s="20">
        <v>1.0</v>
      </c>
      <c r="Q709" s="3">
        <v>0.0</v>
      </c>
    </row>
    <row r="710">
      <c r="A710" s="3" t="s">
        <v>4267</v>
      </c>
      <c r="B710" s="3" t="s">
        <v>4268</v>
      </c>
      <c r="C710" s="20">
        <v>2.0</v>
      </c>
      <c r="D710" s="20">
        <v>2020.0</v>
      </c>
      <c r="F710" s="11"/>
      <c r="G710" s="6">
        <v>44377.0</v>
      </c>
      <c r="H710" s="6">
        <v>44013.0</v>
      </c>
      <c r="K710" s="3" t="s">
        <v>4269</v>
      </c>
      <c r="M710" s="5" t="s">
        <v>4270</v>
      </c>
      <c r="N710" s="5" t="s">
        <v>4271</v>
      </c>
      <c r="O710" s="20">
        <v>2026.0</v>
      </c>
      <c r="P710" s="20">
        <v>1.0</v>
      </c>
      <c r="Q710" s="3">
        <v>0.0</v>
      </c>
    </row>
    <row r="711">
      <c r="A711" s="3" t="s">
        <v>4272</v>
      </c>
      <c r="B711" s="3" t="s">
        <v>4273</v>
      </c>
      <c r="C711" s="20">
        <v>2.0</v>
      </c>
      <c r="D711" s="20">
        <v>2019.0</v>
      </c>
      <c r="F711" s="11"/>
      <c r="G711" s="6">
        <v>44012.0</v>
      </c>
      <c r="H711" s="6">
        <v>43647.0</v>
      </c>
      <c r="M711" s="5" t="s">
        <v>4274</v>
      </c>
      <c r="N711" s="5" t="s">
        <v>4271</v>
      </c>
      <c r="O711" s="20">
        <v>2026.0</v>
      </c>
      <c r="P711" s="20">
        <v>1.0</v>
      </c>
      <c r="Q711" s="20">
        <v>1.0</v>
      </c>
    </row>
    <row r="712">
      <c r="A712" s="3" t="s">
        <v>4275</v>
      </c>
      <c r="B712" s="3" t="s">
        <v>4276</v>
      </c>
      <c r="C712" s="20">
        <v>4.0</v>
      </c>
      <c r="D712" s="20">
        <v>2018.0</v>
      </c>
      <c r="F712" s="11"/>
      <c r="G712" s="6">
        <v>43841.0</v>
      </c>
      <c r="H712" s="6">
        <v>43477.0</v>
      </c>
      <c r="J712" s="3" t="s">
        <v>4277</v>
      </c>
      <c r="M712" s="5" t="s">
        <v>4278</v>
      </c>
      <c r="N712" s="5" t="s">
        <v>1807</v>
      </c>
      <c r="O712" s="20">
        <v>2026.0</v>
      </c>
      <c r="P712" s="20">
        <v>1.0</v>
      </c>
      <c r="Q712" s="20">
        <v>1.0</v>
      </c>
    </row>
    <row r="713">
      <c r="A713" s="3" t="s">
        <v>4279</v>
      </c>
      <c r="B713" s="3" t="s">
        <v>4280</v>
      </c>
      <c r="C713" s="20">
        <v>3.0</v>
      </c>
      <c r="D713" s="20">
        <v>2017.0</v>
      </c>
      <c r="F713" s="11"/>
      <c r="G713" s="6">
        <v>43476.0</v>
      </c>
      <c r="H713" s="6">
        <v>43020.0</v>
      </c>
      <c r="J713" s="3" t="s">
        <v>4277</v>
      </c>
      <c r="M713" s="5" t="s">
        <v>4281</v>
      </c>
      <c r="N713" s="5" t="s">
        <v>1807</v>
      </c>
      <c r="O713" s="20">
        <v>2026.0</v>
      </c>
      <c r="P713" s="20">
        <v>1.0</v>
      </c>
      <c r="Q713" s="3">
        <v>0.0</v>
      </c>
    </row>
    <row r="714">
      <c r="A714" s="3" t="s">
        <v>4131</v>
      </c>
      <c r="B714" s="3" t="s">
        <v>4282</v>
      </c>
      <c r="C714" s="20">
        <v>2.0</v>
      </c>
      <c r="D714" s="20">
        <v>2020.0</v>
      </c>
      <c r="F714" s="11"/>
      <c r="G714" s="6">
        <v>44207.0</v>
      </c>
      <c r="H714" s="6">
        <v>44024.0</v>
      </c>
      <c r="J714" s="3" t="s">
        <v>4283</v>
      </c>
      <c r="M714" s="5" t="s">
        <v>4284</v>
      </c>
      <c r="N714" s="5" t="s">
        <v>1807</v>
      </c>
      <c r="O714" s="20">
        <v>2026.0</v>
      </c>
      <c r="P714" s="20">
        <v>1.0</v>
      </c>
      <c r="Q714" s="20">
        <v>1.0</v>
      </c>
    </row>
    <row r="715">
      <c r="A715" s="3" t="s">
        <v>4285</v>
      </c>
      <c r="B715" s="3" t="s">
        <v>4286</v>
      </c>
      <c r="C715" s="20">
        <v>3.0</v>
      </c>
      <c r="D715" s="20">
        <v>2019.0</v>
      </c>
      <c r="F715" s="11"/>
      <c r="G715" s="6">
        <v>44023.0</v>
      </c>
      <c r="H715" s="6">
        <v>43842.0</v>
      </c>
      <c r="M715" s="5" t="s">
        <v>4287</v>
      </c>
      <c r="N715" s="5" t="s">
        <v>1807</v>
      </c>
      <c r="O715" s="20">
        <v>2026.0</v>
      </c>
      <c r="P715" s="20">
        <v>1.0</v>
      </c>
      <c r="Q715" s="20">
        <v>1.0</v>
      </c>
    </row>
    <row r="716">
      <c r="A716" s="3" t="s">
        <v>4288</v>
      </c>
      <c r="B716" s="3" t="s">
        <v>4289</v>
      </c>
      <c r="C716" s="20">
        <v>4.0</v>
      </c>
      <c r="D716" s="20">
        <v>2024.0</v>
      </c>
      <c r="E716" s="3" t="s">
        <v>4290</v>
      </c>
      <c r="F716" s="7">
        <v>0.105</v>
      </c>
      <c r="M716" s="5" t="s">
        <v>4291</v>
      </c>
      <c r="N716" s="5" t="s">
        <v>4292</v>
      </c>
      <c r="O716" s="20">
        <v>2026.0</v>
      </c>
      <c r="P716" s="20">
        <v>1.0</v>
      </c>
      <c r="Q716" s="20">
        <v>1.0</v>
      </c>
    </row>
    <row r="717">
      <c r="A717" s="3" t="s">
        <v>4293</v>
      </c>
      <c r="B717" s="3" t="s">
        <v>4294</v>
      </c>
      <c r="C717" s="20">
        <v>2.0</v>
      </c>
      <c r="D717" s="20">
        <v>2024.0</v>
      </c>
      <c r="E717" s="3" t="s">
        <v>4295</v>
      </c>
      <c r="F717" s="7">
        <v>0.0077</v>
      </c>
      <c r="I717" s="3" t="s">
        <v>4296</v>
      </c>
      <c r="M717" s="5" t="s">
        <v>4297</v>
      </c>
      <c r="N717" s="5" t="s">
        <v>4292</v>
      </c>
      <c r="O717" s="20">
        <v>2026.0</v>
      </c>
      <c r="P717" s="20">
        <v>1.0</v>
      </c>
      <c r="Q717" s="20">
        <v>1.0</v>
      </c>
    </row>
    <row r="718">
      <c r="A718" s="3" t="s">
        <v>4298</v>
      </c>
      <c r="B718" s="3" t="s">
        <v>4299</v>
      </c>
      <c r="C718" s="20">
        <v>1.0</v>
      </c>
      <c r="D718" s="20">
        <v>2020.0</v>
      </c>
      <c r="E718" s="3" t="s">
        <v>4300</v>
      </c>
      <c r="F718" s="11"/>
      <c r="G718" s="6">
        <v>44258.0</v>
      </c>
      <c r="H718" s="6">
        <v>43894.0</v>
      </c>
      <c r="K718" s="3" t="s">
        <v>4301</v>
      </c>
      <c r="M718" s="5" t="s">
        <v>4302</v>
      </c>
      <c r="N718" s="5" t="s">
        <v>4292</v>
      </c>
      <c r="O718" s="20">
        <v>2026.0</v>
      </c>
      <c r="P718" s="20">
        <v>1.0</v>
      </c>
      <c r="Q718" s="3">
        <v>0.0</v>
      </c>
    </row>
    <row r="719">
      <c r="A719" s="3" t="s">
        <v>4303</v>
      </c>
      <c r="B719" s="3" t="s">
        <v>4304</v>
      </c>
      <c r="C719" s="20">
        <v>1.0</v>
      </c>
      <c r="D719" s="20">
        <v>2020.0</v>
      </c>
      <c r="E719" s="3" t="s">
        <v>4305</v>
      </c>
      <c r="F719" s="11"/>
      <c r="G719" s="6">
        <v>44196.0</v>
      </c>
      <c r="H719" s="6">
        <v>43831.0</v>
      </c>
      <c r="K719" s="3" t="s">
        <v>4301</v>
      </c>
      <c r="M719" s="5" t="s">
        <v>4306</v>
      </c>
      <c r="N719" s="5" t="s">
        <v>4292</v>
      </c>
      <c r="O719" s="20">
        <v>2026.0</v>
      </c>
      <c r="P719" s="20">
        <v>1.0</v>
      </c>
      <c r="Q719" s="3">
        <v>0.0</v>
      </c>
    </row>
    <row r="720">
      <c r="A720" s="3" t="s">
        <v>4307</v>
      </c>
      <c r="B720" s="3" t="s">
        <v>4308</v>
      </c>
      <c r="C720" s="20">
        <v>2.0</v>
      </c>
      <c r="D720" s="20">
        <v>2018.0</v>
      </c>
      <c r="F720" s="11"/>
      <c r="G720" s="6">
        <v>43677.0</v>
      </c>
      <c r="H720" s="6">
        <v>43313.0</v>
      </c>
      <c r="J720" s="3" t="s">
        <v>4309</v>
      </c>
      <c r="M720" s="5" t="s">
        <v>4310</v>
      </c>
      <c r="N720" s="5" t="s">
        <v>4311</v>
      </c>
      <c r="O720" s="20">
        <v>2026.0</v>
      </c>
      <c r="P720" s="20">
        <v>1.0</v>
      </c>
      <c r="Q720" s="3">
        <v>0.0</v>
      </c>
    </row>
    <row r="721">
      <c r="A721" s="3" t="s">
        <v>4312</v>
      </c>
      <c r="B721" s="3" t="s">
        <v>4313</v>
      </c>
      <c r="C721" s="20">
        <v>4.0</v>
      </c>
      <c r="D721" s="20">
        <v>2024.0</v>
      </c>
      <c r="E721" s="3" t="s">
        <v>4314</v>
      </c>
      <c r="F721" s="7">
        <v>0.072</v>
      </c>
      <c r="I721" s="3" t="s">
        <v>4315</v>
      </c>
      <c r="J721" s="3" t="s">
        <v>4316</v>
      </c>
      <c r="M721" s="5" t="s">
        <v>4317</v>
      </c>
      <c r="N721" s="5" t="s">
        <v>4311</v>
      </c>
      <c r="O721" s="20">
        <v>2026.0</v>
      </c>
      <c r="P721" s="20">
        <v>1.0</v>
      </c>
      <c r="Q721" s="20">
        <v>1.0</v>
      </c>
    </row>
    <row r="722">
      <c r="A722" s="3" t="s">
        <v>4318</v>
      </c>
      <c r="B722" s="3" t="s">
        <v>4319</v>
      </c>
      <c r="C722" s="20">
        <v>2.0</v>
      </c>
      <c r="D722" s="20">
        <v>2021.0</v>
      </c>
      <c r="E722" s="3" t="s">
        <v>4320</v>
      </c>
      <c r="F722" s="11"/>
      <c r="J722" s="3" t="s">
        <v>4321</v>
      </c>
      <c r="M722" s="5" t="s">
        <v>4322</v>
      </c>
      <c r="N722" s="5" t="s">
        <v>4311</v>
      </c>
      <c r="O722" s="20">
        <v>2026.0</v>
      </c>
      <c r="P722" s="20">
        <v>1.0</v>
      </c>
      <c r="Q722" s="3">
        <v>0.0</v>
      </c>
    </row>
    <row r="723">
      <c r="A723" s="3" t="s">
        <v>4320</v>
      </c>
      <c r="B723" s="3" t="s">
        <v>4323</v>
      </c>
      <c r="C723" s="20">
        <v>3.0</v>
      </c>
      <c r="D723" s="20">
        <v>2020.0</v>
      </c>
      <c r="E723" s="3" t="s">
        <v>4324</v>
      </c>
      <c r="F723" s="11"/>
      <c r="G723" s="6">
        <v>44408.0</v>
      </c>
      <c r="H723" s="6">
        <v>44044.0</v>
      </c>
      <c r="J723" s="3" t="s">
        <v>4325</v>
      </c>
      <c r="M723" s="5" t="s">
        <v>4326</v>
      </c>
      <c r="N723" s="5" t="s">
        <v>4311</v>
      </c>
      <c r="O723" s="20">
        <v>2026.0</v>
      </c>
      <c r="P723" s="20">
        <v>1.0</v>
      </c>
      <c r="Q723" s="20">
        <v>1.0</v>
      </c>
    </row>
    <row r="724">
      <c r="A724" s="3" t="s">
        <v>4324</v>
      </c>
      <c r="B724" s="3" t="s">
        <v>4327</v>
      </c>
      <c r="C724" s="20">
        <v>2.0</v>
      </c>
      <c r="D724" s="20">
        <v>2019.0</v>
      </c>
      <c r="E724" s="3" t="s">
        <v>4307</v>
      </c>
      <c r="F724" s="11"/>
      <c r="G724" s="6">
        <v>44043.0</v>
      </c>
      <c r="H724" s="6">
        <v>43678.0</v>
      </c>
      <c r="M724" s="5" t="s">
        <v>4328</v>
      </c>
      <c r="N724" s="5" t="s">
        <v>4311</v>
      </c>
      <c r="O724" s="20">
        <v>2026.0</v>
      </c>
      <c r="P724" s="20">
        <v>1.0</v>
      </c>
      <c r="Q724" s="3">
        <v>0.0</v>
      </c>
    </row>
    <row r="725">
      <c r="A725" s="3" t="s">
        <v>4329</v>
      </c>
      <c r="B725" s="3" t="s">
        <v>4330</v>
      </c>
      <c r="C725" s="20">
        <v>4.0</v>
      </c>
      <c r="D725" s="20">
        <v>2018.0</v>
      </c>
      <c r="E725" s="3" t="s">
        <v>4331</v>
      </c>
      <c r="F725" s="11"/>
      <c r="G725" s="6">
        <v>43830.0</v>
      </c>
      <c r="H725" s="6">
        <v>43466.0</v>
      </c>
      <c r="M725" s="5" t="s">
        <v>4332</v>
      </c>
      <c r="N725" s="5" t="s">
        <v>3942</v>
      </c>
      <c r="O725" s="20">
        <v>2026.0</v>
      </c>
      <c r="P725" s="20">
        <v>1.0</v>
      </c>
      <c r="Q725" s="20">
        <v>1.0</v>
      </c>
    </row>
    <row r="726">
      <c r="A726" s="3" t="s">
        <v>3939</v>
      </c>
      <c r="B726" s="3" t="s">
        <v>4333</v>
      </c>
      <c r="C726" s="20">
        <v>4.0</v>
      </c>
      <c r="D726" s="20">
        <v>2019.0</v>
      </c>
      <c r="E726" s="3" t="s">
        <v>4329</v>
      </c>
      <c r="F726" s="11"/>
      <c r="G726" s="6">
        <v>44196.0</v>
      </c>
      <c r="H726" s="6">
        <v>43831.0</v>
      </c>
      <c r="M726" s="5" t="s">
        <v>4334</v>
      </c>
      <c r="N726" s="5" t="s">
        <v>3942</v>
      </c>
      <c r="O726" s="20">
        <v>2026.0</v>
      </c>
      <c r="P726" s="20">
        <v>1.0</v>
      </c>
      <c r="Q726" s="20">
        <v>1.0</v>
      </c>
    </row>
    <row r="727">
      <c r="A727" s="3" t="s">
        <v>4335</v>
      </c>
      <c r="B727" s="3" t="s">
        <v>4336</v>
      </c>
      <c r="C727" s="20">
        <v>4.0</v>
      </c>
      <c r="D727" s="20">
        <v>2023.0</v>
      </c>
      <c r="E727" s="3" t="s">
        <v>4337</v>
      </c>
      <c r="F727" s="7">
        <v>0.034</v>
      </c>
      <c r="I727" s="3" t="s">
        <v>4338</v>
      </c>
      <c r="K727" s="3" t="s">
        <v>4339</v>
      </c>
      <c r="M727" s="5" t="s">
        <v>4340</v>
      </c>
      <c r="N727" s="5" t="s">
        <v>4341</v>
      </c>
      <c r="O727" s="20">
        <v>2026.0</v>
      </c>
      <c r="P727" s="20">
        <v>1.0</v>
      </c>
      <c r="Q727" s="20">
        <v>1.0</v>
      </c>
    </row>
    <row r="728">
      <c r="A728" s="3" t="s">
        <v>4337</v>
      </c>
      <c r="B728" s="3" t="s">
        <v>4342</v>
      </c>
      <c r="C728" s="20">
        <v>3.0</v>
      </c>
      <c r="D728" s="20">
        <v>2021.0</v>
      </c>
      <c r="E728" s="3" t="s">
        <v>4343</v>
      </c>
      <c r="F728" s="11"/>
      <c r="J728" s="3" t="s">
        <v>4344</v>
      </c>
      <c r="M728" s="5" t="s">
        <v>4345</v>
      </c>
      <c r="N728" s="5" t="s">
        <v>4341</v>
      </c>
      <c r="O728" s="20">
        <v>2026.0</v>
      </c>
      <c r="P728" s="20">
        <v>1.0</v>
      </c>
      <c r="Q728" s="20">
        <v>1.0</v>
      </c>
    </row>
    <row r="729">
      <c r="A729" s="3" t="s">
        <v>4343</v>
      </c>
      <c r="B729" s="3" t="s">
        <v>4346</v>
      </c>
      <c r="C729" s="20">
        <v>3.0</v>
      </c>
      <c r="D729" s="20">
        <v>2020.0</v>
      </c>
      <c r="E729" s="3" t="s">
        <v>4347</v>
      </c>
      <c r="F729" s="11"/>
      <c r="G729" s="6">
        <v>44580.0</v>
      </c>
      <c r="H729" s="6">
        <v>44216.0</v>
      </c>
      <c r="J729" s="3" t="s">
        <v>4348</v>
      </c>
      <c r="M729" s="5" t="s">
        <v>4349</v>
      </c>
      <c r="N729" s="5" t="s">
        <v>4341</v>
      </c>
      <c r="O729" s="20">
        <v>2026.0</v>
      </c>
      <c r="P729" s="20">
        <v>1.0</v>
      </c>
      <c r="Q729" s="3">
        <v>0.0</v>
      </c>
    </row>
    <row r="730">
      <c r="A730" s="3" t="s">
        <v>4347</v>
      </c>
      <c r="B730" s="3" t="s">
        <v>4350</v>
      </c>
      <c r="C730" s="20">
        <v>3.0</v>
      </c>
      <c r="D730" s="20">
        <v>2019.0</v>
      </c>
      <c r="E730" s="3" t="s">
        <v>4351</v>
      </c>
      <c r="F730" s="11"/>
      <c r="G730" s="6">
        <v>44215.0</v>
      </c>
      <c r="H730" s="6">
        <v>43850.0</v>
      </c>
      <c r="J730" s="3" t="s">
        <v>4352</v>
      </c>
      <c r="M730" s="5" t="s">
        <v>4353</v>
      </c>
      <c r="N730" s="5" t="s">
        <v>4341</v>
      </c>
      <c r="O730" s="20">
        <v>2026.0</v>
      </c>
      <c r="P730" s="20">
        <v>1.0</v>
      </c>
      <c r="Q730" s="3">
        <v>0.0</v>
      </c>
    </row>
    <row r="731">
      <c r="A731" s="3" t="s">
        <v>4354</v>
      </c>
      <c r="B731" s="3" t="s">
        <v>4355</v>
      </c>
      <c r="C731" s="20">
        <v>4.0</v>
      </c>
      <c r="D731" s="20">
        <v>2020.0</v>
      </c>
      <c r="E731" s="3" t="s">
        <v>4356</v>
      </c>
      <c r="F731" s="11"/>
      <c r="G731" s="6">
        <v>44561.0</v>
      </c>
      <c r="H731" s="6">
        <v>44197.0</v>
      </c>
      <c r="K731" s="3" t="s">
        <v>4357</v>
      </c>
      <c r="M731" s="5" t="s">
        <v>4358</v>
      </c>
      <c r="N731" s="5" t="s">
        <v>4359</v>
      </c>
      <c r="O731" s="20">
        <v>2026.0</v>
      </c>
      <c r="P731" s="20">
        <v>1.0</v>
      </c>
      <c r="Q731" s="20">
        <v>1.0</v>
      </c>
    </row>
    <row r="732">
      <c r="A732" s="3" t="s">
        <v>4360</v>
      </c>
      <c r="B732" s="3" t="s">
        <v>4361</v>
      </c>
      <c r="C732" s="20">
        <v>2.0</v>
      </c>
      <c r="D732" s="20">
        <v>2023.0</v>
      </c>
      <c r="E732" s="3" t="s">
        <v>4362</v>
      </c>
      <c r="F732" s="7">
        <v>0.08</v>
      </c>
      <c r="J732" s="3" t="s">
        <v>4363</v>
      </c>
      <c r="M732" s="5" t="s">
        <v>4364</v>
      </c>
      <c r="N732" s="5" t="s">
        <v>4365</v>
      </c>
      <c r="O732" s="20">
        <v>2026.0</v>
      </c>
      <c r="P732" s="20">
        <v>1.0</v>
      </c>
      <c r="Q732" s="20">
        <v>1.0</v>
      </c>
    </row>
    <row r="733">
      <c r="A733" s="3" t="s">
        <v>4366</v>
      </c>
      <c r="B733" s="3" t="s">
        <v>4367</v>
      </c>
      <c r="C733" s="20">
        <v>2.0</v>
      </c>
      <c r="D733" s="20">
        <v>2024.0</v>
      </c>
      <c r="E733" s="3" t="s">
        <v>4360</v>
      </c>
      <c r="F733" s="7">
        <v>0.08</v>
      </c>
      <c r="I733" s="3" t="s">
        <v>4368</v>
      </c>
      <c r="J733" s="3" t="s">
        <v>4369</v>
      </c>
      <c r="M733" s="5" t="s">
        <v>4370</v>
      </c>
      <c r="N733" s="5" t="s">
        <v>4365</v>
      </c>
      <c r="O733" s="20">
        <v>2026.0</v>
      </c>
      <c r="P733" s="20">
        <v>1.0</v>
      </c>
      <c r="Q733" s="20">
        <v>1.0</v>
      </c>
    </row>
    <row r="734">
      <c r="A734" s="3" t="s">
        <v>4371</v>
      </c>
      <c r="B734" s="3" t="s">
        <v>4372</v>
      </c>
      <c r="C734" s="20">
        <v>2.0</v>
      </c>
      <c r="D734" s="20">
        <v>2020.0</v>
      </c>
      <c r="E734" s="3" t="s">
        <v>4373</v>
      </c>
      <c r="F734" s="11"/>
      <c r="K734" s="3" t="s">
        <v>4374</v>
      </c>
      <c r="M734" s="5" t="s">
        <v>4375</v>
      </c>
      <c r="N734" s="5" t="s">
        <v>4376</v>
      </c>
      <c r="O734" s="20">
        <v>2026.0</v>
      </c>
      <c r="P734" s="20">
        <v>1.0</v>
      </c>
      <c r="Q734" s="3">
        <v>0.0</v>
      </c>
    </row>
    <row r="735">
      <c r="A735" s="3" t="s">
        <v>4373</v>
      </c>
      <c r="B735" s="3" t="s">
        <v>4377</v>
      </c>
      <c r="C735" s="20">
        <v>1.0</v>
      </c>
      <c r="D735" s="20">
        <v>2020.0</v>
      </c>
      <c r="E735" s="3" t="s">
        <v>4378</v>
      </c>
      <c r="F735" s="11"/>
      <c r="G735" s="6">
        <v>44196.0</v>
      </c>
      <c r="H735" s="6">
        <v>43831.0</v>
      </c>
      <c r="J735" s="3" t="s">
        <v>4379</v>
      </c>
      <c r="M735" s="5" t="s">
        <v>4380</v>
      </c>
      <c r="N735" s="5" t="s">
        <v>4376</v>
      </c>
      <c r="O735" s="20">
        <v>2026.0</v>
      </c>
      <c r="P735" s="20">
        <v>1.0</v>
      </c>
      <c r="Q735" s="3">
        <v>0.0</v>
      </c>
    </row>
    <row r="736">
      <c r="A736" s="3" t="s">
        <v>4381</v>
      </c>
      <c r="B736" s="3" t="s">
        <v>4382</v>
      </c>
      <c r="C736" s="20">
        <v>1.0</v>
      </c>
      <c r="D736" s="20">
        <v>2023.0</v>
      </c>
      <c r="E736" s="3" t="s">
        <v>4383</v>
      </c>
      <c r="F736" s="11"/>
      <c r="K736" s="3" t="s">
        <v>4384</v>
      </c>
      <c r="M736" s="5" t="s">
        <v>4385</v>
      </c>
      <c r="N736" s="5" t="s">
        <v>4386</v>
      </c>
      <c r="O736" s="20">
        <v>2026.0</v>
      </c>
      <c r="P736" s="20">
        <v>1.0</v>
      </c>
      <c r="Q736" s="20">
        <v>1.0</v>
      </c>
    </row>
    <row r="737">
      <c r="A737" s="3" t="s">
        <v>4387</v>
      </c>
      <c r="B737" s="3" t="s">
        <v>4388</v>
      </c>
      <c r="C737" s="20">
        <v>2.0</v>
      </c>
      <c r="D737" s="20">
        <v>2022.0</v>
      </c>
      <c r="E737" s="3" t="s">
        <v>4389</v>
      </c>
      <c r="F737" s="7">
        <v>0.0826</v>
      </c>
      <c r="J737" s="3" t="s">
        <v>4390</v>
      </c>
      <c r="M737" s="5" t="s">
        <v>4391</v>
      </c>
      <c r="N737" s="5" t="s">
        <v>4392</v>
      </c>
      <c r="O737" s="20">
        <v>2026.0</v>
      </c>
      <c r="P737" s="20">
        <v>1.0</v>
      </c>
      <c r="Q737" s="3">
        <v>0.0</v>
      </c>
    </row>
    <row r="738">
      <c r="A738" s="3" t="s">
        <v>4393</v>
      </c>
      <c r="B738" s="3" t="s">
        <v>4394</v>
      </c>
      <c r="C738" s="20">
        <v>4.0</v>
      </c>
      <c r="D738" s="20">
        <v>2023.0</v>
      </c>
      <c r="E738" s="3" t="s">
        <v>4395</v>
      </c>
      <c r="F738" s="7">
        <v>0.09</v>
      </c>
      <c r="I738" s="3" t="s">
        <v>4396</v>
      </c>
      <c r="J738" s="3" t="s">
        <v>4397</v>
      </c>
      <c r="M738" s="5" t="s">
        <v>4398</v>
      </c>
      <c r="N738" s="5" t="s">
        <v>4399</v>
      </c>
      <c r="O738" s="20">
        <v>2026.0</v>
      </c>
      <c r="P738" s="20">
        <v>1.0</v>
      </c>
      <c r="Q738" s="20">
        <v>1.0</v>
      </c>
    </row>
    <row r="739">
      <c r="A739" s="3" t="s">
        <v>4400</v>
      </c>
      <c r="B739" s="3" t="s">
        <v>4401</v>
      </c>
      <c r="C739" s="20">
        <v>1.0</v>
      </c>
      <c r="D739" s="20">
        <v>2026.0</v>
      </c>
      <c r="E739" s="3" t="s">
        <v>4393</v>
      </c>
      <c r="F739" s="7">
        <v>0.09</v>
      </c>
      <c r="L739" s="3" t="s">
        <v>495</v>
      </c>
      <c r="M739" s="5" t="s">
        <v>4402</v>
      </c>
      <c r="N739" s="5" t="s">
        <v>4399</v>
      </c>
      <c r="O739" s="20">
        <v>2026.0</v>
      </c>
      <c r="P739" s="20">
        <v>1.0</v>
      </c>
      <c r="Q739" s="20">
        <v>1.0</v>
      </c>
    </row>
    <row r="740">
      <c r="A740" s="3" t="s">
        <v>4403</v>
      </c>
      <c r="B740" s="3" t="s">
        <v>4404</v>
      </c>
      <c r="C740" s="20">
        <v>3.0</v>
      </c>
      <c r="D740" s="20">
        <v>2019.0</v>
      </c>
      <c r="E740" s="3" t="s">
        <v>4405</v>
      </c>
      <c r="F740" s="11"/>
      <c r="G740" s="6">
        <v>44074.0</v>
      </c>
      <c r="H740" s="6">
        <v>43709.0</v>
      </c>
      <c r="K740" s="3" t="s">
        <v>4406</v>
      </c>
      <c r="M740" s="5" t="s">
        <v>4407</v>
      </c>
      <c r="N740" s="5" t="s">
        <v>4408</v>
      </c>
      <c r="O740" s="20">
        <v>2026.0</v>
      </c>
      <c r="P740" s="20">
        <v>1.0</v>
      </c>
      <c r="Q740" s="20">
        <v>1.0</v>
      </c>
    </row>
    <row r="741">
      <c r="A741" s="3" t="s">
        <v>4409</v>
      </c>
      <c r="B741" s="3" t="s">
        <v>4410</v>
      </c>
      <c r="C741" s="20">
        <v>4.0</v>
      </c>
      <c r="D741" s="20">
        <v>2022.0</v>
      </c>
      <c r="E741" s="3" t="s">
        <v>4411</v>
      </c>
      <c r="F741" s="7">
        <v>0.03</v>
      </c>
      <c r="J741" s="3" t="s">
        <v>4412</v>
      </c>
      <c r="M741" s="5" t="s">
        <v>4413</v>
      </c>
      <c r="N741" s="5" t="s">
        <v>4414</v>
      </c>
      <c r="O741" s="20">
        <v>2026.0</v>
      </c>
      <c r="P741" s="20">
        <v>1.0</v>
      </c>
      <c r="Q741" s="20">
        <v>1.0</v>
      </c>
    </row>
    <row r="742">
      <c r="A742" s="3" t="s">
        <v>4411</v>
      </c>
      <c r="B742" s="3" t="s">
        <v>4415</v>
      </c>
      <c r="C742" s="20">
        <v>4.0</v>
      </c>
      <c r="D742" s="20">
        <v>2021.0</v>
      </c>
      <c r="E742" s="3" t="s">
        <v>4416</v>
      </c>
      <c r="F742" s="11"/>
      <c r="J742" s="3" t="s">
        <v>4417</v>
      </c>
      <c r="M742" s="5" t="s">
        <v>4418</v>
      </c>
      <c r="N742" s="5" t="s">
        <v>4414</v>
      </c>
      <c r="O742" s="20">
        <v>2026.0</v>
      </c>
      <c r="P742" s="20">
        <v>1.0</v>
      </c>
      <c r="Q742" s="3">
        <v>0.0</v>
      </c>
    </row>
    <row r="743">
      <c r="A743" s="3" t="s">
        <v>4416</v>
      </c>
      <c r="B743" s="3" t="s">
        <v>4419</v>
      </c>
      <c r="C743" s="20">
        <v>4.0</v>
      </c>
      <c r="D743" s="20">
        <v>2020.0</v>
      </c>
      <c r="E743" s="3" t="s">
        <v>4420</v>
      </c>
      <c r="F743" s="11"/>
      <c r="G743" s="6">
        <v>44561.0</v>
      </c>
      <c r="H743" s="6">
        <v>44197.0</v>
      </c>
      <c r="J743" s="3" t="s">
        <v>4417</v>
      </c>
      <c r="M743" s="5" t="s">
        <v>4421</v>
      </c>
      <c r="N743" s="5" t="s">
        <v>4414</v>
      </c>
      <c r="O743" s="20">
        <v>2026.0</v>
      </c>
      <c r="P743" s="20">
        <v>1.0</v>
      </c>
      <c r="Q743" s="3">
        <v>0.0</v>
      </c>
    </row>
    <row r="744">
      <c r="A744" s="3" t="s">
        <v>4420</v>
      </c>
      <c r="B744" s="3" t="s">
        <v>4422</v>
      </c>
      <c r="C744" s="20">
        <v>4.0</v>
      </c>
      <c r="D744" s="20">
        <v>2019.0</v>
      </c>
      <c r="E744" s="3" t="s">
        <v>4423</v>
      </c>
      <c r="F744" s="11"/>
      <c r="G744" s="6">
        <v>44196.0</v>
      </c>
      <c r="H744" s="6">
        <v>43831.0</v>
      </c>
      <c r="J744" s="3" t="s">
        <v>4424</v>
      </c>
      <c r="M744" s="5" t="s">
        <v>4425</v>
      </c>
      <c r="N744" s="5" t="s">
        <v>4414</v>
      </c>
      <c r="O744" s="20">
        <v>2026.0</v>
      </c>
      <c r="P744" s="20">
        <v>1.0</v>
      </c>
      <c r="Q744" s="3">
        <v>0.0</v>
      </c>
    </row>
    <row r="745">
      <c r="A745" s="3" t="s">
        <v>4426</v>
      </c>
      <c r="B745" s="3" t="s">
        <v>4427</v>
      </c>
      <c r="C745" s="20">
        <v>2.0</v>
      </c>
      <c r="D745" s="20">
        <v>2020.0</v>
      </c>
      <c r="E745" s="3" t="s">
        <v>4428</v>
      </c>
      <c r="F745" s="11"/>
      <c r="G745" s="6">
        <v>44347.0</v>
      </c>
      <c r="H745" s="6">
        <v>43983.0</v>
      </c>
      <c r="K745" s="3" t="s">
        <v>4429</v>
      </c>
      <c r="M745" s="5" t="s">
        <v>4430</v>
      </c>
      <c r="N745" s="5" t="s">
        <v>4431</v>
      </c>
      <c r="O745" s="20">
        <v>2026.0</v>
      </c>
      <c r="P745" s="20">
        <v>1.0</v>
      </c>
      <c r="Q745" s="20">
        <v>1.0</v>
      </c>
    </row>
    <row r="746">
      <c r="A746" s="3" t="s">
        <v>4428</v>
      </c>
      <c r="B746" s="3" t="s">
        <v>4432</v>
      </c>
      <c r="C746" s="20">
        <v>2.0</v>
      </c>
      <c r="D746" s="20">
        <v>2019.0</v>
      </c>
      <c r="E746" s="3" t="s">
        <v>4433</v>
      </c>
      <c r="F746" s="11"/>
      <c r="G746" s="6">
        <v>43982.0</v>
      </c>
      <c r="H746" s="6">
        <v>43617.0</v>
      </c>
      <c r="M746" s="5" t="s">
        <v>4434</v>
      </c>
      <c r="N746" s="5" t="s">
        <v>4431</v>
      </c>
      <c r="O746" s="20">
        <v>2026.0</v>
      </c>
      <c r="P746" s="20">
        <v>1.0</v>
      </c>
      <c r="Q746" s="3">
        <v>0.0</v>
      </c>
    </row>
    <row r="747">
      <c r="A747" s="3" t="s">
        <v>4435</v>
      </c>
      <c r="B747" s="3" t="s">
        <v>4436</v>
      </c>
      <c r="C747" s="20">
        <v>3.0</v>
      </c>
      <c r="D747" s="20">
        <v>2018.0</v>
      </c>
      <c r="F747" s="11"/>
      <c r="G747" s="6">
        <v>43769.0</v>
      </c>
      <c r="H747" s="6">
        <v>43405.0</v>
      </c>
      <c r="M747" s="5" t="s">
        <v>4437</v>
      </c>
      <c r="N747" s="5" t="s">
        <v>4438</v>
      </c>
      <c r="O747" s="20">
        <v>2026.0</v>
      </c>
      <c r="P747" s="20">
        <v>1.0</v>
      </c>
      <c r="Q747" s="3">
        <v>0.0</v>
      </c>
    </row>
    <row r="748">
      <c r="A748" s="3" t="s">
        <v>4439</v>
      </c>
      <c r="B748" s="3" t="s">
        <v>4440</v>
      </c>
      <c r="C748" s="20">
        <v>3.0</v>
      </c>
      <c r="D748" s="20">
        <v>2019.0</v>
      </c>
      <c r="F748" s="11"/>
      <c r="G748" s="6">
        <v>44135.0</v>
      </c>
      <c r="H748" s="6">
        <v>43770.0</v>
      </c>
      <c r="K748" s="3" t="s">
        <v>4441</v>
      </c>
      <c r="M748" s="5" t="s">
        <v>4442</v>
      </c>
      <c r="N748" s="5" t="s">
        <v>4438</v>
      </c>
      <c r="O748" s="20">
        <v>2026.0</v>
      </c>
      <c r="P748" s="20">
        <v>1.0</v>
      </c>
      <c r="Q748" s="20">
        <v>1.0</v>
      </c>
    </row>
    <row r="749">
      <c r="A749" s="3" t="s">
        <v>4443</v>
      </c>
      <c r="B749" s="3" t="s">
        <v>4444</v>
      </c>
      <c r="C749" s="20">
        <v>4.0</v>
      </c>
      <c r="D749" s="20">
        <v>2019.0</v>
      </c>
      <c r="E749" s="3" t="s">
        <v>4445</v>
      </c>
      <c r="F749" s="11"/>
      <c r="G749" s="6">
        <v>44165.0</v>
      </c>
      <c r="H749" s="6">
        <v>43800.0</v>
      </c>
      <c r="K749" s="3" t="s">
        <v>4446</v>
      </c>
      <c r="M749" s="5" t="s">
        <v>4447</v>
      </c>
      <c r="N749" s="5" t="s">
        <v>4448</v>
      </c>
      <c r="O749" s="20">
        <v>2026.0</v>
      </c>
      <c r="P749" s="20">
        <v>1.0</v>
      </c>
      <c r="Q749" s="3">
        <v>0.0</v>
      </c>
    </row>
    <row r="750">
      <c r="A750" s="3" t="s">
        <v>4445</v>
      </c>
      <c r="B750" s="3" t="s">
        <v>4449</v>
      </c>
      <c r="C750" s="20">
        <v>4.0</v>
      </c>
      <c r="D750" s="20">
        <v>2018.0</v>
      </c>
      <c r="E750" s="3" t="s">
        <v>4450</v>
      </c>
      <c r="F750" s="11"/>
      <c r="G750" s="6">
        <v>43799.0</v>
      </c>
      <c r="H750" s="6">
        <v>43435.0</v>
      </c>
      <c r="M750" s="5" t="s">
        <v>4451</v>
      </c>
      <c r="N750" s="5" t="s">
        <v>4448</v>
      </c>
      <c r="O750" s="20">
        <v>2026.0</v>
      </c>
      <c r="P750" s="20">
        <v>1.0</v>
      </c>
      <c r="Q750" s="20">
        <v>1.0</v>
      </c>
    </row>
    <row r="751">
      <c r="A751" s="3" t="s">
        <v>4452</v>
      </c>
      <c r="B751" s="3" t="s">
        <v>4453</v>
      </c>
      <c r="C751" s="20">
        <v>3.0</v>
      </c>
      <c r="D751" s="20">
        <v>2018.0</v>
      </c>
      <c r="E751" s="3" t="s">
        <v>3321</v>
      </c>
      <c r="F751" s="11"/>
      <c r="G751" s="6">
        <v>43812.0</v>
      </c>
      <c r="H751" s="6">
        <v>43373.0</v>
      </c>
      <c r="M751" s="5" t="s">
        <v>4454</v>
      </c>
      <c r="N751" s="5" t="s">
        <v>3325</v>
      </c>
      <c r="O751" s="20">
        <v>2026.0</v>
      </c>
      <c r="P751" s="20">
        <v>1.0</v>
      </c>
      <c r="Q751" s="20">
        <v>1.0</v>
      </c>
    </row>
    <row r="752">
      <c r="A752" s="3" t="s">
        <v>4455</v>
      </c>
      <c r="B752" s="3" t="s">
        <v>4456</v>
      </c>
      <c r="C752" s="20">
        <v>4.0</v>
      </c>
      <c r="D752" s="20">
        <v>2020.0</v>
      </c>
      <c r="E752" s="3" t="s">
        <v>4457</v>
      </c>
      <c r="F752" s="11"/>
      <c r="G752" s="6">
        <v>44543.0</v>
      </c>
      <c r="H752" s="6">
        <v>44179.0</v>
      </c>
      <c r="K752" s="3" t="s">
        <v>4458</v>
      </c>
      <c r="M752" s="5" t="s">
        <v>4459</v>
      </c>
      <c r="N752" s="5" t="s">
        <v>3325</v>
      </c>
      <c r="O752" s="20">
        <v>2026.0</v>
      </c>
      <c r="P752" s="20">
        <v>1.0</v>
      </c>
      <c r="Q752" s="3">
        <v>0.0</v>
      </c>
    </row>
    <row r="753">
      <c r="A753" s="3" t="s">
        <v>4457</v>
      </c>
      <c r="B753" s="3" t="s">
        <v>4460</v>
      </c>
      <c r="C753" s="20">
        <v>3.0</v>
      </c>
      <c r="D753" s="20">
        <v>2019.0</v>
      </c>
      <c r="E753" s="3" t="s">
        <v>4452</v>
      </c>
      <c r="F753" s="11"/>
      <c r="G753" s="6">
        <v>44178.0</v>
      </c>
      <c r="H753" s="6">
        <v>43813.0</v>
      </c>
      <c r="M753" s="5" t="s">
        <v>4461</v>
      </c>
      <c r="N753" s="5" t="s">
        <v>3325</v>
      </c>
      <c r="O753" s="20">
        <v>2026.0</v>
      </c>
      <c r="P753" s="20">
        <v>1.0</v>
      </c>
      <c r="Q753" s="20">
        <v>1.0</v>
      </c>
    </row>
    <row r="754">
      <c r="A754" s="3" t="s">
        <v>4462</v>
      </c>
      <c r="B754" s="3" t="s">
        <v>4463</v>
      </c>
      <c r="C754" s="20">
        <v>4.0</v>
      </c>
      <c r="D754" s="20">
        <v>2021.0</v>
      </c>
      <c r="E754" s="3" t="s">
        <v>4464</v>
      </c>
      <c r="F754" s="11"/>
      <c r="G754" s="6">
        <v>44926.0</v>
      </c>
      <c r="H754" s="6">
        <v>44562.0</v>
      </c>
      <c r="K754" s="3" t="s">
        <v>4465</v>
      </c>
      <c r="M754" s="5" t="s">
        <v>4466</v>
      </c>
      <c r="N754" s="5" t="s">
        <v>4467</v>
      </c>
      <c r="O754" s="20">
        <v>2026.0</v>
      </c>
      <c r="P754" s="20">
        <v>1.0</v>
      </c>
      <c r="Q754" s="20">
        <v>1.0</v>
      </c>
    </row>
    <row r="755">
      <c r="A755" s="3" t="s">
        <v>4468</v>
      </c>
      <c r="B755" s="3" t="s">
        <v>4469</v>
      </c>
      <c r="C755" s="20">
        <v>1.0</v>
      </c>
      <c r="D755" s="20">
        <v>2017.0</v>
      </c>
      <c r="E755" s="3" t="s">
        <v>4470</v>
      </c>
      <c r="F755" s="11"/>
      <c r="G755" s="6">
        <v>43190.0</v>
      </c>
      <c r="H755" s="6">
        <v>42826.0</v>
      </c>
      <c r="J755" s="3" t="s">
        <v>4471</v>
      </c>
      <c r="M755" s="5" t="s">
        <v>4472</v>
      </c>
      <c r="N755" s="5" t="s">
        <v>4473</v>
      </c>
      <c r="O755" s="20">
        <v>2026.0</v>
      </c>
      <c r="P755" s="20">
        <v>1.0</v>
      </c>
      <c r="Q755" s="3">
        <v>0.0</v>
      </c>
    </row>
    <row r="756">
      <c r="A756" s="3" t="s">
        <v>4474</v>
      </c>
      <c r="B756" s="3" t="s">
        <v>4475</v>
      </c>
      <c r="C756" s="20">
        <v>1.0</v>
      </c>
      <c r="D756" s="20">
        <v>2022.0</v>
      </c>
      <c r="E756" s="3" t="s">
        <v>4476</v>
      </c>
      <c r="F756" s="11"/>
      <c r="K756" s="3" t="s">
        <v>4477</v>
      </c>
      <c r="M756" s="5" t="s">
        <v>4478</v>
      </c>
      <c r="N756" s="5" t="s">
        <v>4473</v>
      </c>
      <c r="O756" s="20">
        <v>2026.0</v>
      </c>
      <c r="P756" s="20">
        <v>1.0</v>
      </c>
      <c r="Q756" s="20">
        <v>1.0</v>
      </c>
    </row>
    <row r="757">
      <c r="A757" s="3" t="s">
        <v>4476</v>
      </c>
      <c r="B757" s="3" t="s">
        <v>4479</v>
      </c>
      <c r="C757" s="20">
        <v>1.0</v>
      </c>
      <c r="D757" s="20">
        <v>2020.0</v>
      </c>
      <c r="E757" s="3" t="s">
        <v>4480</v>
      </c>
      <c r="F757" s="11"/>
      <c r="G757" s="6">
        <v>44286.0</v>
      </c>
      <c r="H757" s="6">
        <v>43922.0</v>
      </c>
      <c r="J757" s="3" t="s">
        <v>4481</v>
      </c>
      <c r="M757" s="5" t="s">
        <v>4482</v>
      </c>
      <c r="N757" s="5" t="s">
        <v>4473</v>
      </c>
      <c r="O757" s="20">
        <v>2026.0</v>
      </c>
      <c r="P757" s="20">
        <v>1.0</v>
      </c>
      <c r="Q757" s="20">
        <v>1.0</v>
      </c>
    </row>
    <row r="758">
      <c r="A758" s="3" t="s">
        <v>4480</v>
      </c>
      <c r="B758" s="3" t="s">
        <v>4483</v>
      </c>
      <c r="C758" s="20">
        <v>1.0</v>
      </c>
      <c r="D758" s="20">
        <v>2019.0</v>
      </c>
      <c r="E758" s="3" t="s">
        <v>4484</v>
      </c>
      <c r="F758" s="11"/>
      <c r="G758" s="6">
        <v>43921.0</v>
      </c>
      <c r="H758" s="6">
        <v>43556.0</v>
      </c>
      <c r="M758" s="5" t="s">
        <v>4485</v>
      </c>
      <c r="N758" s="5" t="s">
        <v>4473</v>
      </c>
      <c r="O758" s="20">
        <v>2026.0</v>
      </c>
      <c r="P758" s="20">
        <v>1.0</v>
      </c>
      <c r="Q758" s="20">
        <v>1.0</v>
      </c>
    </row>
    <row r="759">
      <c r="A759" s="3" t="s">
        <v>4484</v>
      </c>
      <c r="B759" s="3" t="s">
        <v>4486</v>
      </c>
      <c r="C759" s="20">
        <v>1.0</v>
      </c>
      <c r="D759" s="20">
        <v>2018.0</v>
      </c>
      <c r="E759" s="3" t="s">
        <v>4468</v>
      </c>
      <c r="F759" s="11"/>
      <c r="G759" s="6">
        <v>43555.0</v>
      </c>
      <c r="H759" s="6">
        <v>43191.0</v>
      </c>
      <c r="M759" s="5" t="s">
        <v>4487</v>
      </c>
      <c r="N759" s="5" t="s">
        <v>4473</v>
      </c>
      <c r="O759" s="20">
        <v>2026.0</v>
      </c>
      <c r="P759" s="20">
        <v>1.0</v>
      </c>
      <c r="Q759" s="3">
        <v>0.0</v>
      </c>
    </row>
    <row r="760">
      <c r="A760" s="3" t="s">
        <v>4488</v>
      </c>
      <c r="B760" s="3" t="s">
        <v>4489</v>
      </c>
      <c r="C760" s="20">
        <v>4.0</v>
      </c>
      <c r="D760" s="20">
        <v>2026.0</v>
      </c>
      <c r="E760" s="3" t="s">
        <v>4490</v>
      </c>
      <c r="F760" s="11"/>
      <c r="M760" s="5" t="s">
        <v>4491</v>
      </c>
      <c r="N760" s="5" t="s">
        <v>4492</v>
      </c>
      <c r="O760" s="20">
        <v>2026.0</v>
      </c>
      <c r="P760" s="20">
        <v>1.0</v>
      </c>
      <c r="Q760" s="3">
        <v>0.0</v>
      </c>
    </row>
    <row r="761">
      <c r="A761" s="3" t="s">
        <v>4493</v>
      </c>
      <c r="B761" s="3" t="s">
        <v>4494</v>
      </c>
      <c r="C761" s="20">
        <v>4.0</v>
      </c>
      <c r="D761" s="20">
        <v>2026.0</v>
      </c>
      <c r="E761" s="3" t="s">
        <v>4495</v>
      </c>
      <c r="F761" s="11"/>
      <c r="L761" s="3" t="s">
        <v>541</v>
      </c>
      <c r="M761" s="5" t="s">
        <v>4496</v>
      </c>
      <c r="N761" s="5" t="s">
        <v>4492</v>
      </c>
      <c r="O761" s="20">
        <v>2026.0</v>
      </c>
      <c r="P761" s="20">
        <v>1.0</v>
      </c>
      <c r="Q761" s="3">
        <v>0.0</v>
      </c>
    </row>
    <row r="762">
      <c r="A762" s="3" t="s">
        <v>4497</v>
      </c>
      <c r="B762" s="3" t="s">
        <v>4498</v>
      </c>
      <c r="C762" s="20">
        <v>1.0</v>
      </c>
      <c r="D762" s="20">
        <v>2022.0</v>
      </c>
      <c r="E762" s="3" t="s">
        <v>4499</v>
      </c>
      <c r="F762" s="11"/>
      <c r="K762" s="3" t="s">
        <v>4500</v>
      </c>
      <c r="M762" s="5" t="s">
        <v>4501</v>
      </c>
      <c r="N762" s="5" t="s">
        <v>4502</v>
      </c>
      <c r="O762" s="20">
        <v>2026.0</v>
      </c>
      <c r="P762" s="20">
        <v>1.0</v>
      </c>
      <c r="Q762" s="3">
        <v>0.0</v>
      </c>
    </row>
    <row r="763">
      <c r="A763" s="3" t="s">
        <v>4503</v>
      </c>
      <c r="B763" s="3" t="s">
        <v>4504</v>
      </c>
      <c r="C763" s="20">
        <v>1.0</v>
      </c>
      <c r="D763" s="20">
        <v>2021.0</v>
      </c>
      <c r="E763" s="3" t="s">
        <v>4505</v>
      </c>
      <c r="F763" s="11"/>
      <c r="K763" s="3" t="s">
        <v>4506</v>
      </c>
      <c r="M763" s="5" t="s">
        <v>4507</v>
      </c>
      <c r="N763" s="5" t="s">
        <v>4508</v>
      </c>
      <c r="O763" s="20">
        <v>2026.0</v>
      </c>
      <c r="P763" s="20">
        <v>1.0</v>
      </c>
      <c r="Q763" s="3">
        <v>0.0</v>
      </c>
    </row>
    <row r="764">
      <c r="A764" s="3" t="s">
        <v>4509</v>
      </c>
      <c r="B764" s="3" t="s">
        <v>4510</v>
      </c>
      <c r="C764" s="20">
        <v>1.0</v>
      </c>
      <c r="D764" s="20">
        <v>2018.0</v>
      </c>
      <c r="E764" s="3" t="s">
        <v>4511</v>
      </c>
      <c r="F764" s="11"/>
      <c r="G764" s="6">
        <v>43567.0</v>
      </c>
      <c r="H764" s="6">
        <v>43203.0</v>
      </c>
      <c r="M764" s="5" t="s">
        <v>4512</v>
      </c>
      <c r="N764" s="5" t="s">
        <v>4513</v>
      </c>
      <c r="O764" s="20">
        <v>2026.0</v>
      </c>
      <c r="P764" s="20">
        <v>1.0</v>
      </c>
      <c r="Q764" s="20">
        <v>1.0</v>
      </c>
    </row>
    <row r="765">
      <c r="A765" s="3" t="s">
        <v>4511</v>
      </c>
      <c r="B765" s="3" t="s">
        <v>4514</v>
      </c>
      <c r="C765" s="20">
        <v>2.0</v>
      </c>
      <c r="D765" s="20">
        <v>2017.0</v>
      </c>
      <c r="E765" s="3" t="s">
        <v>4515</v>
      </c>
      <c r="F765" s="11"/>
      <c r="G765" s="6">
        <v>43202.0</v>
      </c>
      <c r="H765" s="6">
        <v>42838.0</v>
      </c>
      <c r="J765" s="3" t="s">
        <v>4516</v>
      </c>
      <c r="M765" s="5" t="s">
        <v>4517</v>
      </c>
      <c r="N765" s="5" t="s">
        <v>4513</v>
      </c>
      <c r="O765" s="20">
        <v>2026.0</v>
      </c>
      <c r="P765" s="20">
        <v>1.0</v>
      </c>
      <c r="Q765" s="3">
        <v>0.0</v>
      </c>
    </row>
    <row r="766">
      <c r="A766" s="3" t="s">
        <v>4515</v>
      </c>
      <c r="B766" s="3" t="s">
        <v>4518</v>
      </c>
      <c r="C766" s="20">
        <v>2.0</v>
      </c>
      <c r="D766" s="20">
        <v>2016.0</v>
      </c>
      <c r="E766" s="3" t="s">
        <v>4519</v>
      </c>
      <c r="F766" s="11"/>
      <c r="G766" s="6">
        <v>42837.0</v>
      </c>
      <c r="H766" s="6">
        <v>42473.0</v>
      </c>
      <c r="M766" s="5" t="s">
        <v>4520</v>
      </c>
      <c r="N766" s="5" t="s">
        <v>4513</v>
      </c>
      <c r="O766" s="20">
        <v>2026.0</v>
      </c>
      <c r="P766" s="20">
        <v>1.0</v>
      </c>
      <c r="Q766" s="3">
        <v>0.0</v>
      </c>
    </row>
    <row r="767">
      <c r="A767" s="3" t="s">
        <v>4521</v>
      </c>
      <c r="B767" s="3" t="s">
        <v>4522</v>
      </c>
      <c r="C767" s="20">
        <v>1.0</v>
      </c>
      <c r="D767" s="20">
        <v>2019.0</v>
      </c>
      <c r="E767" s="3" t="s">
        <v>4509</v>
      </c>
      <c r="F767" s="11"/>
      <c r="G767" s="6">
        <v>43933.0</v>
      </c>
      <c r="H767" s="6">
        <v>43568.0</v>
      </c>
      <c r="K767" s="3" t="s">
        <v>4523</v>
      </c>
      <c r="M767" s="5" t="s">
        <v>4524</v>
      </c>
      <c r="N767" s="5" t="s">
        <v>4513</v>
      </c>
      <c r="O767" s="20">
        <v>2026.0</v>
      </c>
      <c r="P767" s="20">
        <v>1.0</v>
      </c>
      <c r="Q767" s="20">
        <v>1.0</v>
      </c>
    </row>
    <row r="768">
      <c r="A768" s="3" t="s">
        <v>4525</v>
      </c>
      <c r="B768" s="3" t="s">
        <v>4526</v>
      </c>
      <c r="C768" s="20">
        <v>3.0</v>
      </c>
      <c r="D768" s="20">
        <v>2018.0</v>
      </c>
      <c r="E768" s="3" t="s">
        <v>4527</v>
      </c>
      <c r="F768" s="11"/>
      <c r="G768" s="6">
        <v>43716.0</v>
      </c>
      <c r="H768" s="6">
        <v>43351.0</v>
      </c>
      <c r="M768" s="5" t="s">
        <v>4528</v>
      </c>
      <c r="N768" s="5" t="s">
        <v>4529</v>
      </c>
      <c r="O768" s="20">
        <v>2026.0</v>
      </c>
      <c r="P768" s="20">
        <v>1.0</v>
      </c>
      <c r="Q768" s="20">
        <v>1.0</v>
      </c>
    </row>
    <row r="769">
      <c r="A769" s="3" t="s">
        <v>4527</v>
      </c>
      <c r="B769" s="3" t="s">
        <v>4530</v>
      </c>
      <c r="C769" s="20">
        <v>3.0</v>
      </c>
      <c r="D769" s="20">
        <v>2017.0</v>
      </c>
      <c r="E769" s="3" t="s">
        <v>4531</v>
      </c>
      <c r="F769" s="11"/>
      <c r="G769" s="6">
        <v>43351.0</v>
      </c>
      <c r="H769" s="6">
        <v>42986.0</v>
      </c>
      <c r="J769" s="3" t="s">
        <v>4532</v>
      </c>
      <c r="M769" s="5" t="s">
        <v>4533</v>
      </c>
      <c r="N769" s="5" t="s">
        <v>4529</v>
      </c>
      <c r="O769" s="20">
        <v>2026.0</v>
      </c>
      <c r="P769" s="20">
        <v>1.0</v>
      </c>
      <c r="Q769" s="3">
        <v>0.0</v>
      </c>
    </row>
    <row r="770">
      <c r="A770" s="3" t="s">
        <v>4534</v>
      </c>
      <c r="B770" s="3" t="s">
        <v>4535</v>
      </c>
      <c r="C770" s="20">
        <v>4.0</v>
      </c>
      <c r="D770" s="20">
        <v>2023.0</v>
      </c>
      <c r="E770" s="3" t="s">
        <v>4536</v>
      </c>
      <c r="F770" s="7">
        <v>0.025</v>
      </c>
      <c r="I770" s="3" t="s">
        <v>4537</v>
      </c>
      <c r="J770" s="3" t="s">
        <v>4538</v>
      </c>
      <c r="M770" s="5" t="s">
        <v>4539</v>
      </c>
      <c r="N770" s="5" t="s">
        <v>4529</v>
      </c>
      <c r="O770" s="20">
        <v>2026.0</v>
      </c>
      <c r="P770" s="20">
        <v>1.0</v>
      </c>
      <c r="Q770" s="20">
        <v>1.0</v>
      </c>
    </row>
    <row r="771">
      <c r="A771" s="3" t="s">
        <v>4536</v>
      </c>
      <c r="B771" s="3" t="s">
        <v>4540</v>
      </c>
      <c r="C771" s="20">
        <v>4.0</v>
      </c>
      <c r="D771" s="20">
        <v>2022.0</v>
      </c>
      <c r="E771" s="3" t="s">
        <v>4541</v>
      </c>
      <c r="F771" s="7">
        <v>0.03</v>
      </c>
      <c r="J771" s="3" t="s">
        <v>4542</v>
      </c>
      <c r="M771" s="5" t="s">
        <v>4543</v>
      </c>
      <c r="N771" s="5" t="s">
        <v>4529</v>
      </c>
      <c r="O771" s="20">
        <v>2026.0</v>
      </c>
      <c r="P771" s="20">
        <v>1.0</v>
      </c>
      <c r="Q771" s="20">
        <v>1.0</v>
      </c>
    </row>
    <row r="772">
      <c r="A772" s="3" t="s">
        <v>4541</v>
      </c>
      <c r="B772" s="3" t="s">
        <v>4544</v>
      </c>
      <c r="C772" s="20">
        <v>3.0</v>
      </c>
      <c r="D772" s="20">
        <v>2021.0</v>
      </c>
      <c r="E772" s="3" t="s">
        <v>4545</v>
      </c>
      <c r="F772" s="11"/>
      <c r="J772" s="3" t="s">
        <v>4546</v>
      </c>
      <c r="M772" s="5" t="s">
        <v>4547</v>
      </c>
      <c r="N772" s="5" t="s">
        <v>4529</v>
      </c>
      <c r="O772" s="20">
        <v>2026.0</v>
      </c>
      <c r="P772" s="20">
        <v>1.0</v>
      </c>
      <c r="Q772" s="3">
        <v>0.0</v>
      </c>
    </row>
    <row r="773">
      <c r="A773" s="3" t="s">
        <v>4545</v>
      </c>
      <c r="B773" s="3" t="s">
        <v>4548</v>
      </c>
      <c r="C773" s="20">
        <v>3.0</v>
      </c>
      <c r="D773" s="20">
        <v>2020.0</v>
      </c>
      <c r="E773" s="3" t="s">
        <v>4549</v>
      </c>
      <c r="F773" s="11"/>
      <c r="G773" s="6">
        <v>44446.0</v>
      </c>
      <c r="H773" s="6">
        <v>44082.0</v>
      </c>
      <c r="J773" s="3" t="s">
        <v>4550</v>
      </c>
      <c r="M773" s="5" t="s">
        <v>4551</v>
      </c>
      <c r="N773" s="5" t="s">
        <v>4529</v>
      </c>
      <c r="O773" s="20">
        <v>2026.0</v>
      </c>
      <c r="P773" s="20">
        <v>1.0</v>
      </c>
      <c r="Q773" s="20">
        <v>1.0</v>
      </c>
    </row>
    <row r="774">
      <c r="A774" s="3" t="s">
        <v>4549</v>
      </c>
      <c r="B774" s="3" t="s">
        <v>4552</v>
      </c>
      <c r="C774" s="20">
        <v>3.0</v>
      </c>
      <c r="D774" s="20">
        <v>2019.0</v>
      </c>
      <c r="E774" s="3" t="s">
        <v>4525</v>
      </c>
      <c r="F774" s="11"/>
      <c r="G774" s="6">
        <v>44081.0</v>
      </c>
      <c r="H774" s="6">
        <v>43716.0</v>
      </c>
      <c r="M774" s="5" t="s">
        <v>4553</v>
      </c>
      <c r="N774" s="5" t="s">
        <v>4529</v>
      </c>
      <c r="O774" s="20">
        <v>2026.0</v>
      </c>
      <c r="P774" s="20">
        <v>1.0</v>
      </c>
      <c r="Q774" s="20">
        <v>1.0</v>
      </c>
    </row>
    <row r="775">
      <c r="A775" s="3" t="s">
        <v>4554</v>
      </c>
      <c r="B775" s="3" t="s">
        <v>4555</v>
      </c>
      <c r="C775" s="20">
        <v>4.0</v>
      </c>
      <c r="D775" s="20">
        <v>2028.0</v>
      </c>
      <c r="E775" s="3" t="s">
        <v>4556</v>
      </c>
      <c r="F775" s="7">
        <v>0.0301</v>
      </c>
      <c r="L775" s="3" t="s">
        <v>541</v>
      </c>
      <c r="M775" s="5" t="s">
        <v>4557</v>
      </c>
      <c r="N775" s="5" t="s">
        <v>4558</v>
      </c>
      <c r="O775" s="20">
        <v>2026.0</v>
      </c>
      <c r="P775" s="20">
        <v>1.0</v>
      </c>
      <c r="Q775" s="3">
        <v>0.0</v>
      </c>
    </row>
    <row r="776">
      <c r="A776" s="3" t="s">
        <v>4556</v>
      </c>
      <c r="B776" s="3" t="s">
        <v>4559</v>
      </c>
      <c r="C776" s="20">
        <v>4.0</v>
      </c>
      <c r="D776" s="20">
        <v>2025.0</v>
      </c>
      <c r="E776" s="3" t="s">
        <v>4560</v>
      </c>
      <c r="F776" s="7">
        <v>0.0301</v>
      </c>
      <c r="I776" s="3" t="s">
        <v>4561</v>
      </c>
      <c r="J776" s="3" t="s">
        <v>4562</v>
      </c>
      <c r="M776" s="5" t="s">
        <v>4563</v>
      </c>
      <c r="N776" s="5" t="s">
        <v>4558</v>
      </c>
      <c r="O776" s="20">
        <v>2026.0</v>
      </c>
      <c r="P776" s="20">
        <v>1.0</v>
      </c>
      <c r="Q776" s="20">
        <v>1.0</v>
      </c>
    </row>
    <row r="777">
      <c r="A777" s="3" t="s">
        <v>4560</v>
      </c>
      <c r="B777" s="3" t="s">
        <v>4564</v>
      </c>
      <c r="C777" s="20">
        <v>3.0</v>
      </c>
      <c r="D777" s="20">
        <v>2023.0</v>
      </c>
      <c r="E777" s="3" t="s">
        <v>4565</v>
      </c>
      <c r="F777" s="7">
        <v>0.0301</v>
      </c>
      <c r="J777" s="3" t="s">
        <v>4566</v>
      </c>
      <c r="M777" s="5" t="s">
        <v>4567</v>
      </c>
      <c r="N777" s="5" t="s">
        <v>4558</v>
      </c>
      <c r="O777" s="20">
        <v>2026.0</v>
      </c>
      <c r="P777" s="20">
        <v>1.0</v>
      </c>
      <c r="Q777" s="20">
        <v>1.0</v>
      </c>
    </row>
    <row r="778">
      <c r="A778" s="3" t="s">
        <v>4565</v>
      </c>
      <c r="B778" s="3" t="s">
        <v>4568</v>
      </c>
      <c r="C778" s="20">
        <v>4.0</v>
      </c>
      <c r="D778" s="20">
        <v>2022.0</v>
      </c>
      <c r="E778" s="3" t="s">
        <v>4569</v>
      </c>
      <c r="F778" s="11"/>
      <c r="G778" s="6">
        <v>44879.0</v>
      </c>
      <c r="H778" s="6">
        <v>44515.0</v>
      </c>
      <c r="J778" s="3" t="s">
        <v>4570</v>
      </c>
      <c r="M778" s="5" t="s">
        <v>4571</v>
      </c>
      <c r="N778" s="5" t="s">
        <v>4558</v>
      </c>
      <c r="O778" s="20">
        <v>2026.0</v>
      </c>
      <c r="P778" s="20">
        <v>1.0</v>
      </c>
      <c r="Q778" s="20">
        <v>1.0</v>
      </c>
    </row>
    <row r="779">
      <c r="A779" s="3" t="s">
        <v>4572</v>
      </c>
      <c r="B779" s="3" t="s">
        <v>4573</v>
      </c>
      <c r="C779" s="20">
        <v>4.0</v>
      </c>
      <c r="D779" s="20">
        <v>2025.0</v>
      </c>
      <c r="E779" s="3" t="s">
        <v>4574</v>
      </c>
      <c r="F779" s="7">
        <v>0.05555</v>
      </c>
      <c r="J779" s="3" t="s">
        <v>4575</v>
      </c>
      <c r="L779" s="3" t="s">
        <v>523</v>
      </c>
      <c r="M779" s="5" t="s">
        <v>4576</v>
      </c>
      <c r="N779" s="5" t="s">
        <v>4577</v>
      </c>
      <c r="O779" s="20">
        <v>2026.0</v>
      </c>
      <c r="P779" s="20">
        <v>1.0</v>
      </c>
      <c r="Q779" s="20">
        <v>1.0</v>
      </c>
    </row>
    <row r="780">
      <c r="A780" s="3" t="s">
        <v>4578</v>
      </c>
      <c r="B780" s="3" t="s">
        <v>4579</v>
      </c>
      <c r="C780" s="20">
        <v>4.0</v>
      </c>
      <c r="D780" s="20">
        <v>2026.0</v>
      </c>
      <c r="E780" s="3" t="s">
        <v>4572</v>
      </c>
      <c r="F780" s="7">
        <v>0.05555</v>
      </c>
      <c r="L780" s="3" t="s">
        <v>523</v>
      </c>
      <c r="M780" s="5" t="s">
        <v>4580</v>
      </c>
      <c r="N780" s="5" t="s">
        <v>4577</v>
      </c>
      <c r="O780" s="20">
        <v>2026.0</v>
      </c>
      <c r="P780" s="20">
        <v>1.0</v>
      </c>
      <c r="Q780" s="3">
        <v>0.0</v>
      </c>
    </row>
    <row r="781">
      <c r="A781" s="3" t="s">
        <v>4581</v>
      </c>
      <c r="B781" s="3" t="s">
        <v>4582</v>
      </c>
      <c r="C781" s="20">
        <v>2.0</v>
      </c>
      <c r="D781" s="20">
        <v>2018.0</v>
      </c>
      <c r="E781" s="3" t="s">
        <v>4583</v>
      </c>
      <c r="F781" s="11"/>
      <c r="G781" s="6">
        <v>43646.0</v>
      </c>
      <c r="H781" s="6">
        <v>43282.0</v>
      </c>
      <c r="J781" s="3" t="s">
        <v>4584</v>
      </c>
      <c r="M781" s="5" t="s">
        <v>4585</v>
      </c>
      <c r="N781" s="5" t="s">
        <v>4586</v>
      </c>
      <c r="O781" s="20">
        <v>2026.0</v>
      </c>
      <c r="P781" s="20">
        <v>1.0</v>
      </c>
      <c r="Q781" s="20">
        <v>1.0</v>
      </c>
    </row>
    <row r="782">
      <c r="A782" s="3" t="s">
        <v>4587</v>
      </c>
      <c r="B782" s="3" t="s">
        <v>4588</v>
      </c>
      <c r="C782" s="20">
        <v>2.0</v>
      </c>
      <c r="D782" s="20">
        <v>2022.0</v>
      </c>
      <c r="E782" s="3" t="s">
        <v>4589</v>
      </c>
      <c r="F782" s="11"/>
      <c r="K782" s="3" t="s">
        <v>4590</v>
      </c>
      <c r="M782" s="5" t="s">
        <v>4591</v>
      </c>
      <c r="N782" s="5" t="s">
        <v>4586</v>
      </c>
      <c r="O782" s="20">
        <v>2026.0</v>
      </c>
      <c r="P782" s="20">
        <v>1.0</v>
      </c>
      <c r="Q782" s="3">
        <v>0.0</v>
      </c>
    </row>
    <row r="783">
      <c r="A783" s="3" t="s">
        <v>4589</v>
      </c>
      <c r="B783" s="3" t="s">
        <v>4592</v>
      </c>
      <c r="C783" s="20">
        <v>2.0</v>
      </c>
      <c r="D783" s="20">
        <v>2021.0</v>
      </c>
      <c r="E783" s="3" t="s">
        <v>4593</v>
      </c>
      <c r="F783" s="11"/>
      <c r="J783" s="3" t="s">
        <v>4594</v>
      </c>
      <c r="M783" s="5" t="s">
        <v>4595</v>
      </c>
      <c r="N783" s="5" t="s">
        <v>4586</v>
      </c>
      <c r="O783" s="20">
        <v>2026.0</v>
      </c>
      <c r="P783" s="20">
        <v>1.0</v>
      </c>
      <c r="Q783" s="3">
        <v>0.0</v>
      </c>
    </row>
    <row r="784">
      <c r="A784" s="3" t="s">
        <v>4593</v>
      </c>
      <c r="B784" s="3" t="s">
        <v>4596</v>
      </c>
      <c r="C784" s="20">
        <v>2.0</v>
      </c>
      <c r="D784" s="20">
        <v>2020.0</v>
      </c>
      <c r="E784" s="3" t="s">
        <v>4597</v>
      </c>
      <c r="F784" s="11"/>
      <c r="G784" s="6">
        <v>44377.0</v>
      </c>
      <c r="H784" s="6">
        <v>44013.0</v>
      </c>
      <c r="J784" s="3" t="s">
        <v>4598</v>
      </c>
      <c r="M784" s="5" t="s">
        <v>4599</v>
      </c>
      <c r="N784" s="5" t="s">
        <v>4586</v>
      </c>
      <c r="O784" s="20">
        <v>2026.0</v>
      </c>
      <c r="P784" s="20">
        <v>1.0</v>
      </c>
      <c r="Q784" s="20">
        <v>1.0</v>
      </c>
    </row>
    <row r="785">
      <c r="A785" s="3" t="s">
        <v>4600</v>
      </c>
      <c r="B785" s="3" t="s">
        <v>4601</v>
      </c>
      <c r="C785" s="20">
        <v>2.0</v>
      </c>
      <c r="D785" s="20">
        <v>2019.0</v>
      </c>
      <c r="E785" s="3" t="s">
        <v>4597</v>
      </c>
      <c r="F785" s="11"/>
      <c r="G785" s="6">
        <v>44012.0</v>
      </c>
      <c r="H785" s="6">
        <v>43678.0</v>
      </c>
      <c r="J785" s="3" t="s">
        <v>4602</v>
      </c>
      <c r="M785" s="5" t="s">
        <v>4603</v>
      </c>
      <c r="N785" s="5" t="s">
        <v>4586</v>
      </c>
      <c r="O785" s="20">
        <v>2026.0</v>
      </c>
      <c r="P785" s="20">
        <v>1.0</v>
      </c>
      <c r="Q785" s="20">
        <v>1.0</v>
      </c>
    </row>
    <row r="786">
      <c r="A786" s="3" t="s">
        <v>4597</v>
      </c>
      <c r="B786" s="3" t="s">
        <v>4604</v>
      </c>
      <c r="C786" s="20">
        <v>2.0</v>
      </c>
      <c r="D786" s="20">
        <v>2019.0</v>
      </c>
      <c r="E786" s="3" t="s">
        <v>4581</v>
      </c>
      <c r="F786" s="11"/>
      <c r="G786" s="6">
        <v>44012.0</v>
      </c>
      <c r="H786" s="6">
        <v>43647.0</v>
      </c>
      <c r="M786" s="5" t="s">
        <v>4605</v>
      </c>
      <c r="N786" s="5" t="s">
        <v>4586</v>
      </c>
      <c r="O786" s="20">
        <v>2026.0</v>
      </c>
      <c r="P786" s="20">
        <v>1.0</v>
      </c>
      <c r="Q786" s="3">
        <v>0.0</v>
      </c>
    </row>
    <row r="787">
      <c r="A787" s="3" t="s">
        <v>4606</v>
      </c>
      <c r="B787" s="3" t="s">
        <v>4607</v>
      </c>
      <c r="C787" s="20">
        <v>4.0</v>
      </c>
      <c r="D787" s="20">
        <v>2023.0</v>
      </c>
      <c r="E787" s="3" t="s">
        <v>4608</v>
      </c>
      <c r="F787" s="7">
        <v>0.0917</v>
      </c>
      <c r="I787" s="3" t="s">
        <v>4609</v>
      </c>
      <c r="J787" s="3" t="s">
        <v>4610</v>
      </c>
      <c r="M787" s="5" t="s">
        <v>4611</v>
      </c>
      <c r="N787" s="5" t="s">
        <v>4612</v>
      </c>
      <c r="O787" s="20">
        <v>2026.0</v>
      </c>
      <c r="P787" s="20">
        <v>1.0</v>
      </c>
      <c r="Q787" s="20">
        <v>1.0</v>
      </c>
    </row>
    <row r="788">
      <c r="A788" s="3" t="s">
        <v>4608</v>
      </c>
      <c r="B788" s="3" t="s">
        <v>4613</v>
      </c>
      <c r="C788" s="20">
        <v>4.0</v>
      </c>
      <c r="D788" s="20">
        <v>2022.0</v>
      </c>
      <c r="E788" s="3" t="s">
        <v>4614</v>
      </c>
      <c r="F788" s="7">
        <v>0.11</v>
      </c>
      <c r="J788" s="3" t="s">
        <v>4615</v>
      </c>
      <c r="M788" s="5" t="s">
        <v>4616</v>
      </c>
      <c r="N788" s="5" t="s">
        <v>4612</v>
      </c>
      <c r="O788" s="20">
        <v>2026.0</v>
      </c>
      <c r="P788" s="20">
        <v>1.0</v>
      </c>
      <c r="Q788" s="20">
        <v>1.0</v>
      </c>
    </row>
    <row r="789">
      <c r="A789" s="3" t="s">
        <v>4614</v>
      </c>
      <c r="B789" s="3" t="s">
        <v>4617</v>
      </c>
      <c r="C789" s="20">
        <v>4.0</v>
      </c>
      <c r="D789" s="20">
        <v>2021.0</v>
      </c>
      <c r="E789" s="3" t="s">
        <v>4618</v>
      </c>
      <c r="F789" s="11"/>
      <c r="J789" s="3" t="s">
        <v>4619</v>
      </c>
      <c r="M789" s="5" t="s">
        <v>4620</v>
      </c>
      <c r="N789" s="5" t="s">
        <v>4612</v>
      </c>
      <c r="O789" s="20">
        <v>2026.0</v>
      </c>
      <c r="P789" s="20">
        <v>1.0</v>
      </c>
      <c r="Q789" s="3">
        <v>0.0</v>
      </c>
    </row>
    <row r="790">
      <c r="A790" s="3" t="s">
        <v>4618</v>
      </c>
      <c r="B790" s="3" t="s">
        <v>4621</v>
      </c>
      <c r="C790" s="20">
        <v>1.0</v>
      </c>
      <c r="D790" s="20">
        <v>2021.0</v>
      </c>
      <c r="E790" s="3" t="s">
        <v>4622</v>
      </c>
      <c r="F790" s="11"/>
      <c r="G790" s="6">
        <v>44561.0</v>
      </c>
      <c r="H790" s="6">
        <v>44197.0</v>
      </c>
      <c r="J790" s="3" t="s">
        <v>4619</v>
      </c>
      <c r="M790" s="5" t="s">
        <v>4623</v>
      </c>
      <c r="N790" s="5" t="s">
        <v>4612</v>
      </c>
      <c r="O790" s="20">
        <v>2026.0</v>
      </c>
      <c r="P790" s="20">
        <v>1.0</v>
      </c>
      <c r="Q790" s="3">
        <v>0.0</v>
      </c>
    </row>
    <row r="791">
      <c r="A791" s="3" t="s">
        <v>4622</v>
      </c>
      <c r="B791" s="3" t="s">
        <v>4624</v>
      </c>
      <c r="C791" s="20">
        <v>4.0</v>
      </c>
      <c r="D791" s="20">
        <v>2019.0</v>
      </c>
      <c r="E791" s="3" t="s">
        <v>4625</v>
      </c>
      <c r="F791" s="11"/>
      <c r="G791" s="6">
        <v>44196.0</v>
      </c>
      <c r="H791" s="6">
        <v>43831.0</v>
      </c>
      <c r="M791" s="5" t="s">
        <v>4626</v>
      </c>
      <c r="N791" s="5" t="s">
        <v>4612</v>
      </c>
      <c r="O791" s="20">
        <v>2026.0</v>
      </c>
      <c r="P791" s="20">
        <v>1.0</v>
      </c>
      <c r="Q791" s="3">
        <v>0.0</v>
      </c>
    </row>
    <row r="792">
      <c r="A792" s="3" t="s">
        <v>4627</v>
      </c>
      <c r="B792" s="3" t="s">
        <v>4628</v>
      </c>
      <c r="C792" s="20">
        <v>1.0</v>
      </c>
      <c r="D792" s="20">
        <v>2025.0</v>
      </c>
      <c r="E792" s="3" t="s">
        <v>4629</v>
      </c>
      <c r="F792" s="7">
        <v>0.035</v>
      </c>
      <c r="I792" s="3" t="s">
        <v>4630</v>
      </c>
      <c r="J792" s="3" t="s">
        <v>4631</v>
      </c>
      <c r="M792" s="5" t="s">
        <v>4632</v>
      </c>
      <c r="N792" s="5" t="s">
        <v>4633</v>
      </c>
      <c r="O792" s="20">
        <v>2026.0</v>
      </c>
      <c r="P792" s="20">
        <v>1.0</v>
      </c>
      <c r="Q792" s="20">
        <v>1.0</v>
      </c>
    </row>
    <row r="793">
      <c r="A793" s="3" t="s">
        <v>4634</v>
      </c>
      <c r="B793" s="3" t="s">
        <v>4635</v>
      </c>
      <c r="C793" s="20">
        <v>3.0</v>
      </c>
      <c r="D793" s="20">
        <v>2016.0</v>
      </c>
      <c r="F793" s="11"/>
      <c r="G793" s="6">
        <v>42978.0</v>
      </c>
      <c r="H793" s="6">
        <v>42614.0</v>
      </c>
      <c r="M793" s="5" t="s">
        <v>4636</v>
      </c>
      <c r="N793" s="5" t="s">
        <v>1722</v>
      </c>
      <c r="O793" s="20">
        <v>2026.0</v>
      </c>
      <c r="P793" s="20">
        <v>1.0</v>
      </c>
      <c r="Q793" s="3">
        <v>0.0</v>
      </c>
    </row>
    <row r="794">
      <c r="A794" s="3" t="s">
        <v>4637</v>
      </c>
      <c r="B794" s="3" t="s">
        <v>4638</v>
      </c>
      <c r="C794" s="20">
        <v>2.0</v>
      </c>
      <c r="D794" s="20">
        <v>2021.0</v>
      </c>
      <c r="E794" s="3" t="s">
        <v>4639</v>
      </c>
      <c r="F794" s="11"/>
      <c r="K794" s="3" t="s">
        <v>4640</v>
      </c>
      <c r="M794" s="5" t="s">
        <v>4641</v>
      </c>
      <c r="N794" s="5" t="s">
        <v>4642</v>
      </c>
      <c r="O794" s="20">
        <v>2026.0</v>
      </c>
      <c r="P794" s="20">
        <v>1.0</v>
      </c>
      <c r="Q794" s="3">
        <v>0.0</v>
      </c>
    </row>
    <row r="795">
      <c r="A795" s="3" t="s">
        <v>4639</v>
      </c>
      <c r="B795" s="3" t="s">
        <v>4643</v>
      </c>
      <c r="C795" s="20">
        <v>1.0</v>
      </c>
      <c r="D795" s="20">
        <v>2020.0</v>
      </c>
      <c r="E795" s="3" t="s">
        <v>4644</v>
      </c>
      <c r="F795" s="11"/>
      <c r="G795" s="6">
        <v>44316.0</v>
      </c>
      <c r="H795" s="6">
        <v>43952.0</v>
      </c>
      <c r="J795" s="3" t="s">
        <v>4645</v>
      </c>
      <c r="M795" s="5" t="s">
        <v>4646</v>
      </c>
      <c r="N795" s="5" t="s">
        <v>4642</v>
      </c>
      <c r="O795" s="20">
        <v>2026.0</v>
      </c>
      <c r="P795" s="20">
        <v>1.0</v>
      </c>
      <c r="Q795" s="3">
        <v>0.0</v>
      </c>
    </row>
    <row r="796">
      <c r="A796" s="3" t="s">
        <v>1184</v>
      </c>
      <c r="B796" s="3" t="s">
        <v>4647</v>
      </c>
      <c r="C796" s="20">
        <v>2.0</v>
      </c>
      <c r="D796" s="20">
        <v>2024.0</v>
      </c>
      <c r="E796" s="3" t="s">
        <v>4648</v>
      </c>
      <c r="F796" s="7">
        <v>0.032</v>
      </c>
      <c r="I796" s="3" t="s">
        <v>4649</v>
      </c>
      <c r="J796" s="3" t="s">
        <v>4650</v>
      </c>
      <c r="M796" s="5" t="s">
        <v>4651</v>
      </c>
      <c r="N796" s="5" t="s">
        <v>1186</v>
      </c>
      <c r="O796" s="20">
        <v>2026.0</v>
      </c>
      <c r="P796" s="20">
        <v>1.0</v>
      </c>
      <c r="Q796" s="20">
        <v>1.0</v>
      </c>
    </row>
    <row r="797">
      <c r="A797" s="3" t="s">
        <v>4648</v>
      </c>
      <c r="B797" s="3" t="s">
        <v>4652</v>
      </c>
      <c r="C797" s="20">
        <v>2.0</v>
      </c>
      <c r="D797" s="20">
        <v>2021.0</v>
      </c>
      <c r="E797" s="3" t="s">
        <v>4653</v>
      </c>
      <c r="F797" s="11"/>
      <c r="G797" s="6">
        <v>44712.0</v>
      </c>
      <c r="H797" s="6">
        <v>44348.0</v>
      </c>
      <c r="J797" s="3" t="s">
        <v>4654</v>
      </c>
      <c r="M797" s="5" t="s">
        <v>4655</v>
      </c>
      <c r="N797" s="5" t="s">
        <v>1186</v>
      </c>
      <c r="O797" s="20">
        <v>2026.0</v>
      </c>
      <c r="P797" s="20">
        <v>1.0</v>
      </c>
      <c r="Q797" s="20">
        <v>1.0</v>
      </c>
    </row>
    <row r="798">
      <c r="A798" s="3" t="s">
        <v>4656</v>
      </c>
      <c r="B798" s="3" t="s">
        <v>4657</v>
      </c>
      <c r="C798" s="20">
        <v>3.0</v>
      </c>
      <c r="D798" s="20">
        <v>2022.0</v>
      </c>
      <c r="E798" s="3" t="s">
        <v>4658</v>
      </c>
      <c r="F798" s="7">
        <v>0.11</v>
      </c>
      <c r="J798" s="3" t="s">
        <v>4659</v>
      </c>
      <c r="M798" s="5" t="s">
        <v>4660</v>
      </c>
      <c r="N798" s="5" t="s">
        <v>4661</v>
      </c>
      <c r="O798" s="20">
        <v>2026.0</v>
      </c>
      <c r="P798" s="20">
        <v>1.0</v>
      </c>
      <c r="Q798" s="3">
        <v>0.0</v>
      </c>
    </row>
    <row r="799">
      <c r="A799" s="3" t="s">
        <v>4658</v>
      </c>
      <c r="B799" s="3" t="s">
        <v>4662</v>
      </c>
      <c r="C799" s="20">
        <v>3.0</v>
      </c>
      <c r="D799" s="20">
        <v>2021.0</v>
      </c>
      <c r="E799" s="3" t="s">
        <v>4663</v>
      </c>
      <c r="F799" s="11"/>
      <c r="J799" s="3" t="s">
        <v>4664</v>
      </c>
      <c r="M799" s="5" t="s">
        <v>4665</v>
      </c>
      <c r="N799" s="5" t="s">
        <v>4661</v>
      </c>
      <c r="O799" s="20">
        <v>2026.0</v>
      </c>
      <c r="P799" s="20">
        <v>1.0</v>
      </c>
      <c r="Q799" s="20">
        <v>1.0</v>
      </c>
    </row>
    <row r="800">
      <c r="A800" s="3" t="s">
        <v>4663</v>
      </c>
      <c r="B800" s="3" t="s">
        <v>4666</v>
      </c>
      <c r="C800" s="20">
        <v>3.0</v>
      </c>
      <c r="D800" s="20">
        <v>2020.0</v>
      </c>
      <c r="E800" s="3" t="s">
        <v>4667</v>
      </c>
      <c r="F800" s="11"/>
      <c r="G800" s="6">
        <v>44500.0</v>
      </c>
      <c r="H800" s="6">
        <v>44136.0</v>
      </c>
      <c r="J800" s="3" t="s">
        <v>4668</v>
      </c>
      <c r="M800" s="5" t="s">
        <v>4669</v>
      </c>
      <c r="N800" s="5" t="s">
        <v>4661</v>
      </c>
      <c r="O800" s="20">
        <v>2026.0</v>
      </c>
      <c r="P800" s="20">
        <v>1.0</v>
      </c>
      <c r="Q800" s="20">
        <v>1.0</v>
      </c>
    </row>
    <row r="801">
      <c r="A801" s="3" t="s">
        <v>4667</v>
      </c>
      <c r="B801" s="3" t="s">
        <v>4670</v>
      </c>
      <c r="C801" s="20">
        <v>3.0</v>
      </c>
      <c r="D801" s="20">
        <v>2019.0</v>
      </c>
      <c r="E801" s="3" t="s">
        <v>4671</v>
      </c>
      <c r="F801" s="11"/>
      <c r="G801" s="6">
        <v>44135.0</v>
      </c>
      <c r="H801" s="6">
        <v>43770.0</v>
      </c>
      <c r="M801" s="5" t="s">
        <v>4672</v>
      </c>
      <c r="N801" s="5" t="s">
        <v>4661</v>
      </c>
      <c r="O801" s="20">
        <v>2026.0</v>
      </c>
      <c r="P801" s="20">
        <v>1.0</v>
      </c>
      <c r="Q801" s="3">
        <v>0.0</v>
      </c>
    </row>
    <row r="802">
      <c r="A802" s="3" t="s">
        <v>2663</v>
      </c>
      <c r="B802" s="3" t="s">
        <v>4673</v>
      </c>
      <c r="C802" s="20">
        <v>3.0</v>
      </c>
      <c r="D802" s="20">
        <v>2023.0</v>
      </c>
      <c r="E802" s="3" t="s">
        <v>4674</v>
      </c>
      <c r="F802" s="7">
        <v>0.2</v>
      </c>
      <c r="J802" s="3" t="s">
        <v>4675</v>
      </c>
      <c r="K802" s="3" t="s">
        <v>4676</v>
      </c>
      <c r="M802" s="5" t="s">
        <v>4677</v>
      </c>
      <c r="N802" s="5" t="s">
        <v>2666</v>
      </c>
      <c r="O802" s="20">
        <v>2026.0</v>
      </c>
      <c r="P802" s="20">
        <v>1.0</v>
      </c>
      <c r="Q802" s="20">
        <v>1.0</v>
      </c>
    </row>
    <row r="803">
      <c r="A803" s="3" t="s">
        <v>4674</v>
      </c>
      <c r="B803" s="3" t="s">
        <v>4678</v>
      </c>
      <c r="C803" s="20">
        <v>2.0</v>
      </c>
      <c r="D803" s="20">
        <v>2020.0</v>
      </c>
      <c r="E803" s="3" t="s">
        <v>4679</v>
      </c>
      <c r="F803" s="11"/>
      <c r="G803" s="6">
        <v>44394.0</v>
      </c>
      <c r="H803" s="6">
        <v>44030.0</v>
      </c>
      <c r="J803" s="3" t="s">
        <v>4680</v>
      </c>
      <c r="M803" s="5" t="s">
        <v>4681</v>
      </c>
      <c r="N803" s="5" t="s">
        <v>2666</v>
      </c>
      <c r="O803" s="20">
        <v>2026.0</v>
      </c>
      <c r="P803" s="20">
        <v>1.0</v>
      </c>
      <c r="Q803" s="3">
        <v>0.0</v>
      </c>
    </row>
    <row r="804">
      <c r="A804" s="3" t="s">
        <v>4682</v>
      </c>
      <c r="B804" s="3" t="s">
        <v>4683</v>
      </c>
      <c r="C804" s="20">
        <v>4.0</v>
      </c>
      <c r="D804" s="20">
        <v>2015.0</v>
      </c>
      <c r="E804" s="3" t="s">
        <v>4684</v>
      </c>
      <c r="F804" s="11"/>
      <c r="G804" s="6">
        <v>42735.0</v>
      </c>
      <c r="H804" s="6">
        <v>42370.0</v>
      </c>
      <c r="M804" s="5" t="s">
        <v>4685</v>
      </c>
      <c r="N804" s="5" t="s">
        <v>4686</v>
      </c>
      <c r="O804" s="20">
        <v>2026.0</v>
      </c>
      <c r="P804" s="20">
        <v>1.0</v>
      </c>
      <c r="Q804" s="3">
        <v>0.0</v>
      </c>
    </row>
    <row r="805">
      <c r="A805" s="3" t="s">
        <v>4687</v>
      </c>
      <c r="B805" s="3" t="s">
        <v>4688</v>
      </c>
      <c r="C805" s="20">
        <v>4.0</v>
      </c>
      <c r="D805" s="20">
        <v>2016.0</v>
      </c>
      <c r="E805" s="3" t="s">
        <v>4682</v>
      </c>
      <c r="F805" s="11"/>
      <c r="G805" s="6">
        <v>43100.0</v>
      </c>
      <c r="H805" s="6">
        <v>42736.0</v>
      </c>
      <c r="J805" s="3" t="s">
        <v>4689</v>
      </c>
      <c r="M805" s="5" t="s">
        <v>4690</v>
      </c>
      <c r="N805" s="5" t="s">
        <v>4686</v>
      </c>
      <c r="O805" s="20">
        <v>2026.0</v>
      </c>
      <c r="P805" s="20">
        <v>1.0</v>
      </c>
      <c r="Q805" s="3">
        <v>0.0</v>
      </c>
    </row>
    <row r="806">
      <c r="A806" s="3" t="s">
        <v>4691</v>
      </c>
      <c r="B806" s="3" t="s">
        <v>4692</v>
      </c>
      <c r="C806" s="20">
        <v>1.0</v>
      </c>
      <c r="D806" s="20">
        <v>2020.0</v>
      </c>
      <c r="E806" s="3" t="s">
        <v>4693</v>
      </c>
      <c r="F806" s="11"/>
      <c r="G806" s="6">
        <v>44500.0</v>
      </c>
      <c r="H806" s="6">
        <v>44136.0</v>
      </c>
      <c r="K806" s="3" t="s">
        <v>4694</v>
      </c>
      <c r="M806" s="5" t="s">
        <v>4695</v>
      </c>
      <c r="N806" s="5" t="s">
        <v>4696</v>
      </c>
      <c r="O806" s="20">
        <v>2026.0</v>
      </c>
      <c r="P806" s="20">
        <v>1.0</v>
      </c>
      <c r="Q806" s="20">
        <v>1.0</v>
      </c>
    </row>
    <row r="807">
      <c r="A807" s="3" t="s">
        <v>4697</v>
      </c>
      <c r="B807" s="3" t="s">
        <v>4698</v>
      </c>
      <c r="C807" s="20">
        <v>1.0</v>
      </c>
      <c r="D807" s="20">
        <v>2020.0</v>
      </c>
      <c r="E807" s="3" t="s">
        <v>4699</v>
      </c>
      <c r="F807" s="11"/>
      <c r="G807" s="6">
        <v>44469.0</v>
      </c>
      <c r="H807" s="6">
        <v>44105.0</v>
      </c>
      <c r="K807" s="3" t="s">
        <v>4700</v>
      </c>
      <c r="M807" s="5" t="s">
        <v>4701</v>
      </c>
      <c r="N807" s="5" t="s">
        <v>4702</v>
      </c>
      <c r="O807" s="20">
        <v>2026.0</v>
      </c>
      <c r="P807" s="20">
        <v>1.0</v>
      </c>
      <c r="Q807" s="3">
        <v>0.0</v>
      </c>
    </row>
    <row r="808">
      <c r="A808" s="3" t="s">
        <v>1026</v>
      </c>
      <c r="B808" s="3" t="s">
        <v>4703</v>
      </c>
      <c r="C808" s="20">
        <v>3.0</v>
      </c>
      <c r="D808" s="20">
        <v>2023.0</v>
      </c>
      <c r="E808" s="3" t="s">
        <v>4704</v>
      </c>
      <c r="F808" s="7">
        <v>0.0603</v>
      </c>
      <c r="I808" s="3" t="s">
        <v>4705</v>
      </c>
      <c r="J808" s="3" t="s">
        <v>4706</v>
      </c>
      <c r="M808" s="5" t="s">
        <v>4707</v>
      </c>
      <c r="N808" s="5" t="s">
        <v>1029</v>
      </c>
      <c r="O808" s="20">
        <v>2026.0</v>
      </c>
      <c r="P808" s="20">
        <v>1.0</v>
      </c>
      <c r="Q808" s="20">
        <v>1.0</v>
      </c>
    </row>
    <row r="809">
      <c r="A809" s="3" t="s">
        <v>4708</v>
      </c>
      <c r="B809" s="3" t="s">
        <v>4709</v>
      </c>
      <c r="C809" s="20">
        <v>2.0</v>
      </c>
      <c r="D809" s="20">
        <v>2023.0</v>
      </c>
      <c r="E809" s="3" t="s">
        <v>1388</v>
      </c>
      <c r="F809" s="7">
        <v>0.045</v>
      </c>
      <c r="J809" s="3" t="s">
        <v>4710</v>
      </c>
      <c r="M809" s="5" t="s">
        <v>4711</v>
      </c>
      <c r="N809" s="5" t="s">
        <v>1393</v>
      </c>
      <c r="O809" s="20">
        <v>2026.0</v>
      </c>
      <c r="P809" s="20">
        <v>1.0</v>
      </c>
      <c r="Q809" s="20">
        <v>1.0</v>
      </c>
    </row>
    <row r="810">
      <c r="A810" s="3" t="s">
        <v>4712</v>
      </c>
      <c r="B810" s="3" t="s">
        <v>4713</v>
      </c>
      <c r="C810" s="20">
        <v>2.0</v>
      </c>
      <c r="D810" s="20">
        <v>2026.0</v>
      </c>
      <c r="E810" s="3" t="s">
        <v>4714</v>
      </c>
      <c r="F810" s="7">
        <v>0.045</v>
      </c>
      <c r="L810" s="3" t="s">
        <v>541</v>
      </c>
      <c r="M810" s="5" t="s">
        <v>4715</v>
      </c>
      <c r="N810" s="5" t="s">
        <v>1393</v>
      </c>
      <c r="O810" s="20">
        <v>2026.0</v>
      </c>
      <c r="P810" s="20">
        <v>1.0</v>
      </c>
      <c r="Q810" s="20">
        <v>1.0</v>
      </c>
    </row>
    <row r="811">
      <c r="A811" s="3" t="s">
        <v>4716</v>
      </c>
      <c r="B811" s="3" t="s">
        <v>4717</v>
      </c>
      <c r="C811" s="20">
        <v>2.0</v>
      </c>
      <c r="D811" s="20">
        <v>2024.0</v>
      </c>
      <c r="E811" s="3" t="s">
        <v>4708</v>
      </c>
      <c r="F811" s="7">
        <v>0.045</v>
      </c>
      <c r="I811" s="3" t="s">
        <v>4718</v>
      </c>
      <c r="J811" s="3" t="s">
        <v>4719</v>
      </c>
      <c r="M811" s="5" t="s">
        <v>4720</v>
      </c>
      <c r="N811" s="5" t="s">
        <v>1393</v>
      </c>
      <c r="O811" s="20">
        <v>2026.0</v>
      </c>
      <c r="P811" s="20">
        <v>1.0</v>
      </c>
      <c r="Q811" s="20">
        <v>1.0</v>
      </c>
    </row>
    <row r="812">
      <c r="A812" s="3" t="s">
        <v>4721</v>
      </c>
      <c r="B812" s="3" t="s">
        <v>4722</v>
      </c>
      <c r="C812" s="20">
        <v>4.0</v>
      </c>
      <c r="D812" s="20">
        <v>2025.0</v>
      </c>
      <c r="E812" s="3" t="s">
        <v>4723</v>
      </c>
      <c r="F812" s="7">
        <v>0.15</v>
      </c>
      <c r="I812" s="3" t="s">
        <v>4724</v>
      </c>
      <c r="J812" s="3" t="s">
        <v>4725</v>
      </c>
      <c r="L812" s="3" t="s">
        <v>495</v>
      </c>
      <c r="M812" s="5" t="s">
        <v>4726</v>
      </c>
      <c r="N812" s="5" t="s">
        <v>4727</v>
      </c>
      <c r="O812" s="20">
        <v>2026.0</v>
      </c>
      <c r="P812" s="20">
        <v>1.0</v>
      </c>
      <c r="Q812" s="20">
        <v>1.0</v>
      </c>
    </row>
    <row r="813">
      <c r="A813" s="3" t="s">
        <v>4728</v>
      </c>
      <c r="B813" s="3" t="s">
        <v>4729</v>
      </c>
      <c r="C813" s="20">
        <v>4.0</v>
      </c>
      <c r="D813" s="20">
        <v>2026.0</v>
      </c>
      <c r="E813" s="3" t="s">
        <v>4721</v>
      </c>
      <c r="F813" s="7">
        <v>0.15</v>
      </c>
      <c r="L813" s="3" t="s">
        <v>495</v>
      </c>
      <c r="M813" s="5" t="s">
        <v>4730</v>
      </c>
      <c r="N813" s="5" t="s">
        <v>4727</v>
      </c>
      <c r="O813" s="20">
        <v>2026.0</v>
      </c>
      <c r="P813" s="20">
        <v>1.0</v>
      </c>
      <c r="Q813" s="3">
        <v>0.0</v>
      </c>
    </row>
    <row r="814">
      <c r="A814" s="3" t="s">
        <v>4723</v>
      </c>
      <c r="B814" s="3" t="s">
        <v>4731</v>
      </c>
      <c r="C814" s="20">
        <v>4.0</v>
      </c>
      <c r="D814" s="20">
        <v>2024.0</v>
      </c>
      <c r="E814" s="3" t="s">
        <v>4732</v>
      </c>
      <c r="F814" s="7">
        <v>0.15</v>
      </c>
      <c r="J814" s="3" t="s">
        <v>4733</v>
      </c>
      <c r="M814" s="5" t="s">
        <v>4734</v>
      </c>
      <c r="N814" s="5" t="s">
        <v>4727</v>
      </c>
      <c r="O814" s="20">
        <v>2026.0</v>
      </c>
      <c r="P814" s="20">
        <v>1.0</v>
      </c>
      <c r="Q814" s="20">
        <v>1.0</v>
      </c>
    </row>
    <row r="815">
      <c r="A815" s="3" t="s">
        <v>4732</v>
      </c>
      <c r="B815" s="3" t="s">
        <v>4735</v>
      </c>
      <c r="C815" s="20">
        <v>4.0</v>
      </c>
      <c r="D815" s="20">
        <v>2023.0</v>
      </c>
      <c r="E815" s="3" t="s">
        <v>4736</v>
      </c>
      <c r="F815" s="7">
        <v>0.15</v>
      </c>
      <c r="I815" s="3" t="s">
        <v>4737</v>
      </c>
      <c r="J815" s="3" t="s">
        <v>4738</v>
      </c>
      <c r="M815" s="5" t="s">
        <v>4739</v>
      </c>
      <c r="N815" s="5" t="s">
        <v>4727</v>
      </c>
      <c r="O815" s="20">
        <v>2026.0</v>
      </c>
      <c r="P815" s="20">
        <v>1.0</v>
      </c>
      <c r="Q815" s="20">
        <v>1.0</v>
      </c>
    </row>
    <row r="816">
      <c r="A816" s="3" t="s">
        <v>4740</v>
      </c>
      <c r="B816" s="3" t="s">
        <v>4741</v>
      </c>
      <c r="C816" s="20">
        <v>2.0</v>
      </c>
      <c r="D816" s="20">
        <v>2018.0</v>
      </c>
      <c r="E816" s="3" t="s">
        <v>4742</v>
      </c>
      <c r="F816" s="11"/>
      <c r="G816" s="6">
        <v>43890.0</v>
      </c>
      <c r="H816" s="6">
        <v>43216.0</v>
      </c>
      <c r="J816" s="3" t="s">
        <v>4743</v>
      </c>
      <c r="M816" s="5" t="s">
        <v>4744</v>
      </c>
      <c r="N816" s="5" t="s">
        <v>4745</v>
      </c>
      <c r="O816" s="20">
        <v>2026.0</v>
      </c>
      <c r="P816" s="20">
        <v>1.0</v>
      </c>
      <c r="Q816" s="3">
        <v>0.0</v>
      </c>
    </row>
    <row r="817">
      <c r="A817" s="3" t="s">
        <v>4746</v>
      </c>
      <c r="B817" s="3" t="s">
        <v>4747</v>
      </c>
      <c r="C817" s="20">
        <v>1.0</v>
      </c>
      <c r="D817" s="20">
        <v>2020.0</v>
      </c>
      <c r="E817" s="3" t="s">
        <v>4740</v>
      </c>
      <c r="F817" s="11"/>
      <c r="G817" s="6">
        <v>44255.0</v>
      </c>
      <c r="H817" s="6">
        <v>43891.0</v>
      </c>
      <c r="K817" s="3" t="s">
        <v>4748</v>
      </c>
      <c r="M817" s="5" t="s">
        <v>4749</v>
      </c>
      <c r="N817" s="5" t="s">
        <v>4745</v>
      </c>
      <c r="O817" s="20">
        <v>2026.0</v>
      </c>
      <c r="P817" s="20">
        <v>1.0</v>
      </c>
      <c r="Q817" s="20">
        <v>1.0</v>
      </c>
    </row>
    <row r="818">
      <c r="A818" s="3" t="s">
        <v>4750</v>
      </c>
      <c r="B818" s="3" t="s">
        <v>4751</v>
      </c>
      <c r="C818" s="20">
        <v>3.0</v>
      </c>
      <c r="D818" s="20">
        <v>2020.0</v>
      </c>
      <c r="E818" s="3" t="s">
        <v>4752</v>
      </c>
      <c r="F818" s="11"/>
      <c r="G818" s="6">
        <v>44473.0</v>
      </c>
      <c r="H818" s="6">
        <v>44109.0</v>
      </c>
      <c r="K818" s="3" t="s">
        <v>4753</v>
      </c>
      <c r="M818" s="5" t="s">
        <v>4754</v>
      </c>
      <c r="N818" s="5" t="s">
        <v>4755</v>
      </c>
      <c r="O818" s="20">
        <v>2026.0</v>
      </c>
      <c r="P818" s="20">
        <v>1.0</v>
      </c>
      <c r="Q818" s="3">
        <v>0.0</v>
      </c>
    </row>
    <row r="819">
      <c r="A819" s="3" t="s">
        <v>4756</v>
      </c>
      <c r="B819" s="3" t="s">
        <v>4757</v>
      </c>
      <c r="C819" s="20">
        <v>3.0</v>
      </c>
      <c r="D819" s="20">
        <v>2022.0</v>
      </c>
      <c r="E819" s="3" t="s">
        <v>4758</v>
      </c>
      <c r="F819" s="7">
        <v>0.15</v>
      </c>
      <c r="M819" s="5" t="s">
        <v>4759</v>
      </c>
      <c r="N819" s="5" t="s">
        <v>4760</v>
      </c>
      <c r="O819" s="20">
        <v>2026.0</v>
      </c>
      <c r="P819" s="20">
        <v>1.0</v>
      </c>
      <c r="Q819" s="20">
        <v>1.0</v>
      </c>
    </row>
    <row r="820">
      <c r="A820" s="3" t="s">
        <v>4761</v>
      </c>
      <c r="B820" s="3" t="s">
        <v>4762</v>
      </c>
      <c r="C820" s="20">
        <v>1.0</v>
      </c>
      <c r="D820" s="20">
        <v>2021.0</v>
      </c>
      <c r="E820" s="3" t="s">
        <v>4763</v>
      </c>
      <c r="F820" s="11"/>
      <c r="J820" s="3" t="s">
        <v>4764</v>
      </c>
      <c r="M820" s="5" t="s">
        <v>4765</v>
      </c>
      <c r="N820" s="5" t="s">
        <v>4766</v>
      </c>
      <c r="O820" s="20">
        <v>2026.0</v>
      </c>
      <c r="P820" s="20">
        <v>1.0</v>
      </c>
      <c r="Q820" s="20">
        <v>1.0</v>
      </c>
    </row>
    <row r="821">
      <c r="A821" s="3" t="s">
        <v>4767</v>
      </c>
      <c r="B821" s="3" t="s">
        <v>4768</v>
      </c>
      <c r="C821" s="20">
        <v>2.0</v>
      </c>
      <c r="D821" s="20">
        <v>2021.0</v>
      </c>
      <c r="E821" s="3" t="s">
        <v>4761</v>
      </c>
      <c r="F821" s="11"/>
      <c r="J821" s="3" t="s">
        <v>4764</v>
      </c>
      <c r="K821" s="3" t="s">
        <v>4769</v>
      </c>
      <c r="M821" s="5" t="s">
        <v>4770</v>
      </c>
      <c r="N821" s="5" t="s">
        <v>4766</v>
      </c>
      <c r="O821" s="20">
        <v>2026.0</v>
      </c>
      <c r="P821" s="20">
        <v>1.0</v>
      </c>
      <c r="Q821" s="3">
        <v>0.0</v>
      </c>
    </row>
    <row r="822">
      <c r="A822" s="3" t="s">
        <v>4771</v>
      </c>
      <c r="B822" s="3" t="s">
        <v>4772</v>
      </c>
      <c r="C822" s="20">
        <v>3.0</v>
      </c>
      <c r="D822" s="20">
        <v>2019.0</v>
      </c>
      <c r="E822" s="3" t="s">
        <v>4773</v>
      </c>
      <c r="F822" s="11"/>
      <c r="G822" s="6">
        <v>44080.0</v>
      </c>
      <c r="H822" s="6">
        <v>43715.0</v>
      </c>
      <c r="K822" s="3" t="s">
        <v>4774</v>
      </c>
      <c r="M822" s="5" t="s">
        <v>4775</v>
      </c>
      <c r="N822" s="5" t="s">
        <v>4776</v>
      </c>
      <c r="O822" s="20">
        <v>2026.0</v>
      </c>
      <c r="P822" s="20">
        <v>1.0</v>
      </c>
      <c r="Q822" s="3">
        <v>0.0</v>
      </c>
    </row>
    <row r="823">
      <c r="A823" s="3" t="s">
        <v>4777</v>
      </c>
      <c r="B823" s="3" t="s">
        <v>4778</v>
      </c>
      <c r="C823" s="20">
        <v>1.0</v>
      </c>
      <c r="D823" s="20">
        <v>2023.0</v>
      </c>
      <c r="E823" s="3" t="s">
        <v>4779</v>
      </c>
      <c r="F823" s="7">
        <v>0.2</v>
      </c>
      <c r="K823" s="3" t="s">
        <v>4780</v>
      </c>
      <c r="M823" s="5" t="s">
        <v>4781</v>
      </c>
      <c r="N823" s="5" t="s">
        <v>4782</v>
      </c>
      <c r="O823" s="20">
        <v>2026.0</v>
      </c>
      <c r="P823" s="20">
        <v>1.0</v>
      </c>
      <c r="Q823" s="3">
        <v>0.0</v>
      </c>
    </row>
    <row r="824">
      <c r="A824" s="3" t="s">
        <v>4779</v>
      </c>
      <c r="B824" s="3" t="s">
        <v>4783</v>
      </c>
      <c r="C824" s="20">
        <v>1.0</v>
      </c>
      <c r="D824" s="20">
        <v>2022.0</v>
      </c>
      <c r="E824" s="3" t="s">
        <v>4784</v>
      </c>
      <c r="F824" s="11"/>
      <c r="J824" s="3" t="s">
        <v>4785</v>
      </c>
      <c r="M824" s="5" t="s">
        <v>4786</v>
      </c>
      <c r="N824" s="5" t="s">
        <v>4782</v>
      </c>
      <c r="O824" s="20">
        <v>2026.0</v>
      </c>
      <c r="P824" s="20">
        <v>1.0</v>
      </c>
      <c r="Q824" s="3">
        <v>0.0</v>
      </c>
    </row>
    <row r="825">
      <c r="A825" s="3" t="s">
        <v>4787</v>
      </c>
      <c r="B825" s="3" t="s">
        <v>4788</v>
      </c>
      <c r="C825" s="20">
        <v>4.0</v>
      </c>
      <c r="D825" s="20">
        <v>2018.0</v>
      </c>
      <c r="E825" s="3" t="s">
        <v>4789</v>
      </c>
      <c r="F825" s="11"/>
      <c r="G825" s="6">
        <v>43838.0</v>
      </c>
      <c r="H825" s="6">
        <v>43474.0</v>
      </c>
      <c r="M825" s="5" t="s">
        <v>4790</v>
      </c>
      <c r="N825" s="5" t="s">
        <v>4791</v>
      </c>
      <c r="O825" s="20">
        <v>2026.0</v>
      </c>
      <c r="P825" s="20">
        <v>1.0</v>
      </c>
      <c r="Q825" s="20">
        <v>1.0</v>
      </c>
    </row>
    <row r="826">
      <c r="A826" s="3" t="s">
        <v>4792</v>
      </c>
      <c r="B826" s="3" t="s">
        <v>4793</v>
      </c>
      <c r="C826" s="20">
        <v>4.0</v>
      </c>
      <c r="D826" s="20">
        <v>2017.0</v>
      </c>
      <c r="E826" s="3" t="s">
        <v>4794</v>
      </c>
      <c r="F826" s="11"/>
      <c r="G826" s="6">
        <v>43495.0</v>
      </c>
      <c r="H826" s="6">
        <v>43131.0</v>
      </c>
      <c r="M826" s="5" t="s">
        <v>4795</v>
      </c>
      <c r="N826" s="5" t="s">
        <v>4791</v>
      </c>
      <c r="O826" s="20">
        <v>2026.0</v>
      </c>
      <c r="P826" s="20">
        <v>1.0</v>
      </c>
      <c r="Q826" s="3">
        <v>0.0</v>
      </c>
    </row>
    <row r="827">
      <c r="A827" s="3" t="s">
        <v>4789</v>
      </c>
      <c r="B827" s="3" t="s">
        <v>4796</v>
      </c>
      <c r="C827" s="20">
        <v>4.0</v>
      </c>
      <c r="D827" s="20">
        <v>2017.0</v>
      </c>
      <c r="E827" s="3" t="s">
        <v>4797</v>
      </c>
      <c r="F827" s="11"/>
      <c r="G827" s="6">
        <v>43473.0</v>
      </c>
      <c r="H827" s="6">
        <v>43109.0</v>
      </c>
      <c r="M827" s="5" t="s">
        <v>4798</v>
      </c>
      <c r="N827" s="5" t="s">
        <v>4791</v>
      </c>
      <c r="O827" s="20">
        <v>2026.0</v>
      </c>
      <c r="P827" s="20">
        <v>1.0</v>
      </c>
      <c r="Q827" s="3">
        <v>0.0</v>
      </c>
    </row>
    <row r="828">
      <c r="A828" s="3" t="s">
        <v>4799</v>
      </c>
      <c r="B828" s="3" t="s">
        <v>4800</v>
      </c>
      <c r="C828" s="20">
        <v>4.0</v>
      </c>
      <c r="D828" s="20">
        <v>2021.0</v>
      </c>
      <c r="E828" s="3" t="s">
        <v>4801</v>
      </c>
      <c r="F828" s="11"/>
      <c r="K828" s="3" t="s">
        <v>4802</v>
      </c>
      <c r="M828" s="5" t="s">
        <v>4803</v>
      </c>
      <c r="N828" s="5" t="s">
        <v>4791</v>
      </c>
      <c r="O828" s="20">
        <v>2026.0</v>
      </c>
      <c r="P828" s="20">
        <v>1.0</v>
      </c>
      <c r="Q828" s="3">
        <v>0.0</v>
      </c>
    </row>
    <row r="829">
      <c r="A829" s="3" t="s">
        <v>4801</v>
      </c>
      <c r="B829" s="3" t="s">
        <v>4804</v>
      </c>
      <c r="C829" s="20">
        <v>4.0</v>
      </c>
      <c r="D829" s="20">
        <v>2020.0</v>
      </c>
      <c r="E829" s="3" t="s">
        <v>4805</v>
      </c>
      <c r="F829" s="11"/>
      <c r="G829" s="6">
        <v>44569.0</v>
      </c>
      <c r="H829" s="6">
        <v>44205.0</v>
      </c>
      <c r="J829" s="3" t="s">
        <v>4806</v>
      </c>
      <c r="M829" s="5" t="s">
        <v>4807</v>
      </c>
      <c r="N829" s="5" t="s">
        <v>4791</v>
      </c>
      <c r="O829" s="20">
        <v>2026.0</v>
      </c>
      <c r="P829" s="20">
        <v>1.0</v>
      </c>
      <c r="Q829" s="3">
        <v>0.0</v>
      </c>
    </row>
    <row r="830">
      <c r="A830" s="3" t="s">
        <v>4808</v>
      </c>
      <c r="B830" s="3" t="s">
        <v>4809</v>
      </c>
      <c r="C830" s="20">
        <v>4.0</v>
      </c>
      <c r="D830" s="20">
        <v>2019.0</v>
      </c>
      <c r="E830" s="3" t="s">
        <v>4810</v>
      </c>
      <c r="F830" s="11"/>
      <c r="G830" s="6">
        <v>44226.0</v>
      </c>
      <c r="H830" s="6">
        <v>43861.0</v>
      </c>
      <c r="K830" s="3" t="s">
        <v>4811</v>
      </c>
      <c r="M830" s="5" t="s">
        <v>4812</v>
      </c>
      <c r="N830" s="5" t="s">
        <v>4791</v>
      </c>
      <c r="O830" s="20">
        <v>2026.0</v>
      </c>
      <c r="P830" s="20">
        <v>1.0</v>
      </c>
      <c r="Q830" s="3">
        <v>0.0</v>
      </c>
    </row>
    <row r="831">
      <c r="A831" s="3" t="s">
        <v>4805</v>
      </c>
      <c r="B831" s="3" t="s">
        <v>4813</v>
      </c>
      <c r="C831" s="20">
        <v>4.0</v>
      </c>
      <c r="D831" s="20">
        <v>2019.0</v>
      </c>
      <c r="E831" s="3" t="s">
        <v>4787</v>
      </c>
      <c r="F831" s="11"/>
      <c r="G831" s="6">
        <v>44204.0</v>
      </c>
      <c r="H831" s="6">
        <v>43839.0</v>
      </c>
      <c r="M831" s="5" t="s">
        <v>4814</v>
      </c>
      <c r="N831" s="5" t="s">
        <v>4791</v>
      </c>
      <c r="O831" s="20">
        <v>2026.0</v>
      </c>
      <c r="P831" s="20">
        <v>1.0</v>
      </c>
      <c r="Q831" s="20">
        <v>1.0</v>
      </c>
    </row>
    <row r="832">
      <c r="A832" s="3" t="s">
        <v>4810</v>
      </c>
      <c r="B832" s="3" t="s">
        <v>4815</v>
      </c>
      <c r="C832" s="20">
        <v>4.0</v>
      </c>
      <c r="D832" s="20">
        <v>2018.0</v>
      </c>
      <c r="E832" s="3" t="s">
        <v>4792</v>
      </c>
      <c r="F832" s="11"/>
      <c r="G832" s="6">
        <v>43860.0</v>
      </c>
      <c r="H832" s="6">
        <v>43496.0</v>
      </c>
      <c r="M832" s="5" t="s">
        <v>4816</v>
      </c>
      <c r="N832" s="5" t="s">
        <v>4791</v>
      </c>
      <c r="O832" s="20">
        <v>2026.0</v>
      </c>
      <c r="P832" s="20">
        <v>1.0</v>
      </c>
      <c r="Q832" s="3">
        <v>0.0</v>
      </c>
    </row>
    <row r="833">
      <c r="A833" s="3" t="s">
        <v>4817</v>
      </c>
      <c r="B833" s="3" t="s">
        <v>4818</v>
      </c>
      <c r="C833" s="20">
        <v>4.0</v>
      </c>
      <c r="D833" s="20">
        <v>2019.0</v>
      </c>
      <c r="E833" s="3" t="s">
        <v>4819</v>
      </c>
      <c r="F833" s="11"/>
      <c r="G833" s="6">
        <v>44140.0</v>
      </c>
      <c r="H833" s="6">
        <v>43775.0</v>
      </c>
      <c r="K833" s="3" t="s">
        <v>4820</v>
      </c>
      <c r="M833" s="5" t="s">
        <v>4821</v>
      </c>
      <c r="N833" s="5" t="s">
        <v>4822</v>
      </c>
      <c r="O833" s="20">
        <v>2026.0</v>
      </c>
      <c r="P833" s="20">
        <v>1.0</v>
      </c>
      <c r="Q833" s="3">
        <v>0.0</v>
      </c>
    </row>
    <row r="834">
      <c r="A834" s="3" t="s">
        <v>4823</v>
      </c>
      <c r="B834" s="3" t="s">
        <v>4824</v>
      </c>
      <c r="C834" s="20">
        <v>1.0</v>
      </c>
      <c r="D834" s="20">
        <v>2025.0</v>
      </c>
      <c r="E834" s="3" t="s">
        <v>4825</v>
      </c>
      <c r="F834" s="7">
        <v>0.04552212</v>
      </c>
      <c r="I834" s="3" t="s">
        <v>4826</v>
      </c>
      <c r="J834" s="3" t="s">
        <v>4827</v>
      </c>
      <c r="M834" s="5" t="s">
        <v>4828</v>
      </c>
      <c r="N834" s="5" t="s">
        <v>4829</v>
      </c>
      <c r="O834" s="20">
        <v>2026.0</v>
      </c>
      <c r="P834" s="20">
        <v>1.0</v>
      </c>
      <c r="Q834" s="20">
        <v>1.0</v>
      </c>
    </row>
    <row r="835">
      <c r="A835" s="3" t="s">
        <v>4825</v>
      </c>
      <c r="B835" s="3" t="s">
        <v>4830</v>
      </c>
      <c r="C835" s="20">
        <v>1.0</v>
      </c>
      <c r="D835" s="20">
        <v>2024.0</v>
      </c>
      <c r="E835" s="3" t="s">
        <v>4831</v>
      </c>
      <c r="F835" s="7">
        <v>0.04552212</v>
      </c>
      <c r="I835" s="3" t="s">
        <v>4832</v>
      </c>
      <c r="J835" s="3" t="s">
        <v>4833</v>
      </c>
      <c r="M835" s="5" t="s">
        <v>4834</v>
      </c>
      <c r="N835" s="5" t="s">
        <v>4829</v>
      </c>
      <c r="O835" s="20">
        <v>2026.0</v>
      </c>
      <c r="P835" s="20">
        <v>1.0</v>
      </c>
      <c r="Q835" s="20">
        <v>1.0</v>
      </c>
    </row>
    <row r="836">
      <c r="A836" s="3" t="s">
        <v>4831</v>
      </c>
      <c r="B836" s="3" t="s">
        <v>4835</v>
      </c>
      <c r="C836" s="20">
        <v>1.0</v>
      </c>
      <c r="D836" s="20">
        <v>2023.0</v>
      </c>
      <c r="E836" s="3" t="s">
        <v>4836</v>
      </c>
      <c r="F836" s="7">
        <v>0.0449</v>
      </c>
      <c r="J836" s="3" t="s">
        <v>4837</v>
      </c>
      <c r="M836" s="5" t="s">
        <v>4838</v>
      </c>
      <c r="N836" s="5" t="s">
        <v>4829</v>
      </c>
      <c r="O836" s="20">
        <v>2026.0</v>
      </c>
      <c r="P836" s="20">
        <v>1.0</v>
      </c>
      <c r="Q836" s="20">
        <v>1.0</v>
      </c>
    </row>
    <row r="837">
      <c r="A837" s="3" t="s">
        <v>4836</v>
      </c>
      <c r="B837" s="3" t="s">
        <v>4839</v>
      </c>
      <c r="C837" s="20">
        <v>2.0</v>
      </c>
      <c r="D837" s="20">
        <v>2022.0</v>
      </c>
      <c r="E837" s="3" t="s">
        <v>4840</v>
      </c>
      <c r="F837" s="7">
        <v>0.0449</v>
      </c>
      <c r="J837" s="3" t="s">
        <v>4841</v>
      </c>
      <c r="M837" s="5" t="s">
        <v>4842</v>
      </c>
      <c r="N837" s="5" t="s">
        <v>4829</v>
      </c>
      <c r="O837" s="20">
        <v>2026.0</v>
      </c>
      <c r="P837" s="20">
        <v>1.0</v>
      </c>
      <c r="Q837" s="20">
        <v>1.0</v>
      </c>
    </row>
    <row r="838">
      <c r="A838" s="3" t="s">
        <v>4840</v>
      </c>
      <c r="B838" s="3" t="s">
        <v>4843</v>
      </c>
      <c r="C838" s="20">
        <v>1.0</v>
      </c>
      <c r="D838" s="20">
        <v>2021.0</v>
      </c>
      <c r="E838" s="3" t="s">
        <v>4844</v>
      </c>
      <c r="F838" s="11"/>
      <c r="G838" s="6">
        <v>44651.0</v>
      </c>
      <c r="H838" s="6">
        <v>44287.0</v>
      </c>
      <c r="J838" s="3" t="s">
        <v>4845</v>
      </c>
      <c r="M838" s="5" t="s">
        <v>4846</v>
      </c>
      <c r="N838" s="5" t="s">
        <v>4829</v>
      </c>
      <c r="O838" s="20">
        <v>2026.0</v>
      </c>
      <c r="P838" s="20">
        <v>1.0</v>
      </c>
      <c r="Q838" s="3">
        <v>0.0</v>
      </c>
    </row>
    <row r="839">
      <c r="A839" s="3" t="s">
        <v>860</v>
      </c>
      <c r="B839" s="3" t="s">
        <v>4847</v>
      </c>
      <c r="C839" s="20">
        <v>1.0</v>
      </c>
      <c r="D839" s="20">
        <v>2026.0</v>
      </c>
      <c r="E839" s="3" t="s">
        <v>4848</v>
      </c>
      <c r="F839" s="7">
        <v>0.06</v>
      </c>
      <c r="I839" s="3" t="s">
        <v>4849</v>
      </c>
      <c r="J839" s="3" t="s">
        <v>4850</v>
      </c>
      <c r="L839" s="3" t="s">
        <v>495</v>
      </c>
      <c r="M839" s="5" t="s">
        <v>4851</v>
      </c>
      <c r="N839" s="5" t="s">
        <v>861</v>
      </c>
      <c r="O839" s="20">
        <v>2026.0</v>
      </c>
      <c r="P839" s="20">
        <v>1.0</v>
      </c>
      <c r="Q839" s="3">
        <v>0.0</v>
      </c>
    </row>
    <row r="840">
      <c r="A840" s="3" t="s">
        <v>4852</v>
      </c>
      <c r="B840" s="3" t="s">
        <v>4853</v>
      </c>
      <c r="C840" s="20">
        <v>1.0</v>
      </c>
      <c r="D840" s="20">
        <v>2027.0</v>
      </c>
      <c r="E840" s="3" t="s">
        <v>860</v>
      </c>
      <c r="F840" s="7">
        <v>0.06</v>
      </c>
      <c r="M840" s="5" t="s">
        <v>115</v>
      </c>
      <c r="N840" s="5" t="s">
        <v>861</v>
      </c>
      <c r="O840" s="20">
        <v>2026.0</v>
      </c>
      <c r="P840" s="20">
        <v>1.0</v>
      </c>
      <c r="Q840" s="3">
        <v>0.0</v>
      </c>
    </row>
    <row r="841">
      <c r="A841" s="3" t="s">
        <v>4854</v>
      </c>
      <c r="B841" s="3" t="s">
        <v>4855</v>
      </c>
      <c r="C841" s="20">
        <v>1.0</v>
      </c>
      <c r="D841" s="20">
        <v>2024.0</v>
      </c>
      <c r="E841" s="3" t="s">
        <v>4856</v>
      </c>
      <c r="F841" s="7">
        <v>0.06</v>
      </c>
      <c r="I841" s="3" t="s">
        <v>4857</v>
      </c>
      <c r="J841" s="3" t="s">
        <v>4858</v>
      </c>
      <c r="M841" s="5" t="s">
        <v>4859</v>
      </c>
      <c r="N841" s="5" t="s">
        <v>861</v>
      </c>
      <c r="O841" s="20">
        <v>2026.0</v>
      </c>
      <c r="P841" s="20">
        <v>1.0</v>
      </c>
      <c r="Q841" s="20">
        <v>1.0</v>
      </c>
    </row>
    <row r="842">
      <c r="A842" s="3" t="s">
        <v>4856</v>
      </c>
      <c r="B842" s="3" t="s">
        <v>4860</v>
      </c>
      <c r="C842" s="20">
        <v>1.0</v>
      </c>
      <c r="D842" s="20">
        <v>2023.0</v>
      </c>
      <c r="E842" s="3" t="s">
        <v>4861</v>
      </c>
      <c r="F842" s="7">
        <v>0.06</v>
      </c>
      <c r="J842" s="3" t="s">
        <v>4862</v>
      </c>
      <c r="M842" s="5" t="s">
        <v>4863</v>
      </c>
      <c r="N842" s="5" t="s">
        <v>861</v>
      </c>
      <c r="O842" s="20">
        <v>2026.0</v>
      </c>
      <c r="P842" s="20">
        <v>1.0</v>
      </c>
      <c r="Q842" s="20">
        <v>1.0</v>
      </c>
    </row>
    <row r="843">
      <c r="A843" s="3" t="s">
        <v>4861</v>
      </c>
      <c r="B843" s="3" t="s">
        <v>4864</v>
      </c>
      <c r="C843" s="20">
        <v>1.0</v>
      </c>
      <c r="D843" s="20">
        <v>2022.0</v>
      </c>
      <c r="E843" s="3" t="s">
        <v>4865</v>
      </c>
      <c r="F843" s="11"/>
      <c r="J843" s="3" t="s">
        <v>4866</v>
      </c>
      <c r="M843" s="5" t="s">
        <v>4867</v>
      </c>
      <c r="N843" s="5" t="s">
        <v>861</v>
      </c>
      <c r="O843" s="20">
        <v>2026.0</v>
      </c>
      <c r="P843" s="20">
        <v>1.0</v>
      </c>
      <c r="Q843" s="20">
        <v>1.0</v>
      </c>
    </row>
    <row r="844">
      <c r="A844" s="3" t="s">
        <v>4865</v>
      </c>
      <c r="B844" s="3" t="s">
        <v>4868</v>
      </c>
      <c r="C844" s="20">
        <v>1.0</v>
      </c>
      <c r="D844" s="20">
        <v>2021.0</v>
      </c>
      <c r="E844" s="3" t="s">
        <v>4869</v>
      </c>
      <c r="F844" s="11"/>
      <c r="J844" s="3" t="s">
        <v>4870</v>
      </c>
      <c r="M844" s="5" t="s">
        <v>4871</v>
      </c>
      <c r="N844" s="5" t="s">
        <v>861</v>
      </c>
      <c r="O844" s="20">
        <v>2026.0</v>
      </c>
      <c r="P844" s="20">
        <v>1.0</v>
      </c>
      <c r="Q844" s="20">
        <v>1.0</v>
      </c>
    </row>
    <row r="845">
      <c r="A845" s="3" t="s">
        <v>4869</v>
      </c>
      <c r="B845" s="3" t="s">
        <v>4872</v>
      </c>
      <c r="C845" s="20">
        <v>1.0</v>
      </c>
      <c r="D845" s="20">
        <v>2020.0</v>
      </c>
      <c r="F845" s="11"/>
      <c r="G845" s="6">
        <v>44255.0</v>
      </c>
      <c r="H845" s="6">
        <v>43891.0</v>
      </c>
      <c r="J845" s="3" t="s">
        <v>4873</v>
      </c>
      <c r="M845" s="5" t="s">
        <v>4874</v>
      </c>
      <c r="N845" s="5" t="s">
        <v>861</v>
      </c>
      <c r="O845" s="20">
        <v>2026.0</v>
      </c>
      <c r="P845" s="20">
        <v>1.0</v>
      </c>
      <c r="Q845" s="3">
        <v>0.0</v>
      </c>
    </row>
    <row r="846">
      <c r="A846" s="3" t="s">
        <v>4875</v>
      </c>
      <c r="B846" s="3" t="s">
        <v>4876</v>
      </c>
      <c r="C846" s="20">
        <v>4.0</v>
      </c>
      <c r="D846" s="20">
        <v>2024.0</v>
      </c>
      <c r="E846" s="3" t="s">
        <v>4877</v>
      </c>
      <c r="F846" s="7">
        <v>0.0698</v>
      </c>
      <c r="I846" s="3" t="s">
        <v>4878</v>
      </c>
      <c r="J846" s="3" t="s">
        <v>4879</v>
      </c>
      <c r="M846" s="5" t="s">
        <v>4880</v>
      </c>
      <c r="N846" s="5" t="s">
        <v>4881</v>
      </c>
      <c r="O846" s="20">
        <v>2026.0</v>
      </c>
      <c r="P846" s="20">
        <v>1.0</v>
      </c>
      <c r="Q846" s="20">
        <v>1.0</v>
      </c>
    </row>
    <row r="847">
      <c r="A847" s="3" t="s">
        <v>4877</v>
      </c>
      <c r="B847" s="3" t="s">
        <v>4882</v>
      </c>
      <c r="C847" s="20">
        <v>4.0</v>
      </c>
      <c r="D847" s="20">
        <v>2023.0</v>
      </c>
      <c r="E847" s="3" t="s">
        <v>4883</v>
      </c>
      <c r="F847" s="7">
        <v>0.0698</v>
      </c>
      <c r="I847" s="3" t="s">
        <v>4878</v>
      </c>
      <c r="J847" s="3" t="s">
        <v>4884</v>
      </c>
      <c r="M847" s="5" t="s">
        <v>4885</v>
      </c>
      <c r="N847" s="5" t="s">
        <v>4881</v>
      </c>
      <c r="O847" s="20">
        <v>2026.0</v>
      </c>
      <c r="P847" s="20">
        <v>1.0</v>
      </c>
      <c r="Q847" s="20">
        <v>1.0</v>
      </c>
    </row>
    <row r="848">
      <c r="A848" s="3" t="s">
        <v>4883</v>
      </c>
      <c r="B848" s="3" t="s">
        <v>4886</v>
      </c>
      <c r="C848" s="20">
        <v>4.0</v>
      </c>
      <c r="D848" s="20">
        <v>2022.0</v>
      </c>
      <c r="E848" s="3" t="s">
        <v>4887</v>
      </c>
      <c r="F848" s="7">
        <v>0.0698</v>
      </c>
      <c r="J848" s="3" t="s">
        <v>4888</v>
      </c>
      <c r="M848" s="5" t="s">
        <v>4889</v>
      </c>
      <c r="N848" s="5" t="s">
        <v>4881</v>
      </c>
      <c r="O848" s="20">
        <v>2026.0</v>
      </c>
      <c r="P848" s="20">
        <v>1.0</v>
      </c>
      <c r="Q848" s="20">
        <v>1.0</v>
      </c>
    </row>
    <row r="849">
      <c r="A849" s="3" t="s">
        <v>4890</v>
      </c>
      <c r="B849" s="3" t="s">
        <v>4891</v>
      </c>
      <c r="C849" s="20">
        <v>4.0</v>
      </c>
      <c r="D849" s="20">
        <v>2022.0</v>
      </c>
      <c r="E849" s="3" t="s">
        <v>4892</v>
      </c>
      <c r="F849" s="7">
        <v>0.0856</v>
      </c>
      <c r="J849" s="3" t="s">
        <v>4893</v>
      </c>
      <c r="M849" s="5" t="s">
        <v>4894</v>
      </c>
      <c r="N849" s="5" t="s">
        <v>3591</v>
      </c>
      <c r="O849" s="20">
        <v>2026.0</v>
      </c>
      <c r="P849" s="20">
        <v>1.0</v>
      </c>
      <c r="Q849" s="20">
        <v>1.0</v>
      </c>
    </row>
    <row r="850">
      <c r="A850" s="3" t="s">
        <v>4895</v>
      </c>
      <c r="B850" s="3" t="s">
        <v>4896</v>
      </c>
      <c r="C850" s="20">
        <v>1.0</v>
      </c>
      <c r="D850" s="20">
        <v>2019.0</v>
      </c>
      <c r="E850" s="3" t="s">
        <v>4897</v>
      </c>
      <c r="F850" s="11"/>
      <c r="G850" s="6">
        <v>43921.0</v>
      </c>
      <c r="H850" s="6">
        <v>43556.0</v>
      </c>
      <c r="M850" s="5" t="s">
        <v>4898</v>
      </c>
      <c r="N850" s="5" t="s">
        <v>4899</v>
      </c>
      <c r="O850" s="20">
        <v>2026.0</v>
      </c>
      <c r="P850" s="20">
        <v>1.0</v>
      </c>
      <c r="Q850" s="3">
        <v>0.0</v>
      </c>
    </row>
    <row r="851">
      <c r="A851" s="3" t="s">
        <v>4897</v>
      </c>
      <c r="B851" s="3" t="s">
        <v>4900</v>
      </c>
      <c r="C851" s="20">
        <v>1.0</v>
      </c>
      <c r="D851" s="20">
        <v>2018.0</v>
      </c>
      <c r="E851" s="3" t="s">
        <v>4901</v>
      </c>
      <c r="F851" s="11"/>
      <c r="G851" s="6">
        <v>43555.0</v>
      </c>
      <c r="H851" s="6">
        <v>43191.0</v>
      </c>
      <c r="M851" s="5" t="s">
        <v>4902</v>
      </c>
      <c r="N851" s="5" t="s">
        <v>4899</v>
      </c>
      <c r="O851" s="20">
        <v>2026.0</v>
      </c>
      <c r="P851" s="20">
        <v>1.0</v>
      </c>
      <c r="Q851" s="3">
        <v>0.0</v>
      </c>
    </row>
    <row r="852">
      <c r="A852" s="3" t="s">
        <v>4903</v>
      </c>
      <c r="B852" s="3" t="s">
        <v>4904</v>
      </c>
      <c r="C852" s="20">
        <v>1.0</v>
      </c>
      <c r="D852" s="20">
        <v>2020.0</v>
      </c>
      <c r="E852" s="3" t="s">
        <v>4895</v>
      </c>
      <c r="F852" s="11"/>
      <c r="G852" s="6">
        <v>44286.0</v>
      </c>
      <c r="H852" s="6">
        <v>43922.0</v>
      </c>
      <c r="K852" s="3" t="s">
        <v>4905</v>
      </c>
      <c r="M852" s="5" t="s">
        <v>4906</v>
      </c>
      <c r="N852" s="5" t="s">
        <v>4899</v>
      </c>
      <c r="O852" s="20">
        <v>2026.0</v>
      </c>
      <c r="P852" s="20">
        <v>1.0</v>
      </c>
      <c r="Q852" s="20">
        <v>1.0</v>
      </c>
    </row>
    <row r="853">
      <c r="A853" s="3" t="s">
        <v>4907</v>
      </c>
      <c r="B853" s="3" t="s">
        <v>4908</v>
      </c>
      <c r="C853" s="20">
        <v>3.0</v>
      </c>
      <c r="D853" s="20">
        <v>2018.0</v>
      </c>
      <c r="F853" s="11"/>
      <c r="G853" s="6">
        <v>43738.0</v>
      </c>
      <c r="H853" s="6">
        <v>43374.0</v>
      </c>
      <c r="M853" s="5" t="s">
        <v>4909</v>
      </c>
      <c r="N853" s="5" t="s">
        <v>3033</v>
      </c>
      <c r="O853" s="20">
        <v>2026.0</v>
      </c>
      <c r="P853" s="20">
        <v>1.0</v>
      </c>
      <c r="Q853" s="20">
        <v>1.0</v>
      </c>
    </row>
    <row r="854">
      <c r="A854" s="3" t="s">
        <v>4910</v>
      </c>
      <c r="B854" s="3" t="s">
        <v>4911</v>
      </c>
      <c r="C854" s="20">
        <v>3.0</v>
      </c>
      <c r="D854" s="20">
        <v>2022.0</v>
      </c>
      <c r="E854" s="3" t="s">
        <v>4912</v>
      </c>
      <c r="F854" s="11"/>
      <c r="K854" s="3" t="s">
        <v>4913</v>
      </c>
      <c r="M854" s="5" t="s">
        <v>4914</v>
      </c>
      <c r="N854" s="5" t="s">
        <v>3033</v>
      </c>
      <c r="O854" s="20">
        <v>2026.0</v>
      </c>
      <c r="P854" s="20">
        <v>1.0</v>
      </c>
      <c r="Q854" s="20">
        <v>1.0</v>
      </c>
    </row>
    <row r="855">
      <c r="A855" s="3" t="s">
        <v>4912</v>
      </c>
      <c r="B855" s="3" t="s">
        <v>4915</v>
      </c>
      <c r="C855" s="20">
        <v>3.0</v>
      </c>
      <c r="D855" s="20">
        <v>2021.0</v>
      </c>
      <c r="E855" s="3" t="s">
        <v>4916</v>
      </c>
      <c r="F855" s="11"/>
      <c r="J855" s="3" t="s">
        <v>4917</v>
      </c>
      <c r="M855" s="5" t="s">
        <v>4918</v>
      </c>
      <c r="N855" s="5" t="s">
        <v>3033</v>
      </c>
      <c r="O855" s="20">
        <v>2026.0</v>
      </c>
      <c r="P855" s="20">
        <v>1.0</v>
      </c>
      <c r="Q855" s="3">
        <v>0.0</v>
      </c>
    </row>
    <row r="856">
      <c r="A856" s="3" t="s">
        <v>4916</v>
      </c>
      <c r="B856" s="3" t="s">
        <v>4919</v>
      </c>
      <c r="C856" s="20">
        <v>3.0</v>
      </c>
      <c r="D856" s="20">
        <v>2020.0</v>
      </c>
      <c r="E856" s="3" t="s">
        <v>3030</v>
      </c>
      <c r="F856" s="11"/>
      <c r="G856" s="6">
        <v>44469.0</v>
      </c>
      <c r="H856" s="6">
        <v>44105.0</v>
      </c>
      <c r="J856" s="3" t="s">
        <v>4920</v>
      </c>
      <c r="M856" s="5" t="s">
        <v>4921</v>
      </c>
      <c r="N856" s="5" t="s">
        <v>3033</v>
      </c>
      <c r="O856" s="20">
        <v>2026.0</v>
      </c>
      <c r="P856" s="20">
        <v>1.0</v>
      </c>
      <c r="Q856" s="3">
        <v>0.0</v>
      </c>
    </row>
    <row r="857">
      <c r="A857" s="3" t="s">
        <v>4144</v>
      </c>
      <c r="B857" s="3" t="s">
        <v>4922</v>
      </c>
      <c r="C857" s="20">
        <v>4.0</v>
      </c>
      <c r="D857" s="20">
        <v>2022.0</v>
      </c>
      <c r="E857" s="3" t="s">
        <v>4923</v>
      </c>
      <c r="F857" s="7">
        <v>0.15</v>
      </c>
      <c r="J857" s="3" t="s">
        <v>4924</v>
      </c>
      <c r="M857" s="5" t="s">
        <v>4925</v>
      </c>
      <c r="N857" s="5" t="s">
        <v>4148</v>
      </c>
      <c r="O857" s="20">
        <v>2026.0</v>
      </c>
      <c r="P857" s="20">
        <v>1.0</v>
      </c>
      <c r="Q857" s="20">
        <v>1.0</v>
      </c>
    </row>
    <row r="858">
      <c r="A858" s="3" t="s">
        <v>4923</v>
      </c>
      <c r="B858" s="3" t="s">
        <v>4926</v>
      </c>
      <c r="C858" s="20">
        <v>4.0</v>
      </c>
      <c r="D858" s="20">
        <v>2021.0</v>
      </c>
      <c r="E858" s="3" t="s">
        <v>4927</v>
      </c>
      <c r="F858" s="11"/>
      <c r="J858" s="3" t="s">
        <v>4928</v>
      </c>
      <c r="M858" s="5" t="s">
        <v>4929</v>
      </c>
      <c r="N858" s="5" t="s">
        <v>4148</v>
      </c>
      <c r="O858" s="20">
        <v>2026.0</v>
      </c>
      <c r="P858" s="20">
        <v>1.0</v>
      </c>
      <c r="Q858" s="20">
        <v>1.0</v>
      </c>
    </row>
    <row r="859">
      <c r="A859" s="3" t="s">
        <v>4927</v>
      </c>
      <c r="B859" s="3" t="s">
        <v>4930</v>
      </c>
      <c r="C859" s="20">
        <v>4.0</v>
      </c>
      <c r="D859" s="20">
        <v>2020.0</v>
      </c>
      <c r="E859" s="3" t="s">
        <v>4931</v>
      </c>
      <c r="F859" s="11"/>
      <c r="J859" s="3" t="s">
        <v>4932</v>
      </c>
      <c r="M859" s="5" t="s">
        <v>4933</v>
      </c>
      <c r="N859" s="5" t="s">
        <v>4148</v>
      </c>
      <c r="O859" s="20">
        <v>2026.0</v>
      </c>
      <c r="P859" s="20">
        <v>1.0</v>
      </c>
      <c r="Q859" s="3">
        <v>0.0</v>
      </c>
    </row>
    <row r="860">
      <c r="A860" s="3" t="s">
        <v>4931</v>
      </c>
      <c r="B860" s="3" t="s">
        <v>4934</v>
      </c>
      <c r="C860" s="20">
        <v>4.0</v>
      </c>
      <c r="D860" s="20">
        <v>2019.0</v>
      </c>
      <c r="E860" s="3" t="s">
        <v>4935</v>
      </c>
      <c r="F860" s="11"/>
      <c r="G860" s="6">
        <v>44210.0</v>
      </c>
      <c r="H860" s="6">
        <v>43845.0</v>
      </c>
      <c r="M860" s="5" t="s">
        <v>4936</v>
      </c>
      <c r="N860" s="5" t="s">
        <v>4148</v>
      </c>
      <c r="O860" s="20">
        <v>2026.0</v>
      </c>
      <c r="P860" s="20">
        <v>1.0</v>
      </c>
      <c r="Q860" s="3">
        <v>0.0</v>
      </c>
    </row>
    <row r="861">
      <c r="A861" s="3" t="s">
        <v>4937</v>
      </c>
      <c r="B861" s="3" t="s">
        <v>4938</v>
      </c>
      <c r="C861" s="20">
        <v>2.0</v>
      </c>
      <c r="D861" s="20">
        <v>2019.0</v>
      </c>
      <c r="E861" s="3" t="s">
        <v>4939</v>
      </c>
      <c r="F861" s="11"/>
      <c r="G861" s="6">
        <v>44011.0</v>
      </c>
      <c r="H861" s="6">
        <v>43646.0</v>
      </c>
      <c r="K861" s="3" t="s">
        <v>4940</v>
      </c>
      <c r="M861" s="5" t="s">
        <v>4941</v>
      </c>
      <c r="N861" s="5" t="s">
        <v>4942</v>
      </c>
      <c r="O861" s="20">
        <v>2026.0</v>
      </c>
      <c r="P861" s="20">
        <v>1.0</v>
      </c>
      <c r="Q861" s="20">
        <v>1.0</v>
      </c>
    </row>
    <row r="862">
      <c r="A862" s="3" t="s">
        <v>4943</v>
      </c>
      <c r="B862" s="3" t="s">
        <v>4944</v>
      </c>
      <c r="C862" s="20">
        <v>1.0</v>
      </c>
      <c r="D862" s="20">
        <v>2024.0</v>
      </c>
      <c r="E862" s="3" t="s">
        <v>4945</v>
      </c>
      <c r="F862" s="7">
        <v>0.0372</v>
      </c>
      <c r="K862" s="3" t="s">
        <v>4946</v>
      </c>
      <c r="M862" s="5" t="s">
        <v>4947</v>
      </c>
      <c r="N862" s="5" t="s">
        <v>1360</v>
      </c>
      <c r="O862" s="20">
        <v>2026.0</v>
      </c>
      <c r="P862" s="20">
        <v>1.0</v>
      </c>
      <c r="Q862" s="20">
        <v>1.0</v>
      </c>
    </row>
    <row r="863">
      <c r="A863" s="3" t="s">
        <v>4945</v>
      </c>
      <c r="B863" s="3" t="s">
        <v>4948</v>
      </c>
      <c r="C863" s="20">
        <v>3.0</v>
      </c>
      <c r="D863" s="20">
        <v>2023.0</v>
      </c>
      <c r="E863" s="3" t="s">
        <v>2695</v>
      </c>
      <c r="F863" s="7">
        <v>0.0372</v>
      </c>
      <c r="I863" s="3" t="s">
        <v>4949</v>
      </c>
      <c r="J863" s="3" t="s">
        <v>4950</v>
      </c>
      <c r="M863" s="5" t="s">
        <v>4951</v>
      </c>
      <c r="N863" s="5" t="s">
        <v>1360</v>
      </c>
      <c r="O863" s="20">
        <v>2026.0</v>
      </c>
      <c r="P863" s="20">
        <v>1.0</v>
      </c>
      <c r="Q863" s="20">
        <v>1.0</v>
      </c>
    </row>
    <row r="864">
      <c r="A864" s="3" t="s">
        <v>4952</v>
      </c>
      <c r="B864" s="3" t="s">
        <v>4953</v>
      </c>
      <c r="C864" s="20">
        <v>1.0</v>
      </c>
      <c r="D864" s="20">
        <v>2020.0</v>
      </c>
      <c r="E864" s="3" t="s">
        <v>4954</v>
      </c>
      <c r="F864" s="11"/>
      <c r="G864" s="6">
        <v>44196.0</v>
      </c>
      <c r="H864" s="6">
        <v>43831.0</v>
      </c>
      <c r="J864" s="3" t="s">
        <v>4955</v>
      </c>
      <c r="K864" s="3" t="s">
        <v>4956</v>
      </c>
      <c r="M864" s="5" t="s">
        <v>4957</v>
      </c>
      <c r="N864" s="5" t="s">
        <v>4958</v>
      </c>
      <c r="O864" s="20">
        <v>2026.0</v>
      </c>
      <c r="P864" s="20">
        <v>1.0</v>
      </c>
      <c r="Q864" s="20">
        <v>1.0</v>
      </c>
    </row>
    <row r="865">
      <c r="A865" s="3" t="s">
        <v>4959</v>
      </c>
      <c r="B865" s="3" t="s">
        <v>4960</v>
      </c>
      <c r="C865" s="20">
        <v>1.0</v>
      </c>
      <c r="D865" s="20">
        <v>2021.0</v>
      </c>
      <c r="E865" s="3" t="s">
        <v>4961</v>
      </c>
      <c r="F865" s="11"/>
      <c r="K865" s="3" t="s">
        <v>4962</v>
      </c>
      <c r="M865" s="5" t="s">
        <v>4963</v>
      </c>
      <c r="N865" s="5" t="s">
        <v>4964</v>
      </c>
      <c r="O865" s="20">
        <v>2026.0</v>
      </c>
      <c r="P865" s="20">
        <v>1.0</v>
      </c>
      <c r="Q865" s="3">
        <v>0.0</v>
      </c>
    </row>
    <row r="866">
      <c r="A866" s="3" t="s">
        <v>4961</v>
      </c>
      <c r="B866" s="3" t="s">
        <v>4965</v>
      </c>
      <c r="C866" s="20">
        <v>1.0</v>
      </c>
      <c r="D866" s="20">
        <v>2020.0</v>
      </c>
      <c r="E866" s="3" t="s">
        <v>4966</v>
      </c>
      <c r="F866" s="11"/>
      <c r="G866" s="6">
        <v>44286.0</v>
      </c>
      <c r="H866" s="6">
        <v>43922.0</v>
      </c>
      <c r="J866" s="3" t="s">
        <v>4967</v>
      </c>
      <c r="M866" s="5" t="s">
        <v>4968</v>
      </c>
      <c r="N866" s="5" t="s">
        <v>4964</v>
      </c>
      <c r="O866" s="20">
        <v>2026.0</v>
      </c>
      <c r="P866" s="20">
        <v>1.0</v>
      </c>
      <c r="Q866" s="20">
        <v>1.0</v>
      </c>
    </row>
    <row r="867">
      <c r="A867" s="3" t="s">
        <v>4969</v>
      </c>
      <c r="B867" s="3" t="s">
        <v>4970</v>
      </c>
      <c r="C867" s="20">
        <v>2.0</v>
      </c>
      <c r="D867" s="20">
        <v>2018.0</v>
      </c>
      <c r="F867" s="11"/>
      <c r="G867" s="6">
        <v>44043.0</v>
      </c>
      <c r="H867" s="6">
        <v>43313.0</v>
      </c>
      <c r="J867" s="3" t="s">
        <v>4971</v>
      </c>
      <c r="M867" s="5" t="s">
        <v>4972</v>
      </c>
      <c r="N867" s="5" t="s">
        <v>4973</v>
      </c>
      <c r="O867" s="20">
        <v>2026.0</v>
      </c>
      <c r="P867" s="20">
        <v>1.0</v>
      </c>
      <c r="Q867" s="3">
        <v>0.0</v>
      </c>
    </row>
    <row r="868">
      <c r="A868" s="3" t="s">
        <v>4974</v>
      </c>
      <c r="B868" s="3" t="s">
        <v>4975</v>
      </c>
      <c r="C868" s="20">
        <v>2.0</v>
      </c>
      <c r="D868" s="20">
        <v>2020.0</v>
      </c>
      <c r="F868" s="11"/>
      <c r="G868" s="6">
        <v>44408.0</v>
      </c>
      <c r="H868" s="6">
        <v>44044.0</v>
      </c>
      <c r="J868" s="3" t="s">
        <v>4971</v>
      </c>
      <c r="K868" s="3" t="s">
        <v>4976</v>
      </c>
      <c r="M868" s="5" t="s">
        <v>4977</v>
      </c>
      <c r="N868" s="5" t="s">
        <v>4973</v>
      </c>
      <c r="O868" s="20">
        <v>2026.0</v>
      </c>
      <c r="P868" s="20">
        <v>1.0</v>
      </c>
      <c r="Q868" s="3">
        <v>0.0</v>
      </c>
    </row>
    <row r="869">
      <c r="A869" s="3" t="s">
        <v>1845</v>
      </c>
      <c r="B869" s="3" t="s">
        <v>4978</v>
      </c>
      <c r="C869" s="20">
        <v>4.0</v>
      </c>
      <c r="D869" s="20">
        <v>2019.0</v>
      </c>
      <c r="E869" s="3" t="s">
        <v>4979</v>
      </c>
      <c r="F869" s="11"/>
      <c r="G869" s="6">
        <v>44180.0</v>
      </c>
      <c r="H869" s="6">
        <v>43815.0</v>
      </c>
      <c r="M869" s="5" t="s">
        <v>4980</v>
      </c>
      <c r="N869" s="5" t="s">
        <v>1848</v>
      </c>
      <c r="O869" s="20">
        <v>2026.0</v>
      </c>
      <c r="P869" s="20">
        <v>1.0</v>
      </c>
      <c r="Q869" s="3">
        <v>0.0</v>
      </c>
    </row>
    <row r="870">
      <c r="A870" s="3" t="s">
        <v>4981</v>
      </c>
      <c r="B870" s="3" t="s">
        <v>4982</v>
      </c>
      <c r="C870" s="20">
        <v>2.0</v>
      </c>
      <c r="D870" s="20">
        <v>2022.0</v>
      </c>
      <c r="E870" s="3" t="s">
        <v>4983</v>
      </c>
      <c r="F870" s="11"/>
      <c r="J870" s="3" t="s">
        <v>4984</v>
      </c>
      <c r="M870" s="5" t="s">
        <v>4985</v>
      </c>
      <c r="N870" s="5" t="s">
        <v>1201</v>
      </c>
      <c r="O870" s="20">
        <v>2026.0</v>
      </c>
      <c r="P870" s="20">
        <v>1.0</v>
      </c>
      <c r="Q870" s="3">
        <v>0.0</v>
      </c>
    </row>
    <row r="871">
      <c r="A871" s="3" t="s">
        <v>4983</v>
      </c>
      <c r="B871" s="3" t="s">
        <v>4986</v>
      </c>
      <c r="C871" s="20">
        <v>2.0</v>
      </c>
      <c r="D871" s="20">
        <v>2021.0</v>
      </c>
      <c r="E871" s="3" t="s">
        <v>4987</v>
      </c>
      <c r="F871" s="11"/>
      <c r="G871" s="6">
        <v>44772.0</v>
      </c>
      <c r="H871" s="6">
        <v>44408.0</v>
      </c>
      <c r="J871" s="3" t="s">
        <v>4988</v>
      </c>
      <c r="M871" s="5" t="s">
        <v>4989</v>
      </c>
      <c r="N871" s="5" t="s">
        <v>1201</v>
      </c>
      <c r="O871" s="20">
        <v>2026.0</v>
      </c>
      <c r="P871" s="20">
        <v>1.0</v>
      </c>
      <c r="Q871" s="3">
        <v>0.0</v>
      </c>
    </row>
    <row r="872">
      <c r="A872" s="3" t="s">
        <v>4990</v>
      </c>
      <c r="B872" s="3" t="s">
        <v>4991</v>
      </c>
      <c r="C872" s="20">
        <v>3.0</v>
      </c>
      <c r="D872" s="20">
        <v>2020.0</v>
      </c>
      <c r="E872" s="3" t="s">
        <v>4992</v>
      </c>
      <c r="F872" s="11"/>
      <c r="G872" s="6">
        <v>44462.0</v>
      </c>
      <c r="H872" s="6">
        <v>44105.0</v>
      </c>
      <c r="K872" s="3" t="s">
        <v>4993</v>
      </c>
      <c r="M872" s="5" t="s">
        <v>4994</v>
      </c>
      <c r="N872" s="5" t="s">
        <v>4995</v>
      </c>
      <c r="O872" s="20">
        <v>2026.0</v>
      </c>
      <c r="P872" s="20">
        <v>1.0</v>
      </c>
      <c r="Q872" s="3">
        <v>0.0</v>
      </c>
    </row>
    <row r="873">
      <c r="A873" s="3" t="s">
        <v>4996</v>
      </c>
      <c r="B873" s="3" t="s">
        <v>4997</v>
      </c>
      <c r="C873" s="20">
        <v>4.0</v>
      </c>
      <c r="D873" s="20">
        <v>2021.0</v>
      </c>
      <c r="E873" s="3" t="s">
        <v>4998</v>
      </c>
      <c r="F873" s="11"/>
      <c r="G873" s="6">
        <v>44950.0</v>
      </c>
      <c r="H873" s="6">
        <v>44586.0</v>
      </c>
      <c r="K873" s="3" t="s">
        <v>4999</v>
      </c>
      <c r="M873" s="5" t="s">
        <v>5000</v>
      </c>
      <c r="N873" s="5" t="s">
        <v>5001</v>
      </c>
      <c r="O873" s="20">
        <v>2026.0</v>
      </c>
      <c r="P873" s="20">
        <v>1.0</v>
      </c>
      <c r="Q873" s="3">
        <v>0.0</v>
      </c>
    </row>
    <row r="874">
      <c r="A874" s="3" t="s">
        <v>4998</v>
      </c>
      <c r="B874" s="3" t="s">
        <v>5002</v>
      </c>
      <c r="C874" s="20">
        <v>4.0</v>
      </c>
      <c r="D874" s="20">
        <v>2019.0</v>
      </c>
      <c r="E874" s="3" t="s">
        <v>5003</v>
      </c>
      <c r="F874" s="7">
        <v>0.1</v>
      </c>
      <c r="G874" s="6">
        <v>44585.0</v>
      </c>
      <c r="H874" s="6">
        <v>43855.0</v>
      </c>
      <c r="J874" s="3" t="s">
        <v>5004</v>
      </c>
      <c r="M874" s="5" t="s">
        <v>5005</v>
      </c>
      <c r="N874" s="5" t="s">
        <v>5001</v>
      </c>
      <c r="O874" s="20">
        <v>2026.0</v>
      </c>
      <c r="P874" s="20">
        <v>1.0</v>
      </c>
      <c r="Q874" s="20">
        <v>1.0</v>
      </c>
    </row>
    <row r="875">
      <c r="A875" s="3" t="s">
        <v>5006</v>
      </c>
      <c r="B875" s="3" t="s">
        <v>5007</v>
      </c>
      <c r="C875" s="20">
        <v>2.0</v>
      </c>
      <c r="D875" s="20">
        <v>2019.0</v>
      </c>
      <c r="E875" s="3" t="s">
        <v>5008</v>
      </c>
      <c r="F875" s="11"/>
      <c r="G875" s="6">
        <v>44012.0</v>
      </c>
      <c r="H875" s="6">
        <v>43647.0</v>
      </c>
      <c r="J875" s="3" t="s">
        <v>5009</v>
      </c>
      <c r="K875" s="3" t="s">
        <v>5010</v>
      </c>
      <c r="M875" s="5" t="s">
        <v>5011</v>
      </c>
      <c r="N875" s="5" t="s">
        <v>2666</v>
      </c>
      <c r="O875" s="20">
        <v>2026.0</v>
      </c>
      <c r="P875" s="20">
        <v>1.0</v>
      </c>
      <c r="Q875" s="3">
        <v>0.0</v>
      </c>
    </row>
    <row r="876">
      <c r="A876" s="3" t="s">
        <v>5012</v>
      </c>
      <c r="B876" s="3" t="s">
        <v>5013</v>
      </c>
      <c r="C876" s="20">
        <v>2.0</v>
      </c>
      <c r="D876" s="20">
        <v>2021.0</v>
      </c>
      <c r="E876" s="3" t="s">
        <v>5014</v>
      </c>
      <c r="F876" s="11"/>
      <c r="J876" s="3" t="s">
        <v>5015</v>
      </c>
      <c r="M876" s="5" t="s">
        <v>5016</v>
      </c>
      <c r="N876" s="5" t="s">
        <v>626</v>
      </c>
      <c r="O876" s="20">
        <v>2026.0</v>
      </c>
      <c r="P876" s="20">
        <v>1.0</v>
      </c>
      <c r="Q876" s="3">
        <v>0.0</v>
      </c>
    </row>
    <row r="877">
      <c r="A877" s="3" t="s">
        <v>1009</v>
      </c>
      <c r="B877" s="3" t="s">
        <v>5017</v>
      </c>
      <c r="C877" s="20">
        <v>2.0</v>
      </c>
      <c r="D877" s="20">
        <v>2022.0</v>
      </c>
      <c r="E877" s="3" t="s">
        <v>5012</v>
      </c>
      <c r="F877" s="7">
        <v>0.15</v>
      </c>
      <c r="J877" s="3" t="s">
        <v>5018</v>
      </c>
      <c r="M877" s="5" t="s">
        <v>5019</v>
      </c>
      <c r="N877" s="5" t="s">
        <v>626</v>
      </c>
      <c r="O877" s="20">
        <v>2026.0</v>
      </c>
      <c r="P877" s="20">
        <v>1.0</v>
      </c>
      <c r="Q877" s="3">
        <v>0.0</v>
      </c>
    </row>
    <row r="878">
      <c r="A878" s="3" t="s">
        <v>5020</v>
      </c>
      <c r="B878" s="3" t="s">
        <v>5021</v>
      </c>
      <c r="C878" s="20">
        <v>4.0</v>
      </c>
      <c r="D878" s="20">
        <v>2027.0</v>
      </c>
      <c r="E878" s="3" t="s">
        <v>5022</v>
      </c>
      <c r="F878" s="7">
        <v>0.075</v>
      </c>
      <c r="L878" s="3" t="s">
        <v>523</v>
      </c>
      <c r="M878" s="5" t="s">
        <v>5023</v>
      </c>
      <c r="N878" s="5" t="s">
        <v>2945</v>
      </c>
      <c r="O878" s="20">
        <v>2026.0</v>
      </c>
      <c r="P878" s="20">
        <v>1.0</v>
      </c>
      <c r="Q878" s="20">
        <v>1.0</v>
      </c>
    </row>
    <row r="879">
      <c r="A879" s="3" t="s">
        <v>5024</v>
      </c>
      <c r="B879" s="3" t="s">
        <v>5025</v>
      </c>
      <c r="C879" s="20">
        <v>4.0</v>
      </c>
      <c r="D879" s="20">
        <v>2021.0</v>
      </c>
      <c r="E879" s="3" t="s">
        <v>1305</v>
      </c>
      <c r="F879" s="11"/>
      <c r="J879" s="3" t="s">
        <v>5026</v>
      </c>
      <c r="L879" s="3" t="s">
        <v>3584</v>
      </c>
      <c r="M879" s="5" t="s">
        <v>5027</v>
      </c>
      <c r="N879" s="5" t="s">
        <v>1303</v>
      </c>
      <c r="O879" s="20">
        <v>2026.0</v>
      </c>
      <c r="P879" s="20">
        <v>1.0</v>
      </c>
      <c r="Q879" s="3">
        <v>0.0</v>
      </c>
    </row>
    <row r="880">
      <c r="A880" s="3" t="s">
        <v>5028</v>
      </c>
      <c r="B880" s="3" t="s">
        <v>5029</v>
      </c>
      <c r="C880" s="20">
        <v>4.0</v>
      </c>
      <c r="D880" s="20">
        <v>2025.0</v>
      </c>
      <c r="E880" s="3" t="s">
        <v>1297</v>
      </c>
      <c r="F880" s="11"/>
      <c r="I880" s="3" t="s">
        <v>5030</v>
      </c>
      <c r="J880" s="3" t="s">
        <v>5031</v>
      </c>
      <c r="M880" s="5" t="s">
        <v>5032</v>
      </c>
      <c r="N880" s="5" t="s">
        <v>1303</v>
      </c>
      <c r="O880" s="20">
        <v>2026.0</v>
      </c>
      <c r="P880" s="20">
        <v>1.0</v>
      </c>
      <c r="Q880" s="20">
        <v>1.0</v>
      </c>
    </row>
    <row r="881">
      <c r="A881" s="3" t="s">
        <v>5033</v>
      </c>
      <c r="B881" s="3" t="s">
        <v>5034</v>
      </c>
      <c r="C881" s="20">
        <v>1.0</v>
      </c>
      <c r="D881" s="20">
        <v>2021.0</v>
      </c>
      <c r="E881" s="3" t="s">
        <v>5035</v>
      </c>
      <c r="F881" s="11"/>
      <c r="J881" s="3" t="s">
        <v>5036</v>
      </c>
      <c r="M881" s="5" t="s">
        <v>5037</v>
      </c>
      <c r="N881" s="5" t="s">
        <v>5038</v>
      </c>
      <c r="O881" s="20">
        <v>2026.0</v>
      </c>
      <c r="P881" s="20">
        <v>1.0</v>
      </c>
      <c r="Q881" s="3">
        <v>0.0</v>
      </c>
    </row>
    <row r="882">
      <c r="A882" s="3" t="s">
        <v>5039</v>
      </c>
      <c r="B882" s="3" t="s">
        <v>5040</v>
      </c>
      <c r="C882" s="20">
        <v>1.0</v>
      </c>
      <c r="D882" s="20">
        <v>2022.0</v>
      </c>
      <c r="E882" s="3" t="s">
        <v>5033</v>
      </c>
      <c r="F882" s="11"/>
      <c r="K882" s="3" t="s">
        <v>5041</v>
      </c>
      <c r="M882" s="5" t="s">
        <v>5042</v>
      </c>
      <c r="N882" s="5" t="s">
        <v>5038</v>
      </c>
      <c r="O882" s="20">
        <v>2026.0</v>
      </c>
      <c r="P882" s="20">
        <v>1.0</v>
      </c>
      <c r="Q882" s="20">
        <v>1.0</v>
      </c>
    </row>
    <row r="883">
      <c r="A883" s="3" t="s">
        <v>5043</v>
      </c>
      <c r="B883" s="3" t="s">
        <v>5044</v>
      </c>
      <c r="C883" s="20">
        <v>3.0</v>
      </c>
      <c r="D883" s="20">
        <v>2024.0</v>
      </c>
      <c r="E883" s="3" t="s">
        <v>5045</v>
      </c>
      <c r="F883" s="7">
        <v>0.0275</v>
      </c>
      <c r="I883" s="3" t="s">
        <v>5046</v>
      </c>
      <c r="J883" s="3" t="s">
        <v>5047</v>
      </c>
      <c r="M883" s="5" t="s">
        <v>5048</v>
      </c>
      <c r="N883" s="5" t="s">
        <v>5049</v>
      </c>
      <c r="O883" s="20">
        <v>2026.0</v>
      </c>
      <c r="P883" s="20">
        <v>1.0</v>
      </c>
      <c r="Q883" s="20">
        <v>1.0</v>
      </c>
    </row>
    <row r="884">
      <c r="A884" s="3" t="s">
        <v>5050</v>
      </c>
      <c r="B884" s="3" t="s">
        <v>5051</v>
      </c>
      <c r="C884" s="20">
        <v>4.0</v>
      </c>
      <c r="D884" s="20">
        <v>2025.0</v>
      </c>
      <c r="E884" s="3" t="s">
        <v>5052</v>
      </c>
      <c r="F884" s="7">
        <v>0.05</v>
      </c>
      <c r="I884" s="3" t="s">
        <v>5053</v>
      </c>
      <c r="J884" s="3" t="s">
        <v>5054</v>
      </c>
      <c r="L884" s="3" t="s">
        <v>541</v>
      </c>
      <c r="M884" s="5" t="s">
        <v>5055</v>
      </c>
      <c r="N884" s="5" t="s">
        <v>2126</v>
      </c>
      <c r="O884" s="20">
        <v>2026.0</v>
      </c>
      <c r="P884" s="20">
        <v>1.0</v>
      </c>
      <c r="Q884" s="20">
        <v>1.0</v>
      </c>
    </row>
    <row r="885">
      <c r="A885" s="3" t="s">
        <v>5056</v>
      </c>
      <c r="B885" s="3" t="s">
        <v>5057</v>
      </c>
      <c r="C885" s="20">
        <v>4.0</v>
      </c>
      <c r="D885" s="20">
        <v>2026.0</v>
      </c>
      <c r="E885" s="3" t="s">
        <v>5050</v>
      </c>
      <c r="F885" s="7">
        <v>0.05</v>
      </c>
      <c r="L885" s="3" t="s">
        <v>541</v>
      </c>
      <c r="M885" s="5" t="s">
        <v>5058</v>
      </c>
      <c r="N885" s="5" t="s">
        <v>2126</v>
      </c>
      <c r="O885" s="20">
        <v>2026.0</v>
      </c>
      <c r="P885" s="20">
        <v>1.0</v>
      </c>
      <c r="Q885" s="3">
        <v>0.0</v>
      </c>
    </row>
    <row r="886">
      <c r="A886" s="3" t="s">
        <v>5052</v>
      </c>
      <c r="B886" s="3" t="s">
        <v>5059</v>
      </c>
      <c r="C886" s="20">
        <v>4.0</v>
      </c>
      <c r="D886" s="20">
        <v>2024.0</v>
      </c>
      <c r="E886" s="3" t="s">
        <v>5060</v>
      </c>
      <c r="F886" s="7">
        <v>0.05</v>
      </c>
      <c r="I886" s="3" t="s">
        <v>5061</v>
      </c>
      <c r="J886" s="3" t="s">
        <v>5062</v>
      </c>
      <c r="M886" s="5" t="s">
        <v>5063</v>
      </c>
      <c r="N886" s="5" t="s">
        <v>2126</v>
      </c>
      <c r="O886" s="20">
        <v>2026.0</v>
      </c>
      <c r="P886" s="20">
        <v>1.0</v>
      </c>
      <c r="Q886" s="20">
        <v>1.0</v>
      </c>
    </row>
    <row r="887">
      <c r="A887" s="3" t="s">
        <v>5060</v>
      </c>
      <c r="B887" s="3" t="s">
        <v>5064</v>
      </c>
      <c r="C887" s="20">
        <v>4.0</v>
      </c>
      <c r="D887" s="20">
        <v>2023.0</v>
      </c>
      <c r="E887" s="3" t="s">
        <v>5065</v>
      </c>
      <c r="F887" s="7">
        <v>0.05</v>
      </c>
      <c r="I887" s="3" t="s">
        <v>5066</v>
      </c>
      <c r="J887" s="3" t="s">
        <v>5067</v>
      </c>
      <c r="M887" s="5" t="s">
        <v>5068</v>
      </c>
      <c r="N887" s="5" t="s">
        <v>2126</v>
      </c>
      <c r="O887" s="20">
        <v>2026.0</v>
      </c>
      <c r="P887" s="20">
        <v>1.0</v>
      </c>
      <c r="Q887" s="20">
        <v>1.0</v>
      </c>
    </row>
    <row r="888">
      <c r="A888" s="3" t="s">
        <v>5069</v>
      </c>
      <c r="B888" s="3" t="s">
        <v>5070</v>
      </c>
      <c r="C888" s="20">
        <v>3.0</v>
      </c>
      <c r="D888" s="20">
        <v>2020.0</v>
      </c>
      <c r="E888" s="3" t="s">
        <v>5071</v>
      </c>
      <c r="F888" s="11"/>
      <c r="G888" s="6">
        <v>44439.0</v>
      </c>
      <c r="H888" s="6">
        <v>44075.0</v>
      </c>
      <c r="K888" s="3" t="s">
        <v>5072</v>
      </c>
      <c r="M888" s="5" t="s">
        <v>5073</v>
      </c>
      <c r="N888" s="5" t="s">
        <v>5074</v>
      </c>
      <c r="O888" s="20">
        <v>2026.0</v>
      </c>
      <c r="P888" s="20">
        <v>1.0</v>
      </c>
      <c r="Q888" s="3">
        <v>0.0</v>
      </c>
    </row>
    <row r="889">
      <c r="A889" s="3" t="s">
        <v>5075</v>
      </c>
      <c r="B889" s="3" t="s">
        <v>5076</v>
      </c>
      <c r="C889" s="20">
        <v>1.0</v>
      </c>
      <c r="D889" s="20">
        <v>2021.0</v>
      </c>
      <c r="E889" s="3" t="s">
        <v>5077</v>
      </c>
      <c r="F889" s="11"/>
      <c r="G889" s="6">
        <v>44561.0</v>
      </c>
      <c r="H889" s="6">
        <v>44197.0</v>
      </c>
      <c r="K889" s="3" t="s">
        <v>5078</v>
      </c>
      <c r="M889" s="5" t="s">
        <v>5079</v>
      </c>
      <c r="N889" s="5" t="s">
        <v>5080</v>
      </c>
      <c r="O889" s="20">
        <v>2026.0</v>
      </c>
      <c r="P889" s="20">
        <v>1.0</v>
      </c>
      <c r="Q889" s="20">
        <v>1.0</v>
      </c>
    </row>
    <row r="890">
      <c r="A890" s="3" t="s">
        <v>5077</v>
      </c>
      <c r="B890" s="3" t="s">
        <v>5081</v>
      </c>
      <c r="C890" s="20">
        <v>4.0</v>
      </c>
      <c r="D890" s="20">
        <v>2019.0</v>
      </c>
      <c r="E890" s="3" t="s">
        <v>5082</v>
      </c>
      <c r="F890" s="11"/>
      <c r="G890" s="6">
        <v>44196.0</v>
      </c>
      <c r="H890" s="6">
        <v>43831.0</v>
      </c>
      <c r="M890" s="5" t="s">
        <v>5083</v>
      </c>
      <c r="N890" s="5" t="s">
        <v>5080</v>
      </c>
      <c r="O890" s="20">
        <v>2026.0</v>
      </c>
      <c r="P890" s="20">
        <v>1.0</v>
      </c>
      <c r="Q890" s="20">
        <v>1.0</v>
      </c>
    </row>
    <row r="891">
      <c r="A891" s="3" t="s">
        <v>2858</v>
      </c>
      <c r="B891" s="3" t="s">
        <v>5084</v>
      </c>
      <c r="C891" s="20">
        <v>1.0</v>
      </c>
      <c r="D891" s="20">
        <v>2020.0</v>
      </c>
      <c r="E891" s="3" t="s">
        <v>5085</v>
      </c>
      <c r="F891" s="11"/>
      <c r="G891" s="6">
        <v>44241.0</v>
      </c>
      <c r="H891" s="6">
        <v>43876.0</v>
      </c>
      <c r="J891" s="3" t="s">
        <v>5086</v>
      </c>
      <c r="M891" s="5" t="s">
        <v>5087</v>
      </c>
      <c r="N891" s="5" t="s">
        <v>2861</v>
      </c>
      <c r="O891" s="20">
        <v>2026.0</v>
      </c>
      <c r="P891" s="20">
        <v>1.0</v>
      </c>
      <c r="Q891" s="3">
        <v>0.0</v>
      </c>
    </row>
    <row r="892">
      <c r="A892" s="3" t="s">
        <v>5088</v>
      </c>
      <c r="B892" s="3" t="s">
        <v>5089</v>
      </c>
      <c r="C892" s="20">
        <v>3.0</v>
      </c>
      <c r="D892" s="20">
        <v>2020.0</v>
      </c>
      <c r="E892" s="3" t="s">
        <v>5090</v>
      </c>
      <c r="F892" s="11"/>
      <c r="G892" s="6">
        <v>44248.0</v>
      </c>
      <c r="H892" s="6">
        <v>43883.0</v>
      </c>
      <c r="K892" s="3" t="s">
        <v>5091</v>
      </c>
      <c r="M892" s="5" t="s">
        <v>5092</v>
      </c>
      <c r="N892" s="5" t="s">
        <v>5093</v>
      </c>
      <c r="O892" s="20">
        <v>2026.0</v>
      </c>
      <c r="P892" s="20">
        <v>1.0</v>
      </c>
      <c r="Q892" s="20">
        <v>1.0</v>
      </c>
    </row>
    <row r="893">
      <c r="A893" s="3" t="s">
        <v>5094</v>
      </c>
      <c r="B893" s="3" t="s">
        <v>5095</v>
      </c>
      <c r="C893" s="20">
        <v>3.0</v>
      </c>
      <c r="D893" s="20">
        <v>2019.0</v>
      </c>
      <c r="E893" s="3" t="s">
        <v>5096</v>
      </c>
      <c r="F893" s="11"/>
      <c r="G893" s="6">
        <v>44118.0</v>
      </c>
      <c r="H893" s="6">
        <v>43753.0</v>
      </c>
      <c r="K893" s="3" t="s">
        <v>5097</v>
      </c>
      <c r="M893" s="5" t="s">
        <v>5098</v>
      </c>
      <c r="N893" s="5" t="s">
        <v>5099</v>
      </c>
      <c r="O893" s="20">
        <v>2026.0</v>
      </c>
      <c r="P893" s="20">
        <v>1.0</v>
      </c>
      <c r="Q893" s="20">
        <v>1.0</v>
      </c>
    </row>
    <row r="894">
      <c r="A894" s="3" t="s">
        <v>5100</v>
      </c>
      <c r="B894" s="3" t="s">
        <v>5101</v>
      </c>
      <c r="C894" s="20">
        <v>1.0</v>
      </c>
      <c r="D894" s="20">
        <v>2022.0</v>
      </c>
      <c r="E894" s="3" t="s">
        <v>5102</v>
      </c>
      <c r="F894" s="11"/>
      <c r="J894" s="3" t="s">
        <v>5103</v>
      </c>
      <c r="M894" s="5" t="s">
        <v>5104</v>
      </c>
      <c r="N894" s="5" t="s">
        <v>5105</v>
      </c>
      <c r="O894" s="20">
        <v>2026.0</v>
      </c>
      <c r="P894" s="20">
        <v>1.0</v>
      </c>
      <c r="Q894" s="20">
        <v>1.0</v>
      </c>
    </row>
    <row r="895">
      <c r="A895" s="3" t="s">
        <v>5106</v>
      </c>
      <c r="B895" s="3" t="s">
        <v>5107</v>
      </c>
      <c r="C895" s="20">
        <v>4.0</v>
      </c>
      <c r="D895" s="20">
        <v>2022.0</v>
      </c>
      <c r="E895" s="3" t="s">
        <v>5108</v>
      </c>
      <c r="F895" s="7">
        <v>0.075</v>
      </c>
      <c r="J895" s="3" t="s">
        <v>5109</v>
      </c>
      <c r="M895" s="5" t="s">
        <v>5110</v>
      </c>
      <c r="N895" s="5" t="s">
        <v>5111</v>
      </c>
      <c r="O895" s="20">
        <v>2026.0</v>
      </c>
      <c r="P895" s="20">
        <v>1.0</v>
      </c>
      <c r="Q895" s="20">
        <v>1.0</v>
      </c>
    </row>
    <row r="896">
      <c r="A896" s="3" t="s">
        <v>5112</v>
      </c>
      <c r="B896" s="3" t="s">
        <v>5113</v>
      </c>
      <c r="C896" s="20">
        <v>2.0</v>
      </c>
      <c r="D896" s="20">
        <v>2024.0</v>
      </c>
      <c r="E896" s="3" t="s">
        <v>5114</v>
      </c>
      <c r="F896" s="7">
        <v>0.11</v>
      </c>
      <c r="I896" s="3" t="s">
        <v>5115</v>
      </c>
      <c r="J896" s="3" t="s">
        <v>5116</v>
      </c>
      <c r="M896" s="5" t="s">
        <v>5117</v>
      </c>
      <c r="N896" s="5" t="s">
        <v>5118</v>
      </c>
      <c r="O896" s="20">
        <v>2026.0</v>
      </c>
      <c r="P896" s="20">
        <v>1.0</v>
      </c>
      <c r="Q896" s="20">
        <v>1.0</v>
      </c>
    </row>
    <row r="897">
      <c r="A897" s="3" t="s">
        <v>5119</v>
      </c>
      <c r="B897" s="3" t="s">
        <v>5120</v>
      </c>
      <c r="C897" s="20">
        <v>3.0</v>
      </c>
      <c r="D897" s="20">
        <v>2022.0</v>
      </c>
      <c r="E897" s="3" t="s">
        <v>5121</v>
      </c>
      <c r="F897" s="7">
        <v>0.11</v>
      </c>
      <c r="J897" s="3" t="s">
        <v>5122</v>
      </c>
      <c r="M897" s="5" t="s">
        <v>5123</v>
      </c>
      <c r="N897" s="5" t="s">
        <v>5118</v>
      </c>
      <c r="O897" s="20">
        <v>2026.0</v>
      </c>
      <c r="P897" s="20">
        <v>1.0</v>
      </c>
      <c r="Q897" s="20">
        <v>1.0</v>
      </c>
    </row>
    <row r="898">
      <c r="A898" s="3" t="s">
        <v>5124</v>
      </c>
      <c r="B898" s="3" t="s">
        <v>5125</v>
      </c>
      <c r="C898" s="20">
        <v>1.0</v>
      </c>
      <c r="D898" s="20">
        <v>2021.0</v>
      </c>
      <c r="E898" s="3" t="s">
        <v>5126</v>
      </c>
      <c r="F898" s="11"/>
      <c r="G898" s="6">
        <v>44562.0</v>
      </c>
      <c r="H898" s="6">
        <v>44198.0</v>
      </c>
      <c r="J898" s="3" t="s">
        <v>5127</v>
      </c>
      <c r="M898" s="5" t="s">
        <v>5128</v>
      </c>
      <c r="N898" s="5" t="s">
        <v>4766</v>
      </c>
      <c r="O898" s="20">
        <v>2026.0</v>
      </c>
      <c r="P898" s="20">
        <v>1.0</v>
      </c>
      <c r="Q898" s="3">
        <v>0.0</v>
      </c>
    </row>
    <row r="899">
      <c r="A899" s="3" t="s">
        <v>5129</v>
      </c>
      <c r="B899" s="3" t="s">
        <v>5130</v>
      </c>
      <c r="C899" s="20">
        <v>1.0</v>
      </c>
      <c r="D899" s="20">
        <v>2022.0</v>
      </c>
      <c r="E899" s="3" t="s">
        <v>5124</v>
      </c>
      <c r="F899" s="11"/>
      <c r="K899" s="3" t="s">
        <v>5131</v>
      </c>
      <c r="M899" s="5" t="s">
        <v>5132</v>
      </c>
      <c r="N899" s="5" t="s">
        <v>4766</v>
      </c>
      <c r="O899" s="20">
        <v>2026.0</v>
      </c>
      <c r="P899" s="20">
        <v>1.0</v>
      </c>
      <c r="Q899" s="3">
        <v>0.0</v>
      </c>
    </row>
    <row r="900">
      <c r="A900" s="3" t="s">
        <v>5133</v>
      </c>
      <c r="B900" s="3" t="s">
        <v>5134</v>
      </c>
      <c r="C900" s="20">
        <v>4.0</v>
      </c>
      <c r="D900" s="20">
        <v>2023.0</v>
      </c>
      <c r="E900" s="3" t="s">
        <v>5135</v>
      </c>
      <c r="F900" s="7">
        <v>0.04</v>
      </c>
      <c r="I900" s="3" t="s">
        <v>5136</v>
      </c>
      <c r="J900" s="3" t="s">
        <v>5137</v>
      </c>
      <c r="M900" s="5" t="s">
        <v>5138</v>
      </c>
      <c r="N900" s="5" t="s">
        <v>5139</v>
      </c>
      <c r="O900" s="20">
        <v>2026.0</v>
      </c>
      <c r="P900" s="20">
        <v>1.0</v>
      </c>
      <c r="Q900" s="20">
        <v>1.0</v>
      </c>
    </row>
    <row r="901">
      <c r="A901" s="3" t="s">
        <v>5140</v>
      </c>
      <c r="B901" s="3" t="s">
        <v>5141</v>
      </c>
      <c r="C901" s="20">
        <v>2.0</v>
      </c>
      <c r="D901" s="20">
        <v>2026.0</v>
      </c>
      <c r="E901" s="3" t="s">
        <v>5142</v>
      </c>
      <c r="F901" s="7">
        <v>0.0204</v>
      </c>
      <c r="L901" s="3" t="s">
        <v>495</v>
      </c>
      <c r="M901" s="5" t="s">
        <v>5143</v>
      </c>
      <c r="N901" s="5" t="s">
        <v>1684</v>
      </c>
      <c r="O901" s="20">
        <v>2026.0</v>
      </c>
      <c r="P901" s="20">
        <v>1.0</v>
      </c>
      <c r="Q901" s="3">
        <v>0.0</v>
      </c>
    </row>
    <row r="902">
      <c r="A902" s="3" t="s">
        <v>5142</v>
      </c>
      <c r="B902" s="3" t="s">
        <v>5144</v>
      </c>
      <c r="C902" s="20">
        <v>2.0</v>
      </c>
      <c r="D902" s="20">
        <v>2025.0</v>
      </c>
      <c r="E902" s="3" t="s">
        <v>5145</v>
      </c>
      <c r="F902" s="7">
        <v>0.0204</v>
      </c>
      <c r="I902" s="3" t="s">
        <v>5146</v>
      </c>
      <c r="J902" s="3" t="s">
        <v>5147</v>
      </c>
      <c r="M902" s="5" t="s">
        <v>5148</v>
      </c>
      <c r="N902" s="5" t="s">
        <v>1684</v>
      </c>
      <c r="O902" s="20">
        <v>2026.0</v>
      </c>
      <c r="P902" s="20">
        <v>1.0</v>
      </c>
      <c r="Q902" s="20">
        <v>1.0</v>
      </c>
    </row>
    <row r="903">
      <c r="A903" s="3" t="s">
        <v>5145</v>
      </c>
      <c r="B903" s="3" t="s">
        <v>5149</v>
      </c>
      <c r="C903" s="20">
        <v>2.0</v>
      </c>
      <c r="D903" s="20">
        <v>2024.0</v>
      </c>
      <c r="E903" s="3" t="s">
        <v>5150</v>
      </c>
      <c r="F903" s="7">
        <v>0.0204</v>
      </c>
      <c r="I903" s="3" t="s">
        <v>5151</v>
      </c>
      <c r="J903" s="3" t="s">
        <v>5152</v>
      </c>
      <c r="M903" s="5" t="s">
        <v>5153</v>
      </c>
      <c r="N903" s="5" t="s">
        <v>1684</v>
      </c>
      <c r="O903" s="20">
        <v>2026.0</v>
      </c>
      <c r="P903" s="20">
        <v>1.0</v>
      </c>
      <c r="Q903" s="20">
        <v>1.0</v>
      </c>
    </row>
    <row r="904">
      <c r="A904" s="3" t="s">
        <v>5150</v>
      </c>
      <c r="B904" s="3" t="s">
        <v>5154</v>
      </c>
      <c r="C904" s="20">
        <v>2.0</v>
      </c>
      <c r="D904" s="20">
        <v>2023.0</v>
      </c>
      <c r="E904" s="3" t="s">
        <v>1679</v>
      </c>
      <c r="F904" s="7">
        <v>0.0204</v>
      </c>
      <c r="J904" s="3" t="s">
        <v>5155</v>
      </c>
      <c r="M904" s="5" t="s">
        <v>5156</v>
      </c>
      <c r="N904" s="5" t="s">
        <v>1684</v>
      </c>
      <c r="O904" s="20">
        <v>2026.0</v>
      </c>
      <c r="P904" s="20">
        <v>1.0</v>
      </c>
      <c r="Q904" s="20">
        <v>1.0</v>
      </c>
    </row>
    <row r="905">
      <c r="A905" s="3" t="s">
        <v>5157</v>
      </c>
      <c r="B905" s="3" t="s">
        <v>5158</v>
      </c>
      <c r="C905" s="20">
        <v>3.0</v>
      </c>
      <c r="D905" s="20">
        <v>2019.0</v>
      </c>
      <c r="E905" s="3" t="s">
        <v>5159</v>
      </c>
      <c r="F905" s="11"/>
      <c r="G905" s="6">
        <v>44057.0</v>
      </c>
      <c r="H905" s="6">
        <v>43692.0</v>
      </c>
      <c r="M905" s="5" t="s">
        <v>5160</v>
      </c>
      <c r="N905" s="5" t="s">
        <v>5161</v>
      </c>
      <c r="O905" s="20">
        <v>2026.0</v>
      </c>
      <c r="P905" s="20">
        <v>1.0</v>
      </c>
      <c r="Q905" s="3">
        <v>0.0</v>
      </c>
    </row>
    <row r="906">
      <c r="A906" s="3" t="s">
        <v>5159</v>
      </c>
      <c r="B906" s="3" t="s">
        <v>5162</v>
      </c>
      <c r="C906" s="20">
        <v>3.0</v>
      </c>
      <c r="D906" s="20">
        <v>2018.0</v>
      </c>
      <c r="E906" s="3" t="s">
        <v>5163</v>
      </c>
      <c r="F906" s="11"/>
      <c r="G906" s="6">
        <v>43691.0</v>
      </c>
      <c r="H906" s="6">
        <v>43327.0</v>
      </c>
      <c r="M906" s="5" t="s">
        <v>5164</v>
      </c>
      <c r="N906" s="5" t="s">
        <v>5161</v>
      </c>
      <c r="O906" s="20">
        <v>2026.0</v>
      </c>
      <c r="P906" s="20">
        <v>1.0</v>
      </c>
      <c r="Q906" s="20">
        <v>1.0</v>
      </c>
    </row>
    <row r="907">
      <c r="A907" s="3" t="s">
        <v>5165</v>
      </c>
      <c r="B907" s="3" t="s">
        <v>5166</v>
      </c>
      <c r="C907" s="20">
        <v>3.0</v>
      </c>
      <c r="D907" s="20">
        <v>2022.0</v>
      </c>
      <c r="E907" s="3" t="s">
        <v>5167</v>
      </c>
      <c r="F907" s="7">
        <v>0.037</v>
      </c>
      <c r="J907" s="3" t="s">
        <v>5168</v>
      </c>
      <c r="M907" s="5" t="s">
        <v>5169</v>
      </c>
      <c r="N907" s="5" t="s">
        <v>5161</v>
      </c>
      <c r="O907" s="20">
        <v>2026.0</v>
      </c>
      <c r="P907" s="20">
        <v>1.0</v>
      </c>
      <c r="Q907" s="20">
        <v>1.0</v>
      </c>
    </row>
    <row r="908">
      <c r="A908" s="3" t="s">
        <v>5167</v>
      </c>
      <c r="B908" s="3" t="s">
        <v>5170</v>
      </c>
      <c r="C908" s="20">
        <v>2.0</v>
      </c>
      <c r="D908" s="20">
        <v>2021.0</v>
      </c>
      <c r="E908" s="3" t="s">
        <v>5171</v>
      </c>
      <c r="F908" s="11"/>
      <c r="J908" s="3" t="s">
        <v>5172</v>
      </c>
      <c r="M908" s="5" t="s">
        <v>5173</v>
      </c>
      <c r="N908" s="5" t="s">
        <v>5161</v>
      </c>
      <c r="O908" s="20">
        <v>2026.0</v>
      </c>
      <c r="P908" s="20">
        <v>1.0</v>
      </c>
      <c r="Q908" s="3">
        <v>0.0</v>
      </c>
    </row>
    <row r="909">
      <c r="A909" s="3" t="s">
        <v>5171</v>
      </c>
      <c r="B909" s="3" t="s">
        <v>5174</v>
      </c>
      <c r="C909" s="20">
        <v>2.0</v>
      </c>
      <c r="D909" s="20">
        <v>2020.0</v>
      </c>
      <c r="E909" s="3" t="s">
        <v>5157</v>
      </c>
      <c r="F909" s="11"/>
      <c r="G909" s="6">
        <v>44422.0</v>
      </c>
      <c r="H909" s="6">
        <v>44058.0</v>
      </c>
      <c r="J909" s="3" t="s">
        <v>5175</v>
      </c>
      <c r="M909" s="5" t="s">
        <v>5176</v>
      </c>
      <c r="N909" s="5" t="s">
        <v>5161</v>
      </c>
      <c r="O909" s="20">
        <v>2026.0</v>
      </c>
      <c r="P909" s="20">
        <v>1.0</v>
      </c>
      <c r="Q909" s="3">
        <v>0.0</v>
      </c>
    </row>
    <row r="910">
      <c r="A910" s="3" t="s">
        <v>1963</v>
      </c>
      <c r="B910" s="3" t="s">
        <v>5177</v>
      </c>
      <c r="C910" s="20">
        <v>2.0</v>
      </c>
      <c r="D910" s="20">
        <v>2022.0</v>
      </c>
      <c r="E910" s="3" t="s">
        <v>5178</v>
      </c>
      <c r="F910" s="7">
        <v>0.11</v>
      </c>
      <c r="J910" s="3" t="s">
        <v>5179</v>
      </c>
      <c r="M910" s="5" t="s">
        <v>5180</v>
      </c>
      <c r="N910" s="5" t="s">
        <v>1837</v>
      </c>
      <c r="O910" s="20">
        <v>2026.0</v>
      </c>
      <c r="P910" s="20">
        <v>1.0</v>
      </c>
      <c r="Q910" s="20">
        <v>1.0</v>
      </c>
    </row>
    <row r="911">
      <c r="A911" s="3" t="s">
        <v>5178</v>
      </c>
      <c r="B911" s="3" t="s">
        <v>5181</v>
      </c>
      <c r="C911" s="20">
        <v>1.0</v>
      </c>
      <c r="D911" s="20">
        <v>2021.0</v>
      </c>
      <c r="E911" s="3" t="s">
        <v>5182</v>
      </c>
      <c r="F911" s="11"/>
      <c r="J911" s="3" t="s">
        <v>5183</v>
      </c>
      <c r="M911" s="5" t="s">
        <v>5184</v>
      </c>
      <c r="N911" s="5" t="s">
        <v>1837</v>
      </c>
      <c r="O911" s="20">
        <v>2026.0</v>
      </c>
      <c r="P911" s="20">
        <v>1.0</v>
      </c>
      <c r="Q911" s="20">
        <v>1.0</v>
      </c>
    </row>
    <row r="912">
      <c r="A912" s="3" t="s">
        <v>5182</v>
      </c>
      <c r="B912" s="3" t="s">
        <v>5185</v>
      </c>
      <c r="C912" s="20">
        <v>2.0</v>
      </c>
      <c r="D912" s="20">
        <v>2020.0</v>
      </c>
      <c r="E912" s="3" t="s">
        <v>5186</v>
      </c>
      <c r="F912" s="11"/>
      <c r="G912" s="6">
        <v>44286.0</v>
      </c>
      <c r="H912" s="6">
        <v>43922.0</v>
      </c>
      <c r="J912" s="3" t="s">
        <v>5187</v>
      </c>
      <c r="M912" s="5" t="s">
        <v>5188</v>
      </c>
      <c r="N912" s="5" t="s">
        <v>1837</v>
      </c>
      <c r="O912" s="20">
        <v>2026.0</v>
      </c>
      <c r="P912" s="20">
        <v>1.0</v>
      </c>
      <c r="Q912" s="3">
        <v>0.0</v>
      </c>
    </row>
    <row r="913">
      <c r="A913" s="3" t="s">
        <v>5189</v>
      </c>
      <c r="B913" s="3" t="s">
        <v>5190</v>
      </c>
      <c r="C913" s="20">
        <v>1.0</v>
      </c>
      <c r="D913" s="20">
        <v>2021.0</v>
      </c>
      <c r="E913" s="3" t="s">
        <v>5191</v>
      </c>
      <c r="F913" s="11"/>
      <c r="G913" s="6">
        <v>44581.0</v>
      </c>
      <c r="H913" s="6">
        <v>44217.0</v>
      </c>
      <c r="K913" s="3" t="s">
        <v>5192</v>
      </c>
      <c r="M913" s="5" t="s">
        <v>5193</v>
      </c>
      <c r="N913" s="5" t="s">
        <v>5194</v>
      </c>
      <c r="O913" s="20">
        <v>2026.0</v>
      </c>
      <c r="P913" s="20">
        <v>1.0</v>
      </c>
      <c r="Q913" s="20">
        <v>1.0</v>
      </c>
    </row>
    <row r="914">
      <c r="A914" s="3" t="s">
        <v>5195</v>
      </c>
      <c r="B914" s="3" t="s">
        <v>5196</v>
      </c>
      <c r="C914" s="20">
        <v>3.0</v>
      </c>
      <c r="D914" s="20">
        <v>2022.0</v>
      </c>
      <c r="E914" s="3" t="s">
        <v>5197</v>
      </c>
      <c r="F914" s="7">
        <v>0.15</v>
      </c>
      <c r="J914" s="3" t="s">
        <v>5198</v>
      </c>
      <c r="M914" s="5" t="s">
        <v>5199</v>
      </c>
      <c r="N914" s="5" t="s">
        <v>3210</v>
      </c>
      <c r="O914" s="20">
        <v>2026.0</v>
      </c>
      <c r="P914" s="20">
        <v>1.0</v>
      </c>
      <c r="Q914" s="20">
        <v>1.0</v>
      </c>
    </row>
    <row r="915">
      <c r="A915" s="3" t="s">
        <v>5197</v>
      </c>
      <c r="B915" s="3" t="s">
        <v>5200</v>
      </c>
      <c r="C915" s="20">
        <v>4.0</v>
      </c>
      <c r="D915" s="20">
        <v>2021.0</v>
      </c>
      <c r="E915" s="3" t="s">
        <v>5201</v>
      </c>
      <c r="F915" s="11"/>
      <c r="J915" s="3" t="s">
        <v>5202</v>
      </c>
      <c r="M915" s="5" t="s">
        <v>5203</v>
      </c>
      <c r="N915" s="5" t="s">
        <v>3210</v>
      </c>
      <c r="O915" s="20">
        <v>2026.0</v>
      </c>
      <c r="P915" s="20">
        <v>1.0</v>
      </c>
      <c r="Q915" s="3">
        <v>0.0</v>
      </c>
    </row>
    <row r="916">
      <c r="A916" s="3" t="s">
        <v>5201</v>
      </c>
      <c r="B916" s="3" t="s">
        <v>5204</v>
      </c>
      <c r="C916" s="20">
        <v>4.0</v>
      </c>
      <c r="D916" s="20">
        <v>2020.0</v>
      </c>
      <c r="E916" s="3" t="s">
        <v>5205</v>
      </c>
      <c r="F916" s="11"/>
      <c r="G916" s="6">
        <v>44500.0</v>
      </c>
      <c r="H916" s="6">
        <v>44136.0</v>
      </c>
      <c r="J916" s="3" t="s">
        <v>5206</v>
      </c>
      <c r="M916" s="5" t="s">
        <v>5207</v>
      </c>
      <c r="N916" s="5" t="s">
        <v>3210</v>
      </c>
      <c r="O916" s="20">
        <v>2026.0</v>
      </c>
      <c r="P916" s="20">
        <v>1.0</v>
      </c>
      <c r="Q916" s="3">
        <v>0.0</v>
      </c>
    </row>
    <row r="917">
      <c r="A917" s="3" t="s">
        <v>5205</v>
      </c>
      <c r="B917" s="3" t="s">
        <v>5208</v>
      </c>
      <c r="C917" s="20">
        <v>3.0</v>
      </c>
      <c r="D917" s="20">
        <v>2019.0</v>
      </c>
      <c r="E917" s="3" t="s">
        <v>5209</v>
      </c>
      <c r="F917" s="11"/>
      <c r="G917" s="6">
        <v>44135.0</v>
      </c>
      <c r="H917" s="6">
        <v>43770.0</v>
      </c>
      <c r="M917" s="5" t="s">
        <v>5210</v>
      </c>
      <c r="N917" s="5" t="s">
        <v>3210</v>
      </c>
      <c r="O917" s="20">
        <v>2026.0</v>
      </c>
      <c r="P917" s="20">
        <v>1.0</v>
      </c>
      <c r="Q917" s="20">
        <v>1.0</v>
      </c>
    </row>
    <row r="918">
      <c r="A918" s="3" t="s">
        <v>5211</v>
      </c>
      <c r="B918" s="3" t="s">
        <v>5212</v>
      </c>
      <c r="C918" s="20">
        <v>1.0</v>
      </c>
      <c r="D918" s="20">
        <v>2020.0</v>
      </c>
      <c r="E918" s="3" t="s">
        <v>5213</v>
      </c>
      <c r="F918" s="11"/>
      <c r="G918" s="6">
        <v>44210.0</v>
      </c>
      <c r="H918" s="6">
        <v>43845.0</v>
      </c>
      <c r="K918" s="3" t="s">
        <v>5214</v>
      </c>
      <c r="M918" s="5" t="s">
        <v>5215</v>
      </c>
      <c r="N918" s="5" t="s">
        <v>5216</v>
      </c>
      <c r="O918" s="20">
        <v>2026.0</v>
      </c>
      <c r="P918" s="20">
        <v>1.0</v>
      </c>
      <c r="Q918" s="3">
        <v>0.0</v>
      </c>
    </row>
    <row r="919">
      <c r="A919" s="3" t="s">
        <v>5217</v>
      </c>
      <c r="B919" s="3" t="s">
        <v>5218</v>
      </c>
      <c r="C919" s="20">
        <v>3.0</v>
      </c>
      <c r="D919" s="20">
        <v>2017.0</v>
      </c>
      <c r="E919" s="3" t="s">
        <v>5219</v>
      </c>
      <c r="F919" s="11"/>
      <c r="G919" s="6">
        <v>43465.0</v>
      </c>
      <c r="H919" s="6">
        <v>43101.0</v>
      </c>
      <c r="M919" s="5" t="s">
        <v>5220</v>
      </c>
      <c r="N919" s="5" t="s">
        <v>5221</v>
      </c>
      <c r="O919" s="20">
        <v>2026.0</v>
      </c>
      <c r="P919" s="20">
        <v>1.0</v>
      </c>
      <c r="Q919" s="3">
        <v>0.0</v>
      </c>
    </row>
    <row r="920">
      <c r="A920" s="3" t="s">
        <v>5219</v>
      </c>
      <c r="B920" s="3" t="s">
        <v>5222</v>
      </c>
      <c r="C920" s="20">
        <v>4.0</v>
      </c>
      <c r="D920" s="20">
        <v>2016.0</v>
      </c>
      <c r="E920" s="3" t="s">
        <v>5223</v>
      </c>
      <c r="F920" s="11"/>
      <c r="G920" s="6">
        <v>43100.0</v>
      </c>
      <c r="H920" s="6">
        <v>42736.0</v>
      </c>
      <c r="M920" s="5" t="s">
        <v>5224</v>
      </c>
      <c r="N920" s="5" t="s">
        <v>5221</v>
      </c>
      <c r="O920" s="20">
        <v>2026.0</v>
      </c>
      <c r="P920" s="20">
        <v>1.0</v>
      </c>
      <c r="Q920" s="3">
        <v>0.0</v>
      </c>
    </row>
    <row r="921">
      <c r="A921" s="3" t="s">
        <v>5225</v>
      </c>
      <c r="B921" s="3" t="s">
        <v>5226</v>
      </c>
      <c r="C921" s="20">
        <v>4.0</v>
      </c>
      <c r="D921" s="20">
        <v>2018.0</v>
      </c>
      <c r="E921" s="3" t="s">
        <v>5217</v>
      </c>
      <c r="F921" s="7">
        <v>0.08</v>
      </c>
      <c r="G921" s="6">
        <v>44561.0</v>
      </c>
      <c r="H921" s="6">
        <v>43466.0</v>
      </c>
      <c r="M921" s="5" t="s">
        <v>5227</v>
      </c>
      <c r="N921" s="5" t="s">
        <v>5221</v>
      </c>
      <c r="O921" s="20">
        <v>2026.0</v>
      </c>
      <c r="P921" s="20">
        <v>1.0</v>
      </c>
      <c r="Q921" s="3">
        <v>0.0</v>
      </c>
    </row>
    <row r="922">
      <c r="A922" s="3" t="s">
        <v>5228</v>
      </c>
      <c r="B922" s="3" t="s">
        <v>5229</v>
      </c>
      <c r="C922" s="20">
        <v>1.0</v>
      </c>
      <c r="D922" s="20">
        <v>2021.0</v>
      </c>
      <c r="E922" s="3" t="s">
        <v>5230</v>
      </c>
      <c r="F922" s="11"/>
      <c r="K922" s="3" t="s">
        <v>5231</v>
      </c>
      <c r="M922" s="5" t="s">
        <v>5232</v>
      </c>
      <c r="N922" s="5" t="s">
        <v>5233</v>
      </c>
      <c r="O922" s="20">
        <v>2026.0</v>
      </c>
      <c r="P922" s="20">
        <v>1.0</v>
      </c>
      <c r="Q922" s="20">
        <v>1.0</v>
      </c>
    </row>
    <row r="923">
      <c r="A923" s="3" t="s">
        <v>5230</v>
      </c>
      <c r="B923" s="3" t="s">
        <v>5234</v>
      </c>
      <c r="C923" s="20">
        <v>1.0</v>
      </c>
      <c r="D923" s="20">
        <v>2020.0</v>
      </c>
      <c r="E923" s="3" t="s">
        <v>5235</v>
      </c>
      <c r="F923" s="11"/>
      <c r="G923" s="6">
        <v>44300.0</v>
      </c>
      <c r="H923" s="6">
        <v>43936.0</v>
      </c>
      <c r="J923" s="3" t="s">
        <v>5236</v>
      </c>
      <c r="M923" s="5" t="s">
        <v>5237</v>
      </c>
      <c r="N923" s="5" t="s">
        <v>5233</v>
      </c>
      <c r="O923" s="20">
        <v>2026.0</v>
      </c>
      <c r="P923" s="20">
        <v>1.0</v>
      </c>
      <c r="Q923" s="3">
        <v>0.0</v>
      </c>
    </row>
    <row r="924">
      <c r="A924" s="3" t="s">
        <v>5238</v>
      </c>
      <c r="B924" s="3" t="s">
        <v>5239</v>
      </c>
      <c r="C924" s="20">
        <v>1.0</v>
      </c>
      <c r="D924" s="20">
        <v>2020.0</v>
      </c>
      <c r="E924" s="3" t="s">
        <v>5240</v>
      </c>
      <c r="F924" s="11"/>
      <c r="G924" s="6">
        <v>44227.0</v>
      </c>
      <c r="H924" s="6">
        <v>43862.0</v>
      </c>
      <c r="K924" s="3" t="s">
        <v>5241</v>
      </c>
      <c r="M924" s="5" t="s">
        <v>5242</v>
      </c>
      <c r="N924" s="5" t="s">
        <v>5243</v>
      </c>
      <c r="O924" s="20">
        <v>2026.0</v>
      </c>
      <c r="P924" s="20">
        <v>1.0</v>
      </c>
      <c r="Q924" s="3">
        <v>0.0</v>
      </c>
    </row>
    <row r="925">
      <c r="A925" s="3" t="s">
        <v>1882</v>
      </c>
      <c r="B925" s="3" t="s">
        <v>5244</v>
      </c>
      <c r="C925" s="20">
        <v>2.0</v>
      </c>
      <c r="D925" s="20">
        <v>2022.0</v>
      </c>
      <c r="E925" s="3" t="s">
        <v>5245</v>
      </c>
      <c r="F925" s="7">
        <v>0.1275</v>
      </c>
      <c r="J925" s="3" t="s">
        <v>5246</v>
      </c>
      <c r="M925" s="5" t="s">
        <v>5247</v>
      </c>
      <c r="N925" s="5" t="s">
        <v>1885</v>
      </c>
      <c r="O925" s="20">
        <v>2026.0</v>
      </c>
      <c r="P925" s="20">
        <v>1.0</v>
      </c>
      <c r="Q925" s="3">
        <v>0.0</v>
      </c>
    </row>
    <row r="926">
      <c r="A926" s="3" t="s">
        <v>5245</v>
      </c>
      <c r="B926" s="3" t="s">
        <v>5248</v>
      </c>
      <c r="C926" s="20">
        <v>3.0</v>
      </c>
      <c r="D926" s="20">
        <v>2021.0</v>
      </c>
      <c r="E926" s="3" t="s">
        <v>5249</v>
      </c>
      <c r="F926" s="11"/>
      <c r="J926" s="3" t="s">
        <v>5250</v>
      </c>
      <c r="M926" s="5" t="s">
        <v>5251</v>
      </c>
      <c r="N926" s="5" t="s">
        <v>1885</v>
      </c>
      <c r="O926" s="20">
        <v>2026.0</v>
      </c>
      <c r="P926" s="20">
        <v>1.0</v>
      </c>
      <c r="Q926" s="20">
        <v>1.0</v>
      </c>
    </row>
    <row r="927">
      <c r="A927" s="3" t="s">
        <v>5249</v>
      </c>
      <c r="B927" s="3" t="s">
        <v>5252</v>
      </c>
      <c r="C927" s="20">
        <v>3.0</v>
      </c>
      <c r="D927" s="20">
        <v>2020.0</v>
      </c>
      <c r="E927" s="3" t="s">
        <v>5253</v>
      </c>
      <c r="F927" s="11"/>
      <c r="G927" s="6">
        <v>44469.0</v>
      </c>
      <c r="H927" s="6">
        <v>44105.0</v>
      </c>
      <c r="J927" s="3" t="s">
        <v>5254</v>
      </c>
      <c r="M927" s="5" t="s">
        <v>5255</v>
      </c>
      <c r="N927" s="5" t="s">
        <v>1885</v>
      </c>
      <c r="O927" s="20">
        <v>2026.0</v>
      </c>
      <c r="P927" s="20">
        <v>1.0</v>
      </c>
      <c r="Q927" s="3">
        <v>0.0</v>
      </c>
    </row>
    <row r="928">
      <c r="A928" s="3" t="s">
        <v>5256</v>
      </c>
      <c r="B928" s="3" t="s">
        <v>5257</v>
      </c>
      <c r="C928" s="20">
        <v>1.0</v>
      </c>
      <c r="D928" s="20">
        <v>2021.0</v>
      </c>
      <c r="E928" s="3" t="s">
        <v>5258</v>
      </c>
      <c r="F928" s="11"/>
      <c r="K928" s="3" t="s">
        <v>5259</v>
      </c>
      <c r="M928" s="5" t="s">
        <v>5260</v>
      </c>
      <c r="N928" s="5" t="s">
        <v>5261</v>
      </c>
      <c r="O928" s="20">
        <v>2026.0</v>
      </c>
      <c r="P928" s="20">
        <v>1.0</v>
      </c>
      <c r="Q928" s="20">
        <v>1.0</v>
      </c>
    </row>
    <row r="929">
      <c r="A929" s="3" t="s">
        <v>5258</v>
      </c>
      <c r="B929" s="3" t="s">
        <v>5262</v>
      </c>
      <c r="C929" s="20">
        <v>1.0</v>
      </c>
      <c r="D929" s="20">
        <v>2020.0</v>
      </c>
      <c r="E929" s="3" t="s">
        <v>5263</v>
      </c>
      <c r="F929" s="11"/>
      <c r="G929" s="6">
        <v>44286.0</v>
      </c>
      <c r="H929" s="6">
        <v>43922.0</v>
      </c>
      <c r="J929" s="3" t="s">
        <v>5264</v>
      </c>
      <c r="M929" s="5" t="s">
        <v>5265</v>
      </c>
      <c r="N929" s="5" t="s">
        <v>5261</v>
      </c>
      <c r="O929" s="20">
        <v>2026.0</v>
      </c>
      <c r="P929" s="20">
        <v>1.0</v>
      </c>
      <c r="Q929" s="3">
        <v>0.0</v>
      </c>
    </row>
    <row r="930">
      <c r="A930" s="3" t="s">
        <v>5266</v>
      </c>
      <c r="B930" s="3" t="s">
        <v>5267</v>
      </c>
      <c r="C930" s="20">
        <v>2.0</v>
      </c>
      <c r="D930" s="20">
        <v>2026.0</v>
      </c>
      <c r="E930" s="3" t="s">
        <v>5268</v>
      </c>
      <c r="F930" s="7">
        <v>0.11</v>
      </c>
      <c r="L930" s="3" t="s">
        <v>495</v>
      </c>
      <c r="M930" s="5" t="s">
        <v>5269</v>
      </c>
      <c r="N930" s="5" t="s">
        <v>5270</v>
      </c>
      <c r="O930" s="20">
        <v>2026.0</v>
      </c>
      <c r="P930" s="20">
        <v>1.0</v>
      </c>
      <c r="Q930" s="20">
        <v>1.0</v>
      </c>
    </row>
    <row r="931">
      <c r="A931" s="3" t="s">
        <v>5268</v>
      </c>
      <c r="B931" s="3" t="s">
        <v>5271</v>
      </c>
      <c r="C931" s="20">
        <v>2.0</v>
      </c>
      <c r="D931" s="20">
        <v>2025.0</v>
      </c>
      <c r="E931" s="3" t="s">
        <v>5272</v>
      </c>
      <c r="F931" s="7">
        <v>0.11</v>
      </c>
      <c r="I931" s="3" t="s">
        <v>5273</v>
      </c>
      <c r="J931" s="3" t="s">
        <v>5274</v>
      </c>
      <c r="M931" s="5" t="s">
        <v>5275</v>
      </c>
      <c r="N931" s="5" t="s">
        <v>5270</v>
      </c>
      <c r="O931" s="20">
        <v>2026.0</v>
      </c>
      <c r="P931" s="20">
        <v>1.0</v>
      </c>
      <c r="Q931" s="20">
        <v>1.0</v>
      </c>
    </row>
    <row r="932">
      <c r="A932" s="3" t="s">
        <v>5276</v>
      </c>
      <c r="B932" s="3" t="s">
        <v>5277</v>
      </c>
      <c r="C932" s="20">
        <v>3.0</v>
      </c>
      <c r="D932" s="20">
        <v>2022.0</v>
      </c>
      <c r="E932" s="3" t="s">
        <v>5278</v>
      </c>
      <c r="F932" s="7">
        <v>0.054</v>
      </c>
      <c r="J932" s="3" t="s">
        <v>5279</v>
      </c>
      <c r="M932" s="5" t="s">
        <v>5280</v>
      </c>
      <c r="N932" s="5" t="s">
        <v>5281</v>
      </c>
      <c r="O932" s="20">
        <v>2026.0</v>
      </c>
      <c r="P932" s="20">
        <v>1.0</v>
      </c>
      <c r="Q932" s="20">
        <v>1.0</v>
      </c>
    </row>
    <row r="933">
      <c r="A933" s="3" t="s">
        <v>5278</v>
      </c>
      <c r="B933" s="3" t="s">
        <v>5282</v>
      </c>
      <c r="C933" s="20">
        <v>3.0</v>
      </c>
      <c r="D933" s="20">
        <v>2021.0</v>
      </c>
      <c r="E933" s="3" t="s">
        <v>5283</v>
      </c>
      <c r="F933" s="11"/>
      <c r="J933" s="3" t="s">
        <v>5284</v>
      </c>
      <c r="M933" s="5" t="s">
        <v>5285</v>
      </c>
      <c r="N933" s="5" t="s">
        <v>5281</v>
      </c>
      <c r="O933" s="20">
        <v>2026.0</v>
      </c>
      <c r="P933" s="20">
        <v>1.0</v>
      </c>
      <c r="Q933" s="20">
        <v>1.0</v>
      </c>
    </row>
    <row r="934">
      <c r="A934" s="3" t="s">
        <v>5283</v>
      </c>
      <c r="B934" s="3" t="s">
        <v>5286</v>
      </c>
      <c r="C934" s="20">
        <v>3.0</v>
      </c>
      <c r="D934" s="20">
        <v>2020.0</v>
      </c>
      <c r="E934" s="3" t="s">
        <v>5287</v>
      </c>
      <c r="F934" s="11"/>
      <c r="G934" s="6">
        <v>44454.0</v>
      </c>
      <c r="H934" s="6">
        <v>44090.0</v>
      </c>
      <c r="J934" s="3" t="s">
        <v>5288</v>
      </c>
      <c r="M934" s="5" t="s">
        <v>5289</v>
      </c>
      <c r="N934" s="5" t="s">
        <v>5281</v>
      </c>
      <c r="O934" s="20">
        <v>2026.0</v>
      </c>
      <c r="P934" s="20">
        <v>1.0</v>
      </c>
      <c r="Q934" s="3">
        <v>0.0</v>
      </c>
    </row>
    <row r="935">
      <c r="A935" s="3" t="s">
        <v>5290</v>
      </c>
      <c r="B935" s="3" t="s">
        <v>5291</v>
      </c>
      <c r="C935" s="20">
        <v>1.0</v>
      </c>
      <c r="D935" s="20">
        <v>2021.0</v>
      </c>
      <c r="E935" s="3" t="s">
        <v>5292</v>
      </c>
      <c r="F935" s="11"/>
      <c r="M935" s="5" t="s">
        <v>5293</v>
      </c>
      <c r="N935" s="5" t="s">
        <v>5294</v>
      </c>
      <c r="O935" s="20">
        <v>2026.0</v>
      </c>
      <c r="P935" s="20">
        <v>1.0</v>
      </c>
      <c r="Q935" s="3">
        <v>0.0</v>
      </c>
    </row>
    <row r="936">
      <c r="A936" s="3" t="s">
        <v>5292</v>
      </c>
      <c r="B936" s="3" t="s">
        <v>5295</v>
      </c>
      <c r="C936" s="20">
        <v>1.0</v>
      </c>
      <c r="D936" s="20">
        <v>2020.0</v>
      </c>
      <c r="E936" s="3" t="s">
        <v>5296</v>
      </c>
      <c r="F936" s="11"/>
      <c r="G936" s="6">
        <v>44286.0</v>
      </c>
      <c r="H936" s="6">
        <v>43922.0</v>
      </c>
      <c r="J936" s="3" t="s">
        <v>5297</v>
      </c>
      <c r="M936" s="5" t="s">
        <v>5298</v>
      </c>
      <c r="N936" s="5" t="s">
        <v>5294</v>
      </c>
      <c r="O936" s="20">
        <v>2026.0</v>
      </c>
      <c r="P936" s="20">
        <v>1.0</v>
      </c>
      <c r="Q936" s="3">
        <v>0.0</v>
      </c>
    </row>
    <row r="937">
      <c r="A937" s="3" t="s">
        <v>5299</v>
      </c>
      <c r="B937" s="3" t="s">
        <v>5300</v>
      </c>
      <c r="C937" s="20">
        <v>3.0</v>
      </c>
      <c r="D937" s="20">
        <v>2019.0</v>
      </c>
      <c r="E937" s="3" t="s">
        <v>5301</v>
      </c>
      <c r="F937" s="11"/>
      <c r="G937" s="6">
        <v>44118.0</v>
      </c>
      <c r="H937" s="6">
        <v>43753.0</v>
      </c>
      <c r="K937" s="3" t="s">
        <v>5302</v>
      </c>
      <c r="M937" s="5" t="s">
        <v>5303</v>
      </c>
      <c r="N937" s="5" t="s">
        <v>5304</v>
      </c>
      <c r="O937" s="20">
        <v>2026.0</v>
      </c>
      <c r="P937" s="20">
        <v>1.0</v>
      </c>
      <c r="Q937" s="3">
        <v>0.0</v>
      </c>
    </row>
    <row r="938">
      <c r="A938" s="3" t="s">
        <v>5305</v>
      </c>
      <c r="B938" s="3" t="s">
        <v>5306</v>
      </c>
      <c r="C938" s="20">
        <v>1.0</v>
      </c>
      <c r="D938" s="20">
        <v>2026.0</v>
      </c>
      <c r="E938" s="3" t="s">
        <v>5307</v>
      </c>
      <c r="F938" s="7">
        <v>0.0968</v>
      </c>
      <c r="L938" s="3" t="s">
        <v>1027</v>
      </c>
      <c r="M938" s="5" t="s">
        <v>5308</v>
      </c>
      <c r="N938" s="5" t="s">
        <v>5309</v>
      </c>
      <c r="O938" s="20">
        <v>2026.0</v>
      </c>
      <c r="P938" s="20">
        <v>1.0</v>
      </c>
      <c r="Q938" s="3">
        <v>0.0</v>
      </c>
    </row>
    <row r="939">
      <c r="A939" s="3" t="s">
        <v>5307</v>
      </c>
      <c r="B939" s="3" t="s">
        <v>5310</v>
      </c>
      <c r="C939" s="20">
        <v>1.0</v>
      </c>
      <c r="D939" s="20">
        <v>2024.0</v>
      </c>
      <c r="E939" s="3" t="s">
        <v>5311</v>
      </c>
      <c r="F939" s="7">
        <v>0.0968</v>
      </c>
      <c r="J939" s="3" t="s">
        <v>5312</v>
      </c>
      <c r="M939" s="5" t="s">
        <v>5313</v>
      </c>
      <c r="N939" s="5" t="s">
        <v>5309</v>
      </c>
      <c r="O939" s="20">
        <v>2026.0</v>
      </c>
      <c r="P939" s="20">
        <v>1.0</v>
      </c>
      <c r="Q939" s="20">
        <v>1.0</v>
      </c>
    </row>
    <row r="940">
      <c r="A940" s="3" t="s">
        <v>5311</v>
      </c>
      <c r="B940" s="3" t="s">
        <v>5314</v>
      </c>
      <c r="C940" s="20">
        <v>2.0</v>
      </c>
      <c r="D940" s="20">
        <v>2022.0</v>
      </c>
      <c r="E940" s="3" t="s">
        <v>5315</v>
      </c>
      <c r="F940" s="7">
        <v>0.0968</v>
      </c>
      <c r="J940" s="3" t="s">
        <v>5316</v>
      </c>
      <c r="M940" s="5" t="s">
        <v>5317</v>
      </c>
      <c r="N940" s="5" t="s">
        <v>5309</v>
      </c>
      <c r="O940" s="20">
        <v>2026.0</v>
      </c>
      <c r="P940" s="20">
        <v>1.0</v>
      </c>
      <c r="Q940" s="20">
        <v>1.0</v>
      </c>
    </row>
    <row r="941">
      <c r="A941" s="3" t="s">
        <v>5318</v>
      </c>
      <c r="B941" s="3" t="s">
        <v>5319</v>
      </c>
      <c r="C941" s="20">
        <v>3.0</v>
      </c>
      <c r="D941" s="20">
        <v>2019.0</v>
      </c>
      <c r="E941" s="3" t="s">
        <v>5320</v>
      </c>
      <c r="F941" s="11"/>
      <c r="G941" s="6">
        <v>44134.0</v>
      </c>
      <c r="H941" s="6">
        <v>43769.0</v>
      </c>
      <c r="K941" s="3" t="s">
        <v>5321</v>
      </c>
      <c r="M941" s="5" t="s">
        <v>5322</v>
      </c>
      <c r="N941" s="5" t="s">
        <v>5323</v>
      </c>
      <c r="O941" s="20">
        <v>2026.0</v>
      </c>
      <c r="P941" s="20">
        <v>1.0</v>
      </c>
      <c r="Q941" s="20">
        <v>1.0</v>
      </c>
    </row>
    <row r="942">
      <c r="A942" s="3" t="s">
        <v>5324</v>
      </c>
      <c r="B942" s="3" t="s">
        <v>5325</v>
      </c>
      <c r="C942" s="20">
        <v>1.0</v>
      </c>
      <c r="D942" s="20">
        <v>2024.0</v>
      </c>
      <c r="E942" s="3" t="s">
        <v>5326</v>
      </c>
      <c r="F942" s="7">
        <v>0.03</v>
      </c>
      <c r="J942" s="3" t="s">
        <v>5327</v>
      </c>
      <c r="M942" s="5" t="s">
        <v>5328</v>
      </c>
      <c r="N942" s="5" t="s">
        <v>5329</v>
      </c>
      <c r="O942" s="20">
        <v>2026.0</v>
      </c>
      <c r="P942" s="20">
        <v>1.0</v>
      </c>
      <c r="Q942" s="20">
        <v>1.0</v>
      </c>
    </row>
    <row r="943">
      <c r="A943" s="3" t="s">
        <v>5330</v>
      </c>
      <c r="B943" s="3" t="s">
        <v>5331</v>
      </c>
      <c r="C943" s="20">
        <v>4.0</v>
      </c>
      <c r="D943" s="20">
        <v>2022.0</v>
      </c>
      <c r="E943" s="3" t="s">
        <v>5332</v>
      </c>
      <c r="F943" s="7">
        <v>0.0699</v>
      </c>
      <c r="J943" s="3" t="s">
        <v>5333</v>
      </c>
      <c r="M943" s="5" t="s">
        <v>5334</v>
      </c>
      <c r="N943" s="5" t="s">
        <v>3392</v>
      </c>
      <c r="O943" s="20">
        <v>2026.0</v>
      </c>
      <c r="P943" s="20">
        <v>1.0</v>
      </c>
      <c r="Q943" s="20">
        <v>1.0</v>
      </c>
    </row>
    <row r="944">
      <c r="A944" s="3" t="s">
        <v>5332</v>
      </c>
      <c r="B944" s="3" t="s">
        <v>5335</v>
      </c>
      <c r="C944" s="20">
        <v>1.0</v>
      </c>
      <c r="D944" s="20">
        <v>2022.0</v>
      </c>
      <c r="E944" s="3" t="s">
        <v>5336</v>
      </c>
      <c r="F944" s="11"/>
      <c r="J944" s="3" t="s">
        <v>5337</v>
      </c>
      <c r="M944" s="5" t="s">
        <v>5338</v>
      </c>
      <c r="N944" s="5" t="s">
        <v>3392</v>
      </c>
      <c r="O944" s="20">
        <v>2026.0</v>
      </c>
      <c r="P944" s="20">
        <v>1.0</v>
      </c>
      <c r="Q944" s="3">
        <v>0.0</v>
      </c>
    </row>
    <row r="945">
      <c r="A945" s="3" t="s">
        <v>5336</v>
      </c>
      <c r="B945" s="3" t="s">
        <v>5339</v>
      </c>
      <c r="C945" s="20">
        <v>4.0</v>
      </c>
      <c r="D945" s="20">
        <v>2020.0</v>
      </c>
      <c r="E945" s="3" t="s">
        <v>5340</v>
      </c>
      <c r="F945" s="11"/>
      <c r="J945" s="3" t="s">
        <v>5341</v>
      </c>
      <c r="M945" s="5" t="s">
        <v>5342</v>
      </c>
      <c r="N945" s="5" t="s">
        <v>3392</v>
      </c>
      <c r="O945" s="20">
        <v>2026.0</v>
      </c>
      <c r="P945" s="20">
        <v>1.0</v>
      </c>
      <c r="Q945" s="3">
        <v>0.0</v>
      </c>
    </row>
    <row r="946">
      <c r="A946" s="3" t="s">
        <v>5340</v>
      </c>
      <c r="B946" s="3" t="s">
        <v>5343</v>
      </c>
      <c r="C946" s="20">
        <v>4.0</v>
      </c>
      <c r="D946" s="20">
        <v>2019.0</v>
      </c>
      <c r="E946" s="3" t="s">
        <v>5344</v>
      </c>
      <c r="F946" s="11"/>
      <c r="G946" s="6">
        <v>44227.0</v>
      </c>
      <c r="H946" s="6">
        <v>43862.0</v>
      </c>
      <c r="M946" s="5" t="s">
        <v>5345</v>
      </c>
      <c r="N946" s="5" t="s">
        <v>3392</v>
      </c>
      <c r="O946" s="20">
        <v>2026.0</v>
      </c>
      <c r="P946" s="20">
        <v>1.0</v>
      </c>
      <c r="Q946" s="3">
        <v>0.0</v>
      </c>
    </row>
    <row r="947">
      <c r="A947" s="3" t="s">
        <v>5346</v>
      </c>
      <c r="B947" s="3" t="s">
        <v>5347</v>
      </c>
      <c r="C947" s="20">
        <v>4.0</v>
      </c>
      <c r="D947" s="20">
        <v>2022.0</v>
      </c>
      <c r="E947" s="3" t="s">
        <v>5348</v>
      </c>
      <c r="F947" s="7">
        <v>0.1</v>
      </c>
      <c r="J947" s="3" t="s">
        <v>5349</v>
      </c>
      <c r="M947" s="5" t="s">
        <v>5350</v>
      </c>
      <c r="N947" s="5" t="s">
        <v>5351</v>
      </c>
      <c r="O947" s="20">
        <v>2026.0</v>
      </c>
      <c r="P947" s="20">
        <v>1.0</v>
      </c>
      <c r="Q947" s="20">
        <v>1.0</v>
      </c>
    </row>
    <row r="948">
      <c r="A948" s="3" t="s">
        <v>5348</v>
      </c>
      <c r="B948" s="3" t="s">
        <v>5352</v>
      </c>
      <c r="C948" s="20">
        <v>4.0</v>
      </c>
      <c r="D948" s="20">
        <v>2021.0</v>
      </c>
      <c r="E948" s="3" t="s">
        <v>5353</v>
      </c>
      <c r="F948" s="11"/>
      <c r="J948" s="3" t="s">
        <v>5354</v>
      </c>
      <c r="M948" s="5" t="s">
        <v>5355</v>
      </c>
      <c r="N948" s="5" t="s">
        <v>5351</v>
      </c>
      <c r="O948" s="20">
        <v>2026.0</v>
      </c>
      <c r="P948" s="20">
        <v>1.0</v>
      </c>
      <c r="Q948" s="3">
        <v>0.0</v>
      </c>
    </row>
    <row r="949">
      <c r="A949" s="3" t="s">
        <v>5353</v>
      </c>
      <c r="B949" s="3" t="s">
        <v>5356</v>
      </c>
      <c r="C949" s="20">
        <v>4.0</v>
      </c>
      <c r="D949" s="20">
        <v>2020.0</v>
      </c>
      <c r="E949" s="3" t="s">
        <v>5357</v>
      </c>
      <c r="F949" s="11"/>
      <c r="G949" s="6">
        <v>44561.0</v>
      </c>
      <c r="H949" s="6">
        <v>44197.0</v>
      </c>
      <c r="J949" s="3" t="s">
        <v>5358</v>
      </c>
      <c r="M949" s="5" t="s">
        <v>5359</v>
      </c>
      <c r="N949" s="5" t="s">
        <v>5351</v>
      </c>
      <c r="O949" s="20">
        <v>2026.0</v>
      </c>
      <c r="P949" s="20">
        <v>1.0</v>
      </c>
      <c r="Q949" s="3">
        <v>0.0</v>
      </c>
    </row>
    <row r="950">
      <c r="A950" s="3" t="s">
        <v>5357</v>
      </c>
      <c r="B950" s="3" t="s">
        <v>5360</v>
      </c>
      <c r="C950" s="20">
        <v>3.0</v>
      </c>
      <c r="D950" s="20">
        <v>2019.0</v>
      </c>
      <c r="E950" s="3" t="s">
        <v>5361</v>
      </c>
      <c r="F950" s="11"/>
      <c r="G950" s="6">
        <v>44196.0</v>
      </c>
      <c r="H950" s="6">
        <v>43831.0</v>
      </c>
      <c r="M950" s="5" t="s">
        <v>5362</v>
      </c>
      <c r="N950" s="5" t="s">
        <v>5351</v>
      </c>
      <c r="O950" s="20">
        <v>2026.0</v>
      </c>
      <c r="P950" s="20">
        <v>1.0</v>
      </c>
      <c r="Q950" s="3">
        <v>0.0</v>
      </c>
    </row>
    <row r="951">
      <c r="A951" s="3" t="s">
        <v>3084</v>
      </c>
      <c r="B951" s="3" t="s">
        <v>5363</v>
      </c>
      <c r="C951" s="20">
        <v>3.0</v>
      </c>
      <c r="D951" s="20">
        <v>2023.0</v>
      </c>
      <c r="E951" s="3" t="s">
        <v>5364</v>
      </c>
      <c r="F951" s="7">
        <v>0.0909</v>
      </c>
      <c r="J951" s="3" t="s">
        <v>5365</v>
      </c>
      <c r="M951" s="5" t="s">
        <v>5366</v>
      </c>
      <c r="N951" s="5" t="s">
        <v>653</v>
      </c>
      <c r="O951" s="20">
        <v>2026.0</v>
      </c>
      <c r="P951" s="20">
        <v>1.0</v>
      </c>
      <c r="Q951" s="20">
        <v>1.0</v>
      </c>
    </row>
    <row r="952">
      <c r="A952" s="3" t="s">
        <v>5364</v>
      </c>
      <c r="B952" s="3" t="s">
        <v>5367</v>
      </c>
      <c r="C952" s="20">
        <v>2.0</v>
      </c>
      <c r="D952" s="20">
        <v>2021.0</v>
      </c>
      <c r="E952" s="3" t="s">
        <v>5368</v>
      </c>
      <c r="F952" s="11"/>
      <c r="J952" s="3" t="s">
        <v>5369</v>
      </c>
      <c r="M952" s="5" t="s">
        <v>5370</v>
      </c>
      <c r="N952" s="5" t="s">
        <v>653</v>
      </c>
      <c r="O952" s="20">
        <v>2026.0</v>
      </c>
      <c r="P952" s="20">
        <v>1.0</v>
      </c>
      <c r="Q952" s="20">
        <v>1.0</v>
      </c>
    </row>
    <row r="953">
      <c r="A953" s="3" t="s">
        <v>5371</v>
      </c>
      <c r="B953" s="3" t="s">
        <v>5372</v>
      </c>
      <c r="C953" s="20">
        <v>3.0</v>
      </c>
      <c r="D953" s="20">
        <v>2019.0</v>
      </c>
      <c r="E953" s="3" t="s">
        <v>5373</v>
      </c>
      <c r="F953" s="11"/>
      <c r="G953" s="6">
        <v>44149.0</v>
      </c>
      <c r="H953" s="6">
        <v>43784.0</v>
      </c>
      <c r="K953" s="3" t="s">
        <v>5374</v>
      </c>
      <c r="M953" s="5" t="s">
        <v>5375</v>
      </c>
      <c r="N953" s="5" t="s">
        <v>5376</v>
      </c>
      <c r="O953" s="20">
        <v>2026.0</v>
      </c>
      <c r="P953" s="20">
        <v>1.0</v>
      </c>
      <c r="Q953" s="20">
        <v>1.0</v>
      </c>
    </row>
    <row r="954">
      <c r="A954" s="3" t="s">
        <v>5377</v>
      </c>
      <c r="B954" s="3" t="s">
        <v>5378</v>
      </c>
      <c r="C954" s="20">
        <v>3.0</v>
      </c>
      <c r="D954" s="20">
        <v>2026.0</v>
      </c>
      <c r="E954" s="3" t="s">
        <v>5379</v>
      </c>
      <c r="F954" s="7">
        <v>0.11</v>
      </c>
      <c r="L954" s="3" t="s">
        <v>495</v>
      </c>
      <c r="M954" s="5" t="s">
        <v>5380</v>
      </c>
      <c r="N954" s="5" t="s">
        <v>5118</v>
      </c>
      <c r="O954" s="20">
        <v>2026.0</v>
      </c>
      <c r="P954" s="20">
        <v>1.0</v>
      </c>
      <c r="Q954" s="3">
        <v>0.0</v>
      </c>
    </row>
    <row r="955">
      <c r="A955" s="3" t="s">
        <v>5381</v>
      </c>
      <c r="B955" s="3" t="s">
        <v>5382</v>
      </c>
      <c r="C955" s="20">
        <v>1.0</v>
      </c>
      <c r="D955" s="20">
        <v>2023.0</v>
      </c>
      <c r="E955" s="3" t="s">
        <v>5383</v>
      </c>
      <c r="F955" s="11"/>
      <c r="M955" s="5" t="s">
        <v>5384</v>
      </c>
      <c r="N955" s="5" t="s">
        <v>5385</v>
      </c>
      <c r="O955" s="20">
        <v>2026.0</v>
      </c>
      <c r="P955" s="20">
        <v>1.0</v>
      </c>
      <c r="Q955" s="20">
        <v>1.0</v>
      </c>
    </row>
    <row r="956">
      <c r="A956" s="3" t="s">
        <v>5383</v>
      </c>
      <c r="B956" s="3" t="s">
        <v>5386</v>
      </c>
      <c r="C956" s="20">
        <v>1.0</v>
      </c>
      <c r="D956" s="20">
        <v>2022.0</v>
      </c>
      <c r="E956" s="3" t="s">
        <v>5387</v>
      </c>
      <c r="F956" s="11"/>
      <c r="J956" s="3" t="s">
        <v>5388</v>
      </c>
      <c r="M956" s="5" t="s">
        <v>5389</v>
      </c>
      <c r="N956" s="5" t="s">
        <v>5385</v>
      </c>
      <c r="O956" s="20">
        <v>2026.0</v>
      </c>
      <c r="P956" s="20">
        <v>1.0</v>
      </c>
      <c r="Q956" s="20">
        <v>1.0</v>
      </c>
    </row>
    <row r="957">
      <c r="A957" s="3" t="s">
        <v>5390</v>
      </c>
      <c r="B957" s="3" t="s">
        <v>5391</v>
      </c>
      <c r="C957" s="20">
        <v>1.0</v>
      </c>
      <c r="D957" s="20">
        <v>2023.0</v>
      </c>
      <c r="E957" s="3" t="s">
        <v>5392</v>
      </c>
      <c r="F957" s="7">
        <v>0.06</v>
      </c>
      <c r="J957" s="3" t="s">
        <v>5393</v>
      </c>
      <c r="M957" s="5" t="s">
        <v>5394</v>
      </c>
      <c r="N957" s="5" t="s">
        <v>5395</v>
      </c>
      <c r="O957" s="20">
        <v>2026.0</v>
      </c>
      <c r="P957" s="20">
        <v>1.0</v>
      </c>
      <c r="Q957" s="20">
        <v>1.0</v>
      </c>
    </row>
    <row r="958">
      <c r="A958" s="3" t="s">
        <v>5396</v>
      </c>
      <c r="B958" s="3" t="s">
        <v>5397</v>
      </c>
      <c r="C958" s="20">
        <v>2.0</v>
      </c>
      <c r="D958" s="20">
        <v>2026.0</v>
      </c>
      <c r="E958" s="3" t="s">
        <v>5398</v>
      </c>
      <c r="F958" s="7">
        <v>0.1091</v>
      </c>
      <c r="L958" s="3" t="s">
        <v>523</v>
      </c>
      <c r="M958" s="5" t="s">
        <v>5399</v>
      </c>
      <c r="N958" s="5" t="s">
        <v>5400</v>
      </c>
      <c r="O958" s="20">
        <v>2026.0</v>
      </c>
      <c r="P958" s="20">
        <v>1.0</v>
      </c>
      <c r="Q958" s="20">
        <v>1.0</v>
      </c>
    </row>
    <row r="959">
      <c r="A959" s="3" t="s">
        <v>5398</v>
      </c>
      <c r="B959" s="3" t="s">
        <v>5401</v>
      </c>
      <c r="C959" s="20">
        <v>2.0</v>
      </c>
      <c r="D959" s="20">
        <v>2025.0</v>
      </c>
      <c r="E959" s="3" t="s">
        <v>5402</v>
      </c>
      <c r="F959" s="7">
        <v>0.1091</v>
      </c>
      <c r="I959" s="3" t="s">
        <v>5403</v>
      </c>
      <c r="J959" s="3" t="s">
        <v>5404</v>
      </c>
      <c r="M959" s="5" t="s">
        <v>5405</v>
      </c>
      <c r="N959" s="5" t="s">
        <v>5400</v>
      </c>
      <c r="O959" s="20">
        <v>2026.0</v>
      </c>
      <c r="P959" s="20">
        <v>1.0</v>
      </c>
      <c r="Q959" s="20">
        <v>1.0</v>
      </c>
    </row>
    <row r="960">
      <c r="A960" s="3" t="s">
        <v>5406</v>
      </c>
      <c r="B960" s="3" t="s">
        <v>5407</v>
      </c>
      <c r="C960" s="20">
        <v>3.0</v>
      </c>
      <c r="D960" s="20">
        <v>2023.0</v>
      </c>
      <c r="E960" s="3" t="s">
        <v>3732</v>
      </c>
      <c r="F960" s="7">
        <v>0.15</v>
      </c>
      <c r="I960" s="3" t="s">
        <v>5408</v>
      </c>
      <c r="J960" s="3" t="s">
        <v>5409</v>
      </c>
      <c r="M960" s="5" t="s">
        <v>5410</v>
      </c>
      <c r="N960" s="5" t="s">
        <v>743</v>
      </c>
      <c r="O960" s="20">
        <v>2026.0</v>
      </c>
      <c r="P960" s="20">
        <v>1.0</v>
      </c>
      <c r="Q960" s="20">
        <v>1.0</v>
      </c>
    </row>
    <row r="961">
      <c r="A961" s="3" t="s">
        <v>5411</v>
      </c>
      <c r="B961" s="3" t="s">
        <v>5412</v>
      </c>
      <c r="C961" s="20">
        <v>3.0</v>
      </c>
      <c r="D961" s="20">
        <v>2026.0</v>
      </c>
      <c r="E961" s="3" t="s">
        <v>742</v>
      </c>
      <c r="F961" s="7">
        <v>0.15</v>
      </c>
      <c r="L961" s="3" t="s">
        <v>495</v>
      </c>
      <c r="M961" s="5" t="s">
        <v>93</v>
      </c>
      <c r="N961" s="5" t="s">
        <v>743</v>
      </c>
      <c r="O961" s="20">
        <v>2026.0</v>
      </c>
      <c r="P961" s="20">
        <v>1.0</v>
      </c>
      <c r="Q961" s="3">
        <v>0.0</v>
      </c>
    </row>
    <row r="962">
      <c r="A962" s="3" t="s">
        <v>5413</v>
      </c>
      <c r="B962" s="3" t="s">
        <v>5414</v>
      </c>
      <c r="C962" s="20">
        <v>3.0</v>
      </c>
      <c r="D962" s="20">
        <v>2024.0</v>
      </c>
      <c r="E962" s="3" t="s">
        <v>5415</v>
      </c>
      <c r="F962" s="7">
        <v>0.0785</v>
      </c>
      <c r="I962" s="3" t="s">
        <v>5416</v>
      </c>
      <c r="J962" s="3" t="s">
        <v>5417</v>
      </c>
      <c r="M962" s="5" t="s">
        <v>5418</v>
      </c>
      <c r="N962" s="5" t="s">
        <v>712</v>
      </c>
      <c r="O962" s="20">
        <v>2026.0</v>
      </c>
      <c r="P962" s="20">
        <v>1.0</v>
      </c>
      <c r="Q962" s="20">
        <v>1.0</v>
      </c>
    </row>
    <row r="963">
      <c r="A963" s="3" t="s">
        <v>711</v>
      </c>
      <c r="B963" s="3" t="s">
        <v>5419</v>
      </c>
      <c r="C963" s="20">
        <v>3.0</v>
      </c>
      <c r="D963" s="20">
        <v>2025.0</v>
      </c>
      <c r="E963" s="3" t="s">
        <v>5413</v>
      </c>
      <c r="F963" s="7">
        <v>0.0785</v>
      </c>
      <c r="J963" s="3" t="s">
        <v>5420</v>
      </c>
      <c r="M963" s="5" t="s">
        <v>5421</v>
      </c>
      <c r="N963" s="5" t="s">
        <v>712</v>
      </c>
      <c r="O963" s="20">
        <v>2026.0</v>
      </c>
      <c r="P963" s="20">
        <v>1.0</v>
      </c>
      <c r="Q963" s="20">
        <v>1.0</v>
      </c>
    </row>
    <row r="964">
      <c r="A964" s="3" t="s">
        <v>5422</v>
      </c>
      <c r="B964" s="3" t="s">
        <v>5423</v>
      </c>
      <c r="C964" s="20">
        <v>3.0</v>
      </c>
      <c r="D964" s="20">
        <v>2026.0</v>
      </c>
      <c r="E964" s="3" t="s">
        <v>711</v>
      </c>
      <c r="F964" s="7">
        <v>0.0785</v>
      </c>
      <c r="L964" s="3" t="s">
        <v>495</v>
      </c>
      <c r="M964" s="5" t="s">
        <v>88</v>
      </c>
      <c r="N964" s="5" t="s">
        <v>712</v>
      </c>
      <c r="O964" s="20">
        <v>2026.0</v>
      </c>
      <c r="P964" s="20">
        <v>1.0</v>
      </c>
      <c r="Q964" s="3">
        <v>0.0</v>
      </c>
    </row>
    <row r="965">
      <c r="A965" s="3" t="s">
        <v>5424</v>
      </c>
      <c r="B965" s="3" t="s">
        <v>5425</v>
      </c>
      <c r="C965" s="20">
        <v>3.0</v>
      </c>
      <c r="D965" s="20">
        <v>2022.0</v>
      </c>
      <c r="E965" s="3" t="s">
        <v>5426</v>
      </c>
      <c r="F965" s="7">
        <v>0.11</v>
      </c>
      <c r="J965" s="3" t="s">
        <v>5427</v>
      </c>
      <c r="M965" s="5" t="s">
        <v>5428</v>
      </c>
      <c r="N965" s="5" t="s">
        <v>5429</v>
      </c>
      <c r="O965" s="20">
        <v>2026.0</v>
      </c>
      <c r="P965" s="20">
        <v>1.0</v>
      </c>
      <c r="Q965" s="20">
        <v>1.0</v>
      </c>
    </row>
    <row r="966">
      <c r="A966" s="3" t="s">
        <v>5430</v>
      </c>
      <c r="B966" s="3" t="s">
        <v>5431</v>
      </c>
      <c r="C966" s="20">
        <v>1.0</v>
      </c>
      <c r="D966" s="20">
        <v>2023.0</v>
      </c>
      <c r="E966" s="3" t="s">
        <v>5432</v>
      </c>
      <c r="F966" s="7">
        <v>0.04</v>
      </c>
      <c r="J966" s="3" t="s">
        <v>5433</v>
      </c>
      <c r="M966" s="5" t="s">
        <v>5434</v>
      </c>
      <c r="N966" s="5" t="s">
        <v>4822</v>
      </c>
      <c r="O966" s="20">
        <v>2026.0</v>
      </c>
      <c r="P966" s="20">
        <v>1.0</v>
      </c>
      <c r="Q966" s="20">
        <v>1.0</v>
      </c>
    </row>
    <row r="967">
      <c r="A967" s="3" t="s">
        <v>5435</v>
      </c>
      <c r="B967" s="3" t="s">
        <v>5436</v>
      </c>
      <c r="C967" s="20">
        <v>3.0</v>
      </c>
      <c r="D967" s="20">
        <v>2021.0</v>
      </c>
      <c r="E967" s="3" t="s">
        <v>1601</v>
      </c>
      <c r="F967" s="11"/>
      <c r="J967" s="3" t="s">
        <v>5437</v>
      </c>
      <c r="M967" s="5" t="s">
        <v>5438</v>
      </c>
      <c r="N967" s="5" t="s">
        <v>1606</v>
      </c>
      <c r="O967" s="20">
        <v>2026.0</v>
      </c>
      <c r="P967" s="20">
        <v>1.0</v>
      </c>
      <c r="Q967" s="20">
        <v>1.0</v>
      </c>
    </row>
    <row r="968">
      <c r="A968" s="3" t="s">
        <v>5439</v>
      </c>
      <c r="B968" s="3" t="s">
        <v>5440</v>
      </c>
      <c r="C968" s="20">
        <v>4.0</v>
      </c>
      <c r="D968" s="20">
        <v>2022.0</v>
      </c>
      <c r="E968" s="3" t="s">
        <v>5435</v>
      </c>
      <c r="F968" s="7">
        <v>0.1</v>
      </c>
      <c r="J968" s="3" t="s">
        <v>5441</v>
      </c>
      <c r="M968" s="5" t="s">
        <v>5442</v>
      </c>
      <c r="N968" s="5" t="s">
        <v>1606</v>
      </c>
      <c r="O968" s="20">
        <v>2026.0</v>
      </c>
      <c r="P968" s="20">
        <v>1.0</v>
      </c>
      <c r="Q968" s="20">
        <v>1.0</v>
      </c>
    </row>
    <row r="969">
      <c r="A969" s="3" t="s">
        <v>5443</v>
      </c>
      <c r="B969" s="3" t="s">
        <v>5444</v>
      </c>
      <c r="C969" s="20">
        <v>2.0</v>
      </c>
      <c r="D969" s="20">
        <v>2024.0</v>
      </c>
      <c r="E969" s="3" t="s">
        <v>5445</v>
      </c>
      <c r="F969" s="11"/>
      <c r="I969" s="3" t="s">
        <v>5446</v>
      </c>
      <c r="M969" s="5" t="s">
        <v>5447</v>
      </c>
      <c r="N969" s="5" t="s">
        <v>5448</v>
      </c>
      <c r="O969" s="20">
        <v>2026.0</v>
      </c>
      <c r="P969" s="20">
        <v>1.0</v>
      </c>
      <c r="Q969" s="20">
        <v>1.0</v>
      </c>
    </row>
    <row r="970">
      <c r="A970" s="3" t="s">
        <v>5449</v>
      </c>
      <c r="B970" s="3" t="s">
        <v>5450</v>
      </c>
      <c r="C970" s="20">
        <v>2.0</v>
      </c>
      <c r="D970" s="20">
        <v>2023.0</v>
      </c>
      <c r="E970" s="3" t="s">
        <v>5451</v>
      </c>
      <c r="F970" s="7">
        <v>0.075</v>
      </c>
      <c r="J970" s="3" t="s">
        <v>5452</v>
      </c>
      <c r="M970" s="5" t="s">
        <v>5453</v>
      </c>
      <c r="N970" s="5" t="s">
        <v>1101</v>
      </c>
      <c r="O970" s="20">
        <v>2026.0</v>
      </c>
      <c r="P970" s="20">
        <v>1.0</v>
      </c>
      <c r="Q970" s="20">
        <v>1.0</v>
      </c>
    </row>
    <row r="971">
      <c r="A971" s="3" t="s">
        <v>5454</v>
      </c>
      <c r="B971" s="3" t="s">
        <v>5455</v>
      </c>
      <c r="C971" s="20">
        <v>4.0</v>
      </c>
      <c r="D971" s="20">
        <v>2022.0</v>
      </c>
      <c r="E971" s="3" t="s">
        <v>5456</v>
      </c>
      <c r="F971" s="7">
        <v>0.1</v>
      </c>
      <c r="J971" s="3" t="s">
        <v>5457</v>
      </c>
      <c r="M971" s="5" t="s">
        <v>5458</v>
      </c>
      <c r="N971" s="5" t="s">
        <v>5459</v>
      </c>
      <c r="O971" s="20">
        <v>2026.0</v>
      </c>
      <c r="P971" s="20">
        <v>1.0</v>
      </c>
      <c r="Q971" s="20">
        <v>1.0</v>
      </c>
    </row>
    <row r="972">
      <c r="A972" s="3" t="s">
        <v>5460</v>
      </c>
      <c r="B972" s="3" t="s">
        <v>5461</v>
      </c>
      <c r="C972" s="20">
        <v>3.0</v>
      </c>
      <c r="D972" s="20">
        <v>2022.0</v>
      </c>
      <c r="E972" s="3" t="s">
        <v>5462</v>
      </c>
      <c r="F972" s="7">
        <v>0.0814</v>
      </c>
      <c r="J972" s="3" t="s">
        <v>5463</v>
      </c>
      <c r="M972" s="5" t="s">
        <v>5464</v>
      </c>
      <c r="N972" s="5" t="s">
        <v>5465</v>
      </c>
      <c r="O972" s="20">
        <v>2026.0</v>
      </c>
      <c r="P972" s="20">
        <v>1.0</v>
      </c>
      <c r="Q972" s="20">
        <v>1.0</v>
      </c>
    </row>
    <row r="973">
      <c r="A973" s="3" t="s">
        <v>5466</v>
      </c>
      <c r="B973" s="3" t="s">
        <v>5467</v>
      </c>
      <c r="C973" s="20">
        <v>3.0</v>
      </c>
      <c r="D973" s="20">
        <v>2024.0</v>
      </c>
      <c r="E973" s="3" t="s">
        <v>5468</v>
      </c>
      <c r="F973" s="7">
        <v>0.0209</v>
      </c>
      <c r="I973" s="3" t="s">
        <v>5469</v>
      </c>
      <c r="K973" s="3" t="s">
        <v>5470</v>
      </c>
      <c r="M973" s="5" t="s">
        <v>5471</v>
      </c>
      <c r="N973" s="5" t="s">
        <v>5472</v>
      </c>
      <c r="O973" s="20">
        <v>2026.0</v>
      </c>
      <c r="P973" s="20">
        <v>1.0</v>
      </c>
      <c r="Q973" s="20">
        <v>1.0</v>
      </c>
    </row>
    <row r="974">
      <c r="A974" s="3" t="s">
        <v>5473</v>
      </c>
      <c r="B974" s="3" t="s">
        <v>5474</v>
      </c>
      <c r="C974" s="20">
        <v>4.0</v>
      </c>
      <c r="D974" s="20">
        <v>2025.0</v>
      </c>
      <c r="E974" s="3" t="s">
        <v>5475</v>
      </c>
      <c r="F974" s="7">
        <v>0.3458</v>
      </c>
      <c r="I974" s="3" t="s">
        <v>5476</v>
      </c>
      <c r="J974" s="3" t="s">
        <v>5477</v>
      </c>
      <c r="L974" s="3" t="s">
        <v>523</v>
      </c>
      <c r="M974" s="5" t="s">
        <v>5478</v>
      </c>
      <c r="N974" s="5" t="s">
        <v>5479</v>
      </c>
      <c r="O974" s="20">
        <v>2026.0</v>
      </c>
      <c r="P974" s="20">
        <v>1.0</v>
      </c>
      <c r="Q974" s="20">
        <v>1.0</v>
      </c>
    </row>
    <row r="975">
      <c r="A975" s="3" t="s">
        <v>5480</v>
      </c>
      <c r="B975" s="3" t="s">
        <v>5481</v>
      </c>
      <c r="C975" s="20">
        <v>4.0</v>
      </c>
      <c r="D975" s="20">
        <v>2026.0</v>
      </c>
      <c r="E975" s="3" t="s">
        <v>5473</v>
      </c>
      <c r="F975" s="7">
        <v>0.3458</v>
      </c>
      <c r="L975" s="3" t="s">
        <v>523</v>
      </c>
      <c r="M975" s="5" t="s">
        <v>5482</v>
      </c>
      <c r="N975" s="5" t="s">
        <v>5479</v>
      </c>
      <c r="O975" s="20">
        <v>2026.0</v>
      </c>
      <c r="P975" s="20">
        <v>1.0</v>
      </c>
      <c r="Q975" s="3">
        <v>0.0</v>
      </c>
    </row>
    <row r="976">
      <c r="A976" s="3" t="s">
        <v>5475</v>
      </c>
      <c r="B976" s="3" t="s">
        <v>5483</v>
      </c>
      <c r="C976" s="20">
        <v>3.0</v>
      </c>
      <c r="D976" s="20">
        <v>2024.0</v>
      </c>
      <c r="E976" s="3" t="s">
        <v>5484</v>
      </c>
      <c r="F976" s="7">
        <v>0.1158</v>
      </c>
      <c r="J976" s="3" t="s">
        <v>5485</v>
      </c>
      <c r="M976" s="5" t="s">
        <v>5486</v>
      </c>
      <c r="N976" s="5" t="s">
        <v>5479</v>
      </c>
      <c r="O976" s="20">
        <v>2026.0</v>
      </c>
      <c r="P976" s="20">
        <v>1.0</v>
      </c>
      <c r="Q976" s="20">
        <v>1.0</v>
      </c>
    </row>
    <row r="977">
      <c r="A977" s="3" t="s">
        <v>5487</v>
      </c>
      <c r="B977" s="3" t="s">
        <v>5488</v>
      </c>
      <c r="C977" s="20">
        <v>2.0</v>
      </c>
      <c r="D977" s="20">
        <v>2021.0</v>
      </c>
      <c r="E977" s="3" t="s">
        <v>5489</v>
      </c>
      <c r="F977" s="11"/>
      <c r="J977" s="3" t="s">
        <v>5490</v>
      </c>
      <c r="M977" s="5" t="s">
        <v>5491</v>
      </c>
      <c r="N977" s="5" t="s">
        <v>5492</v>
      </c>
      <c r="O977" s="20">
        <v>2026.0</v>
      </c>
      <c r="P977" s="20">
        <v>1.0</v>
      </c>
      <c r="Q977" s="20">
        <v>1.0</v>
      </c>
    </row>
    <row r="978">
      <c r="A978" s="3" t="s">
        <v>5493</v>
      </c>
      <c r="B978" s="3" t="s">
        <v>5494</v>
      </c>
      <c r="C978" s="20">
        <v>3.0</v>
      </c>
      <c r="D978" s="20">
        <v>2022.0</v>
      </c>
      <c r="E978" s="3" t="s">
        <v>5487</v>
      </c>
      <c r="F978" s="7">
        <v>0.035</v>
      </c>
      <c r="K978" s="3" t="s">
        <v>5495</v>
      </c>
      <c r="M978" s="5" t="s">
        <v>5496</v>
      </c>
      <c r="N978" s="5" t="s">
        <v>5492</v>
      </c>
      <c r="O978" s="20">
        <v>2026.0</v>
      </c>
      <c r="P978" s="20">
        <v>1.0</v>
      </c>
      <c r="Q978" s="3">
        <v>0.0</v>
      </c>
    </row>
    <row r="979">
      <c r="A979" s="3" t="s">
        <v>5497</v>
      </c>
      <c r="B979" s="3" t="s">
        <v>5498</v>
      </c>
      <c r="C979" s="20">
        <v>1.0</v>
      </c>
      <c r="D979" s="20">
        <v>2024.0</v>
      </c>
      <c r="E979" s="3" t="s">
        <v>2831</v>
      </c>
      <c r="F979" s="7">
        <v>0.024</v>
      </c>
      <c r="J979" s="3" t="s">
        <v>5499</v>
      </c>
      <c r="M979" s="5" t="s">
        <v>5500</v>
      </c>
      <c r="N979" s="5" t="s">
        <v>2830</v>
      </c>
      <c r="O979" s="20">
        <v>2026.0</v>
      </c>
      <c r="P979" s="20">
        <v>1.0</v>
      </c>
      <c r="Q979" s="20">
        <v>1.0</v>
      </c>
    </row>
    <row r="980">
      <c r="A980" s="3" t="s">
        <v>5501</v>
      </c>
      <c r="B980" s="3" t="s">
        <v>5502</v>
      </c>
      <c r="C980" s="20">
        <v>1.0</v>
      </c>
      <c r="D980" s="20">
        <v>2024.0</v>
      </c>
      <c r="E980" s="3" t="s">
        <v>5503</v>
      </c>
      <c r="F980" s="7">
        <v>0.0875</v>
      </c>
      <c r="M980" s="5" t="s">
        <v>5504</v>
      </c>
      <c r="N980" s="5" t="s">
        <v>5505</v>
      </c>
      <c r="O980" s="20">
        <v>2026.0</v>
      </c>
      <c r="P980" s="20">
        <v>1.0</v>
      </c>
      <c r="Q980" s="20">
        <v>1.0</v>
      </c>
    </row>
    <row r="981">
      <c r="A981" s="3" t="s">
        <v>5506</v>
      </c>
      <c r="B981" s="3" t="s">
        <v>5507</v>
      </c>
      <c r="C981" s="20">
        <v>4.0</v>
      </c>
      <c r="D981" s="20">
        <v>2021.0</v>
      </c>
      <c r="E981" s="3" t="s">
        <v>5508</v>
      </c>
      <c r="F981" s="11"/>
      <c r="G981" s="6">
        <v>44773.0</v>
      </c>
      <c r="H981" s="6">
        <v>44409.0</v>
      </c>
      <c r="J981" s="3" t="s">
        <v>5509</v>
      </c>
      <c r="M981" s="5" t="s">
        <v>5510</v>
      </c>
      <c r="N981" s="5" t="s">
        <v>886</v>
      </c>
      <c r="O981" s="20">
        <v>2026.0</v>
      </c>
      <c r="P981" s="20">
        <v>1.0</v>
      </c>
      <c r="Q981" s="3">
        <v>0.0</v>
      </c>
    </row>
    <row r="982">
      <c r="A982" s="3" t="s">
        <v>5511</v>
      </c>
      <c r="B982" s="3" t="s">
        <v>5512</v>
      </c>
      <c r="C982" s="20">
        <v>4.0</v>
      </c>
      <c r="D982" s="20">
        <v>2023.0</v>
      </c>
      <c r="E982" s="3" t="s">
        <v>5506</v>
      </c>
      <c r="F982" s="7">
        <v>0.06</v>
      </c>
      <c r="I982" s="3" t="s">
        <v>5513</v>
      </c>
      <c r="J982" s="3" t="s">
        <v>5514</v>
      </c>
      <c r="M982" s="5" t="s">
        <v>5515</v>
      </c>
      <c r="N982" s="5" t="s">
        <v>886</v>
      </c>
      <c r="O982" s="20">
        <v>2026.0</v>
      </c>
      <c r="P982" s="20">
        <v>1.0</v>
      </c>
      <c r="Q982" s="20">
        <v>1.0</v>
      </c>
    </row>
    <row r="983">
      <c r="A983" s="3" t="s">
        <v>5516</v>
      </c>
      <c r="B983" s="3" t="s">
        <v>5517</v>
      </c>
      <c r="C983" s="20">
        <v>4.0</v>
      </c>
      <c r="D983" s="20">
        <v>2025.0</v>
      </c>
      <c r="E983" s="3" t="s">
        <v>1285</v>
      </c>
      <c r="F983" s="7">
        <v>0.04</v>
      </c>
      <c r="L983" s="3" t="s">
        <v>495</v>
      </c>
      <c r="M983" s="5" t="s">
        <v>5518</v>
      </c>
      <c r="N983" s="5" t="s">
        <v>1291</v>
      </c>
      <c r="O983" s="20">
        <v>2026.0</v>
      </c>
      <c r="P983" s="20">
        <v>1.0</v>
      </c>
      <c r="Q983" s="3">
        <v>0.0</v>
      </c>
    </row>
    <row r="984">
      <c r="A984" s="3" t="s">
        <v>1287</v>
      </c>
      <c r="B984" s="3" t="s">
        <v>5519</v>
      </c>
      <c r="C984" s="20">
        <v>4.0</v>
      </c>
      <c r="D984" s="20">
        <v>2023.0</v>
      </c>
      <c r="E984" s="3" t="s">
        <v>1292</v>
      </c>
      <c r="F984" s="7">
        <v>0.04</v>
      </c>
      <c r="I984" s="3" t="s">
        <v>5520</v>
      </c>
      <c r="J984" s="3" t="s">
        <v>5521</v>
      </c>
      <c r="M984" s="5" t="s">
        <v>5522</v>
      </c>
      <c r="N984" s="5" t="s">
        <v>1291</v>
      </c>
      <c r="O984" s="20">
        <v>2026.0</v>
      </c>
      <c r="P984" s="20">
        <v>1.0</v>
      </c>
      <c r="Q984" s="20">
        <v>1.0</v>
      </c>
    </row>
    <row r="985">
      <c r="A985" s="3" t="s">
        <v>5523</v>
      </c>
      <c r="B985" s="3" t="s">
        <v>5524</v>
      </c>
      <c r="C985" s="20">
        <v>1.0</v>
      </c>
      <c r="D985" s="20">
        <v>2023.0</v>
      </c>
      <c r="E985" s="3" t="s">
        <v>5525</v>
      </c>
      <c r="F985" s="7">
        <v>0.0158</v>
      </c>
      <c r="J985" s="3" t="s">
        <v>5526</v>
      </c>
      <c r="M985" s="5" t="s">
        <v>5527</v>
      </c>
      <c r="N985" s="5" t="s">
        <v>5528</v>
      </c>
      <c r="O985" s="20">
        <v>2026.0</v>
      </c>
      <c r="P985" s="20">
        <v>1.0</v>
      </c>
      <c r="Q985" s="3">
        <v>0.0</v>
      </c>
    </row>
    <row r="986">
      <c r="A986" s="3" t="s">
        <v>5529</v>
      </c>
      <c r="B986" s="3" t="s">
        <v>5530</v>
      </c>
      <c r="C986" s="20">
        <v>1.0</v>
      </c>
      <c r="D986" s="20">
        <v>2024.0</v>
      </c>
      <c r="E986" s="3" t="s">
        <v>5531</v>
      </c>
      <c r="F986" s="11"/>
      <c r="M986" s="5" t="s">
        <v>5532</v>
      </c>
      <c r="N986" s="5" t="s">
        <v>5533</v>
      </c>
      <c r="O986" s="20">
        <v>2026.0</v>
      </c>
      <c r="P986" s="20">
        <v>1.0</v>
      </c>
      <c r="Q986" s="20">
        <v>1.0</v>
      </c>
    </row>
    <row r="987">
      <c r="A987" s="3" t="s">
        <v>5534</v>
      </c>
      <c r="B987" s="3" t="s">
        <v>5535</v>
      </c>
      <c r="C987" s="20">
        <v>4.0</v>
      </c>
      <c r="D987" s="20">
        <v>2025.0</v>
      </c>
      <c r="E987" s="3" t="s">
        <v>5536</v>
      </c>
      <c r="F987" s="7">
        <v>0.08</v>
      </c>
      <c r="I987" s="3" t="s">
        <v>5537</v>
      </c>
      <c r="L987" s="3" t="s">
        <v>523</v>
      </c>
      <c r="M987" s="5" t="s">
        <v>5538</v>
      </c>
      <c r="N987" s="5" t="s">
        <v>5539</v>
      </c>
      <c r="O987" s="20">
        <v>2026.0</v>
      </c>
      <c r="P987" s="20">
        <v>1.0</v>
      </c>
      <c r="Q987" s="20">
        <v>1.0</v>
      </c>
    </row>
    <row r="988">
      <c r="A988" s="3" t="s">
        <v>5540</v>
      </c>
      <c r="B988" s="3" t="s">
        <v>5541</v>
      </c>
      <c r="C988" s="20">
        <v>3.0</v>
      </c>
      <c r="D988" s="20">
        <v>2023.0</v>
      </c>
      <c r="E988" s="3" t="s">
        <v>5542</v>
      </c>
      <c r="F988" s="7">
        <v>0.2</v>
      </c>
      <c r="J988" s="3" t="s">
        <v>5543</v>
      </c>
      <c r="M988" s="5" t="s">
        <v>5544</v>
      </c>
      <c r="N988" s="5" t="s">
        <v>5545</v>
      </c>
      <c r="O988" s="20">
        <v>2026.0</v>
      </c>
      <c r="P988" s="20">
        <v>1.0</v>
      </c>
      <c r="Q988" s="20">
        <v>1.0</v>
      </c>
    </row>
    <row r="989">
      <c r="A989" s="3" t="s">
        <v>5546</v>
      </c>
      <c r="B989" s="3" t="s">
        <v>5547</v>
      </c>
      <c r="C989" s="20">
        <v>3.0</v>
      </c>
      <c r="D989" s="20">
        <v>2023.0</v>
      </c>
      <c r="E989" s="3" t="s">
        <v>5548</v>
      </c>
      <c r="F989" s="7">
        <v>0.08</v>
      </c>
      <c r="J989" s="3" t="s">
        <v>5549</v>
      </c>
      <c r="M989" s="5" t="s">
        <v>5550</v>
      </c>
      <c r="N989" s="5" t="s">
        <v>703</v>
      </c>
      <c r="O989" s="20">
        <v>2026.0</v>
      </c>
      <c r="P989" s="20">
        <v>1.0</v>
      </c>
      <c r="Q989" s="20">
        <v>1.0</v>
      </c>
    </row>
    <row r="990">
      <c r="A990" s="3" t="s">
        <v>5551</v>
      </c>
      <c r="B990" s="3" t="s">
        <v>5552</v>
      </c>
      <c r="C990" s="20">
        <v>4.0</v>
      </c>
      <c r="D990" s="20">
        <v>2022.0</v>
      </c>
      <c r="E990" s="3" t="s">
        <v>5553</v>
      </c>
      <c r="F990" s="11"/>
      <c r="K990" s="3" t="s">
        <v>5554</v>
      </c>
      <c r="M990" s="5" t="s">
        <v>5555</v>
      </c>
      <c r="N990" s="5" t="s">
        <v>5556</v>
      </c>
      <c r="O990" s="20">
        <v>2026.0</v>
      </c>
      <c r="P990" s="20">
        <v>1.0</v>
      </c>
      <c r="Q990" s="20">
        <v>1.0</v>
      </c>
    </row>
    <row r="991">
      <c r="A991" s="3" t="s">
        <v>5557</v>
      </c>
      <c r="B991" s="3" t="s">
        <v>5558</v>
      </c>
      <c r="C991" s="20">
        <v>3.0</v>
      </c>
      <c r="D991" s="20">
        <v>2025.0</v>
      </c>
      <c r="E991" s="3" t="s">
        <v>5559</v>
      </c>
      <c r="F991" s="7">
        <v>0.064</v>
      </c>
      <c r="I991" s="3" t="s">
        <v>5560</v>
      </c>
      <c r="M991" s="5" t="s">
        <v>5561</v>
      </c>
      <c r="N991" s="5" t="s">
        <v>5562</v>
      </c>
      <c r="O991" s="20">
        <v>2026.0</v>
      </c>
      <c r="P991" s="20">
        <v>1.0</v>
      </c>
      <c r="Q991" s="20">
        <v>1.0</v>
      </c>
    </row>
    <row r="992">
      <c r="A992" s="3" t="s">
        <v>5559</v>
      </c>
      <c r="B992" s="3" t="s">
        <v>5563</v>
      </c>
      <c r="C992" s="20">
        <v>3.0</v>
      </c>
      <c r="D992" s="20">
        <v>2023.0</v>
      </c>
      <c r="E992" s="3" t="s">
        <v>5564</v>
      </c>
      <c r="F992" s="7">
        <v>0.064</v>
      </c>
      <c r="I992" s="3" t="s">
        <v>5565</v>
      </c>
      <c r="J992" s="3" t="s">
        <v>5566</v>
      </c>
      <c r="M992" s="5" t="s">
        <v>5567</v>
      </c>
      <c r="N992" s="5" t="s">
        <v>5562</v>
      </c>
      <c r="O992" s="20">
        <v>2026.0</v>
      </c>
      <c r="P992" s="20">
        <v>1.0</v>
      </c>
      <c r="Q992" s="20">
        <v>1.0</v>
      </c>
    </row>
    <row r="993">
      <c r="A993" s="3" t="s">
        <v>5568</v>
      </c>
      <c r="B993" s="3" t="s">
        <v>5569</v>
      </c>
      <c r="C993" s="20">
        <v>3.0</v>
      </c>
      <c r="D993" s="20">
        <v>2024.0</v>
      </c>
      <c r="E993" s="3" t="s">
        <v>5570</v>
      </c>
      <c r="F993" s="7">
        <v>0.04</v>
      </c>
      <c r="J993" s="3" t="s">
        <v>5571</v>
      </c>
      <c r="M993" s="5" t="s">
        <v>5572</v>
      </c>
      <c r="N993" s="5" t="s">
        <v>5573</v>
      </c>
      <c r="O993" s="20">
        <v>2026.0</v>
      </c>
      <c r="P993" s="20">
        <v>1.0</v>
      </c>
      <c r="Q993" s="20">
        <v>1.0</v>
      </c>
    </row>
    <row r="994">
      <c r="A994" s="3" t="s">
        <v>5574</v>
      </c>
      <c r="B994" s="3" t="s">
        <v>5575</v>
      </c>
      <c r="C994" s="20">
        <v>3.0</v>
      </c>
      <c r="D994" s="20">
        <v>2021.0</v>
      </c>
      <c r="E994" s="3" t="s">
        <v>5576</v>
      </c>
      <c r="F994" s="11"/>
      <c r="J994" s="3" t="s">
        <v>5577</v>
      </c>
      <c r="M994" s="5" t="s">
        <v>5578</v>
      </c>
      <c r="N994" s="5" t="s">
        <v>5579</v>
      </c>
      <c r="O994" s="20">
        <v>2026.0</v>
      </c>
      <c r="P994" s="20">
        <v>1.0</v>
      </c>
      <c r="Q994" s="3">
        <v>0.0</v>
      </c>
    </row>
    <row r="995">
      <c r="A995" s="3" t="s">
        <v>5580</v>
      </c>
      <c r="B995" s="3" t="s">
        <v>5581</v>
      </c>
      <c r="C995" s="20">
        <v>3.0</v>
      </c>
      <c r="D995" s="20">
        <v>2022.0</v>
      </c>
      <c r="E995" s="3" t="s">
        <v>5574</v>
      </c>
      <c r="F995" s="7">
        <v>0.0459</v>
      </c>
      <c r="J995" s="3" t="s">
        <v>5582</v>
      </c>
      <c r="M995" s="5" t="s">
        <v>5583</v>
      </c>
      <c r="N995" s="5" t="s">
        <v>5579</v>
      </c>
      <c r="O995" s="20">
        <v>2026.0</v>
      </c>
      <c r="P995" s="20">
        <v>1.0</v>
      </c>
      <c r="Q995" s="20">
        <v>1.0</v>
      </c>
    </row>
    <row r="996">
      <c r="A996" s="3" t="s">
        <v>5584</v>
      </c>
      <c r="B996" s="3" t="s">
        <v>5585</v>
      </c>
      <c r="C996" s="20">
        <v>1.0</v>
      </c>
      <c r="D996" s="20">
        <v>2024.0</v>
      </c>
      <c r="E996" s="3" t="s">
        <v>5586</v>
      </c>
      <c r="F996" s="7">
        <v>0.028</v>
      </c>
      <c r="I996" s="3" t="s">
        <v>5587</v>
      </c>
      <c r="J996" s="3" t="s">
        <v>5588</v>
      </c>
      <c r="M996" s="5" t="s">
        <v>5589</v>
      </c>
      <c r="N996" s="5" t="s">
        <v>5590</v>
      </c>
      <c r="O996" s="20">
        <v>2026.0</v>
      </c>
      <c r="P996" s="20">
        <v>1.0</v>
      </c>
      <c r="Q996" s="20">
        <v>1.0</v>
      </c>
    </row>
    <row r="997">
      <c r="A997" s="3" t="s">
        <v>5591</v>
      </c>
      <c r="B997" s="3" t="s">
        <v>5592</v>
      </c>
      <c r="C997" s="20">
        <v>2.0</v>
      </c>
      <c r="D997" s="20">
        <v>2025.0</v>
      </c>
      <c r="E997" s="3" t="s">
        <v>5593</v>
      </c>
      <c r="F997" s="7">
        <v>0.2</v>
      </c>
      <c r="K997" s="3" t="s">
        <v>5594</v>
      </c>
      <c r="M997" s="5" t="s">
        <v>5595</v>
      </c>
      <c r="N997" s="5" t="s">
        <v>5596</v>
      </c>
      <c r="O997" s="20">
        <v>2026.0</v>
      </c>
      <c r="P997" s="20">
        <v>1.0</v>
      </c>
      <c r="Q997" s="20">
        <v>1.0</v>
      </c>
    </row>
    <row r="998">
      <c r="A998" s="3" t="s">
        <v>5597</v>
      </c>
      <c r="B998" s="3" t="s">
        <v>5598</v>
      </c>
      <c r="C998" s="20">
        <v>4.0</v>
      </c>
      <c r="D998" s="20">
        <v>2022.0</v>
      </c>
      <c r="E998" s="3" t="s">
        <v>5599</v>
      </c>
      <c r="F998" s="11"/>
      <c r="K998" s="3" t="s">
        <v>5600</v>
      </c>
      <c r="M998" s="5" t="s">
        <v>5601</v>
      </c>
      <c r="N998" s="5" t="s">
        <v>5602</v>
      </c>
      <c r="O998" s="20">
        <v>2026.0</v>
      </c>
      <c r="P998" s="20">
        <v>1.0</v>
      </c>
      <c r="Q998" s="20">
        <v>1.0</v>
      </c>
    </row>
    <row r="999">
      <c r="A999" s="3" t="s">
        <v>5603</v>
      </c>
      <c r="B999" s="3" t="s">
        <v>5604</v>
      </c>
      <c r="C999" s="20">
        <v>4.0</v>
      </c>
      <c r="D999" s="20">
        <v>2021.0</v>
      </c>
      <c r="F999" s="11"/>
      <c r="J999" s="3" t="s">
        <v>5605</v>
      </c>
      <c r="M999" s="5" t="s">
        <v>5606</v>
      </c>
      <c r="N999" s="5" t="s">
        <v>2433</v>
      </c>
      <c r="O999" s="20">
        <v>2026.0</v>
      </c>
      <c r="P999" s="20">
        <v>1.0</v>
      </c>
      <c r="Q999" s="20">
        <v>1.0</v>
      </c>
    </row>
    <row r="1000">
      <c r="A1000" s="3" t="s">
        <v>5607</v>
      </c>
      <c r="B1000" s="3" t="s">
        <v>5608</v>
      </c>
      <c r="C1000" s="20">
        <v>3.0</v>
      </c>
      <c r="D1000" s="20">
        <v>2022.0</v>
      </c>
      <c r="E1000" s="3" t="s">
        <v>5603</v>
      </c>
      <c r="F1000" s="7">
        <v>0.05</v>
      </c>
      <c r="J1000" s="3" t="s">
        <v>5609</v>
      </c>
      <c r="M1000" s="5" t="s">
        <v>5610</v>
      </c>
      <c r="N1000" s="5" t="s">
        <v>2433</v>
      </c>
      <c r="O1000" s="20">
        <v>2026.0</v>
      </c>
      <c r="P1000" s="20">
        <v>1.0</v>
      </c>
      <c r="Q1000" s="20">
        <v>1.0</v>
      </c>
    </row>
    <row r="1001">
      <c r="A1001" s="3" t="s">
        <v>5611</v>
      </c>
      <c r="B1001" s="3" t="s">
        <v>5612</v>
      </c>
      <c r="C1001" s="20">
        <v>3.0</v>
      </c>
      <c r="D1001" s="20">
        <v>2025.0</v>
      </c>
      <c r="E1001" s="3" t="s">
        <v>5613</v>
      </c>
      <c r="F1001" s="7">
        <v>0.1429</v>
      </c>
      <c r="I1001" s="3" t="s">
        <v>5614</v>
      </c>
      <c r="J1001" s="3" t="s">
        <v>5615</v>
      </c>
      <c r="M1001" s="5" t="s">
        <v>5616</v>
      </c>
      <c r="N1001" s="5" t="s">
        <v>5617</v>
      </c>
      <c r="O1001" s="20">
        <v>2026.0</v>
      </c>
      <c r="P1001" s="20">
        <v>1.0</v>
      </c>
      <c r="Q1001" s="20">
        <v>1.0</v>
      </c>
    </row>
    <row r="1002">
      <c r="A1002" s="3" t="s">
        <v>5618</v>
      </c>
      <c r="B1002" s="3" t="s">
        <v>5619</v>
      </c>
      <c r="C1002" s="20">
        <v>3.0</v>
      </c>
      <c r="D1002" s="20">
        <v>2026.0</v>
      </c>
      <c r="E1002" s="3" t="s">
        <v>5611</v>
      </c>
      <c r="F1002" s="7">
        <v>0.1429</v>
      </c>
      <c r="L1002" s="3" t="s">
        <v>541</v>
      </c>
      <c r="M1002" s="5" t="s">
        <v>5620</v>
      </c>
      <c r="N1002" s="5" t="s">
        <v>5617</v>
      </c>
      <c r="O1002" s="20">
        <v>2026.0</v>
      </c>
      <c r="P1002" s="20">
        <v>1.0</v>
      </c>
      <c r="Q1002" s="3">
        <v>0.0</v>
      </c>
    </row>
    <row r="1003">
      <c r="A1003" s="3" t="s">
        <v>5613</v>
      </c>
      <c r="B1003" s="3" t="s">
        <v>5621</v>
      </c>
      <c r="C1003" s="20">
        <v>3.0</v>
      </c>
      <c r="D1003" s="20">
        <v>2024.0</v>
      </c>
      <c r="E1003" s="3" t="s">
        <v>5622</v>
      </c>
      <c r="F1003" s="7">
        <v>0.1429</v>
      </c>
      <c r="J1003" s="3" t="s">
        <v>5623</v>
      </c>
      <c r="M1003" s="5" t="s">
        <v>5624</v>
      </c>
      <c r="N1003" s="5" t="s">
        <v>5617</v>
      </c>
      <c r="O1003" s="20">
        <v>2026.0</v>
      </c>
      <c r="P1003" s="20">
        <v>1.0</v>
      </c>
      <c r="Q1003" s="20">
        <v>1.0</v>
      </c>
    </row>
    <row r="1004">
      <c r="A1004" s="3" t="s">
        <v>5622</v>
      </c>
      <c r="B1004" s="3" t="s">
        <v>5625</v>
      </c>
      <c r="C1004" s="20">
        <v>3.0</v>
      </c>
      <c r="D1004" s="20">
        <v>2023.0</v>
      </c>
      <c r="E1004" s="3" t="s">
        <v>5626</v>
      </c>
      <c r="F1004" s="7">
        <v>0.1429</v>
      </c>
      <c r="I1004" s="3" t="s">
        <v>5627</v>
      </c>
      <c r="J1004" s="3" t="s">
        <v>5628</v>
      </c>
      <c r="M1004" s="5" t="s">
        <v>5629</v>
      </c>
      <c r="N1004" s="5" t="s">
        <v>5617</v>
      </c>
      <c r="O1004" s="20">
        <v>2026.0</v>
      </c>
      <c r="P1004" s="20">
        <v>1.0</v>
      </c>
      <c r="Q1004" s="20">
        <v>1.0</v>
      </c>
    </row>
    <row r="1005">
      <c r="A1005" s="3" t="s">
        <v>5626</v>
      </c>
      <c r="B1005" s="3" t="s">
        <v>5630</v>
      </c>
      <c r="C1005" s="20">
        <v>3.0</v>
      </c>
      <c r="D1005" s="20">
        <v>2022.0</v>
      </c>
      <c r="E1005" s="3" t="s">
        <v>5631</v>
      </c>
      <c r="F1005" s="11"/>
      <c r="J1005" s="3" t="s">
        <v>5632</v>
      </c>
      <c r="M1005" s="5" t="s">
        <v>5633</v>
      </c>
      <c r="N1005" s="5" t="s">
        <v>5617</v>
      </c>
      <c r="O1005" s="20">
        <v>2026.0</v>
      </c>
      <c r="P1005" s="20">
        <v>1.0</v>
      </c>
      <c r="Q1005" s="20">
        <v>1.0</v>
      </c>
    </row>
    <row r="1006">
      <c r="A1006" s="3" t="s">
        <v>5634</v>
      </c>
      <c r="B1006" s="3" t="s">
        <v>5635</v>
      </c>
      <c r="C1006" s="20">
        <v>1.0</v>
      </c>
      <c r="D1006" s="20">
        <v>2023.0</v>
      </c>
      <c r="E1006" s="3" t="s">
        <v>5636</v>
      </c>
      <c r="F1006" s="7">
        <v>0.0146</v>
      </c>
      <c r="I1006" s="3" t="s">
        <v>5637</v>
      </c>
      <c r="J1006" s="3" t="s">
        <v>5638</v>
      </c>
      <c r="M1006" s="5" t="s">
        <v>5639</v>
      </c>
      <c r="N1006" s="5" t="s">
        <v>5640</v>
      </c>
      <c r="O1006" s="20">
        <v>2026.0</v>
      </c>
      <c r="P1006" s="20">
        <v>1.0</v>
      </c>
      <c r="Q1006" s="20">
        <v>1.0</v>
      </c>
    </row>
    <row r="1007">
      <c r="A1007" s="3" t="s">
        <v>5641</v>
      </c>
      <c r="B1007" s="3" t="s">
        <v>5642</v>
      </c>
      <c r="C1007" s="20">
        <v>1.0</v>
      </c>
      <c r="D1007" s="20">
        <v>2023.0</v>
      </c>
      <c r="E1007" s="3" t="s">
        <v>5643</v>
      </c>
      <c r="F1007" s="7">
        <v>0.2</v>
      </c>
      <c r="J1007" s="3" t="s">
        <v>5644</v>
      </c>
      <c r="M1007" s="5" t="s">
        <v>5645</v>
      </c>
      <c r="N1007" s="5" t="s">
        <v>5646</v>
      </c>
      <c r="O1007" s="20">
        <v>2026.0</v>
      </c>
      <c r="P1007" s="20">
        <v>1.0</v>
      </c>
      <c r="Q1007" s="20">
        <v>1.0</v>
      </c>
    </row>
    <row r="1008">
      <c r="A1008" s="3" t="s">
        <v>5647</v>
      </c>
      <c r="B1008" s="3" t="s">
        <v>5648</v>
      </c>
      <c r="C1008" s="20">
        <v>1.0</v>
      </c>
      <c r="D1008" s="20">
        <v>2026.0</v>
      </c>
      <c r="E1008" s="3" t="s">
        <v>5649</v>
      </c>
      <c r="F1008" s="7">
        <v>0.0919</v>
      </c>
      <c r="L1008" s="3" t="s">
        <v>495</v>
      </c>
      <c r="M1008" s="5" t="s">
        <v>5650</v>
      </c>
      <c r="N1008" s="5" t="s">
        <v>5651</v>
      </c>
      <c r="O1008" s="20">
        <v>2026.0</v>
      </c>
      <c r="P1008" s="20">
        <v>1.0</v>
      </c>
      <c r="Q1008" s="20">
        <v>1.0</v>
      </c>
    </row>
    <row r="1009">
      <c r="A1009" s="3" t="s">
        <v>5649</v>
      </c>
      <c r="B1009" s="3" t="s">
        <v>5652</v>
      </c>
      <c r="C1009" s="20">
        <v>1.0</v>
      </c>
      <c r="D1009" s="20">
        <v>2025.0</v>
      </c>
      <c r="E1009" s="3" t="s">
        <v>5653</v>
      </c>
      <c r="F1009" s="7">
        <v>0.075</v>
      </c>
      <c r="I1009" s="3" t="s">
        <v>5654</v>
      </c>
      <c r="J1009" s="3" t="s">
        <v>5655</v>
      </c>
      <c r="M1009" s="5" t="s">
        <v>5656</v>
      </c>
      <c r="N1009" s="5" t="s">
        <v>5651</v>
      </c>
      <c r="O1009" s="20">
        <v>2026.0</v>
      </c>
      <c r="P1009" s="20">
        <v>1.0</v>
      </c>
      <c r="Q1009" s="20">
        <v>1.0</v>
      </c>
    </row>
    <row r="1010">
      <c r="A1010" s="3" t="s">
        <v>5653</v>
      </c>
      <c r="B1010" s="3" t="s">
        <v>5657</v>
      </c>
      <c r="C1010" s="20">
        <v>1.0</v>
      </c>
      <c r="D1010" s="20">
        <v>2024.0</v>
      </c>
      <c r="E1010" s="3" t="s">
        <v>5658</v>
      </c>
      <c r="F1010" s="7">
        <v>0.075</v>
      </c>
      <c r="J1010" s="3" t="s">
        <v>5659</v>
      </c>
      <c r="M1010" s="5" t="s">
        <v>5660</v>
      </c>
      <c r="N1010" s="5" t="s">
        <v>5651</v>
      </c>
      <c r="O1010" s="20">
        <v>2026.0</v>
      </c>
      <c r="P1010" s="20">
        <v>1.0</v>
      </c>
      <c r="Q1010" s="20">
        <v>1.0</v>
      </c>
    </row>
    <row r="1011">
      <c r="A1011" s="3" t="s">
        <v>5661</v>
      </c>
      <c r="B1011" s="3" t="s">
        <v>5662</v>
      </c>
      <c r="C1011" s="20">
        <v>3.0</v>
      </c>
      <c r="D1011" s="20">
        <v>2023.0</v>
      </c>
      <c r="E1011" s="3" t="s">
        <v>5663</v>
      </c>
      <c r="F1011" s="7">
        <v>0.15</v>
      </c>
      <c r="K1011" s="3" t="s">
        <v>5664</v>
      </c>
      <c r="M1011" s="5" t="s">
        <v>5665</v>
      </c>
      <c r="N1011" s="5" t="s">
        <v>5666</v>
      </c>
      <c r="O1011" s="20">
        <v>2026.0</v>
      </c>
      <c r="P1011" s="20">
        <v>1.0</v>
      </c>
      <c r="Q1011" s="20">
        <v>1.0</v>
      </c>
    </row>
    <row r="1012">
      <c r="A1012" s="3" t="s">
        <v>5663</v>
      </c>
      <c r="B1012" s="3" t="s">
        <v>5667</v>
      </c>
      <c r="C1012" s="20">
        <v>3.0</v>
      </c>
      <c r="D1012" s="20">
        <v>2022.0</v>
      </c>
      <c r="E1012" s="3" t="s">
        <v>5668</v>
      </c>
      <c r="F1012" s="7">
        <v>0.15</v>
      </c>
      <c r="J1012" s="3" t="s">
        <v>5669</v>
      </c>
      <c r="M1012" s="5" t="s">
        <v>5670</v>
      </c>
      <c r="N1012" s="5" t="s">
        <v>5666</v>
      </c>
      <c r="O1012" s="20">
        <v>2026.0</v>
      </c>
      <c r="P1012" s="20">
        <v>1.0</v>
      </c>
      <c r="Q1012" s="20">
        <v>1.0</v>
      </c>
    </row>
    <row r="1013">
      <c r="A1013" s="3" t="s">
        <v>5671</v>
      </c>
      <c r="B1013" s="3" t="s">
        <v>5672</v>
      </c>
      <c r="C1013" s="20">
        <v>4.0</v>
      </c>
      <c r="D1013" s="20">
        <v>2023.0</v>
      </c>
      <c r="E1013" s="3" t="s">
        <v>5673</v>
      </c>
      <c r="F1013" s="7">
        <v>0.2</v>
      </c>
      <c r="K1013" s="3" t="s">
        <v>5674</v>
      </c>
      <c r="M1013" s="5" t="s">
        <v>5675</v>
      </c>
      <c r="N1013" s="5" t="s">
        <v>5676</v>
      </c>
      <c r="O1013" s="20">
        <v>2026.0</v>
      </c>
      <c r="P1013" s="20">
        <v>1.0</v>
      </c>
      <c r="Q1013" s="20">
        <v>1.0</v>
      </c>
    </row>
    <row r="1014">
      <c r="A1014" s="3" t="s">
        <v>5677</v>
      </c>
      <c r="B1014" s="3" t="s">
        <v>5678</v>
      </c>
      <c r="C1014" s="20">
        <v>3.0</v>
      </c>
      <c r="D1014" s="20">
        <v>2024.0</v>
      </c>
      <c r="E1014" s="3" t="s">
        <v>3155</v>
      </c>
      <c r="F1014" s="7">
        <v>0.1</v>
      </c>
      <c r="I1014" s="3" t="s">
        <v>5679</v>
      </c>
      <c r="J1014" s="3" t="s">
        <v>5680</v>
      </c>
      <c r="M1014" s="5" t="s">
        <v>5681</v>
      </c>
      <c r="N1014" s="5" t="s">
        <v>3154</v>
      </c>
      <c r="O1014" s="20">
        <v>2026.0</v>
      </c>
      <c r="P1014" s="20">
        <v>1.0</v>
      </c>
      <c r="Q1014" s="20">
        <v>1.0</v>
      </c>
    </row>
    <row r="1015">
      <c r="A1015" s="3" t="s">
        <v>3157</v>
      </c>
      <c r="B1015" s="3" t="s">
        <v>5682</v>
      </c>
      <c r="C1015" s="20">
        <v>3.0</v>
      </c>
      <c r="D1015" s="20">
        <v>2022.0</v>
      </c>
      <c r="E1015" s="3" t="s">
        <v>5683</v>
      </c>
      <c r="F1015" s="7">
        <v>0.1</v>
      </c>
      <c r="J1015" s="3" t="s">
        <v>5684</v>
      </c>
      <c r="M1015" s="5" t="s">
        <v>5685</v>
      </c>
      <c r="N1015" s="5" t="s">
        <v>3154</v>
      </c>
      <c r="O1015" s="20">
        <v>2026.0</v>
      </c>
      <c r="P1015" s="20">
        <v>1.0</v>
      </c>
      <c r="Q1015" s="20">
        <v>1.0</v>
      </c>
    </row>
    <row r="1016">
      <c r="A1016" s="3" t="s">
        <v>5686</v>
      </c>
      <c r="B1016" s="3" t="s">
        <v>5687</v>
      </c>
      <c r="C1016" s="20">
        <v>4.0</v>
      </c>
      <c r="D1016" s="20">
        <v>2022.0</v>
      </c>
      <c r="E1016" s="3" t="s">
        <v>5688</v>
      </c>
      <c r="F1016" s="7">
        <v>0.0504</v>
      </c>
      <c r="J1016" s="3" t="s">
        <v>5689</v>
      </c>
      <c r="M1016" s="5" t="s">
        <v>5690</v>
      </c>
      <c r="N1016" s="5" t="s">
        <v>2680</v>
      </c>
      <c r="O1016" s="20">
        <v>2026.0</v>
      </c>
      <c r="P1016" s="20">
        <v>1.0</v>
      </c>
      <c r="Q1016" s="3">
        <v>0.0</v>
      </c>
    </row>
    <row r="1017">
      <c r="A1017" s="3" t="s">
        <v>5691</v>
      </c>
      <c r="B1017" s="3" t="s">
        <v>5692</v>
      </c>
      <c r="C1017" s="20">
        <v>4.0</v>
      </c>
      <c r="D1017" s="20">
        <v>2025.0</v>
      </c>
      <c r="E1017" s="3" t="s">
        <v>3575</v>
      </c>
      <c r="F1017" s="7">
        <v>0.1422</v>
      </c>
      <c r="J1017" s="3" t="s">
        <v>5693</v>
      </c>
      <c r="M1017" s="5" t="s">
        <v>5694</v>
      </c>
      <c r="N1017" s="5" t="s">
        <v>3580</v>
      </c>
      <c r="O1017" s="20">
        <v>2026.0</v>
      </c>
      <c r="P1017" s="20">
        <v>1.0</v>
      </c>
      <c r="Q1017" s="20">
        <v>1.0</v>
      </c>
    </row>
    <row r="1018">
      <c r="A1018" s="3" t="s">
        <v>5695</v>
      </c>
      <c r="B1018" s="3" t="s">
        <v>5696</v>
      </c>
      <c r="C1018" s="20">
        <v>4.0</v>
      </c>
      <c r="D1018" s="20">
        <v>2024.0</v>
      </c>
      <c r="E1018" s="3" t="s">
        <v>5697</v>
      </c>
      <c r="F1018" s="7">
        <v>0.08</v>
      </c>
      <c r="J1018" s="3" t="s">
        <v>5698</v>
      </c>
      <c r="M1018" s="5" t="s">
        <v>5699</v>
      </c>
      <c r="N1018" s="5" t="s">
        <v>5700</v>
      </c>
      <c r="O1018" s="20">
        <v>2026.0</v>
      </c>
      <c r="P1018" s="20">
        <v>1.0</v>
      </c>
      <c r="Q1018" s="20">
        <v>1.0</v>
      </c>
    </row>
    <row r="1019">
      <c r="A1019" s="3" t="s">
        <v>5701</v>
      </c>
      <c r="B1019" s="3" t="s">
        <v>5702</v>
      </c>
      <c r="C1019" s="20">
        <v>4.0</v>
      </c>
      <c r="D1019" s="20">
        <v>2025.0</v>
      </c>
      <c r="E1019" s="3" t="s">
        <v>5695</v>
      </c>
      <c r="F1019" s="7">
        <v>0.08</v>
      </c>
      <c r="I1019" s="3" t="s">
        <v>5703</v>
      </c>
      <c r="J1019" s="3" t="s">
        <v>5704</v>
      </c>
      <c r="M1019" s="5" t="s">
        <v>5705</v>
      </c>
      <c r="N1019" s="5" t="s">
        <v>5700</v>
      </c>
      <c r="O1019" s="20">
        <v>2026.0</v>
      </c>
      <c r="P1019" s="20">
        <v>1.0</v>
      </c>
      <c r="Q1019" s="20">
        <v>1.0</v>
      </c>
    </row>
    <row r="1020">
      <c r="A1020" s="3" t="s">
        <v>5706</v>
      </c>
      <c r="B1020" s="3" t="s">
        <v>5707</v>
      </c>
      <c r="C1020" s="20">
        <v>4.0</v>
      </c>
      <c r="D1020" s="20">
        <v>2026.0</v>
      </c>
      <c r="E1020" s="3" t="s">
        <v>5701</v>
      </c>
      <c r="F1020" s="7">
        <v>0.08</v>
      </c>
      <c r="L1020" s="3" t="s">
        <v>523</v>
      </c>
      <c r="M1020" s="5" t="s">
        <v>5708</v>
      </c>
      <c r="N1020" s="5" t="s">
        <v>5700</v>
      </c>
      <c r="O1020" s="20">
        <v>2026.0</v>
      </c>
      <c r="P1020" s="20">
        <v>1.0</v>
      </c>
      <c r="Q1020" s="3">
        <v>0.0</v>
      </c>
    </row>
    <row r="1021">
      <c r="A1021" s="3" t="s">
        <v>5709</v>
      </c>
      <c r="B1021" s="3" t="s">
        <v>5710</v>
      </c>
      <c r="C1021" s="20">
        <v>1.0</v>
      </c>
      <c r="D1021" s="20">
        <v>2023.0</v>
      </c>
      <c r="E1021" s="3" t="s">
        <v>5711</v>
      </c>
      <c r="F1021" s="7">
        <v>0.095</v>
      </c>
      <c r="J1021" s="3" t="s">
        <v>5712</v>
      </c>
      <c r="M1021" s="5" t="s">
        <v>5713</v>
      </c>
      <c r="N1021" s="5" t="s">
        <v>845</v>
      </c>
      <c r="O1021" s="20">
        <v>2026.0</v>
      </c>
      <c r="P1021" s="20">
        <v>1.0</v>
      </c>
      <c r="Q1021" s="20">
        <v>1.0</v>
      </c>
    </row>
    <row r="1022">
      <c r="A1022" s="3" t="s">
        <v>5714</v>
      </c>
      <c r="B1022" s="3" t="s">
        <v>5715</v>
      </c>
      <c r="C1022" s="20">
        <v>4.0</v>
      </c>
      <c r="D1022" s="20">
        <v>2021.0</v>
      </c>
      <c r="E1022" s="3" t="s">
        <v>5716</v>
      </c>
      <c r="F1022" s="11"/>
      <c r="J1022" s="3" t="s">
        <v>5717</v>
      </c>
      <c r="M1022" s="5" t="s">
        <v>5718</v>
      </c>
      <c r="N1022" s="5" t="s">
        <v>5719</v>
      </c>
      <c r="O1022" s="20">
        <v>2026.0</v>
      </c>
      <c r="P1022" s="20">
        <v>1.0</v>
      </c>
      <c r="Q1022" s="20">
        <v>1.0</v>
      </c>
    </row>
    <row r="1023">
      <c r="A1023" s="3" t="s">
        <v>5720</v>
      </c>
      <c r="B1023" s="3" t="s">
        <v>5721</v>
      </c>
      <c r="C1023" s="20">
        <v>4.0</v>
      </c>
      <c r="D1023" s="20">
        <v>2022.0</v>
      </c>
      <c r="E1023" s="3" t="s">
        <v>5714</v>
      </c>
      <c r="F1023" s="7">
        <v>0.1</v>
      </c>
      <c r="J1023" s="3" t="s">
        <v>5722</v>
      </c>
      <c r="M1023" s="5" t="s">
        <v>5723</v>
      </c>
      <c r="N1023" s="5" t="s">
        <v>5719</v>
      </c>
      <c r="O1023" s="20">
        <v>2026.0</v>
      </c>
      <c r="P1023" s="20">
        <v>1.0</v>
      </c>
      <c r="Q1023" s="20">
        <v>1.0</v>
      </c>
    </row>
    <row r="1024">
      <c r="A1024" s="3" t="s">
        <v>5724</v>
      </c>
      <c r="B1024" s="3" t="s">
        <v>5725</v>
      </c>
      <c r="C1024" s="20">
        <v>2.0</v>
      </c>
      <c r="D1024" s="20">
        <v>2023.0</v>
      </c>
      <c r="E1024" s="3" t="s">
        <v>5726</v>
      </c>
      <c r="F1024" s="7">
        <v>0.1</v>
      </c>
      <c r="J1024" s="3" t="s">
        <v>5727</v>
      </c>
      <c r="M1024" s="5" t="s">
        <v>5728</v>
      </c>
      <c r="N1024" s="5" t="s">
        <v>5729</v>
      </c>
      <c r="O1024" s="20">
        <v>2026.0</v>
      </c>
      <c r="P1024" s="20">
        <v>1.0</v>
      </c>
      <c r="Q1024" s="20">
        <v>1.0</v>
      </c>
    </row>
    <row r="1025">
      <c r="A1025" s="3" t="s">
        <v>5730</v>
      </c>
      <c r="B1025" s="3" t="s">
        <v>5731</v>
      </c>
      <c r="C1025" s="20">
        <v>3.0</v>
      </c>
      <c r="D1025" s="20">
        <v>2025.0</v>
      </c>
      <c r="E1025" s="3" t="s">
        <v>5732</v>
      </c>
      <c r="F1025" s="7">
        <v>0.08</v>
      </c>
      <c r="J1025" s="3" t="s">
        <v>5733</v>
      </c>
      <c r="M1025" s="5" t="s">
        <v>5734</v>
      </c>
      <c r="N1025" s="5" t="s">
        <v>5729</v>
      </c>
      <c r="O1025" s="20">
        <v>2026.0</v>
      </c>
      <c r="P1025" s="20">
        <v>1.0</v>
      </c>
      <c r="Q1025" s="20">
        <v>1.0</v>
      </c>
    </row>
    <row r="1026">
      <c r="A1026" s="3" t="s">
        <v>5732</v>
      </c>
      <c r="B1026" s="3" t="s">
        <v>5735</v>
      </c>
      <c r="C1026" s="20">
        <v>3.0</v>
      </c>
      <c r="D1026" s="20">
        <v>2024.0</v>
      </c>
      <c r="E1026" s="3" t="s">
        <v>5724</v>
      </c>
      <c r="F1026" s="7">
        <v>0.08</v>
      </c>
      <c r="I1026" s="3" t="s">
        <v>5736</v>
      </c>
      <c r="J1026" s="3" t="s">
        <v>5737</v>
      </c>
      <c r="L1026" s="3" t="s">
        <v>495</v>
      </c>
      <c r="M1026" s="5" t="s">
        <v>5738</v>
      </c>
      <c r="N1026" s="5" t="s">
        <v>5729</v>
      </c>
      <c r="O1026" s="20">
        <v>2026.0</v>
      </c>
      <c r="P1026" s="20">
        <v>1.0</v>
      </c>
      <c r="Q1026" s="20">
        <v>1.0</v>
      </c>
    </row>
    <row r="1027">
      <c r="A1027" s="3" t="s">
        <v>5739</v>
      </c>
      <c r="B1027" s="3" t="s">
        <v>5740</v>
      </c>
      <c r="C1027" s="20">
        <v>4.0</v>
      </c>
      <c r="D1027" s="20">
        <v>2024.0</v>
      </c>
      <c r="E1027" s="3" t="s">
        <v>5741</v>
      </c>
      <c r="F1027" s="7">
        <v>0.1</v>
      </c>
      <c r="J1027" s="3" t="s">
        <v>5742</v>
      </c>
      <c r="M1027" s="5" t="s">
        <v>5743</v>
      </c>
      <c r="N1027" s="5" t="s">
        <v>5744</v>
      </c>
      <c r="O1027" s="20">
        <v>2026.0</v>
      </c>
      <c r="P1027" s="20">
        <v>1.0</v>
      </c>
      <c r="Q1027" s="20">
        <v>1.0</v>
      </c>
    </row>
    <row r="1028">
      <c r="A1028" s="3" t="s">
        <v>5745</v>
      </c>
      <c r="B1028" s="3" t="s">
        <v>5746</v>
      </c>
      <c r="C1028" s="20">
        <v>4.0</v>
      </c>
      <c r="D1028" s="20">
        <v>2023.0</v>
      </c>
      <c r="E1028" s="3" t="s">
        <v>5747</v>
      </c>
      <c r="F1028" s="11"/>
      <c r="J1028" s="3" t="s">
        <v>5748</v>
      </c>
      <c r="M1028" s="5" t="s">
        <v>5749</v>
      </c>
      <c r="N1028" s="5" t="s">
        <v>5750</v>
      </c>
      <c r="O1028" s="20">
        <v>2026.0</v>
      </c>
      <c r="P1028" s="20">
        <v>1.0</v>
      </c>
      <c r="Q1028" s="20">
        <v>1.0</v>
      </c>
    </row>
    <row r="1029">
      <c r="A1029" s="3" t="s">
        <v>758</v>
      </c>
      <c r="B1029" s="3" t="s">
        <v>5751</v>
      </c>
      <c r="C1029" s="20">
        <v>3.0</v>
      </c>
      <c r="D1029" s="20">
        <v>2025.0</v>
      </c>
      <c r="E1029" s="3" t="s">
        <v>5752</v>
      </c>
      <c r="F1029" s="7">
        <v>0.0417</v>
      </c>
      <c r="I1029" s="3" t="s">
        <v>5753</v>
      </c>
      <c r="J1029" s="3" t="s">
        <v>5754</v>
      </c>
      <c r="M1029" s="5" t="s">
        <v>5755</v>
      </c>
      <c r="N1029" s="5" t="s">
        <v>760</v>
      </c>
      <c r="O1029" s="20">
        <v>2026.0</v>
      </c>
      <c r="P1029" s="20">
        <v>1.0</v>
      </c>
      <c r="Q1029" s="20">
        <v>1.0</v>
      </c>
    </row>
    <row r="1030">
      <c r="A1030" s="3" t="s">
        <v>5756</v>
      </c>
      <c r="B1030" s="3" t="s">
        <v>5757</v>
      </c>
      <c r="C1030" s="20">
        <v>3.0</v>
      </c>
      <c r="D1030" s="20">
        <v>2023.0</v>
      </c>
      <c r="E1030" s="3" t="s">
        <v>5758</v>
      </c>
      <c r="F1030" s="7">
        <v>0.0417</v>
      </c>
      <c r="I1030" s="3" t="s">
        <v>5759</v>
      </c>
      <c r="J1030" s="3" t="s">
        <v>5760</v>
      </c>
      <c r="M1030" s="5" t="s">
        <v>5761</v>
      </c>
      <c r="N1030" s="5" t="s">
        <v>760</v>
      </c>
      <c r="O1030" s="20">
        <v>2026.0</v>
      </c>
      <c r="P1030" s="20">
        <v>1.0</v>
      </c>
      <c r="Q1030" s="20">
        <v>1.0</v>
      </c>
    </row>
    <row r="1031">
      <c r="A1031" s="3" t="s">
        <v>5762</v>
      </c>
      <c r="B1031" s="3" t="s">
        <v>5763</v>
      </c>
      <c r="C1031" s="20">
        <v>3.0</v>
      </c>
      <c r="D1031" s="20">
        <v>2026.0</v>
      </c>
      <c r="E1031" s="3" t="s">
        <v>758</v>
      </c>
      <c r="F1031" s="7">
        <v>0.0417</v>
      </c>
      <c r="I1031" s="3" t="s">
        <v>759</v>
      </c>
      <c r="L1031" s="3" t="s">
        <v>495</v>
      </c>
      <c r="M1031" s="5" t="s">
        <v>94</v>
      </c>
      <c r="N1031" s="5" t="s">
        <v>760</v>
      </c>
      <c r="O1031" s="20">
        <v>2026.0</v>
      </c>
      <c r="P1031" s="20">
        <v>1.0</v>
      </c>
      <c r="Q1031" s="3">
        <v>0.0</v>
      </c>
    </row>
    <row r="1032">
      <c r="A1032" s="3" t="s">
        <v>5752</v>
      </c>
      <c r="B1032" s="3" t="s">
        <v>5764</v>
      </c>
      <c r="C1032" s="20">
        <v>3.0</v>
      </c>
      <c r="D1032" s="20">
        <v>2024.0</v>
      </c>
      <c r="E1032" s="3" t="s">
        <v>5756</v>
      </c>
      <c r="F1032" s="7">
        <v>0.0417</v>
      </c>
      <c r="I1032" s="3" t="s">
        <v>5765</v>
      </c>
      <c r="J1032" s="3" t="s">
        <v>5766</v>
      </c>
      <c r="M1032" s="5" t="s">
        <v>5767</v>
      </c>
      <c r="N1032" s="5" t="s">
        <v>760</v>
      </c>
      <c r="O1032" s="20">
        <v>2026.0</v>
      </c>
      <c r="P1032" s="20">
        <v>1.0</v>
      </c>
      <c r="Q1032" s="20">
        <v>1.0</v>
      </c>
    </row>
    <row r="1033">
      <c r="A1033" s="3" t="s">
        <v>5768</v>
      </c>
      <c r="B1033" s="3" t="s">
        <v>5769</v>
      </c>
      <c r="C1033" s="20">
        <v>2.0</v>
      </c>
      <c r="D1033" s="20">
        <v>2025.0</v>
      </c>
      <c r="E1033" s="3" t="s">
        <v>4080</v>
      </c>
      <c r="F1033" s="7">
        <v>0.035</v>
      </c>
      <c r="I1033" s="3" t="s">
        <v>5770</v>
      </c>
      <c r="J1033" s="3" t="s">
        <v>5771</v>
      </c>
      <c r="M1033" s="5" t="s">
        <v>5772</v>
      </c>
      <c r="N1033" s="5" t="s">
        <v>2208</v>
      </c>
      <c r="O1033" s="20">
        <v>2026.0</v>
      </c>
      <c r="P1033" s="20">
        <v>1.0</v>
      </c>
      <c r="Q1033" s="20">
        <v>1.0</v>
      </c>
    </row>
    <row r="1034">
      <c r="A1034" s="3" t="s">
        <v>5773</v>
      </c>
      <c r="B1034" s="3" t="s">
        <v>5774</v>
      </c>
      <c r="C1034" s="20">
        <v>1.0</v>
      </c>
      <c r="D1034" s="20">
        <v>2023.0</v>
      </c>
      <c r="E1034" s="3" t="s">
        <v>5775</v>
      </c>
      <c r="F1034" s="7">
        <v>0.1</v>
      </c>
      <c r="K1034" s="3" t="s">
        <v>5776</v>
      </c>
      <c r="M1034" s="5" t="s">
        <v>5777</v>
      </c>
      <c r="N1034" s="5" t="s">
        <v>5778</v>
      </c>
      <c r="O1034" s="20">
        <v>2026.0</v>
      </c>
      <c r="P1034" s="20">
        <v>1.0</v>
      </c>
      <c r="Q1034" s="20">
        <v>1.0</v>
      </c>
    </row>
    <row r="1035">
      <c r="A1035" s="3" t="s">
        <v>5779</v>
      </c>
      <c r="B1035" s="3" t="s">
        <v>5780</v>
      </c>
      <c r="C1035" s="20">
        <v>1.0</v>
      </c>
      <c r="D1035" s="20">
        <v>2022.0</v>
      </c>
      <c r="E1035" s="3" t="s">
        <v>5225</v>
      </c>
      <c r="F1035" s="11"/>
      <c r="G1035" s="6">
        <v>44926.0</v>
      </c>
      <c r="H1035" s="6">
        <v>44562.0</v>
      </c>
      <c r="K1035" s="3" t="s">
        <v>5781</v>
      </c>
      <c r="M1035" s="5" t="s">
        <v>5782</v>
      </c>
      <c r="N1035" s="5" t="s">
        <v>5221</v>
      </c>
      <c r="O1035" s="20">
        <v>2026.0</v>
      </c>
      <c r="P1035" s="20">
        <v>1.0</v>
      </c>
      <c r="Q1035" s="20">
        <v>1.0</v>
      </c>
    </row>
    <row r="1036">
      <c r="A1036" s="3" t="s">
        <v>5783</v>
      </c>
      <c r="B1036" s="3" t="s">
        <v>5784</v>
      </c>
      <c r="C1036" s="20">
        <v>4.0</v>
      </c>
      <c r="D1036" s="20">
        <v>2027.0</v>
      </c>
      <c r="E1036" s="3" t="s">
        <v>3047</v>
      </c>
      <c r="F1036" s="7">
        <v>0.06</v>
      </c>
      <c r="L1036" s="3" t="s">
        <v>523</v>
      </c>
      <c r="M1036" s="5" t="s">
        <v>5785</v>
      </c>
      <c r="N1036" s="5" t="s">
        <v>936</v>
      </c>
      <c r="O1036" s="20">
        <v>2026.0</v>
      </c>
      <c r="P1036" s="20">
        <v>1.0</v>
      </c>
      <c r="Q1036" s="3">
        <v>0.0</v>
      </c>
    </row>
    <row r="1037">
      <c r="A1037" s="3" t="s">
        <v>5786</v>
      </c>
      <c r="B1037" s="3" t="s">
        <v>5787</v>
      </c>
      <c r="C1037" s="20">
        <v>3.0</v>
      </c>
      <c r="D1037" s="20">
        <v>2024.0</v>
      </c>
      <c r="E1037" s="3" t="s">
        <v>5788</v>
      </c>
      <c r="F1037" s="7">
        <v>0.1</v>
      </c>
      <c r="I1037" s="3" t="s">
        <v>5789</v>
      </c>
      <c r="J1037" s="3" t="s">
        <v>5790</v>
      </c>
      <c r="M1037" s="5" t="s">
        <v>5791</v>
      </c>
      <c r="N1037" s="5" t="s">
        <v>5792</v>
      </c>
      <c r="O1037" s="20">
        <v>2026.0</v>
      </c>
      <c r="P1037" s="20">
        <v>1.0</v>
      </c>
      <c r="Q1037" s="20">
        <v>1.0</v>
      </c>
    </row>
    <row r="1038">
      <c r="A1038" s="3" t="s">
        <v>5793</v>
      </c>
      <c r="B1038" s="3" t="s">
        <v>5794</v>
      </c>
      <c r="C1038" s="20">
        <v>3.0</v>
      </c>
      <c r="D1038" s="20">
        <v>2025.0</v>
      </c>
      <c r="E1038" s="3" t="s">
        <v>5786</v>
      </c>
      <c r="F1038" s="7">
        <v>0.1</v>
      </c>
      <c r="I1038" s="3" t="s">
        <v>5795</v>
      </c>
      <c r="J1038" s="3" t="s">
        <v>5796</v>
      </c>
      <c r="M1038" s="5" t="s">
        <v>5797</v>
      </c>
      <c r="N1038" s="5" t="s">
        <v>5792</v>
      </c>
      <c r="O1038" s="20">
        <v>2026.0</v>
      </c>
      <c r="P1038" s="20">
        <v>1.0</v>
      </c>
      <c r="Q1038" s="20">
        <v>1.0</v>
      </c>
    </row>
    <row r="1039">
      <c r="A1039" s="3" t="s">
        <v>5798</v>
      </c>
      <c r="B1039" s="3" t="s">
        <v>5799</v>
      </c>
      <c r="C1039" s="20">
        <v>3.0</v>
      </c>
      <c r="D1039" s="20">
        <v>2026.0</v>
      </c>
      <c r="E1039" s="3" t="s">
        <v>5793</v>
      </c>
      <c r="F1039" s="7">
        <v>0.1</v>
      </c>
      <c r="L1039" s="3" t="s">
        <v>495</v>
      </c>
      <c r="M1039" s="5" t="s">
        <v>5800</v>
      </c>
      <c r="N1039" s="5" t="s">
        <v>5792</v>
      </c>
      <c r="O1039" s="20">
        <v>2026.0</v>
      </c>
      <c r="P1039" s="20">
        <v>1.0</v>
      </c>
      <c r="Q1039" s="20">
        <v>1.0</v>
      </c>
    </row>
    <row r="1040">
      <c r="A1040" s="3" t="s">
        <v>5801</v>
      </c>
      <c r="B1040" s="3" t="s">
        <v>5802</v>
      </c>
      <c r="C1040" s="20">
        <v>1.0</v>
      </c>
      <c r="D1040" s="20">
        <v>2022.0</v>
      </c>
      <c r="E1040" s="3" t="s">
        <v>5803</v>
      </c>
      <c r="F1040" s="7">
        <v>0.0358</v>
      </c>
      <c r="J1040" s="3" t="s">
        <v>5804</v>
      </c>
      <c r="M1040" s="5" t="s">
        <v>5805</v>
      </c>
      <c r="N1040" s="5" t="s">
        <v>1068</v>
      </c>
      <c r="O1040" s="20">
        <v>2026.0</v>
      </c>
      <c r="P1040" s="20">
        <v>1.0</v>
      </c>
      <c r="Q1040" s="20">
        <v>1.0</v>
      </c>
    </row>
    <row r="1041">
      <c r="A1041" s="3" t="s">
        <v>3818</v>
      </c>
      <c r="B1041" s="3" t="s">
        <v>5806</v>
      </c>
      <c r="C1041" s="20">
        <v>1.0</v>
      </c>
      <c r="D1041" s="20">
        <v>2023.0</v>
      </c>
      <c r="E1041" s="3" t="s">
        <v>5801</v>
      </c>
      <c r="F1041" s="7">
        <v>0.046</v>
      </c>
      <c r="J1041" s="3" t="s">
        <v>5807</v>
      </c>
      <c r="M1041" s="5" t="s">
        <v>5808</v>
      </c>
      <c r="N1041" s="5" t="s">
        <v>1068</v>
      </c>
      <c r="O1041" s="20">
        <v>2026.0</v>
      </c>
      <c r="P1041" s="20">
        <v>1.0</v>
      </c>
      <c r="Q1041" s="20">
        <v>1.0</v>
      </c>
    </row>
    <row r="1042">
      <c r="A1042" s="3" t="s">
        <v>5809</v>
      </c>
      <c r="B1042" s="3" t="s">
        <v>5810</v>
      </c>
      <c r="C1042" s="20">
        <v>1.0</v>
      </c>
      <c r="D1042" s="20">
        <v>2023.0</v>
      </c>
      <c r="E1042" s="3" t="s">
        <v>5811</v>
      </c>
      <c r="F1042" s="7">
        <v>0.15</v>
      </c>
      <c r="K1042" s="3" t="s">
        <v>5812</v>
      </c>
      <c r="M1042" s="5" t="s">
        <v>5813</v>
      </c>
      <c r="N1042" s="5" t="s">
        <v>5814</v>
      </c>
      <c r="O1042" s="20">
        <v>2026.0</v>
      </c>
      <c r="P1042" s="20">
        <v>1.0</v>
      </c>
      <c r="Q1042" s="20">
        <v>1.0</v>
      </c>
    </row>
    <row r="1043">
      <c r="A1043" s="3" t="s">
        <v>5815</v>
      </c>
      <c r="B1043" s="3" t="s">
        <v>5816</v>
      </c>
      <c r="C1043" s="20">
        <v>4.0</v>
      </c>
      <c r="D1043" s="20">
        <v>2024.0</v>
      </c>
      <c r="E1043" s="3" t="s">
        <v>5817</v>
      </c>
      <c r="F1043" s="7">
        <v>0.05</v>
      </c>
      <c r="J1043" s="3" t="s">
        <v>5818</v>
      </c>
      <c r="M1043" s="5" t="s">
        <v>5819</v>
      </c>
      <c r="N1043" s="5" t="s">
        <v>5820</v>
      </c>
      <c r="O1043" s="20">
        <v>2026.0</v>
      </c>
      <c r="P1043" s="20">
        <v>1.0</v>
      </c>
      <c r="Q1043" s="20">
        <v>1.0</v>
      </c>
    </row>
    <row r="1044">
      <c r="A1044" s="3" t="s">
        <v>5821</v>
      </c>
      <c r="B1044" s="3" t="s">
        <v>5822</v>
      </c>
      <c r="C1044" s="20">
        <v>2.0</v>
      </c>
      <c r="D1044" s="20">
        <v>2025.0</v>
      </c>
      <c r="E1044" s="3" t="s">
        <v>5823</v>
      </c>
      <c r="F1044" s="7">
        <v>0.05</v>
      </c>
      <c r="I1044" s="3" t="s">
        <v>5824</v>
      </c>
      <c r="J1044" s="3" t="s">
        <v>5825</v>
      </c>
      <c r="L1044" s="3" t="s">
        <v>495</v>
      </c>
      <c r="M1044" s="5" t="s">
        <v>5826</v>
      </c>
      <c r="N1044" s="5" t="s">
        <v>5827</v>
      </c>
      <c r="O1044" s="20">
        <v>2026.0</v>
      </c>
      <c r="P1044" s="20">
        <v>1.0</v>
      </c>
      <c r="Q1044" s="20">
        <v>1.0</v>
      </c>
    </row>
    <row r="1045">
      <c r="A1045" s="3" t="s">
        <v>5828</v>
      </c>
      <c r="B1045" s="3" t="s">
        <v>5829</v>
      </c>
      <c r="C1045" s="20">
        <v>3.0</v>
      </c>
      <c r="D1045" s="20">
        <v>2025.0</v>
      </c>
      <c r="E1045" s="3" t="s">
        <v>5821</v>
      </c>
      <c r="F1045" s="7">
        <v>0.05</v>
      </c>
      <c r="I1045" s="3" t="s">
        <v>5824</v>
      </c>
      <c r="J1045" s="3" t="s">
        <v>5830</v>
      </c>
      <c r="L1045" s="3" t="s">
        <v>495</v>
      </c>
      <c r="M1045" s="5" t="s">
        <v>5831</v>
      </c>
      <c r="N1045" s="5" t="s">
        <v>5827</v>
      </c>
      <c r="O1045" s="20">
        <v>2026.0</v>
      </c>
      <c r="P1045" s="20">
        <v>1.0</v>
      </c>
      <c r="Q1045" s="20">
        <v>1.0</v>
      </c>
    </row>
    <row r="1046">
      <c r="A1046" s="3" t="s">
        <v>5832</v>
      </c>
      <c r="B1046" s="3" t="s">
        <v>5833</v>
      </c>
      <c r="C1046" s="20">
        <v>3.0</v>
      </c>
      <c r="D1046" s="20">
        <v>2024.0</v>
      </c>
      <c r="E1046" s="3" t="s">
        <v>5834</v>
      </c>
      <c r="F1046" s="7">
        <v>0.11</v>
      </c>
      <c r="J1046" s="3" t="s">
        <v>5835</v>
      </c>
      <c r="L1046" s="3" t="s">
        <v>495</v>
      </c>
      <c r="M1046" s="5" t="s">
        <v>5836</v>
      </c>
      <c r="N1046" s="5" t="s">
        <v>5837</v>
      </c>
      <c r="O1046" s="20">
        <v>2026.0</v>
      </c>
      <c r="P1046" s="20">
        <v>1.0</v>
      </c>
      <c r="Q1046" s="20">
        <v>1.0</v>
      </c>
    </row>
    <row r="1047">
      <c r="A1047" s="3" t="s">
        <v>5838</v>
      </c>
      <c r="B1047" s="3" t="s">
        <v>5839</v>
      </c>
      <c r="C1047" s="20">
        <v>4.0</v>
      </c>
      <c r="D1047" s="20">
        <v>2023.0</v>
      </c>
      <c r="E1047" s="3" t="s">
        <v>2896</v>
      </c>
      <c r="F1047" s="7">
        <v>0.02</v>
      </c>
      <c r="J1047" s="3" t="s">
        <v>5840</v>
      </c>
      <c r="M1047" s="5" t="s">
        <v>5841</v>
      </c>
      <c r="N1047" s="5" t="s">
        <v>2901</v>
      </c>
      <c r="O1047" s="20">
        <v>2026.0</v>
      </c>
      <c r="P1047" s="20">
        <v>1.0</v>
      </c>
      <c r="Q1047" s="20">
        <v>1.0</v>
      </c>
    </row>
    <row r="1048">
      <c r="A1048" s="3" t="s">
        <v>5842</v>
      </c>
      <c r="B1048" s="3" t="s">
        <v>5843</v>
      </c>
      <c r="C1048" s="20">
        <v>4.0</v>
      </c>
      <c r="D1048" s="20">
        <v>2024.0</v>
      </c>
      <c r="E1048" s="3" t="s">
        <v>5838</v>
      </c>
      <c r="F1048" s="7">
        <v>0.02</v>
      </c>
      <c r="I1048" s="3" t="s">
        <v>5844</v>
      </c>
      <c r="J1048" s="3" t="s">
        <v>5845</v>
      </c>
      <c r="M1048" s="5" t="s">
        <v>5846</v>
      </c>
      <c r="N1048" s="5" t="s">
        <v>2901</v>
      </c>
      <c r="O1048" s="20">
        <v>2026.0</v>
      </c>
      <c r="P1048" s="20">
        <v>1.0</v>
      </c>
      <c r="Q1048" s="20">
        <v>1.0</v>
      </c>
    </row>
    <row r="1049">
      <c r="A1049" s="3" t="s">
        <v>5847</v>
      </c>
      <c r="B1049" s="3" t="s">
        <v>5848</v>
      </c>
      <c r="C1049" s="20">
        <v>3.0</v>
      </c>
      <c r="D1049" s="20">
        <v>2022.0</v>
      </c>
      <c r="E1049" s="3" t="s">
        <v>5849</v>
      </c>
      <c r="F1049" s="7">
        <v>0.06</v>
      </c>
      <c r="J1049" s="3" t="s">
        <v>5850</v>
      </c>
      <c r="M1049" s="5" t="s">
        <v>5851</v>
      </c>
      <c r="N1049" s="5" t="s">
        <v>5852</v>
      </c>
      <c r="O1049" s="20">
        <v>2026.0</v>
      </c>
      <c r="P1049" s="20">
        <v>1.0</v>
      </c>
      <c r="Q1049" s="20">
        <v>1.0</v>
      </c>
    </row>
    <row r="1050">
      <c r="A1050" s="3" t="s">
        <v>5853</v>
      </c>
      <c r="B1050" s="3" t="s">
        <v>5854</v>
      </c>
      <c r="C1050" s="20">
        <v>2.0</v>
      </c>
      <c r="D1050" s="20">
        <v>2026.0</v>
      </c>
      <c r="E1050" s="3" t="s">
        <v>5855</v>
      </c>
      <c r="F1050" s="11"/>
      <c r="L1050" s="3" t="s">
        <v>541</v>
      </c>
      <c r="M1050" s="5" t="s">
        <v>5856</v>
      </c>
      <c r="N1050" s="5" t="s">
        <v>5857</v>
      </c>
      <c r="O1050" s="20">
        <v>2026.0</v>
      </c>
      <c r="P1050" s="20">
        <v>1.0</v>
      </c>
      <c r="Q1050" s="3">
        <v>0.0</v>
      </c>
    </row>
    <row r="1051">
      <c r="A1051" s="3" t="s">
        <v>5858</v>
      </c>
      <c r="B1051" s="3" t="s">
        <v>5859</v>
      </c>
      <c r="C1051" s="20">
        <v>3.0</v>
      </c>
      <c r="D1051" s="20">
        <v>2023.0</v>
      </c>
      <c r="E1051" s="3" t="s">
        <v>5860</v>
      </c>
      <c r="F1051" s="7">
        <v>0.2</v>
      </c>
      <c r="I1051" s="3" t="s">
        <v>5861</v>
      </c>
      <c r="K1051" s="3" t="s">
        <v>5862</v>
      </c>
      <c r="L1051" s="3" t="s">
        <v>2608</v>
      </c>
      <c r="M1051" s="5" t="s">
        <v>5863</v>
      </c>
      <c r="N1051" s="5" t="s">
        <v>5864</v>
      </c>
      <c r="O1051" s="20">
        <v>2026.0</v>
      </c>
      <c r="P1051" s="20">
        <v>1.0</v>
      </c>
      <c r="Q1051" s="20">
        <v>1.0</v>
      </c>
    </row>
    <row r="1052">
      <c r="A1052" s="3" t="s">
        <v>5865</v>
      </c>
      <c r="B1052" s="3" t="s">
        <v>5866</v>
      </c>
      <c r="C1052" s="20">
        <v>3.0</v>
      </c>
      <c r="D1052" s="20">
        <v>2023.0</v>
      </c>
      <c r="E1052" s="3" t="s">
        <v>5634</v>
      </c>
      <c r="F1052" s="7">
        <v>0.0146</v>
      </c>
      <c r="J1052" s="3" t="s">
        <v>5867</v>
      </c>
      <c r="M1052" s="5" t="s">
        <v>5868</v>
      </c>
      <c r="N1052" s="5" t="s">
        <v>5640</v>
      </c>
      <c r="O1052" s="20">
        <v>2026.0</v>
      </c>
      <c r="P1052" s="20">
        <v>1.0</v>
      </c>
      <c r="Q1052" s="20">
        <v>1.0</v>
      </c>
    </row>
    <row r="1053">
      <c r="A1053" s="3" t="s">
        <v>5869</v>
      </c>
      <c r="B1053" s="3" t="s">
        <v>5870</v>
      </c>
      <c r="C1053" s="20">
        <v>3.0</v>
      </c>
      <c r="D1053" s="20">
        <v>2023.0</v>
      </c>
      <c r="E1053" s="3" t="s">
        <v>5871</v>
      </c>
      <c r="F1053" s="7">
        <v>0.15</v>
      </c>
      <c r="I1053" s="3" t="s">
        <v>5872</v>
      </c>
      <c r="J1053" s="3" t="s">
        <v>5873</v>
      </c>
      <c r="M1053" s="5" t="s">
        <v>5874</v>
      </c>
      <c r="N1053" s="5" t="s">
        <v>2769</v>
      </c>
      <c r="O1053" s="20">
        <v>2026.0</v>
      </c>
      <c r="P1053" s="20">
        <v>1.0</v>
      </c>
      <c r="Q1053" s="20">
        <v>1.0</v>
      </c>
    </row>
    <row r="1054">
      <c r="A1054" s="3" t="s">
        <v>5875</v>
      </c>
      <c r="B1054" s="3" t="s">
        <v>5876</v>
      </c>
      <c r="C1054" s="20">
        <v>2.0</v>
      </c>
      <c r="D1054" s="20">
        <v>2023.0</v>
      </c>
      <c r="E1054" s="3" t="s">
        <v>5877</v>
      </c>
      <c r="F1054" s="7">
        <v>0.0066</v>
      </c>
      <c r="J1054" s="3" t="s">
        <v>5878</v>
      </c>
      <c r="M1054" s="5" t="s">
        <v>5879</v>
      </c>
      <c r="N1054" s="5" t="s">
        <v>5880</v>
      </c>
      <c r="O1054" s="20">
        <v>2026.0</v>
      </c>
      <c r="P1054" s="20">
        <v>1.0</v>
      </c>
      <c r="Q1054" s="20">
        <v>1.0</v>
      </c>
    </row>
    <row r="1055">
      <c r="A1055" s="3" t="s">
        <v>5881</v>
      </c>
      <c r="B1055" s="3" t="s">
        <v>5882</v>
      </c>
      <c r="C1055" s="20">
        <v>1.0</v>
      </c>
      <c r="D1055" s="20">
        <v>2026.0</v>
      </c>
      <c r="E1055" s="3" t="s">
        <v>4823</v>
      </c>
      <c r="F1055" s="7">
        <v>0.04552212</v>
      </c>
      <c r="L1055" s="3" t="s">
        <v>523</v>
      </c>
      <c r="M1055" s="5" t="s">
        <v>5883</v>
      </c>
      <c r="N1055" s="5" t="s">
        <v>4829</v>
      </c>
      <c r="O1055" s="20">
        <v>2026.0</v>
      </c>
      <c r="P1055" s="20">
        <v>1.0</v>
      </c>
      <c r="Q1055" s="20">
        <v>1.0</v>
      </c>
    </row>
    <row r="1056">
      <c r="A1056" s="3" t="s">
        <v>5884</v>
      </c>
      <c r="B1056" s="3" t="s">
        <v>5885</v>
      </c>
      <c r="C1056" s="20">
        <v>3.0</v>
      </c>
      <c r="D1056" s="20">
        <v>2023.0</v>
      </c>
      <c r="E1056" s="3" t="s">
        <v>5886</v>
      </c>
      <c r="F1056" s="7">
        <v>0.0769</v>
      </c>
      <c r="I1056" s="3" t="s">
        <v>5887</v>
      </c>
      <c r="J1056" s="3" t="s">
        <v>5888</v>
      </c>
      <c r="M1056" s="5" t="s">
        <v>5889</v>
      </c>
      <c r="N1056" s="5" t="s">
        <v>3834</v>
      </c>
      <c r="O1056" s="20">
        <v>2026.0</v>
      </c>
      <c r="P1056" s="20">
        <v>1.0</v>
      </c>
      <c r="Q1056" s="20">
        <v>1.0</v>
      </c>
    </row>
    <row r="1057">
      <c r="A1057" s="3" t="s">
        <v>5890</v>
      </c>
      <c r="B1057" s="3" t="s">
        <v>5891</v>
      </c>
      <c r="C1057" s="20">
        <v>3.0</v>
      </c>
      <c r="D1057" s="20">
        <v>2025.0</v>
      </c>
      <c r="E1057" s="3" t="s">
        <v>5892</v>
      </c>
      <c r="F1057" s="7">
        <v>0.0769</v>
      </c>
      <c r="K1057" s="3" t="s">
        <v>5893</v>
      </c>
      <c r="M1057" s="5" t="s">
        <v>5894</v>
      </c>
      <c r="N1057" s="5" t="s">
        <v>3834</v>
      </c>
      <c r="O1057" s="20">
        <v>2026.0</v>
      </c>
      <c r="P1057" s="20">
        <v>1.0</v>
      </c>
      <c r="Q1057" s="20">
        <v>1.0</v>
      </c>
    </row>
    <row r="1058">
      <c r="A1058" s="3" t="s">
        <v>5895</v>
      </c>
      <c r="B1058" s="3" t="s">
        <v>5896</v>
      </c>
      <c r="C1058" s="20">
        <v>1.0</v>
      </c>
      <c r="D1058" s="20">
        <v>2023.0</v>
      </c>
      <c r="E1058" s="3" t="s">
        <v>5897</v>
      </c>
      <c r="F1058" s="7">
        <v>0.11</v>
      </c>
      <c r="J1058" s="3" t="s">
        <v>5898</v>
      </c>
      <c r="M1058" s="5" t="s">
        <v>5899</v>
      </c>
      <c r="N1058" s="5" t="s">
        <v>5900</v>
      </c>
      <c r="O1058" s="20">
        <v>2026.0</v>
      </c>
      <c r="P1058" s="20">
        <v>1.0</v>
      </c>
      <c r="Q1058" s="20">
        <v>1.0</v>
      </c>
    </row>
    <row r="1059">
      <c r="A1059" s="3" t="s">
        <v>5901</v>
      </c>
      <c r="B1059" s="3" t="s">
        <v>5902</v>
      </c>
      <c r="C1059" s="20">
        <v>4.0</v>
      </c>
      <c r="D1059" s="20">
        <v>2025.0</v>
      </c>
      <c r="E1059" s="3" t="s">
        <v>5903</v>
      </c>
      <c r="F1059" s="7">
        <v>0.085</v>
      </c>
      <c r="J1059" s="3" t="s">
        <v>5904</v>
      </c>
      <c r="L1059" s="3" t="s">
        <v>495</v>
      </c>
      <c r="M1059" s="5" t="s">
        <v>5905</v>
      </c>
      <c r="N1059" s="5" t="s">
        <v>5900</v>
      </c>
      <c r="O1059" s="20">
        <v>2026.0</v>
      </c>
      <c r="P1059" s="20">
        <v>1.0</v>
      </c>
      <c r="Q1059" s="20">
        <v>1.0</v>
      </c>
    </row>
    <row r="1060">
      <c r="A1060" s="3" t="s">
        <v>5906</v>
      </c>
      <c r="B1060" s="3" t="s">
        <v>5907</v>
      </c>
      <c r="C1060" s="20">
        <v>1.0</v>
      </c>
      <c r="D1060" s="20">
        <v>2027.0</v>
      </c>
      <c r="E1060" s="3" t="s">
        <v>5901</v>
      </c>
      <c r="F1060" s="7">
        <v>0.085</v>
      </c>
      <c r="M1060" s="5" t="s">
        <v>5908</v>
      </c>
      <c r="N1060" s="5" t="s">
        <v>5900</v>
      </c>
      <c r="O1060" s="20">
        <v>2026.0</v>
      </c>
      <c r="P1060" s="20">
        <v>1.0</v>
      </c>
      <c r="Q1060" s="3">
        <v>0.0</v>
      </c>
    </row>
    <row r="1061">
      <c r="A1061" s="3" t="s">
        <v>5909</v>
      </c>
      <c r="B1061" s="3" t="s">
        <v>5910</v>
      </c>
      <c r="C1061" s="20">
        <v>1.0</v>
      </c>
      <c r="D1061" s="20">
        <v>2022.0</v>
      </c>
      <c r="F1061" s="11"/>
      <c r="J1061" s="3" t="s">
        <v>5911</v>
      </c>
      <c r="M1061" s="5" t="s">
        <v>5912</v>
      </c>
      <c r="N1061" s="5" t="s">
        <v>4633</v>
      </c>
      <c r="O1061" s="20">
        <v>2026.0</v>
      </c>
      <c r="P1061" s="20">
        <v>1.0</v>
      </c>
      <c r="Q1061" s="3">
        <v>0.0</v>
      </c>
    </row>
    <row r="1062">
      <c r="A1062" s="3" t="s">
        <v>4629</v>
      </c>
      <c r="B1062" s="3" t="s">
        <v>5913</v>
      </c>
      <c r="C1062" s="20">
        <v>1.0</v>
      </c>
      <c r="D1062" s="20">
        <v>2024.0</v>
      </c>
      <c r="E1062" s="3" t="s">
        <v>5909</v>
      </c>
      <c r="F1062" s="7">
        <v>0.035</v>
      </c>
      <c r="I1062" s="3" t="s">
        <v>5914</v>
      </c>
      <c r="J1062" s="3" t="s">
        <v>5915</v>
      </c>
      <c r="M1062" s="5" t="s">
        <v>5916</v>
      </c>
      <c r="N1062" s="5" t="s">
        <v>4633</v>
      </c>
      <c r="O1062" s="20">
        <v>2026.0</v>
      </c>
      <c r="P1062" s="20">
        <v>1.0</v>
      </c>
      <c r="Q1062" s="20">
        <v>1.0</v>
      </c>
    </row>
    <row r="1063">
      <c r="A1063" s="3" t="s">
        <v>5570</v>
      </c>
      <c r="B1063" s="3" t="s">
        <v>5917</v>
      </c>
      <c r="C1063" s="20">
        <v>3.0</v>
      </c>
      <c r="D1063" s="20">
        <v>2023.0</v>
      </c>
      <c r="E1063" s="3" t="s">
        <v>5918</v>
      </c>
      <c r="F1063" s="7">
        <v>0.03</v>
      </c>
      <c r="J1063" s="3" t="s">
        <v>5919</v>
      </c>
      <c r="M1063" s="5" t="s">
        <v>5920</v>
      </c>
      <c r="N1063" s="5" t="s">
        <v>5573</v>
      </c>
      <c r="O1063" s="20">
        <v>2026.0</v>
      </c>
      <c r="P1063" s="20">
        <v>1.0</v>
      </c>
      <c r="Q1063" s="20">
        <v>1.0</v>
      </c>
    </row>
    <row r="1064">
      <c r="A1064" s="3" t="s">
        <v>5921</v>
      </c>
      <c r="B1064" s="3" t="s">
        <v>5922</v>
      </c>
      <c r="C1064" s="20">
        <v>4.0</v>
      </c>
      <c r="D1064" s="20">
        <v>2025.0</v>
      </c>
      <c r="E1064" s="3" t="s">
        <v>5568</v>
      </c>
      <c r="F1064" s="7">
        <v>0.04</v>
      </c>
      <c r="I1064" s="3" t="s">
        <v>5923</v>
      </c>
      <c r="J1064" s="3" t="s">
        <v>5924</v>
      </c>
      <c r="L1064" s="3" t="s">
        <v>523</v>
      </c>
      <c r="M1064" s="5" t="s">
        <v>5925</v>
      </c>
      <c r="N1064" s="5" t="s">
        <v>5573</v>
      </c>
      <c r="O1064" s="20">
        <v>2026.0</v>
      </c>
      <c r="P1064" s="20">
        <v>1.0</v>
      </c>
      <c r="Q1064" s="20">
        <v>1.0</v>
      </c>
    </row>
    <row r="1065">
      <c r="A1065" s="3" t="s">
        <v>5926</v>
      </c>
      <c r="B1065" s="3" t="s">
        <v>5927</v>
      </c>
      <c r="C1065" s="20">
        <v>4.0</v>
      </c>
      <c r="D1065" s="20">
        <v>2026.0</v>
      </c>
      <c r="E1065" s="3" t="s">
        <v>5921</v>
      </c>
      <c r="F1065" s="7">
        <v>0.04</v>
      </c>
      <c r="L1065" s="3" t="s">
        <v>523</v>
      </c>
      <c r="M1065" s="5" t="s">
        <v>5928</v>
      </c>
      <c r="N1065" s="5" t="s">
        <v>5573</v>
      </c>
      <c r="O1065" s="20">
        <v>2026.0</v>
      </c>
      <c r="P1065" s="20">
        <v>1.0</v>
      </c>
      <c r="Q1065" s="3">
        <v>0.0</v>
      </c>
    </row>
    <row r="1066">
      <c r="A1066" s="3" t="s">
        <v>1949</v>
      </c>
      <c r="B1066" s="3" t="s">
        <v>5929</v>
      </c>
      <c r="C1066" s="20">
        <v>1.0</v>
      </c>
      <c r="D1066" s="20">
        <v>2025.0</v>
      </c>
      <c r="E1066" s="3" t="s">
        <v>5930</v>
      </c>
      <c r="F1066" s="7">
        <v>0.075</v>
      </c>
      <c r="I1066" s="3" t="s">
        <v>5931</v>
      </c>
      <c r="J1066" s="3" t="s">
        <v>5932</v>
      </c>
      <c r="M1066" s="5" t="s">
        <v>5933</v>
      </c>
      <c r="N1066" s="5" t="s">
        <v>1951</v>
      </c>
      <c r="O1066" s="20">
        <v>2026.0</v>
      </c>
      <c r="P1066" s="20">
        <v>1.0</v>
      </c>
      <c r="Q1066" s="20">
        <v>1.0</v>
      </c>
    </row>
    <row r="1067">
      <c r="A1067" s="3" t="s">
        <v>5934</v>
      </c>
      <c r="B1067" s="3" t="s">
        <v>5935</v>
      </c>
      <c r="C1067" s="20">
        <v>1.0</v>
      </c>
      <c r="D1067" s="20">
        <v>2026.0</v>
      </c>
      <c r="E1067" s="3" t="s">
        <v>5936</v>
      </c>
      <c r="F1067" s="7">
        <v>0.1419</v>
      </c>
      <c r="L1067" s="3" t="s">
        <v>541</v>
      </c>
      <c r="M1067" s="5" t="s">
        <v>5937</v>
      </c>
      <c r="N1067" s="5" t="s">
        <v>5938</v>
      </c>
      <c r="O1067" s="20">
        <v>2026.0</v>
      </c>
      <c r="P1067" s="20">
        <v>1.0</v>
      </c>
      <c r="Q1067" s="3">
        <v>0.0</v>
      </c>
    </row>
    <row r="1068">
      <c r="A1068" s="3" t="s">
        <v>5939</v>
      </c>
      <c r="B1068" s="3" t="s">
        <v>5940</v>
      </c>
      <c r="C1068" s="20">
        <v>1.0</v>
      </c>
      <c r="D1068" s="20">
        <v>2024.0</v>
      </c>
      <c r="E1068" s="3" t="s">
        <v>5941</v>
      </c>
      <c r="F1068" s="7">
        <v>0.11</v>
      </c>
      <c r="I1068" s="3" t="s">
        <v>5942</v>
      </c>
      <c r="J1068" s="3" t="s">
        <v>5943</v>
      </c>
      <c r="M1068" s="5" t="s">
        <v>5944</v>
      </c>
      <c r="N1068" s="5" t="s">
        <v>5945</v>
      </c>
      <c r="O1068" s="20">
        <v>2026.0</v>
      </c>
      <c r="P1068" s="20">
        <v>1.0</v>
      </c>
      <c r="Q1068" s="20">
        <v>1.0</v>
      </c>
    </row>
    <row r="1069">
      <c r="A1069" s="3" t="s">
        <v>5946</v>
      </c>
      <c r="B1069" s="3" t="s">
        <v>5947</v>
      </c>
      <c r="C1069" s="20">
        <v>1.0</v>
      </c>
      <c r="D1069" s="20">
        <v>2026.0</v>
      </c>
      <c r="E1069" s="3" t="s">
        <v>5948</v>
      </c>
      <c r="F1069" s="7">
        <v>0.11</v>
      </c>
      <c r="L1069" s="3" t="s">
        <v>1027</v>
      </c>
      <c r="M1069" s="5" t="s">
        <v>5949</v>
      </c>
      <c r="N1069" s="5" t="s">
        <v>5945</v>
      </c>
      <c r="O1069" s="20">
        <v>2026.0</v>
      </c>
      <c r="P1069" s="20">
        <v>1.0</v>
      </c>
      <c r="Q1069" s="3">
        <v>0.0</v>
      </c>
    </row>
    <row r="1070">
      <c r="A1070" s="3" t="s">
        <v>5948</v>
      </c>
      <c r="B1070" s="3" t="s">
        <v>5950</v>
      </c>
      <c r="C1070" s="20">
        <v>1.0</v>
      </c>
      <c r="D1070" s="20">
        <v>2025.0</v>
      </c>
      <c r="E1070" s="3" t="s">
        <v>5939</v>
      </c>
      <c r="F1070" s="7">
        <v>0.11</v>
      </c>
      <c r="J1070" s="3" t="s">
        <v>5951</v>
      </c>
      <c r="M1070" s="5" t="s">
        <v>5952</v>
      </c>
      <c r="N1070" s="5" t="s">
        <v>5945</v>
      </c>
      <c r="O1070" s="20">
        <v>2026.0</v>
      </c>
      <c r="P1070" s="20">
        <v>1.0</v>
      </c>
      <c r="Q1070" s="20">
        <v>1.0</v>
      </c>
    </row>
    <row r="1071">
      <c r="A1071" s="3" t="s">
        <v>5953</v>
      </c>
      <c r="B1071" s="3" t="s">
        <v>5954</v>
      </c>
      <c r="C1071" s="20">
        <v>3.0</v>
      </c>
      <c r="D1071" s="20">
        <v>2024.0</v>
      </c>
      <c r="E1071" s="3" t="s">
        <v>2006</v>
      </c>
      <c r="F1071" s="7">
        <v>0.2</v>
      </c>
      <c r="I1071" s="3" t="s">
        <v>5955</v>
      </c>
      <c r="J1071" s="3" t="s">
        <v>5956</v>
      </c>
      <c r="M1071" s="5" t="s">
        <v>5957</v>
      </c>
      <c r="N1071" s="5" t="s">
        <v>2011</v>
      </c>
      <c r="O1071" s="20">
        <v>2026.0</v>
      </c>
      <c r="P1071" s="20">
        <v>1.0</v>
      </c>
      <c r="Q1071" s="20">
        <v>1.0</v>
      </c>
    </row>
    <row r="1072">
      <c r="A1072" s="3" t="s">
        <v>5958</v>
      </c>
      <c r="B1072" s="3" t="s">
        <v>5959</v>
      </c>
      <c r="C1072" s="20">
        <v>1.0</v>
      </c>
      <c r="D1072" s="20">
        <v>2026.0</v>
      </c>
      <c r="E1072" s="3" t="s">
        <v>5960</v>
      </c>
      <c r="F1072" s="7">
        <v>0.2</v>
      </c>
      <c r="I1072" s="3" t="s">
        <v>5961</v>
      </c>
      <c r="L1072" s="3" t="s">
        <v>523</v>
      </c>
      <c r="M1072" s="5" t="s">
        <v>5962</v>
      </c>
      <c r="N1072" s="5" t="s">
        <v>2011</v>
      </c>
      <c r="O1072" s="20">
        <v>2026.0</v>
      </c>
      <c r="P1072" s="20">
        <v>1.0</v>
      </c>
      <c r="Q1072" s="20">
        <v>1.0</v>
      </c>
    </row>
    <row r="1073">
      <c r="A1073" s="3" t="s">
        <v>5963</v>
      </c>
      <c r="B1073" s="3" t="s">
        <v>5964</v>
      </c>
      <c r="C1073" s="20">
        <v>4.0</v>
      </c>
      <c r="D1073" s="20">
        <v>2023.0</v>
      </c>
      <c r="E1073" s="3" t="s">
        <v>5965</v>
      </c>
      <c r="F1073" s="7">
        <v>0.2</v>
      </c>
      <c r="I1073" s="3" t="s">
        <v>5966</v>
      </c>
      <c r="J1073" s="3" t="s">
        <v>5967</v>
      </c>
      <c r="M1073" s="5" t="s">
        <v>5968</v>
      </c>
      <c r="N1073" s="5" t="s">
        <v>5969</v>
      </c>
      <c r="O1073" s="20">
        <v>2026.0</v>
      </c>
      <c r="P1073" s="20">
        <v>1.0</v>
      </c>
      <c r="Q1073" s="20">
        <v>1.0</v>
      </c>
    </row>
    <row r="1074">
      <c r="A1074" s="3" t="s">
        <v>5970</v>
      </c>
      <c r="B1074" s="3" t="s">
        <v>5971</v>
      </c>
      <c r="C1074" s="20">
        <v>4.0</v>
      </c>
      <c r="D1074" s="20">
        <v>2024.0</v>
      </c>
      <c r="E1074" s="3" t="s">
        <v>5963</v>
      </c>
      <c r="F1074" s="7">
        <v>0.2</v>
      </c>
      <c r="I1074" s="3" t="s">
        <v>5972</v>
      </c>
      <c r="J1074" s="3" t="s">
        <v>5973</v>
      </c>
      <c r="M1074" s="5" t="s">
        <v>5974</v>
      </c>
      <c r="N1074" s="5" t="s">
        <v>5969</v>
      </c>
      <c r="O1074" s="20">
        <v>2026.0</v>
      </c>
      <c r="P1074" s="20">
        <v>1.0</v>
      </c>
      <c r="Q1074" s="20">
        <v>1.0</v>
      </c>
    </row>
    <row r="1075">
      <c r="A1075" s="3" t="s">
        <v>5975</v>
      </c>
      <c r="B1075" s="3" t="s">
        <v>5976</v>
      </c>
      <c r="C1075" s="20">
        <v>1.0</v>
      </c>
      <c r="D1075" s="20">
        <v>2024.0</v>
      </c>
      <c r="E1075" s="3" t="s">
        <v>5977</v>
      </c>
      <c r="F1075" s="7">
        <v>0.2</v>
      </c>
      <c r="K1075" s="3" t="s">
        <v>5978</v>
      </c>
      <c r="M1075" s="5" t="s">
        <v>5979</v>
      </c>
      <c r="N1075" s="5" t="s">
        <v>2843</v>
      </c>
      <c r="O1075" s="20">
        <v>2026.0</v>
      </c>
      <c r="P1075" s="20">
        <v>1.0</v>
      </c>
      <c r="Q1075" s="20">
        <v>1.0</v>
      </c>
    </row>
    <row r="1076">
      <c r="A1076" s="3" t="s">
        <v>5980</v>
      </c>
      <c r="B1076" s="3" t="s">
        <v>5981</v>
      </c>
      <c r="C1076" s="20">
        <v>2.0</v>
      </c>
      <c r="D1076" s="20">
        <v>2026.0</v>
      </c>
      <c r="E1076" s="3" t="s">
        <v>2999</v>
      </c>
      <c r="F1076" s="7">
        <v>0.05</v>
      </c>
      <c r="L1076" s="3" t="s">
        <v>523</v>
      </c>
      <c r="M1076" s="5" t="s">
        <v>5982</v>
      </c>
      <c r="N1076" s="5" t="s">
        <v>2998</v>
      </c>
      <c r="O1076" s="20">
        <v>2026.0</v>
      </c>
      <c r="P1076" s="20">
        <v>1.0</v>
      </c>
      <c r="Q1076" s="20">
        <v>1.0</v>
      </c>
    </row>
    <row r="1077">
      <c r="A1077" s="3" t="s">
        <v>5983</v>
      </c>
      <c r="B1077" s="3" t="s">
        <v>5984</v>
      </c>
      <c r="C1077" s="20">
        <v>3.0</v>
      </c>
      <c r="D1077" s="20">
        <v>2025.0</v>
      </c>
      <c r="E1077" s="3" t="s">
        <v>5985</v>
      </c>
      <c r="F1077" s="7">
        <v>0.1</v>
      </c>
      <c r="I1077" s="3" t="s">
        <v>5986</v>
      </c>
      <c r="M1077" s="5" t="s">
        <v>5987</v>
      </c>
      <c r="N1077" s="5" t="s">
        <v>5988</v>
      </c>
      <c r="O1077" s="20">
        <v>2026.0</v>
      </c>
      <c r="P1077" s="20">
        <v>1.0</v>
      </c>
      <c r="Q1077" s="20">
        <v>1.0</v>
      </c>
    </row>
    <row r="1078">
      <c r="A1078" s="3" t="s">
        <v>5989</v>
      </c>
      <c r="B1078" s="3" t="s">
        <v>5990</v>
      </c>
      <c r="C1078" s="20">
        <v>4.0</v>
      </c>
      <c r="D1078" s="20">
        <v>2025.0</v>
      </c>
      <c r="E1078" s="3" t="s">
        <v>5991</v>
      </c>
      <c r="F1078" s="7">
        <v>0.072</v>
      </c>
      <c r="I1078" s="3" t="s">
        <v>5992</v>
      </c>
      <c r="J1078" s="3" t="s">
        <v>5993</v>
      </c>
      <c r="M1078" s="5" t="s">
        <v>5994</v>
      </c>
      <c r="N1078" s="5" t="s">
        <v>5995</v>
      </c>
      <c r="O1078" s="20">
        <v>2026.0</v>
      </c>
      <c r="P1078" s="20">
        <v>1.0</v>
      </c>
      <c r="Q1078" s="20">
        <v>1.0</v>
      </c>
    </row>
    <row r="1079">
      <c r="A1079" s="3" t="s">
        <v>5996</v>
      </c>
      <c r="B1079" s="3" t="s">
        <v>5997</v>
      </c>
      <c r="C1079" s="20">
        <v>4.0</v>
      </c>
      <c r="D1079" s="20">
        <v>2024.0</v>
      </c>
      <c r="E1079" s="3" t="s">
        <v>5998</v>
      </c>
      <c r="F1079" s="7">
        <v>0.19</v>
      </c>
      <c r="J1079" s="3" t="s">
        <v>5999</v>
      </c>
      <c r="M1079" s="5" t="s">
        <v>6000</v>
      </c>
      <c r="N1079" s="5" t="s">
        <v>6001</v>
      </c>
      <c r="O1079" s="20">
        <v>2026.0</v>
      </c>
      <c r="P1079" s="20">
        <v>1.0</v>
      </c>
      <c r="Q1079" s="20">
        <v>1.0</v>
      </c>
    </row>
    <row r="1080">
      <c r="A1080" s="3" t="s">
        <v>6002</v>
      </c>
      <c r="B1080" s="3" t="s">
        <v>6003</v>
      </c>
      <c r="C1080" s="20">
        <v>4.0</v>
      </c>
      <c r="D1080" s="20">
        <v>2026.0</v>
      </c>
      <c r="E1080" s="3" t="s">
        <v>6004</v>
      </c>
      <c r="F1080" s="7">
        <v>0.15</v>
      </c>
      <c r="L1080" s="3" t="s">
        <v>541</v>
      </c>
      <c r="M1080" s="5" t="s">
        <v>6005</v>
      </c>
      <c r="N1080" s="5" t="s">
        <v>6006</v>
      </c>
      <c r="O1080" s="20">
        <v>2026.0</v>
      </c>
      <c r="P1080" s="20">
        <v>1.0</v>
      </c>
      <c r="Q1080" s="3">
        <v>0.0</v>
      </c>
    </row>
    <row r="1081">
      <c r="A1081" s="3" t="s">
        <v>6007</v>
      </c>
      <c r="B1081" s="3" t="s">
        <v>6008</v>
      </c>
      <c r="C1081" s="20">
        <v>3.0</v>
      </c>
      <c r="D1081" s="20">
        <v>2026.0</v>
      </c>
      <c r="E1081" s="3" t="s">
        <v>6009</v>
      </c>
      <c r="F1081" s="7">
        <v>0.1</v>
      </c>
      <c r="L1081" s="3" t="s">
        <v>495</v>
      </c>
      <c r="M1081" s="5" t="s">
        <v>6010</v>
      </c>
      <c r="N1081" s="5" t="s">
        <v>6011</v>
      </c>
      <c r="O1081" s="20">
        <v>2026.0</v>
      </c>
      <c r="P1081" s="20">
        <v>1.0</v>
      </c>
      <c r="Q1081" s="20">
        <v>1.0</v>
      </c>
    </row>
    <row r="1082">
      <c r="A1082" s="3" t="s">
        <v>6012</v>
      </c>
      <c r="B1082" s="3" t="s">
        <v>6013</v>
      </c>
      <c r="C1082" s="20">
        <v>3.0</v>
      </c>
      <c r="D1082" s="20">
        <v>2024.0</v>
      </c>
      <c r="E1082" s="3" t="s">
        <v>6014</v>
      </c>
      <c r="F1082" s="7">
        <v>0.035</v>
      </c>
      <c r="I1082" s="3" t="s">
        <v>6015</v>
      </c>
      <c r="J1082" s="3" t="s">
        <v>6016</v>
      </c>
      <c r="M1082" s="5" t="s">
        <v>6017</v>
      </c>
      <c r="N1082" s="5" t="s">
        <v>6018</v>
      </c>
      <c r="O1082" s="20">
        <v>2026.0</v>
      </c>
      <c r="P1082" s="20">
        <v>1.0</v>
      </c>
      <c r="Q1082" s="20">
        <v>1.0</v>
      </c>
    </row>
    <row r="1083">
      <c r="A1083" s="3" t="s">
        <v>1014</v>
      </c>
      <c r="B1083" s="3" t="s">
        <v>6019</v>
      </c>
      <c r="C1083" s="20">
        <v>3.0</v>
      </c>
      <c r="D1083" s="20">
        <v>2022.0</v>
      </c>
      <c r="E1083" s="3" t="s">
        <v>2886</v>
      </c>
      <c r="F1083" s="7">
        <v>0.055</v>
      </c>
      <c r="J1083" s="3" t="s">
        <v>6020</v>
      </c>
      <c r="M1083" s="5" t="s">
        <v>6021</v>
      </c>
      <c r="N1083" s="5" t="s">
        <v>1017</v>
      </c>
      <c r="O1083" s="20">
        <v>2026.0</v>
      </c>
      <c r="P1083" s="20">
        <v>1.0</v>
      </c>
      <c r="Q1083" s="20">
        <v>1.0</v>
      </c>
    </row>
    <row r="1084">
      <c r="A1084" s="3" t="s">
        <v>6022</v>
      </c>
      <c r="B1084" s="3" t="s">
        <v>6023</v>
      </c>
      <c r="C1084" s="20">
        <v>2.0</v>
      </c>
      <c r="D1084" s="20">
        <v>2025.0</v>
      </c>
      <c r="E1084" s="3" t="s">
        <v>6024</v>
      </c>
      <c r="F1084" s="7">
        <v>0.11</v>
      </c>
      <c r="J1084" s="3" t="s">
        <v>6025</v>
      </c>
      <c r="M1084" s="5" t="s">
        <v>6026</v>
      </c>
      <c r="N1084" s="5" t="s">
        <v>6027</v>
      </c>
      <c r="O1084" s="20">
        <v>2026.0</v>
      </c>
      <c r="P1084" s="20">
        <v>1.0</v>
      </c>
      <c r="Q1084" s="20">
        <v>1.0</v>
      </c>
    </row>
    <row r="1085">
      <c r="A1085" s="3" t="s">
        <v>6028</v>
      </c>
      <c r="B1085" s="3" t="s">
        <v>6029</v>
      </c>
      <c r="C1085" s="20">
        <v>2.0</v>
      </c>
      <c r="D1085" s="20">
        <v>2026.0</v>
      </c>
      <c r="E1085" s="3" t="s">
        <v>6022</v>
      </c>
      <c r="F1085" s="7">
        <v>0.11</v>
      </c>
      <c r="L1085" s="3" t="s">
        <v>495</v>
      </c>
      <c r="M1085" s="5" t="s">
        <v>6030</v>
      </c>
      <c r="N1085" s="5" t="s">
        <v>6027</v>
      </c>
      <c r="O1085" s="20">
        <v>2026.0</v>
      </c>
      <c r="P1085" s="20">
        <v>1.0</v>
      </c>
      <c r="Q1085" s="3">
        <v>0.0</v>
      </c>
    </row>
    <row r="1086">
      <c r="A1086" s="3" t="s">
        <v>3389</v>
      </c>
      <c r="B1086" s="3" t="s">
        <v>6031</v>
      </c>
      <c r="C1086" s="20">
        <v>4.0</v>
      </c>
      <c r="D1086" s="20">
        <v>2023.0</v>
      </c>
      <c r="E1086" s="3" t="s">
        <v>5330</v>
      </c>
      <c r="F1086" s="7">
        <v>0.0699</v>
      </c>
      <c r="J1086" s="3" t="s">
        <v>6032</v>
      </c>
      <c r="M1086" s="5" t="s">
        <v>6033</v>
      </c>
      <c r="N1086" s="5" t="s">
        <v>3392</v>
      </c>
      <c r="O1086" s="20">
        <v>2026.0</v>
      </c>
      <c r="P1086" s="20">
        <v>1.0</v>
      </c>
      <c r="Q1086" s="20">
        <v>1.0</v>
      </c>
    </row>
    <row r="1087">
      <c r="A1087" s="3" t="s">
        <v>6034</v>
      </c>
      <c r="B1087" s="3" t="s">
        <v>6035</v>
      </c>
      <c r="C1087" s="20">
        <v>1.0</v>
      </c>
      <c r="D1087" s="20">
        <v>2025.0</v>
      </c>
      <c r="E1087" s="3" t="s">
        <v>6036</v>
      </c>
      <c r="F1087" s="7">
        <v>0.081</v>
      </c>
      <c r="I1087" s="3" t="s">
        <v>6037</v>
      </c>
      <c r="J1087" s="3" t="s">
        <v>6038</v>
      </c>
      <c r="L1087" s="3" t="s">
        <v>495</v>
      </c>
      <c r="M1087" s="5" t="s">
        <v>6039</v>
      </c>
      <c r="N1087" s="5" t="s">
        <v>6040</v>
      </c>
      <c r="O1087" s="20">
        <v>2026.0</v>
      </c>
      <c r="P1087" s="20">
        <v>1.0</v>
      </c>
      <c r="Q1087" s="20">
        <v>1.0</v>
      </c>
    </row>
    <row r="1088">
      <c r="A1088" s="3" t="s">
        <v>6041</v>
      </c>
      <c r="B1088" s="3" t="s">
        <v>6042</v>
      </c>
      <c r="C1088" s="20">
        <v>1.0</v>
      </c>
      <c r="D1088" s="20">
        <v>2026.0</v>
      </c>
      <c r="E1088" s="3" t="s">
        <v>6034</v>
      </c>
      <c r="F1088" s="7">
        <v>0.068</v>
      </c>
      <c r="L1088" s="3" t="s">
        <v>495</v>
      </c>
      <c r="M1088" s="5" t="s">
        <v>6043</v>
      </c>
      <c r="N1088" s="5" t="s">
        <v>6040</v>
      </c>
      <c r="O1088" s="20">
        <v>2026.0</v>
      </c>
      <c r="P1088" s="20">
        <v>1.0</v>
      </c>
      <c r="Q1088" s="3">
        <v>0.0</v>
      </c>
    </row>
    <row r="1089">
      <c r="A1089" s="3" t="s">
        <v>5977</v>
      </c>
      <c r="B1089" s="3" t="s">
        <v>6044</v>
      </c>
      <c r="C1089" s="20">
        <v>1.0</v>
      </c>
      <c r="D1089" s="20">
        <v>2023.0</v>
      </c>
      <c r="E1089" s="3" t="s">
        <v>6045</v>
      </c>
      <c r="F1089" s="7">
        <v>0.2</v>
      </c>
      <c r="J1089" s="3" t="s">
        <v>6046</v>
      </c>
      <c r="M1089" s="5" t="s">
        <v>6047</v>
      </c>
      <c r="N1089" s="5" t="s">
        <v>2843</v>
      </c>
      <c r="O1089" s="20">
        <v>2026.0</v>
      </c>
      <c r="P1089" s="20">
        <v>1.0</v>
      </c>
      <c r="Q1089" s="3">
        <v>0.0</v>
      </c>
    </row>
    <row r="1090">
      <c r="A1090" s="3" t="s">
        <v>6048</v>
      </c>
      <c r="B1090" s="3" t="s">
        <v>6049</v>
      </c>
      <c r="C1090" s="20">
        <v>2.0</v>
      </c>
      <c r="D1090" s="20">
        <v>2023.0</v>
      </c>
      <c r="E1090" s="3" t="s">
        <v>6050</v>
      </c>
      <c r="F1090" s="7">
        <v>0.0139</v>
      </c>
      <c r="J1090" s="3" t="s">
        <v>6051</v>
      </c>
      <c r="M1090" s="5" t="s">
        <v>6052</v>
      </c>
      <c r="N1090" s="5" t="s">
        <v>6053</v>
      </c>
      <c r="O1090" s="20">
        <v>2026.0</v>
      </c>
      <c r="P1090" s="20">
        <v>1.0</v>
      </c>
      <c r="Q1090" s="20">
        <v>1.0</v>
      </c>
    </row>
    <row r="1091">
      <c r="A1091" s="3" t="s">
        <v>6054</v>
      </c>
      <c r="B1091" s="3" t="s">
        <v>6055</v>
      </c>
      <c r="C1091" s="20">
        <v>3.0</v>
      </c>
      <c r="D1091" s="20">
        <v>2023.0</v>
      </c>
      <c r="E1091" s="3" t="s">
        <v>5106</v>
      </c>
      <c r="F1091" s="7">
        <v>0.075</v>
      </c>
      <c r="K1091" s="3" t="s">
        <v>6056</v>
      </c>
      <c r="M1091" s="5" t="s">
        <v>6057</v>
      </c>
      <c r="N1091" s="5" t="s">
        <v>5111</v>
      </c>
      <c r="O1091" s="20">
        <v>2026.0</v>
      </c>
      <c r="P1091" s="20">
        <v>1.0</v>
      </c>
      <c r="Q1091" s="20">
        <v>1.0</v>
      </c>
    </row>
    <row r="1092">
      <c r="A1092" s="3" t="s">
        <v>6058</v>
      </c>
      <c r="B1092" s="3" t="s">
        <v>6059</v>
      </c>
      <c r="C1092" s="20">
        <v>4.0</v>
      </c>
      <c r="D1092" s="20">
        <v>2022.0</v>
      </c>
      <c r="E1092" s="3" t="s">
        <v>6060</v>
      </c>
      <c r="F1092" s="7">
        <v>0.0799</v>
      </c>
      <c r="J1092" s="3" t="s">
        <v>6061</v>
      </c>
      <c r="M1092" s="5" t="s">
        <v>6062</v>
      </c>
      <c r="N1092" s="5" t="s">
        <v>6063</v>
      </c>
      <c r="O1092" s="20">
        <v>2026.0</v>
      </c>
      <c r="P1092" s="20">
        <v>1.0</v>
      </c>
      <c r="Q1092" s="20">
        <v>1.0</v>
      </c>
    </row>
    <row r="1093">
      <c r="A1093" s="3" t="s">
        <v>6064</v>
      </c>
      <c r="B1093" s="3" t="s">
        <v>6065</v>
      </c>
      <c r="C1093" s="20">
        <v>1.0</v>
      </c>
      <c r="D1093" s="20">
        <v>2024.0</v>
      </c>
      <c r="E1093" s="3" t="s">
        <v>6058</v>
      </c>
      <c r="F1093" s="7">
        <v>0.08</v>
      </c>
      <c r="I1093" s="3" t="s">
        <v>6066</v>
      </c>
      <c r="K1093" s="3" t="s">
        <v>6067</v>
      </c>
      <c r="M1093" s="5" t="s">
        <v>6068</v>
      </c>
      <c r="N1093" s="5" t="s">
        <v>6063</v>
      </c>
      <c r="O1093" s="20">
        <v>2026.0</v>
      </c>
      <c r="P1093" s="20">
        <v>1.0</v>
      </c>
      <c r="Q1093" s="20">
        <v>1.0</v>
      </c>
    </row>
    <row r="1094">
      <c r="A1094" s="3" t="s">
        <v>6069</v>
      </c>
      <c r="B1094" s="3" t="s">
        <v>6070</v>
      </c>
      <c r="C1094" s="20">
        <v>4.0</v>
      </c>
      <c r="D1094" s="20">
        <v>2022.0</v>
      </c>
      <c r="E1094" s="3" t="s">
        <v>6071</v>
      </c>
      <c r="F1094" s="7">
        <v>0.0733</v>
      </c>
      <c r="J1094" s="3" t="s">
        <v>6072</v>
      </c>
      <c r="M1094" s="5" t="s">
        <v>6073</v>
      </c>
      <c r="N1094" s="5" t="s">
        <v>500</v>
      </c>
      <c r="O1094" s="20">
        <v>2026.0</v>
      </c>
      <c r="P1094" s="20">
        <v>1.0</v>
      </c>
      <c r="Q1094" s="3">
        <v>0.0</v>
      </c>
    </row>
    <row r="1095">
      <c r="A1095" s="3" t="s">
        <v>499</v>
      </c>
      <c r="B1095" s="3" t="s">
        <v>6074</v>
      </c>
      <c r="C1095" s="20">
        <v>4.0</v>
      </c>
      <c r="D1095" s="20">
        <v>2024.0</v>
      </c>
      <c r="E1095" s="3" t="s">
        <v>6075</v>
      </c>
      <c r="F1095" s="7">
        <v>0.0725</v>
      </c>
      <c r="J1095" s="3" t="s">
        <v>6076</v>
      </c>
      <c r="M1095" s="5" t="s">
        <v>6077</v>
      </c>
      <c r="N1095" s="5" t="s">
        <v>500</v>
      </c>
      <c r="O1095" s="20">
        <v>2026.0</v>
      </c>
      <c r="P1095" s="20">
        <v>1.0</v>
      </c>
      <c r="Q1095" s="20">
        <v>1.0</v>
      </c>
    </row>
    <row r="1096">
      <c r="A1096" s="3" t="s">
        <v>6075</v>
      </c>
      <c r="B1096" s="3" t="s">
        <v>6078</v>
      </c>
      <c r="C1096" s="20">
        <v>4.0</v>
      </c>
      <c r="D1096" s="20">
        <v>2023.0</v>
      </c>
      <c r="E1096" s="3" t="s">
        <v>6069</v>
      </c>
      <c r="F1096" s="7">
        <v>0.0725</v>
      </c>
      <c r="I1096" s="3" t="s">
        <v>6079</v>
      </c>
      <c r="J1096" s="3" t="s">
        <v>6080</v>
      </c>
      <c r="M1096" s="5" t="s">
        <v>6081</v>
      </c>
      <c r="N1096" s="5" t="s">
        <v>500</v>
      </c>
      <c r="O1096" s="20">
        <v>2026.0</v>
      </c>
      <c r="P1096" s="20">
        <v>1.0</v>
      </c>
      <c r="Q1096" s="20">
        <v>1.0</v>
      </c>
    </row>
    <row r="1097">
      <c r="A1097" s="3" t="s">
        <v>6082</v>
      </c>
      <c r="B1097" s="3" t="s">
        <v>6083</v>
      </c>
      <c r="C1097" s="20">
        <v>1.0</v>
      </c>
      <c r="D1097" s="20">
        <v>2024.0</v>
      </c>
      <c r="E1097" s="3" t="s">
        <v>6084</v>
      </c>
      <c r="F1097" s="7">
        <v>0.057</v>
      </c>
      <c r="I1097" s="3" t="s">
        <v>6085</v>
      </c>
      <c r="J1097" s="3" t="s">
        <v>6086</v>
      </c>
      <c r="M1097" s="5" t="s">
        <v>6087</v>
      </c>
      <c r="N1097" s="5" t="s">
        <v>6088</v>
      </c>
      <c r="O1097" s="20">
        <v>2026.0</v>
      </c>
      <c r="P1097" s="20">
        <v>1.0</v>
      </c>
      <c r="Q1097" s="20">
        <v>1.0</v>
      </c>
    </row>
    <row r="1098">
      <c r="A1098" s="3" t="s">
        <v>6089</v>
      </c>
      <c r="B1098" s="3" t="s">
        <v>6090</v>
      </c>
      <c r="C1098" s="20">
        <v>1.0</v>
      </c>
      <c r="D1098" s="20">
        <v>2026.0</v>
      </c>
      <c r="E1098" s="3" t="s">
        <v>6091</v>
      </c>
      <c r="F1098" s="7">
        <v>0.057</v>
      </c>
      <c r="K1098" s="3" t="s">
        <v>6092</v>
      </c>
      <c r="L1098" s="3" t="s">
        <v>1027</v>
      </c>
      <c r="M1098" s="5" t="s">
        <v>6093</v>
      </c>
      <c r="N1098" s="5" t="s">
        <v>6088</v>
      </c>
      <c r="O1098" s="20">
        <v>2026.0</v>
      </c>
      <c r="P1098" s="20">
        <v>1.0</v>
      </c>
      <c r="Q1098" s="20">
        <v>1.0</v>
      </c>
    </row>
    <row r="1099">
      <c r="A1099" s="3" t="s">
        <v>6094</v>
      </c>
      <c r="B1099" s="3" t="s">
        <v>6095</v>
      </c>
      <c r="C1099" s="20">
        <v>2.0</v>
      </c>
      <c r="D1099" s="20">
        <v>2024.0</v>
      </c>
      <c r="E1099" s="3" t="s">
        <v>6096</v>
      </c>
      <c r="F1099" s="7">
        <v>0.15</v>
      </c>
      <c r="I1099" s="3" t="s">
        <v>6097</v>
      </c>
      <c r="J1099" s="3" t="s">
        <v>6098</v>
      </c>
      <c r="M1099" s="5" t="s">
        <v>6099</v>
      </c>
      <c r="N1099" s="5" t="s">
        <v>6100</v>
      </c>
      <c r="O1099" s="20">
        <v>2026.0</v>
      </c>
      <c r="P1099" s="20">
        <v>1.0</v>
      </c>
      <c r="Q1099" s="20">
        <v>1.0</v>
      </c>
    </row>
    <row r="1100">
      <c r="A1100" s="3" t="s">
        <v>6101</v>
      </c>
      <c r="B1100" s="3" t="s">
        <v>6102</v>
      </c>
      <c r="C1100" s="20">
        <v>1.0</v>
      </c>
      <c r="D1100" s="20">
        <v>2023.0</v>
      </c>
      <c r="E1100" s="3" t="s">
        <v>6103</v>
      </c>
      <c r="F1100" s="7">
        <v>0.1</v>
      </c>
      <c r="J1100" s="3" t="s">
        <v>6104</v>
      </c>
      <c r="M1100" s="5" t="s">
        <v>6105</v>
      </c>
      <c r="N1100" s="5" t="s">
        <v>6106</v>
      </c>
      <c r="O1100" s="20">
        <v>2026.0</v>
      </c>
      <c r="P1100" s="20">
        <v>1.0</v>
      </c>
      <c r="Q1100" s="3">
        <v>0.0</v>
      </c>
    </row>
    <row r="1101">
      <c r="A1101" s="3" t="s">
        <v>1825</v>
      </c>
      <c r="B1101" s="3" t="s">
        <v>6107</v>
      </c>
      <c r="C1101" s="20">
        <v>2.0</v>
      </c>
      <c r="D1101" s="20">
        <v>2024.0</v>
      </c>
      <c r="E1101" s="3" t="s">
        <v>6108</v>
      </c>
      <c r="F1101" s="7">
        <v>0.15</v>
      </c>
      <c r="I1101" s="3" t="s">
        <v>6109</v>
      </c>
      <c r="J1101" s="3" t="s">
        <v>6110</v>
      </c>
      <c r="M1101" s="5" t="s">
        <v>6111</v>
      </c>
      <c r="N1101" s="5" t="s">
        <v>1822</v>
      </c>
      <c r="O1101" s="20">
        <v>2026.0</v>
      </c>
      <c r="P1101" s="20">
        <v>1.0</v>
      </c>
      <c r="Q1101" s="20">
        <v>1.0</v>
      </c>
    </row>
    <row r="1102">
      <c r="A1102" s="3" t="s">
        <v>6112</v>
      </c>
      <c r="B1102" s="3" t="s">
        <v>6113</v>
      </c>
      <c r="C1102" s="20">
        <v>2.0</v>
      </c>
      <c r="D1102" s="20">
        <v>2023.0</v>
      </c>
      <c r="E1102" s="3" t="s">
        <v>2214</v>
      </c>
      <c r="F1102" s="7">
        <v>0.0817</v>
      </c>
      <c r="J1102" s="3" t="s">
        <v>6114</v>
      </c>
      <c r="M1102" s="5" t="s">
        <v>6115</v>
      </c>
      <c r="N1102" s="5" t="s">
        <v>2213</v>
      </c>
      <c r="O1102" s="20">
        <v>2026.0</v>
      </c>
      <c r="P1102" s="20">
        <v>1.0</v>
      </c>
      <c r="Q1102" s="20">
        <v>1.0</v>
      </c>
    </row>
    <row r="1103">
      <c r="A1103" s="3" t="s">
        <v>6091</v>
      </c>
      <c r="B1103" s="3" t="s">
        <v>6116</v>
      </c>
      <c r="C1103" s="20">
        <v>1.0</v>
      </c>
      <c r="D1103" s="20">
        <v>2025.0</v>
      </c>
      <c r="E1103" s="3" t="s">
        <v>6082</v>
      </c>
      <c r="F1103" s="7">
        <v>0.057</v>
      </c>
      <c r="I1103" s="3" t="s">
        <v>6117</v>
      </c>
      <c r="J1103" s="3" t="s">
        <v>6118</v>
      </c>
      <c r="M1103" s="5" t="s">
        <v>6119</v>
      </c>
      <c r="N1103" s="5" t="s">
        <v>6088</v>
      </c>
      <c r="O1103" s="20">
        <v>2026.0</v>
      </c>
      <c r="P1103" s="20">
        <v>1.0</v>
      </c>
      <c r="Q1103" s="20">
        <v>1.0</v>
      </c>
    </row>
    <row r="1104">
      <c r="A1104" s="3" t="s">
        <v>6120</v>
      </c>
      <c r="B1104" s="3" t="s">
        <v>6121</v>
      </c>
      <c r="C1104" s="20">
        <v>3.0</v>
      </c>
      <c r="D1104" s="20">
        <v>2023.0</v>
      </c>
      <c r="E1104" s="3" t="s">
        <v>6122</v>
      </c>
      <c r="F1104" s="7">
        <v>0.15</v>
      </c>
      <c r="I1104" s="3" t="s">
        <v>6123</v>
      </c>
      <c r="J1104" s="3" t="s">
        <v>6124</v>
      </c>
      <c r="M1104" s="5" t="s">
        <v>6125</v>
      </c>
      <c r="N1104" s="5" t="s">
        <v>6126</v>
      </c>
      <c r="O1104" s="20">
        <v>2026.0</v>
      </c>
      <c r="P1104" s="20">
        <v>1.0</v>
      </c>
      <c r="Q1104" s="20">
        <v>1.0</v>
      </c>
    </row>
    <row r="1105">
      <c r="A1105" s="3" t="s">
        <v>6127</v>
      </c>
      <c r="B1105" s="3" t="s">
        <v>6128</v>
      </c>
      <c r="C1105" s="20">
        <v>4.0</v>
      </c>
      <c r="D1105" s="20">
        <v>2024.0</v>
      </c>
      <c r="E1105" s="3" t="s">
        <v>6120</v>
      </c>
      <c r="F1105" s="7">
        <v>0.15</v>
      </c>
      <c r="M1105" s="5" t="s">
        <v>6129</v>
      </c>
      <c r="N1105" s="5" t="s">
        <v>6126</v>
      </c>
      <c r="O1105" s="20">
        <v>2026.0</v>
      </c>
      <c r="P1105" s="20">
        <v>1.0</v>
      </c>
      <c r="Q1105" s="20">
        <v>1.0</v>
      </c>
    </row>
    <row r="1106">
      <c r="A1106" s="3" t="s">
        <v>6130</v>
      </c>
      <c r="B1106" s="3" t="s">
        <v>6131</v>
      </c>
      <c r="C1106" s="20">
        <v>4.0</v>
      </c>
      <c r="D1106" s="20">
        <v>2024.0</v>
      </c>
      <c r="E1106" s="3" t="s">
        <v>6132</v>
      </c>
      <c r="F1106" s="7">
        <v>0.11</v>
      </c>
      <c r="J1106" s="3" t="s">
        <v>6133</v>
      </c>
      <c r="M1106" s="5" t="s">
        <v>6134</v>
      </c>
      <c r="N1106" s="5" t="s">
        <v>6135</v>
      </c>
      <c r="O1106" s="20">
        <v>2026.0</v>
      </c>
      <c r="P1106" s="20">
        <v>1.0</v>
      </c>
      <c r="Q1106" s="20">
        <v>1.0</v>
      </c>
    </row>
    <row r="1107">
      <c r="A1107" s="3" t="s">
        <v>6136</v>
      </c>
      <c r="B1107" s="3" t="s">
        <v>6137</v>
      </c>
      <c r="C1107" s="20">
        <v>4.0</v>
      </c>
      <c r="D1107" s="20">
        <v>2025.0</v>
      </c>
      <c r="E1107" s="3" t="s">
        <v>6130</v>
      </c>
      <c r="F1107" s="7">
        <v>0.11</v>
      </c>
      <c r="I1107" s="3" t="s">
        <v>6138</v>
      </c>
      <c r="J1107" s="3" t="s">
        <v>6139</v>
      </c>
      <c r="M1107" s="5" t="s">
        <v>6140</v>
      </c>
      <c r="N1107" s="5" t="s">
        <v>6135</v>
      </c>
      <c r="O1107" s="20">
        <v>2026.0</v>
      </c>
      <c r="P1107" s="20">
        <v>1.0</v>
      </c>
      <c r="Q1107" s="20">
        <v>1.0</v>
      </c>
    </row>
    <row r="1108">
      <c r="A1108" s="3" t="s">
        <v>6141</v>
      </c>
      <c r="B1108" s="3" t="s">
        <v>6142</v>
      </c>
      <c r="C1108" s="20">
        <v>4.0</v>
      </c>
      <c r="D1108" s="20">
        <v>2026.0</v>
      </c>
      <c r="E1108" s="3" t="s">
        <v>6136</v>
      </c>
      <c r="F1108" s="7">
        <v>0.11</v>
      </c>
      <c r="L1108" s="3" t="s">
        <v>495</v>
      </c>
      <c r="M1108" s="5" t="s">
        <v>6143</v>
      </c>
      <c r="N1108" s="5" t="s">
        <v>6135</v>
      </c>
      <c r="O1108" s="20">
        <v>2026.0</v>
      </c>
      <c r="P1108" s="20">
        <v>1.0</v>
      </c>
      <c r="Q1108" s="3">
        <v>0.0</v>
      </c>
    </row>
    <row r="1109">
      <c r="A1109" s="3" t="s">
        <v>4362</v>
      </c>
      <c r="B1109" s="3" t="s">
        <v>6144</v>
      </c>
      <c r="C1109" s="20">
        <v>2.0</v>
      </c>
      <c r="D1109" s="20">
        <v>2022.0</v>
      </c>
      <c r="E1109" s="3" t="s">
        <v>6145</v>
      </c>
      <c r="F1109" s="7">
        <v>0.08</v>
      </c>
      <c r="J1109" s="3" t="s">
        <v>6146</v>
      </c>
      <c r="M1109" s="5" t="s">
        <v>6147</v>
      </c>
      <c r="N1109" s="5" t="s">
        <v>4365</v>
      </c>
      <c r="O1109" s="20">
        <v>2026.0</v>
      </c>
      <c r="P1109" s="20">
        <v>1.0</v>
      </c>
      <c r="Q1109" s="20">
        <v>1.0</v>
      </c>
    </row>
    <row r="1110">
      <c r="A1110" s="3" t="s">
        <v>6148</v>
      </c>
      <c r="B1110" s="3" t="s">
        <v>6149</v>
      </c>
      <c r="C1110" s="20">
        <v>2.0</v>
      </c>
      <c r="D1110" s="20">
        <v>2023.0</v>
      </c>
      <c r="E1110" s="3" t="s">
        <v>6150</v>
      </c>
      <c r="F1110" s="7">
        <v>0.2</v>
      </c>
      <c r="J1110" s="3" t="s">
        <v>6151</v>
      </c>
      <c r="M1110" s="5" t="s">
        <v>6152</v>
      </c>
      <c r="N1110" s="5" t="s">
        <v>6153</v>
      </c>
      <c r="O1110" s="20">
        <v>2026.0</v>
      </c>
      <c r="P1110" s="20">
        <v>1.0</v>
      </c>
      <c r="Q1110" s="20">
        <v>1.0</v>
      </c>
    </row>
    <row r="1111">
      <c r="A1111" s="3" t="s">
        <v>6154</v>
      </c>
      <c r="B1111" s="3" t="s">
        <v>6155</v>
      </c>
      <c r="C1111" s="20">
        <v>4.0</v>
      </c>
      <c r="D1111" s="20">
        <v>2023.0</v>
      </c>
      <c r="E1111" s="3" t="s">
        <v>5720</v>
      </c>
      <c r="F1111" s="7">
        <v>0.15</v>
      </c>
      <c r="I1111" s="3" t="s">
        <v>6156</v>
      </c>
      <c r="J1111" s="3" t="s">
        <v>6157</v>
      </c>
      <c r="M1111" s="5" t="s">
        <v>6158</v>
      </c>
      <c r="N1111" s="5" t="s">
        <v>5719</v>
      </c>
      <c r="O1111" s="20">
        <v>2026.0</v>
      </c>
      <c r="P1111" s="20">
        <v>1.0</v>
      </c>
      <c r="Q1111" s="20">
        <v>1.0</v>
      </c>
    </row>
    <row r="1112">
      <c r="A1112" s="3" t="s">
        <v>6159</v>
      </c>
      <c r="B1112" s="3" t="s">
        <v>6160</v>
      </c>
      <c r="C1112" s="20">
        <v>3.0</v>
      </c>
      <c r="D1112" s="20">
        <v>2025.0</v>
      </c>
      <c r="E1112" s="3" t="s">
        <v>6161</v>
      </c>
      <c r="F1112" s="7">
        <v>0.0225</v>
      </c>
      <c r="I1112" s="3" t="s">
        <v>6162</v>
      </c>
      <c r="J1112" s="3" t="s">
        <v>6163</v>
      </c>
      <c r="M1112" s="5" t="s">
        <v>6164</v>
      </c>
      <c r="N1112" s="5" t="s">
        <v>3255</v>
      </c>
      <c r="O1112" s="20">
        <v>2026.0</v>
      </c>
      <c r="P1112" s="20">
        <v>1.0</v>
      </c>
      <c r="Q1112" s="20">
        <v>1.0</v>
      </c>
    </row>
    <row r="1113">
      <c r="A1113" s="3" t="s">
        <v>6165</v>
      </c>
      <c r="B1113" s="3" t="s">
        <v>6166</v>
      </c>
      <c r="C1113" s="20">
        <v>4.0</v>
      </c>
      <c r="D1113" s="20">
        <v>2026.0</v>
      </c>
      <c r="E1113" s="3" t="s">
        <v>808</v>
      </c>
      <c r="F1113" s="7">
        <v>0.18</v>
      </c>
      <c r="L1113" s="3" t="s">
        <v>541</v>
      </c>
      <c r="M1113" s="5" t="s">
        <v>106</v>
      </c>
      <c r="N1113" s="5" t="s">
        <v>809</v>
      </c>
      <c r="O1113" s="20">
        <v>2026.0</v>
      </c>
      <c r="P1113" s="20">
        <v>1.0</v>
      </c>
      <c r="Q1113" s="3">
        <v>0.0</v>
      </c>
    </row>
    <row r="1114">
      <c r="A1114" s="3" t="s">
        <v>6167</v>
      </c>
      <c r="B1114" s="3" t="s">
        <v>6168</v>
      </c>
      <c r="C1114" s="20">
        <v>4.0</v>
      </c>
      <c r="D1114" s="20">
        <v>2024.0</v>
      </c>
      <c r="E1114" s="3" t="s">
        <v>6169</v>
      </c>
      <c r="F1114" s="7">
        <v>0.18</v>
      </c>
      <c r="I1114" s="3" t="s">
        <v>6170</v>
      </c>
      <c r="J1114" s="3" t="s">
        <v>6171</v>
      </c>
      <c r="M1114" s="5" t="s">
        <v>6172</v>
      </c>
      <c r="N1114" s="5" t="s">
        <v>809</v>
      </c>
      <c r="O1114" s="20">
        <v>2026.0</v>
      </c>
      <c r="P1114" s="20">
        <v>1.0</v>
      </c>
      <c r="Q1114" s="20">
        <v>1.0</v>
      </c>
    </row>
    <row r="1115">
      <c r="A1115" s="3" t="s">
        <v>6173</v>
      </c>
      <c r="B1115" s="3" t="s">
        <v>6174</v>
      </c>
      <c r="C1115" s="20">
        <v>3.0</v>
      </c>
      <c r="D1115" s="20">
        <v>2024.0</v>
      </c>
      <c r="E1115" s="3" t="s">
        <v>6175</v>
      </c>
      <c r="F1115" s="7">
        <v>0.1493</v>
      </c>
      <c r="K1115" s="3" t="s">
        <v>6176</v>
      </c>
      <c r="M1115" s="5" t="s">
        <v>6177</v>
      </c>
      <c r="N1115" s="5" t="s">
        <v>6178</v>
      </c>
      <c r="O1115" s="20">
        <v>2026.0</v>
      </c>
      <c r="P1115" s="20">
        <v>1.0</v>
      </c>
      <c r="Q1115" s="20">
        <v>1.0</v>
      </c>
    </row>
    <row r="1116">
      <c r="A1116" s="3" t="s">
        <v>6169</v>
      </c>
      <c r="B1116" s="3" t="s">
        <v>6179</v>
      </c>
      <c r="C1116" s="20">
        <v>4.0</v>
      </c>
      <c r="D1116" s="20">
        <v>2023.0</v>
      </c>
      <c r="E1116" s="3" t="s">
        <v>6180</v>
      </c>
      <c r="F1116" s="7">
        <v>0.09</v>
      </c>
      <c r="I1116" s="3" t="s">
        <v>6181</v>
      </c>
      <c r="J1116" s="3" t="s">
        <v>6182</v>
      </c>
      <c r="M1116" s="5" t="s">
        <v>6183</v>
      </c>
      <c r="N1116" s="5" t="s">
        <v>809</v>
      </c>
      <c r="O1116" s="20">
        <v>2026.0</v>
      </c>
      <c r="P1116" s="20">
        <v>1.0</v>
      </c>
      <c r="Q1116" s="20">
        <v>1.0</v>
      </c>
    </row>
    <row r="1117">
      <c r="A1117" s="3" t="s">
        <v>6184</v>
      </c>
      <c r="B1117" s="3" t="s">
        <v>6185</v>
      </c>
      <c r="C1117" s="20">
        <v>1.0</v>
      </c>
      <c r="D1117" s="20">
        <v>2025.0</v>
      </c>
      <c r="E1117" s="3" t="s">
        <v>6186</v>
      </c>
      <c r="F1117" s="7">
        <v>0.0107</v>
      </c>
      <c r="K1117" s="3" t="s">
        <v>6187</v>
      </c>
      <c r="M1117" s="5" t="s">
        <v>6188</v>
      </c>
      <c r="N1117" s="5" t="s">
        <v>6189</v>
      </c>
      <c r="O1117" s="20">
        <v>2026.0</v>
      </c>
      <c r="P1117" s="20">
        <v>1.0</v>
      </c>
      <c r="Q1117" s="20">
        <v>1.0</v>
      </c>
    </row>
    <row r="1118">
      <c r="A1118" s="3" t="s">
        <v>6190</v>
      </c>
      <c r="B1118" s="3" t="s">
        <v>6191</v>
      </c>
      <c r="C1118" s="20">
        <v>4.0</v>
      </c>
      <c r="D1118" s="20">
        <v>2022.0</v>
      </c>
      <c r="E1118" s="3" t="s">
        <v>6192</v>
      </c>
      <c r="F1118" s="7">
        <v>0.0611</v>
      </c>
      <c r="J1118" s="3" t="s">
        <v>6193</v>
      </c>
      <c r="M1118" s="5" t="s">
        <v>6194</v>
      </c>
      <c r="N1118" s="5" t="s">
        <v>6195</v>
      </c>
      <c r="O1118" s="20">
        <v>2026.0</v>
      </c>
      <c r="P1118" s="20">
        <v>1.0</v>
      </c>
      <c r="Q1118" s="20">
        <v>1.0</v>
      </c>
    </row>
    <row r="1119">
      <c r="A1119" s="3" t="s">
        <v>6196</v>
      </c>
      <c r="B1119" s="3" t="s">
        <v>6197</v>
      </c>
      <c r="C1119" s="20">
        <v>4.0</v>
      </c>
      <c r="D1119" s="20">
        <v>2025.0</v>
      </c>
      <c r="E1119" s="3" t="s">
        <v>6198</v>
      </c>
      <c r="F1119" s="7">
        <v>0.07</v>
      </c>
      <c r="I1119" s="3" t="s">
        <v>6199</v>
      </c>
      <c r="J1119" s="3" t="s">
        <v>6200</v>
      </c>
      <c r="L1119" s="3" t="s">
        <v>495</v>
      </c>
      <c r="M1119" s="5" t="s">
        <v>6201</v>
      </c>
      <c r="N1119" s="5" t="s">
        <v>6195</v>
      </c>
      <c r="O1119" s="20">
        <v>2026.0</v>
      </c>
      <c r="P1119" s="20">
        <v>1.0</v>
      </c>
      <c r="Q1119" s="20">
        <v>1.0</v>
      </c>
    </row>
    <row r="1120">
      <c r="A1120" s="3" t="s">
        <v>6202</v>
      </c>
      <c r="B1120" s="3" t="s">
        <v>6203</v>
      </c>
      <c r="C1120" s="20">
        <v>4.0</v>
      </c>
      <c r="D1120" s="20">
        <v>2026.0</v>
      </c>
      <c r="E1120" s="3" t="s">
        <v>6196</v>
      </c>
      <c r="F1120" s="7">
        <v>0.07</v>
      </c>
      <c r="L1120" s="3" t="s">
        <v>495</v>
      </c>
      <c r="M1120" s="5" t="s">
        <v>6204</v>
      </c>
      <c r="N1120" s="5" t="s">
        <v>6195</v>
      </c>
      <c r="O1120" s="20">
        <v>2026.0</v>
      </c>
      <c r="P1120" s="20">
        <v>1.0</v>
      </c>
      <c r="Q1120" s="3">
        <v>0.0</v>
      </c>
    </row>
    <row r="1121">
      <c r="A1121" s="3" t="s">
        <v>6205</v>
      </c>
      <c r="B1121" s="3" t="s">
        <v>6206</v>
      </c>
      <c r="C1121" s="20">
        <v>1.0</v>
      </c>
      <c r="D1121" s="20">
        <v>2028.0</v>
      </c>
      <c r="E1121" s="3" t="s">
        <v>6207</v>
      </c>
      <c r="F1121" s="7">
        <v>0.089</v>
      </c>
      <c r="M1121" s="5" t="s">
        <v>6208</v>
      </c>
      <c r="N1121" s="5" t="s">
        <v>6209</v>
      </c>
      <c r="O1121" s="20">
        <v>2026.0</v>
      </c>
      <c r="P1121" s="20">
        <v>1.0</v>
      </c>
      <c r="Q1121" s="3">
        <v>0.0</v>
      </c>
    </row>
    <row r="1122">
      <c r="A1122" s="3" t="s">
        <v>6207</v>
      </c>
      <c r="B1122" s="3" t="s">
        <v>6210</v>
      </c>
      <c r="C1122" s="20">
        <v>1.0</v>
      </c>
      <c r="D1122" s="20">
        <v>2026.0</v>
      </c>
      <c r="E1122" s="3" t="s">
        <v>6211</v>
      </c>
      <c r="F1122" s="7">
        <v>0.089</v>
      </c>
      <c r="J1122" s="3" t="s">
        <v>6212</v>
      </c>
      <c r="L1122" s="3" t="s">
        <v>495</v>
      </c>
      <c r="M1122" s="5" t="s">
        <v>6213</v>
      </c>
      <c r="N1122" s="5" t="s">
        <v>6209</v>
      </c>
      <c r="O1122" s="20">
        <v>2026.0</v>
      </c>
      <c r="P1122" s="20">
        <v>1.0</v>
      </c>
      <c r="Q1122" s="20">
        <v>1.0</v>
      </c>
    </row>
    <row r="1123">
      <c r="A1123" s="3" t="s">
        <v>6211</v>
      </c>
      <c r="B1123" s="3" t="s">
        <v>6214</v>
      </c>
      <c r="C1123" s="20">
        <v>1.0</v>
      </c>
      <c r="D1123" s="20">
        <v>2024.0</v>
      </c>
      <c r="E1123" s="3" t="s">
        <v>6215</v>
      </c>
      <c r="F1123" s="7">
        <v>0.089</v>
      </c>
      <c r="I1123" s="3" t="s">
        <v>6216</v>
      </c>
      <c r="J1123" s="3" t="s">
        <v>6217</v>
      </c>
      <c r="M1123" s="5" t="s">
        <v>6218</v>
      </c>
      <c r="N1123" s="5" t="s">
        <v>6209</v>
      </c>
      <c r="O1123" s="20">
        <v>2026.0</v>
      </c>
      <c r="P1123" s="20">
        <v>1.0</v>
      </c>
      <c r="Q1123" s="20">
        <v>1.0</v>
      </c>
    </row>
    <row r="1124">
      <c r="A1124" s="3" t="s">
        <v>6215</v>
      </c>
      <c r="B1124" s="3" t="s">
        <v>6219</v>
      </c>
      <c r="C1124" s="20">
        <v>1.0</v>
      </c>
      <c r="D1124" s="20">
        <v>2023.0</v>
      </c>
      <c r="E1124" s="3" t="s">
        <v>6220</v>
      </c>
      <c r="F1124" s="7">
        <v>0.1</v>
      </c>
      <c r="J1124" s="3" t="s">
        <v>6221</v>
      </c>
      <c r="M1124" s="5" t="s">
        <v>6222</v>
      </c>
      <c r="N1124" s="5" t="s">
        <v>6209</v>
      </c>
      <c r="O1124" s="20">
        <v>2026.0</v>
      </c>
      <c r="P1124" s="20">
        <v>1.0</v>
      </c>
      <c r="Q1124" s="3">
        <v>0.0</v>
      </c>
    </row>
    <row r="1125">
      <c r="A1125" s="3" t="s">
        <v>6220</v>
      </c>
      <c r="B1125" s="3" t="s">
        <v>6223</v>
      </c>
      <c r="C1125" s="20">
        <v>1.0</v>
      </c>
      <c r="D1125" s="20">
        <v>2022.0</v>
      </c>
      <c r="E1125" s="3" t="s">
        <v>6224</v>
      </c>
      <c r="F1125" s="11"/>
      <c r="J1125" s="3" t="s">
        <v>6225</v>
      </c>
      <c r="M1125" s="5" t="s">
        <v>6226</v>
      </c>
      <c r="N1125" s="5" t="s">
        <v>6209</v>
      </c>
      <c r="O1125" s="20">
        <v>2026.0</v>
      </c>
      <c r="P1125" s="20">
        <v>1.0</v>
      </c>
      <c r="Q1125" s="3">
        <v>0.0</v>
      </c>
    </row>
    <row r="1126">
      <c r="A1126" s="3" t="s">
        <v>6227</v>
      </c>
      <c r="B1126" s="3" t="s">
        <v>6228</v>
      </c>
      <c r="C1126" s="20">
        <v>1.0</v>
      </c>
      <c r="D1126" s="20">
        <v>2024.0</v>
      </c>
      <c r="E1126" s="3" t="s">
        <v>6229</v>
      </c>
      <c r="F1126" s="7">
        <v>0.2</v>
      </c>
      <c r="I1126" s="3" t="s">
        <v>6230</v>
      </c>
      <c r="K1126" s="3" t="s">
        <v>6231</v>
      </c>
      <c r="M1126" s="5" t="s">
        <v>6232</v>
      </c>
      <c r="N1126" s="5" t="s">
        <v>6233</v>
      </c>
      <c r="O1126" s="20">
        <v>2026.0</v>
      </c>
      <c r="P1126" s="20">
        <v>1.0</v>
      </c>
      <c r="Q1126" s="20">
        <v>1.0</v>
      </c>
    </row>
    <row r="1127">
      <c r="A1127" s="3" t="s">
        <v>5758</v>
      </c>
      <c r="B1127" s="3" t="s">
        <v>6234</v>
      </c>
      <c r="C1127" s="20">
        <v>4.0</v>
      </c>
      <c r="D1127" s="20">
        <v>2022.0</v>
      </c>
      <c r="E1127" s="3" t="s">
        <v>3223</v>
      </c>
      <c r="F1127" s="7">
        <v>0.0417</v>
      </c>
      <c r="J1127" s="3" t="s">
        <v>6235</v>
      </c>
      <c r="M1127" s="5" t="s">
        <v>6236</v>
      </c>
      <c r="N1127" s="5" t="s">
        <v>760</v>
      </c>
      <c r="O1127" s="20">
        <v>2026.0</v>
      </c>
      <c r="P1127" s="20">
        <v>1.0</v>
      </c>
      <c r="Q1127" s="20">
        <v>1.0</v>
      </c>
    </row>
    <row r="1128">
      <c r="A1128" s="3" t="s">
        <v>5415</v>
      </c>
      <c r="B1128" s="3" t="s">
        <v>6237</v>
      </c>
      <c r="C1128" s="20">
        <v>3.0</v>
      </c>
      <c r="D1128" s="20">
        <v>2023.0</v>
      </c>
      <c r="E1128" s="3" t="s">
        <v>1925</v>
      </c>
      <c r="F1128" s="7">
        <v>0.0785</v>
      </c>
      <c r="J1128" s="3" t="s">
        <v>6238</v>
      </c>
      <c r="M1128" s="5" t="s">
        <v>6239</v>
      </c>
      <c r="N1128" s="5" t="s">
        <v>712</v>
      </c>
      <c r="O1128" s="20">
        <v>2026.0</v>
      </c>
      <c r="P1128" s="20">
        <v>1.0</v>
      </c>
      <c r="Q1128" s="20">
        <v>1.0</v>
      </c>
    </row>
    <row r="1129">
      <c r="A1129" s="3" t="s">
        <v>6240</v>
      </c>
      <c r="B1129" s="3" t="s">
        <v>6241</v>
      </c>
      <c r="C1129" s="20">
        <v>4.0</v>
      </c>
      <c r="D1129" s="20">
        <v>2026.0</v>
      </c>
      <c r="E1129" s="3" t="s">
        <v>1892</v>
      </c>
      <c r="F1129" s="7">
        <v>0.08</v>
      </c>
      <c r="L1129" s="3" t="s">
        <v>541</v>
      </c>
      <c r="M1129" s="5" t="s">
        <v>6242</v>
      </c>
      <c r="N1129" s="5" t="s">
        <v>1891</v>
      </c>
      <c r="O1129" s="20">
        <v>2026.0</v>
      </c>
      <c r="P1129" s="20">
        <v>1.0</v>
      </c>
      <c r="Q1129" s="3">
        <v>0.0</v>
      </c>
    </row>
    <row r="1130">
      <c r="A1130" s="3" t="s">
        <v>6243</v>
      </c>
      <c r="B1130" s="3" t="s">
        <v>6244</v>
      </c>
      <c r="C1130" s="20">
        <v>1.0</v>
      </c>
      <c r="D1130" s="20">
        <v>2026.0</v>
      </c>
      <c r="E1130" s="3" t="s">
        <v>6245</v>
      </c>
      <c r="F1130" s="7">
        <v>0.11</v>
      </c>
      <c r="I1130" s="3" t="s">
        <v>6246</v>
      </c>
      <c r="J1130" s="3" t="s">
        <v>6247</v>
      </c>
      <c r="L1130" s="3" t="s">
        <v>541</v>
      </c>
      <c r="M1130" s="5" t="s">
        <v>6248</v>
      </c>
      <c r="N1130" s="5" t="s">
        <v>3033</v>
      </c>
      <c r="O1130" s="20">
        <v>2026.0</v>
      </c>
      <c r="P1130" s="20">
        <v>1.0</v>
      </c>
      <c r="Q1130" s="3">
        <v>0.0</v>
      </c>
    </row>
    <row r="1131">
      <c r="A1131" s="3" t="s">
        <v>6249</v>
      </c>
      <c r="B1131" s="3" t="s">
        <v>6250</v>
      </c>
      <c r="C1131" s="20">
        <v>1.0</v>
      </c>
      <c r="D1131" s="20">
        <v>2027.0</v>
      </c>
      <c r="E1131" s="3" t="s">
        <v>6243</v>
      </c>
      <c r="F1131" s="7">
        <v>0.11</v>
      </c>
      <c r="M1131" s="5" t="s">
        <v>6251</v>
      </c>
      <c r="N1131" s="5" t="s">
        <v>3033</v>
      </c>
      <c r="O1131" s="20">
        <v>2026.0</v>
      </c>
      <c r="P1131" s="20">
        <v>1.0</v>
      </c>
      <c r="Q1131" s="3">
        <v>0.0</v>
      </c>
    </row>
    <row r="1132">
      <c r="A1132" s="3" t="s">
        <v>6252</v>
      </c>
      <c r="B1132" s="3" t="s">
        <v>6253</v>
      </c>
      <c r="C1132" s="20">
        <v>2.0</v>
      </c>
      <c r="D1132" s="20">
        <v>2023.0</v>
      </c>
      <c r="E1132" s="3" t="s">
        <v>6254</v>
      </c>
      <c r="F1132" s="7">
        <v>0.0069</v>
      </c>
      <c r="J1132" s="3" t="s">
        <v>6255</v>
      </c>
      <c r="M1132" s="5" t="s">
        <v>6256</v>
      </c>
      <c r="N1132" s="5" t="s">
        <v>4069</v>
      </c>
      <c r="O1132" s="20">
        <v>2026.0</v>
      </c>
      <c r="P1132" s="20">
        <v>1.0</v>
      </c>
      <c r="Q1132" s="20">
        <v>1.0</v>
      </c>
    </row>
    <row r="1133">
      <c r="A1133" s="3" t="s">
        <v>6257</v>
      </c>
      <c r="B1133" s="3" t="s">
        <v>6258</v>
      </c>
      <c r="C1133" s="20">
        <v>3.0</v>
      </c>
      <c r="D1133" s="20">
        <v>2026.0</v>
      </c>
      <c r="E1133" s="3" t="s">
        <v>3298</v>
      </c>
      <c r="F1133" s="7">
        <v>0.01</v>
      </c>
      <c r="L1133" s="3" t="s">
        <v>541</v>
      </c>
      <c r="M1133" s="5" t="s">
        <v>6259</v>
      </c>
      <c r="N1133" s="5" t="s">
        <v>3293</v>
      </c>
      <c r="O1133" s="20">
        <v>2026.0</v>
      </c>
      <c r="P1133" s="20">
        <v>1.0</v>
      </c>
      <c r="Q1133" s="3">
        <v>0.0</v>
      </c>
    </row>
    <row r="1134">
      <c r="A1134" s="3" t="s">
        <v>506</v>
      </c>
      <c r="B1134" s="3" t="s">
        <v>6260</v>
      </c>
      <c r="C1134" s="20">
        <v>1.0</v>
      </c>
      <c r="D1134" s="20">
        <v>2025.0</v>
      </c>
      <c r="E1134" s="3" t="s">
        <v>6261</v>
      </c>
      <c r="F1134" s="7">
        <v>0.15</v>
      </c>
      <c r="J1134" s="3" t="s">
        <v>6262</v>
      </c>
      <c r="M1134" s="5" t="s">
        <v>6263</v>
      </c>
      <c r="N1134" s="5" t="s">
        <v>507</v>
      </c>
      <c r="O1134" s="20">
        <v>2026.0</v>
      </c>
      <c r="P1134" s="20">
        <v>1.0</v>
      </c>
      <c r="Q1134" s="20">
        <v>1.0</v>
      </c>
    </row>
    <row r="1135">
      <c r="A1135" s="3" t="s">
        <v>6264</v>
      </c>
      <c r="B1135" s="3" t="s">
        <v>6265</v>
      </c>
      <c r="C1135" s="20">
        <v>1.0</v>
      </c>
      <c r="D1135" s="20">
        <v>2026.0</v>
      </c>
      <c r="E1135" s="3" t="s">
        <v>506</v>
      </c>
      <c r="F1135" s="7">
        <v>0.15</v>
      </c>
      <c r="L1135" s="3" t="s">
        <v>495</v>
      </c>
      <c r="M1135" s="5" t="s">
        <v>33</v>
      </c>
      <c r="N1135" s="5" t="s">
        <v>507</v>
      </c>
      <c r="O1135" s="20">
        <v>2026.0</v>
      </c>
      <c r="P1135" s="20">
        <v>1.0</v>
      </c>
      <c r="Q1135" s="3">
        <v>0.0</v>
      </c>
    </row>
    <row r="1136">
      <c r="A1136" s="3" t="s">
        <v>5114</v>
      </c>
      <c r="B1136" s="3" t="s">
        <v>6266</v>
      </c>
      <c r="C1136" s="20">
        <v>3.0</v>
      </c>
      <c r="D1136" s="20">
        <v>2023.0</v>
      </c>
      <c r="E1136" s="3" t="s">
        <v>5119</v>
      </c>
      <c r="F1136" s="7">
        <v>0.11</v>
      </c>
      <c r="J1136" s="3" t="s">
        <v>6267</v>
      </c>
      <c r="M1136" s="5" t="s">
        <v>6268</v>
      </c>
      <c r="N1136" s="5" t="s">
        <v>5118</v>
      </c>
      <c r="O1136" s="20">
        <v>2026.0</v>
      </c>
      <c r="P1136" s="20">
        <v>1.0</v>
      </c>
      <c r="Q1136" s="20">
        <v>1.0</v>
      </c>
    </row>
    <row r="1137">
      <c r="A1137" s="3" t="s">
        <v>5379</v>
      </c>
      <c r="B1137" s="3" t="s">
        <v>6269</v>
      </c>
      <c r="C1137" s="20">
        <v>3.0</v>
      </c>
      <c r="D1137" s="20">
        <v>2025.0</v>
      </c>
      <c r="E1137" s="3" t="s">
        <v>5112</v>
      </c>
      <c r="F1137" s="7">
        <v>0.11</v>
      </c>
      <c r="I1137" s="3" t="s">
        <v>6270</v>
      </c>
      <c r="J1137" s="3" t="s">
        <v>6271</v>
      </c>
      <c r="M1137" s="5" t="s">
        <v>6272</v>
      </c>
      <c r="N1137" s="5" t="s">
        <v>5118</v>
      </c>
      <c r="O1137" s="20">
        <v>2026.0</v>
      </c>
      <c r="P1137" s="20">
        <v>1.0</v>
      </c>
      <c r="Q1137" s="20">
        <v>1.0</v>
      </c>
    </row>
    <row r="1138">
      <c r="A1138" s="3" t="s">
        <v>6273</v>
      </c>
      <c r="B1138" s="3" t="s">
        <v>6274</v>
      </c>
      <c r="C1138" s="20">
        <v>4.0</v>
      </c>
      <c r="D1138" s="20">
        <v>2022.0</v>
      </c>
      <c r="E1138" s="3" t="s">
        <v>6275</v>
      </c>
      <c r="F1138" s="11"/>
      <c r="K1138" s="3" t="s">
        <v>6276</v>
      </c>
      <c r="M1138" s="5" t="s">
        <v>6277</v>
      </c>
      <c r="N1138" s="5" t="s">
        <v>6278</v>
      </c>
      <c r="O1138" s="20">
        <v>2026.0</v>
      </c>
      <c r="P1138" s="20">
        <v>1.0</v>
      </c>
      <c r="Q1138" s="20">
        <v>1.0</v>
      </c>
    </row>
    <row r="1139">
      <c r="A1139" s="3" t="s">
        <v>6279</v>
      </c>
      <c r="B1139" s="3" t="s">
        <v>6280</v>
      </c>
      <c r="C1139" s="20">
        <v>4.0</v>
      </c>
      <c r="D1139" s="20">
        <v>2023.0</v>
      </c>
      <c r="E1139" s="3" t="s">
        <v>4409</v>
      </c>
      <c r="F1139" s="7">
        <v>0.03</v>
      </c>
      <c r="I1139" s="3" t="s">
        <v>6281</v>
      </c>
      <c r="J1139" s="3" t="s">
        <v>6282</v>
      </c>
      <c r="M1139" s="5" t="s">
        <v>6283</v>
      </c>
      <c r="N1139" s="5" t="s">
        <v>4414</v>
      </c>
      <c r="O1139" s="20">
        <v>2026.0</v>
      </c>
      <c r="P1139" s="20">
        <v>1.0</v>
      </c>
      <c r="Q1139" s="20">
        <v>1.0</v>
      </c>
    </row>
    <row r="1140">
      <c r="A1140" s="3" t="s">
        <v>6284</v>
      </c>
      <c r="B1140" s="3" t="s">
        <v>6285</v>
      </c>
      <c r="C1140" s="20">
        <v>4.0</v>
      </c>
      <c r="D1140" s="20">
        <v>2026.0</v>
      </c>
      <c r="E1140" s="3" t="s">
        <v>6286</v>
      </c>
      <c r="F1140" s="7">
        <v>0.0375</v>
      </c>
      <c r="M1140" s="5" t="s">
        <v>6287</v>
      </c>
      <c r="N1140" s="5" t="s">
        <v>4414</v>
      </c>
      <c r="O1140" s="20">
        <v>2026.0</v>
      </c>
      <c r="P1140" s="20">
        <v>1.0</v>
      </c>
      <c r="Q1140" s="3">
        <v>0.0</v>
      </c>
    </row>
    <row r="1141">
      <c r="A1141" s="3" t="s">
        <v>6288</v>
      </c>
      <c r="B1141" s="3" t="s">
        <v>6289</v>
      </c>
      <c r="C1141" s="20">
        <v>4.0</v>
      </c>
      <c r="D1141" s="20">
        <v>2024.0</v>
      </c>
      <c r="E1141" s="3" t="s">
        <v>6279</v>
      </c>
      <c r="F1141" s="7">
        <v>0.035</v>
      </c>
      <c r="J1141" s="3" t="s">
        <v>6290</v>
      </c>
      <c r="M1141" s="5" t="s">
        <v>6291</v>
      </c>
      <c r="N1141" s="5" t="s">
        <v>4414</v>
      </c>
      <c r="O1141" s="20">
        <v>2026.0</v>
      </c>
      <c r="P1141" s="20">
        <v>1.0</v>
      </c>
      <c r="Q1141" s="20">
        <v>1.0</v>
      </c>
    </row>
    <row r="1142">
      <c r="A1142" s="3" t="s">
        <v>6292</v>
      </c>
      <c r="B1142" s="3" t="s">
        <v>6293</v>
      </c>
      <c r="C1142" s="20">
        <v>2.0</v>
      </c>
      <c r="D1142" s="20">
        <v>2026.0</v>
      </c>
      <c r="E1142" s="3" t="s">
        <v>6294</v>
      </c>
      <c r="F1142" s="7">
        <v>0.0302</v>
      </c>
      <c r="L1142" s="3" t="s">
        <v>495</v>
      </c>
      <c r="M1142" s="5" t="s">
        <v>6295</v>
      </c>
      <c r="N1142" s="5" t="s">
        <v>3481</v>
      </c>
      <c r="O1142" s="20">
        <v>2026.0</v>
      </c>
      <c r="P1142" s="20">
        <v>1.0</v>
      </c>
      <c r="Q1142" s="20">
        <v>1.0</v>
      </c>
    </row>
    <row r="1143">
      <c r="A1143" s="3" t="s">
        <v>6296</v>
      </c>
      <c r="B1143" s="3" t="s">
        <v>6297</v>
      </c>
      <c r="C1143" s="20">
        <v>4.0</v>
      </c>
      <c r="D1143" s="20">
        <v>2022.0</v>
      </c>
      <c r="E1143" s="3" t="s">
        <v>2364</v>
      </c>
      <c r="F1143" s="7">
        <v>0.1</v>
      </c>
      <c r="K1143" s="3" t="s">
        <v>6298</v>
      </c>
      <c r="M1143" s="5" t="s">
        <v>6299</v>
      </c>
      <c r="N1143" s="5" t="s">
        <v>2369</v>
      </c>
      <c r="O1143" s="20">
        <v>2026.0</v>
      </c>
      <c r="P1143" s="20">
        <v>1.0</v>
      </c>
      <c r="Q1143" s="20">
        <v>1.0</v>
      </c>
    </row>
    <row r="1144">
      <c r="A1144" s="3" t="s">
        <v>6300</v>
      </c>
      <c r="B1144" s="3" t="s">
        <v>6301</v>
      </c>
      <c r="C1144" s="20">
        <v>2.0</v>
      </c>
      <c r="D1144" s="20">
        <v>2024.0</v>
      </c>
      <c r="E1144" s="3" t="s">
        <v>2520</v>
      </c>
      <c r="F1144" s="7">
        <v>0.1044</v>
      </c>
      <c r="I1144" s="3" t="s">
        <v>6302</v>
      </c>
      <c r="J1144" s="3" t="s">
        <v>6303</v>
      </c>
      <c r="M1144" s="5" t="s">
        <v>6304</v>
      </c>
      <c r="N1144" s="5" t="s">
        <v>2525</v>
      </c>
      <c r="O1144" s="20">
        <v>2026.0</v>
      </c>
      <c r="P1144" s="20">
        <v>1.0</v>
      </c>
      <c r="Q1144" s="20">
        <v>1.0</v>
      </c>
    </row>
    <row r="1145">
      <c r="A1145" s="3" t="s">
        <v>6305</v>
      </c>
      <c r="B1145" s="3" t="s">
        <v>6306</v>
      </c>
      <c r="C1145" s="20">
        <v>3.0</v>
      </c>
      <c r="D1145" s="20">
        <v>2023.0</v>
      </c>
      <c r="E1145" s="3" t="s">
        <v>6307</v>
      </c>
      <c r="F1145" s="7">
        <v>0.1</v>
      </c>
      <c r="I1145" s="3" t="s">
        <v>6308</v>
      </c>
      <c r="K1145" s="3" t="s">
        <v>6309</v>
      </c>
      <c r="M1145" s="5" t="s">
        <v>6310</v>
      </c>
      <c r="N1145" s="5" t="s">
        <v>5105</v>
      </c>
      <c r="O1145" s="20">
        <v>2026.0</v>
      </c>
      <c r="P1145" s="20">
        <v>1.0</v>
      </c>
      <c r="Q1145" s="3">
        <v>0.0</v>
      </c>
    </row>
    <row r="1146">
      <c r="A1146" s="3" t="s">
        <v>6311</v>
      </c>
      <c r="B1146" s="3" t="s">
        <v>6312</v>
      </c>
      <c r="C1146" s="20">
        <v>1.0</v>
      </c>
      <c r="D1146" s="20">
        <v>2024.0</v>
      </c>
      <c r="E1146" s="3" t="s">
        <v>6313</v>
      </c>
      <c r="F1146" s="7">
        <v>0.055</v>
      </c>
      <c r="I1146" s="3" t="s">
        <v>6314</v>
      </c>
      <c r="J1146" s="3" t="s">
        <v>6315</v>
      </c>
      <c r="M1146" s="5" t="s">
        <v>6316</v>
      </c>
      <c r="N1146" s="5" t="s">
        <v>6317</v>
      </c>
      <c r="O1146" s="20">
        <v>2026.0</v>
      </c>
      <c r="P1146" s="20">
        <v>1.0</v>
      </c>
      <c r="Q1146" s="20">
        <v>1.0</v>
      </c>
    </row>
    <row r="1147">
      <c r="A1147" s="3" t="s">
        <v>6318</v>
      </c>
      <c r="B1147" s="3" t="s">
        <v>6319</v>
      </c>
      <c r="C1147" s="20">
        <v>2.0</v>
      </c>
      <c r="D1147" s="20">
        <v>2025.0</v>
      </c>
      <c r="E1147" s="3" t="s">
        <v>6311</v>
      </c>
      <c r="F1147" s="7">
        <v>0.055</v>
      </c>
      <c r="K1147" s="3" t="s">
        <v>6320</v>
      </c>
      <c r="M1147" s="5" t="s">
        <v>6321</v>
      </c>
      <c r="N1147" s="5" t="s">
        <v>6317</v>
      </c>
      <c r="O1147" s="20">
        <v>2026.0</v>
      </c>
      <c r="P1147" s="20">
        <v>1.0</v>
      </c>
      <c r="Q1147" s="20">
        <v>1.0</v>
      </c>
    </row>
    <row r="1148">
      <c r="A1148" s="3" t="s">
        <v>6322</v>
      </c>
      <c r="B1148" s="3" t="s">
        <v>6323</v>
      </c>
      <c r="C1148" s="20">
        <v>4.0</v>
      </c>
      <c r="D1148" s="20">
        <v>2017.0</v>
      </c>
      <c r="E1148" s="3" t="s">
        <v>6324</v>
      </c>
      <c r="F1148" s="11"/>
      <c r="G1148" s="6">
        <v>43511.0</v>
      </c>
      <c r="H1148" s="6">
        <v>43146.0</v>
      </c>
      <c r="M1148" s="5" t="s">
        <v>6325</v>
      </c>
      <c r="N1148" s="5" t="s">
        <v>3597</v>
      </c>
      <c r="O1148" s="20">
        <v>2026.0</v>
      </c>
      <c r="P1148" s="20">
        <v>1.0</v>
      </c>
      <c r="Q1148" s="3">
        <v>0.0</v>
      </c>
    </row>
    <row r="1149">
      <c r="A1149" s="3" t="s">
        <v>6326</v>
      </c>
      <c r="B1149" s="3" t="s">
        <v>6327</v>
      </c>
      <c r="C1149" s="20">
        <v>4.0</v>
      </c>
      <c r="D1149" s="20">
        <v>2014.0</v>
      </c>
      <c r="E1149" s="3" t="s">
        <v>6328</v>
      </c>
      <c r="F1149" s="11"/>
      <c r="G1149" s="6">
        <v>42704.0</v>
      </c>
      <c r="H1149" s="6">
        <v>41974.0</v>
      </c>
      <c r="M1149" s="5" t="s">
        <v>6329</v>
      </c>
      <c r="N1149" s="5" t="s">
        <v>3597</v>
      </c>
      <c r="O1149" s="20">
        <v>2026.0</v>
      </c>
      <c r="P1149" s="20">
        <v>1.0</v>
      </c>
      <c r="Q1149" s="3">
        <v>0.0</v>
      </c>
    </row>
    <row r="1150">
      <c r="A1150" s="3" t="s">
        <v>6330</v>
      </c>
      <c r="B1150" s="3" t="s">
        <v>6331</v>
      </c>
      <c r="C1150" s="20">
        <v>4.0</v>
      </c>
      <c r="D1150" s="20">
        <v>2016.0</v>
      </c>
      <c r="E1150" s="3" t="s">
        <v>6326</v>
      </c>
      <c r="F1150" s="11"/>
      <c r="G1150" s="6">
        <v>43434.0</v>
      </c>
      <c r="H1150" s="6">
        <v>42705.0</v>
      </c>
      <c r="K1150" s="3" t="s">
        <v>6332</v>
      </c>
      <c r="M1150" s="5" t="s">
        <v>6333</v>
      </c>
      <c r="N1150" s="5" t="s">
        <v>3597</v>
      </c>
      <c r="O1150" s="20">
        <v>2026.0</v>
      </c>
      <c r="P1150" s="20">
        <v>1.0</v>
      </c>
      <c r="Q1150" s="3">
        <v>0.0</v>
      </c>
    </row>
    <row r="1151">
      <c r="A1151" s="3" t="s">
        <v>6334</v>
      </c>
      <c r="B1151" s="3" t="s">
        <v>6335</v>
      </c>
      <c r="C1151" s="20">
        <v>1.0</v>
      </c>
      <c r="D1151" s="20">
        <v>2023.0</v>
      </c>
      <c r="E1151" s="3" t="s">
        <v>6336</v>
      </c>
      <c r="F1151" s="7">
        <v>0.06</v>
      </c>
      <c r="K1151" s="3" t="s">
        <v>6337</v>
      </c>
      <c r="M1151" s="5" t="s">
        <v>6338</v>
      </c>
      <c r="N1151" s="5" t="s">
        <v>3597</v>
      </c>
      <c r="O1151" s="20">
        <v>2026.0</v>
      </c>
      <c r="P1151" s="20">
        <v>1.0</v>
      </c>
      <c r="Q1151" s="3">
        <v>0.0</v>
      </c>
    </row>
    <row r="1152">
      <c r="A1152" s="3" t="s">
        <v>6336</v>
      </c>
      <c r="B1152" s="3" t="s">
        <v>6339</v>
      </c>
      <c r="C1152" s="20">
        <v>1.0</v>
      </c>
      <c r="D1152" s="20">
        <v>2022.0</v>
      </c>
      <c r="E1152" s="3" t="s">
        <v>6340</v>
      </c>
      <c r="F1152" s="11"/>
      <c r="J1152" s="3" t="s">
        <v>6341</v>
      </c>
      <c r="M1152" s="5" t="s">
        <v>6342</v>
      </c>
      <c r="N1152" s="5" t="s">
        <v>3597</v>
      </c>
      <c r="O1152" s="20">
        <v>2026.0</v>
      </c>
      <c r="P1152" s="20">
        <v>1.0</v>
      </c>
      <c r="Q1152" s="20">
        <v>1.0</v>
      </c>
    </row>
    <row r="1153">
      <c r="A1153" s="3" t="s">
        <v>6340</v>
      </c>
      <c r="B1153" s="3" t="s">
        <v>6343</v>
      </c>
      <c r="C1153" s="20">
        <v>1.0</v>
      </c>
      <c r="D1153" s="20">
        <v>2021.0</v>
      </c>
      <c r="E1153" s="3" t="s">
        <v>6344</v>
      </c>
      <c r="F1153" s="11"/>
      <c r="J1153" s="3" t="s">
        <v>6345</v>
      </c>
      <c r="M1153" s="5" t="s">
        <v>6346</v>
      </c>
      <c r="N1153" s="5" t="s">
        <v>3597</v>
      </c>
      <c r="O1153" s="20">
        <v>2026.0</v>
      </c>
      <c r="P1153" s="20">
        <v>1.0</v>
      </c>
      <c r="Q1153" s="20">
        <v>1.0</v>
      </c>
    </row>
    <row r="1154">
      <c r="A1154" s="3" t="s">
        <v>6344</v>
      </c>
      <c r="B1154" s="3" t="s">
        <v>6347</v>
      </c>
      <c r="C1154" s="20">
        <v>1.0</v>
      </c>
      <c r="D1154" s="20">
        <v>2020.0</v>
      </c>
      <c r="E1154" s="3" t="s">
        <v>6348</v>
      </c>
      <c r="F1154" s="11"/>
      <c r="G1154" s="6">
        <v>44241.0</v>
      </c>
      <c r="H1154" s="6">
        <v>43876.0</v>
      </c>
      <c r="J1154" s="3" t="s">
        <v>6349</v>
      </c>
      <c r="M1154" s="5" t="s">
        <v>6350</v>
      </c>
      <c r="N1154" s="5" t="s">
        <v>3597</v>
      </c>
      <c r="O1154" s="20">
        <v>2026.0</v>
      </c>
      <c r="P1154" s="20">
        <v>1.0</v>
      </c>
      <c r="Q1154" s="3">
        <v>0.0</v>
      </c>
    </row>
    <row r="1155">
      <c r="A1155" s="3" t="s">
        <v>6348</v>
      </c>
      <c r="B1155" s="3" t="s">
        <v>6351</v>
      </c>
      <c r="C1155" s="20">
        <v>1.0</v>
      </c>
      <c r="D1155" s="20">
        <v>2019.0</v>
      </c>
      <c r="E1155" s="3" t="s">
        <v>6322</v>
      </c>
      <c r="F1155" s="11"/>
      <c r="G1155" s="6">
        <v>43875.0</v>
      </c>
      <c r="H1155" s="6">
        <v>43511.0</v>
      </c>
      <c r="M1155" s="5" t="s">
        <v>6352</v>
      </c>
      <c r="N1155" s="5" t="s">
        <v>3597</v>
      </c>
      <c r="O1155" s="20">
        <v>2026.0</v>
      </c>
      <c r="P1155" s="20">
        <v>1.0</v>
      </c>
      <c r="Q1155" s="3">
        <v>0.0</v>
      </c>
    </row>
    <row r="1156">
      <c r="A1156" s="3" t="s">
        <v>6353</v>
      </c>
      <c r="B1156" s="3" t="s">
        <v>6301</v>
      </c>
      <c r="C1156" s="20">
        <v>4.0</v>
      </c>
      <c r="D1156" s="20">
        <v>2024.0</v>
      </c>
      <c r="E1156" s="3" t="s">
        <v>6300</v>
      </c>
      <c r="F1156" s="7">
        <v>0.1044</v>
      </c>
      <c r="M1156" s="5" t="s">
        <v>6354</v>
      </c>
      <c r="N1156" s="5" t="s">
        <v>2525</v>
      </c>
      <c r="O1156" s="20">
        <v>2026.0</v>
      </c>
      <c r="P1156" s="20">
        <v>1.0</v>
      </c>
      <c r="Q1156" s="20">
        <v>1.0</v>
      </c>
    </row>
    <row r="1157">
      <c r="A1157" s="3" t="s">
        <v>6355</v>
      </c>
      <c r="B1157" s="3" t="s">
        <v>6356</v>
      </c>
      <c r="C1157" s="20">
        <v>4.0</v>
      </c>
      <c r="D1157" s="20">
        <v>2022.0</v>
      </c>
      <c r="E1157" s="3" t="s">
        <v>1450</v>
      </c>
      <c r="F1157" s="7">
        <v>0.2</v>
      </c>
      <c r="K1157" s="3" t="s">
        <v>6357</v>
      </c>
      <c r="M1157" s="5" t="s">
        <v>6358</v>
      </c>
      <c r="N1157" s="5" t="s">
        <v>1455</v>
      </c>
      <c r="O1157" s="20">
        <v>2026.0</v>
      </c>
      <c r="P1157" s="20">
        <v>1.0</v>
      </c>
      <c r="Q1157" s="3">
        <v>0.0</v>
      </c>
    </row>
    <row r="1158">
      <c r="A1158" s="3" t="s">
        <v>6359</v>
      </c>
      <c r="B1158" s="3" t="s">
        <v>6360</v>
      </c>
      <c r="C1158" s="20">
        <v>4.0</v>
      </c>
      <c r="D1158" s="20">
        <v>2023.0</v>
      </c>
      <c r="E1158" s="3" t="s">
        <v>5686</v>
      </c>
      <c r="F1158" s="7">
        <v>0.0504</v>
      </c>
      <c r="J1158" s="3" t="s">
        <v>6361</v>
      </c>
      <c r="M1158" s="5" t="s">
        <v>6362</v>
      </c>
      <c r="N1158" s="5" t="s">
        <v>2680</v>
      </c>
      <c r="O1158" s="20">
        <v>2026.0</v>
      </c>
      <c r="P1158" s="20">
        <v>1.0</v>
      </c>
      <c r="Q1158" s="20">
        <v>1.0</v>
      </c>
    </row>
    <row r="1159">
      <c r="A1159" s="3" t="s">
        <v>6363</v>
      </c>
      <c r="B1159" s="3" t="s">
        <v>6364</v>
      </c>
      <c r="C1159" s="20">
        <v>4.0</v>
      </c>
      <c r="D1159" s="20">
        <v>2026.0</v>
      </c>
      <c r="E1159" s="3" t="s">
        <v>2674</v>
      </c>
      <c r="F1159" s="7">
        <v>0.0504</v>
      </c>
      <c r="L1159" s="3" t="s">
        <v>541</v>
      </c>
      <c r="M1159" s="5" t="s">
        <v>6365</v>
      </c>
      <c r="N1159" s="5" t="s">
        <v>2680</v>
      </c>
      <c r="O1159" s="20">
        <v>2026.0</v>
      </c>
      <c r="P1159" s="20">
        <v>1.0</v>
      </c>
      <c r="Q1159" s="3">
        <v>0.0</v>
      </c>
    </row>
    <row r="1160">
      <c r="A1160" s="3" t="s">
        <v>2676</v>
      </c>
      <c r="B1160" s="3" t="s">
        <v>6366</v>
      </c>
      <c r="C1160" s="20">
        <v>4.0</v>
      </c>
      <c r="D1160" s="20">
        <v>2024.0</v>
      </c>
      <c r="E1160" s="3" t="s">
        <v>6359</v>
      </c>
      <c r="F1160" s="7">
        <v>0.0504</v>
      </c>
      <c r="I1160" s="3" t="s">
        <v>6367</v>
      </c>
      <c r="J1160" s="3" t="s">
        <v>6368</v>
      </c>
      <c r="M1160" s="5" t="s">
        <v>6369</v>
      </c>
      <c r="N1160" s="5" t="s">
        <v>2680</v>
      </c>
      <c r="O1160" s="20">
        <v>2026.0</v>
      </c>
      <c r="P1160" s="20">
        <v>1.0</v>
      </c>
      <c r="Q1160" s="20">
        <v>1.0</v>
      </c>
    </row>
    <row r="1161">
      <c r="A1161" s="3" t="s">
        <v>6370</v>
      </c>
      <c r="B1161" s="3" t="s">
        <v>6371</v>
      </c>
      <c r="C1161" s="20">
        <v>1.0</v>
      </c>
      <c r="D1161" s="20">
        <v>2024.0</v>
      </c>
      <c r="E1161" s="3" t="s">
        <v>5865</v>
      </c>
      <c r="F1161" s="7">
        <v>0.0146</v>
      </c>
      <c r="I1161" s="3" t="s">
        <v>6372</v>
      </c>
      <c r="J1161" s="3" t="s">
        <v>6373</v>
      </c>
      <c r="M1161" s="5" t="s">
        <v>6374</v>
      </c>
      <c r="N1161" s="5" t="s">
        <v>5640</v>
      </c>
      <c r="O1161" s="20">
        <v>2026.0</v>
      </c>
      <c r="P1161" s="20">
        <v>1.0</v>
      </c>
      <c r="Q1161" s="20">
        <v>1.0</v>
      </c>
    </row>
    <row r="1162">
      <c r="A1162" s="3" t="s">
        <v>6375</v>
      </c>
      <c r="B1162" s="3" t="s">
        <v>6376</v>
      </c>
      <c r="C1162" s="20">
        <v>3.0</v>
      </c>
      <c r="D1162" s="20">
        <v>2024.0</v>
      </c>
      <c r="E1162" s="3" t="s">
        <v>6370</v>
      </c>
      <c r="F1162" s="7">
        <v>0.0146</v>
      </c>
      <c r="J1162" s="3" t="s">
        <v>6373</v>
      </c>
      <c r="K1162" s="3" t="s">
        <v>6377</v>
      </c>
      <c r="M1162" s="5" t="s">
        <v>6378</v>
      </c>
      <c r="N1162" s="5" t="s">
        <v>5640</v>
      </c>
      <c r="O1162" s="20">
        <v>2026.0</v>
      </c>
      <c r="P1162" s="20">
        <v>1.0</v>
      </c>
      <c r="Q1162" s="20">
        <v>1.0</v>
      </c>
    </row>
    <row r="1163">
      <c r="A1163" s="3" t="s">
        <v>1152</v>
      </c>
      <c r="B1163" s="3" t="s">
        <v>6379</v>
      </c>
      <c r="C1163" s="20">
        <v>4.0</v>
      </c>
      <c r="D1163" s="20">
        <v>2023.0</v>
      </c>
      <c r="E1163" s="3" t="s">
        <v>6380</v>
      </c>
      <c r="F1163" s="7">
        <v>0.1</v>
      </c>
      <c r="I1163" s="3" t="s">
        <v>6381</v>
      </c>
      <c r="J1163" s="3" t="s">
        <v>6382</v>
      </c>
      <c r="M1163" s="5" t="s">
        <v>6383</v>
      </c>
      <c r="N1163" s="5" t="s">
        <v>1154</v>
      </c>
      <c r="O1163" s="20">
        <v>2026.0</v>
      </c>
      <c r="P1163" s="20">
        <v>1.0</v>
      </c>
      <c r="Q1163" s="20">
        <v>1.0</v>
      </c>
    </row>
    <row r="1164">
      <c r="A1164" s="3" t="s">
        <v>1855</v>
      </c>
      <c r="B1164" s="3" t="s">
        <v>6384</v>
      </c>
      <c r="C1164" s="20">
        <v>1.0</v>
      </c>
      <c r="D1164" s="20">
        <v>2024.0</v>
      </c>
      <c r="E1164" s="3" t="s">
        <v>6385</v>
      </c>
      <c r="F1164" s="7">
        <v>0.08</v>
      </c>
      <c r="I1164" s="3" t="s">
        <v>6386</v>
      </c>
      <c r="J1164" s="3" t="s">
        <v>6387</v>
      </c>
      <c r="M1164" s="5" t="s">
        <v>6388</v>
      </c>
      <c r="N1164" s="5" t="s">
        <v>1859</v>
      </c>
      <c r="O1164" s="20">
        <v>2026.0</v>
      </c>
      <c r="P1164" s="20">
        <v>1.0</v>
      </c>
      <c r="Q1164" s="20">
        <v>1.0</v>
      </c>
    </row>
    <row r="1165">
      <c r="A1165" s="3" t="s">
        <v>6389</v>
      </c>
      <c r="B1165" s="3" t="s">
        <v>6390</v>
      </c>
      <c r="C1165" s="20">
        <v>2.0</v>
      </c>
      <c r="D1165" s="20">
        <v>2026.0</v>
      </c>
      <c r="E1165" s="3" t="s">
        <v>1853</v>
      </c>
      <c r="F1165" s="7">
        <v>0.08</v>
      </c>
      <c r="L1165" s="3" t="s">
        <v>495</v>
      </c>
      <c r="M1165" s="5" t="s">
        <v>6391</v>
      </c>
      <c r="N1165" s="5" t="s">
        <v>1859</v>
      </c>
      <c r="O1165" s="20">
        <v>2026.0</v>
      </c>
      <c r="P1165" s="20">
        <v>1.0</v>
      </c>
      <c r="Q1165" s="20">
        <v>1.0</v>
      </c>
    </row>
    <row r="1166">
      <c r="A1166" s="3" t="s">
        <v>5716</v>
      </c>
      <c r="B1166" s="3" t="s">
        <v>6392</v>
      </c>
      <c r="C1166" s="20">
        <v>4.0</v>
      </c>
      <c r="D1166" s="20">
        <v>2020.0</v>
      </c>
      <c r="E1166" s="3" t="s">
        <v>6393</v>
      </c>
      <c r="F1166" s="11"/>
      <c r="G1166" s="6">
        <v>44561.0</v>
      </c>
      <c r="H1166" s="6">
        <v>44136.0</v>
      </c>
      <c r="J1166" s="3" t="s">
        <v>6394</v>
      </c>
      <c r="M1166" s="5" t="s">
        <v>6395</v>
      </c>
      <c r="N1166" s="5" t="s">
        <v>5719</v>
      </c>
      <c r="O1166" s="20">
        <v>2026.0</v>
      </c>
      <c r="P1166" s="20">
        <v>1.0</v>
      </c>
      <c r="Q1166" s="3">
        <v>0.0</v>
      </c>
    </row>
    <row r="1167">
      <c r="A1167" s="3" t="s">
        <v>6396</v>
      </c>
      <c r="B1167" s="3" t="s">
        <v>6397</v>
      </c>
      <c r="C1167" s="20">
        <v>4.0</v>
      </c>
      <c r="D1167" s="20">
        <v>2023.0</v>
      </c>
      <c r="E1167" s="3" t="s">
        <v>5346</v>
      </c>
      <c r="F1167" s="7">
        <v>0.1</v>
      </c>
      <c r="J1167" s="3" t="s">
        <v>6398</v>
      </c>
      <c r="M1167" s="5" t="s">
        <v>6399</v>
      </c>
      <c r="N1167" s="5" t="s">
        <v>5351</v>
      </c>
      <c r="O1167" s="20">
        <v>2026.0</v>
      </c>
      <c r="P1167" s="20">
        <v>1.0</v>
      </c>
      <c r="Q1167" s="20">
        <v>1.0</v>
      </c>
    </row>
    <row r="1168">
      <c r="A1168" s="3" t="s">
        <v>6400</v>
      </c>
      <c r="B1168" s="3" t="s">
        <v>6401</v>
      </c>
      <c r="C1168" s="20">
        <v>4.0</v>
      </c>
      <c r="D1168" s="20">
        <v>2023.0</v>
      </c>
      <c r="E1168" s="3" t="s">
        <v>6402</v>
      </c>
      <c r="F1168" s="7">
        <v>0.15</v>
      </c>
      <c r="M1168" s="5" t="s">
        <v>6403</v>
      </c>
      <c r="N1168" s="5" t="s">
        <v>6404</v>
      </c>
      <c r="O1168" s="20">
        <v>2026.0</v>
      </c>
      <c r="P1168" s="20">
        <v>1.0</v>
      </c>
      <c r="Q1168" s="20">
        <v>1.0</v>
      </c>
    </row>
    <row r="1169">
      <c r="A1169" s="3" t="s">
        <v>6405</v>
      </c>
      <c r="B1169" s="3" t="s">
        <v>6406</v>
      </c>
      <c r="C1169" s="20">
        <v>3.0</v>
      </c>
      <c r="D1169" s="20">
        <v>2024.0</v>
      </c>
      <c r="E1169" s="3" t="s">
        <v>6407</v>
      </c>
      <c r="F1169" s="7">
        <v>0.08</v>
      </c>
      <c r="K1169" s="3" t="s">
        <v>6408</v>
      </c>
      <c r="M1169" s="5" t="s">
        <v>6409</v>
      </c>
      <c r="N1169" s="5" t="s">
        <v>1735</v>
      </c>
      <c r="O1169" s="20">
        <v>2026.0</v>
      </c>
      <c r="P1169" s="20">
        <v>1.0</v>
      </c>
      <c r="Q1169" s="20">
        <v>1.0</v>
      </c>
    </row>
    <row r="1170">
      <c r="A1170" s="3" t="s">
        <v>6407</v>
      </c>
      <c r="B1170" s="3" t="s">
        <v>6410</v>
      </c>
      <c r="C1170" s="20">
        <v>3.0</v>
      </c>
      <c r="D1170" s="20">
        <v>2023.0</v>
      </c>
      <c r="E1170" s="3" t="s">
        <v>6411</v>
      </c>
      <c r="F1170" s="7">
        <v>0.08</v>
      </c>
      <c r="I1170" s="3" t="s">
        <v>6412</v>
      </c>
      <c r="J1170" s="3" t="s">
        <v>6413</v>
      </c>
      <c r="M1170" s="5" t="s">
        <v>6414</v>
      </c>
      <c r="N1170" s="5" t="s">
        <v>1735</v>
      </c>
      <c r="O1170" s="20">
        <v>2026.0</v>
      </c>
      <c r="P1170" s="20">
        <v>1.0</v>
      </c>
      <c r="Q1170" s="20">
        <v>1.0</v>
      </c>
    </row>
    <row r="1171">
      <c r="A1171" s="3" t="s">
        <v>6411</v>
      </c>
      <c r="B1171" s="3" t="s">
        <v>6415</v>
      </c>
      <c r="C1171" s="20">
        <v>3.0</v>
      </c>
      <c r="D1171" s="20">
        <v>2022.0</v>
      </c>
      <c r="E1171" s="3" t="s">
        <v>1736</v>
      </c>
      <c r="F1171" s="7">
        <v>0.08</v>
      </c>
      <c r="J1171" s="3" t="s">
        <v>6416</v>
      </c>
      <c r="M1171" s="5" t="s">
        <v>6417</v>
      </c>
      <c r="N1171" s="5" t="s">
        <v>1735</v>
      </c>
      <c r="O1171" s="20">
        <v>2026.0</v>
      </c>
      <c r="P1171" s="20">
        <v>1.0</v>
      </c>
      <c r="Q1171" s="3">
        <v>0.0</v>
      </c>
    </row>
    <row r="1172">
      <c r="A1172" s="3" t="s">
        <v>6418</v>
      </c>
      <c r="B1172" s="3" t="s">
        <v>6419</v>
      </c>
      <c r="C1172" s="20">
        <v>3.0</v>
      </c>
      <c r="D1172" s="20">
        <v>2024.0</v>
      </c>
      <c r="E1172" s="3" t="s">
        <v>6420</v>
      </c>
      <c r="F1172" s="7">
        <v>0.0212</v>
      </c>
      <c r="I1172" s="3" t="s">
        <v>6421</v>
      </c>
      <c r="J1172" s="3" t="s">
        <v>6422</v>
      </c>
      <c r="M1172" s="5" t="s">
        <v>6423</v>
      </c>
      <c r="N1172" s="5" t="s">
        <v>6424</v>
      </c>
      <c r="O1172" s="20">
        <v>2026.0</v>
      </c>
      <c r="P1172" s="20">
        <v>1.0</v>
      </c>
      <c r="Q1172" s="20">
        <v>1.0</v>
      </c>
    </row>
    <row r="1173">
      <c r="A1173" s="3" t="s">
        <v>6425</v>
      </c>
      <c r="B1173" s="3" t="s">
        <v>6426</v>
      </c>
      <c r="C1173" s="20">
        <v>2.0</v>
      </c>
      <c r="D1173" s="20">
        <v>2026.0</v>
      </c>
      <c r="E1173" s="3" t="s">
        <v>6427</v>
      </c>
      <c r="F1173" s="7">
        <v>0.082568201</v>
      </c>
      <c r="L1173" s="3" t="s">
        <v>495</v>
      </c>
      <c r="M1173" s="5" t="s">
        <v>6428</v>
      </c>
      <c r="N1173" s="5" t="s">
        <v>4392</v>
      </c>
      <c r="O1173" s="20">
        <v>2026.0</v>
      </c>
      <c r="P1173" s="20">
        <v>1.0</v>
      </c>
      <c r="Q1173" s="3">
        <v>0.0</v>
      </c>
    </row>
    <row r="1174">
      <c r="A1174" s="3" t="s">
        <v>6429</v>
      </c>
      <c r="B1174" s="3" t="s">
        <v>6430</v>
      </c>
      <c r="C1174" s="20">
        <v>4.0</v>
      </c>
      <c r="D1174" s="20">
        <v>2024.0</v>
      </c>
      <c r="E1174" s="3" t="s">
        <v>6431</v>
      </c>
      <c r="F1174" s="7">
        <v>0.22</v>
      </c>
      <c r="K1174" s="3" t="s">
        <v>6432</v>
      </c>
      <c r="M1174" s="5" t="s">
        <v>6433</v>
      </c>
      <c r="N1174" s="5" t="s">
        <v>6434</v>
      </c>
      <c r="O1174" s="20">
        <v>2026.0</v>
      </c>
      <c r="P1174" s="20">
        <v>1.0</v>
      </c>
      <c r="Q1174" s="20">
        <v>1.0</v>
      </c>
    </row>
    <row r="1175">
      <c r="A1175" s="3" t="s">
        <v>6435</v>
      </c>
      <c r="B1175" s="3" t="s">
        <v>6436</v>
      </c>
      <c r="C1175" s="20">
        <v>3.0</v>
      </c>
      <c r="D1175" s="20">
        <v>2027.0</v>
      </c>
      <c r="E1175" s="3" t="s">
        <v>6437</v>
      </c>
      <c r="F1175" s="7">
        <v>0.0457</v>
      </c>
      <c r="I1175" s="3" t="s">
        <v>6438</v>
      </c>
      <c r="L1175" s="3" t="s">
        <v>541</v>
      </c>
      <c r="M1175" s="5" t="s">
        <v>6439</v>
      </c>
      <c r="N1175" s="5" t="s">
        <v>5579</v>
      </c>
      <c r="O1175" s="20">
        <v>2026.0</v>
      </c>
      <c r="P1175" s="20">
        <v>1.0</v>
      </c>
      <c r="Q1175" s="3">
        <v>0.0</v>
      </c>
    </row>
    <row r="1176">
      <c r="A1176" s="3" t="s">
        <v>6440</v>
      </c>
      <c r="B1176" s="3" t="s">
        <v>6441</v>
      </c>
      <c r="C1176" s="20">
        <v>2.0</v>
      </c>
      <c r="D1176" s="20">
        <v>2025.0</v>
      </c>
      <c r="E1176" s="3" t="s">
        <v>6442</v>
      </c>
      <c r="F1176" s="7">
        <v>0.126</v>
      </c>
      <c r="I1176" s="3" t="s">
        <v>6443</v>
      </c>
      <c r="J1176" s="3" t="s">
        <v>6444</v>
      </c>
      <c r="M1176" s="5" t="s">
        <v>6445</v>
      </c>
      <c r="N1176" s="5" t="s">
        <v>6446</v>
      </c>
      <c r="O1176" s="20">
        <v>2026.0</v>
      </c>
      <c r="P1176" s="20">
        <v>1.0</v>
      </c>
      <c r="Q1176" s="20">
        <v>1.0</v>
      </c>
    </row>
    <row r="1177">
      <c r="A1177" s="3" t="s">
        <v>6447</v>
      </c>
      <c r="B1177" s="3" t="s">
        <v>6448</v>
      </c>
      <c r="C1177" s="20">
        <v>4.0</v>
      </c>
      <c r="D1177" s="20">
        <v>2026.0</v>
      </c>
      <c r="E1177" s="3" t="s">
        <v>6449</v>
      </c>
      <c r="F1177" s="7">
        <v>0.1</v>
      </c>
      <c r="I1177" s="3" t="s">
        <v>6450</v>
      </c>
      <c r="L1177" s="3" t="s">
        <v>523</v>
      </c>
      <c r="M1177" s="5" t="s">
        <v>6451</v>
      </c>
      <c r="N1177" s="5" t="s">
        <v>3882</v>
      </c>
      <c r="O1177" s="20">
        <v>2026.0</v>
      </c>
      <c r="P1177" s="20">
        <v>1.0</v>
      </c>
      <c r="Q1177" s="20">
        <v>1.0</v>
      </c>
    </row>
    <row r="1178">
      <c r="A1178" s="3" t="s">
        <v>6452</v>
      </c>
      <c r="B1178" s="3" t="s">
        <v>6453</v>
      </c>
      <c r="C1178" s="20">
        <v>3.0</v>
      </c>
      <c r="D1178" s="20">
        <v>2023.0</v>
      </c>
      <c r="E1178" s="3" t="s">
        <v>6454</v>
      </c>
      <c r="F1178" s="7">
        <v>0.2</v>
      </c>
      <c r="K1178" s="3" t="s">
        <v>6455</v>
      </c>
      <c r="M1178" s="5" t="s">
        <v>6456</v>
      </c>
      <c r="N1178" s="5" t="s">
        <v>6457</v>
      </c>
      <c r="O1178" s="20">
        <v>2026.0</v>
      </c>
      <c r="P1178" s="20">
        <v>1.0</v>
      </c>
      <c r="Q1178" s="20">
        <v>1.0</v>
      </c>
    </row>
    <row r="1179">
      <c r="A1179" s="3" t="s">
        <v>6458</v>
      </c>
      <c r="B1179" s="3" t="s">
        <v>6459</v>
      </c>
      <c r="C1179" s="20">
        <v>4.0</v>
      </c>
      <c r="D1179" s="20">
        <v>2025.0</v>
      </c>
      <c r="E1179" s="3" t="s">
        <v>6460</v>
      </c>
      <c r="F1179" s="7">
        <v>0.06</v>
      </c>
      <c r="I1179" s="3" t="s">
        <v>6461</v>
      </c>
      <c r="K1179" s="3" t="s">
        <v>6462</v>
      </c>
      <c r="M1179" s="5" t="s">
        <v>6463</v>
      </c>
      <c r="N1179" s="5" t="s">
        <v>5852</v>
      </c>
      <c r="O1179" s="20">
        <v>2026.0</v>
      </c>
      <c r="P1179" s="20">
        <v>1.0</v>
      </c>
      <c r="Q1179" s="20">
        <v>1.0</v>
      </c>
    </row>
    <row r="1180">
      <c r="A1180" s="3" t="s">
        <v>6464</v>
      </c>
      <c r="B1180" s="3" t="s">
        <v>6465</v>
      </c>
      <c r="C1180" s="20">
        <v>1.0</v>
      </c>
      <c r="D1180" s="20">
        <v>2025.0</v>
      </c>
      <c r="E1180" s="3" t="s">
        <v>6466</v>
      </c>
      <c r="F1180" s="7">
        <v>0.1034</v>
      </c>
      <c r="I1180" s="3" t="s">
        <v>6467</v>
      </c>
      <c r="J1180" s="3" t="s">
        <v>6468</v>
      </c>
      <c r="M1180" s="5" t="s">
        <v>6469</v>
      </c>
      <c r="N1180" s="5" t="s">
        <v>6470</v>
      </c>
      <c r="O1180" s="20">
        <v>2026.0</v>
      </c>
      <c r="P1180" s="20">
        <v>1.0</v>
      </c>
      <c r="Q1180" s="20">
        <v>1.0</v>
      </c>
    </row>
    <row r="1181">
      <c r="A1181" s="3" t="s">
        <v>1199</v>
      </c>
      <c r="B1181" s="3" t="s">
        <v>6471</v>
      </c>
      <c r="C1181" s="20">
        <v>2.0</v>
      </c>
      <c r="D1181" s="20">
        <v>2024.0</v>
      </c>
      <c r="E1181" s="3" t="s">
        <v>6472</v>
      </c>
      <c r="F1181" s="7">
        <v>0.12</v>
      </c>
      <c r="I1181" s="3" t="s">
        <v>6473</v>
      </c>
      <c r="J1181" s="3" t="s">
        <v>6474</v>
      </c>
      <c r="M1181" s="5" t="s">
        <v>6475</v>
      </c>
      <c r="N1181" s="5" t="s">
        <v>1201</v>
      </c>
      <c r="O1181" s="20">
        <v>2026.0</v>
      </c>
      <c r="P1181" s="20">
        <v>1.0</v>
      </c>
      <c r="Q1181" s="20">
        <v>1.0</v>
      </c>
    </row>
    <row r="1182">
      <c r="A1182" s="3" t="s">
        <v>2442</v>
      </c>
      <c r="B1182" s="3" t="s">
        <v>6476</v>
      </c>
      <c r="C1182" s="20">
        <v>4.0</v>
      </c>
      <c r="D1182" s="20">
        <v>2024.0</v>
      </c>
      <c r="E1182" s="3" t="s">
        <v>2447</v>
      </c>
      <c r="F1182" s="7">
        <v>0.03</v>
      </c>
      <c r="I1182" s="3" t="s">
        <v>6477</v>
      </c>
      <c r="J1182" s="3" t="s">
        <v>6478</v>
      </c>
      <c r="M1182" s="5" t="s">
        <v>6479</v>
      </c>
      <c r="N1182" s="5" t="s">
        <v>830</v>
      </c>
      <c r="O1182" s="20">
        <v>2026.0</v>
      </c>
      <c r="P1182" s="20">
        <v>1.0</v>
      </c>
      <c r="Q1182" s="20">
        <v>1.0</v>
      </c>
    </row>
    <row r="1183">
      <c r="A1183" s="3" t="s">
        <v>6480</v>
      </c>
      <c r="B1183" s="3" t="s">
        <v>6481</v>
      </c>
      <c r="C1183" s="20">
        <v>1.0</v>
      </c>
      <c r="D1183" s="20">
        <v>2024.0</v>
      </c>
      <c r="E1183" s="3" t="s">
        <v>6482</v>
      </c>
      <c r="F1183" s="7">
        <v>0.2</v>
      </c>
      <c r="I1183" s="3" t="s">
        <v>6483</v>
      </c>
      <c r="J1183" s="3" t="s">
        <v>6484</v>
      </c>
      <c r="M1183" s="5" t="s">
        <v>6485</v>
      </c>
      <c r="N1183" s="5" t="s">
        <v>6486</v>
      </c>
      <c r="O1183" s="20">
        <v>2026.0</v>
      </c>
      <c r="P1183" s="20">
        <v>1.0</v>
      </c>
      <c r="Q1183" s="20">
        <v>1.0</v>
      </c>
    </row>
    <row r="1184">
      <c r="A1184" s="3" t="s">
        <v>6487</v>
      </c>
      <c r="B1184" s="3" t="s">
        <v>6488</v>
      </c>
      <c r="C1184" s="20">
        <v>3.0</v>
      </c>
      <c r="D1184" s="20">
        <v>2023.0</v>
      </c>
      <c r="E1184" s="3" t="s">
        <v>6489</v>
      </c>
      <c r="F1184" s="7">
        <v>0.03</v>
      </c>
      <c r="J1184" s="3" t="s">
        <v>6490</v>
      </c>
      <c r="M1184" s="5" t="s">
        <v>6491</v>
      </c>
      <c r="N1184" s="5" t="s">
        <v>6492</v>
      </c>
      <c r="O1184" s="20">
        <v>2026.0</v>
      </c>
      <c r="P1184" s="20">
        <v>1.0</v>
      </c>
      <c r="Q1184" s="20">
        <v>1.0</v>
      </c>
    </row>
    <row r="1185">
      <c r="A1185" s="3" t="s">
        <v>6493</v>
      </c>
      <c r="B1185" s="3" t="s">
        <v>6494</v>
      </c>
      <c r="C1185" s="20">
        <v>2.0</v>
      </c>
      <c r="D1185" s="20">
        <v>2023.0</v>
      </c>
      <c r="E1185" s="3" t="s">
        <v>6495</v>
      </c>
      <c r="F1185" s="7">
        <v>0.0972</v>
      </c>
      <c r="J1185" s="3" t="s">
        <v>6496</v>
      </c>
      <c r="M1185" s="5" t="s">
        <v>6497</v>
      </c>
      <c r="N1185" s="5" t="s">
        <v>1196</v>
      </c>
      <c r="O1185" s="20">
        <v>2026.0</v>
      </c>
      <c r="P1185" s="20">
        <v>1.0</v>
      </c>
      <c r="Q1185" s="20">
        <v>1.0</v>
      </c>
    </row>
    <row r="1186">
      <c r="A1186" s="3" t="s">
        <v>6498</v>
      </c>
      <c r="B1186" s="3" t="s">
        <v>6499</v>
      </c>
      <c r="C1186" s="20">
        <v>4.0</v>
      </c>
      <c r="D1186" s="20">
        <v>2025.0</v>
      </c>
      <c r="E1186" s="3" t="s">
        <v>2110</v>
      </c>
      <c r="F1186" s="7">
        <v>0.11</v>
      </c>
      <c r="K1186" s="3" t="s">
        <v>6500</v>
      </c>
      <c r="L1186" s="3" t="s">
        <v>1027</v>
      </c>
      <c r="M1186" s="5" t="s">
        <v>6501</v>
      </c>
      <c r="N1186" s="5" t="s">
        <v>2116</v>
      </c>
      <c r="O1186" s="20">
        <v>2026.0</v>
      </c>
      <c r="P1186" s="20">
        <v>1.0</v>
      </c>
      <c r="Q1186" s="20">
        <v>1.0</v>
      </c>
    </row>
    <row r="1187">
      <c r="A1187" s="3" t="s">
        <v>5892</v>
      </c>
      <c r="B1187" s="3" t="s">
        <v>6502</v>
      </c>
      <c r="C1187" s="20">
        <v>4.0</v>
      </c>
      <c r="D1187" s="20">
        <v>2024.0</v>
      </c>
      <c r="E1187" s="3" t="s">
        <v>5884</v>
      </c>
      <c r="F1187" s="7">
        <v>0.0769</v>
      </c>
      <c r="J1187" s="3" t="s">
        <v>6503</v>
      </c>
      <c r="M1187" s="5" t="s">
        <v>6504</v>
      </c>
      <c r="N1187" s="5" t="s">
        <v>3834</v>
      </c>
      <c r="O1187" s="20">
        <v>2026.0</v>
      </c>
      <c r="P1187" s="20">
        <v>1.0</v>
      </c>
      <c r="Q1187" s="20">
        <v>1.0</v>
      </c>
    </row>
    <row r="1188">
      <c r="A1188" s="3" t="s">
        <v>6505</v>
      </c>
      <c r="B1188" s="3" t="s">
        <v>6506</v>
      </c>
      <c r="C1188" s="20">
        <v>2.0</v>
      </c>
      <c r="D1188" s="20">
        <v>2026.0</v>
      </c>
      <c r="E1188" s="3" t="s">
        <v>2711</v>
      </c>
      <c r="F1188" s="7">
        <v>0.0333</v>
      </c>
      <c r="I1188" s="3" t="s">
        <v>6507</v>
      </c>
      <c r="L1188" s="3" t="s">
        <v>541</v>
      </c>
      <c r="M1188" s="5" t="s">
        <v>6508</v>
      </c>
      <c r="N1188" s="5" t="s">
        <v>2710</v>
      </c>
      <c r="O1188" s="20">
        <v>2026.0</v>
      </c>
      <c r="P1188" s="20">
        <v>1.0</v>
      </c>
      <c r="Q1188" s="3">
        <v>0.0</v>
      </c>
    </row>
    <row r="1189">
      <c r="A1189" s="3" t="s">
        <v>4008</v>
      </c>
      <c r="B1189" s="3" t="s">
        <v>6509</v>
      </c>
      <c r="C1189" s="20">
        <v>1.0</v>
      </c>
      <c r="D1189" s="20">
        <v>2025.0</v>
      </c>
      <c r="E1189" s="3" t="s">
        <v>4010</v>
      </c>
      <c r="F1189" s="7">
        <v>0.041</v>
      </c>
      <c r="J1189" s="3" t="s">
        <v>6510</v>
      </c>
      <c r="M1189" s="5" t="s">
        <v>6511</v>
      </c>
      <c r="N1189" s="5" t="s">
        <v>2255</v>
      </c>
      <c r="O1189" s="20">
        <v>2026.0</v>
      </c>
      <c r="P1189" s="20">
        <v>1.0</v>
      </c>
      <c r="Q1189" s="20">
        <v>1.0</v>
      </c>
    </row>
    <row r="1190">
      <c r="A1190" s="3" t="s">
        <v>6512</v>
      </c>
      <c r="B1190" s="3" t="s">
        <v>6513</v>
      </c>
      <c r="C1190" s="20">
        <v>3.0</v>
      </c>
      <c r="D1190" s="20">
        <v>2026.0</v>
      </c>
      <c r="E1190" s="3" t="s">
        <v>6514</v>
      </c>
      <c r="F1190" s="7">
        <v>0.15</v>
      </c>
      <c r="L1190" s="3" t="s">
        <v>541</v>
      </c>
      <c r="M1190" s="5" t="s">
        <v>6515</v>
      </c>
      <c r="N1190" s="5" t="s">
        <v>6516</v>
      </c>
      <c r="O1190" s="20">
        <v>2026.0</v>
      </c>
      <c r="P1190" s="20">
        <v>1.0</v>
      </c>
      <c r="Q1190" s="20">
        <v>1.0</v>
      </c>
    </row>
    <row r="1191">
      <c r="A1191" s="3" t="s">
        <v>3207</v>
      </c>
      <c r="B1191" s="3" t="s">
        <v>6517</v>
      </c>
      <c r="C1191" s="20">
        <v>4.0</v>
      </c>
      <c r="D1191" s="20">
        <v>2023.0</v>
      </c>
      <c r="E1191" s="3" t="s">
        <v>5195</v>
      </c>
      <c r="F1191" s="7">
        <v>0.0833</v>
      </c>
      <c r="I1191" s="3" t="s">
        <v>6518</v>
      </c>
      <c r="J1191" s="3" t="s">
        <v>6519</v>
      </c>
      <c r="M1191" s="5" t="s">
        <v>6520</v>
      </c>
      <c r="N1191" s="5" t="s">
        <v>3210</v>
      </c>
      <c r="O1191" s="20">
        <v>2026.0</v>
      </c>
      <c r="P1191" s="20">
        <v>1.0</v>
      </c>
      <c r="Q1191" s="20">
        <v>1.0</v>
      </c>
    </row>
    <row r="1192">
      <c r="A1192" s="3" t="s">
        <v>6521</v>
      </c>
      <c r="B1192" s="3" t="s">
        <v>6522</v>
      </c>
      <c r="C1192" s="20">
        <v>4.0</v>
      </c>
      <c r="D1192" s="20">
        <v>2026.0</v>
      </c>
      <c r="E1192" s="3" t="s">
        <v>6523</v>
      </c>
      <c r="F1192" s="7">
        <v>0.1</v>
      </c>
      <c r="L1192" s="3" t="s">
        <v>541</v>
      </c>
      <c r="M1192" s="5" t="s">
        <v>6524</v>
      </c>
      <c r="N1192" s="5" t="s">
        <v>6525</v>
      </c>
      <c r="O1192" s="20">
        <v>2026.0</v>
      </c>
      <c r="P1192" s="20">
        <v>1.0</v>
      </c>
      <c r="Q1192" s="3">
        <v>0.0</v>
      </c>
    </row>
    <row r="1193">
      <c r="A1193" s="3" t="s">
        <v>6526</v>
      </c>
      <c r="B1193" s="3" t="s">
        <v>6527</v>
      </c>
      <c r="C1193" s="20">
        <v>4.0</v>
      </c>
      <c r="D1193" s="20">
        <v>2024.0</v>
      </c>
      <c r="E1193" s="3" t="s">
        <v>6528</v>
      </c>
      <c r="F1193" s="7">
        <v>0.1</v>
      </c>
      <c r="K1193" s="3" t="s">
        <v>6529</v>
      </c>
      <c r="M1193" s="5" t="s">
        <v>6530</v>
      </c>
      <c r="N1193" s="5" t="s">
        <v>6531</v>
      </c>
      <c r="O1193" s="20">
        <v>2026.0</v>
      </c>
      <c r="P1193" s="20">
        <v>1.0</v>
      </c>
      <c r="Q1193" s="20">
        <v>1.0</v>
      </c>
    </row>
    <row r="1194">
      <c r="A1194" s="3" t="s">
        <v>6528</v>
      </c>
      <c r="B1194" s="3" t="s">
        <v>6532</v>
      </c>
      <c r="C1194" s="20">
        <v>4.0</v>
      </c>
      <c r="D1194" s="20">
        <v>2023.0</v>
      </c>
      <c r="E1194" s="3" t="s">
        <v>6533</v>
      </c>
      <c r="F1194" s="7">
        <v>0.1</v>
      </c>
      <c r="I1194" s="3" t="s">
        <v>6534</v>
      </c>
      <c r="J1194" s="3" t="s">
        <v>6535</v>
      </c>
      <c r="M1194" s="5" t="s">
        <v>6536</v>
      </c>
      <c r="N1194" s="5" t="s">
        <v>6531</v>
      </c>
      <c r="O1194" s="20">
        <v>2026.0</v>
      </c>
      <c r="P1194" s="20">
        <v>1.0</v>
      </c>
      <c r="Q1194" s="20">
        <v>1.0</v>
      </c>
    </row>
    <row r="1195">
      <c r="A1195" s="3" t="s">
        <v>885</v>
      </c>
      <c r="B1195" s="3" t="s">
        <v>6537</v>
      </c>
      <c r="C1195" s="20">
        <v>2.0</v>
      </c>
      <c r="D1195" s="20">
        <v>2025.0</v>
      </c>
      <c r="E1195" s="3" t="s">
        <v>5511</v>
      </c>
      <c r="F1195" s="7">
        <v>0.06</v>
      </c>
      <c r="I1195" s="3" t="s">
        <v>6538</v>
      </c>
      <c r="J1195" s="3" t="s">
        <v>6539</v>
      </c>
      <c r="M1195" s="5" t="s">
        <v>6540</v>
      </c>
      <c r="N1195" s="5" t="s">
        <v>886</v>
      </c>
      <c r="O1195" s="20">
        <v>2026.0</v>
      </c>
      <c r="P1195" s="20">
        <v>1.0</v>
      </c>
      <c r="Q1195" s="20">
        <v>1.0</v>
      </c>
    </row>
    <row r="1196">
      <c r="A1196" s="3" t="s">
        <v>6541</v>
      </c>
      <c r="B1196" s="3" t="s">
        <v>6542</v>
      </c>
      <c r="C1196" s="20">
        <v>3.0</v>
      </c>
      <c r="D1196" s="20">
        <v>2026.0</v>
      </c>
      <c r="E1196" s="3" t="s">
        <v>6543</v>
      </c>
      <c r="F1196" s="7">
        <v>0.03</v>
      </c>
      <c r="I1196" s="3" t="s">
        <v>6544</v>
      </c>
      <c r="L1196" s="3" t="s">
        <v>523</v>
      </c>
      <c r="M1196" s="5" t="s">
        <v>6545</v>
      </c>
      <c r="N1196" s="5" t="s">
        <v>6546</v>
      </c>
      <c r="O1196" s="20">
        <v>2026.0</v>
      </c>
      <c r="P1196" s="20">
        <v>1.0</v>
      </c>
      <c r="Q1196" s="20">
        <v>1.0</v>
      </c>
    </row>
    <row r="1197">
      <c r="A1197" s="3" t="s">
        <v>6547</v>
      </c>
      <c r="B1197" s="3" t="s">
        <v>6548</v>
      </c>
      <c r="C1197" s="20">
        <v>2.0</v>
      </c>
      <c r="D1197" s="20">
        <v>2023.0</v>
      </c>
      <c r="E1197" s="3" t="s">
        <v>6549</v>
      </c>
      <c r="F1197" s="11"/>
      <c r="K1197" s="3" t="s">
        <v>6550</v>
      </c>
      <c r="M1197" s="5" t="s">
        <v>6551</v>
      </c>
      <c r="N1197" s="5" t="s">
        <v>6552</v>
      </c>
      <c r="O1197" s="20">
        <v>2026.0</v>
      </c>
      <c r="P1197" s="20">
        <v>1.0</v>
      </c>
      <c r="Q1197" s="20">
        <v>1.0</v>
      </c>
    </row>
    <row r="1198">
      <c r="A1198" s="3" t="s">
        <v>6553</v>
      </c>
      <c r="B1198" s="3" t="s">
        <v>6554</v>
      </c>
      <c r="C1198" s="20">
        <v>1.0</v>
      </c>
      <c r="D1198" s="20">
        <v>2025.0</v>
      </c>
      <c r="E1198" s="3" t="s">
        <v>6555</v>
      </c>
      <c r="F1198" s="7">
        <v>0.07307</v>
      </c>
      <c r="J1198" s="3" t="s">
        <v>6556</v>
      </c>
      <c r="M1198" s="5" t="s">
        <v>6557</v>
      </c>
      <c r="N1198" s="5" t="s">
        <v>6558</v>
      </c>
      <c r="O1198" s="20">
        <v>2026.0</v>
      </c>
      <c r="P1198" s="20">
        <v>1.0</v>
      </c>
      <c r="Q1198" s="20">
        <v>1.0</v>
      </c>
    </row>
    <row r="1199">
      <c r="A1199" s="3" t="s">
        <v>6559</v>
      </c>
      <c r="B1199" s="3" t="s">
        <v>6560</v>
      </c>
      <c r="C1199" s="20">
        <v>4.0</v>
      </c>
      <c r="D1199" s="20">
        <v>2026.0</v>
      </c>
      <c r="E1199" s="3" t="s">
        <v>811</v>
      </c>
      <c r="F1199" s="11"/>
      <c r="L1199" s="3" t="s">
        <v>541</v>
      </c>
      <c r="M1199" s="5" t="s">
        <v>107</v>
      </c>
      <c r="N1199" s="5" t="s">
        <v>812</v>
      </c>
      <c r="O1199" s="20">
        <v>2026.0</v>
      </c>
      <c r="P1199" s="20">
        <v>1.0</v>
      </c>
      <c r="Q1199" s="3">
        <v>0.0</v>
      </c>
    </row>
    <row r="1200">
      <c r="A1200" s="3" t="s">
        <v>811</v>
      </c>
      <c r="B1200" s="3" t="s">
        <v>6561</v>
      </c>
      <c r="C1200" s="20">
        <v>4.0</v>
      </c>
      <c r="D1200" s="20">
        <v>2025.0</v>
      </c>
      <c r="E1200" s="3" t="s">
        <v>6562</v>
      </c>
      <c r="F1200" s="11"/>
      <c r="I1200" s="3" t="s">
        <v>6563</v>
      </c>
      <c r="J1200" s="3" t="s">
        <v>6564</v>
      </c>
      <c r="L1200" s="3" t="s">
        <v>541</v>
      </c>
      <c r="M1200" s="5" t="s">
        <v>6565</v>
      </c>
      <c r="N1200" s="5" t="s">
        <v>812</v>
      </c>
      <c r="O1200" s="20">
        <v>2026.0</v>
      </c>
      <c r="P1200" s="20">
        <v>1.0</v>
      </c>
      <c r="Q1200" s="20">
        <v>1.0</v>
      </c>
    </row>
    <row r="1201">
      <c r="A1201" s="3" t="s">
        <v>6566</v>
      </c>
      <c r="B1201" s="3" t="s">
        <v>6567</v>
      </c>
      <c r="C1201" s="20">
        <v>4.0</v>
      </c>
      <c r="D1201" s="20">
        <v>2024.0</v>
      </c>
      <c r="E1201" s="3" t="s">
        <v>6568</v>
      </c>
      <c r="F1201" s="7">
        <v>0.2</v>
      </c>
      <c r="I1201" s="3" t="s">
        <v>6569</v>
      </c>
      <c r="J1201" s="3" t="s">
        <v>6570</v>
      </c>
      <c r="M1201" s="5" t="s">
        <v>6571</v>
      </c>
      <c r="N1201" s="5" t="s">
        <v>5646</v>
      </c>
      <c r="O1201" s="20">
        <v>2026.0</v>
      </c>
      <c r="P1201" s="20">
        <v>1.0</v>
      </c>
      <c r="Q1201" s="20">
        <v>1.0</v>
      </c>
    </row>
    <row r="1202">
      <c r="A1202" s="3" t="s">
        <v>6572</v>
      </c>
      <c r="B1202" s="3" t="s">
        <v>6573</v>
      </c>
      <c r="C1202" s="20">
        <v>4.0</v>
      </c>
      <c r="D1202" s="20">
        <v>2025.0</v>
      </c>
      <c r="E1202" s="3" t="s">
        <v>6566</v>
      </c>
      <c r="F1202" s="7">
        <v>0.2</v>
      </c>
      <c r="K1202" s="3" t="s">
        <v>6574</v>
      </c>
      <c r="L1202" s="3" t="s">
        <v>541</v>
      </c>
      <c r="M1202" s="5" t="s">
        <v>6575</v>
      </c>
      <c r="N1202" s="5" t="s">
        <v>5646</v>
      </c>
      <c r="O1202" s="20">
        <v>2026.0</v>
      </c>
      <c r="P1202" s="20">
        <v>1.0</v>
      </c>
      <c r="Q1202" s="20">
        <v>1.0</v>
      </c>
    </row>
    <row r="1203">
      <c r="A1203" s="3" t="s">
        <v>6576</v>
      </c>
      <c r="B1203" s="3" t="s">
        <v>6577</v>
      </c>
      <c r="C1203" s="20">
        <v>1.0</v>
      </c>
      <c r="D1203" s="20">
        <v>2024.0</v>
      </c>
      <c r="E1203" s="3" t="s">
        <v>3958</v>
      </c>
      <c r="F1203" s="7">
        <v>0.0503</v>
      </c>
      <c r="I1203" s="3" t="s">
        <v>6578</v>
      </c>
      <c r="J1203" s="3" t="s">
        <v>6579</v>
      </c>
      <c r="M1203" s="5" t="s">
        <v>6580</v>
      </c>
      <c r="N1203" s="5" t="s">
        <v>3957</v>
      </c>
      <c r="O1203" s="20">
        <v>2026.0</v>
      </c>
      <c r="P1203" s="20">
        <v>1.0</v>
      </c>
      <c r="Q1203" s="20">
        <v>1.0</v>
      </c>
    </row>
    <row r="1204">
      <c r="A1204" s="3" t="s">
        <v>6581</v>
      </c>
      <c r="B1204" s="3" t="s">
        <v>6582</v>
      </c>
      <c r="C1204" s="20">
        <v>4.0</v>
      </c>
      <c r="D1204" s="20">
        <v>2026.0</v>
      </c>
      <c r="E1204" s="3" t="s">
        <v>6583</v>
      </c>
      <c r="F1204" s="7">
        <v>0.0414</v>
      </c>
      <c r="M1204" s="5" t="s">
        <v>6584</v>
      </c>
      <c r="N1204" s="5" t="s">
        <v>5139</v>
      </c>
      <c r="O1204" s="20">
        <v>2026.0</v>
      </c>
      <c r="P1204" s="20">
        <v>1.0</v>
      </c>
      <c r="Q1204" s="3">
        <v>0.0</v>
      </c>
    </row>
    <row r="1205">
      <c r="A1205" s="3" t="s">
        <v>6585</v>
      </c>
      <c r="B1205" s="3" t="s">
        <v>6586</v>
      </c>
      <c r="C1205" s="20">
        <v>4.0</v>
      </c>
      <c r="D1205" s="20">
        <v>2022.0</v>
      </c>
      <c r="E1205" s="3" t="s">
        <v>6587</v>
      </c>
      <c r="F1205" s="7">
        <v>0.11</v>
      </c>
      <c r="J1205" s="3" t="s">
        <v>6588</v>
      </c>
      <c r="M1205" s="5" t="s">
        <v>6589</v>
      </c>
      <c r="N1205" s="5" t="s">
        <v>6590</v>
      </c>
      <c r="O1205" s="20">
        <v>2026.0</v>
      </c>
      <c r="P1205" s="20">
        <v>1.0</v>
      </c>
      <c r="Q1205" s="20">
        <v>1.0</v>
      </c>
    </row>
    <row r="1206">
      <c r="A1206" s="3" t="s">
        <v>6591</v>
      </c>
      <c r="B1206" s="3" t="s">
        <v>6592</v>
      </c>
      <c r="C1206" s="20">
        <v>4.0</v>
      </c>
      <c r="D1206" s="20">
        <v>2025.0</v>
      </c>
      <c r="E1206" s="3" t="s">
        <v>6593</v>
      </c>
      <c r="F1206" s="7">
        <v>0.11</v>
      </c>
      <c r="I1206" s="3" t="s">
        <v>6594</v>
      </c>
      <c r="J1206" s="3" t="s">
        <v>6595</v>
      </c>
      <c r="L1206" s="3" t="s">
        <v>541</v>
      </c>
      <c r="M1206" s="5" t="s">
        <v>6596</v>
      </c>
      <c r="N1206" s="5" t="s">
        <v>6590</v>
      </c>
      <c r="O1206" s="20">
        <v>2026.0</v>
      </c>
      <c r="P1206" s="20">
        <v>1.0</v>
      </c>
      <c r="Q1206" s="20">
        <v>1.0</v>
      </c>
    </row>
    <row r="1207">
      <c r="A1207" s="3" t="s">
        <v>6597</v>
      </c>
      <c r="B1207" s="3" t="s">
        <v>6598</v>
      </c>
      <c r="C1207" s="20">
        <v>4.0</v>
      </c>
      <c r="D1207" s="20">
        <v>2026.0</v>
      </c>
      <c r="E1207" s="3" t="s">
        <v>6591</v>
      </c>
      <c r="F1207" s="7">
        <v>0.11</v>
      </c>
      <c r="L1207" s="3" t="s">
        <v>541</v>
      </c>
      <c r="M1207" s="5" t="s">
        <v>6599</v>
      </c>
      <c r="N1207" s="5" t="s">
        <v>6590</v>
      </c>
      <c r="O1207" s="20">
        <v>2026.0</v>
      </c>
      <c r="P1207" s="20">
        <v>1.0</v>
      </c>
      <c r="Q1207" s="20">
        <v>1.0</v>
      </c>
    </row>
    <row r="1208">
      <c r="A1208" s="3" t="s">
        <v>6593</v>
      </c>
      <c r="B1208" s="3" t="s">
        <v>6600</v>
      </c>
      <c r="C1208" s="20">
        <v>4.0</v>
      </c>
      <c r="D1208" s="20">
        <v>2024.0</v>
      </c>
      <c r="E1208" s="3" t="s">
        <v>6601</v>
      </c>
      <c r="F1208" s="7">
        <v>0.11</v>
      </c>
      <c r="I1208" s="3" t="s">
        <v>6602</v>
      </c>
      <c r="J1208" s="3" t="s">
        <v>6603</v>
      </c>
      <c r="M1208" s="5" t="s">
        <v>6604</v>
      </c>
      <c r="N1208" s="5" t="s">
        <v>6590</v>
      </c>
      <c r="O1208" s="20">
        <v>2026.0</v>
      </c>
      <c r="P1208" s="20">
        <v>1.0</v>
      </c>
      <c r="Q1208" s="20">
        <v>1.0</v>
      </c>
    </row>
    <row r="1209">
      <c r="A1209" s="3" t="s">
        <v>6605</v>
      </c>
      <c r="B1209" s="3" t="s">
        <v>6606</v>
      </c>
      <c r="C1209" s="20">
        <v>3.0</v>
      </c>
      <c r="D1209" s="20">
        <v>2023.0</v>
      </c>
      <c r="E1209" s="3" t="s">
        <v>6607</v>
      </c>
      <c r="F1209" s="7">
        <v>0.15</v>
      </c>
      <c r="K1209" s="3" t="s">
        <v>6608</v>
      </c>
      <c r="M1209" s="5" t="s">
        <v>6609</v>
      </c>
      <c r="N1209" s="5" t="s">
        <v>6610</v>
      </c>
      <c r="O1209" s="20">
        <v>2026.0</v>
      </c>
      <c r="P1209" s="20">
        <v>1.0</v>
      </c>
      <c r="Q1209" s="20">
        <v>1.0</v>
      </c>
    </row>
    <row r="1210">
      <c r="A1210" s="3" t="s">
        <v>6611</v>
      </c>
      <c r="B1210" s="3" t="s">
        <v>6612</v>
      </c>
      <c r="C1210" s="20">
        <v>3.0</v>
      </c>
      <c r="D1210" s="20">
        <v>2024.0</v>
      </c>
      <c r="E1210" s="3" t="s">
        <v>6613</v>
      </c>
      <c r="F1210" s="11"/>
      <c r="I1210" s="3" t="s">
        <v>6614</v>
      </c>
      <c r="J1210" s="3" t="s">
        <v>6615</v>
      </c>
      <c r="M1210" s="5" t="s">
        <v>6616</v>
      </c>
      <c r="N1210" s="5" t="s">
        <v>6617</v>
      </c>
      <c r="O1210" s="20">
        <v>2026.0</v>
      </c>
      <c r="P1210" s="20">
        <v>1.0</v>
      </c>
      <c r="Q1210" s="20">
        <v>1.0</v>
      </c>
    </row>
    <row r="1211">
      <c r="A1211" s="3" t="s">
        <v>6618</v>
      </c>
      <c r="B1211" s="3" t="s">
        <v>6619</v>
      </c>
      <c r="C1211" s="20">
        <v>3.0</v>
      </c>
      <c r="D1211" s="20">
        <v>2025.0</v>
      </c>
      <c r="E1211" s="3" t="s">
        <v>6611</v>
      </c>
      <c r="F1211" s="11"/>
      <c r="J1211" s="3" t="s">
        <v>6620</v>
      </c>
      <c r="M1211" s="5" t="s">
        <v>6621</v>
      </c>
      <c r="N1211" s="5" t="s">
        <v>6617</v>
      </c>
      <c r="O1211" s="20">
        <v>2026.0</v>
      </c>
      <c r="P1211" s="20">
        <v>1.0</v>
      </c>
      <c r="Q1211" s="20">
        <v>1.0</v>
      </c>
    </row>
    <row r="1212">
      <c r="A1212" s="3" t="s">
        <v>6472</v>
      </c>
      <c r="B1212" s="3" t="s">
        <v>6622</v>
      </c>
      <c r="C1212" s="20">
        <v>2.0</v>
      </c>
      <c r="D1212" s="20">
        <v>2023.0</v>
      </c>
      <c r="E1212" s="3" t="s">
        <v>4981</v>
      </c>
      <c r="F1212" s="11"/>
      <c r="J1212" s="3" t="s">
        <v>6623</v>
      </c>
      <c r="M1212" s="5" t="s">
        <v>6624</v>
      </c>
      <c r="N1212" s="5" t="s">
        <v>1201</v>
      </c>
      <c r="O1212" s="20">
        <v>2026.0</v>
      </c>
      <c r="P1212" s="20">
        <v>1.0</v>
      </c>
      <c r="Q1212" s="20">
        <v>1.0</v>
      </c>
    </row>
    <row r="1213">
      <c r="A1213" s="3" t="s">
        <v>5903</v>
      </c>
      <c r="B1213" s="3" t="s">
        <v>6625</v>
      </c>
      <c r="C1213" s="20">
        <v>4.0</v>
      </c>
      <c r="D1213" s="20">
        <v>2023.0</v>
      </c>
      <c r="E1213" s="3" t="s">
        <v>5895</v>
      </c>
      <c r="F1213" s="7">
        <v>0.085</v>
      </c>
      <c r="I1213" s="3" t="s">
        <v>6626</v>
      </c>
      <c r="J1213" s="3" t="s">
        <v>6627</v>
      </c>
      <c r="M1213" s="5" t="s">
        <v>6628</v>
      </c>
      <c r="N1213" s="5" t="s">
        <v>5900</v>
      </c>
      <c r="O1213" s="20">
        <v>2026.0</v>
      </c>
      <c r="P1213" s="20">
        <v>1.0</v>
      </c>
      <c r="Q1213" s="20">
        <v>1.0</v>
      </c>
    </row>
    <row r="1214">
      <c r="A1214" s="3" t="s">
        <v>6420</v>
      </c>
      <c r="B1214" s="3" t="s">
        <v>6629</v>
      </c>
      <c r="C1214" s="20">
        <v>3.0</v>
      </c>
      <c r="D1214" s="20">
        <v>2023.0</v>
      </c>
      <c r="E1214" s="3" t="s">
        <v>6630</v>
      </c>
      <c r="F1214" s="7">
        <v>0.0212</v>
      </c>
      <c r="I1214" s="3" t="s">
        <v>6631</v>
      </c>
      <c r="J1214" s="3" t="s">
        <v>6632</v>
      </c>
      <c r="M1214" s="5" t="s">
        <v>6633</v>
      </c>
      <c r="N1214" s="5" t="s">
        <v>6424</v>
      </c>
      <c r="O1214" s="20">
        <v>2026.0</v>
      </c>
      <c r="P1214" s="20">
        <v>1.0</v>
      </c>
      <c r="Q1214" s="3">
        <v>0.0</v>
      </c>
    </row>
    <row r="1215">
      <c r="A1215" s="3" t="s">
        <v>6634</v>
      </c>
      <c r="B1215" s="3" t="s">
        <v>6635</v>
      </c>
      <c r="C1215" s="20">
        <v>4.0</v>
      </c>
      <c r="D1215" s="20">
        <v>2023.0</v>
      </c>
      <c r="E1215" s="3" t="s">
        <v>6636</v>
      </c>
      <c r="F1215" s="7">
        <v>0.072</v>
      </c>
      <c r="I1215" s="3" t="s">
        <v>6637</v>
      </c>
      <c r="J1215" s="3" t="s">
        <v>6638</v>
      </c>
      <c r="M1215" s="5" t="s">
        <v>6639</v>
      </c>
      <c r="N1215" s="5" t="s">
        <v>931</v>
      </c>
      <c r="O1215" s="20">
        <v>2026.0</v>
      </c>
      <c r="P1215" s="20">
        <v>1.0</v>
      </c>
      <c r="Q1215" s="20">
        <v>1.0</v>
      </c>
    </row>
    <row r="1216">
      <c r="A1216" s="3" t="s">
        <v>6636</v>
      </c>
      <c r="B1216" s="3" t="s">
        <v>6640</v>
      </c>
      <c r="C1216" s="20">
        <v>4.0</v>
      </c>
      <c r="D1216" s="20">
        <v>2022.0</v>
      </c>
      <c r="F1216" s="7">
        <v>0.072</v>
      </c>
      <c r="J1216" s="3" t="s">
        <v>6641</v>
      </c>
      <c r="M1216" s="5" t="s">
        <v>6642</v>
      </c>
      <c r="N1216" s="5" t="s">
        <v>931</v>
      </c>
      <c r="O1216" s="20">
        <v>2026.0</v>
      </c>
      <c r="P1216" s="20">
        <v>1.0</v>
      </c>
      <c r="Q1216" s="3">
        <v>0.0</v>
      </c>
    </row>
    <row r="1217">
      <c r="A1217" s="3" t="s">
        <v>6643</v>
      </c>
      <c r="B1217" s="3" t="s">
        <v>6644</v>
      </c>
      <c r="C1217" s="20">
        <v>4.0</v>
      </c>
      <c r="D1217" s="20">
        <v>2024.0</v>
      </c>
      <c r="E1217" s="3" t="s">
        <v>6634</v>
      </c>
      <c r="F1217" s="7">
        <v>0.072</v>
      </c>
      <c r="K1217" s="3" t="s">
        <v>6645</v>
      </c>
      <c r="M1217" s="5" t="s">
        <v>6646</v>
      </c>
      <c r="N1217" s="5" t="s">
        <v>931</v>
      </c>
      <c r="O1217" s="20">
        <v>2026.0</v>
      </c>
      <c r="P1217" s="20">
        <v>1.0</v>
      </c>
      <c r="Q1217" s="20">
        <v>1.0</v>
      </c>
    </row>
    <row r="1218">
      <c r="A1218" s="3" t="s">
        <v>6647</v>
      </c>
      <c r="B1218" s="3" t="s">
        <v>6648</v>
      </c>
      <c r="C1218" s="20">
        <v>3.0</v>
      </c>
      <c r="D1218" s="20">
        <v>2023.0</v>
      </c>
      <c r="E1218" s="3" t="s">
        <v>6649</v>
      </c>
      <c r="F1218" s="7">
        <v>0.2</v>
      </c>
      <c r="I1218" s="3" t="s">
        <v>6650</v>
      </c>
      <c r="J1218" s="3" t="s">
        <v>6651</v>
      </c>
      <c r="M1218" s="5" t="s">
        <v>6652</v>
      </c>
      <c r="N1218" s="5" t="s">
        <v>6653</v>
      </c>
      <c r="O1218" s="20">
        <v>2026.0</v>
      </c>
      <c r="P1218" s="20">
        <v>1.0</v>
      </c>
      <c r="Q1218" s="20">
        <v>1.0</v>
      </c>
    </row>
    <row r="1219">
      <c r="A1219" s="3" t="s">
        <v>6654</v>
      </c>
      <c r="B1219" s="3" t="s">
        <v>6655</v>
      </c>
      <c r="C1219" s="20">
        <v>3.0</v>
      </c>
      <c r="D1219" s="20">
        <v>2023.0</v>
      </c>
      <c r="E1219" s="3" t="s">
        <v>4656</v>
      </c>
      <c r="F1219" s="7">
        <v>0.05</v>
      </c>
      <c r="J1219" s="3" t="s">
        <v>6656</v>
      </c>
      <c r="M1219" s="5" t="s">
        <v>6657</v>
      </c>
      <c r="N1219" s="5" t="s">
        <v>4661</v>
      </c>
      <c r="O1219" s="20">
        <v>2026.0</v>
      </c>
      <c r="P1219" s="20">
        <v>1.0</v>
      </c>
      <c r="Q1219" s="20">
        <v>1.0</v>
      </c>
    </row>
    <row r="1220">
      <c r="A1220" s="3" t="s">
        <v>6658</v>
      </c>
      <c r="B1220" s="3" t="s">
        <v>6659</v>
      </c>
      <c r="C1220" s="20">
        <v>3.0</v>
      </c>
      <c r="D1220" s="20">
        <v>2026.0</v>
      </c>
      <c r="E1220" s="3" t="s">
        <v>6660</v>
      </c>
      <c r="F1220" s="7">
        <v>0.05</v>
      </c>
      <c r="L1220" s="3" t="s">
        <v>523</v>
      </c>
      <c r="M1220" s="5" t="s">
        <v>6661</v>
      </c>
      <c r="N1220" s="5" t="s">
        <v>4661</v>
      </c>
      <c r="O1220" s="20">
        <v>2026.0</v>
      </c>
      <c r="P1220" s="20">
        <v>1.0</v>
      </c>
      <c r="Q1220" s="20">
        <v>1.0</v>
      </c>
    </row>
    <row r="1221">
      <c r="A1221" s="3" t="s">
        <v>6662</v>
      </c>
      <c r="B1221" s="3" t="s">
        <v>6663</v>
      </c>
      <c r="C1221" s="20">
        <v>3.0</v>
      </c>
      <c r="D1221" s="20">
        <v>2024.0</v>
      </c>
      <c r="E1221" s="3" t="s">
        <v>6654</v>
      </c>
      <c r="F1221" s="7">
        <v>0.05</v>
      </c>
      <c r="I1221" s="3" t="s">
        <v>6664</v>
      </c>
      <c r="J1221" s="3" t="s">
        <v>6665</v>
      </c>
      <c r="M1221" s="5" t="s">
        <v>6666</v>
      </c>
      <c r="N1221" s="5" t="s">
        <v>4661</v>
      </c>
      <c r="O1221" s="20">
        <v>2026.0</v>
      </c>
      <c r="P1221" s="20">
        <v>1.0</v>
      </c>
      <c r="Q1221" s="20">
        <v>1.0</v>
      </c>
    </row>
    <row r="1222">
      <c r="A1222" s="3" t="s">
        <v>6667</v>
      </c>
      <c r="B1222" s="3" t="s">
        <v>6668</v>
      </c>
      <c r="C1222" s="20">
        <v>2.0</v>
      </c>
      <c r="D1222" s="20">
        <v>2023.0</v>
      </c>
      <c r="E1222" s="3" t="s">
        <v>6669</v>
      </c>
      <c r="F1222" s="7">
        <v>0.0417</v>
      </c>
      <c r="J1222" s="3" t="s">
        <v>6670</v>
      </c>
      <c r="M1222" s="5" t="s">
        <v>6671</v>
      </c>
      <c r="N1222" s="5" t="s">
        <v>6672</v>
      </c>
      <c r="O1222" s="20">
        <v>2026.0</v>
      </c>
      <c r="P1222" s="20">
        <v>1.0</v>
      </c>
      <c r="Q1222" s="20">
        <v>1.0</v>
      </c>
    </row>
    <row r="1223">
      <c r="A1223" s="3" t="s">
        <v>6673</v>
      </c>
      <c r="B1223" s="3" t="s">
        <v>6674</v>
      </c>
      <c r="C1223" s="20">
        <v>3.0</v>
      </c>
      <c r="D1223" s="20">
        <v>2024.0</v>
      </c>
      <c r="E1223" s="3" t="s">
        <v>6667</v>
      </c>
      <c r="F1223" s="7">
        <v>0.0417</v>
      </c>
      <c r="J1223" s="3" t="s">
        <v>6675</v>
      </c>
      <c r="M1223" s="5" t="s">
        <v>6676</v>
      </c>
      <c r="N1223" s="5" t="s">
        <v>6672</v>
      </c>
      <c r="O1223" s="20">
        <v>2026.0</v>
      </c>
      <c r="P1223" s="20">
        <v>1.0</v>
      </c>
      <c r="Q1223" s="20">
        <v>1.0</v>
      </c>
    </row>
    <row r="1224">
      <c r="A1224" s="3" t="s">
        <v>6677</v>
      </c>
      <c r="B1224" s="3" t="s">
        <v>6678</v>
      </c>
      <c r="C1224" s="20">
        <v>1.0</v>
      </c>
      <c r="D1224" s="20">
        <v>2024.0</v>
      </c>
      <c r="E1224" s="3" t="s">
        <v>6679</v>
      </c>
      <c r="F1224" s="7">
        <v>0.14</v>
      </c>
      <c r="J1224" s="3" t="s">
        <v>6680</v>
      </c>
      <c r="M1224" s="5" t="s">
        <v>6681</v>
      </c>
      <c r="N1224" s="5" t="s">
        <v>6682</v>
      </c>
      <c r="O1224" s="20">
        <v>2026.0</v>
      </c>
      <c r="P1224" s="20">
        <v>1.0</v>
      </c>
      <c r="Q1224" s="20">
        <v>1.0</v>
      </c>
    </row>
    <row r="1225">
      <c r="A1225" s="3" t="s">
        <v>6683</v>
      </c>
      <c r="B1225" s="3" t="s">
        <v>6684</v>
      </c>
      <c r="C1225" s="20">
        <v>4.0</v>
      </c>
      <c r="D1225" s="20">
        <v>2020.0</v>
      </c>
      <c r="E1225" s="3" t="s">
        <v>6685</v>
      </c>
      <c r="F1225" s="11"/>
      <c r="G1225" s="6">
        <v>44561.0</v>
      </c>
      <c r="H1225" s="6">
        <v>44197.0</v>
      </c>
      <c r="K1225" s="3" t="s">
        <v>6686</v>
      </c>
      <c r="M1225" s="5" t="s">
        <v>6687</v>
      </c>
      <c r="N1225" s="5" t="s">
        <v>6688</v>
      </c>
      <c r="O1225" s="20">
        <v>2026.0</v>
      </c>
      <c r="P1225" s="20">
        <v>1.0</v>
      </c>
      <c r="Q1225" s="3">
        <v>0.0</v>
      </c>
    </row>
    <row r="1226">
      <c r="A1226" s="3" t="s">
        <v>6685</v>
      </c>
      <c r="B1226" s="3" t="s">
        <v>6689</v>
      </c>
      <c r="C1226" s="20">
        <v>4.0</v>
      </c>
      <c r="D1226" s="20">
        <v>2019.0</v>
      </c>
      <c r="E1226" s="3" t="s">
        <v>6690</v>
      </c>
      <c r="F1226" s="11"/>
      <c r="G1226" s="6">
        <v>44196.0</v>
      </c>
      <c r="H1226" s="6">
        <v>43831.0</v>
      </c>
      <c r="M1226" s="5" t="s">
        <v>6691</v>
      </c>
      <c r="N1226" s="5" t="s">
        <v>6688</v>
      </c>
      <c r="O1226" s="20">
        <v>2026.0</v>
      </c>
      <c r="P1226" s="20">
        <v>1.0</v>
      </c>
      <c r="Q1226" s="3">
        <v>0.0</v>
      </c>
    </row>
    <row r="1227">
      <c r="A1227" s="3" t="s">
        <v>6692</v>
      </c>
      <c r="B1227" s="3" t="s">
        <v>6693</v>
      </c>
      <c r="C1227" s="20">
        <v>2.0</v>
      </c>
      <c r="D1227" s="20">
        <v>2026.0</v>
      </c>
      <c r="E1227" s="3" t="s">
        <v>6694</v>
      </c>
      <c r="F1227" s="7">
        <v>0.2</v>
      </c>
      <c r="L1227" s="3" t="s">
        <v>541</v>
      </c>
      <c r="M1227" s="5" t="s">
        <v>6695</v>
      </c>
      <c r="N1227" s="5" t="s">
        <v>6696</v>
      </c>
      <c r="O1227" s="20">
        <v>2026.0</v>
      </c>
      <c r="P1227" s="20">
        <v>1.0</v>
      </c>
      <c r="Q1227" s="3">
        <v>0.0</v>
      </c>
    </row>
    <row r="1228">
      <c r="A1228" s="3" t="s">
        <v>6601</v>
      </c>
      <c r="B1228" s="3" t="s">
        <v>6697</v>
      </c>
      <c r="C1228" s="20">
        <v>4.0</v>
      </c>
      <c r="D1228" s="20">
        <v>2023.0</v>
      </c>
      <c r="E1228" s="3" t="s">
        <v>6585</v>
      </c>
      <c r="F1228" s="7">
        <v>0.11</v>
      </c>
      <c r="I1228" s="3" t="s">
        <v>6698</v>
      </c>
      <c r="J1228" s="3" t="s">
        <v>6699</v>
      </c>
      <c r="M1228" s="5" t="s">
        <v>6700</v>
      </c>
      <c r="N1228" s="5" t="s">
        <v>6590</v>
      </c>
      <c r="O1228" s="20">
        <v>2026.0</v>
      </c>
      <c r="P1228" s="20">
        <v>1.0</v>
      </c>
      <c r="Q1228" s="20">
        <v>1.0</v>
      </c>
    </row>
    <row r="1229">
      <c r="A1229" s="3" t="s">
        <v>4173</v>
      </c>
      <c r="B1229" s="3" t="s">
        <v>6701</v>
      </c>
      <c r="C1229" s="20">
        <v>4.0</v>
      </c>
      <c r="D1229" s="20">
        <v>2024.0</v>
      </c>
      <c r="E1229" s="3" t="s">
        <v>6702</v>
      </c>
      <c r="F1229" s="7">
        <v>0.0456</v>
      </c>
      <c r="I1229" s="3" t="s">
        <v>6703</v>
      </c>
      <c r="J1229" s="3" t="s">
        <v>6704</v>
      </c>
      <c r="M1229" s="5" t="s">
        <v>6705</v>
      </c>
      <c r="N1229" s="5" t="s">
        <v>4177</v>
      </c>
      <c r="O1229" s="20">
        <v>2026.0</v>
      </c>
      <c r="P1229" s="20">
        <v>1.0</v>
      </c>
      <c r="Q1229" s="20">
        <v>1.0</v>
      </c>
    </row>
    <row r="1230">
      <c r="A1230" s="3" t="s">
        <v>672</v>
      </c>
      <c r="B1230" s="3" t="s">
        <v>6706</v>
      </c>
      <c r="C1230" s="20">
        <v>2.0</v>
      </c>
      <c r="D1230" s="20">
        <v>2025.0</v>
      </c>
      <c r="E1230" s="3" t="s">
        <v>6707</v>
      </c>
      <c r="F1230" s="7">
        <v>0.2</v>
      </c>
      <c r="I1230" s="3" t="s">
        <v>6708</v>
      </c>
      <c r="J1230" s="3" t="s">
        <v>6709</v>
      </c>
      <c r="M1230" s="5" t="s">
        <v>6710</v>
      </c>
      <c r="N1230" s="5" t="s">
        <v>673</v>
      </c>
      <c r="O1230" s="20">
        <v>2026.0</v>
      </c>
      <c r="P1230" s="20">
        <v>1.0</v>
      </c>
      <c r="Q1230" s="20">
        <v>1.0</v>
      </c>
    </row>
    <row r="1231">
      <c r="A1231" s="3" t="s">
        <v>6711</v>
      </c>
      <c r="B1231" s="3" t="s">
        <v>6712</v>
      </c>
      <c r="C1231" s="20">
        <v>4.0</v>
      </c>
      <c r="D1231" s="20">
        <v>2024.0</v>
      </c>
      <c r="E1231" s="3" t="s">
        <v>6396</v>
      </c>
      <c r="F1231" s="7">
        <v>0.1</v>
      </c>
      <c r="J1231" s="3" t="s">
        <v>6713</v>
      </c>
      <c r="M1231" s="5" t="s">
        <v>6714</v>
      </c>
      <c r="N1231" s="5" t="s">
        <v>5351</v>
      </c>
      <c r="O1231" s="20">
        <v>2026.0</v>
      </c>
      <c r="P1231" s="20">
        <v>1.0</v>
      </c>
      <c r="Q1231" s="20">
        <v>1.0</v>
      </c>
    </row>
    <row r="1232">
      <c r="A1232" s="3" t="s">
        <v>6286</v>
      </c>
      <c r="B1232" s="3" t="s">
        <v>6715</v>
      </c>
      <c r="C1232" s="20">
        <v>4.0</v>
      </c>
      <c r="D1232" s="20">
        <v>2025.0</v>
      </c>
      <c r="E1232" s="3" t="s">
        <v>6288</v>
      </c>
      <c r="F1232" s="7">
        <v>0.0375</v>
      </c>
      <c r="J1232" s="3" t="s">
        <v>6716</v>
      </c>
      <c r="L1232" s="3" t="s">
        <v>523</v>
      </c>
      <c r="M1232" s="5" t="s">
        <v>6717</v>
      </c>
      <c r="N1232" s="5" t="s">
        <v>4414</v>
      </c>
      <c r="O1232" s="20">
        <v>2026.0</v>
      </c>
      <c r="P1232" s="20">
        <v>1.0</v>
      </c>
      <c r="Q1232" s="20">
        <v>1.0</v>
      </c>
    </row>
    <row r="1233">
      <c r="A1233" s="3" t="s">
        <v>6718</v>
      </c>
      <c r="B1233" s="3" t="s">
        <v>6719</v>
      </c>
      <c r="C1233" s="20">
        <v>3.0</v>
      </c>
      <c r="D1233" s="20">
        <v>2024.0</v>
      </c>
      <c r="E1233" s="3" t="s">
        <v>5406</v>
      </c>
      <c r="F1233" s="7">
        <v>0.15</v>
      </c>
      <c r="I1233" s="3" t="s">
        <v>6720</v>
      </c>
      <c r="J1233" s="3" t="s">
        <v>6721</v>
      </c>
      <c r="M1233" s="5" t="s">
        <v>6722</v>
      </c>
      <c r="N1233" s="5" t="s">
        <v>743</v>
      </c>
      <c r="O1233" s="20">
        <v>2026.0</v>
      </c>
      <c r="P1233" s="20">
        <v>1.0</v>
      </c>
      <c r="Q1233" s="20">
        <v>1.0</v>
      </c>
    </row>
    <row r="1234">
      <c r="A1234" s="3" t="s">
        <v>6723</v>
      </c>
      <c r="B1234" s="3" t="s">
        <v>6724</v>
      </c>
      <c r="C1234" s="20">
        <v>4.0</v>
      </c>
      <c r="D1234" s="20">
        <v>2024.0</v>
      </c>
      <c r="E1234" s="3" t="s">
        <v>6725</v>
      </c>
      <c r="F1234" s="7">
        <v>0.3</v>
      </c>
      <c r="K1234" s="3" t="s">
        <v>6726</v>
      </c>
      <c r="M1234" s="5" t="s">
        <v>6727</v>
      </c>
      <c r="N1234" s="5" t="s">
        <v>6728</v>
      </c>
      <c r="O1234" s="20">
        <v>2026.0</v>
      </c>
      <c r="P1234" s="20">
        <v>1.0</v>
      </c>
      <c r="Q1234" s="20">
        <v>1.0</v>
      </c>
    </row>
    <row r="1235">
      <c r="A1235" s="3" t="s">
        <v>6729</v>
      </c>
      <c r="B1235" s="3" t="s">
        <v>6730</v>
      </c>
      <c r="C1235" s="20">
        <v>4.0</v>
      </c>
      <c r="D1235" s="20">
        <v>2026.0</v>
      </c>
      <c r="E1235" s="3" t="s">
        <v>6731</v>
      </c>
      <c r="F1235" s="7">
        <v>0.11</v>
      </c>
      <c r="I1235" s="3" t="s">
        <v>6732</v>
      </c>
      <c r="L1235" s="3" t="s">
        <v>523</v>
      </c>
      <c r="M1235" s="5" t="s">
        <v>6733</v>
      </c>
      <c r="N1235" s="5" t="s">
        <v>6728</v>
      </c>
      <c r="O1235" s="20">
        <v>2026.0</v>
      </c>
      <c r="P1235" s="20">
        <v>1.0</v>
      </c>
      <c r="Q1235" s="20">
        <v>1.0</v>
      </c>
    </row>
    <row r="1236">
      <c r="A1236" s="3" t="s">
        <v>6734</v>
      </c>
      <c r="B1236" s="3" t="s">
        <v>6735</v>
      </c>
      <c r="C1236" s="20">
        <v>3.0</v>
      </c>
      <c r="D1236" s="20">
        <v>2024.0</v>
      </c>
      <c r="E1236" s="3" t="s">
        <v>6647</v>
      </c>
      <c r="F1236" s="7">
        <v>0.2</v>
      </c>
      <c r="I1236" s="3" t="s">
        <v>6736</v>
      </c>
      <c r="J1236" s="3" t="s">
        <v>6737</v>
      </c>
      <c r="M1236" s="5" t="s">
        <v>6738</v>
      </c>
      <c r="N1236" s="5" t="s">
        <v>6653</v>
      </c>
      <c r="O1236" s="20">
        <v>2026.0</v>
      </c>
      <c r="P1236" s="20">
        <v>1.0</v>
      </c>
      <c r="Q1236" s="20">
        <v>1.0</v>
      </c>
    </row>
    <row r="1237">
      <c r="A1237" s="3" t="s">
        <v>6739</v>
      </c>
      <c r="B1237" s="3" t="s">
        <v>6740</v>
      </c>
      <c r="C1237" s="20">
        <v>3.0</v>
      </c>
      <c r="D1237" s="20">
        <v>2025.0</v>
      </c>
      <c r="E1237" s="3" t="s">
        <v>6734</v>
      </c>
      <c r="F1237" s="7">
        <v>0.2</v>
      </c>
      <c r="K1237" s="3" t="s">
        <v>6741</v>
      </c>
      <c r="M1237" s="5" t="s">
        <v>6742</v>
      </c>
      <c r="N1237" s="5" t="s">
        <v>6653</v>
      </c>
      <c r="O1237" s="20">
        <v>2026.0</v>
      </c>
      <c r="P1237" s="20">
        <v>1.0</v>
      </c>
      <c r="Q1237" s="20">
        <v>1.0</v>
      </c>
    </row>
    <row r="1238">
      <c r="A1238" s="3" t="s">
        <v>6743</v>
      </c>
      <c r="B1238" s="3" t="s">
        <v>6744</v>
      </c>
      <c r="C1238" s="20">
        <v>3.0</v>
      </c>
      <c r="D1238" s="20">
        <v>2023.0</v>
      </c>
      <c r="E1238" s="3" t="s">
        <v>6190</v>
      </c>
      <c r="F1238" s="7">
        <v>0.061</v>
      </c>
      <c r="I1238" s="3" t="s">
        <v>6745</v>
      </c>
      <c r="J1238" s="3" t="s">
        <v>6746</v>
      </c>
      <c r="M1238" s="5" t="s">
        <v>6747</v>
      </c>
      <c r="N1238" s="5" t="s">
        <v>6195</v>
      </c>
      <c r="O1238" s="20">
        <v>2026.0</v>
      </c>
      <c r="P1238" s="20">
        <v>1.0</v>
      </c>
      <c r="Q1238" s="20">
        <v>1.0</v>
      </c>
    </row>
    <row r="1239">
      <c r="A1239" s="3" t="s">
        <v>6198</v>
      </c>
      <c r="B1239" s="3" t="s">
        <v>6748</v>
      </c>
      <c r="C1239" s="20">
        <v>4.0</v>
      </c>
      <c r="D1239" s="20">
        <v>2024.0</v>
      </c>
      <c r="E1239" s="3" t="s">
        <v>6743</v>
      </c>
      <c r="F1239" s="7">
        <v>0.07</v>
      </c>
      <c r="J1239" s="3" t="s">
        <v>6749</v>
      </c>
      <c r="M1239" s="5" t="s">
        <v>6750</v>
      </c>
      <c r="N1239" s="5" t="s">
        <v>6195</v>
      </c>
      <c r="O1239" s="20">
        <v>2026.0</v>
      </c>
      <c r="P1239" s="20">
        <v>1.0</v>
      </c>
      <c r="Q1239" s="20">
        <v>1.0</v>
      </c>
    </row>
    <row r="1240">
      <c r="A1240" s="3" t="s">
        <v>6751</v>
      </c>
      <c r="B1240" s="3" t="s">
        <v>6752</v>
      </c>
      <c r="C1240" s="20">
        <v>1.0</v>
      </c>
      <c r="D1240" s="20">
        <v>2026.0</v>
      </c>
      <c r="E1240" s="3" t="s">
        <v>6753</v>
      </c>
      <c r="F1240" s="7">
        <v>0.072</v>
      </c>
      <c r="L1240" s="3" t="s">
        <v>541</v>
      </c>
      <c r="M1240" s="5" t="s">
        <v>6754</v>
      </c>
      <c r="N1240" s="5" t="s">
        <v>931</v>
      </c>
      <c r="O1240" s="20">
        <v>2026.0</v>
      </c>
      <c r="P1240" s="20">
        <v>1.0</v>
      </c>
      <c r="Q1240" s="20">
        <v>1.0</v>
      </c>
    </row>
    <row r="1241">
      <c r="A1241" s="3" t="s">
        <v>6755</v>
      </c>
      <c r="B1241" s="3" t="s">
        <v>6756</v>
      </c>
      <c r="C1241" s="20">
        <v>3.0</v>
      </c>
      <c r="D1241" s="20">
        <v>2020.0</v>
      </c>
      <c r="E1241" s="3" t="s">
        <v>6757</v>
      </c>
      <c r="F1241" s="11"/>
      <c r="G1241" s="6">
        <v>44500.0</v>
      </c>
      <c r="H1241" s="6">
        <v>44136.0</v>
      </c>
      <c r="J1241" s="3" t="s">
        <v>6758</v>
      </c>
      <c r="M1241" s="5" t="s">
        <v>6759</v>
      </c>
      <c r="N1241" s="5" t="s">
        <v>6760</v>
      </c>
      <c r="O1241" s="20">
        <v>2026.0</v>
      </c>
      <c r="P1241" s="20">
        <v>1.0</v>
      </c>
      <c r="Q1241" s="20">
        <v>1.0</v>
      </c>
    </row>
    <row r="1242">
      <c r="A1242" s="3" t="s">
        <v>6761</v>
      </c>
      <c r="B1242" s="3" t="s">
        <v>6762</v>
      </c>
      <c r="C1242" s="20">
        <v>3.0</v>
      </c>
      <c r="D1242" s="20">
        <v>2027.0</v>
      </c>
      <c r="E1242" s="3" t="s">
        <v>6763</v>
      </c>
      <c r="F1242" s="7">
        <v>0.14</v>
      </c>
      <c r="L1242" s="3" t="s">
        <v>523</v>
      </c>
      <c r="M1242" s="5" t="s">
        <v>6764</v>
      </c>
      <c r="N1242" s="5" t="s">
        <v>6760</v>
      </c>
      <c r="O1242" s="20">
        <v>2026.0</v>
      </c>
      <c r="P1242" s="20">
        <v>1.0</v>
      </c>
      <c r="Q1242" s="20">
        <v>1.0</v>
      </c>
    </row>
    <row r="1243">
      <c r="A1243" s="3" t="s">
        <v>6763</v>
      </c>
      <c r="B1243" s="3" t="s">
        <v>6765</v>
      </c>
      <c r="C1243" s="20">
        <v>3.0</v>
      </c>
      <c r="D1243" s="20">
        <v>2025.0</v>
      </c>
      <c r="E1243" s="3" t="s">
        <v>6766</v>
      </c>
      <c r="F1243" s="7">
        <v>0.14</v>
      </c>
      <c r="I1243" s="3" t="s">
        <v>6767</v>
      </c>
      <c r="J1243" s="3" t="s">
        <v>6768</v>
      </c>
      <c r="M1243" s="5" t="s">
        <v>6769</v>
      </c>
      <c r="N1243" s="5" t="s">
        <v>6760</v>
      </c>
      <c r="O1243" s="20">
        <v>2026.0</v>
      </c>
      <c r="P1243" s="20">
        <v>1.0</v>
      </c>
      <c r="Q1243" s="20">
        <v>1.0</v>
      </c>
    </row>
    <row r="1244">
      <c r="A1244" s="3" t="s">
        <v>6766</v>
      </c>
      <c r="B1244" s="3" t="s">
        <v>6770</v>
      </c>
      <c r="C1244" s="20">
        <v>3.0</v>
      </c>
      <c r="D1244" s="20">
        <v>2023.0</v>
      </c>
      <c r="E1244" s="3" t="s">
        <v>6755</v>
      </c>
      <c r="F1244" s="7">
        <v>0.14</v>
      </c>
      <c r="J1244" s="3" t="s">
        <v>6771</v>
      </c>
      <c r="M1244" s="5" t="s">
        <v>6772</v>
      </c>
      <c r="N1244" s="5" t="s">
        <v>6760</v>
      </c>
      <c r="O1244" s="20">
        <v>2026.0</v>
      </c>
      <c r="P1244" s="20">
        <v>1.0</v>
      </c>
      <c r="Q1244" s="20">
        <v>1.0</v>
      </c>
    </row>
    <row r="1245">
      <c r="A1245" s="3" t="s">
        <v>6773</v>
      </c>
      <c r="B1245" s="3" t="s">
        <v>6774</v>
      </c>
      <c r="C1245" s="20">
        <v>4.0</v>
      </c>
      <c r="D1245" s="20">
        <v>2024.0</v>
      </c>
      <c r="E1245" s="3" t="s">
        <v>5869</v>
      </c>
      <c r="F1245" s="7">
        <v>0.15</v>
      </c>
      <c r="J1245" s="3" t="s">
        <v>6775</v>
      </c>
      <c r="M1245" s="5" t="s">
        <v>6776</v>
      </c>
      <c r="N1245" s="5" t="s">
        <v>2769</v>
      </c>
      <c r="O1245" s="20">
        <v>2026.0</v>
      </c>
      <c r="P1245" s="20">
        <v>1.0</v>
      </c>
      <c r="Q1245" s="20">
        <v>1.0</v>
      </c>
    </row>
    <row r="1246">
      <c r="A1246" s="3" t="s">
        <v>6777</v>
      </c>
      <c r="B1246" s="3" t="s">
        <v>6778</v>
      </c>
      <c r="C1246" s="20">
        <v>1.0</v>
      </c>
      <c r="D1246" s="20">
        <v>2023.0</v>
      </c>
      <c r="E1246" s="3" t="s">
        <v>6779</v>
      </c>
      <c r="F1246" s="7">
        <v>0.04</v>
      </c>
      <c r="J1246" s="3" t="s">
        <v>6780</v>
      </c>
      <c r="M1246" s="5" t="s">
        <v>6781</v>
      </c>
      <c r="N1246" s="5" t="s">
        <v>6782</v>
      </c>
      <c r="O1246" s="20">
        <v>2026.0</v>
      </c>
      <c r="P1246" s="20">
        <v>1.0</v>
      </c>
      <c r="Q1246" s="20">
        <v>1.0</v>
      </c>
    </row>
    <row r="1247">
      <c r="A1247" s="3" t="s">
        <v>6783</v>
      </c>
      <c r="B1247" s="3" t="s">
        <v>6784</v>
      </c>
      <c r="C1247" s="20">
        <v>4.0</v>
      </c>
      <c r="D1247" s="20">
        <v>2023.0</v>
      </c>
      <c r="E1247" s="3" t="s">
        <v>6777</v>
      </c>
      <c r="F1247" s="7">
        <v>0.04</v>
      </c>
      <c r="K1247" s="3" t="s">
        <v>6785</v>
      </c>
      <c r="M1247" s="5" t="s">
        <v>6786</v>
      </c>
      <c r="N1247" s="5" t="s">
        <v>6782</v>
      </c>
      <c r="O1247" s="20">
        <v>2026.0</v>
      </c>
      <c r="P1247" s="20">
        <v>1.0</v>
      </c>
      <c r="Q1247" s="20">
        <v>1.0</v>
      </c>
    </row>
    <row r="1248">
      <c r="A1248" s="3" t="s">
        <v>6787</v>
      </c>
      <c r="B1248" s="3" t="s">
        <v>6788</v>
      </c>
      <c r="C1248" s="20">
        <v>4.0</v>
      </c>
      <c r="D1248" s="20">
        <v>2024.0</v>
      </c>
      <c r="E1248" s="3" t="s">
        <v>6789</v>
      </c>
      <c r="F1248" s="7">
        <v>0.072</v>
      </c>
      <c r="I1248" s="3" t="s">
        <v>6790</v>
      </c>
      <c r="J1248" s="3" t="s">
        <v>6791</v>
      </c>
      <c r="M1248" s="5" t="s">
        <v>6792</v>
      </c>
      <c r="N1248" s="5" t="s">
        <v>931</v>
      </c>
      <c r="O1248" s="20">
        <v>2026.0</v>
      </c>
      <c r="P1248" s="20">
        <v>1.0</v>
      </c>
      <c r="Q1248" s="20">
        <v>1.0</v>
      </c>
    </row>
    <row r="1249">
      <c r="A1249" s="3" t="s">
        <v>6793</v>
      </c>
      <c r="B1249" s="3" t="s">
        <v>6794</v>
      </c>
      <c r="C1249" s="20">
        <v>4.0</v>
      </c>
      <c r="D1249" s="20">
        <v>2023.0</v>
      </c>
      <c r="E1249" s="3" t="s">
        <v>1665</v>
      </c>
      <c r="F1249" s="7">
        <v>0.0387</v>
      </c>
      <c r="J1249" s="3" t="s">
        <v>6795</v>
      </c>
      <c r="M1249" s="5" t="s">
        <v>6796</v>
      </c>
      <c r="N1249" s="5" t="s">
        <v>1670</v>
      </c>
      <c r="O1249" s="20">
        <v>2026.0</v>
      </c>
      <c r="P1249" s="20">
        <v>1.0</v>
      </c>
      <c r="Q1249" s="20">
        <v>1.0</v>
      </c>
    </row>
    <row r="1250">
      <c r="A1250" s="3" t="s">
        <v>6797</v>
      </c>
      <c r="B1250" s="3" t="s">
        <v>6798</v>
      </c>
      <c r="C1250" s="20">
        <v>4.0</v>
      </c>
      <c r="D1250" s="20">
        <v>2025.0</v>
      </c>
      <c r="E1250" s="3" t="s">
        <v>6799</v>
      </c>
      <c r="F1250" s="7">
        <v>0.0387</v>
      </c>
      <c r="J1250" s="3" t="s">
        <v>6800</v>
      </c>
      <c r="L1250" s="3" t="s">
        <v>1027</v>
      </c>
      <c r="M1250" s="5" t="s">
        <v>6801</v>
      </c>
      <c r="N1250" s="5" t="s">
        <v>1670</v>
      </c>
      <c r="O1250" s="20">
        <v>2026.0</v>
      </c>
      <c r="P1250" s="20">
        <v>1.0</v>
      </c>
      <c r="Q1250" s="20">
        <v>1.0</v>
      </c>
    </row>
    <row r="1251">
      <c r="A1251" s="3" t="s">
        <v>6802</v>
      </c>
      <c r="B1251" s="3" t="s">
        <v>6803</v>
      </c>
      <c r="C1251" s="20">
        <v>4.0</v>
      </c>
      <c r="D1251" s="20">
        <v>2026.0</v>
      </c>
      <c r="E1251" s="3" t="s">
        <v>6797</v>
      </c>
      <c r="F1251" s="7">
        <v>0.0387</v>
      </c>
      <c r="L1251" s="3" t="s">
        <v>1027</v>
      </c>
      <c r="M1251" s="5" t="s">
        <v>6804</v>
      </c>
      <c r="N1251" s="5" t="s">
        <v>1670</v>
      </c>
      <c r="O1251" s="20">
        <v>2026.0</v>
      </c>
      <c r="P1251" s="20">
        <v>1.0</v>
      </c>
      <c r="Q1251" s="3">
        <v>0.0</v>
      </c>
    </row>
    <row r="1252">
      <c r="A1252" s="3" t="s">
        <v>6799</v>
      </c>
      <c r="B1252" s="3" t="s">
        <v>6805</v>
      </c>
      <c r="C1252" s="20">
        <v>3.0</v>
      </c>
      <c r="D1252" s="20">
        <v>2024.0</v>
      </c>
      <c r="E1252" s="3" t="s">
        <v>6793</v>
      </c>
      <c r="F1252" s="7">
        <v>0.0387</v>
      </c>
      <c r="J1252" s="3" t="s">
        <v>6806</v>
      </c>
      <c r="M1252" s="5" t="s">
        <v>6807</v>
      </c>
      <c r="N1252" s="5" t="s">
        <v>1670</v>
      </c>
      <c r="O1252" s="20">
        <v>2026.0</v>
      </c>
      <c r="P1252" s="20">
        <v>1.0</v>
      </c>
      <c r="Q1252" s="20">
        <v>1.0</v>
      </c>
    </row>
    <row r="1253">
      <c r="A1253" s="3" t="s">
        <v>6808</v>
      </c>
      <c r="B1253" s="3" t="s">
        <v>6809</v>
      </c>
      <c r="C1253" s="20">
        <v>4.0</v>
      </c>
      <c r="D1253" s="20">
        <v>2023.0</v>
      </c>
      <c r="E1253" s="3" t="s">
        <v>3535</v>
      </c>
      <c r="F1253" s="7">
        <v>0.0271</v>
      </c>
      <c r="I1253" s="3" t="s">
        <v>6810</v>
      </c>
      <c r="J1253" s="3" t="s">
        <v>6811</v>
      </c>
      <c r="M1253" s="5" t="s">
        <v>6812</v>
      </c>
      <c r="N1253" s="5" t="s">
        <v>1082</v>
      </c>
      <c r="O1253" s="20">
        <v>2026.0</v>
      </c>
      <c r="P1253" s="20">
        <v>1.0</v>
      </c>
      <c r="Q1253" s="20">
        <v>1.0</v>
      </c>
    </row>
    <row r="1254">
      <c r="A1254" s="3" t="s">
        <v>6813</v>
      </c>
      <c r="B1254" s="3" t="s">
        <v>6814</v>
      </c>
      <c r="C1254" s="20">
        <v>3.0</v>
      </c>
      <c r="D1254" s="20">
        <v>2022.0</v>
      </c>
      <c r="E1254" s="3" t="s">
        <v>6815</v>
      </c>
      <c r="F1254" s="11"/>
      <c r="K1254" s="3" t="s">
        <v>6816</v>
      </c>
      <c r="M1254" s="5" t="s">
        <v>6817</v>
      </c>
      <c r="N1254" s="5" t="s">
        <v>6818</v>
      </c>
      <c r="O1254" s="20">
        <v>2026.0</v>
      </c>
      <c r="P1254" s="20">
        <v>1.0</v>
      </c>
      <c r="Q1254" s="3">
        <v>0.0</v>
      </c>
    </row>
    <row r="1255">
      <c r="A1255" s="3" t="s">
        <v>6815</v>
      </c>
      <c r="B1255" s="3" t="s">
        <v>6819</v>
      </c>
      <c r="C1255" s="20">
        <v>4.0</v>
      </c>
      <c r="D1255" s="20">
        <v>2021.0</v>
      </c>
      <c r="E1255" s="3" t="s">
        <v>6820</v>
      </c>
      <c r="F1255" s="11"/>
      <c r="G1255" s="6">
        <v>44864.0</v>
      </c>
      <c r="H1255" s="6">
        <v>44500.0</v>
      </c>
      <c r="J1255" s="3" t="s">
        <v>6821</v>
      </c>
      <c r="M1255" s="5" t="s">
        <v>6822</v>
      </c>
      <c r="N1255" s="5" t="s">
        <v>6818</v>
      </c>
      <c r="O1255" s="20">
        <v>2026.0</v>
      </c>
      <c r="P1255" s="20">
        <v>1.0</v>
      </c>
      <c r="Q1255" s="20">
        <v>1.0</v>
      </c>
    </row>
    <row r="1256">
      <c r="A1256" s="3" t="s">
        <v>6823</v>
      </c>
      <c r="B1256" s="3" t="s">
        <v>6824</v>
      </c>
      <c r="C1256" s="20">
        <v>4.0</v>
      </c>
      <c r="D1256" s="20">
        <v>2026.0</v>
      </c>
      <c r="E1256" s="3" t="s">
        <v>6825</v>
      </c>
      <c r="F1256" s="7">
        <v>0.1</v>
      </c>
      <c r="L1256" s="3" t="s">
        <v>523</v>
      </c>
      <c r="M1256" s="5" t="s">
        <v>6826</v>
      </c>
      <c r="N1256" s="5" t="s">
        <v>1660</v>
      </c>
      <c r="O1256" s="20">
        <v>2026.0</v>
      </c>
      <c r="P1256" s="20">
        <v>1.0</v>
      </c>
      <c r="Q1256" s="3">
        <v>0.0</v>
      </c>
    </row>
    <row r="1257">
      <c r="A1257" s="3" t="s">
        <v>6825</v>
      </c>
      <c r="B1257" s="3" t="s">
        <v>6827</v>
      </c>
      <c r="C1257" s="20">
        <v>4.0</v>
      </c>
      <c r="D1257" s="20">
        <v>2025.0</v>
      </c>
      <c r="E1257" s="3" t="s">
        <v>6828</v>
      </c>
      <c r="F1257" s="7">
        <v>0.1</v>
      </c>
      <c r="I1257" s="3" t="s">
        <v>6829</v>
      </c>
      <c r="J1257" s="3" t="s">
        <v>6830</v>
      </c>
      <c r="L1257" s="3" t="s">
        <v>523</v>
      </c>
      <c r="M1257" s="5" t="s">
        <v>6831</v>
      </c>
      <c r="N1257" s="5" t="s">
        <v>1660</v>
      </c>
      <c r="O1257" s="20">
        <v>2026.0</v>
      </c>
      <c r="P1257" s="20">
        <v>1.0</v>
      </c>
      <c r="Q1257" s="20">
        <v>1.0</v>
      </c>
    </row>
    <row r="1258">
      <c r="A1258" s="3" t="s">
        <v>6832</v>
      </c>
      <c r="B1258" s="3" t="s">
        <v>6833</v>
      </c>
      <c r="C1258" s="20">
        <v>4.0</v>
      </c>
      <c r="D1258" s="20">
        <v>2024.0</v>
      </c>
      <c r="E1258" s="3" t="s">
        <v>6834</v>
      </c>
      <c r="F1258" s="7">
        <v>0.2</v>
      </c>
      <c r="J1258" s="3" t="s">
        <v>6835</v>
      </c>
      <c r="M1258" s="5" t="s">
        <v>6836</v>
      </c>
      <c r="N1258" s="5" t="s">
        <v>2923</v>
      </c>
      <c r="O1258" s="20">
        <v>2026.0</v>
      </c>
      <c r="P1258" s="20">
        <v>1.0</v>
      </c>
      <c r="Q1258" s="20">
        <v>1.0</v>
      </c>
    </row>
    <row r="1259">
      <c r="A1259" s="3" t="s">
        <v>6837</v>
      </c>
      <c r="B1259" s="3" t="s">
        <v>6838</v>
      </c>
      <c r="C1259" s="20">
        <v>3.0</v>
      </c>
      <c r="D1259" s="20">
        <v>2027.0</v>
      </c>
      <c r="E1259" s="3" t="s">
        <v>6839</v>
      </c>
      <c r="F1259" s="7">
        <v>0.1</v>
      </c>
      <c r="L1259" s="3" t="s">
        <v>541</v>
      </c>
      <c r="M1259" s="5" t="s">
        <v>6840</v>
      </c>
      <c r="N1259" s="5" t="s">
        <v>6841</v>
      </c>
      <c r="O1259" s="20">
        <v>2026.0</v>
      </c>
      <c r="P1259" s="20">
        <v>1.0</v>
      </c>
      <c r="Q1259" s="3">
        <v>0.0</v>
      </c>
    </row>
    <row r="1260">
      <c r="A1260" s="3" t="s">
        <v>6842</v>
      </c>
      <c r="B1260" s="3" t="s">
        <v>6843</v>
      </c>
      <c r="C1260" s="20">
        <v>3.0</v>
      </c>
      <c r="D1260" s="20">
        <v>2023.0</v>
      </c>
      <c r="E1260" s="3" t="s">
        <v>6844</v>
      </c>
      <c r="F1260" s="7">
        <v>0.2</v>
      </c>
      <c r="K1260" s="3" t="s">
        <v>6845</v>
      </c>
      <c r="M1260" s="5" t="s">
        <v>6846</v>
      </c>
      <c r="N1260" s="5" t="s">
        <v>6847</v>
      </c>
      <c r="O1260" s="20">
        <v>2026.0</v>
      </c>
      <c r="P1260" s="20">
        <v>1.0</v>
      </c>
      <c r="Q1260" s="20">
        <v>1.0</v>
      </c>
    </row>
    <row r="1261">
      <c r="A1261" s="3" t="s">
        <v>6848</v>
      </c>
      <c r="B1261" s="3" t="s">
        <v>6849</v>
      </c>
      <c r="C1261" s="20">
        <v>1.0</v>
      </c>
      <c r="D1261" s="20">
        <v>2024.0</v>
      </c>
      <c r="E1261" s="3" t="s">
        <v>6850</v>
      </c>
      <c r="F1261" s="7">
        <v>0.15</v>
      </c>
      <c r="I1261" s="3" t="s">
        <v>6851</v>
      </c>
      <c r="J1261" s="3" t="s">
        <v>6852</v>
      </c>
      <c r="M1261" s="5" t="s">
        <v>6853</v>
      </c>
      <c r="N1261" s="5" t="s">
        <v>6854</v>
      </c>
      <c r="O1261" s="20">
        <v>2026.0</v>
      </c>
      <c r="P1261" s="20">
        <v>1.0</v>
      </c>
      <c r="Q1261" s="20">
        <v>1.0</v>
      </c>
    </row>
    <row r="1262">
      <c r="A1262" s="3" t="s">
        <v>6855</v>
      </c>
      <c r="B1262" s="3" t="s">
        <v>6856</v>
      </c>
      <c r="C1262" s="20">
        <v>4.0</v>
      </c>
      <c r="D1262" s="20">
        <v>2024.0</v>
      </c>
      <c r="E1262" s="3" t="s">
        <v>6808</v>
      </c>
      <c r="F1262" s="7">
        <v>0.0271</v>
      </c>
      <c r="I1262" s="3" t="s">
        <v>6857</v>
      </c>
      <c r="K1262" s="3" t="s">
        <v>6858</v>
      </c>
      <c r="M1262" s="5" t="s">
        <v>6859</v>
      </c>
      <c r="N1262" s="5" t="s">
        <v>1082</v>
      </c>
      <c r="O1262" s="20">
        <v>2026.0</v>
      </c>
      <c r="P1262" s="20">
        <v>1.0</v>
      </c>
      <c r="Q1262" s="20">
        <v>1.0</v>
      </c>
    </row>
    <row r="1263">
      <c r="A1263" s="3" t="s">
        <v>6860</v>
      </c>
      <c r="B1263" s="3" t="s">
        <v>6861</v>
      </c>
      <c r="C1263" s="20">
        <v>4.0</v>
      </c>
      <c r="D1263" s="20">
        <v>2024.0</v>
      </c>
      <c r="E1263" s="3" t="s">
        <v>6862</v>
      </c>
      <c r="F1263" s="7">
        <v>0.15</v>
      </c>
      <c r="I1263" s="3" t="s">
        <v>6863</v>
      </c>
      <c r="J1263" s="3" t="s">
        <v>6864</v>
      </c>
      <c r="M1263" s="5" t="s">
        <v>6865</v>
      </c>
      <c r="N1263" s="5" t="s">
        <v>6006</v>
      </c>
      <c r="O1263" s="20">
        <v>2026.0</v>
      </c>
      <c r="P1263" s="20">
        <v>1.0</v>
      </c>
      <c r="Q1263" s="20">
        <v>1.0</v>
      </c>
    </row>
    <row r="1264">
      <c r="A1264" s="3" t="s">
        <v>6161</v>
      </c>
      <c r="B1264" s="3" t="s">
        <v>6866</v>
      </c>
      <c r="C1264" s="20">
        <v>3.0</v>
      </c>
      <c r="D1264" s="20">
        <v>2024.0</v>
      </c>
      <c r="E1264" s="3" t="s">
        <v>6867</v>
      </c>
      <c r="F1264" s="7">
        <v>0.0206</v>
      </c>
      <c r="J1264" s="3" t="s">
        <v>6868</v>
      </c>
      <c r="M1264" s="5" t="s">
        <v>6869</v>
      </c>
      <c r="N1264" s="5" t="s">
        <v>3255</v>
      </c>
      <c r="O1264" s="20">
        <v>2026.0</v>
      </c>
      <c r="P1264" s="20">
        <v>1.0</v>
      </c>
      <c r="Q1264" s="20">
        <v>1.0</v>
      </c>
    </row>
    <row r="1265">
      <c r="A1265" s="3" t="s">
        <v>2778</v>
      </c>
      <c r="B1265" s="3" t="s">
        <v>6870</v>
      </c>
      <c r="C1265" s="20">
        <v>4.0</v>
      </c>
      <c r="D1265" s="20">
        <v>2025.0</v>
      </c>
      <c r="E1265" s="3" t="s">
        <v>2770</v>
      </c>
      <c r="F1265" s="7">
        <v>0.0625</v>
      </c>
      <c r="I1265" s="3" t="s">
        <v>6871</v>
      </c>
      <c r="J1265" s="3" t="s">
        <v>6872</v>
      </c>
      <c r="M1265" s="5" t="s">
        <v>6873</v>
      </c>
      <c r="N1265" s="5" t="s">
        <v>1364</v>
      </c>
      <c r="O1265" s="20">
        <v>2026.0</v>
      </c>
      <c r="P1265" s="20">
        <v>1.0</v>
      </c>
      <c r="Q1265" s="20">
        <v>1.0</v>
      </c>
    </row>
    <row r="1266">
      <c r="A1266" s="3" t="s">
        <v>6874</v>
      </c>
      <c r="B1266" s="3" t="s">
        <v>6875</v>
      </c>
      <c r="C1266" s="20">
        <v>3.0</v>
      </c>
      <c r="D1266" s="20">
        <v>2023.0</v>
      </c>
      <c r="E1266" s="3" t="s">
        <v>2719</v>
      </c>
      <c r="F1266" s="7">
        <v>0.36</v>
      </c>
      <c r="J1266" s="3" t="s">
        <v>6876</v>
      </c>
      <c r="M1266" s="5" t="s">
        <v>6877</v>
      </c>
      <c r="N1266" s="5" t="s">
        <v>2724</v>
      </c>
      <c r="O1266" s="20">
        <v>2026.0</v>
      </c>
      <c r="P1266" s="20">
        <v>1.0</v>
      </c>
      <c r="Q1266" s="20">
        <v>1.0</v>
      </c>
    </row>
    <row r="1267">
      <c r="A1267" s="3" t="s">
        <v>6878</v>
      </c>
      <c r="B1267" s="3" t="s">
        <v>6879</v>
      </c>
      <c r="C1267" s="20">
        <v>2.0</v>
      </c>
      <c r="D1267" s="20">
        <v>2023.0</v>
      </c>
      <c r="E1267" s="3" t="s">
        <v>4387</v>
      </c>
      <c r="F1267" s="7">
        <v>0.11</v>
      </c>
      <c r="I1267" s="3" t="s">
        <v>6880</v>
      </c>
      <c r="J1267" s="3" t="s">
        <v>6881</v>
      </c>
      <c r="M1267" s="5" t="s">
        <v>6882</v>
      </c>
      <c r="N1267" s="5" t="s">
        <v>4392</v>
      </c>
      <c r="O1267" s="20">
        <v>2026.0</v>
      </c>
      <c r="P1267" s="20">
        <v>1.0</v>
      </c>
      <c r="Q1267" s="3">
        <v>0.0</v>
      </c>
    </row>
    <row r="1268">
      <c r="A1268" s="3" t="s">
        <v>6883</v>
      </c>
      <c r="B1268" s="3" t="s">
        <v>6884</v>
      </c>
      <c r="C1268" s="20">
        <v>4.0</v>
      </c>
      <c r="D1268" s="20">
        <v>2022.0</v>
      </c>
      <c r="E1268" s="3" t="s">
        <v>4035</v>
      </c>
      <c r="F1268" s="7">
        <v>0.0461</v>
      </c>
      <c r="J1268" s="3" t="s">
        <v>6885</v>
      </c>
      <c r="M1268" s="5" t="s">
        <v>6886</v>
      </c>
      <c r="N1268" s="5" t="s">
        <v>2440</v>
      </c>
      <c r="O1268" s="20">
        <v>2026.0</v>
      </c>
      <c r="P1268" s="20">
        <v>1.0</v>
      </c>
      <c r="Q1268" s="20">
        <v>1.0</v>
      </c>
    </row>
    <row r="1269">
      <c r="A1269" s="3" t="s">
        <v>2436</v>
      </c>
      <c r="B1269" s="3" t="s">
        <v>6887</v>
      </c>
      <c r="C1269" s="20">
        <v>3.0</v>
      </c>
      <c r="D1269" s="20">
        <v>2023.0</v>
      </c>
      <c r="E1269" s="3" t="s">
        <v>6883</v>
      </c>
      <c r="F1269" s="7">
        <v>0.0461</v>
      </c>
      <c r="J1269" s="3" t="s">
        <v>6888</v>
      </c>
      <c r="M1269" s="5" t="s">
        <v>6889</v>
      </c>
      <c r="N1269" s="5" t="s">
        <v>2440</v>
      </c>
      <c r="O1269" s="20">
        <v>2026.0</v>
      </c>
      <c r="P1269" s="20">
        <v>1.0</v>
      </c>
      <c r="Q1269" s="20">
        <v>1.0</v>
      </c>
    </row>
    <row r="1270">
      <c r="A1270" s="3" t="s">
        <v>6890</v>
      </c>
      <c r="B1270" s="3" t="s">
        <v>6891</v>
      </c>
      <c r="C1270" s="20">
        <v>3.0</v>
      </c>
      <c r="D1270" s="20">
        <v>2023.0</v>
      </c>
      <c r="E1270" s="3" t="s">
        <v>1744</v>
      </c>
      <c r="F1270" s="7">
        <v>0.1094</v>
      </c>
      <c r="I1270" s="3" t="s">
        <v>6892</v>
      </c>
      <c r="J1270" s="3" t="s">
        <v>6893</v>
      </c>
      <c r="M1270" s="5" t="s">
        <v>6894</v>
      </c>
      <c r="N1270" s="5" t="s">
        <v>890</v>
      </c>
      <c r="O1270" s="20">
        <v>2026.0</v>
      </c>
      <c r="P1270" s="20">
        <v>1.0</v>
      </c>
      <c r="Q1270" s="20">
        <v>1.0</v>
      </c>
    </row>
    <row r="1271">
      <c r="A1271" s="3" t="s">
        <v>6895</v>
      </c>
      <c r="B1271" s="3" t="s">
        <v>6896</v>
      </c>
      <c r="C1271" s="20">
        <v>3.0</v>
      </c>
      <c r="D1271" s="20">
        <v>2027.0</v>
      </c>
      <c r="E1271" s="3" t="s">
        <v>889</v>
      </c>
      <c r="F1271" s="7">
        <v>0.1094</v>
      </c>
      <c r="L1271" s="3" t="s">
        <v>495</v>
      </c>
      <c r="M1271" s="5" t="s">
        <v>119</v>
      </c>
      <c r="N1271" s="5" t="s">
        <v>890</v>
      </c>
      <c r="O1271" s="20">
        <v>2026.0</v>
      </c>
      <c r="P1271" s="20">
        <v>1.0</v>
      </c>
      <c r="Q1271" s="3">
        <v>0.0</v>
      </c>
    </row>
    <row r="1272">
      <c r="A1272" s="3" t="s">
        <v>889</v>
      </c>
      <c r="B1272" s="3" t="s">
        <v>6897</v>
      </c>
      <c r="C1272" s="20">
        <v>3.0</v>
      </c>
      <c r="D1272" s="20">
        <v>2025.0</v>
      </c>
      <c r="E1272" s="3" t="s">
        <v>6890</v>
      </c>
      <c r="F1272" s="7">
        <v>0.1094</v>
      </c>
      <c r="I1272" s="3" t="s">
        <v>6898</v>
      </c>
      <c r="J1272" s="3" t="s">
        <v>6899</v>
      </c>
      <c r="M1272" s="5" t="s">
        <v>6900</v>
      </c>
      <c r="N1272" s="5" t="s">
        <v>890</v>
      </c>
      <c r="O1272" s="20">
        <v>2026.0</v>
      </c>
      <c r="P1272" s="20">
        <v>1.0</v>
      </c>
      <c r="Q1272" s="20">
        <v>1.0</v>
      </c>
    </row>
    <row r="1273">
      <c r="A1273" s="3" t="s">
        <v>6901</v>
      </c>
      <c r="B1273" s="3" t="s">
        <v>6902</v>
      </c>
      <c r="C1273" s="20">
        <v>4.0</v>
      </c>
      <c r="D1273" s="20">
        <v>2023.0</v>
      </c>
      <c r="E1273" s="3" t="s">
        <v>3788</v>
      </c>
      <c r="F1273" s="7">
        <v>0.11</v>
      </c>
      <c r="J1273" s="3" t="s">
        <v>6903</v>
      </c>
      <c r="M1273" s="5" t="s">
        <v>6904</v>
      </c>
      <c r="N1273" s="5" t="s">
        <v>3793</v>
      </c>
      <c r="O1273" s="20">
        <v>2026.0</v>
      </c>
      <c r="P1273" s="20">
        <v>1.0</v>
      </c>
      <c r="Q1273" s="20">
        <v>1.0</v>
      </c>
    </row>
    <row r="1274">
      <c r="A1274" s="3" t="s">
        <v>6905</v>
      </c>
      <c r="B1274" s="3" t="s">
        <v>6906</v>
      </c>
      <c r="C1274" s="20">
        <v>1.0</v>
      </c>
      <c r="D1274" s="20">
        <v>2027.0</v>
      </c>
      <c r="E1274" s="3" t="s">
        <v>6907</v>
      </c>
      <c r="F1274" s="7">
        <v>0.1646875</v>
      </c>
      <c r="M1274" s="5" t="s">
        <v>6908</v>
      </c>
      <c r="N1274" s="5" t="s">
        <v>3793</v>
      </c>
      <c r="O1274" s="20">
        <v>2026.0</v>
      </c>
      <c r="P1274" s="20">
        <v>1.0</v>
      </c>
      <c r="Q1274" s="3">
        <v>0.0</v>
      </c>
    </row>
    <row r="1275">
      <c r="A1275" s="3" t="s">
        <v>6909</v>
      </c>
      <c r="B1275" s="3" t="s">
        <v>6910</v>
      </c>
      <c r="C1275" s="20">
        <v>2.0</v>
      </c>
      <c r="D1275" s="20">
        <v>2024.0</v>
      </c>
      <c r="E1275" s="3" t="s">
        <v>6878</v>
      </c>
      <c r="F1275" s="7">
        <v>0.082568201</v>
      </c>
      <c r="J1275" s="3" t="s">
        <v>6911</v>
      </c>
      <c r="M1275" s="5" t="s">
        <v>6912</v>
      </c>
      <c r="N1275" s="5" t="s">
        <v>4392</v>
      </c>
      <c r="O1275" s="20">
        <v>2026.0</v>
      </c>
      <c r="P1275" s="20">
        <v>1.0</v>
      </c>
      <c r="Q1275" s="20">
        <v>1.0</v>
      </c>
    </row>
    <row r="1276">
      <c r="A1276" s="3" t="s">
        <v>6009</v>
      </c>
      <c r="B1276" s="3" t="s">
        <v>6913</v>
      </c>
      <c r="C1276" s="20">
        <v>3.0</v>
      </c>
      <c r="D1276" s="20">
        <v>2025.0</v>
      </c>
      <c r="E1276" s="3" t="s">
        <v>6914</v>
      </c>
      <c r="F1276" s="7">
        <v>0.1</v>
      </c>
      <c r="I1276" s="3" t="s">
        <v>6915</v>
      </c>
      <c r="J1276" s="3" t="s">
        <v>6916</v>
      </c>
      <c r="M1276" s="5" t="s">
        <v>6917</v>
      </c>
      <c r="N1276" s="5" t="s">
        <v>6011</v>
      </c>
      <c r="O1276" s="20">
        <v>2026.0</v>
      </c>
      <c r="P1276" s="20">
        <v>1.0</v>
      </c>
      <c r="Q1276" s="20">
        <v>1.0</v>
      </c>
    </row>
    <row r="1277">
      <c r="A1277" s="3" t="s">
        <v>6914</v>
      </c>
      <c r="B1277" s="3" t="s">
        <v>6918</v>
      </c>
      <c r="C1277" s="20">
        <v>3.0</v>
      </c>
      <c r="D1277" s="20">
        <v>2024.0</v>
      </c>
      <c r="E1277" s="3" t="s">
        <v>6919</v>
      </c>
      <c r="F1277" s="7">
        <v>0.1</v>
      </c>
      <c r="I1277" s="3" t="s">
        <v>6920</v>
      </c>
      <c r="J1277" s="3" t="s">
        <v>6921</v>
      </c>
      <c r="M1277" s="5" t="s">
        <v>6922</v>
      </c>
      <c r="N1277" s="5" t="s">
        <v>6011</v>
      </c>
      <c r="O1277" s="20">
        <v>2026.0</v>
      </c>
      <c r="P1277" s="20">
        <v>1.0</v>
      </c>
      <c r="Q1277" s="20">
        <v>1.0</v>
      </c>
    </row>
    <row r="1278">
      <c r="A1278" s="3" t="s">
        <v>6923</v>
      </c>
      <c r="B1278" s="3" t="s">
        <v>6924</v>
      </c>
      <c r="C1278" s="20">
        <v>1.0</v>
      </c>
      <c r="D1278" s="20">
        <v>2025.0</v>
      </c>
      <c r="E1278" s="3" t="s">
        <v>6925</v>
      </c>
      <c r="F1278" s="7">
        <v>0.1</v>
      </c>
      <c r="I1278" s="3" t="s">
        <v>6926</v>
      </c>
      <c r="J1278" s="3" t="s">
        <v>6927</v>
      </c>
      <c r="M1278" s="5" t="s">
        <v>6928</v>
      </c>
      <c r="N1278" s="5" t="s">
        <v>6929</v>
      </c>
      <c r="O1278" s="20">
        <v>2026.0</v>
      </c>
      <c r="P1278" s="20">
        <v>1.0</v>
      </c>
      <c r="Q1278" s="20">
        <v>1.0</v>
      </c>
    </row>
    <row r="1279">
      <c r="A1279" s="3" t="s">
        <v>6930</v>
      </c>
      <c r="B1279" s="3" t="s">
        <v>6931</v>
      </c>
      <c r="C1279" s="20">
        <v>1.0</v>
      </c>
      <c r="D1279" s="20">
        <v>2026.0</v>
      </c>
      <c r="E1279" s="3" t="s">
        <v>6923</v>
      </c>
      <c r="F1279" s="7">
        <v>0.1</v>
      </c>
      <c r="I1279" s="3" t="s">
        <v>6932</v>
      </c>
      <c r="J1279" s="3" t="s">
        <v>6933</v>
      </c>
      <c r="L1279" s="3" t="s">
        <v>495</v>
      </c>
      <c r="M1279" s="5" t="s">
        <v>6934</v>
      </c>
      <c r="N1279" s="5" t="s">
        <v>6929</v>
      </c>
      <c r="O1279" s="20">
        <v>2026.0</v>
      </c>
      <c r="P1279" s="20">
        <v>1.0</v>
      </c>
      <c r="Q1279" s="3">
        <v>0.0</v>
      </c>
    </row>
    <row r="1280">
      <c r="A1280" s="3" t="s">
        <v>6935</v>
      </c>
      <c r="B1280" s="3" t="s">
        <v>6936</v>
      </c>
      <c r="C1280" s="20">
        <v>1.0</v>
      </c>
      <c r="D1280" s="20">
        <v>2027.0</v>
      </c>
      <c r="E1280" s="3" t="s">
        <v>6930</v>
      </c>
      <c r="F1280" s="7">
        <v>0.1</v>
      </c>
      <c r="M1280" s="5" t="s">
        <v>6937</v>
      </c>
      <c r="N1280" s="5" t="s">
        <v>6929</v>
      </c>
      <c r="O1280" s="20">
        <v>2026.0</v>
      </c>
      <c r="P1280" s="20">
        <v>1.0</v>
      </c>
      <c r="Q1280" s="3">
        <v>0.0</v>
      </c>
    </row>
    <row r="1281">
      <c r="A1281" s="3" t="s">
        <v>2517</v>
      </c>
      <c r="B1281" s="3" t="s">
        <v>6938</v>
      </c>
      <c r="C1281" s="20">
        <v>1.0</v>
      </c>
      <c r="D1281" s="20">
        <v>2023.0</v>
      </c>
      <c r="E1281" s="3" t="s">
        <v>2756</v>
      </c>
      <c r="F1281" s="7">
        <v>0.1</v>
      </c>
      <c r="J1281" s="3" t="s">
        <v>6939</v>
      </c>
      <c r="M1281" s="5" t="s">
        <v>6940</v>
      </c>
      <c r="N1281" s="5" t="s">
        <v>870</v>
      </c>
      <c r="O1281" s="20">
        <v>2026.0</v>
      </c>
      <c r="P1281" s="20">
        <v>1.0</v>
      </c>
      <c r="Q1281" s="3">
        <v>0.0</v>
      </c>
    </row>
    <row r="1282">
      <c r="A1282" s="3" t="s">
        <v>869</v>
      </c>
      <c r="B1282" s="3" t="s">
        <v>6941</v>
      </c>
      <c r="C1282" s="20">
        <v>4.0</v>
      </c>
      <c r="D1282" s="20">
        <v>2025.0</v>
      </c>
      <c r="E1282" s="3" t="s">
        <v>6942</v>
      </c>
      <c r="F1282" s="7">
        <v>0.095</v>
      </c>
      <c r="I1282" s="3" t="s">
        <v>6943</v>
      </c>
      <c r="J1282" s="3" t="s">
        <v>6944</v>
      </c>
      <c r="L1282" s="3" t="s">
        <v>495</v>
      </c>
      <c r="M1282" s="5" t="s">
        <v>6945</v>
      </c>
      <c r="N1282" s="5" t="s">
        <v>870</v>
      </c>
      <c r="O1282" s="20">
        <v>2026.0</v>
      </c>
      <c r="P1282" s="20">
        <v>1.0</v>
      </c>
      <c r="Q1282" s="3">
        <v>0.0</v>
      </c>
    </row>
    <row r="1283">
      <c r="A1283" s="3" t="s">
        <v>6946</v>
      </c>
      <c r="B1283" s="3" t="s">
        <v>6947</v>
      </c>
      <c r="C1283" s="20">
        <v>1.0</v>
      </c>
      <c r="D1283" s="20">
        <v>2027.0</v>
      </c>
      <c r="E1283" s="3" t="s">
        <v>869</v>
      </c>
      <c r="F1283" s="7">
        <v>0.095</v>
      </c>
      <c r="M1283" s="5" t="s">
        <v>116</v>
      </c>
      <c r="N1283" s="5" t="s">
        <v>870</v>
      </c>
      <c r="O1283" s="20">
        <v>2026.0</v>
      </c>
      <c r="P1283" s="20">
        <v>1.0</v>
      </c>
      <c r="Q1283" s="3">
        <v>0.0</v>
      </c>
    </row>
    <row r="1284">
      <c r="A1284" s="3" t="s">
        <v>6942</v>
      </c>
      <c r="B1284" s="3" t="s">
        <v>6948</v>
      </c>
      <c r="C1284" s="20">
        <v>1.0</v>
      </c>
      <c r="D1284" s="20">
        <v>2025.0</v>
      </c>
      <c r="E1284" s="3" t="s">
        <v>2515</v>
      </c>
      <c r="F1284" s="7">
        <v>0.095</v>
      </c>
      <c r="J1284" s="3" t="s">
        <v>6949</v>
      </c>
      <c r="M1284" s="5" t="s">
        <v>6950</v>
      </c>
      <c r="N1284" s="5" t="s">
        <v>870</v>
      </c>
      <c r="O1284" s="20">
        <v>2026.0</v>
      </c>
      <c r="P1284" s="20">
        <v>1.0</v>
      </c>
      <c r="Q1284" s="20">
        <v>1.0</v>
      </c>
    </row>
    <row r="1285">
      <c r="A1285" s="3" t="s">
        <v>6951</v>
      </c>
      <c r="B1285" s="3" t="s">
        <v>6952</v>
      </c>
      <c r="C1285" s="20">
        <v>4.0</v>
      </c>
      <c r="D1285" s="20">
        <v>2023.0</v>
      </c>
      <c r="E1285" s="3" t="s">
        <v>6953</v>
      </c>
      <c r="F1285" s="7">
        <v>0.01</v>
      </c>
      <c r="I1285" s="3" t="s">
        <v>6954</v>
      </c>
      <c r="J1285" s="3" t="s">
        <v>6955</v>
      </c>
      <c r="M1285" s="5" t="s">
        <v>6956</v>
      </c>
      <c r="N1285" s="5" t="s">
        <v>6957</v>
      </c>
      <c r="O1285" s="20">
        <v>2026.0</v>
      </c>
      <c r="P1285" s="20">
        <v>1.0</v>
      </c>
      <c r="Q1285" s="20">
        <v>1.0</v>
      </c>
    </row>
    <row r="1286">
      <c r="A1286" s="3" t="s">
        <v>6958</v>
      </c>
      <c r="B1286" s="3" t="s">
        <v>6959</v>
      </c>
      <c r="C1286" s="20">
        <v>4.0</v>
      </c>
      <c r="D1286" s="20">
        <v>2025.0</v>
      </c>
      <c r="E1286" s="3" t="s">
        <v>6960</v>
      </c>
      <c r="F1286" s="7">
        <v>0.01</v>
      </c>
      <c r="I1286" s="3" t="s">
        <v>6961</v>
      </c>
      <c r="J1286" s="3" t="s">
        <v>6962</v>
      </c>
      <c r="L1286" s="3" t="s">
        <v>523</v>
      </c>
      <c r="M1286" s="5" t="s">
        <v>6963</v>
      </c>
      <c r="N1286" s="5" t="s">
        <v>6957</v>
      </c>
      <c r="O1286" s="20">
        <v>2026.0</v>
      </c>
      <c r="P1286" s="20">
        <v>1.0</v>
      </c>
      <c r="Q1286" s="20">
        <v>1.0</v>
      </c>
    </row>
    <row r="1287">
      <c r="A1287" s="3" t="s">
        <v>6964</v>
      </c>
      <c r="B1287" s="3" t="s">
        <v>6965</v>
      </c>
      <c r="C1287" s="20">
        <v>4.0</v>
      </c>
      <c r="D1287" s="20">
        <v>2026.0</v>
      </c>
      <c r="E1287" s="3" t="s">
        <v>6958</v>
      </c>
      <c r="F1287" s="7">
        <v>0.01</v>
      </c>
      <c r="L1287" s="3" t="s">
        <v>523</v>
      </c>
      <c r="M1287" s="5" t="s">
        <v>6966</v>
      </c>
      <c r="N1287" s="5" t="s">
        <v>6957</v>
      </c>
      <c r="O1287" s="20">
        <v>2026.0</v>
      </c>
      <c r="P1287" s="20">
        <v>1.0</v>
      </c>
      <c r="Q1287" s="3">
        <v>0.0</v>
      </c>
    </row>
    <row r="1288">
      <c r="A1288" s="3" t="s">
        <v>6967</v>
      </c>
      <c r="B1288" s="3" t="s">
        <v>6968</v>
      </c>
      <c r="C1288" s="20">
        <v>2.0</v>
      </c>
      <c r="D1288" s="20">
        <v>2027.0</v>
      </c>
      <c r="E1288" s="3" t="s">
        <v>5768</v>
      </c>
      <c r="F1288" s="7">
        <v>0.035</v>
      </c>
      <c r="L1288" s="3" t="s">
        <v>541</v>
      </c>
      <c r="M1288" s="5" t="s">
        <v>6969</v>
      </c>
      <c r="N1288" s="5" t="s">
        <v>2208</v>
      </c>
      <c r="O1288" s="20">
        <v>2026.0</v>
      </c>
      <c r="P1288" s="20">
        <v>1.0</v>
      </c>
      <c r="Q1288" s="3">
        <v>0.0</v>
      </c>
    </row>
    <row r="1289">
      <c r="A1289" s="3" t="s">
        <v>5823</v>
      </c>
      <c r="B1289" s="3" t="s">
        <v>6970</v>
      </c>
      <c r="C1289" s="20">
        <v>1.0</v>
      </c>
      <c r="D1289" s="20">
        <v>2024.0</v>
      </c>
      <c r="E1289" s="3" t="s">
        <v>6971</v>
      </c>
      <c r="F1289" s="7">
        <v>0.06</v>
      </c>
      <c r="I1289" s="3" t="s">
        <v>6972</v>
      </c>
      <c r="J1289" s="3" t="s">
        <v>6973</v>
      </c>
      <c r="M1289" s="5" t="s">
        <v>6974</v>
      </c>
      <c r="N1289" s="5" t="s">
        <v>5827</v>
      </c>
      <c r="O1289" s="20">
        <v>2026.0</v>
      </c>
      <c r="P1289" s="20">
        <v>1.0</v>
      </c>
      <c r="Q1289" s="20">
        <v>1.0</v>
      </c>
    </row>
    <row r="1290">
      <c r="A1290" s="3" t="s">
        <v>6975</v>
      </c>
      <c r="B1290" s="3" t="s">
        <v>6976</v>
      </c>
      <c r="C1290" s="20">
        <v>4.0</v>
      </c>
      <c r="D1290" s="20">
        <v>2026.0</v>
      </c>
      <c r="E1290" s="3" t="s">
        <v>6977</v>
      </c>
      <c r="F1290" s="11"/>
      <c r="M1290" s="5" t="s">
        <v>6978</v>
      </c>
      <c r="N1290" s="5" t="s">
        <v>6979</v>
      </c>
      <c r="O1290" s="20">
        <v>2026.0</v>
      </c>
      <c r="P1290" s="20">
        <v>1.0</v>
      </c>
      <c r="Q1290" s="3">
        <v>0.0</v>
      </c>
    </row>
    <row r="1291">
      <c r="A1291" s="3" t="s">
        <v>6980</v>
      </c>
      <c r="B1291" s="3" t="s">
        <v>6981</v>
      </c>
      <c r="C1291" s="20">
        <v>1.0</v>
      </c>
      <c r="D1291" s="20">
        <v>2025.0</v>
      </c>
      <c r="E1291" s="3" t="s">
        <v>6982</v>
      </c>
      <c r="F1291" s="7">
        <v>0.15</v>
      </c>
      <c r="I1291" s="3" t="s">
        <v>6983</v>
      </c>
      <c r="J1291" s="3" t="s">
        <v>6984</v>
      </c>
      <c r="M1291" s="5" t="s">
        <v>6985</v>
      </c>
      <c r="N1291" s="5" t="s">
        <v>5049</v>
      </c>
      <c r="O1291" s="20">
        <v>2026.0</v>
      </c>
      <c r="P1291" s="20">
        <v>1.0</v>
      </c>
      <c r="Q1291" s="20">
        <v>1.0</v>
      </c>
    </row>
    <row r="1292">
      <c r="A1292" s="3" t="s">
        <v>6986</v>
      </c>
      <c r="B1292" s="3" t="s">
        <v>6987</v>
      </c>
      <c r="C1292" s="20">
        <v>1.0</v>
      </c>
      <c r="D1292" s="20">
        <v>2026.0</v>
      </c>
      <c r="E1292" s="3" t="s">
        <v>6980</v>
      </c>
      <c r="F1292" s="7">
        <v>0.15</v>
      </c>
      <c r="L1292" s="3" t="s">
        <v>1027</v>
      </c>
      <c r="M1292" s="5" t="s">
        <v>6988</v>
      </c>
      <c r="N1292" s="5" t="s">
        <v>5049</v>
      </c>
      <c r="O1292" s="20">
        <v>2026.0</v>
      </c>
      <c r="P1292" s="20">
        <v>1.0</v>
      </c>
      <c r="Q1292" s="20">
        <v>1.0</v>
      </c>
    </row>
    <row r="1293">
      <c r="A1293" s="3" t="s">
        <v>6989</v>
      </c>
      <c r="B1293" s="3" t="s">
        <v>6990</v>
      </c>
      <c r="C1293" s="20">
        <v>2.0</v>
      </c>
      <c r="D1293" s="20">
        <v>2024.0</v>
      </c>
      <c r="E1293" s="3" t="s">
        <v>6112</v>
      </c>
      <c r="F1293" s="7">
        <v>0.0817</v>
      </c>
      <c r="I1293" s="3" t="s">
        <v>6991</v>
      </c>
      <c r="K1293" s="3" t="s">
        <v>6992</v>
      </c>
      <c r="M1293" s="5" t="s">
        <v>6993</v>
      </c>
      <c r="N1293" s="5" t="s">
        <v>2213</v>
      </c>
      <c r="O1293" s="20">
        <v>2026.0</v>
      </c>
      <c r="P1293" s="20">
        <v>1.0</v>
      </c>
      <c r="Q1293" s="20">
        <v>1.0</v>
      </c>
    </row>
    <row r="1294">
      <c r="A1294" s="3" t="s">
        <v>6994</v>
      </c>
      <c r="B1294" s="3" t="s">
        <v>6995</v>
      </c>
      <c r="C1294" s="20">
        <v>1.0</v>
      </c>
      <c r="D1294" s="20">
        <v>2026.0</v>
      </c>
      <c r="E1294" s="3" t="s">
        <v>512</v>
      </c>
      <c r="F1294" s="7">
        <v>0.1</v>
      </c>
      <c r="L1294" s="3" t="s">
        <v>495</v>
      </c>
      <c r="M1294" s="5" t="s">
        <v>39</v>
      </c>
      <c r="N1294" s="5" t="s">
        <v>513</v>
      </c>
      <c r="O1294" s="20">
        <v>2026.0</v>
      </c>
      <c r="P1294" s="20">
        <v>1.0</v>
      </c>
      <c r="Q1294" s="3">
        <v>0.0</v>
      </c>
    </row>
    <row r="1295">
      <c r="A1295" s="3" t="s">
        <v>6996</v>
      </c>
      <c r="B1295" s="3" t="s">
        <v>6997</v>
      </c>
      <c r="C1295" s="20">
        <v>3.0</v>
      </c>
      <c r="D1295" s="20">
        <v>2023.0</v>
      </c>
      <c r="E1295" s="3" t="s">
        <v>5165</v>
      </c>
      <c r="F1295" s="7">
        <v>0.037</v>
      </c>
      <c r="K1295" s="3" t="s">
        <v>6998</v>
      </c>
      <c r="M1295" s="5" t="s">
        <v>6999</v>
      </c>
      <c r="N1295" s="5" t="s">
        <v>5161</v>
      </c>
      <c r="O1295" s="20">
        <v>2026.0</v>
      </c>
      <c r="P1295" s="20">
        <v>1.0</v>
      </c>
      <c r="Q1295" s="20">
        <v>1.0</v>
      </c>
    </row>
    <row r="1296">
      <c r="A1296" s="3" t="s">
        <v>7000</v>
      </c>
      <c r="B1296" s="3" t="s">
        <v>7001</v>
      </c>
      <c r="C1296" s="20">
        <v>2.0</v>
      </c>
      <c r="D1296" s="20">
        <v>2024.0</v>
      </c>
      <c r="E1296" s="3" t="s">
        <v>7002</v>
      </c>
      <c r="F1296" s="7">
        <v>0.06</v>
      </c>
      <c r="K1296" s="3" t="s">
        <v>7003</v>
      </c>
      <c r="M1296" s="5" t="s">
        <v>7004</v>
      </c>
      <c r="N1296" s="5" t="s">
        <v>7005</v>
      </c>
      <c r="O1296" s="20">
        <v>2026.0</v>
      </c>
      <c r="P1296" s="20">
        <v>1.0</v>
      </c>
      <c r="Q1296" s="3">
        <v>0.0</v>
      </c>
    </row>
    <row r="1297">
      <c r="A1297" s="3" t="s">
        <v>1146</v>
      </c>
      <c r="B1297" s="3" t="s">
        <v>7006</v>
      </c>
      <c r="C1297" s="20">
        <v>4.0</v>
      </c>
      <c r="D1297" s="20">
        <v>2023.0</v>
      </c>
      <c r="E1297" s="3" t="s">
        <v>3849</v>
      </c>
      <c r="F1297" s="7">
        <v>0.04</v>
      </c>
      <c r="I1297" s="3" t="s">
        <v>7007</v>
      </c>
      <c r="J1297" s="3" t="s">
        <v>7008</v>
      </c>
      <c r="M1297" s="5" t="s">
        <v>7009</v>
      </c>
      <c r="N1297" s="5" t="s">
        <v>1149</v>
      </c>
      <c r="O1297" s="20">
        <v>2026.0</v>
      </c>
      <c r="P1297" s="20">
        <v>1.0</v>
      </c>
      <c r="Q1297" s="20">
        <v>1.0</v>
      </c>
    </row>
    <row r="1298">
      <c r="A1298" s="3" t="s">
        <v>7010</v>
      </c>
      <c r="B1298" s="3" t="s">
        <v>7011</v>
      </c>
      <c r="C1298" s="20">
        <v>4.0</v>
      </c>
      <c r="D1298" s="20">
        <v>2026.0</v>
      </c>
      <c r="E1298" s="3" t="s">
        <v>4171</v>
      </c>
      <c r="F1298" s="7">
        <v>0.0456</v>
      </c>
      <c r="L1298" s="3" t="s">
        <v>1027</v>
      </c>
      <c r="M1298" s="5" t="s">
        <v>7012</v>
      </c>
      <c r="N1298" s="5" t="s">
        <v>4177</v>
      </c>
      <c r="O1298" s="20">
        <v>2026.0</v>
      </c>
      <c r="P1298" s="20">
        <v>1.0</v>
      </c>
      <c r="Q1298" s="3">
        <v>0.0</v>
      </c>
    </row>
    <row r="1299">
      <c r="A1299" s="3" t="s">
        <v>7013</v>
      </c>
      <c r="B1299" s="3" t="s">
        <v>7014</v>
      </c>
      <c r="C1299" s="20">
        <v>1.0</v>
      </c>
      <c r="D1299" s="20">
        <v>2026.0</v>
      </c>
      <c r="E1299" s="3" t="s">
        <v>494</v>
      </c>
      <c r="F1299" s="7">
        <v>0.02</v>
      </c>
      <c r="L1299" s="3" t="s">
        <v>495</v>
      </c>
      <c r="M1299" s="5" t="s">
        <v>22</v>
      </c>
      <c r="N1299" s="5" t="s">
        <v>496</v>
      </c>
      <c r="O1299" s="20">
        <v>2026.0</v>
      </c>
      <c r="P1299" s="20">
        <v>1.0</v>
      </c>
      <c r="Q1299" s="3">
        <v>0.0</v>
      </c>
    </row>
    <row r="1300">
      <c r="A1300" s="3" t="s">
        <v>7015</v>
      </c>
      <c r="B1300" s="3" t="s">
        <v>7016</v>
      </c>
      <c r="C1300" s="20">
        <v>2.0</v>
      </c>
      <c r="D1300" s="20">
        <v>2028.0</v>
      </c>
      <c r="E1300" s="3" t="s">
        <v>7017</v>
      </c>
      <c r="F1300" s="7">
        <v>0.0322</v>
      </c>
      <c r="L1300" s="3" t="s">
        <v>495</v>
      </c>
      <c r="M1300" s="5" t="s">
        <v>7018</v>
      </c>
      <c r="N1300" s="5" t="s">
        <v>7019</v>
      </c>
      <c r="O1300" s="20">
        <v>2026.0</v>
      </c>
      <c r="P1300" s="20">
        <v>1.0</v>
      </c>
      <c r="Q1300" s="20">
        <v>1.0</v>
      </c>
    </row>
    <row r="1301">
      <c r="A1301" s="3" t="s">
        <v>7017</v>
      </c>
      <c r="B1301" s="3" t="s">
        <v>7020</v>
      </c>
      <c r="C1301" s="20">
        <v>2.0</v>
      </c>
      <c r="D1301" s="20">
        <v>2025.0</v>
      </c>
      <c r="E1301" s="3" t="s">
        <v>7021</v>
      </c>
      <c r="F1301" s="7">
        <v>0.0322</v>
      </c>
      <c r="I1301" s="3" t="s">
        <v>7022</v>
      </c>
      <c r="J1301" s="3" t="s">
        <v>7023</v>
      </c>
      <c r="L1301" s="3" t="s">
        <v>495</v>
      </c>
      <c r="M1301" s="5" t="s">
        <v>7024</v>
      </c>
      <c r="N1301" s="5" t="s">
        <v>7019</v>
      </c>
      <c r="O1301" s="20">
        <v>2026.0</v>
      </c>
      <c r="P1301" s="20">
        <v>1.0</v>
      </c>
      <c r="Q1301" s="20">
        <v>1.0</v>
      </c>
    </row>
    <row r="1302">
      <c r="A1302" s="3" t="s">
        <v>5817</v>
      </c>
      <c r="B1302" s="3" t="s">
        <v>7025</v>
      </c>
      <c r="C1302" s="20">
        <v>4.0</v>
      </c>
      <c r="D1302" s="20">
        <v>2023.0</v>
      </c>
      <c r="E1302" s="3" t="s">
        <v>7026</v>
      </c>
      <c r="F1302" s="7">
        <v>0.045</v>
      </c>
      <c r="I1302" s="3" t="s">
        <v>7027</v>
      </c>
      <c r="J1302" s="3" t="s">
        <v>7028</v>
      </c>
      <c r="M1302" s="5" t="s">
        <v>7029</v>
      </c>
      <c r="N1302" s="5" t="s">
        <v>5820</v>
      </c>
      <c r="O1302" s="20">
        <v>2026.0</v>
      </c>
      <c r="P1302" s="20">
        <v>1.0</v>
      </c>
      <c r="Q1302" s="20">
        <v>1.0</v>
      </c>
    </row>
    <row r="1303">
      <c r="A1303" s="3" t="s">
        <v>7030</v>
      </c>
      <c r="B1303" s="3" t="s">
        <v>7031</v>
      </c>
      <c r="C1303" s="20">
        <v>4.0</v>
      </c>
      <c r="D1303" s="20">
        <v>2025.0</v>
      </c>
      <c r="E1303" s="3" t="s">
        <v>5815</v>
      </c>
      <c r="F1303" s="7">
        <v>0.06</v>
      </c>
      <c r="J1303" s="3" t="s">
        <v>7032</v>
      </c>
      <c r="L1303" s="3" t="s">
        <v>523</v>
      </c>
      <c r="M1303" s="5" t="s">
        <v>7033</v>
      </c>
      <c r="N1303" s="5" t="s">
        <v>5820</v>
      </c>
      <c r="O1303" s="20">
        <v>2026.0</v>
      </c>
      <c r="P1303" s="20">
        <v>1.0</v>
      </c>
      <c r="Q1303" s="20">
        <v>1.0</v>
      </c>
    </row>
    <row r="1304">
      <c r="A1304" s="3" t="s">
        <v>7034</v>
      </c>
      <c r="B1304" s="3" t="s">
        <v>7035</v>
      </c>
      <c r="C1304" s="20">
        <v>3.0</v>
      </c>
      <c r="D1304" s="20">
        <v>2023.0</v>
      </c>
      <c r="E1304" s="3" t="s">
        <v>5580</v>
      </c>
      <c r="F1304" s="7">
        <v>0.0458</v>
      </c>
      <c r="J1304" s="3" t="s">
        <v>7036</v>
      </c>
      <c r="M1304" s="5" t="s">
        <v>7037</v>
      </c>
      <c r="N1304" s="5" t="s">
        <v>5579</v>
      </c>
      <c r="O1304" s="20">
        <v>2026.0</v>
      </c>
      <c r="P1304" s="20">
        <v>1.0</v>
      </c>
      <c r="Q1304" s="20">
        <v>1.0</v>
      </c>
    </row>
    <row r="1305">
      <c r="A1305" s="3" t="s">
        <v>6437</v>
      </c>
      <c r="B1305" s="3" t="s">
        <v>7038</v>
      </c>
      <c r="C1305" s="20">
        <v>3.0</v>
      </c>
      <c r="D1305" s="20">
        <v>2024.0</v>
      </c>
      <c r="E1305" s="3" t="s">
        <v>7034</v>
      </c>
      <c r="F1305" s="7">
        <v>0.0457</v>
      </c>
      <c r="I1305" s="3" t="s">
        <v>7039</v>
      </c>
      <c r="J1305" s="3" t="s">
        <v>7040</v>
      </c>
      <c r="M1305" s="5" t="s">
        <v>7041</v>
      </c>
      <c r="N1305" s="5" t="s">
        <v>5579</v>
      </c>
      <c r="O1305" s="20">
        <v>2026.0</v>
      </c>
      <c r="P1305" s="20">
        <v>1.0</v>
      </c>
      <c r="Q1305" s="20">
        <v>1.0</v>
      </c>
    </row>
    <row r="1306">
      <c r="A1306" s="3" t="s">
        <v>7042</v>
      </c>
      <c r="B1306" s="3" t="s">
        <v>7043</v>
      </c>
      <c r="C1306" s="20">
        <v>4.0</v>
      </c>
      <c r="D1306" s="20">
        <v>2023.0</v>
      </c>
      <c r="E1306" s="3" t="s">
        <v>1838</v>
      </c>
      <c r="F1306" s="7">
        <v>0.1111</v>
      </c>
      <c r="I1306" s="3" t="s">
        <v>7044</v>
      </c>
      <c r="J1306" s="3" t="s">
        <v>7045</v>
      </c>
      <c r="M1306" s="5" t="s">
        <v>7046</v>
      </c>
      <c r="N1306" s="5" t="s">
        <v>1842</v>
      </c>
      <c r="O1306" s="20">
        <v>2026.0</v>
      </c>
      <c r="P1306" s="20">
        <v>1.0</v>
      </c>
      <c r="Q1306" s="20">
        <v>1.0</v>
      </c>
    </row>
    <row r="1307">
      <c r="A1307" s="3" t="s">
        <v>7047</v>
      </c>
      <c r="B1307" s="3" t="s">
        <v>7048</v>
      </c>
      <c r="C1307" s="20">
        <v>4.0</v>
      </c>
      <c r="D1307" s="20">
        <v>2022.0</v>
      </c>
      <c r="E1307" s="3" t="s">
        <v>7049</v>
      </c>
      <c r="F1307" s="7">
        <v>0.06</v>
      </c>
      <c r="J1307" s="3" t="s">
        <v>7050</v>
      </c>
      <c r="M1307" s="5" t="s">
        <v>7051</v>
      </c>
      <c r="N1307" s="5" t="s">
        <v>7052</v>
      </c>
      <c r="O1307" s="20">
        <v>2026.0</v>
      </c>
      <c r="P1307" s="20">
        <v>1.0</v>
      </c>
      <c r="Q1307" s="3">
        <v>0.0</v>
      </c>
    </row>
    <row r="1308">
      <c r="A1308" s="3" t="s">
        <v>7053</v>
      </c>
      <c r="B1308" s="3" t="s">
        <v>7054</v>
      </c>
      <c r="C1308" s="20">
        <v>2.0</v>
      </c>
      <c r="D1308" s="20">
        <v>2026.0</v>
      </c>
      <c r="E1308" s="3" t="s">
        <v>7055</v>
      </c>
      <c r="F1308" s="7">
        <v>0.06</v>
      </c>
      <c r="L1308" s="3" t="s">
        <v>523</v>
      </c>
      <c r="M1308" s="5" t="s">
        <v>7056</v>
      </c>
      <c r="N1308" s="5" t="s">
        <v>7052</v>
      </c>
      <c r="O1308" s="20">
        <v>2026.0</v>
      </c>
      <c r="P1308" s="20">
        <v>1.0</v>
      </c>
      <c r="Q1308" s="20">
        <v>1.0</v>
      </c>
    </row>
    <row r="1309">
      <c r="A1309" s="3" t="s">
        <v>7055</v>
      </c>
      <c r="B1309" s="3" t="s">
        <v>7057</v>
      </c>
      <c r="C1309" s="20">
        <v>2.0</v>
      </c>
      <c r="D1309" s="20">
        <v>2025.0</v>
      </c>
      <c r="E1309" s="3" t="s">
        <v>7058</v>
      </c>
      <c r="F1309" s="7">
        <v>0.06</v>
      </c>
      <c r="I1309" s="3" t="s">
        <v>7059</v>
      </c>
      <c r="J1309" s="3" t="s">
        <v>7060</v>
      </c>
      <c r="M1309" s="5" t="s">
        <v>7061</v>
      </c>
      <c r="N1309" s="5" t="s">
        <v>7052</v>
      </c>
      <c r="O1309" s="20">
        <v>2026.0</v>
      </c>
      <c r="P1309" s="20">
        <v>1.0</v>
      </c>
      <c r="Q1309" s="20">
        <v>1.0</v>
      </c>
    </row>
    <row r="1310">
      <c r="A1310" s="3" t="s">
        <v>7058</v>
      </c>
      <c r="B1310" s="3" t="s">
        <v>7062</v>
      </c>
      <c r="C1310" s="20">
        <v>2.0</v>
      </c>
      <c r="D1310" s="20">
        <v>2024.0</v>
      </c>
      <c r="E1310" s="3" t="s">
        <v>7047</v>
      </c>
      <c r="F1310" s="7">
        <v>0.06</v>
      </c>
      <c r="I1310" s="3" t="s">
        <v>7063</v>
      </c>
      <c r="J1310" s="3" t="s">
        <v>7064</v>
      </c>
      <c r="M1310" s="5" t="s">
        <v>7065</v>
      </c>
      <c r="N1310" s="5" t="s">
        <v>7052</v>
      </c>
      <c r="O1310" s="20">
        <v>2026.0</v>
      </c>
      <c r="P1310" s="20">
        <v>1.0</v>
      </c>
      <c r="Q1310" s="20">
        <v>1.0</v>
      </c>
    </row>
    <row r="1311">
      <c r="A1311" s="3" t="s">
        <v>7066</v>
      </c>
      <c r="B1311" s="3" t="s">
        <v>7067</v>
      </c>
      <c r="C1311" s="20">
        <v>2.0</v>
      </c>
      <c r="D1311" s="20">
        <v>2024.0</v>
      </c>
      <c r="E1311" s="3" t="s">
        <v>7068</v>
      </c>
      <c r="F1311" s="7">
        <v>0.1</v>
      </c>
      <c r="I1311" s="3" t="s">
        <v>7069</v>
      </c>
      <c r="J1311" s="3" t="s">
        <v>7070</v>
      </c>
      <c r="M1311" s="5" t="s">
        <v>7071</v>
      </c>
      <c r="N1311" s="5" t="s">
        <v>7072</v>
      </c>
      <c r="O1311" s="20">
        <v>2026.0</v>
      </c>
      <c r="P1311" s="20">
        <v>1.0</v>
      </c>
      <c r="Q1311" s="20">
        <v>1.0</v>
      </c>
    </row>
    <row r="1312">
      <c r="A1312" s="3" t="s">
        <v>7073</v>
      </c>
      <c r="B1312" s="3" t="s">
        <v>7074</v>
      </c>
      <c r="C1312" s="20">
        <v>1.0</v>
      </c>
      <c r="D1312" s="20">
        <v>2026.0</v>
      </c>
      <c r="E1312" s="3" t="s">
        <v>7075</v>
      </c>
      <c r="F1312" s="7">
        <v>0.1</v>
      </c>
      <c r="L1312" s="3" t="s">
        <v>523</v>
      </c>
      <c r="M1312" s="5" t="s">
        <v>7076</v>
      </c>
      <c r="N1312" s="5" t="s">
        <v>7072</v>
      </c>
      <c r="O1312" s="20">
        <v>2026.0</v>
      </c>
      <c r="P1312" s="20">
        <v>1.0</v>
      </c>
      <c r="Q1312" s="20">
        <v>1.0</v>
      </c>
    </row>
    <row r="1313">
      <c r="A1313" s="3" t="s">
        <v>7075</v>
      </c>
      <c r="B1313" s="3" t="s">
        <v>7077</v>
      </c>
      <c r="C1313" s="20">
        <v>2.0</v>
      </c>
      <c r="D1313" s="20">
        <v>2025.0</v>
      </c>
      <c r="E1313" s="3" t="s">
        <v>7066</v>
      </c>
      <c r="F1313" s="7">
        <v>0.1</v>
      </c>
      <c r="J1313" s="3" t="s">
        <v>7078</v>
      </c>
      <c r="M1313" s="5" t="s">
        <v>7079</v>
      </c>
      <c r="N1313" s="5" t="s">
        <v>7072</v>
      </c>
      <c r="O1313" s="20">
        <v>2026.0</v>
      </c>
      <c r="P1313" s="20">
        <v>1.0</v>
      </c>
      <c r="Q1313" s="20">
        <v>1.0</v>
      </c>
    </row>
    <row r="1314">
      <c r="A1314" s="3" t="s">
        <v>7080</v>
      </c>
      <c r="B1314" s="3" t="s">
        <v>7081</v>
      </c>
      <c r="C1314" s="20">
        <v>2.0</v>
      </c>
      <c r="D1314" s="20">
        <v>2024.0</v>
      </c>
      <c r="E1314" s="3" t="s">
        <v>7082</v>
      </c>
      <c r="F1314" s="7">
        <v>0.15</v>
      </c>
      <c r="J1314" s="3" t="s">
        <v>7083</v>
      </c>
      <c r="M1314" s="5" t="s">
        <v>7084</v>
      </c>
      <c r="N1314" s="5" t="s">
        <v>644</v>
      </c>
      <c r="O1314" s="20">
        <v>2026.0</v>
      </c>
      <c r="P1314" s="20">
        <v>1.0</v>
      </c>
      <c r="Q1314" s="20">
        <v>1.0</v>
      </c>
    </row>
    <row r="1315">
      <c r="A1315" s="3" t="s">
        <v>643</v>
      </c>
      <c r="B1315" s="3" t="s">
        <v>7085</v>
      </c>
      <c r="C1315" s="20">
        <v>2.0</v>
      </c>
      <c r="D1315" s="20">
        <v>2025.0</v>
      </c>
      <c r="E1315" s="3" t="s">
        <v>7080</v>
      </c>
      <c r="F1315" s="7">
        <v>0.15</v>
      </c>
      <c r="J1315" s="3" t="s">
        <v>7086</v>
      </c>
      <c r="M1315" s="5" t="s">
        <v>7087</v>
      </c>
      <c r="N1315" s="5" t="s">
        <v>644</v>
      </c>
      <c r="O1315" s="20">
        <v>2026.0</v>
      </c>
      <c r="P1315" s="20">
        <v>1.0</v>
      </c>
      <c r="Q1315" s="20">
        <v>1.0</v>
      </c>
    </row>
    <row r="1316">
      <c r="A1316" s="3" t="s">
        <v>7088</v>
      </c>
      <c r="B1316" s="3" t="s">
        <v>7089</v>
      </c>
      <c r="C1316" s="20">
        <v>4.0</v>
      </c>
      <c r="D1316" s="20">
        <v>2023.0</v>
      </c>
      <c r="E1316" s="3" t="s">
        <v>7090</v>
      </c>
      <c r="F1316" s="7">
        <v>0.1</v>
      </c>
      <c r="I1316" s="3" t="s">
        <v>7091</v>
      </c>
      <c r="J1316" s="3" t="s">
        <v>7092</v>
      </c>
      <c r="M1316" s="5" t="s">
        <v>7093</v>
      </c>
      <c r="N1316" s="5" t="s">
        <v>7094</v>
      </c>
      <c r="O1316" s="20">
        <v>2026.0</v>
      </c>
      <c r="P1316" s="20">
        <v>1.0</v>
      </c>
      <c r="Q1316" s="20">
        <v>1.0</v>
      </c>
    </row>
    <row r="1317">
      <c r="A1317" s="3" t="s">
        <v>7095</v>
      </c>
      <c r="B1317" s="3" t="s">
        <v>7096</v>
      </c>
      <c r="C1317" s="20">
        <v>3.0</v>
      </c>
      <c r="D1317" s="20">
        <v>2024.0</v>
      </c>
      <c r="E1317" s="3" t="s">
        <v>7088</v>
      </c>
      <c r="F1317" s="7">
        <v>0.0917</v>
      </c>
      <c r="I1317" s="3" t="s">
        <v>7097</v>
      </c>
      <c r="J1317" s="3" t="s">
        <v>7098</v>
      </c>
      <c r="M1317" s="5" t="s">
        <v>7099</v>
      </c>
      <c r="N1317" s="5" t="s">
        <v>7094</v>
      </c>
      <c r="O1317" s="20">
        <v>2026.0</v>
      </c>
      <c r="P1317" s="20">
        <v>1.0</v>
      </c>
      <c r="Q1317" s="20">
        <v>1.0</v>
      </c>
    </row>
    <row r="1318">
      <c r="A1318" s="3" t="s">
        <v>7100</v>
      </c>
      <c r="B1318" s="3" t="s">
        <v>7101</v>
      </c>
      <c r="C1318" s="20">
        <v>3.0</v>
      </c>
      <c r="D1318" s="20">
        <v>2026.0</v>
      </c>
      <c r="E1318" s="3" t="s">
        <v>2051</v>
      </c>
      <c r="F1318" s="7">
        <v>0.01</v>
      </c>
      <c r="L1318" s="3" t="s">
        <v>541</v>
      </c>
      <c r="M1318" s="5" t="s">
        <v>7102</v>
      </c>
      <c r="N1318" s="5" t="s">
        <v>2056</v>
      </c>
      <c r="O1318" s="20">
        <v>2026.0</v>
      </c>
      <c r="P1318" s="20">
        <v>1.0</v>
      </c>
      <c r="Q1318" s="3">
        <v>0.0</v>
      </c>
    </row>
    <row r="1319">
      <c r="A1319" s="3" t="s">
        <v>7103</v>
      </c>
      <c r="B1319" s="3" t="s">
        <v>7104</v>
      </c>
      <c r="C1319" s="20">
        <v>2.0</v>
      </c>
      <c r="D1319" s="20">
        <v>2019.0</v>
      </c>
      <c r="E1319" s="3" t="s">
        <v>7105</v>
      </c>
      <c r="F1319" s="11"/>
      <c r="G1319" s="6">
        <v>43950.0</v>
      </c>
      <c r="H1319" s="6">
        <v>43585.0</v>
      </c>
      <c r="K1319" s="3" t="s">
        <v>7106</v>
      </c>
      <c r="M1319" s="5" t="s">
        <v>7107</v>
      </c>
      <c r="N1319" s="5" t="s">
        <v>7108</v>
      </c>
      <c r="O1319" s="20">
        <v>2026.0</v>
      </c>
      <c r="P1319" s="20">
        <v>1.0</v>
      </c>
      <c r="Q1319" s="3">
        <v>0.0</v>
      </c>
    </row>
    <row r="1320">
      <c r="A1320" s="3" t="s">
        <v>7109</v>
      </c>
      <c r="B1320" s="3" t="s">
        <v>7110</v>
      </c>
      <c r="C1320" s="20">
        <v>4.0</v>
      </c>
      <c r="D1320" s="20">
        <v>2023.0</v>
      </c>
      <c r="E1320" s="3" t="s">
        <v>3719</v>
      </c>
      <c r="F1320" s="7">
        <v>0.0798</v>
      </c>
      <c r="I1320" s="3" t="s">
        <v>7111</v>
      </c>
      <c r="J1320" s="3" t="s">
        <v>7112</v>
      </c>
      <c r="M1320" s="5" t="s">
        <v>7113</v>
      </c>
      <c r="N1320" s="5" t="s">
        <v>3724</v>
      </c>
      <c r="O1320" s="20">
        <v>2026.0</v>
      </c>
      <c r="P1320" s="20">
        <v>1.0</v>
      </c>
      <c r="Q1320" s="20">
        <v>1.0</v>
      </c>
    </row>
    <row r="1321">
      <c r="A1321" s="3" t="s">
        <v>7114</v>
      </c>
      <c r="B1321" s="3" t="s">
        <v>7115</v>
      </c>
      <c r="C1321" s="20">
        <v>4.0</v>
      </c>
      <c r="D1321" s="20">
        <v>2024.0</v>
      </c>
      <c r="E1321" s="3" t="s">
        <v>7109</v>
      </c>
      <c r="F1321" s="7">
        <v>0.0798</v>
      </c>
      <c r="J1321" s="3" t="s">
        <v>7116</v>
      </c>
      <c r="M1321" s="5" t="s">
        <v>7117</v>
      </c>
      <c r="N1321" s="5" t="s">
        <v>3724</v>
      </c>
      <c r="O1321" s="20">
        <v>2026.0</v>
      </c>
      <c r="P1321" s="20">
        <v>1.0</v>
      </c>
      <c r="Q1321" s="20">
        <v>1.0</v>
      </c>
    </row>
    <row r="1322">
      <c r="A1322" s="3" t="s">
        <v>585</v>
      </c>
      <c r="B1322" s="3" t="s">
        <v>7118</v>
      </c>
      <c r="C1322" s="20">
        <v>1.0</v>
      </c>
      <c r="D1322" s="20">
        <v>2024.0</v>
      </c>
      <c r="E1322" s="3" t="s">
        <v>7119</v>
      </c>
      <c r="F1322" s="7">
        <v>0.05</v>
      </c>
      <c r="J1322" s="3" t="s">
        <v>7120</v>
      </c>
      <c r="M1322" s="5" t="s">
        <v>7121</v>
      </c>
      <c r="N1322" s="5" t="s">
        <v>587</v>
      </c>
      <c r="O1322" s="20">
        <v>2026.0</v>
      </c>
      <c r="P1322" s="20">
        <v>1.0</v>
      </c>
      <c r="Q1322" s="20">
        <v>1.0</v>
      </c>
    </row>
    <row r="1323">
      <c r="A1323" s="3" t="s">
        <v>7122</v>
      </c>
      <c r="B1323" s="3" t="s">
        <v>7123</v>
      </c>
      <c r="C1323" s="20">
        <v>1.0</v>
      </c>
      <c r="D1323" s="20">
        <v>2026.0</v>
      </c>
      <c r="E1323" s="3" t="s">
        <v>585</v>
      </c>
      <c r="F1323" s="7">
        <v>0.05</v>
      </c>
      <c r="I1323" s="3" t="s">
        <v>586</v>
      </c>
      <c r="L1323" s="3" t="s">
        <v>495</v>
      </c>
      <c r="M1323" s="5" t="s">
        <v>61</v>
      </c>
      <c r="N1323" s="5" t="s">
        <v>587</v>
      </c>
      <c r="O1323" s="20">
        <v>2026.0</v>
      </c>
      <c r="P1323" s="20">
        <v>1.0</v>
      </c>
      <c r="Q1323" s="3">
        <v>0.0</v>
      </c>
    </row>
    <row r="1324">
      <c r="A1324" s="3" t="s">
        <v>7124</v>
      </c>
      <c r="B1324" s="3" t="s">
        <v>7125</v>
      </c>
      <c r="C1324" s="20">
        <v>2.0</v>
      </c>
      <c r="D1324" s="20">
        <v>2025.0</v>
      </c>
      <c r="E1324" s="3" t="s">
        <v>7126</v>
      </c>
      <c r="F1324" s="7">
        <v>0.088</v>
      </c>
      <c r="I1324" s="3" t="s">
        <v>7127</v>
      </c>
      <c r="J1324" s="3" t="s">
        <v>7128</v>
      </c>
      <c r="M1324" s="5" t="s">
        <v>7129</v>
      </c>
      <c r="N1324" s="5" t="s">
        <v>7130</v>
      </c>
      <c r="O1324" s="20">
        <v>2026.0</v>
      </c>
      <c r="P1324" s="20">
        <v>1.0</v>
      </c>
      <c r="Q1324" s="20">
        <v>1.0</v>
      </c>
    </row>
    <row r="1325">
      <c r="A1325" s="3" t="s">
        <v>7131</v>
      </c>
      <c r="B1325" s="3" t="s">
        <v>7132</v>
      </c>
      <c r="C1325" s="20">
        <v>2.0</v>
      </c>
      <c r="D1325" s="20">
        <v>2027.0</v>
      </c>
      <c r="E1325" s="3" t="s">
        <v>7124</v>
      </c>
      <c r="F1325" s="7">
        <v>0.088</v>
      </c>
      <c r="L1325" s="3" t="s">
        <v>495</v>
      </c>
      <c r="M1325" s="5" t="s">
        <v>7133</v>
      </c>
      <c r="N1325" s="5" t="s">
        <v>7130</v>
      </c>
      <c r="O1325" s="20">
        <v>2026.0</v>
      </c>
      <c r="P1325" s="20">
        <v>1.0</v>
      </c>
      <c r="Q1325" s="20">
        <v>1.0</v>
      </c>
    </row>
    <row r="1326">
      <c r="A1326" s="3" t="s">
        <v>7134</v>
      </c>
      <c r="B1326" s="3" t="s">
        <v>7135</v>
      </c>
      <c r="C1326" s="20">
        <v>4.0</v>
      </c>
      <c r="D1326" s="20">
        <v>2026.0</v>
      </c>
      <c r="E1326" s="3" t="s">
        <v>787</v>
      </c>
      <c r="F1326" s="7">
        <v>0.2</v>
      </c>
      <c r="L1326" s="3" t="s">
        <v>541</v>
      </c>
      <c r="M1326" s="5" t="s">
        <v>102</v>
      </c>
      <c r="N1326" s="5" t="s">
        <v>788</v>
      </c>
      <c r="O1326" s="20">
        <v>2026.0</v>
      </c>
      <c r="P1326" s="20">
        <v>1.0</v>
      </c>
      <c r="Q1326" s="3">
        <v>0.0</v>
      </c>
    </row>
    <row r="1327">
      <c r="A1327" s="3" t="s">
        <v>7136</v>
      </c>
      <c r="B1327" s="3" t="s">
        <v>7137</v>
      </c>
      <c r="C1327" s="20">
        <v>4.0</v>
      </c>
      <c r="D1327" s="20">
        <v>2024.0</v>
      </c>
      <c r="E1327" s="3" t="s">
        <v>7138</v>
      </c>
      <c r="F1327" s="7">
        <v>0.2</v>
      </c>
      <c r="I1327" s="3" t="s">
        <v>7139</v>
      </c>
      <c r="J1327" s="3" t="s">
        <v>7140</v>
      </c>
      <c r="M1327" s="5" t="s">
        <v>7141</v>
      </c>
      <c r="N1327" s="5" t="s">
        <v>788</v>
      </c>
      <c r="O1327" s="20">
        <v>2026.0</v>
      </c>
      <c r="P1327" s="20">
        <v>1.0</v>
      </c>
      <c r="Q1327" s="3">
        <v>0.0</v>
      </c>
    </row>
    <row r="1328">
      <c r="A1328" s="3" t="s">
        <v>7142</v>
      </c>
      <c r="B1328" s="3" t="s">
        <v>7143</v>
      </c>
      <c r="C1328" s="20">
        <v>4.0</v>
      </c>
      <c r="D1328" s="20">
        <v>2026.0</v>
      </c>
      <c r="E1328" s="3" t="s">
        <v>7144</v>
      </c>
      <c r="F1328" s="7">
        <v>0.0323</v>
      </c>
      <c r="L1328" s="3" t="s">
        <v>541</v>
      </c>
      <c r="M1328" s="5" t="s">
        <v>7145</v>
      </c>
      <c r="N1328" s="5" t="s">
        <v>7146</v>
      </c>
      <c r="O1328" s="20">
        <v>2026.0</v>
      </c>
      <c r="P1328" s="20">
        <v>1.0</v>
      </c>
      <c r="Q1328" s="3">
        <v>0.0</v>
      </c>
    </row>
    <row r="1329">
      <c r="A1329" s="3" t="s">
        <v>7147</v>
      </c>
      <c r="B1329" s="3" t="s">
        <v>7148</v>
      </c>
      <c r="C1329" s="20">
        <v>3.0</v>
      </c>
      <c r="D1329" s="20">
        <v>2024.0</v>
      </c>
      <c r="E1329" s="3" t="s">
        <v>7149</v>
      </c>
      <c r="F1329" s="7">
        <v>0.1</v>
      </c>
      <c r="I1329" s="3" t="s">
        <v>7150</v>
      </c>
      <c r="J1329" s="3" t="s">
        <v>7151</v>
      </c>
      <c r="M1329" s="5" t="s">
        <v>7152</v>
      </c>
      <c r="N1329" s="5" t="s">
        <v>7153</v>
      </c>
      <c r="O1329" s="20">
        <v>2026.0</v>
      </c>
      <c r="P1329" s="20">
        <v>1.0</v>
      </c>
      <c r="Q1329" s="20">
        <v>1.0</v>
      </c>
    </row>
    <row r="1330">
      <c r="A1330" s="3" t="s">
        <v>7154</v>
      </c>
      <c r="B1330" s="3" t="s">
        <v>7155</v>
      </c>
      <c r="C1330" s="20">
        <v>1.0</v>
      </c>
      <c r="D1330" s="20">
        <v>2025.0</v>
      </c>
      <c r="E1330" s="3" t="s">
        <v>5454</v>
      </c>
      <c r="F1330" s="7">
        <v>0.0674</v>
      </c>
      <c r="J1330" s="3" t="s">
        <v>7156</v>
      </c>
      <c r="M1330" s="5" t="s">
        <v>7157</v>
      </c>
      <c r="N1330" s="5" t="s">
        <v>5459</v>
      </c>
      <c r="O1330" s="20">
        <v>2026.0</v>
      </c>
      <c r="P1330" s="20">
        <v>1.0</v>
      </c>
      <c r="Q1330" s="20">
        <v>1.0</v>
      </c>
    </row>
    <row r="1331">
      <c r="A1331" s="3" t="s">
        <v>7158</v>
      </c>
      <c r="B1331" s="3" t="s">
        <v>7159</v>
      </c>
      <c r="C1331" s="20">
        <v>4.0</v>
      </c>
      <c r="D1331" s="20">
        <v>2027.0</v>
      </c>
      <c r="E1331" s="3" t="s">
        <v>7154</v>
      </c>
      <c r="F1331" s="7">
        <v>0.0674</v>
      </c>
      <c r="L1331" s="3" t="s">
        <v>1027</v>
      </c>
      <c r="M1331" s="5" t="s">
        <v>7160</v>
      </c>
      <c r="N1331" s="5" t="s">
        <v>5459</v>
      </c>
      <c r="O1331" s="20">
        <v>2026.0</v>
      </c>
      <c r="P1331" s="20">
        <v>1.0</v>
      </c>
      <c r="Q1331" s="3">
        <v>0.0</v>
      </c>
    </row>
    <row r="1332">
      <c r="A1332" s="3" t="s">
        <v>5788</v>
      </c>
      <c r="B1332" s="3" t="s">
        <v>7161</v>
      </c>
      <c r="C1332" s="20">
        <v>3.0</v>
      </c>
      <c r="D1332" s="20">
        <v>2023.0</v>
      </c>
      <c r="E1332" s="3" t="s">
        <v>7162</v>
      </c>
      <c r="F1332" s="7">
        <v>0.1</v>
      </c>
      <c r="I1332" s="3" t="s">
        <v>7163</v>
      </c>
      <c r="J1332" s="3" t="s">
        <v>7164</v>
      </c>
      <c r="M1332" s="5" t="s">
        <v>7165</v>
      </c>
      <c r="N1332" s="5" t="s">
        <v>5792</v>
      </c>
      <c r="O1332" s="20">
        <v>2026.0</v>
      </c>
      <c r="P1332" s="20">
        <v>1.0</v>
      </c>
      <c r="Q1332" s="20">
        <v>1.0</v>
      </c>
    </row>
    <row r="1333">
      <c r="A1333" s="3" t="s">
        <v>6960</v>
      </c>
      <c r="B1333" s="3" t="s">
        <v>7166</v>
      </c>
      <c r="C1333" s="20">
        <v>4.0</v>
      </c>
      <c r="D1333" s="20">
        <v>2024.0</v>
      </c>
      <c r="E1333" s="3" t="s">
        <v>6951</v>
      </c>
      <c r="F1333" s="7">
        <v>0.01</v>
      </c>
      <c r="J1333" s="3" t="s">
        <v>7167</v>
      </c>
      <c r="M1333" s="5" t="s">
        <v>7168</v>
      </c>
      <c r="N1333" s="5" t="s">
        <v>6957</v>
      </c>
      <c r="O1333" s="20">
        <v>2026.0</v>
      </c>
      <c r="P1333" s="20">
        <v>1.0</v>
      </c>
      <c r="Q1333" s="20">
        <v>1.0</v>
      </c>
    </row>
    <row r="1334">
      <c r="A1334" s="3" t="s">
        <v>1194</v>
      </c>
      <c r="B1334" s="3" t="s">
        <v>7169</v>
      </c>
      <c r="C1334" s="20">
        <v>2.0</v>
      </c>
      <c r="D1334" s="20">
        <v>2024.0</v>
      </c>
      <c r="E1334" s="3" t="s">
        <v>6493</v>
      </c>
      <c r="F1334" s="7">
        <v>0.0829</v>
      </c>
      <c r="I1334" s="3" t="s">
        <v>7170</v>
      </c>
      <c r="J1334" s="3" t="s">
        <v>7171</v>
      </c>
      <c r="M1334" s="5" t="s">
        <v>7172</v>
      </c>
      <c r="N1334" s="5" t="s">
        <v>1196</v>
      </c>
      <c r="O1334" s="20">
        <v>2026.0</v>
      </c>
      <c r="P1334" s="20">
        <v>1.0</v>
      </c>
      <c r="Q1334" s="20">
        <v>1.0</v>
      </c>
    </row>
    <row r="1335">
      <c r="A1335" s="3" t="s">
        <v>7173</v>
      </c>
      <c r="B1335" s="3" t="s">
        <v>7174</v>
      </c>
      <c r="C1335" s="20">
        <v>3.0</v>
      </c>
      <c r="D1335" s="20">
        <v>2024.0</v>
      </c>
      <c r="E1335" s="3" t="s">
        <v>1595</v>
      </c>
      <c r="F1335" s="7">
        <v>0.1</v>
      </c>
      <c r="J1335" s="3" t="s">
        <v>7175</v>
      </c>
      <c r="M1335" s="5" t="s">
        <v>7176</v>
      </c>
      <c r="N1335" s="5" t="s">
        <v>1600</v>
      </c>
      <c r="O1335" s="20">
        <v>2026.0</v>
      </c>
      <c r="P1335" s="20">
        <v>1.0</v>
      </c>
      <c r="Q1335" s="20">
        <v>1.0</v>
      </c>
    </row>
    <row r="1336">
      <c r="A1336" s="3" t="s">
        <v>7177</v>
      </c>
      <c r="B1336" s="3" t="s">
        <v>7178</v>
      </c>
      <c r="C1336" s="20">
        <v>3.0</v>
      </c>
      <c r="D1336" s="20">
        <v>2025.0</v>
      </c>
      <c r="E1336" s="3" t="s">
        <v>7173</v>
      </c>
      <c r="F1336" s="7">
        <v>0.1</v>
      </c>
      <c r="M1336" s="5" t="s">
        <v>7179</v>
      </c>
      <c r="N1336" s="5" t="s">
        <v>1600</v>
      </c>
      <c r="O1336" s="20">
        <v>2026.0</v>
      </c>
      <c r="P1336" s="20">
        <v>1.0</v>
      </c>
      <c r="Q1336" s="20">
        <v>1.0</v>
      </c>
    </row>
    <row r="1337">
      <c r="A1337" s="3" t="s">
        <v>7180</v>
      </c>
      <c r="B1337" s="3" t="s">
        <v>7181</v>
      </c>
      <c r="C1337" s="20">
        <v>3.0</v>
      </c>
      <c r="D1337" s="20">
        <v>2025.0</v>
      </c>
      <c r="E1337" s="3" t="s">
        <v>7182</v>
      </c>
      <c r="F1337" s="7">
        <v>0.0069</v>
      </c>
      <c r="I1337" s="3" t="s">
        <v>7183</v>
      </c>
      <c r="J1337" s="3" t="s">
        <v>7184</v>
      </c>
      <c r="M1337" s="5" t="s">
        <v>7185</v>
      </c>
      <c r="N1337" s="5" t="s">
        <v>4069</v>
      </c>
      <c r="O1337" s="20">
        <v>2026.0</v>
      </c>
      <c r="P1337" s="20">
        <v>1.0</v>
      </c>
      <c r="Q1337" s="20">
        <v>1.0</v>
      </c>
    </row>
    <row r="1338">
      <c r="A1338" s="3" t="s">
        <v>7186</v>
      </c>
      <c r="B1338" s="3" t="s">
        <v>7187</v>
      </c>
      <c r="C1338" s="20">
        <v>3.0</v>
      </c>
      <c r="D1338" s="20">
        <v>2023.0</v>
      </c>
      <c r="E1338" s="3" t="s">
        <v>7188</v>
      </c>
      <c r="F1338" s="7">
        <v>0.1</v>
      </c>
      <c r="I1338" s="3" t="s">
        <v>7189</v>
      </c>
      <c r="J1338" s="3" t="s">
        <v>7190</v>
      </c>
      <c r="M1338" s="5" t="s">
        <v>7191</v>
      </c>
      <c r="N1338" s="5" t="s">
        <v>7192</v>
      </c>
      <c r="O1338" s="20">
        <v>2026.0</v>
      </c>
      <c r="P1338" s="20">
        <v>1.0</v>
      </c>
      <c r="Q1338" s="20">
        <v>1.0</v>
      </c>
    </row>
    <row r="1339">
      <c r="A1339" s="3" t="s">
        <v>7193</v>
      </c>
      <c r="B1339" s="3" t="s">
        <v>7194</v>
      </c>
      <c r="C1339" s="20">
        <v>3.0</v>
      </c>
      <c r="D1339" s="20">
        <v>2024.0</v>
      </c>
      <c r="E1339" s="3" t="s">
        <v>7186</v>
      </c>
      <c r="F1339" s="7">
        <v>0.09</v>
      </c>
      <c r="I1339" s="3" t="s">
        <v>7195</v>
      </c>
      <c r="J1339" s="3" t="s">
        <v>7196</v>
      </c>
      <c r="M1339" s="5" t="s">
        <v>7197</v>
      </c>
      <c r="N1339" s="5" t="s">
        <v>7192</v>
      </c>
      <c r="O1339" s="20">
        <v>2026.0</v>
      </c>
      <c r="P1339" s="20">
        <v>1.0</v>
      </c>
      <c r="Q1339" s="20">
        <v>1.0</v>
      </c>
    </row>
    <row r="1340">
      <c r="A1340" s="3" t="s">
        <v>6834</v>
      </c>
      <c r="B1340" s="3" t="s">
        <v>7198</v>
      </c>
      <c r="C1340" s="20">
        <v>4.0</v>
      </c>
      <c r="D1340" s="20">
        <v>2023.0</v>
      </c>
      <c r="E1340" s="3" t="s">
        <v>4163</v>
      </c>
      <c r="F1340" s="7">
        <v>0.2</v>
      </c>
      <c r="I1340" s="3" t="s">
        <v>7199</v>
      </c>
      <c r="J1340" s="3" t="s">
        <v>7200</v>
      </c>
      <c r="M1340" s="5" t="s">
        <v>7201</v>
      </c>
      <c r="N1340" s="5" t="s">
        <v>2923</v>
      </c>
      <c r="O1340" s="20">
        <v>2026.0</v>
      </c>
      <c r="P1340" s="20">
        <v>1.0</v>
      </c>
      <c r="Q1340" s="20">
        <v>1.0</v>
      </c>
    </row>
    <row r="1341">
      <c r="A1341" s="3" t="s">
        <v>7202</v>
      </c>
      <c r="B1341" s="3" t="s">
        <v>7203</v>
      </c>
      <c r="C1341" s="20">
        <v>4.0</v>
      </c>
      <c r="D1341" s="20">
        <v>2025.0</v>
      </c>
      <c r="E1341" s="3" t="s">
        <v>6832</v>
      </c>
      <c r="F1341" s="7">
        <v>0.2</v>
      </c>
      <c r="K1341" s="3" t="s">
        <v>7204</v>
      </c>
      <c r="L1341" s="3" t="s">
        <v>523</v>
      </c>
      <c r="M1341" s="5" t="s">
        <v>7205</v>
      </c>
      <c r="N1341" s="5" t="s">
        <v>2923</v>
      </c>
      <c r="O1341" s="20">
        <v>2026.0</v>
      </c>
      <c r="P1341" s="20">
        <v>1.0</v>
      </c>
      <c r="Q1341" s="20">
        <v>1.0</v>
      </c>
    </row>
    <row r="1342">
      <c r="A1342" s="3" t="s">
        <v>7206</v>
      </c>
      <c r="B1342" s="3" t="s">
        <v>7207</v>
      </c>
      <c r="C1342" s="20">
        <v>4.0</v>
      </c>
      <c r="D1342" s="20">
        <v>2024.0</v>
      </c>
      <c r="E1342" s="3" t="s">
        <v>7208</v>
      </c>
      <c r="F1342" s="7">
        <v>0.12</v>
      </c>
      <c r="I1342" s="3" t="s">
        <v>7209</v>
      </c>
      <c r="J1342" s="3" t="s">
        <v>7210</v>
      </c>
      <c r="M1342" s="5" t="s">
        <v>7211</v>
      </c>
      <c r="N1342" s="5" t="s">
        <v>845</v>
      </c>
      <c r="O1342" s="20">
        <v>2026.0</v>
      </c>
      <c r="P1342" s="20">
        <v>1.0</v>
      </c>
      <c r="Q1342" s="20">
        <v>1.0</v>
      </c>
    </row>
    <row r="1343">
      <c r="A1343" s="3" t="s">
        <v>844</v>
      </c>
      <c r="B1343" s="3" t="s">
        <v>7212</v>
      </c>
      <c r="C1343" s="20">
        <v>4.0</v>
      </c>
      <c r="D1343" s="20">
        <v>2025.0</v>
      </c>
      <c r="E1343" s="3" t="s">
        <v>7206</v>
      </c>
      <c r="F1343" s="7">
        <v>0.12</v>
      </c>
      <c r="I1343" s="3" t="s">
        <v>7213</v>
      </c>
      <c r="J1343" s="5" t="s">
        <v>7214</v>
      </c>
      <c r="L1343" s="3" t="s">
        <v>495</v>
      </c>
      <c r="M1343" s="5" t="s">
        <v>7215</v>
      </c>
      <c r="N1343" s="5" t="s">
        <v>845</v>
      </c>
      <c r="O1343" s="20">
        <v>2026.0</v>
      </c>
      <c r="P1343" s="20">
        <v>1.0</v>
      </c>
      <c r="Q1343" s="3">
        <v>0.0</v>
      </c>
    </row>
    <row r="1344">
      <c r="A1344" s="3" t="s">
        <v>7216</v>
      </c>
      <c r="B1344" s="3" t="s">
        <v>7217</v>
      </c>
      <c r="C1344" s="20">
        <v>2.0</v>
      </c>
      <c r="D1344" s="20">
        <v>2023.0</v>
      </c>
      <c r="E1344" s="3" t="s">
        <v>7218</v>
      </c>
      <c r="F1344" s="7">
        <v>0.05</v>
      </c>
      <c r="J1344" s="3" t="s">
        <v>7219</v>
      </c>
      <c r="M1344" s="5" t="s">
        <v>7220</v>
      </c>
      <c r="N1344" s="5" t="s">
        <v>7221</v>
      </c>
      <c r="O1344" s="20">
        <v>2026.0</v>
      </c>
      <c r="P1344" s="20">
        <v>1.0</v>
      </c>
      <c r="Q1344" s="20">
        <v>1.0</v>
      </c>
    </row>
    <row r="1345">
      <c r="A1345" s="3" t="s">
        <v>7222</v>
      </c>
      <c r="B1345" s="3" t="s">
        <v>7223</v>
      </c>
      <c r="C1345" s="20">
        <v>2.0</v>
      </c>
      <c r="D1345" s="20">
        <v>2024.0</v>
      </c>
      <c r="E1345" s="3" t="s">
        <v>7216</v>
      </c>
      <c r="F1345" s="7">
        <v>0.05</v>
      </c>
      <c r="K1345" s="3" t="s">
        <v>7224</v>
      </c>
      <c r="M1345" s="5" t="s">
        <v>7225</v>
      </c>
      <c r="N1345" s="5" t="s">
        <v>7221</v>
      </c>
      <c r="O1345" s="20">
        <v>2026.0</v>
      </c>
      <c r="P1345" s="20">
        <v>1.0</v>
      </c>
      <c r="Q1345" s="20">
        <v>1.0</v>
      </c>
    </row>
    <row r="1346">
      <c r="A1346" s="3" t="s">
        <v>7226</v>
      </c>
      <c r="B1346" s="3" t="s">
        <v>7227</v>
      </c>
      <c r="C1346" s="20">
        <v>4.0</v>
      </c>
      <c r="D1346" s="20">
        <v>2024.0</v>
      </c>
      <c r="E1346" s="3" t="s">
        <v>7228</v>
      </c>
      <c r="F1346" s="7">
        <v>0.051</v>
      </c>
      <c r="I1346" s="3" t="s">
        <v>7229</v>
      </c>
      <c r="K1346" s="3" t="s">
        <v>7230</v>
      </c>
      <c r="M1346" s="5" t="s">
        <v>7231</v>
      </c>
      <c r="N1346" s="5" t="s">
        <v>7232</v>
      </c>
      <c r="O1346" s="20">
        <v>2026.0</v>
      </c>
      <c r="P1346" s="20">
        <v>1.0</v>
      </c>
      <c r="Q1346" s="20">
        <v>1.0</v>
      </c>
    </row>
    <row r="1347">
      <c r="A1347" s="3" t="s">
        <v>7233</v>
      </c>
      <c r="B1347" s="3" t="s">
        <v>7234</v>
      </c>
      <c r="C1347" s="20">
        <v>1.0</v>
      </c>
      <c r="D1347" s="20">
        <v>2024.0</v>
      </c>
      <c r="E1347" s="3" t="s">
        <v>5424</v>
      </c>
      <c r="F1347" s="7">
        <v>0.11</v>
      </c>
      <c r="K1347" s="3" t="s">
        <v>7235</v>
      </c>
      <c r="M1347" s="5" t="s">
        <v>7236</v>
      </c>
      <c r="N1347" s="5" t="s">
        <v>5429</v>
      </c>
      <c r="O1347" s="20">
        <v>2026.0</v>
      </c>
      <c r="P1347" s="20">
        <v>1.0</v>
      </c>
      <c r="Q1347" s="20">
        <v>1.0</v>
      </c>
    </row>
    <row r="1348">
      <c r="A1348" s="3" t="s">
        <v>7237</v>
      </c>
      <c r="B1348" s="3" t="s">
        <v>7238</v>
      </c>
      <c r="C1348" s="20">
        <v>2.0</v>
      </c>
      <c r="D1348" s="20">
        <v>2023.0</v>
      </c>
      <c r="E1348" s="3" t="s">
        <v>7239</v>
      </c>
      <c r="F1348" s="7">
        <v>0.1</v>
      </c>
      <c r="J1348" s="3" t="s">
        <v>7240</v>
      </c>
      <c r="M1348" s="5" t="s">
        <v>7241</v>
      </c>
      <c r="N1348" s="5" t="s">
        <v>6027</v>
      </c>
      <c r="O1348" s="20">
        <v>2026.0</v>
      </c>
      <c r="P1348" s="20">
        <v>1.0</v>
      </c>
      <c r="Q1348" s="20">
        <v>1.0</v>
      </c>
    </row>
    <row r="1349">
      <c r="A1349" s="3" t="s">
        <v>7242</v>
      </c>
      <c r="B1349" s="3" t="s">
        <v>7243</v>
      </c>
      <c r="C1349" s="20">
        <v>3.0</v>
      </c>
      <c r="D1349" s="20">
        <v>2025.0</v>
      </c>
      <c r="E1349" s="3" t="s">
        <v>1472</v>
      </c>
      <c r="F1349" s="7">
        <v>0.1375</v>
      </c>
      <c r="I1349" s="3" t="s">
        <v>7244</v>
      </c>
      <c r="J1349" s="3" t="s">
        <v>7245</v>
      </c>
      <c r="M1349" s="5" t="s">
        <v>7246</v>
      </c>
      <c r="N1349" s="5" t="s">
        <v>1471</v>
      </c>
      <c r="O1349" s="20">
        <v>2026.0</v>
      </c>
      <c r="P1349" s="20">
        <v>1.0</v>
      </c>
      <c r="Q1349" s="20">
        <v>1.0</v>
      </c>
    </row>
    <row r="1350">
      <c r="A1350" s="3" t="s">
        <v>7247</v>
      </c>
      <c r="B1350" s="3" t="s">
        <v>7248</v>
      </c>
      <c r="C1350" s="20">
        <v>3.0</v>
      </c>
      <c r="D1350" s="20">
        <v>2027.0</v>
      </c>
      <c r="E1350" s="3" t="s">
        <v>7242</v>
      </c>
      <c r="F1350" s="7">
        <v>0.1375</v>
      </c>
      <c r="L1350" s="3" t="s">
        <v>523</v>
      </c>
      <c r="M1350" s="5" t="s">
        <v>7249</v>
      </c>
      <c r="N1350" s="5" t="s">
        <v>1471</v>
      </c>
      <c r="O1350" s="20">
        <v>2026.0</v>
      </c>
      <c r="P1350" s="20">
        <v>1.0</v>
      </c>
      <c r="Q1350" s="20">
        <v>1.0</v>
      </c>
    </row>
    <row r="1351">
      <c r="A1351" s="3" t="s">
        <v>7250</v>
      </c>
      <c r="B1351" s="3" t="s">
        <v>7251</v>
      </c>
      <c r="C1351" s="20">
        <v>4.0</v>
      </c>
      <c r="D1351" s="20">
        <v>2023.0</v>
      </c>
      <c r="E1351" s="3" t="s">
        <v>1213</v>
      </c>
      <c r="F1351" s="7">
        <v>0.15</v>
      </c>
      <c r="I1351" s="3" t="s">
        <v>7252</v>
      </c>
      <c r="J1351" s="3" t="s">
        <v>7253</v>
      </c>
      <c r="M1351" s="5" t="s">
        <v>7254</v>
      </c>
      <c r="N1351" s="5" t="s">
        <v>1218</v>
      </c>
      <c r="O1351" s="20">
        <v>2026.0</v>
      </c>
      <c r="P1351" s="20">
        <v>1.0</v>
      </c>
      <c r="Q1351" s="20">
        <v>1.0</v>
      </c>
    </row>
    <row r="1352">
      <c r="A1352" s="3" t="s">
        <v>7255</v>
      </c>
      <c r="B1352" s="3" t="s">
        <v>7256</v>
      </c>
      <c r="C1352" s="20">
        <v>4.0</v>
      </c>
      <c r="D1352" s="20">
        <v>2024.0</v>
      </c>
      <c r="E1352" s="3" t="s">
        <v>7250</v>
      </c>
      <c r="F1352" s="7">
        <v>0.0925</v>
      </c>
      <c r="J1352" s="3" t="s">
        <v>7257</v>
      </c>
      <c r="M1352" s="5" t="s">
        <v>7258</v>
      </c>
      <c r="N1352" s="5" t="s">
        <v>1218</v>
      </c>
      <c r="O1352" s="20">
        <v>2026.0</v>
      </c>
      <c r="P1352" s="20">
        <v>1.0</v>
      </c>
      <c r="Q1352" s="20">
        <v>1.0</v>
      </c>
    </row>
    <row r="1353">
      <c r="A1353" s="3" t="s">
        <v>7259</v>
      </c>
      <c r="B1353" s="3" t="s">
        <v>7260</v>
      </c>
      <c r="C1353" s="20">
        <v>1.0</v>
      </c>
      <c r="D1353" s="20">
        <v>2024.0</v>
      </c>
      <c r="E1353" s="3" t="s">
        <v>7261</v>
      </c>
      <c r="F1353" s="7">
        <v>0.072</v>
      </c>
      <c r="K1353" s="3" t="s">
        <v>7262</v>
      </c>
      <c r="M1353" s="5" t="s">
        <v>7263</v>
      </c>
      <c r="N1353" s="5" t="s">
        <v>931</v>
      </c>
      <c r="O1353" s="20">
        <v>2026.0</v>
      </c>
      <c r="P1353" s="20">
        <v>1.0</v>
      </c>
      <c r="Q1353" s="20">
        <v>1.0</v>
      </c>
    </row>
    <row r="1354">
      <c r="A1354" s="3" t="s">
        <v>7264</v>
      </c>
      <c r="B1354" s="3" t="s">
        <v>7265</v>
      </c>
      <c r="C1354" s="20">
        <v>4.0</v>
      </c>
      <c r="D1354" s="20">
        <v>2023.0</v>
      </c>
      <c r="E1354" s="3" t="s">
        <v>7266</v>
      </c>
      <c r="F1354" s="7">
        <v>0.2</v>
      </c>
      <c r="K1354" s="3" t="s">
        <v>7267</v>
      </c>
      <c r="M1354" s="5" t="s">
        <v>7268</v>
      </c>
      <c r="N1354" s="5" t="s">
        <v>7269</v>
      </c>
      <c r="O1354" s="20">
        <v>2026.0</v>
      </c>
      <c r="P1354" s="20">
        <v>1.0</v>
      </c>
      <c r="Q1354" s="3">
        <v>0.0</v>
      </c>
    </row>
    <row r="1355">
      <c r="A1355" s="3" t="s">
        <v>7270</v>
      </c>
      <c r="B1355" s="3" t="s">
        <v>7271</v>
      </c>
      <c r="C1355" s="20">
        <v>1.0</v>
      </c>
      <c r="D1355" s="20">
        <v>2024.0</v>
      </c>
      <c r="E1355" s="3" t="s">
        <v>7272</v>
      </c>
      <c r="F1355" s="7">
        <v>0.1</v>
      </c>
      <c r="I1355" s="3" t="s">
        <v>7273</v>
      </c>
      <c r="J1355" s="3" t="s">
        <v>7274</v>
      </c>
      <c r="M1355" s="5" t="s">
        <v>7275</v>
      </c>
      <c r="N1355" s="5" t="s">
        <v>7276</v>
      </c>
      <c r="O1355" s="20">
        <v>2026.0</v>
      </c>
      <c r="P1355" s="20">
        <v>1.0</v>
      </c>
      <c r="Q1355" s="20">
        <v>1.0</v>
      </c>
    </row>
    <row r="1356">
      <c r="A1356" s="3" t="s">
        <v>7277</v>
      </c>
      <c r="B1356" s="3" t="s">
        <v>7278</v>
      </c>
      <c r="C1356" s="20">
        <v>1.0</v>
      </c>
      <c r="D1356" s="20">
        <v>2025.0</v>
      </c>
      <c r="E1356" s="3" t="s">
        <v>7270</v>
      </c>
      <c r="F1356" s="7">
        <v>0.1</v>
      </c>
      <c r="K1356" s="3" t="s">
        <v>7279</v>
      </c>
      <c r="M1356" s="5" t="s">
        <v>7280</v>
      </c>
      <c r="N1356" s="5" t="s">
        <v>7276</v>
      </c>
      <c r="O1356" s="20">
        <v>2026.0</v>
      </c>
      <c r="P1356" s="20">
        <v>1.0</v>
      </c>
      <c r="Q1356" s="20">
        <v>1.0</v>
      </c>
    </row>
    <row r="1357">
      <c r="A1357" s="3" t="s">
        <v>7281</v>
      </c>
      <c r="B1357" s="3" t="s">
        <v>7282</v>
      </c>
      <c r="C1357" s="20">
        <v>3.0</v>
      </c>
      <c r="D1357" s="20">
        <v>2024.0</v>
      </c>
      <c r="E1357" s="3" t="s">
        <v>5540</v>
      </c>
      <c r="F1357" s="7">
        <v>0.2</v>
      </c>
      <c r="J1357" s="3" t="s">
        <v>7283</v>
      </c>
      <c r="M1357" s="5" t="s">
        <v>7284</v>
      </c>
      <c r="N1357" s="5" t="s">
        <v>5545</v>
      </c>
      <c r="O1357" s="20">
        <v>2026.0</v>
      </c>
      <c r="P1357" s="20">
        <v>1.0</v>
      </c>
      <c r="Q1357" s="20">
        <v>1.0</v>
      </c>
    </row>
    <row r="1358">
      <c r="A1358" s="3" t="s">
        <v>7285</v>
      </c>
      <c r="B1358" s="3" t="s">
        <v>7286</v>
      </c>
      <c r="C1358" s="20">
        <v>4.0</v>
      </c>
      <c r="D1358" s="20">
        <v>2027.0</v>
      </c>
      <c r="E1358" s="3" t="s">
        <v>5842</v>
      </c>
      <c r="F1358" s="7">
        <v>0.02</v>
      </c>
      <c r="L1358" s="3" t="s">
        <v>523</v>
      </c>
      <c r="M1358" s="5" t="s">
        <v>7287</v>
      </c>
      <c r="N1358" s="5" t="s">
        <v>2901</v>
      </c>
      <c r="O1358" s="20">
        <v>2026.0</v>
      </c>
      <c r="P1358" s="20">
        <v>1.0</v>
      </c>
      <c r="Q1358" s="20">
        <v>1.0</v>
      </c>
    </row>
    <row r="1359">
      <c r="A1359" s="3" t="s">
        <v>6449</v>
      </c>
      <c r="B1359" s="3" t="s">
        <v>7288</v>
      </c>
      <c r="C1359" s="20">
        <v>3.0</v>
      </c>
      <c r="D1359" s="20">
        <v>2024.0</v>
      </c>
      <c r="E1359" s="3" t="s">
        <v>3878</v>
      </c>
      <c r="F1359" s="7">
        <v>0.1</v>
      </c>
      <c r="I1359" s="3" t="s">
        <v>7289</v>
      </c>
      <c r="J1359" s="3" t="s">
        <v>7290</v>
      </c>
      <c r="M1359" s="5" t="s">
        <v>7291</v>
      </c>
      <c r="N1359" s="5" t="s">
        <v>3882</v>
      </c>
      <c r="O1359" s="20">
        <v>2026.0</v>
      </c>
      <c r="P1359" s="20">
        <v>1.0</v>
      </c>
      <c r="Q1359" s="20">
        <v>1.0</v>
      </c>
    </row>
    <row r="1360">
      <c r="A1360" s="3" t="s">
        <v>7292</v>
      </c>
      <c r="B1360" s="3" t="s">
        <v>7293</v>
      </c>
      <c r="C1360" s="20">
        <v>1.0</v>
      </c>
      <c r="D1360" s="20">
        <v>2026.0</v>
      </c>
      <c r="E1360" s="3" t="s">
        <v>7294</v>
      </c>
      <c r="F1360" s="7">
        <v>0.1046</v>
      </c>
      <c r="L1360" s="3" t="s">
        <v>495</v>
      </c>
      <c r="M1360" s="5" t="s">
        <v>7295</v>
      </c>
      <c r="N1360" s="5" t="s">
        <v>7296</v>
      </c>
      <c r="O1360" s="20">
        <v>2026.0</v>
      </c>
      <c r="P1360" s="20">
        <v>1.0</v>
      </c>
      <c r="Q1360" s="3">
        <v>0.0</v>
      </c>
    </row>
    <row r="1361">
      <c r="A1361" s="3" t="s">
        <v>7297</v>
      </c>
      <c r="B1361" s="3" t="s">
        <v>7298</v>
      </c>
      <c r="C1361" s="20">
        <v>4.0</v>
      </c>
      <c r="D1361" s="20">
        <v>2024.0</v>
      </c>
      <c r="E1361" s="3" t="s">
        <v>7299</v>
      </c>
      <c r="F1361" s="7">
        <v>0.08</v>
      </c>
      <c r="M1361" s="5" t="s">
        <v>7300</v>
      </c>
      <c r="N1361" s="5" t="s">
        <v>7301</v>
      </c>
      <c r="O1361" s="20">
        <v>2026.0</v>
      </c>
      <c r="P1361" s="20">
        <v>1.0</v>
      </c>
      <c r="Q1361" s="20">
        <v>1.0</v>
      </c>
    </row>
    <row r="1362">
      <c r="A1362" s="3" t="s">
        <v>7302</v>
      </c>
      <c r="B1362" s="3" t="s">
        <v>7303</v>
      </c>
      <c r="C1362" s="20">
        <v>4.0</v>
      </c>
      <c r="D1362" s="20">
        <v>2024.0</v>
      </c>
      <c r="E1362" s="3" t="s">
        <v>7304</v>
      </c>
      <c r="F1362" s="7">
        <v>0.1667</v>
      </c>
      <c r="K1362" s="3" t="s">
        <v>7305</v>
      </c>
      <c r="M1362" s="5" t="s">
        <v>7306</v>
      </c>
      <c r="N1362" s="5" t="s">
        <v>7307</v>
      </c>
      <c r="O1362" s="20">
        <v>2026.0</v>
      </c>
      <c r="P1362" s="20">
        <v>1.0</v>
      </c>
      <c r="Q1362" s="20">
        <v>1.0</v>
      </c>
    </row>
    <row r="1363">
      <c r="A1363" s="3" t="s">
        <v>7308</v>
      </c>
      <c r="B1363" s="3" t="s">
        <v>7309</v>
      </c>
      <c r="C1363" s="20">
        <v>1.0</v>
      </c>
      <c r="D1363" s="20">
        <v>2025.0</v>
      </c>
      <c r="E1363" s="3" t="s">
        <v>7310</v>
      </c>
      <c r="F1363" s="7">
        <v>0.1559</v>
      </c>
      <c r="K1363" s="3" t="s">
        <v>7311</v>
      </c>
      <c r="M1363" s="5" t="s">
        <v>7312</v>
      </c>
      <c r="N1363" s="5" t="s">
        <v>7313</v>
      </c>
      <c r="O1363" s="20">
        <v>2026.0</v>
      </c>
      <c r="P1363" s="20">
        <v>1.0</v>
      </c>
      <c r="Q1363" s="20">
        <v>1.0</v>
      </c>
    </row>
    <row r="1364">
      <c r="A1364" s="3" t="s">
        <v>6789</v>
      </c>
      <c r="B1364" s="3" t="s">
        <v>7314</v>
      </c>
      <c r="C1364" s="20">
        <v>4.0</v>
      </c>
      <c r="D1364" s="20">
        <v>2023.0</v>
      </c>
      <c r="E1364" s="3" t="s">
        <v>7315</v>
      </c>
      <c r="F1364" s="7">
        <v>0.072</v>
      </c>
      <c r="I1364" s="3" t="s">
        <v>7316</v>
      </c>
      <c r="J1364" s="3" t="s">
        <v>7317</v>
      </c>
      <c r="M1364" s="5" t="s">
        <v>7318</v>
      </c>
      <c r="N1364" s="5" t="s">
        <v>931</v>
      </c>
      <c r="O1364" s="20">
        <v>2026.0</v>
      </c>
      <c r="P1364" s="20">
        <v>1.0</v>
      </c>
      <c r="Q1364" s="20">
        <v>1.0</v>
      </c>
    </row>
    <row r="1365">
      <c r="A1365" s="3" t="s">
        <v>7319</v>
      </c>
      <c r="B1365" s="3" t="s">
        <v>7320</v>
      </c>
      <c r="C1365" s="20">
        <v>4.0</v>
      </c>
      <c r="D1365" s="20">
        <v>2025.0</v>
      </c>
      <c r="E1365" s="3" t="s">
        <v>6787</v>
      </c>
      <c r="F1365" s="7">
        <v>0.072</v>
      </c>
      <c r="I1365" s="3" t="s">
        <v>7321</v>
      </c>
      <c r="J1365" s="3" t="s">
        <v>7322</v>
      </c>
      <c r="L1365" s="3" t="s">
        <v>541</v>
      </c>
      <c r="M1365" s="5" t="s">
        <v>7323</v>
      </c>
      <c r="N1365" s="5" t="s">
        <v>931</v>
      </c>
      <c r="O1365" s="20">
        <v>2026.0</v>
      </c>
      <c r="P1365" s="20">
        <v>1.0</v>
      </c>
      <c r="Q1365" s="20">
        <v>1.0</v>
      </c>
    </row>
    <row r="1366">
      <c r="A1366" s="3" t="s">
        <v>7324</v>
      </c>
      <c r="B1366" s="3" t="s">
        <v>7325</v>
      </c>
      <c r="C1366" s="20">
        <v>4.0</v>
      </c>
      <c r="D1366" s="20">
        <v>2026.0</v>
      </c>
      <c r="E1366" s="3" t="s">
        <v>7319</v>
      </c>
      <c r="F1366" s="7">
        <v>0.072</v>
      </c>
      <c r="L1366" s="3" t="s">
        <v>541</v>
      </c>
      <c r="M1366" s="5" t="s">
        <v>7326</v>
      </c>
      <c r="N1366" s="5" t="s">
        <v>931</v>
      </c>
      <c r="O1366" s="20">
        <v>2026.0</v>
      </c>
      <c r="P1366" s="20">
        <v>1.0</v>
      </c>
      <c r="Q1366" s="3">
        <v>0.0</v>
      </c>
    </row>
    <row r="1367">
      <c r="A1367" s="3" t="s">
        <v>7327</v>
      </c>
      <c r="B1367" s="3" t="s">
        <v>7328</v>
      </c>
      <c r="C1367" s="20">
        <v>4.0</v>
      </c>
      <c r="D1367" s="20">
        <v>2026.0</v>
      </c>
      <c r="E1367" s="3" t="s">
        <v>7329</v>
      </c>
      <c r="F1367" s="7">
        <v>0.2</v>
      </c>
      <c r="L1367" s="3" t="s">
        <v>523</v>
      </c>
      <c r="M1367" s="5" t="s">
        <v>7330</v>
      </c>
      <c r="N1367" s="5" t="s">
        <v>5969</v>
      </c>
      <c r="O1367" s="20">
        <v>2026.0</v>
      </c>
      <c r="P1367" s="20">
        <v>1.0</v>
      </c>
      <c r="Q1367" s="3">
        <v>0.0</v>
      </c>
    </row>
    <row r="1368">
      <c r="A1368" s="3" t="s">
        <v>7329</v>
      </c>
      <c r="B1368" s="3" t="s">
        <v>7331</v>
      </c>
      <c r="C1368" s="20">
        <v>4.0</v>
      </c>
      <c r="D1368" s="20">
        <v>2025.0</v>
      </c>
      <c r="E1368" s="3" t="s">
        <v>5970</v>
      </c>
      <c r="F1368" s="7">
        <v>0.2</v>
      </c>
      <c r="I1368" s="3" t="s">
        <v>7332</v>
      </c>
      <c r="J1368" s="3" t="s">
        <v>7333</v>
      </c>
      <c r="L1368" s="3" t="s">
        <v>523</v>
      </c>
      <c r="M1368" s="5" t="s">
        <v>7334</v>
      </c>
      <c r="N1368" s="5" t="s">
        <v>5969</v>
      </c>
      <c r="O1368" s="20">
        <v>2026.0</v>
      </c>
      <c r="P1368" s="20">
        <v>1.0</v>
      </c>
      <c r="Q1368" s="20">
        <v>1.0</v>
      </c>
    </row>
    <row r="1369">
      <c r="A1369" s="3" t="s">
        <v>7208</v>
      </c>
      <c r="B1369" s="3" t="s">
        <v>7335</v>
      </c>
      <c r="C1369" s="20">
        <v>1.0</v>
      </c>
      <c r="D1369" s="20">
        <v>2024.0</v>
      </c>
      <c r="E1369" s="3" t="s">
        <v>5709</v>
      </c>
      <c r="F1369" s="7">
        <v>0.12</v>
      </c>
      <c r="J1369" s="3" t="s">
        <v>7336</v>
      </c>
      <c r="M1369" s="5" t="s">
        <v>7337</v>
      </c>
      <c r="N1369" s="5" t="s">
        <v>845</v>
      </c>
      <c r="O1369" s="20">
        <v>2026.0</v>
      </c>
      <c r="P1369" s="20">
        <v>1.0</v>
      </c>
      <c r="Q1369" s="20">
        <v>1.0</v>
      </c>
    </row>
    <row r="1370">
      <c r="A1370" s="3" t="s">
        <v>6753</v>
      </c>
      <c r="B1370" s="3" t="s">
        <v>7338</v>
      </c>
      <c r="C1370" s="20">
        <v>1.0</v>
      </c>
      <c r="D1370" s="20">
        <v>2025.0</v>
      </c>
      <c r="E1370" s="3" t="s">
        <v>7339</v>
      </c>
      <c r="F1370" s="7">
        <v>0.072</v>
      </c>
      <c r="I1370" s="3" t="s">
        <v>7340</v>
      </c>
      <c r="J1370" s="3" t="s">
        <v>7341</v>
      </c>
      <c r="M1370" s="5" t="s">
        <v>7342</v>
      </c>
      <c r="N1370" s="5" t="s">
        <v>931</v>
      </c>
      <c r="O1370" s="20">
        <v>2026.0</v>
      </c>
      <c r="P1370" s="20">
        <v>1.0</v>
      </c>
      <c r="Q1370" s="20">
        <v>1.0</v>
      </c>
    </row>
    <row r="1371">
      <c r="A1371" s="3" t="s">
        <v>7339</v>
      </c>
      <c r="B1371" s="3" t="s">
        <v>7343</v>
      </c>
      <c r="C1371" s="20">
        <v>1.0</v>
      </c>
      <c r="D1371" s="20">
        <v>2024.0</v>
      </c>
      <c r="E1371" s="3" t="s">
        <v>7344</v>
      </c>
      <c r="F1371" s="7">
        <v>0.072</v>
      </c>
      <c r="J1371" s="3" t="s">
        <v>7345</v>
      </c>
      <c r="M1371" s="5" t="s">
        <v>7346</v>
      </c>
      <c r="N1371" s="5" t="s">
        <v>931</v>
      </c>
      <c r="O1371" s="20">
        <v>2026.0</v>
      </c>
      <c r="P1371" s="20">
        <v>1.0</v>
      </c>
      <c r="Q1371" s="20">
        <v>1.0</v>
      </c>
    </row>
    <row r="1372">
      <c r="A1372" s="3" t="s">
        <v>7347</v>
      </c>
      <c r="B1372" s="3" t="s">
        <v>7348</v>
      </c>
      <c r="C1372" s="20">
        <v>4.0</v>
      </c>
      <c r="D1372" s="20">
        <v>2027.0</v>
      </c>
      <c r="E1372" s="3" t="s">
        <v>4312</v>
      </c>
      <c r="F1372" s="7">
        <v>0.072</v>
      </c>
      <c r="L1372" s="3" t="s">
        <v>495</v>
      </c>
      <c r="M1372" s="5" t="s">
        <v>7349</v>
      </c>
      <c r="N1372" s="5" t="s">
        <v>4311</v>
      </c>
      <c r="O1372" s="20">
        <v>2026.0</v>
      </c>
      <c r="P1372" s="20">
        <v>1.0</v>
      </c>
      <c r="Q1372" s="20">
        <v>1.0</v>
      </c>
    </row>
    <row r="1373">
      <c r="A1373" s="3" t="s">
        <v>7350</v>
      </c>
      <c r="B1373" s="3" t="s">
        <v>7351</v>
      </c>
      <c r="C1373" s="20">
        <v>4.0</v>
      </c>
      <c r="D1373" s="20">
        <v>2026.0</v>
      </c>
      <c r="E1373" s="3" t="s">
        <v>7352</v>
      </c>
      <c r="F1373" s="7">
        <v>0.15</v>
      </c>
      <c r="L1373" s="3" t="s">
        <v>541</v>
      </c>
      <c r="M1373" s="5" t="s">
        <v>7353</v>
      </c>
      <c r="N1373" s="5" t="s">
        <v>5719</v>
      </c>
      <c r="O1373" s="20">
        <v>2026.0</v>
      </c>
      <c r="P1373" s="20">
        <v>1.0</v>
      </c>
      <c r="Q1373" s="3">
        <v>0.0</v>
      </c>
    </row>
    <row r="1374">
      <c r="A1374" s="3" t="s">
        <v>6867</v>
      </c>
      <c r="B1374" s="3" t="s">
        <v>7354</v>
      </c>
      <c r="C1374" s="20">
        <v>3.0</v>
      </c>
      <c r="D1374" s="20">
        <v>2023.0</v>
      </c>
      <c r="E1374" s="3" t="s">
        <v>3250</v>
      </c>
      <c r="F1374" s="7">
        <v>0.0206</v>
      </c>
      <c r="J1374" s="3" t="s">
        <v>7355</v>
      </c>
      <c r="M1374" s="5" t="s">
        <v>7356</v>
      </c>
      <c r="N1374" s="5" t="s">
        <v>3255</v>
      </c>
      <c r="O1374" s="20">
        <v>2026.0</v>
      </c>
      <c r="P1374" s="20">
        <v>1.0</v>
      </c>
      <c r="Q1374" s="3">
        <v>0.0</v>
      </c>
    </row>
    <row r="1375">
      <c r="A1375" s="3" t="s">
        <v>7357</v>
      </c>
      <c r="B1375" s="3" t="s">
        <v>7358</v>
      </c>
      <c r="C1375" s="20">
        <v>2.0</v>
      </c>
      <c r="D1375" s="20">
        <v>2025.0</v>
      </c>
      <c r="E1375" s="3" t="s">
        <v>4366</v>
      </c>
      <c r="F1375" s="7">
        <v>0.08</v>
      </c>
      <c r="K1375" s="3" t="s">
        <v>7359</v>
      </c>
      <c r="M1375" s="5" t="s">
        <v>7360</v>
      </c>
      <c r="N1375" s="5" t="s">
        <v>4365</v>
      </c>
      <c r="O1375" s="20">
        <v>2026.0</v>
      </c>
      <c r="P1375" s="20">
        <v>1.0</v>
      </c>
      <c r="Q1375" s="20">
        <v>1.0</v>
      </c>
    </row>
    <row r="1376">
      <c r="A1376" s="3" t="s">
        <v>7361</v>
      </c>
      <c r="B1376" s="3" t="s">
        <v>7362</v>
      </c>
      <c r="C1376" s="20">
        <v>2.0</v>
      </c>
      <c r="D1376" s="20">
        <v>2024.0</v>
      </c>
      <c r="E1376" s="3" t="s">
        <v>7363</v>
      </c>
      <c r="F1376" s="7">
        <v>0.145</v>
      </c>
      <c r="J1376" s="3" t="s">
        <v>7364</v>
      </c>
      <c r="M1376" s="5" t="s">
        <v>7365</v>
      </c>
      <c r="N1376" s="5" t="s">
        <v>7366</v>
      </c>
      <c r="O1376" s="20">
        <v>2026.0</v>
      </c>
      <c r="P1376" s="20">
        <v>1.0</v>
      </c>
      <c r="Q1376" s="20">
        <v>1.0</v>
      </c>
    </row>
    <row r="1377">
      <c r="A1377" s="3" t="s">
        <v>7367</v>
      </c>
      <c r="B1377" s="3" t="s">
        <v>7368</v>
      </c>
      <c r="C1377" s="20">
        <v>2.0</v>
      </c>
      <c r="D1377" s="20">
        <v>2025.0</v>
      </c>
      <c r="E1377" s="3" t="s">
        <v>7361</v>
      </c>
      <c r="F1377" s="7">
        <v>0.145</v>
      </c>
      <c r="I1377" s="3" t="s">
        <v>7369</v>
      </c>
      <c r="J1377" s="3" t="s">
        <v>7370</v>
      </c>
      <c r="M1377" s="5" t="s">
        <v>7371</v>
      </c>
      <c r="N1377" s="5" t="s">
        <v>7366</v>
      </c>
      <c r="O1377" s="20">
        <v>2026.0</v>
      </c>
      <c r="P1377" s="20">
        <v>1.0</v>
      </c>
      <c r="Q1377" s="20">
        <v>1.0</v>
      </c>
    </row>
    <row r="1378">
      <c r="A1378" s="3" t="s">
        <v>7372</v>
      </c>
      <c r="B1378" s="3" t="s">
        <v>7373</v>
      </c>
      <c r="C1378" s="20">
        <v>4.0</v>
      </c>
      <c r="D1378" s="20">
        <v>2026.0</v>
      </c>
      <c r="E1378" s="3" t="s">
        <v>7374</v>
      </c>
      <c r="F1378" s="7">
        <v>0.11</v>
      </c>
      <c r="L1378" s="3" t="s">
        <v>1027</v>
      </c>
      <c r="M1378" s="5" t="s">
        <v>7375</v>
      </c>
      <c r="N1378" s="5" t="s">
        <v>3787</v>
      </c>
      <c r="O1378" s="20">
        <v>2026.0</v>
      </c>
      <c r="P1378" s="20">
        <v>1.0</v>
      </c>
      <c r="Q1378" s="3">
        <v>0.0</v>
      </c>
    </row>
    <row r="1379">
      <c r="A1379" s="3" t="s">
        <v>7376</v>
      </c>
      <c r="B1379" s="3" t="s">
        <v>7377</v>
      </c>
      <c r="C1379" s="20">
        <v>2.0</v>
      </c>
      <c r="D1379" s="20">
        <v>2024.0</v>
      </c>
      <c r="E1379" s="3" t="s">
        <v>7378</v>
      </c>
      <c r="F1379" s="7">
        <v>0.06</v>
      </c>
      <c r="I1379" s="3" t="s">
        <v>7379</v>
      </c>
      <c r="J1379" s="3" t="s">
        <v>7380</v>
      </c>
      <c r="M1379" s="5" t="s">
        <v>7381</v>
      </c>
      <c r="N1379" s="5" t="s">
        <v>7382</v>
      </c>
      <c r="O1379" s="20">
        <v>2026.0</v>
      </c>
      <c r="P1379" s="20">
        <v>1.0</v>
      </c>
      <c r="Q1379" s="20">
        <v>1.0</v>
      </c>
    </row>
    <row r="1380">
      <c r="A1380" s="3" t="s">
        <v>7383</v>
      </c>
      <c r="B1380" s="3" t="s">
        <v>7384</v>
      </c>
      <c r="C1380" s="20">
        <v>2.0</v>
      </c>
      <c r="D1380" s="20">
        <v>2026.0</v>
      </c>
      <c r="E1380" s="3" t="s">
        <v>4214</v>
      </c>
      <c r="F1380" s="7">
        <v>0.08</v>
      </c>
      <c r="L1380" s="3" t="s">
        <v>523</v>
      </c>
      <c r="M1380" s="5" t="s">
        <v>7385</v>
      </c>
      <c r="N1380" s="5" t="s">
        <v>4220</v>
      </c>
      <c r="O1380" s="20">
        <v>2026.0</v>
      </c>
      <c r="P1380" s="20">
        <v>1.0</v>
      </c>
      <c r="Q1380" s="20">
        <v>1.0</v>
      </c>
    </row>
    <row r="1381">
      <c r="A1381" s="3" t="s">
        <v>7386</v>
      </c>
      <c r="B1381" s="3" t="s">
        <v>7387</v>
      </c>
      <c r="C1381" s="20">
        <v>2.0</v>
      </c>
      <c r="D1381" s="20">
        <v>2025.0</v>
      </c>
      <c r="E1381" s="3" t="s">
        <v>7388</v>
      </c>
      <c r="F1381" s="7">
        <v>0.07</v>
      </c>
      <c r="I1381" s="3" t="s">
        <v>7389</v>
      </c>
      <c r="J1381" s="3" t="s">
        <v>7390</v>
      </c>
      <c r="M1381" s="5" t="s">
        <v>7391</v>
      </c>
      <c r="N1381" s="5" t="s">
        <v>7392</v>
      </c>
      <c r="O1381" s="20">
        <v>2026.0</v>
      </c>
      <c r="P1381" s="20">
        <v>1.0</v>
      </c>
      <c r="Q1381" s="20">
        <v>1.0</v>
      </c>
    </row>
    <row r="1382">
      <c r="A1382" s="3" t="s">
        <v>7393</v>
      </c>
      <c r="B1382" s="3" t="s">
        <v>7394</v>
      </c>
      <c r="C1382" s="20">
        <v>3.0</v>
      </c>
      <c r="D1382" s="20">
        <v>2023.0</v>
      </c>
      <c r="E1382" s="3" t="s">
        <v>2509</v>
      </c>
      <c r="F1382" s="7">
        <v>0.0849</v>
      </c>
      <c r="J1382" s="3" t="s">
        <v>7395</v>
      </c>
      <c r="M1382" s="5" t="s">
        <v>7396</v>
      </c>
      <c r="N1382" s="5" t="s">
        <v>2514</v>
      </c>
      <c r="O1382" s="20">
        <v>2026.0</v>
      </c>
      <c r="P1382" s="20">
        <v>1.0</v>
      </c>
      <c r="Q1382" s="20">
        <v>1.0</v>
      </c>
    </row>
    <row r="1383">
      <c r="A1383" s="3" t="s">
        <v>7397</v>
      </c>
      <c r="B1383" s="3" t="s">
        <v>7398</v>
      </c>
      <c r="C1383" s="20">
        <v>3.0</v>
      </c>
      <c r="D1383" s="20">
        <v>2025.0</v>
      </c>
      <c r="E1383" s="3" t="s">
        <v>7399</v>
      </c>
      <c r="F1383" s="7">
        <v>0.0849</v>
      </c>
      <c r="I1383" s="3" t="s">
        <v>7400</v>
      </c>
      <c r="J1383" s="3" t="s">
        <v>7401</v>
      </c>
      <c r="M1383" s="5" t="s">
        <v>7402</v>
      </c>
      <c r="N1383" s="5" t="s">
        <v>2514</v>
      </c>
      <c r="O1383" s="20">
        <v>2026.0</v>
      </c>
      <c r="P1383" s="20">
        <v>1.0</v>
      </c>
      <c r="Q1383" s="20">
        <v>1.0</v>
      </c>
    </row>
    <row r="1384">
      <c r="A1384" s="3" t="s">
        <v>7403</v>
      </c>
      <c r="B1384" s="3" t="s">
        <v>7404</v>
      </c>
      <c r="C1384" s="20">
        <v>3.0</v>
      </c>
      <c r="D1384" s="20">
        <v>2026.0</v>
      </c>
      <c r="E1384" s="3" t="s">
        <v>7397</v>
      </c>
      <c r="F1384" s="7">
        <v>0.0849</v>
      </c>
      <c r="L1384" s="3" t="s">
        <v>541</v>
      </c>
      <c r="M1384" s="5" t="s">
        <v>7405</v>
      </c>
      <c r="N1384" s="5" t="s">
        <v>2514</v>
      </c>
      <c r="O1384" s="20">
        <v>2026.0</v>
      </c>
      <c r="P1384" s="20">
        <v>1.0</v>
      </c>
      <c r="Q1384" s="3">
        <v>0.0</v>
      </c>
    </row>
    <row r="1385">
      <c r="A1385" s="3" t="s">
        <v>7399</v>
      </c>
      <c r="B1385" s="3" t="s">
        <v>7406</v>
      </c>
      <c r="C1385" s="20">
        <v>3.0</v>
      </c>
      <c r="D1385" s="20">
        <v>2024.0</v>
      </c>
      <c r="E1385" s="3" t="s">
        <v>7393</v>
      </c>
      <c r="F1385" s="7">
        <v>0.0849</v>
      </c>
      <c r="I1385" s="3" t="s">
        <v>7407</v>
      </c>
      <c r="J1385" s="3" t="s">
        <v>7408</v>
      </c>
      <c r="M1385" s="5" t="s">
        <v>7409</v>
      </c>
      <c r="N1385" s="5" t="s">
        <v>2514</v>
      </c>
      <c r="O1385" s="20">
        <v>2026.0</v>
      </c>
      <c r="P1385" s="20">
        <v>1.0</v>
      </c>
      <c r="Q1385" s="20">
        <v>1.0</v>
      </c>
    </row>
    <row r="1386">
      <c r="A1386" s="3" t="s">
        <v>7410</v>
      </c>
      <c r="B1386" s="3" t="s">
        <v>7411</v>
      </c>
      <c r="C1386" s="20">
        <v>4.0</v>
      </c>
      <c r="D1386" s="20">
        <v>2023.0</v>
      </c>
      <c r="E1386" s="3" t="s">
        <v>7412</v>
      </c>
      <c r="F1386" s="7">
        <v>0.15</v>
      </c>
      <c r="J1386" s="3" t="s">
        <v>7413</v>
      </c>
      <c r="M1386" s="5" t="s">
        <v>7414</v>
      </c>
      <c r="N1386" s="5" t="s">
        <v>7415</v>
      </c>
      <c r="O1386" s="20">
        <v>2026.0</v>
      </c>
      <c r="P1386" s="20">
        <v>1.0</v>
      </c>
      <c r="Q1386" s="20">
        <v>1.0</v>
      </c>
    </row>
    <row r="1387">
      <c r="A1387" s="3" t="s">
        <v>7416</v>
      </c>
      <c r="B1387" s="3" t="s">
        <v>7417</v>
      </c>
      <c r="C1387" s="20">
        <v>4.0</v>
      </c>
      <c r="D1387" s="20">
        <v>2024.0</v>
      </c>
      <c r="E1387" s="3" t="s">
        <v>7410</v>
      </c>
      <c r="F1387" s="7">
        <v>0.15</v>
      </c>
      <c r="I1387" s="3" t="s">
        <v>7418</v>
      </c>
      <c r="K1387" s="3" t="s">
        <v>7419</v>
      </c>
      <c r="M1387" s="5" t="s">
        <v>7420</v>
      </c>
      <c r="N1387" s="5" t="s">
        <v>7415</v>
      </c>
      <c r="O1387" s="20">
        <v>2026.0</v>
      </c>
      <c r="P1387" s="20">
        <v>1.0</v>
      </c>
      <c r="Q1387" s="20">
        <v>1.0</v>
      </c>
    </row>
    <row r="1388">
      <c r="A1388" s="3" t="s">
        <v>7421</v>
      </c>
      <c r="B1388" s="3" t="s">
        <v>7422</v>
      </c>
      <c r="C1388" s="20">
        <v>2.0</v>
      </c>
      <c r="D1388" s="20">
        <v>2023.0</v>
      </c>
      <c r="E1388" s="3" t="s">
        <v>7423</v>
      </c>
      <c r="F1388" s="7">
        <v>0.0311</v>
      </c>
      <c r="J1388" s="3" t="s">
        <v>7424</v>
      </c>
      <c r="M1388" s="5" t="s">
        <v>7425</v>
      </c>
      <c r="N1388" s="5" t="s">
        <v>3989</v>
      </c>
      <c r="O1388" s="20">
        <v>2026.0</v>
      </c>
      <c r="P1388" s="20">
        <v>1.0</v>
      </c>
      <c r="Q1388" s="20">
        <v>1.0</v>
      </c>
    </row>
    <row r="1389">
      <c r="A1389" s="3" t="s">
        <v>7426</v>
      </c>
      <c r="B1389" s="3" t="s">
        <v>7427</v>
      </c>
      <c r="C1389" s="20">
        <v>1.0</v>
      </c>
      <c r="D1389" s="20">
        <v>2025.0</v>
      </c>
      <c r="E1389" s="3" t="s">
        <v>7428</v>
      </c>
      <c r="F1389" s="7">
        <v>0.0311</v>
      </c>
      <c r="I1389" s="3" t="s">
        <v>7429</v>
      </c>
      <c r="J1389" s="3" t="s">
        <v>7430</v>
      </c>
      <c r="M1389" s="5" t="s">
        <v>7431</v>
      </c>
      <c r="N1389" s="5" t="s">
        <v>3989</v>
      </c>
      <c r="O1389" s="20">
        <v>2026.0</v>
      </c>
      <c r="P1389" s="20">
        <v>1.0</v>
      </c>
      <c r="Q1389" s="20">
        <v>1.0</v>
      </c>
    </row>
    <row r="1390">
      <c r="A1390" s="3" t="s">
        <v>7432</v>
      </c>
      <c r="B1390" s="3" t="s">
        <v>7433</v>
      </c>
      <c r="C1390" s="20">
        <v>3.0</v>
      </c>
      <c r="D1390" s="20">
        <v>2025.0</v>
      </c>
      <c r="E1390" s="3" t="s">
        <v>7281</v>
      </c>
      <c r="F1390" s="7">
        <v>0.2</v>
      </c>
      <c r="K1390" s="3" t="s">
        <v>7434</v>
      </c>
      <c r="M1390" s="5" t="s">
        <v>7435</v>
      </c>
      <c r="N1390" s="5" t="s">
        <v>5545</v>
      </c>
      <c r="O1390" s="20">
        <v>2026.0</v>
      </c>
      <c r="P1390" s="20">
        <v>1.0</v>
      </c>
      <c r="Q1390" s="20">
        <v>1.0</v>
      </c>
    </row>
    <row r="1391">
      <c r="A1391" s="3" t="s">
        <v>6132</v>
      </c>
      <c r="B1391" s="3" t="s">
        <v>7436</v>
      </c>
      <c r="C1391" s="20">
        <v>4.0</v>
      </c>
      <c r="D1391" s="20">
        <v>2023.0</v>
      </c>
      <c r="E1391" s="3" t="s">
        <v>7437</v>
      </c>
      <c r="F1391" s="7">
        <v>0.11</v>
      </c>
      <c r="J1391" s="3" t="s">
        <v>7438</v>
      </c>
      <c r="M1391" s="5" t="s">
        <v>7439</v>
      </c>
      <c r="N1391" s="5" t="s">
        <v>6135</v>
      </c>
      <c r="O1391" s="20">
        <v>2026.0</v>
      </c>
      <c r="P1391" s="20">
        <v>1.0</v>
      </c>
      <c r="Q1391" s="20">
        <v>1.0</v>
      </c>
    </row>
    <row r="1392">
      <c r="A1392" s="3" t="s">
        <v>7440</v>
      </c>
      <c r="B1392" s="3" t="s">
        <v>7441</v>
      </c>
      <c r="C1392" s="20">
        <v>2.0</v>
      </c>
      <c r="D1392" s="20">
        <v>2024.0</v>
      </c>
      <c r="E1392" s="3" t="s">
        <v>1231</v>
      </c>
      <c r="F1392" s="7">
        <v>0.1</v>
      </c>
      <c r="K1392" s="3" t="s">
        <v>7442</v>
      </c>
      <c r="M1392" s="5" t="s">
        <v>7443</v>
      </c>
      <c r="N1392" s="5" t="s">
        <v>1236</v>
      </c>
      <c r="O1392" s="20">
        <v>2026.0</v>
      </c>
      <c r="P1392" s="20">
        <v>1.0</v>
      </c>
      <c r="Q1392" s="20">
        <v>1.0</v>
      </c>
    </row>
    <row r="1393">
      <c r="A1393" s="3" t="s">
        <v>7444</v>
      </c>
      <c r="B1393" s="3" t="s">
        <v>7445</v>
      </c>
      <c r="C1393" s="20">
        <v>4.0</v>
      </c>
      <c r="D1393" s="20">
        <v>2026.0</v>
      </c>
      <c r="E1393" s="3" t="s">
        <v>7446</v>
      </c>
      <c r="F1393" s="7">
        <v>0.0117</v>
      </c>
      <c r="L1393" s="3" t="s">
        <v>541</v>
      </c>
      <c r="M1393" s="5" t="s">
        <v>7447</v>
      </c>
      <c r="N1393" s="5" t="s">
        <v>2132</v>
      </c>
      <c r="O1393" s="20">
        <v>2026.0</v>
      </c>
      <c r="P1393" s="20">
        <v>1.0</v>
      </c>
      <c r="Q1393" s="3">
        <v>0.0</v>
      </c>
    </row>
    <row r="1394">
      <c r="A1394" s="3" t="s">
        <v>7448</v>
      </c>
      <c r="B1394" s="3" t="s">
        <v>7449</v>
      </c>
      <c r="C1394" s="20">
        <v>3.0</v>
      </c>
      <c r="D1394" s="20">
        <v>2024.0</v>
      </c>
      <c r="E1394" s="3" t="s">
        <v>6874</v>
      </c>
      <c r="F1394" s="7">
        <v>0.03</v>
      </c>
      <c r="I1394" s="3" t="s">
        <v>7450</v>
      </c>
      <c r="J1394" s="3" t="s">
        <v>7451</v>
      </c>
      <c r="M1394" s="5" t="s">
        <v>7452</v>
      </c>
      <c r="N1394" s="5" t="s">
        <v>2724</v>
      </c>
      <c r="O1394" s="20">
        <v>2026.0</v>
      </c>
      <c r="P1394" s="20">
        <v>1.0</v>
      </c>
      <c r="Q1394" s="20">
        <v>1.0</v>
      </c>
    </row>
    <row r="1395">
      <c r="A1395" s="3" t="s">
        <v>7453</v>
      </c>
      <c r="B1395" s="3" t="s">
        <v>7454</v>
      </c>
      <c r="C1395" s="20">
        <v>2.0</v>
      </c>
      <c r="D1395" s="20">
        <v>2023.0</v>
      </c>
      <c r="E1395" s="3" t="s">
        <v>5439</v>
      </c>
      <c r="F1395" s="7">
        <v>0.1</v>
      </c>
      <c r="K1395" s="3" t="s">
        <v>7455</v>
      </c>
      <c r="M1395" s="5" t="s">
        <v>7456</v>
      </c>
      <c r="N1395" s="5" t="s">
        <v>1606</v>
      </c>
      <c r="O1395" s="20">
        <v>2026.0</v>
      </c>
      <c r="P1395" s="20">
        <v>1.0</v>
      </c>
      <c r="Q1395" s="20">
        <v>1.0</v>
      </c>
    </row>
    <row r="1396">
      <c r="A1396" s="3" t="s">
        <v>7457</v>
      </c>
      <c r="B1396" s="3" t="s">
        <v>7458</v>
      </c>
      <c r="C1396" s="20">
        <v>3.0</v>
      </c>
      <c r="D1396" s="20">
        <v>2024.0</v>
      </c>
      <c r="E1396" s="3" t="s">
        <v>3829</v>
      </c>
      <c r="F1396" s="7">
        <v>0.11</v>
      </c>
      <c r="I1396" s="3" t="s">
        <v>7459</v>
      </c>
      <c r="J1396" s="3" t="s">
        <v>7460</v>
      </c>
      <c r="M1396" s="5" t="s">
        <v>7461</v>
      </c>
      <c r="N1396" s="5" t="s">
        <v>3834</v>
      </c>
      <c r="O1396" s="20">
        <v>2026.0</v>
      </c>
      <c r="P1396" s="20">
        <v>1.0</v>
      </c>
      <c r="Q1396" s="20">
        <v>1.0</v>
      </c>
    </row>
    <row r="1397">
      <c r="A1397" s="3" t="s">
        <v>1804</v>
      </c>
      <c r="B1397" s="3" t="s">
        <v>7462</v>
      </c>
      <c r="C1397" s="20">
        <v>4.0</v>
      </c>
      <c r="D1397" s="20">
        <v>2023.0</v>
      </c>
      <c r="E1397" s="3" t="s">
        <v>4134</v>
      </c>
      <c r="F1397" s="7">
        <v>0.2</v>
      </c>
      <c r="I1397" s="3" t="s">
        <v>7463</v>
      </c>
      <c r="J1397" s="3" t="s">
        <v>7464</v>
      </c>
      <c r="M1397" s="5" t="s">
        <v>7465</v>
      </c>
      <c r="N1397" s="5" t="s">
        <v>1807</v>
      </c>
      <c r="O1397" s="20">
        <v>2026.0</v>
      </c>
      <c r="P1397" s="20">
        <v>1.0</v>
      </c>
      <c r="Q1397" s="20">
        <v>1.0</v>
      </c>
    </row>
    <row r="1398">
      <c r="A1398" s="3" t="s">
        <v>7466</v>
      </c>
      <c r="B1398" s="3" t="s">
        <v>7467</v>
      </c>
      <c r="C1398" s="20">
        <v>1.0</v>
      </c>
      <c r="D1398" s="20">
        <v>2026.0</v>
      </c>
      <c r="E1398" s="3" t="s">
        <v>7468</v>
      </c>
      <c r="F1398" s="7">
        <v>0.2</v>
      </c>
      <c r="L1398" s="3" t="s">
        <v>523</v>
      </c>
      <c r="M1398" s="5" t="s">
        <v>7469</v>
      </c>
      <c r="N1398" s="5" t="s">
        <v>6486</v>
      </c>
      <c r="O1398" s="20">
        <v>2026.0</v>
      </c>
      <c r="P1398" s="20">
        <v>1.0</v>
      </c>
      <c r="Q1398" s="3">
        <v>0.0</v>
      </c>
    </row>
    <row r="1399">
      <c r="A1399" s="3" t="s">
        <v>6543</v>
      </c>
      <c r="B1399" s="3" t="s">
        <v>7470</v>
      </c>
      <c r="C1399" s="20">
        <v>3.0</v>
      </c>
      <c r="D1399" s="20">
        <v>2023.0</v>
      </c>
      <c r="E1399" s="3" t="s">
        <v>7471</v>
      </c>
      <c r="F1399" s="7">
        <v>0.03</v>
      </c>
      <c r="J1399" s="3" t="s">
        <v>7472</v>
      </c>
      <c r="M1399" s="5" t="s">
        <v>7473</v>
      </c>
      <c r="N1399" s="5" t="s">
        <v>6546</v>
      </c>
      <c r="O1399" s="20">
        <v>2026.0</v>
      </c>
      <c r="P1399" s="20">
        <v>1.0</v>
      </c>
      <c r="Q1399" s="20">
        <v>1.0</v>
      </c>
    </row>
    <row r="1400">
      <c r="A1400" s="3" t="s">
        <v>7474</v>
      </c>
      <c r="B1400" s="3" t="s">
        <v>7475</v>
      </c>
      <c r="C1400" s="20">
        <v>4.0</v>
      </c>
      <c r="D1400" s="20">
        <v>2024.0</v>
      </c>
      <c r="E1400" s="3" t="s">
        <v>7476</v>
      </c>
      <c r="F1400" s="7">
        <v>0.11</v>
      </c>
      <c r="M1400" s="5" t="s">
        <v>7477</v>
      </c>
      <c r="N1400" s="5" t="s">
        <v>7478</v>
      </c>
      <c r="O1400" s="20">
        <v>2026.0</v>
      </c>
      <c r="P1400" s="20">
        <v>1.0</v>
      </c>
      <c r="Q1400" s="20">
        <v>1.0</v>
      </c>
    </row>
    <row r="1401">
      <c r="A1401" s="3" t="s">
        <v>7479</v>
      </c>
      <c r="B1401" s="3" t="s">
        <v>7480</v>
      </c>
      <c r="C1401" s="20">
        <v>1.0</v>
      </c>
      <c r="D1401" s="20">
        <v>2024.0</v>
      </c>
      <c r="E1401" s="3" t="s">
        <v>5523</v>
      </c>
      <c r="F1401" s="7">
        <v>0.0158</v>
      </c>
      <c r="K1401" s="3" t="s">
        <v>7481</v>
      </c>
      <c r="M1401" s="5" t="s">
        <v>7482</v>
      </c>
      <c r="N1401" s="5" t="s">
        <v>5528</v>
      </c>
      <c r="O1401" s="20">
        <v>2026.0</v>
      </c>
      <c r="P1401" s="20">
        <v>1.0</v>
      </c>
      <c r="Q1401" s="20">
        <v>1.0</v>
      </c>
    </row>
    <row r="1402">
      <c r="A1402" s="3" t="s">
        <v>6694</v>
      </c>
      <c r="B1402" s="3" t="s">
        <v>7483</v>
      </c>
      <c r="C1402" s="20">
        <v>2.0</v>
      </c>
      <c r="D1402" s="20">
        <v>2025.0</v>
      </c>
      <c r="E1402" s="3" t="s">
        <v>7484</v>
      </c>
      <c r="F1402" s="7">
        <v>0.2</v>
      </c>
      <c r="I1402" s="3" t="s">
        <v>7485</v>
      </c>
      <c r="J1402" s="3" t="s">
        <v>7486</v>
      </c>
      <c r="M1402" s="5" t="s">
        <v>7487</v>
      </c>
      <c r="N1402" s="5" t="s">
        <v>6696</v>
      </c>
      <c r="O1402" s="20">
        <v>2026.0</v>
      </c>
      <c r="P1402" s="20">
        <v>1.0</v>
      </c>
      <c r="Q1402" s="3">
        <v>0.0</v>
      </c>
    </row>
    <row r="1403">
      <c r="A1403" s="3" t="s">
        <v>7488</v>
      </c>
      <c r="B1403" s="3" t="s">
        <v>7489</v>
      </c>
      <c r="C1403" s="20">
        <v>4.0</v>
      </c>
      <c r="D1403" s="20">
        <v>2026.0</v>
      </c>
      <c r="E1403" s="3" t="s">
        <v>7490</v>
      </c>
      <c r="F1403" s="7">
        <v>0.15</v>
      </c>
      <c r="L1403" s="3" t="s">
        <v>541</v>
      </c>
      <c r="M1403" s="5" t="s">
        <v>7491</v>
      </c>
      <c r="N1403" s="5" t="s">
        <v>7492</v>
      </c>
      <c r="O1403" s="20">
        <v>2026.0</v>
      </c>
      <c r="P1403" s="20">
        <v>1.0</v>
      </c>
      <c r="Q1403" s="3">
        <v>0.0</v>
      </c>
    </row>
    <row r="1404">
      <c r="A1404" s="3" t="s">
        <v>7493</v>
      </c>
      <c r="B1404" s="3" t="s">
        <v>7494</v>
      </c>
      <c r="C1404" s="20">
        <v>4.0</v>
      </c>
      <c r="D1404" s="20">
        <v>2024.0</v>
      </c>
      <c r="E1404" s="3" t="s">
        <v>7495</v>
      </c>
      <c r="F1404" s="7">
        <v>0.15</v>
      </c>
      <c r="I1404" s="3" t="s">
        <v>7496</v>
      </c>
      <c r="J1404" s="3" t="s">
        <v>7497</v>
      </c>
      <c r="M1404" s="5" t="s">
        <v>7498</v>
      </c>
      <c r="N1404" s="5" t="s">
        <v>7492</v>
      </c>
      <c r="O1404" s="20">
        <v>2026.0</v>
      </c>
      <c r="P1404" s="20">
        <v>1.0</v>
      </c>
      <c r="Q1404" s="20">
        <v>1.0</v>
      </c>
    </row>
    <row r="1405">
      <c r="A1405" s="3" t="s">
        <v>7499</v>
      </c>
      <c r="B1405" s="3" t="s">
        <v>7500</v>
      </c>
      <c r="C1405" s="20">
        <v>1.0</v>
      </c>
      <c r="D1405" s="20">
        <v>2024.0</v>
      </c>
      <c r="E1405" s="3" t="s">
        <v>7501</v>
      </c>
      <c r="F1405" s="7">
        <v>0.15</v>
      </c>
      <c r="K1405" s="3" t="s">
        <v>7502</v>
      </c>
      <c r="M1405" s="5" t="s">
        <v>7503</v>
      </c>
      <c r="N1405" s="5" t="s">
        <v>7504</v>
      </c>
      <c r="O1405" s="20">
        <v>2026.0</v>
      </c>
      <c r="P1405" s="20">
        <v>1.0</v>
      </c>
      <c r="Q1405" s="3">
        <v>0.0</v>
      </c>
    </row>
    <row r="1406">
      <c r="A1406" s="3" t="s">
        <v>7505</v>
      </c>
      <c r="B1406" s="3" t="s">
        <v>7506</v>
      </c>
      <c r="C1406" s="20">
        <v>3.0</v>
      </c>
      <c r="D1406" s="20">
        <v>2024.0</v>
      </c>
      <c r="E1406" s="3" t="s">
        <v>7507</v>
      </c>
      <c r="F1406" s="7">
        <v>0.03</v>
      </c>
      <c r="I1406" s="3" t="s">
        <v>7508</v>
      </c>
      <c r="J1406" s="3" t="s">
        <v>7509</v>
      </c>
      <c r="M1406" s="5" t="s">
        <v>7510</v>
      </c>
      <c r="N1406" s="5" t="s">
        <v>1628</v>
      </c>
      <c r="O1406" s="20">
        <v>2026.0</v>
      </c>
      <c r="P1406" s="20">
        <v>1.0</v>
      </c>
      <c r="Q1406" s="20">
        <v>1.0</v>
      </c>
    </row>
    <row r="1407">
      <c r="A1407" s="3" t="s">
        <v>7490</v>
      </c>
      <c r="B1407" s="3" t="s">
        <v>7511</v>
      </c>
      <c r="C1407" s="20">
        <v>4.0</v>
      </c>
      <c r="D1407" s="20">
        <v>2025.0</v>
      </c>
      <c r="E1407" s="3" t="s">
        <v>7493</v>
      </c>
      <c r="F1407" s="7">
        <v>0.15</v>
      </c>
      <c r="I1407" s="3" t="s">
        <v>7512</v>
      </c>
      <c r="J1407" s="3" t="s">
        <v>7513</v>
      </c>
      <c r="M1407" s="5" t="s">
        <v>7514</v>
      </c>
      <c r="N1407" s="5" t="s">
        <v>7492</v>
      </c>
      <c r="O1407" s="20">
        <v>2026.0</v>
      </c>
      <c r="P1407" s="20">
        <v>1.0</v>
      </c>
      <c r="Q1407" s="20">
        <v>1.0</v>
      </c>
    </row>
    <row r="1408">
      <c r="A1408" s="3" t="s">
        <v>571</v>
      </c>
      <c r="B1408" s="3" t="s">
        <v>7515</v>
      </c>
      <c r="C1408" s="20">
        <v>1.0</v>
      </c>
      <c r="D1408" s="20">
        <v>2025.0</v>
      </c>
      <c r="E1408" s="3" t="s">
        <v>7516</v>
      </c>
      <c r="F1408" s="7">
        <v>0.2</v>
      </c>
      <c r="I1408" s="3" t="s">
        <v>7517</v>
      </c>
      <c r="J1408" s="3" t="s">
        <v>7518</v>
      </c>
      <c r="M1408" s="5" t="s">
        <v>7519</v>
      </c>
      <c r="N1408" s="5" t="s">
        <v>572</v>
      </c>
      <c r="O1408" s="20">
        <v>2026.0</v>
      </c>
      <c r="P1408" s="20">
        <v>1.0</v>
      </c>
      <c r="Q1408" s="20">
        <v>1.0</v>
      </c>
    </row>
    <row r="1409">
      <c r="A1409" s="3" t="s">
        <v>7520</v>
      </c>
      <c r="B1409" s="3" t="s">
        <v>7521</v>
      </c>
      <c r="C1409" s="20">
        <v>2.0</v>
      </c>
      <c r="D1409" s="20">
        <v>2026.0</v>
      </c>
      <c r="E1409" s="3" t="s">
        <v>7522</v>
      </c>
      <c r="F1409" s="11"/>
      <c r="L1409" s="3" t="s">
        <v>523</v>
      </c>
      <c r="M1409" s="5" t="s">
        <v>7523</v>
      </c>
      <c r="N1409" s="5" t="s">
        <v>7524</v>
      </c>
      <c r="O1409" s="20">
        <v>2026.0</v>
      </c>
      <c r="P1409" s="20">
        <v>1.0</v>
      </c>
      <c r="Q1409" s="20">
        <v>1.0</v>
      </c>
    </row>
    <row r="1410">
      <c r="A1410" s="3" t="s">
        <v>7525</v>
      </c>
      <c r="B1410" s="3" t="s">
        <v>7526</v>
      </c>
      <c r="C1410" s="20">
        <v>4.0</v>
      </c>
      <c r="D1410" s="20">
        <v>2026.0</v>
      </c>
      <c r="E1410" s="3" t="s">
        <v>7527</v>
      </c>
      <c r="F1410" s="7">
        <v>0.15</v>
      </c>
      <c r="M1410" s="5" t="s">
        <v>7528</v>
      </c>
      <c r="N1410" s="5" t="s">
        <v>7529</v>
      </c>
      <c r="O1410" s="20">
        <v>2026.0</v>
      </c>
      <c r="P1410" s="20">
        <v>1.0</v>
      </c>
      <c r="Q1410" s="3">
        <v>0.0</v>
      </c>
    </row>
    <row r="1411">
      <c r="A1411" s="3" t="s">
        <v>7530</v>
      </c>
      <c r="B1411" s="3" t="s">
        <v>7531</v>
      </c>
      <c r="C1411" s="20">
        <v>4.0</v>
      </c>
      <c r="D1411" s="20">
        <v>2024.0</v>
      </c>
      <c r="E1411" s="3" t="s">
        <v>7532</v>
      </c>
      <c r="F1411" s="7">
        <v>0.15</v>
      </c>
      <c r="I1411" s="3" t="s">
        <v>7533</v>
      </c>
      <c r="J1411" s="3" t="s">
        <v>7534</v>
      </c>
      <c r="M1411" s="5" t="s">
        <v>7535</v>
      </c>
      <c r="N1411" s="5" t="s">
        <v>7529</v>
      </c>
      <c r="O1411" s="20">
        <v>2026.0</v>
      </c>
      <c r="P1411" s="20">
        <v>1.0</v>
      </c>
      <c r="Q1411" s="20">
        <v>1.0</v>
      </c>
    </row>
    <row r="1412">
      <c r="A1412" s="3" t="s">
        <v>7536</v>
      </c>
      <c r="B1412" s="3" t="s">
        <v>7537</v>
      </c>
      <c r="C1412" s="20">
        <v>1.0</v>
      </c>
      <c r="D1412" s="20">
        <v>2025.0</v>
      </c>
      <c r="E1412" s="3" t="s">
        <v>3005</v>
      </c>
      <c r="F1412" s="7">
        <v>0.0758</v>
      </c>
      <c r="J1412" s="3" t="s">
        <v>7538</v>
      </c>
      <c r="M1412" s="5" t="s">
        <v>7539</v>
      </c>
      <c r="N1412" s="5" t="s">
        <v>3011</v>
      </c>
      <c r="O1412" s="20">
        <v>2026.0</v>
      </c>
      <c r="P1412" s="20">
        <v>1.0</v>
      </c>
      <c r="Q1412" s="20">
        <v>1.0</v>
      </c>
    </row>
    <row r="1413">
      <c r="A1413" s="3" t="s">
        <v>7540</v>
      </c>
      <c r="B1413" s="3" t="s">
        <v>7541</v>
      </c>
      <c r="C1413" s="20">
        <v>1.0</v>
      </c>
      <c r="D1413" s="20">
        <v>2026.0</v>
      </c>
      <c r="E1413" s="3" t="s">
        <v>7536</v>
      </c>
      <c r="F1413" s="7">
        <v>0.0758</v>
      </c>
      <c r="L1413" s="3" t="s">
        <v>523</v>
      </c>
      <c r="M1413" s="5" t="s">
        <v>7542</v>
      </c>
      <c r="N1413" s="5" t="s">
        <v>3011</v>
      </c>
      <c r="O1413" s="20">
        <v>2026.0</v>
      </c>
      <c r="P1413" s="20">
        <v>1.0</v>
      </c>
      <c r="Q1413" s="20">
        <v>1.0</v>
      </c>
    </row>
    <row r="1414">
      <c r="A1414" s="3" t="s">
        <v>7543</v>
      </c>
      <c r="B1414" s="3" t="s">
        <v>7544</v>
      </c>
      <c r="C1414" s="20">
        <v>1.0</v>
      </c>
      <c r="D1414" s="20">
        <v>2026.0</v>
      </c>
      <c r="E1414" s="3" t="s">
        <v>571</v>
      </c>
      <c r="F1414" s="7">
        <v>0.2</v>
      </c>
      <c r="L1414" s="3" t="s">
        <v>541</v>
      </c>
      <c r="M1414" s="5" t="s">
        <v>62</v>
      </c>
      <c r="N1414" s="5" t="s">
        <v>572</v>
      </c>
      <c r="O1414" s="20">
        <v>2026.0</v>
      </c>
      <c r="P1414" s="20">
        <v>1.0</v>
      </c>
      <c r="Q1414" s="3">
        <v>0.0</v>
      </c>
    </row>
    <row r="1415">
      <c r="A1415" s="3" t="s">
        <v>5593</v>
      </c>
      <c r="B1415" s="3" t="s">
        <v>7545</v>
      </c>
      <c r="C1415" s="20">
        <v>2.0</v>
      </c>
      <c r="D1415" s="20">
        <v>2024.0</v>
      </c>
      <c r="E1415" s="3" t="s">
        <v>7546</v>
      </c>
      <c r="F1415" s="7">
        <v>0.2</v>
      </c>
      <c r="I1415" s="3" t="s">
        <v>7547</v>
      </c>
      <c r="J1415" s="3" t="s">
        <v>7548</v>
      </c>
      <c r="M1415" s="5" t="s">
        <v>7549</v>
      </c>
      <c r="N1415" s="5" t="s">
        <v>5596</v>
      </c>
      <c r="O1415" s="20">
        <v>2026.0</v>
      </c>
      <c r="P1415" s="20">
        <v>1.0</v>
      </c>
      <c r="Q1415" s="20">
        <v>1.0</v>
      </c>
    </row>
    <row r="1416">
      <c r="A1416" s="3" t="s">
        <v>7550</v>
      </c>
      <c r="B1416" s="3" t="s">
        <v>7551</v>
      </c>
      <c r="C1416" s="20">
        <v>4.0</v>
      </c>
      <c r="D1416" s="20">
        <v>2024.0</v>
      </c>
      <c r="E1416" s="3" t="s">
        <v>7552</v>
      </c>
      <c r="F1416" s="7">
        <v>0.072</v>
      </c>
      <c r="I1416" s="3" t="s">
        <v>7553</v>
      </c>
      <c r="J1416" s="3" t="s">
        <v>7554</v>
      </c>
      <c r="M1416" s="5" t="s">
        <v>7555</v>
      </c>
      <c r="N1416" s="5" t="s">
        <v>931</v>
      </c>
      <c r="O1416" s="20">
        <v>2026.0</v>
      </c>
      <c r="P1416" s="20">
        <v>1.0</v>
      </c>
      <c r="Q1416" s="20">
        <v>1.0</v>
      </c>
    </row>
    <row r="1417">
      <c r="A1417" s="3" t="s">
        <v>789</v>
      </c>
      <c r="B1417" s="3" t="s">
        <v>7556</v>
      </c>
      <c r="C1417" s="20">
        <v>4.0</v>
      </c>
      <c r="D1417" s="20">
        <v>2025.0</v>
      </c>
      <c r="E1417" s="3" t="s">
        <v>7557</v>
      </c>
      <c r="F1417" s="7">
        <v>0.15</v>
      </c>
      <c r="J1417" s="3" t="s">
        <v>7558</v>
      </c>
      <c r="M1417" s="5" t="s">
        <v>7559</v>
      </c>
      <c r="N1417" s="5" t="s">
        <v>790</v>
      </c>
      <c r="O1417" s="20">
        <v>2026.0</v>
      </c>
      <c r="P1417" s="20">
        <v>1.0</v>
      </c>
      <c r="Q1417" s="20">
        <v>1.0</v>
      </c>
    </row>
    <row r="1418">
      <c r="A1418" s="3" t="s">
        <v>7560</v>
      </c>
      <c r="B1418" s="3" t="s">
        <v>7561</v>
      </c>
      <c r="C1418" s="20">
        <v>4.0</v>
      </c>
      <c r="D1418" s="20">
        <v>2026.0</v>
      </c>
      <c r="E1418" s="3" t="s">
        <v>789</v>
      </c>
      <c r="F1418" s="7">
        <v>0.15</v>
      </c>
      <c r="L1418" s="3" t="s">
        <v>495</v>
      </c>
      <c r="M1418" s="5" t="s">
        <v>103</v>
      </c>
      <c r="N1418" s="5" t="s">
        <v>790</v>
      </c>
      <c r="O1418" s="20">
        <v>2026.0</v>
      </c>
      <c r="P1418" s="20">
        <v>1.0</v>
      </c>
      <c r="Q1418" s="3">
        <v>0.0</v>
      </c>
    </row>
    <row r="1419">
      <c r="A1419" s="3" t="s">
        <v>7562</v>
      </c>
      <c r="B1419" s="3" t="s">
        <v>7563</v>
      </c>
      <c r="C1419" s="20">
        <v>1.0</v>
      </c>
      <c r="D1419" s="20">
        <v>2026.0</v>
      </c>
      <c r="E1419" s="3" t="s">
        <v>7564</v>
      </c>
      <c r="F1419" s="7">
        <v>0.0604</v>
      </c>
      <c r="I1419" s="3" t="s">
        <v>7565</v>
      </c>
      <c r="L1419" s="3" t="s">
        <v>523</v>
      </c>
      <c r="M1419" s="5" t="s">
        <v>7566</v>
      </c>
      <c r="N1419" s="5" t="s">
        <v>5395</v>
      </c>
      <c r="O1419" s="20">
        <v>2026.0</v>
      </c>
      <c r="P1419" s="20">
        <v>1.0</v>
      </c>
      <c r="Q1419" s="20">
        <v>1.0</v>
      </c>
    </row>
    <row r="1420">
      <c r="A1420" s="3" t="s">
        <v>2633</v>
      </c>
      <c r="B1420" s="3" t="s">
        <v>7567</v>
      </c>
      <c r="C1420" s="20">
        <v>4.0</v>
      </c>
      <c r="D1420" s="20">
        <v>2025.0</v>
      </c>
      <c r="E1420" s="3" t="s">
        <v>2640</v>
      </c>
      <c r="F1420" s="7">
        <v>0.07</v>
      </c>
      <c r="J1420" s="3" t="s">
        <v>7568</v>
      </c>
      <c r="L1420" s="3" t="s">
        <v>523</v>
      </c>
      <c r="M1420" s="5" t="s">
        <v>7569</v>
      </c>
      <c r="N1420" s="5" t="s">
        <v>2635</v>
      </c>
      <c r="O1420" s="20">
        <v>2026.0</v>
      </c>
      <c r="P1420" s="20">
        <v>1.0</v>
      </c>
      <c r="Q1420" s="20">
        <v>1.0</v>
      </c>
    </row>
    <row r="1421">
      <c r="A1421" s="3" t="s">
        <v>7570</v>
      </c>
      <c r="B1421" s="3" t="s">
        <v>7571</v>
      </c>
      <c r="C1421" s="20">
        <v>1.0</v>
      </c>
      <c r="D1421" s="20">
        <v>2024.0</v>
      </c>
      <c r="E1421" s="3" t="s">
        <v>7572</v>
      </c>
      <c r="F1421" s="7">
        <v>0.03</v>
      </c>
      <c r="I1421" s="3" t="s">
        <v>7573</v>
      </c>
      <c r="J1421" s="3" t="s">
        <v>7574</v>
      </c>
      <c r="M1421" s="5" t="s">
        <v>7575</v>
      </c>
      <c r="N1421" s="5" t="s">
        <v>4063</v>
      </c>
      <c r="O1421" s="20">
        <v>2026.0</v>
      </c>
      <c r="P1421" s="20">
        <v>1.0</v>
      </c>
      <c r="Q1421" s="20">
        <v>1.0</v>
      </c>
    </row>
    <row r="1422">
      <c r="A1422" s="3" t="s">
        <v>4060</v>
      </c>
      <c r="B1422" s="3" t="s">
        <v>7576</v>
      </c>
      <c r="C1422" s="20">
        <v>1.0</v>
      </c>
      <c r="D1422" s="20">
        <v>2025.0</v>
      </c>
      <c r="E1422" s="3" t="s">
        <v>7570</v>
      </c>
      <c r="F1422" s="7">
        <v>0.03</v>
      </c>
      <c r="J1422" s="3" t="s">
        <v>7577</v>
      </c>
      <c r="M1422" s="5" t="s">
        <v>7578</v>
      </c>
      <c r="N1422" s="5" t="s">
        <v>4063</v>
      </c>
      <c r="O1422" s="20">
        <v>2026.0</v>
      </c>
      <c r="P1422" s="20">
        <v>1.0</v>
      </c>
      <c r="Q1422" s="20">
        <v>1.0</v>
      </c>
    </row>
    <row r="1423">
      <c r="A1423" s="3" t="s">
        <v>7579</v>
      </c>
      <c r="B1423" s="3" t="s">
        <v>7580</v>
      </c>
      <c r="C1423" s="20">
        <v>2.0</v>
      </c>
      <c r="D1423" s="20">
        <v>2024.0</v>
      </c>
      <c r="E1423" s="3" t="s">
        <v>7581</v>
      </c>
      <c r="F1423" s="7">
        <v>0.08</v>
      </c>
      <c r="I1423" s="3" t="s">
        <v>7582</v>
      </c>
      <c r="J1423" s="3" t="s">
        <v>7583</v>
      </c>
      <c r="L1423" s="3" t="s">
        <v>495</v>
      </c>
      <c r="M1423" s="5" t="s">
        <v>7584</v>
      </c>
      <c r="N1423" s="5" t="s">
        <v>3423</v>
      </c>
      <c r="O1423" s="20">
        <v>2026.0</v>
      </c>
      <c r="P1423" s="20">
        <v>1.0</v>
      </c>
      <c r="Q1423" s="20">
        <v>1.0</v>
      </c>
    </row>
    <row r="1424">
      <c r="A1424" s="3" t="s">
        <v>3425</v>
      </c>
      <c r="B1424" s="3" t="s">
        <v>7585</v>
      </c>
      <c r="C1424" s="20">
        <v>1.0</v>
      </c>
      <c r="D1424" s="20">
        <v>2024.0</v>
      </c>
      <c r="E1424" s="3" t="s">
        <v>7581</v>
      </c>
      <c r="F1424" s="7">
        <v>0.08</v>
      </c>
      <c r="J1424" s="3" t="s">
        <v>7586</v>
      </c>
      <c r="M1424" s="5" t="s">
        <v>7587</v>
      </c>
      <c r="N1424" s="5" t="s">
        <v>3423</v>
      </c>
      <c r="O1424" s="20">
        <v>2026.0</v>
      </c>
      <c r="P1424" s="20">
        <v>1.0</v>
      </c>
      <c r="Q1424" s="3">
        <v>0.0</v>
      </c>
    </row>
    <row r="1425">
      <c r="A1425" s="3" t="s">
        <v>7588</v>
      </c>
      <c r="B1425" s="3" t="s">
        <v>7589</v>
      </c>
      <c r="C1425" s="20">
        <v>2.0</v>
      </c>
      <c r="D1425" s="20">
        <v>2024.0</v>
      </c>
      <c r="E1425" s="3" t="s">
        <v>7590</v>
      </c>
      <c r="F1425" s="7">
        <v>0.11</v>
      </c>
      <c r="I1425" s="3" t="s">
        <v>7591</v>
      </c>
      <c r="J1425" s="3" t="s">
        <v>7592</v>
      </c>
      <c r="M1425" s="5" t="s">
        <v>7593</v>
      </c>
      <c r="N1425" s="5" t="s">
        <v>7594</v>
      </c>
      <c r="O1425" s="20">
        <v>2026.0</v>
      </c>
      <c r="P1425" s="20">
        <v>1.0</v>
      </c>
      <c r="Q1425" s="20">
        <v>1.0</v>
      </c>
    </row>
    <row r="1426">
      <c r="A1426" s="3" t="s">
        <v>7595</v>
      </c>
      <c r="B1426" s="3" t="s">
        <v>7596</v>
      </c>
      <c r="C1426" s="20">
        <v>2.0</v>
      </c>
      <c r="D1426" s="20">
        <v>2025.0</v>
      </c>
      <c r="E1426" s="3" t="s">
        <v>7588</v>
      </c>
      <c r="F1426" s="7">
        <v>0.11</v>
      </c>
      <c r="I1426" s="3" t="s">
        <v>7597</v>
      </c>
      <c r="J1426" s="3" t="s">
        <v>7598</v>
      </c>
      <c r="M1426" s="5" t="s">
        <v>7599</v>
      </c>
      <c r="N1426" s="5" t="s">
        <v>7594</v>
      </c>
      <c r="O1426" s="20">
        <v>2026.0</v>
      </c>
      <c r="P1426" s="20">
        <v>1.0</v>
      </c>
      <c r="Q1426" s="20">
        <v>1.0</v>
      </c>
    </row>
    <row r="1427">
      <c r="A1427" s="3" t="s">
        <v>7600</v>
      </c>
      <c r="B1427" s="3" t="s">
        <v>7601</v>
      </c>
      <c r="C1427" s="20">
        <v>2.0</v>
      </c>
      <c r="D1427" s="20">
        <v>2026.0</v>
      </c>
      <c r="E1427" s="3" t="s">
        <v>7595</v>
      </c>
      <c r="F1427" s="7">
        <v>0.11</v>
      </c>
      <c r="L1427" s="3" t="s">
        <v>523</v>
      </c>
      <c r="M1427" s="5" t="s">
        <v>7602</v>
      </c>
      <c r="N1427" s="5" t="s">
        <v>7594</v>
      </c>
      <c r="O1427" s="20">
        <v>2026.0</v>
      </c>
      <c r="P1427" s="20">
        <v>1.0</v>
      </c>
      <c r="Q1427" s="3">
        <v>0.0</v>
      </c>
    </row>
    <row r="1428">
      <c r="A1428" s="3" t="s">
        <v>7603</v>
      </c>
      <c r="B1428" s="3" t="s">
        <v>7604</v>
      </c>
      <c r="C1428" s="20">
        <v>1.0</v>
      </c>
      <c r="D1428" s="20">
        <v>2024.0</v>
      </c>
      <c r="E1428" s="3" t="s">
        <v>7605</v>
      </c>
      <c r="F1428" s="7">
        <v>0.11</v>
      </c>
      <c r="J1428" s="3" t="s">
        <v>7606</v>
      </c>
      <c r="M1428" s="5" t="s">
        <v>7607</v>
      </c>
      <c r="N1428" s="5" t="s">
        <v>7296</v>
      </c>
      <c r="O1428" s="20">
        <v>2026.0</v>
      </c>
      <c r="P1428" s="20">
        <v>1.0</v>
      </c>
      <c r="Q1428" s="20">
        <v>1.0</v>
      </c>
    </row>
    <row r="1429">
      <c r="A1429" s="3" t="s">
        <v>7608</v>
      </c>
      <c r="B1429" s="3" t="s">
        <v>7609</v>
      </c>
      <c r="C1429" s="20">
        <v>2.0</v>
      </c>
      <c r="D1429" s="20">
        <v>2024.0</v>
      </c>
      <c r="E1429" s="3" t="s">
        <v>7610</v>
      </c>
      <c r="F1429" s="7">
        <v>0.03</v>
      </c>
      <c r="I1429" s="3" t="s">
        <v>7611</v>
      </c>
      <c r="J1429" s="3" t="s">
        <v>7612</v>
      </c>
      <c r="M1429" s="5" t="s">
        <v>7613</v>
      </c>
      <c r="N1429" s="5" t="s">
        <v>7614</v>
      </c>
      <c r="O1429" s="20">
        <v>2026.0</v>
      </c>
      <c r="P1429" s="20">
        <v>1.0</v>
      </c>
      <c r="Q1429" s="20">
        <v>1.0</v>
      </c>
    </row>
    <row r="1430">
      <c r="A1430" s="3" t="s">
        <v>7615</v>
      </c>
      <c r="B1430" s="3" t="s">
        <v>7616</v>
      </c>
      <c r="C1430" s="20">
        <v>1.0</v>
      </c>
      <c r="D1430" s="20">
        <v>2024.0</v>
      </c>
      <c r="E1430" s="3" t="s">
        <v>5390</v>
      </c>
      <c r="F1430" s="7">
        <v>0.0604</v>
      </c>
      <c r="I1430" s="3" t="s">
        <v>7617</v>
      </c>
      <c r="J1430" s="3" t="s">
        <v>7618</v>
      </c>
      <c r="M1430" s="5" t="s">
        <v>7619</v>
      </c>
      <c r="N1430" s="5" t="s">
        <v>5395</v>
      </c>
      <c r="O1430" s="20">
        <v>2026.0</v>
      </c>
      <c r="P1430" s="20">
        <v>1.0</v>
      </c>
      <c r="Q1430" s="20">
        <v>1.0</v>
      </c>
    </row>
    <row r="1431">
      <c r="A1431" s="3" t="s">
        <v>7564</v>
      </c>
      <c r="B1431" s="3" t="s">
        <v>7620</v>
      </c>
      <c r="C1431" s="20">
        <v>4.0</v>
      </c>
      <c r="D1431" s="20">
        <v>2024.0</v>
      </c>
      <c r="E1431" s="3" t="s">
        <v>7615</v>
      </c>
      <c r="F1431" s="7">
        <v>0.0604</v>
      </c>
      <c r="J1431" s="3" t="s">
        <v>7621</v>
      </c>
      <c r="M1431" s="5" t="s">
        <v>7622</v>
      </c>
      <c r="N1431" s="5" t="s">
        <v>5395</v>
      </c>
      <c r="O1431" s="20">
        <v>2026.0</v>
      </c>
      <c r="P1431" s="20">
        <v>1.0</v>
      </c>
      <c r="Q1431" s="20">
        <v>1.0</v>
      </c>
    </row>
    <row r="1432">
      <c r="A1432" s="3" t="s">
        <v>7623</v>
      </c>
      <c r="B1432" s="3" t="s">
        <v>7624</v>
      </c>
      <c r="C1432" s="20">
        <v>2.0</v>
      </c>
      <c r="D1432" s="20">
        <v>2024.0</v>
      </c>
      <c r="E1432" s="3" t="s">
        <v>7625</v>
      </c>
      <c r="F1432" s="7">
        <v>0.1</v>
      </c>
      <c r="M1432" s="5" t="s">
        <v>7626</v>
      </c>
      <c r="N1432" s="5" t="s">
        <v>7627</v>
      </c>
      <c r="O1432" s="20">
        <v>2026.0</v>
      </c>
      <c r="P1432" s="20">
        <v>1.0</v>
      </c>
      <c r="Q1432" s="20">
        <v>1.0</v>
      </c>
    </row>
    <row r="1433">
      <c r="A1433" s="3" t="s">
        <v>6707</v>
      </c>
      <c r="B1433" s="3" t="s">
        <v>7628</v>
      </c>
      <c r="C1433" s="20">
        <v>2.0</v>
      </c>
      <c r="D1433" s="20">
        <v>2024.0</v>
      </c>
      <c r="E1433" s="3" t="s">
        <v>7629</v>
      </c>
      <c r="F1433" s="7">
        <v>0.2</v>
      </c>
      <c r="J1433" s="3" t="s">
        <v>7630</v>
      </c>
      <c r="M1433" s="5" t="s">
        <v>7631</v>
      </c>
      <c r="N1433" s="5" t="s">
        <v>673</v>
      </c>
      <c r="O1433" s="20">
        <v>2026.0</v>
      </c>
      <c r="P1433" s="20">
        <v>1.0</v>
      </c>
      <c r="Q1433" s="20">
        <v>1.0</v>
      </c>
    </row>
    <row r="1434">
      <c r="A1434" s="3" t="s">
        <v>7632</v>
      </c>
      <c r="B1434" s="3" t="s">
        <v>7633</v>
      </c>
      <c r="C1434" s="20">
        <v>3.0</v>
      </c>
      <c r="D1434" s="20">
        <v>2024.0</v>
      </c>
      <c r="E1434" s="3" t="s">
        <v>7634</v>
      </c>
      <c r="F1434" s="7">
        <v>0.0366</v>
      </c>
      <c r="J1434" s="3" t="s">
        <v>7635</v>
      </c>
      <c r="M1434" s="5" t="s">
        <v>7636</v>
      </c>
      <c r="N1434" s="5" t="s">
        <v>7637</v>
      </c>
      <c r="O1434" s="20">
        <v>2026.0</v>
      </c>
      <c r="P1434" s="20">
        <v>1.0</v>
      </c>
      <c r="Q1434" s="20">
        <v>1.0</v>
      </c>
    </row>
    <row r="1435">
      <c r="A1435" s="3" t="s">
        <v>7638</v>
      </c>
      <c r="B1435" s="3" t="s">
        <v>7639</v>
      </c>
      <c r="C1435" s="20">
        <v>2.0</v>
      </c>
      <c r="D1435" s="20">
        <v>2024.0</v>
      </c>
      <c r="E1435" s="3" t="s">
        <v>5875</v>
      </c>
      <c r="F1435" s="7">
        <v>0.0066</v>
      </c>
      <c r="I1435" s="3" t="s">
        <v>7640</v>
      </c>
      <c r="J1435" s="3" t="s">
        <v>7641</v>
      </c>
      <c r="M1435" s="5" t="s">
        <v>7642</v>
      </c>
      <c r="N1435" s="5" t="s">
        <v>5880</v>
      </c>
      <c r="O1435" s="20">
        <v>2026.0</v>
      </c>
      <c r="P1435" s="20">
        <v>1.0</v>
      </c>
      <c r="Q1435" s="20">
        <v>1.0</v>
      </c>
    </row>
    <row r="1436">
      <c r="A1436" s="3" t="s">
        <v>7643</v>
      </c>
      <c r="B1436" s="3" t="s">
        <v>7644</v>
      </c>
      <c r="C1436" s="20">
        <v>2.0</v>
      </c>
      <c r="D1436" s="20">
        <v>2026.0</v>
      </c>
      <c r="E1436" s="3" t="s">
        <v>7645</v>
      </c>
      <c r="F1436" s="7">
        <v>0.0788</v>
      </c>
      <c r="I1436" s="3" t="s">
        <v>7646</v>
      </c>
      <c r="L1436" s="3" t="s">
        <v>541</v>
      </c>
      <c r="M1436" s="5" t="s">
        <v>7647</v>
      </c>
      <c r="N1436" s="5" t="s">
        <v>5880</v>
      </c>
      <c r="O1436" s="20">
        <v>2026.0</v>
      </c>
      <c r="P1436" s="20">
        <v>1.0</v>
      </c>
      <c r="Q1436" s="3">
        <v>0.0</v>
      </c>
    </row>
    <row r="1437">
      <c r="A1437" s="3" t="s">
        <v>7648</v>
      </c>
      <c r="B1437" s="3" t="s">
        <v>7649</v>
      </c>
      <c r="C1437" s="20">
        <v>4.0</v>
      </c>
      <c r="D1437" s="20">
        <v>2024.0</v>
      </c>
      <c r="E1437" s="3" t="s">
        <v>2819</v>
      </c>
      <c r="F1437" s="7">
        <v>0.02</v>
      </c>
      <c r="I1437" s="3" t="s">
        <v>7650</v>
      </c>
      <c r="J1437" s="3" t="s">
        <v>7651</v>
      </c>
      <c r="M1437" s="5" t="s">
        <v>7652</v>
      </c>
      <c r="N1437" s="5" t="s">
        <v>2824</v>
      </c>
      <c r="O1437" s="20">
        <v>2026.0</v>
      </c>
      <c r="P1437" s="20">
        <v>1.0</v>
      </c>
      <c r="Q1437" s="20">
        <v>1.0</v>
      </c>
    </row>
    <row r="1438">
      <c r="A1438" s="3" t="s">
        <v>7182</v>
      </c>
      <c r="B1438" s="3" t="s">
        <v>7653</v>
      </c>
      <c r="C1438" s="20">
        <v>3.0</v>
      </c>
      <c r="D1438" s="20">
        <v>2024.0</v>
      </c>
      <c r="E1438" s="3" t="s">
        <v>6252</v>
      </c>
      <c r="F1438" s="7">
        <v>0.0069</v>
      </c>
      <c r="I1438" s="3" t="s">
        <v>7654</v>
      </c>
      <c r="J1438" s="3" t="s">
        <v>7655</v>
      </c>
      <c r="M1438" s="5" t="s">
        <v>7656</v>
      </c>
      <c r="N1438" s="5" t="s">
        <v>4069</v>
      </c>
      <c r="O1438" s="20">
        <v>2026.0</v>
      </c>
      <c r="P1438" s="20">
        <v>1.0</v>
      </c>
      <c r="Q1438" s="20">
        <v>1.0</v>
      </c>
    </row>
    <row r="1439">
      <c r="A1439" s="3" t="s">
        <v>5985</v>
      </c>
      <c r="B1439" s="3" t="s">
        <v>7657</v>
      </c>
      <c r="C1439" s="20">
        <v>3.0</v>
      </c>
      <c r="D1439" s="20">
        <v>2024.0</v>
      </c>
      <c r="E1439" s="3" t="s">
        <v>7658</v>
      </c>
      <c r="F1439" s="7">
        <v>0.11</v>
      </c>
      <c r="I1439" s="3" t="s">
        <v>7659</v>
      </c>
      <c r="J1439" s="3" t="s">
        <v>7660</v>
      </c>
      <c r="M1439" s="5" t="s">
        <v>7661</v>
      </c>
      <c r="N1439" s="5" t="s">
        <v>5988</v>
      </c>
      <c r="O1439" s="20">
        <v>2026.0</v>
      </c>
      <c r="P1439" s="20">
        <v>1.0</v>
      </c>
      <c r="Q1439" s="20">
        <v>1.0</v>
      </c>
    </row>
    <row r="1440">
      <c r="A1440" s="3" t="s">
        <v>7662</v>
      </c>
      <c r="B1440" s="3" t="s">
        <v>7663</v>
      </c>
      <c r="C1440" s="20">
        <v>4.0</v>
      </c>
      <c r="D1440" s="20">
        <v>2026.0</v>
      </c>
      <c r="E1440" s="3" t="s">
        <v>7664</v>
      </c>
      <c r="F1440" s="11"/>
      <c r="L1440" s="3" t="s">
        <v>541</v>
      </c>
      <c r="M1440" s="5" t="s">
        <v>7665</v>
      </c>
      <c r="N1440" s="5" t="s">
        <v>7666</v>
      </c>
      <c r="O1440" s="20">
        <v>2026.0</v>
      </c>
      <c r="P1440" s="20">
        <v>1.0</v>
      </c>
      <c r="Q1440" s="3">
        <v>0.0</v>
      </c>
    </row>
    <row r="1441">
      <c r="A1441" s="3" t="s">
        <v>7667</v>
      </c>
      <c r="B1441" s="3" t="s">
        <v>7668</v>
      </c>
      <c r="C1441" s="20">
        <v>4.0</v>
      </c>
      <c r="D1441" s="20">
        <v>2024.0</v>
      </c>
      <c r="E1441" s="3" t="s">
        <v>7669</v>
      </c>
      <c r="F1441" s="7">
        <v>0.1</v>
      </c>
      <c r="I1441" s="3" t="s">
        <v>7670</v>
      </c>
      <c r="J1441" s="3" t="s">
        <v>7671</v>
      </c>
      <c r="M1441" s="5" t="s">
        <v>7672</v>
      </c>
      <c r="N1441" s="5" t="s">
        <v>7673</v>
      </c>
      <c r="O1441" s="20">
        <v>2026.0</v>
      </c>
      <c r="P1441" s="20">
        <v>1.0</v>
      </c>
      <c r="Q1441" s="20">
        <v>1.0</v>
      </c>
    </row>
    <row r="1442">
      <c r="A1442" s="3" t="s">
        <v>7674</v>
      </c>
      <c r="B1442" s="3" t="s">
        <v>7675</v>
      </c>
      <c r="C1442" s="20">
        <v>4.0</v>
      </c>
      <c r="D1442" s="20">
        <v>2025.0</v>
      </c>
      <c r="E1442" s="3" t="s">
        <v>7667</v>
      </c>
      <c r="F1442" s="7">
        <v>0.1</v>
      </c>
      <c r="K1442" s="3" t="s">
        <v>7676</v>
      </c>
      <c r="M1442" s="5" t="s">
        <v>7677</v>
      </c>
      <c r="N1442" s="5" t="s">
        <v>7673</v>
      </c>
      <c r="O1442" s="20">
        <v>2026.0</v>
      </c>
      <c r="P1442" s="20">
        <v>1.0</v>
      </c>
      <c r="Q1442" s="20">
        <v>1.0</v>
      </c>
    </row>
    <row r="1443">
      <c r="A1443" s="3" t="s">
        <v>7678</v>
      </c>
      <c r="B1443" s="3" t="s">
        <v>7679</v>
      </c>
      <c r="C1443" s="20">
        <v>3.0</v>
      </c>
      <c r="D1443" s="20">
        <v>2024.0</v>
      </c>
      <c r="E1443" s="3" t="s">
        <v>5546</v>
      </c>
      <c r="F1443" s="7">
        <v>0.09</v>
      </c>
      <c r="I1443" s="3" t="s">
        <v>7680</v>
      </c>
      <c r="J1443" s="3" t="s">
        <v>7681</v>
      </c>
      <c r="M1443" s="5" t="s">
        <v>7682</v>
      </c>
      <c r="N1443" s="5" t="s">
        <v>703</v>
      </c>
      <c r="O1443" s="20">
        <v>2026.0</v>
      </c>
      <c r="P1443" s="20">
        <v>1.0</v>
      </c>
      <c r="Q1443" s="20">
        <v>1.0</v>
      </c>
    </row>
    <row r="1444">
      <c r="A1444" s="3" t="s">
        <v>701</v>
      </c>
      <c r="B1444" s="3" t="s">
        <v>7683</v>
      </c>
      <c r="C1444" s="20">
        <v>2.0</v>
      </c>
      <c r="D1444" s="20">
        <v>2025.0</v>
      </c>
      <c r="E1444" s="3" t="s">
        <v>7678</v>
      </c>
      <c r="F1444" s="7">
        <v>0.09</v>
      </c>
      <c r="J1444" s="3" t="s">
        <v>7684</v>
      </c>
      <c r="M1444" s="5" t="s">
        <v>7685</v>
      </c>
      <c r="N1444" s="5" t="s">
        <v>703</v>
      </c>
      <c r="O1444" s="20">
        <v>2026.0</v>
      </c>
      <c r="P1444" s="20">
        <v>1.0</v>
      </c>
      <c r="Q1444" s="20">
        <v>1.0</v>
      </c>
    </row>
    <row r="1445">
      <c r="A1445" s="3" t="s">
        <v>7686</v>
      </c>
      <c r="B1445" s="3" t="s">
        <v>7687</v>
      </c>
      <c r="C1445" s="20">
        <v>3.0</v>
      </c>
      <c r="D1445" s="20">
        <v>2026.0</v>
      </c>
      <c r="E1445" s="3" t="s">
        <v>701</v>
      </c>
      <c r="F1445" s="7">
        <v>0.09</v>
      </c>
      <c r="I1445" s="3" t="s">
        <v>702</v>
      </c>
      <c r="L1445" s="3" t="s">
        <v>495</v>
      </c>
      <c r="M1445" s="5" t="s">
        <v>87</v>
      </c>
      <c r="N1445" s="5" t="s">
        <v>703</v>
      </c>
      <c r="O1445" s="20">
        <v>2026.0</v>
      </c>
      <c r="P1445" s="20">
        <v>1.0</v>
      </c>
      <c r="Q1445" s="3">
        <v>0.0</v>
      </c>
    </row>
    <row r="1446">
      <c r="A1446" s="3" t="s">
        <v>7688</v>
      </c>
      <c r="B1446" s="3" t="s">
        <v>7689</v>
      </c>
      <c r="C1446" s="20">
        <v>2.0</v>
      </c>
      <c r="D1446" s="20">
        <v>2026.0</v>
      </c>
      <c r="E1446" s="3" t="s">
        <v>7367</v>
      </c>
      <c r="F1446" s="7">
        <v>0.145</v>
      </c>
      <c r="L1446" s="3" t="s">
        <v>523</v>
      </c>
      <c r="M1446" s="5" t="s">
        <v>7690</v>
      </c>
      <c r="N1446" s="5" t="s">
        <v>7366</v>
      </c>
      <c r="O1446" s="20">
        <v>2026.0</v>
      </c>
      <c r="P1446" s="20">
        <v>1.0</v>
      </c>
      <c r="Q1446" s="20">
        <v>1.0</v>
      </c>
    </row>
    <row r="1447">
      <c r="A1447" s="3" t="s">
        <v>7691</v>
      </c>
      <c r="B1447" s="3" t="s">
        <v>7692</v>
      </c>
      <c r="C1447" s="20">
        <v>3.0</v>
      </c>
      <c r="D1447" s="20">
        <v>2024.0</v>
      </c>
      <c r="E1447" s="3" t="s">
        <v>7693</v>
      </c>
      <c r="F1447" s="7">
        <v>0.2</v>
      </c>
      <c r="J1447" s="3" t="s">
        <v>7694</v>
      </c>
      <c r="L1447" s="3" t="s">
        <v>523</v>
      </c>
      <c r="M1447" s="5" t="s">
        <v>7695</v>
      </c>
      <c r="N1447" s="5" t="s">
        <v>7696</v>
      </c>
      <c r="O1447" s="20">
        <v>2026.0</v>
      </c>
      <c r="P1447" s="20">
        <v>1.0</v>
      </c>
      <c r="Q1447" s="3">
        <v>0.0</v>
      </c>
    </row>
    <row r="1448">
      <c r="A1448" s="3" t="s">
        <v>7697</v>
      </c>
      <c r="B1448" s="3" t="s">
        <v>7698</v>
      </c>
      <c r="C1448" s="20">
        <v>4.0</v>
      </c>
      <c r="D1448" s="20">
        <v>2025.0</v>
      </c>
      <c r="E1448" s="3" t="s">
        <v>7691</v>
      </c>
      <c r="F1448" s="7">
        <v>0.1748</v>
      </c>
      <c r="J1448" s="3" t="s">
        <v>7699</v>
      </c>
      <c r="L1448" s="3" t="s">
        <v>523</v>
      </c>
      <c r="M1448" s="5" t="s">
        <v>7700</v>
      </c>
      <c r="N1448" s="5" t="s">
        <v>7696</v>
      </c>
      <c r="O1448" s="20">
        <v>2026.0</v>
      </c>
      <c r="P1448" s="20">
        <v>1.0</v>
      </c>
      <c r="Q1448" s="20">
        <v>1.0</v>
      </c>
    </row>
    <row r="1449">
      <c r="A1449" s="3" t="s">
        <v>7701</v>
      </c>
      <c r="B1449" s="3" t="s">
        <v>7702</v>
      </c>
      <c r="C1449" s="20">
        <v>4.0</v>
      </c>
      <c r="D1449" s="20">
        <v>2026.0</v>
      </c>
      <c r="E1449" s="3" t="s">
        <v>7697</v>
      </c>
      <c r="F1449" s="7">
        <v>0.1748</v>
      </c>
      <c r="L1449" s="3" t="s">
        <v>523</v>
      </c>
      <c r="M1449" s="5" t="s">
        <v>7703</v>
      </c>
      <c r="N1449" s="5" t="s">
        <v>7696</v>
      </c>
      <c r="O1449" s="20">
        <v>2026.0</v>
      </c>
      <c r="P1449" s="20">
        <v>1.0</v>
      </c>
      <c r="Q1449" s="3">
        <v>0.0</v>
      </c>
    </row>
    <row r="1450">
      <c r="A1450" s="3" t="s">
        <v>7228</v>
      </c>
      <c r="B1450" s="3" t="s">
        <v>7704</v>
      </c>
      <c r="C1450" s="20">
        <v>4.0</v>
      </c>
      <c r="D1450" s="20">
        <v>2023.0</v>
      </c>
      <c r="E1450" s="3" t="s">
        <v>7705</v>
      </c>
      <c r="F1450" s="7">
        <v>0.051</v>
      </c>
      <c r="I1450" s="3" t="s">
        <v>7706</v>
      </c>
      <c r="J1450" s="3" t="s">
        <v>7707</v>
      </c>
      <c r="L1450" s="3" t="s">
        <v>1027</v>
      </c>
      <c r="M1450" s="5" t="s">
        <v>7708</v>
      </c>
      <c r="N1450" s="5" t="s">
        <v>7232</v>
      </c>
      <c r="O1450" s="20">
        <v>2026.0</v>
      </c>
      <c r="P1450" s="20">
        <v>1.0</v>
      </c>
      <c r="Q1450" s="20">
        <v>1.0</v>
      </c>
    </row>
    <row r="1451">
      <c r="A1451" s="3" t="s">
        <v>7709</v>
      </c>
      <c r="B1451" s="3" t="s">
        <v>7710</v>
      </c>
      <c r="C1451" s="20">
        <v>3.0</v>
      </c>
      <c r="D1451" s="20">
        <v>2025.0</v>
      </c>
      <c r="E1451" s="3" t="s">
        <v>7711</v>
      </c>
      <c r="F1451" s="7">
        <v>0.105</v>
      </c>
      <c r="J1451" s="3" t="s">
        <v>7712</v>
      </c>
      <c r="M1451" s="5" t="s">
        <v>7713</v>
      </c>
      <c r="N1451" s="5" t="s">
        <v>7714</v>
      </c>
      <c r="O1451" s="20">
        <v>2026.0</v>
      </c>
      <c r="P1451" s="20">
        <v>1.0</v>
      </c>
      <c r="Q1451" s="20">
        <v>1.0</v>
      </c>
    </row>
    <row r="1452">
      <c r="A1452" s="3" t="s">
        <v>7715</v>
      </c>
      <c r="B1452" s="3" t="s">
        <v>7716</v>
      </c>
      <c r="C1452" s="20">
        <v>3.0</v>
      </c>
      <c r="D1452" s="20">
        <v>2026.0</v>
      </c>
      <c r="E1452" s="3" t="s">
        <v>7709</v>
      </c>
      <c r="F1452" s="7">
        <v>0.105</v>
      </c>
      <c r="L1452" s="3" t="s">
        <v>1027</v>
      </c>
      <c r="M1452" s="5" t="s">
        <v>7717</v>
      </c>
      <c r="N1452" s="5" t="s">
        <v>7714</v>
      </c>
      <c r="O1452" s="20">
        <v>2026.0</v>
      </c>
      <c r="P1452" s="20">
        <v>1.0</v>
      </c>
      <c r="Q1452" s="3">
        <v>0.0</v>
      </c>
    </row>
    <row r="1453">
      <c r="A1453" s="3" t="s">
        <v>7718</v>
      </c>
      <c r="B1453" s="3" t="s">
        <v>7719</v>
      </c>
      <c r="C1453" s="20">
        <v>3.0</v>
      </c>
      <c r="D1453" s="20">
        <v>2025.0</v>
      </c>
      <c r="E1453" s="3" t="s">
        <v>7720</v>
      </c>
      <c r="F1453" s="7">
        <v>0.13</v>
      </c>
      <c r="I1453" s="3" t="s">
        <v>7721</v>
      </c>
      <c r="J1453" s="3" t="s">
        <v>7722</v>
      </c>
      <c r="M1453" s="5" t="s">
        <v>7723</v>
      </c>
      <c r="N1453" s="5" t="s">
        <v>7724</v>
      </c>
      <c r="O1453" s="20">
        <v>2026.0</v>
      </c>
      <c r="P1453" s="20">
        <v>1.0</v>
      </c>
      <c r="Q1453" s="20">
        <v>1.0</v>
      </c>
    </row>
    <row r="1454">
      <c r="A1454" s="3" t="s">
        <v>7725</v>
      </c>
      <c r="B1454" s="3" t="s">
        <v>7726</v>
      </c>
      <c r="C1454" s="20">
        <v>1.0</v>
      </c>
      <c r="D1454" s="20">
        <v>2026.0</v>
      </c>
      <c r="E1454" s="3" t="s">
        <v>7727</v>
      </c>
      <c r="F1454" s="7">
        <v>0.15</v>
      </c>
      <c r="L1454" s="3" t="s">
        <v>495</v>
      </c>
      <c r="M1454" s="5" t="s">
        <v>7728</v>
      </c>
      <c r="N1454" s="5" t="s">
        <v>1504</v>
      </c>
      <c r="O1454" s="20">
        <v>2026.0</v>
      </c>
      <c r="P1454" s="20">
        <v>1.0</v>
      </c>
      <c r="Q1454" s="20">
        <v>1.0</v>
      </c>
    </row>
    <row r="1455">
      <c r="A1455" s="3" t="s">
        <v>7729</v>
      </c>
      <c r="B1455" s="3" t="s">
        <v>7730</v>
      </c>
      <c r="C1455" s="20">
        <v>1.0</v>
      </c>
      <c r="D1455" s="20">
        <v>2026.0</v>
      </c>
      <c r="E1455" s="3" t="s">
        <v>540</v>
      </c>
      <c r="F1455" s="7">
        <v>0.2</v>
      </c>
      <c r="K1455" s="3" t="s">
        <v>7731</v>
      </c>
      <c r="L1455" s="3" t="s">
        <v>541</v>
      </c>
      <c r="M1455" s="5" t="s">
        <v>47</v>
      </c>
      <c r="N1455" s="5" t="s">
        <v>542</v>
      </c>
      <c r="O1455" s="20">
        <v>2026.0</v>
      </c>
      <c r="P1455" s="20">
        <v>1.0</v>
      </c>
      <c r="Q1455" s="3">
        <v>0.0</v>
      </c>
    </row>
    <row r="1456">
      <c r="A1456" s="3" t="s">
        <v>7732</v>
      </c>
      <c r="B1456" s="3" t="s">
        <v>7733</v>
      </c>
      <c r="C1456" s="20">
        <v>3.0</v>
      </c>
      <c r="D1456" s="20">
        <v>2026.0</v>
      </c>
      <c r="E1456" s="3" t="s">
        <v>7734</v>
      </c>
      <c r="F1456" s="11"/>
      <c r="L1456" s="3" t="s">
        <v>541</v>
      </c>
      <c r="M1456" s="5" t="s">
        <v>7735</v>
      </c>
      <c r="N1456" s="5" t="s">
        <v>542</v>
      </c>
      <c r="O1456" s="20">
        <v>2026.0</v>
      </c>
      <c r="P1456" s="20">
        <v>1.0</v>
      </c>
      <c r="Q1456" s="20">
        <v>1.0</v>
      </c>
    </row>
    <row r="1457">
      <c r="A1457" s="3" t="s">
        <v>7736</v>
      </c>
      <c r="B1457" s="3" t="s">
        <v>7737</v>
      </c>
      <c r="C1457" s="20">
        <v>2.0</v>
      </c>
      <c r="D1457" s="20">
        <v>2026.0</v>
      </c>
      <c r="E1457" s="3" t="s">
        <v>672</v>
      </c>
      <c r="F1457" s="7">
        <v>0.1357</v>
      </c>
      <c r="L1457" s="3" t="s">
        <v>495</v>
      </c>
      <c r="M1457" s="5" t="s">
        <v>85</v>
      </c>
      <c r="N1457" s="5" t="s">
        <v>673</v>
      </c>
      <c r="O1457" s="20">
        <v>2026.0</v>
      </c>
      <c r="P1457" s="20">
        <v>1.0</v>
      </c>
      <c r="Q1457" s="3">
        <v>0.0</v>
      </c>
    </row>
    <row r="1458">
      <c r="A1458" s="3" t="s">
        <v>7738</v>
      </c>
      <c r="B1458" s="3" t="s">
        <v>7739</v>
      </c>
      <c r="C1458" s="20">
        <v>3.0</v>
      </c>
      <c r="D1458" s="20">
        <v>2025.0</v>
      </c>
      <c r="E1458" s="3" t="s">
        <v>7740</v>
      </c>
      <c r="F1458" s="7">
        <v>0.0519375</v>
      </c>
      <c r="J1458" s="3" t="s">
        <v>7741</v>
      </c>
      <c r="M1458" s="5" t="s">
        <v>7742</v>
      </c>
      <c r="N1458" s="5" t="s">
        <v>7743</v>
      </c>
      <c r="O1458" s="20">
        <v>2026.0</v>
      </c>
      <c r="P1458" s="20">
        <v>1.0</v>
      </c>
      <c r="Q1458" s="20">
        <v>1.0</v>
      </c>
    </row>
    <row r="1459">
      <c r="A1459" s="3" t="s">
        <v>7744</v>
      </c>
      <c r="B1459" s="3" t="s">
        <v>7745</v>
      </c>
      <c r="C1459" s="20">
        <v>3.0</v>
      </c>
      <c r="D1459" s="20">
        <v>2027.0</v>
      </c>
      <c r="E1459" s="3" t="s">
        <v>7738</v>
      </c>
      <c r="F1459" s="7">
        <v>0.0519375</v>
      </c>
      <c r="I1459" s="3" t="s">
        <v>7746</v>
      </c>
      <c r="L1459" s="3" t="s">
        <v>523</v>
      </c>
      <c r="M1459" s="5" t="s">
        <v>7747</v>
      </c>
      <c r="N1459" s="5" t="s">
        <v>7743</v>
      </c>
      <c r="O1459" s="20">
        <v>2026.0</v>
      </c>
      <c r="P1459" s="20">
        <v>1.0</v>
      </c>
      <c r="Q1459" s="20">
        <v>1.0</v>
      </c>
    </row>
    <row r="1460">
      <c r="A1460" s="3" t="s">
        <v>6004</v>
      </c>
      <c r="B1460" s="3" t="s">
        <v>7748</v>
      </c>
      <c r="C1460" s="20">
        <v>4.0</v>
      </c>
      <c r="D1460" s="20">
        <v>2025.0</v>
      </c>
      <c r="E1460" s="3" t="s">
        <v>6860</v>
      </c>
      <c r="F1460" s="7">
        <v>0.15</v>
      </c>
      <c r="I1460" s="3" t="s">
        <v>7749</v>
      </c>
      <c r="J1460" s="3" t="s">
        <v>7750</v>
      </c>
      <c r="M1460" s="5" t="s">
        <v>7751</v>
      </c>
      <c r="N1460" s="5" t="s">
        <v>6006</v>
      </c>
      <c r="O1460" s="20">
        <v>2026.0</v>
      </c>
      <c r="P1460" s="20">
        <v>1.0</v>
      </c>
      <c r="Q1460" s="20">
        <v>1.0</v>
      </c>
    </row>
    <row r="1461">
      <c r="A1461" s="3" t="s">
        <v>7752</v>
      </c>
      <c r="B1461" s="3" t="s">
        <v>7753</v>
      </c>
      <c r="C1461" s="20">
        <v>3.0</v>
      </c>
      <c r="D1461" s="20">
        <v>2026.0</v>
      </c>
      <c r="E1461" s="3" t="s">
        <v>7754</v>
      </c>
      <c r="F1461" s="7">
        <v>0.0917</v>
      </c>
      <c r="L1461" s="3" t="s">
        <v>523</v>
      </c>
      <c r="M1461" s="5" t="s">
        <v>7755</v>
      </c>
      <c r="N1461" s="5" t="s">
        <v>7094</v>
      </c>
      <c r="O1461" s="20">
        <v>2026.0</v>
      </c>
      <c r="P1461" s="20">
        <v>1.0</v>
      </c>
      <c r="Q1461" s="20">
        <v>1.0</v>
      </c>
    </row>
    <row r="1462">
      <c r="A1462" s="3" t="s">
        <v>7756</v>
      </c>
      <c r="B1462" s="3" t="s">
        <v>7757</v>
      </c>
      <c r="C1462" s="20">
        <v>3.0</v>
      </c>
      <c r="D1462" s="20">
        <v>2024.0</v>
      </c>
      <c r="E1462" s="3" t="s">
        <v>7758</v>
      </c>
      <c r="F1462" s="7">
        <v>0.15</v>
      </c>
      <c r="I1462" s="3" t="s">
        <v>7759</v>
      </c>
      <c r="J1462" s="3" t="s">
        <v>7760</v>
      </c>
      <c r="M1462" s="5" t="s">
        <v>7761</v>
      </c>
      <c r="N1462" s="5" t="s">
        <v>7762</v>
      </c>
      <c r="O1462" s="20">
        <v>2026.0</v>
      </c>
      <c r="P1462" s="20">
        <v>1.0</v>
      </c>
      <c r="Q1462" s="20">
        <v>1.0</v>
      </c>
    </row>
    <row r="1463">
      <c r="A1463" s="3" t="s">
        <v>7763</v>
      </c>
      <c r="B1463" s="3" t="s">
        <v>7764</v>
      </c>
      <c r="C1463" s="20">
        <v>4.0</v>
      </c>
      <c r="D1463" s="20">
        <v>2026.0</v>
      </c>
      <c r="E1463" s="3" t="s">
        <v>7765</v>
      </c>
      <c r="F1463" s="7">
        <v>0.11</v>
      </c>
      <c r="L1463" s="3" t="s">
        <v>495</v>
      </c>
      <c r="M1463" s="5" t="s">
        <v>7766</v>
      </c>
      <c r="N1463" s="5" t="s">
        <v>5837</v>
      </c>
      <c r="O1463" s="20">
        <v>2026.0</v>
      </c>
      <c r="P1463" s="20">
        <v>1.0</v>
      </c>
      <c r="Q1463" s="3">
        <v>0.0</v>
      </c>
    </row>
    <row r="1464">
      <c r="A1464" s="3" t="s">
        <v>7767</v>
      </c>
      <c r="B1464" s="3" t="s">
        <v>7768</v>
      </c>
      <c r="C1464" s="20">
        <v>3.0</v>
      </c>
      <c r="D1464" s="20">
        <v>2027.0</v>
      </c>
      <c r="E1464" s="3" t="s">
        <v>7769</v>
      </c>
      <c r="F1464" s="7">
        <v>0.1429</v>
      </c>
      <c r="L1464" s="3" t="s">
        <v>523</v>
      </c>
      <c r="M1464" s="5" t="s">
        <v>7770</v>
      </c>
      <c r="N1464" s="5" t="s">
        <v>7762</v>
      </c>
      <c r="O1464" s="20">
        <v>2026.0</v>
      </c>
      <c r="P1464" s="20">
        <v>1.0</v>
      </c>
      <c r="Q1464" s="20">
        <v>1.0</v>
      </c>
    </row>
    <row r="1465">
      <c r="A1465" s="3" t="s">
        <v>7769</v>
      </c>
      <c r="B1465" s="3" t="s">
        <v>7771</v>
      </c>
      <c r="C1465" s="20">
        <v>3.0</v>
      </c>
      <c r="D1465" s="20">
        <v>2025.0</v>
      </c>
      <c r="E1465" s="3" t="s">
        <v>7756</v>
      </c>
      <c r="F1465" s="7">
        <v>0.1429</v>
      </c>
      <c r="I1465" s="3" t="s">
        <v>7772</v>
      </c>
      <c r="J1465" s="3" t="s">
        <v>7773</v>
      </c>
      <c r="M1465" s="5" t="s">
        <v>7774</v>
      </c>
      <c r="N1465" s="5" t="s">
        <v>7762</v>
      </c>
      <c r="O1465" s="20">
        <v>2026.0</v>
      </c>
      <c r="P1465" s="20">
        <v>1.0</v>
      </c>
      <c r="Q1465" s="20">
        <v>1.0</v>
      </c>
    </row>
    <row r="1466">
      <c r="A1466" s="3" t="s">
        <v>7775</v>
      </c>
      <c r="B1466" s="3" t="s">
        <v>7776</v>
      </c>
      <c r="C1466" s="20">
        <v>4.0</v>
      </c>
      <c r="D1466" s="20">
        <v>2027.0</v>
      </c>
      <c r="E1466" s="3" t="s">
        <v>2645</v>
      </c>
      <c r="F1466" s="7">
        <v>0.0637</v>
      </c>
      <c r="L1466" s="3" t="s">
        <v>523</v>
      </c>
      <c r="M1466" s="5" t="s">
        <v>7777</v>
      </c>
      <c r="N1466" s="5" t="s">
        <v>2650</v>
      </c>
      <c r="O1466" s="20">
        <v>2026.0</v>
      </c>
      <c r="P1466" s="20">
        <v>1.0</v>
      </c>
      <c r="Q1466" s="20">
        <v>1.0</v>
      </c>
    </row>
    <row r="1467">
      <c r="A1467" s="3" t="s">
        <v>742</v>
      </c>
      <c r="B1467" s="3" t="s">
        <v>7778</v>
      </c>
      <c r="C1467" s="20">
        <v>3.0</v>
      </c>
      <c r="D1467" s="20">
        <v>2025.0</v>
      </c>
      <c r="E1467" s="3" t="s">
        <v>6718</v>
      </c>
      <c r="F1467" s="7">
        <v>0.15</v>
      </c>
      <c r="I1467" s="3" t="s">
        <v>7779</v>
      </c>
      <c r="J1467" s="3" t="s">
        <v>7780</v>
      </c>
      <c r="M1467" s="5" t="s">
        <v>7781</v>
      </c>
      <c r="N1467" s="5" t="s">
        <v>743</v>
      </c>
      <c r="O1467" s="20">
        <v>2026.0</v>
      </c>
      <c r="P1467" s="20">
        <v>1.0</v>
      </c>
      <c r="Q1467" s="20">
        <v>1.0</v>
      </c>
    </row>
    <row r="1468">
      <c r="A1468" s="3" t="s">
        <v>7782</v>
      </c>
      <c r="B1468" s="3" t="s">
        <v>7783</v>
      </c>
      <c r="C1468" s="20">
        <v>3.0</v>
      </c>
      <c r="D1468" s="20">
        <v>2026.0</v>
      </c>
      <c r="E1468" s="3" t="s">
        <v>6159</v>
      </c>
      <c r="F1468" s="7">
        <v>0.0225</v>
      </c>
      <c r="L1468" s="3" t="s">
        <v>541</v>
      </c>
      <c r="M1468" s="5" t="s">
        <v>7784</v>
      </c>
      <c r="N1468" s="5" t="s">
        <v>3255</v>
      </c>
      <c r="O1468" s="20">
        <v>2026.0</v>
      </c>
      <c r="P1468" s="20">
        <v>1.0</v>
      </c>
      <c r="Q1468" s="3">
        <v>0.0</v>
      </c>
    </row>
    <row r="1469">
      <c r="A1469" s="3" t="s">
        <v>7785</v>
      </c>
      <c r="B1469" s="3" t="s">
        <v>7786</v>
      </c>
      <c r="C1469" s="20">
        <v>3.0</v>
      </c>
      <c r="D1469" s="20">
        <v>2026.0</v>
      </c>
      <c r="E1469" s="3" t="s">
        <v>6618</v>
      </c>
      <c r="F1469" s="11"/>
      <c r="L1469" s="3" t="s">
        <v>541</v>
      </c>
      <c r="M1469" s="5" t="s">
        <v>7787</v>
      </c>
      <c r="N1469" s="5" t="s">
        <v>6617</v>
      </c>
      <c r="O1469" s="20">
        <v>2026.0</v>
      </c>
      <c r="P1469" s="20">
        <v>1.0</v>
      </c>
      <c r="Q1469" s="3">
        <v>0.0</v>
      </c>
    </row>
    <row r="1470">
      <c r="A1470" s="3" t="s">
        <v>7788</v>
      </c>
      <c r="B1470" s="3" t="s">
        <v>7789</v>
      </c>
      <c r="C1470" s="20">
        <v>1.0</v>
      </c>
      <c r="D1470" s="20">
        <v>2026.0</v>
      </c>
      <c r="E1470" s="3" t="s">
        <v>7790</v>
      </c>
      <c r="F1470" s="7">
        <v>0.045</v>
      </c>
      <c r="I1470" s="3" t="s">
        <v>7791</v>
      </c>
      <c r="J1470" s="3" t="s">
        <v>7792</v>
      </c>
      <c r="L1470" s="3" t="s">
        <v>523</v>
      </c>
      <c r="M1470" s="5" t="s">
        <v>7793</v>
      </c>
      <c r="N1470" s="5" t="s">
        <v>4822</v>
      </c>
      <c r="O1470" s="20">
        <v>2026.0</v>
      </c>
      <c r="P1470" s="20">
        <v>1.0</v>
      </c>
      <c r="Q1470" s="20">
        <v>1.0</v>
      </c>
    </row>
    <row r="1471">
      <c r="A1471" s="3" t="s">
        <v>7794</v>
      </c>
      <c r="B1471" s="3" t="s">
        <v>7795</v>
      </c>
      <c r="C1471" s="20">
        <v>1.0</v>
      </c>
      <c r="D1471" s="20">
        <v>2024.0</v>
      </c>
      <c r="E1471" s="3" t="s">
        <v>5430</v>
      </c>
      <c r="F1471" s="7">
        <v>0.04</v>
      </c>
      <c r="I1471" s="3" t="s">
        <v>7796</v>
      </c>
      <c r="J1471" s="3" t="s">
        <v>7797</v>
      </c>
      <c r="M1471" s="5" t="s">
        <v>7798</v>
      </c>
      <c r="N1471" s="5" t="s">
        <v>4822</v>
      </c>
      <c r="O1471" s="20">
        <v>2026.0</v>
      </c>
      <c r="P1471" s="20">
        <v>1.0</v>
      </c>
      <c r="Q1471" s="20">
        <v>1.0</v>
      </c>
    </row>
    <row r="1472">
      <c r="A1472" s="3" t="s">
        <v>7790</v>
      </c>
      <c r="B1472" s="3" t="s">
        <v>7799</v>
      </c>
      <c r="C1472" s="20">
        <v>1.0</v>
      </c>
      <c r="D1472" s="20">
        <v>2025.0</v>
      </c>
      <c r="E1472" s="3" t="s">
        <v>7794</v>
      </c>
      <c r="F1472" s="7">
        <v>0.0425</v>
      </c>
      <c r="I1472" s="3" t="s">
        <v>7791</v>
      </c>
      <c r="J1472" s="3" t="s">
        <v>7800</v>
      </c>
      <c r="M1472" s="5" t="s">
        <v>7801</v>
      </c>
      <c r="N1472" s="5" t="s">
        <v>4822</v>
      </c>
      <c r="O1472" s="20">
        <v>2026.0</v>
      </c>
      <c r="P1472" s="20">
        <v>1.0</v>
      </c>
      <c r="Q1472" s="20">
        <v>1.0</v>
      </c>
    </row>
    <row r="1473">
      <c r="A1473" s="3" t="s">
        <v>7802</v>
      </c>
      <c r="B1473" s="3" t="s">
        <v>7803</v>
      </c>
      <c r="C1473" s="20">
        <v>2.0</v>
      </c>
      <c r="D1473" s="20">
        <v>2026.0</v>
      </c>
      <c r="E1473" s="3" t="s">
        <v>7804</v>
      </c>
      <c r="F1473" s="7">
        <v>0.0854</v>
      </c>
      <c r="L1473" s="3" t="s">
        <v>523</v>
      </c>
      <c r="M1473" s="5" t="s">
        <v>7805</v>
      </c>
      <c r="N1473" s="5" t="s">
        <v>7806</v>
      </c>
      <c r="O1473" s="20">
        <v>2026.0</v>
      </c>
      <c r="P1473" s="20">
        <v>1.0</v>
      </c>
      <c r="Q1473" s="3">
        <v>0.0</v>
      </c>
    </row>
    <row r="1474">
      <c r="A1474" s="3" t="s">
        <v>7804</v>
      </c>
      <c r="B1474" s="3" t="s">
        <v>7807</v>
      </c>
      <c r="C1474" s="20">
        <v>3.0</v>
      </c>
      <c r="D1474" s="20">
        <v>2025.0</v>
      </c>
      <c r="E1474" s="3" t="s">
        <v>7808</v>
      </c>
      <c r="F1474" s="7">
        <v>0.0854</v>
      </c>
      <c r="J1474" s="3" t="s">
        <v>7809</v>
      </c>
      <c r="M1474" s="5" t="s">
        <v>7810</v>
      </c>
      <c r="N1474" s="5" t="s">
        <v>7806</v>
      </c>
      <c r="O1474" s="20">
        <v>2026.0</v>
      </c>
      <c r="P1474" s="20">
        <v>1.0</v>
      </c>
      <c r="Q1474" s="20">
        <v>1.0</v>
      </c>
    </row>
    <row r="1475">
      <c r="A1475" s="3" t="s">
        <v>7811</v>
      </c>
      <c r="B1475" s="3" t="s">
        <v>7812</v>
      </c>
      <c r="C1475" s="20">
        <v>2.0</v>
      </c>
      <c r="D1475" s="20">
        <v>2024.0</v>
      </c>
      <c r="E1475" s="3" t="s">
        <v>6048</v>
      </c>
      <c r="F1475" s="7">
        <v>0.0139</v>
      </c>
      <c r="J1475" s="3" t="s">
        <v>7813</v>
      </c>
      <c r="M1475" s="5" t="s">
        <v>7814</v>
      </c>
      <c r="N1475" s="5" t="s">
        <v>6053</v>
      </c>
      <c r="O1475" s="20">
        <v>2026.0</v>
      </c>
      <c r="P1475" s="20">
        <v>1.0</v>
      </c>
      <c r="Q1475" s="20">
        <v>1.0</v>
      </c>
    </row>
    <row r="1476">
      <c r="A1476" s="3" t="s">
        <v>7815</v>
      </c>
      <c r="B1476" s="3" t="s">
        <v>7816</v>
      </c>
      <c r="C1476" s="20">
        <v>4.0</v>
      </c>
      <c r="D1476" s="20">
        <v>2025.0</v>
      </c>
      <c r="E1476" s="3" t="s">
        <v>992</v>
      </c>
      <c r="F1476" s="7">
        <v>0.034</v>
      </c>
      <c r="I1476" s="3" t="s">
        <v>7817</v>
      </c>
      <c r="J1476" s="3" t="s">
        <v>7818</v>
      </c>
      <c r="L1476" s="3" t="s">
        <v>495</v>
      </c>
      <c r="M1476" s="5" t="s">
        <v>7819</v>
      </c>
      <c r="N1476" s="5" t="s">
        <v>921</v>
      </c>
      <c r="O1476" s="20">
        <v>2026.0</v>
      </c>
      <c r="P1476" s="20">
        <v>1.0</v>
      </c>
      <c r="Q1476" s="20">
        <v>1.0</v>
      </c>
    </row>
    <row r="1477">
      <c r="A1477" s="3" t="s">
        <v>7820</v>
      </c>
      <c r="B1477" s="3" t="s">
        <v>7821</v>
      </c>
      <c r="C1477" s="20">
        <v>4.0</v>
      </c>
      <c r="D1477" s="20">
        <v>2028.0</v>
      </c>
      <c r="E1477" s="3" t="s">
        <v>7815</v>
      </c>
      <c r="F1477" s="7">
        <v>0.034</v>
      </c>
      <c r="L1477" s="3" t="s">
        <v>495</v>
      </c>
      <c r="M1477" s="5" t="s">
        <v>7822</v>
      </c>
      <c r="N1477" s="5" t="s">
        <v>921</v>
      </c>
      <c r="O1477" s="20">
        <v>2026.0</v>
      </c>
      <c r="P1477" s="20">
        <v>1.0</v>
      </c>
      <c r="Q1477" s="3">
        <v>0.0</v>
      </c>
    </row>
    <row r="1478">
      <c r="A1478" s="3" t="s">
        <v>7823</v>
      </c>
      <c r="B1478" s="3" t="s">
        <v>7824</v>
      </c>
      <c r="C1478" s="20">
        <v>1.0</v>
      </c>
      <c r="D1478" s="20">
        <v>2024.0</v>
      </c>
      <c r="E1478" s="3" t="s">
        <v>1499</v>
      </c>
      <c r="F1478" s="7">
        <v>0.11</v>
      </c>
      <c r="K1478" s="3" t="s">
        <v>7825</v>
      </c>
      <c r="M1478" s="5" t="s">
        <v>7826</v>
      </c>
      <c r="N1478" s="5" t="s">
        <v>1504</v>
      </c>
      <c r="O1478" s="20">
        <v>2026.0</v>
      </c>
      <c r="P1478" s="20">
        <v>1.0</v>
      </c>
      <c r="Q1478" s="20">
        <v>1.0</v>
      </c>
    </row>
    <row r="1479">
      <c r="A1479" s="3" t="s">
        <v>7827</v>
      </c>
      <c r="B1479" s="3" t="s">
        <v>7828</v>
      </c>
      <c r="C1479" s="20">
        <v>3.0</v>
      </c>
      <c r="D1479" s="20">
        <v>2023.0</v>
      </c>
      <c r="E1479" s="3" t="s">
        <v>2075</v>
      </c>
      <c r="F1479" s="7">
        <v>0.11</v>
      </c>
      <c r="I1479" s="3" t="s">
        <v>7829</v>
      </c>
      <c r="J1479" s="3" t="s">
        <v>7830</v>
      </c>
      <c r="M1479" s="5" t="s">
        <v>7831</v>
      </c>
      <c r="N1479" s="5" t="s">
        <v>2080</v>
      </c>
      <c r="O1479" s="20">
        <v>2026.0</v>
      </c>
      <c r="P1479" s="20">
        <v>1.0</v>
      </c>
      <c r="Q1479" s="20">
        <v>1.0</v>
      </c>
    </row>
    <row r="1480">
      <c r="A1480" s="3" t="s">
        <v>7832</v>
      </c>
      <c r="B1480" s="3" t="s">
        <v>7833</v>
      </c>
      <c r="C1480" s="20">
        <v>3.0</v>
      </c>
      <c r="D1480" s="20">
        <v>2025.0</v>
      </c>
      <c r="E1480" s="3" t="s">
        <v>7827</v>
      </c>
      <c r="F1480" s="7">
        <v>0.11</v>
      </c>
      <c r="I1480" s="3" t="s">
        <v>7834</v>
      </c>
      <c r="J1480" s="3" t="s">
        <v>7835</v>
      </c>
      <c r="M1480" s="5" t="s">
        <v>7836</v>
      </c>
      <c r="N1480" s="5" t="s">
        <v>2080</v>
      </c>
      <c r="O1480" s="20">
        <v>2026.0</v>
      </c>
      <c r="P1480" s="20">
        <v>1.0</v>
      </c>
      <c r="Q1480" s="20">
        <v>1.0</v>
      </c>
    </row>
    <row r="1481">
      <c r="A1481" s="3" t="s">
        <v>7837</v>
      </c>
      <c r="B1481" s="3" t="s">
        <v>7838</v>
      </c>
      <c r="C1481" s="20">
        <v>3.0</v>
      </c>
      <c r="D1481" s="20">
        <v>2026.0</v>
      </c>
      <c r="E1481" s="3" t="s">
        <v>7839</v>
      </c>
      <c r="F1481" s="7">
        <v>0.128</v>
      </c>
      <c r="L1481" s="3" t="s">
        <v>495</v>
      </c>
      <c r="M1481" s="5" t="s">
        <v>7840</v>
      </c>
      <c r="N1481" s="5" t="s">
        <v>7841</v>
      </c>
      <c r="O1481" s="20">
        <v>2026.0</v>
      </c>
      <c r="P1481" s="20">
        <v>1.0</v>
      </c>
      <c r="Q1481" s="3">
        <v>0.0</v>
      </c>
    </row>
    <row r="1482">
      <c r="A1482" s="3" t="s">
        <v>7842</v>
      </c>
      <c r="B1482" s="3" t="s">
        <v>7843</v>
      </c>
      <c r="C1482" s="20">
        <v>1.0</v>
      </c>
      <c r="D1482" s="20">
        <v>2024.0</v>
      </c>
      <c r="E1482" s="3" t="s">
        <v>7844</v>
      </c>
      <c r="F1482" s="7">
        <v>0.0417</v>
      </c>
      <c r="I1482" s="3" t="s">
        <v>7845</v>
      </c>
      <c r="J1482" s="3" t="s">
        <v>7846</v>
      </c>
      <c r="M1482" s="5" t="s">
        <v>7847</v>
      </c>
      <c r="N1482" s="5" t="s">
        <v>7848</v>
      </c>
      <c r="O1482" s="20">
        <v>2026.0</v>
      </c>
      <c r="P1482" s="20">
        <v>1.0</v>
      </c>
      <c r="Q1482" s="20">
        <v>1.0</v>
      </c>
    </row>
    <row r="1483">
      <c r="A1483" s="3" t="s">
        <v>7849</v>
      </c>
      <c r="B1483" s="3" t="s">
        <v>7850</v>
      </c>
      <c r="C1483" s="20">
        <v>2.0</v>
      </c>
      <c r="D1483" s="20">
        <v>2025.0</v>
      </c>
      <c r="E1483" s="3" t="s">
        <v>7842</v>
      </c>
      <c r="F1483" s="7">
        <v>0.0417</v>
      </c>
      <c r="J1483" s="3" t="s">
        <v>7851</v>
      </c>
      <c r="M1483" s="5" t="s">
        <v>7852</v>
      </c>
      <c r="N1483" s="5" t="s">
        <v>7848</v>
      </c>
      <c r="O1483" s="20">
        <v>2026.0</v>
      </c>
      <c r="P1483" s="20">
        <v>1.0</v>
      </c>
      <c r="Q1483" s="20">
        <v>1.0</v>
      </c>
    </row>
    <row r="1484">
      <c r="A1484" s="3" t="s">
        <v>7853</v>
      </c>
      <c r="B1484" s="3" t="s">
        <v>7854</v>
      </c>
      <c r="C1484" s="20">
        <v>2.0</v>
      </c>
      <c r="D1484" s="20">
        <v>2026.0</v>
      </c>
      <c r="E1484" s="3" t="s">
        <v>632</v>
      </c>
      <c r="F1484" s="11"/>
      <c r="L1484" s="3" t="s">
        <v>541</v>
      </c>
      <c r="M1484" s="5" t="s">
        <v>76</v>
      </c>
      <c r="N1484" s="5" t="s">
        <v>633</v>
      </c>
      <c r="O1484" s="20">
        <v>2026.0</v>
      </c>
      <c r="P1484" s="20">
        <v>1.0</v>
      </c>
      <c r="Q1484" s="3">
        <v>0.0</v>
      </c>
    </row>
    <row r="1485">
      <c r="A1485" s="3" t="s">
        <v>7855</v>
      </c>
      <c r="B1485" s="3" t="s">
        <v>7856</v>
      </c>
      <c r="C1485" s="20">
        <v>2.0</v>
      </c>
      <c r="D1485" s="20">
        <v>2025.0</v>
      </c>
      <c r="E1485" s="3" t="s">
        <v>7857</v>
      </c>
      <c r="F1485" s="7">
        <v>0.15</v>
      </c>
      <c r="I1485" s="3" t="s">
        <v>7858</v>
      </c>
      <c r="J1485" s="3" t="s">
        <v>7859</v>
      </c>
      <c r="M1485" s="5" t="s">
        <v>7860</v>
      </c>
      <c r="N1485" s="5" t="s">
        <v>815</v>
      </c>
      <c r="O1485" s="20">
        <v>2026.0</v>
      </c>
      <c r="P1485" s="20">
        <v>1.0</v>
      </c>
      <c r="Q1485" s="20">
        <v>1.0</v>
      </c>
    </row>
    <row r="1486">
      <c r="A1486" s="3" t="s">
        <v>7861</v>
      </c>
      <c r="B1486" s="3" t="s">
        <v>7862</v>
      </c>
      <c r="C1486" s="20">
        <v>1.0</v>
      </c>
      <c r="D1486" s="20">
        <v>2025.0</v>
      </c>
      <c r="E1486" s="3" t="s">
        <v>7863</v>
      </c>
      <c r="F1486" s="7">
        <v>0.125</v>
      </c>
      <c r="I1486" s="3" t="s">
        <v>7864</v>
      </c>
      <c r="J1486" s="3" t="s">
        <v>7865</v>
      </c>
      <c r="M1486" s="5" t="s">
        <v>7866</v>
      </c>
      <c r="N1486" s="5" t="s">
        <v>836</v>
      </c>
      <c r="O1486" s="20">
        <v>2026.0</v>
      </c>
      <c r="P1486" s="20">
        <v>1.0</v>
      </c>
      <c r="Q1486" s="20">
        <v>1.0</v>
      </c>
    </row>
    <row r="1487">
      <c r="A1487" s="3" t="s">
        <v>7867</v>
      </c>
      <c r="B1487" s="3" t="s">
        <v>7868</v>
      </c>
      <c r="C1487" s="20">
        <v>4.0</v>
      </c>
      <c r="D1487" s="20">
        <v>2024.0</v>
      </c>
      <c r="E1487" s="3" t="s">
        <v>7869</v>
      </c>
      <c r="F1487" s="7">
        <v>0.0458</v>
      </c>
      <c r="I1487" s="3" t="s">
        <v>7870</v>
      </c>
      <c r="J1487" s="3" t="s">
        <v>7871</v>
      </c>
      <c r="M1487" s="5" t="s">
        <v>7872</v>
      </c>
      <c r="N1487" s="5" t="s">
        <v>7873</v>
      </c>
      <c r="O1487" s="20">
        <v>2026.0</v>
      </c>
      <c r="P1487" s="20">
        <v>1.0</v>
      </c>
      <c r="Q1487" s="20">
        <v>1.0</v>
      </c>
    </row>
    <row r="1488">
      <c r="A1488" s="3" t="s">
        <v>7874</v>
      </c>
      <c r="B1488" s="3" t="s">
        <v>7875</v>
      </c>
      <c r="C1488" s="20">
        <v>4.0</v>
      </c>
      <c r="D1488" s="20">
        <v>2024.0</v>
      </c>
      <c r="E1488" s="3" t="s">
        <v>7876</v>
      </c>
      <c r="F1488" s="7">
        <v>0.15</v>
      </c>
      <c r="I1488" s="3" t="s">
        <v>7877</v>
      </c>
      <c r="J1488" s="3" t="s">
        <v>7878</v>
      </c>
      <c r="M1488" s="5" t="s">
        <v>7879</v>
      </c>
      <c r="N1488" s="5" t="s">
        <v>7880</v>
      </c>
      <c r="O1488" s="20">
        <v>2026.0</v>
      </c>
      <c r="P1488" s="20">
        <v>1.0</v>
      </c>
      <c r="Q1488" s="20">
        <v>1.0</v>
      </c>
    </row>
    <row r="1489">
      <c r="A1489" s="3" t="s">
        <v>7881</v>
      </c>
      <c r="B1489" s="3" t="s">
        <v>7882</v>
      </c>
      <c r="C1489" s="20">
        <v>2.0</v>
      </c>
      <c r="D1489" s="20">
        <v>2024.0</v>
      </c>
      <c r="E1489" s="3" t="s">
        <v>7883</v>
      </c>
      <c r="F1489" s="7">
        <v>0.2</v>
      </c>
      <c r="I1489" s="3" t="s">
        <v>7884</v>
      </c>
      <c r="J1489" s="3" t="s">
        <v>7885</v>
      </c>
      <c r="M1489" s="5" t="s">
        <v>7886</v>
      </c>
      <c r="N1489" s="5" t="s">
        <v>615</v>
      </c>
      <c r="O1489" s="20">
        <v>2026.0</v>
      </c>
      <c r="P1489" s="20">
        <v>1.0</v>
      </c>
      <c r="Q1489" s="20">
        <v>1.0</v>
      </c>
    </row>
    <row r="1490">
      <c r="A1490" s="3" t="s">
        <v>7887</v>
      </c>
      <c r="B1490" s="3" t="s">
        <v>7888</v>
      </c>
      <c r="C1490" s="20">
        <v>3.0</v>
      </c>
      <c r="D1490" s="20">
        <v>2024.0</v>
      </c>
      <c r="E1490" s="3" t="s">
        <v>7889</v>
      </c>
      <c r="F1490" s="7">
        <v>0.095</v>
      </c>
      <c r="I1490" s="3" t="s">
        <v>7890</v>
      </c>
      <c r="J1490" s="3" t="s">
        <v>7891</v>
      </c>
      <c r="M1490" s="5" t="s">
        <v>7892</v>
      </c>
      <c r="N1490" s="5" t="s">
        <v>7893</v>
      </c>
      <c r="O1490" s="20">
        <v>2026.0</v>
      </c>
      <c r="P1490" s="20">
        <v>1.0</v>
      </c>
      <c r="Q1490" s="20">
        <v>1.0</v>
      </c>
    </row>
    <row r="1491">
      <c r="A1491" s="3" t="s">
        <v>7468</v>
      </c>
      <c r="B1491" s="3" t="s">
        <v>7894</v>
      </c>
      <c r="C1491" s="20">
        <v>1.0</v>
      </c>
      <c r="D1491" s="20">
        <v>2025.0</v>
      </c>
      <c r="E1491" s="3" t="s">
        <v>6480</v>
      </c>
      <c r="F1491" s="7">
        <v>0.2</v>
      </c>
      <c r="I1491" s="3" t="s">
        <v>7895</v>
      </c>
      <c r="J1491" s="3" t="s">
        <v>7896</v>
      </c>
      <c r="M1491" s="5" t="s">
        <v>7897</v>
      </c>
      <c r="N1491" s="5" t="s">
        <v>6486</v>
      </c>
      <c r="O1491" s="20">
        <v>2026.0</v>
      </c>
      <c r="P1491" s="20">
        <v>1.0</v>
      </c>
      <c r="Q1491" s="20">
        <v>1.0</v>
      </c>
    </row>
    <row r="1492">
      <c r="A1492" s="3" t="s">
        <v>7898</v>
      </c>
      <c r="B1492" s="3" t="s">
        <v>7899</v>
      </c>
      <c r="C1492" s="20">
        <v>2.0</v>
      </c>
      <c r="D1492" s="20">
        <v>2026.0</v>
      </c>
      <c r="E1492" s="3" t="s">
        <v>7900</v>
      </c>
      <c r="F1492" s="7">
        <v>0.15</v>
      </c>
      <c r="I1492" s="3" t="s">
        <v>7901</v>
      </c>
      <c r="L1492" s="3" t="s">
        <v>523</v>
      </c>
      <c r="M1492" s="5" t="s">
        <v>7902</v>
      </c>
      <c r="N1492" s="5" t="s">
        <v>6100</v>
      </c>
      <c r="O1492" s="20">
        <v>2026.0</v>
      </c>
      <c r="P1492" s="20">
        <v>1.0</v>
      </c>
      <c r="Q1492" s="20">
        <v>1.0</v>
      </c>
    </row>
    <row r="1493">
      <c r="A1493" s="3" t="s">
        <v>7634</v>
      </c>
      <c r="B1493" s="3" t="s">
        <v>7903</v>
      </c>
      <c r="C1493" s="20">
        <v>3.0</v>
      </c>
      <c r="D1493" s="20">
        <v>2023.0</v>
      </c>
      <c r="E1493" s="3" t="s">
        <v>7904</v>
      </c>
      <c r="F1493" s="7">
        <v>0.0366</v>
      </c>
      <c r="I1493" s="3" t="s">
        <v>7905</v>
      </c>
      <c r="J1493" s="3" t="s">
        <v>7906</v>
      </c>
      <c r="M1493" s="5" t="s">
        <v>7907</v>
      </c>
      <c r="N1493" s="5" t="s">
        <v>7637</v>
      </c>
      <c r="O1493" s="20">
        <v>2026.0</v>
      </c>
      <c r="P1493" s="20">
        <v>1.0</v>
      </c>
      <c r="Q1493" s="20">
        <v>1.0</v>
      </c>
    </row>
    <row r="1494">
      <c r="A1494" s="3" t="s">
        <v>7908</v>
      </c>
      <c r="B1494" s="3" t="s">
        <v>7909</v>
      </c>
      <c r="C1494" s="20">
        <v>4.0</v>
      </c>
      <c r="D1494" s="20">
        <v>2024.0</v>
      </c>
      <c r="E1494" s="3" t="s">
        <v>7042</v>
      </c>
      <c r="F1494" s="7">
        <v>0.125</v>
      </c>
      <c r="J1494" s="3" t="s">
        <v>7910</v>
      </c>
      <c r="M1494" s="5" t="s">
        <v>7911</v>
      </c>
      <c r="N1494" s="5" t="s">
        <v>1842</v>
      </c>
      <c r="O1494" s="20">
        <v>2026.0</v>
      </c>
      <c r="P1494" s="20">
        <v>1.0</v>
      </c>
      <c r="Q1494" s="20">
        <v>1.0</v>
      </c>
    </row>
    <row r="1495">
      <c r="A1495" s="3" t="s">
        <v>3152</v>
      </c>
      <c r="B1495" s="3" t="s">
        <v>7912</v>
      </c>
      <c r="C1495" s="20">
        <v>3.0</v>
      </c>
      <c r="D1495" s="20">
        <v>2025.0</v>
      </c>
      <c r="E1495" s="3" t="s">
        <v>5677</v>
      </c>
      <c r="F1495" s="7">
        <v>0.085</v>
      </c>
      <c r="I1495" s="3" t="s">
        <v>7913</v>
      </c>
      <c r="J1495" s="3" t="s">
        <v>7914</v>
      </c>
      <c r="M1495" s="5" t="s">
        <v>7915</v>
      </c>
      <c r="N1495" s="5" t="s">
        <v>3154</v>
      </c>
      <c r="O1495" s="20">
        <v>2026.0</v>
      </c>
      <c r="P1495" s="20">
        <v>1.0</v>
      </c>
      <c r="Q1495" s="20">
        <v>1.0</v>
      </c>
    </row>
    <row r="1496">
      <c r="A1496" s="3" t="s">
        <v>7916</v>
      </c>
      <c r="B1496" s="3" t="s">
        <v>7917</v>
      </c>
      <c r="C1496" s="20">
        <v>3.0</v>
      </c>
      <c r="D1496" s="20">
        <v>2025.0</v>
      </c>
      <c r="E1496" s="3" t="s">
        <v>7887</v>
      </c>
      <c r="F1496" s="7">
        <v>0.095</v>
      </c>
      <c r="I1496" s="3" t="s">
        <v>7918</v>
      </c>
      <c r="K1496" s="3" t="s">
        <v>7919</v>
      </c>
      <c r="M1496" s="5" t="s">
        <v>7920</v>
      </c>
      <c r="N1496" s="5" t="s">
        <v>7893</v>
      </c>
      <c r="O1496" s="20">
        <v>2026.0</v>
      </c>
      <c r="P1496" s="20">
        <v>1.0</v>
      </c>
      <c r="Q1496" s="20">
        <v>1.0</v>
      </c>
    </row>
    <row r="1497">
      <c r="A1497" s="3" t="s">
        <v>7921</v>
      </c>
      <c r="B1497" s="3" t="s">
        <v>7922</v>
      </c>
      <c r="C1497" s="20">
        <v>3.0</v>
      </c>
      <c r="D1497" s="20">
        <v>2026.0</v>
      </c>
      <c r="E1497" s="3" t="s">
        <v>729</v>
      </c>
      <c r="F1497" s="7">
        <v>0.04</v>
      </c>
      <c r="I1497" s="3" t="s">
        <v>730</v>
      </c>
      <c r="L1497" s="3" t="s">
        <v>495</v>
      </c>
      <c r="M1497" s="5" t="s">
        <v>91</v>
      </c>
      <c r="N1497" s="5" t="s">
        <v>731</v>
      </c>
      <c r="O1497" s="20">
        <v>2026.0</v>
      </c>
      <c r="P1497" s="20">
        <v>1.0</v>
      </c>
      <c r="Q1497" s="3">
        <v>0.0</v>
      </c>
    </row>
    <row r="1498">
      <c r="A1498" s="3" t="s">
        <v>7923</v>
      </c>
      <c r="B1498" s="3" t="s">
        <v>7924</v>
      </c>
      <c r="C1498" s="20">
        <v>3.0</v>
      </c>
      <c r="D1498" s="20">
        <v>2026.0</v>
      </c>
      <c r="E1498" s="3" t="s">
        <v>7925</v>
      </c>
      <c r="F1498" s="7">
        <v>0.1615</v>
      </c>
      <c r="L1498" s="3" t="s">
        <v>523</v>
      </c>
      <c r="M1498" s="5" t="s">
        <v>7926</v>
      </c>
      <c r="N1498" s="5" t="s">
        <v>7927</v>
      </c>
      <c r="O1498" s="20">
        <v>2026.0</v>
      </c>
      <c r="P1498" s="20">
        <v>1.0</v>
      </c>
      <c r="Q1498" s="20">
        <v>1.0</v>
      </c>
    </row>
    <row r="1499">
      <c r="A1499" s="3" t="s">
        <v>7928</v>
      </c>
      <c r="B1499" s="3" t="s">
        <v>7929</v>
      </c>
      <c r="C1499" s="20">
        <v>4.0</v>
      </c>
      <c r="D1499" s="20">
        <v>2024.0</v>
      </c>
      <c r="E1499" s="3" t="s">
        <v>7930</v>
      </c>
      <c r="F1499" s="7">
        <v>0.2</v>
      </c>
      <c r="I1499" s="3" t="s">
        <v>7931</v>
      </c>
      <c r="J1499" s="3" t="s">
        <v>7932</v>
      </c>
      <c r="M1499" s="5" t="s">
        <v>7933</v>
      </c>
      <c r="N1499" s="5" t="s">
        <v>821</v>
      </c>
      <c r="O1499" s="20">
        <v>2026.0</v>
      </c>
      <c r="P1499" s="20">
        <v>1.0</v>
      </c>
      <c r="Q1499" s="20">
        <v>1.0</v>
      </c>
    </row>
    <row r="1500">
      <c r="A1500" s="3" t="s">
        <v>7934</v>
      </c>
      <c r="B1500" s="3" t="s">
        <v>7935</v>
      </c>
      <c r="C1500" s="20">
        <v>2.0</v>
      </c>
      <c r="D1500" s="20">
        <v>2026.0</v>
      </c>
      <c r="E1500" s="3" t="s">
        <v>5449</v>
      </c>
      <c r="F1500" s="7">
        <v>0.075</v>
      </c>
      <c r="I1500" s="3" t="s">
        <v>7936</v>
      </c>
      <c r="L1500" s="3" t="s">
        <v>523</v>
      </c>
      <c r="M1500" s="5" t="s">
        <v>7937</v>
      </c>
      <c r="N1500" s="5" t="s">
        <v>1101</v>
      </c>
      <c r="O1500" s="20">
        <v>2026.0</v>
      </c>
      <c r="P1500" s="20">
        <v>1.0</v>
      </c>
      <c r="Q1500" s="20">
        <v>1.0</v>
      </c>
    </row>
    <row r="1501">
      <c r="A1501" s="3" t="s">
        <v>7938</v>
      </c>
      <c r="B1501" s="3" t="s">
        <v>7939</v>
      </c>
      <c r="C1501" s="20">
        <v>4.0</v>
      </c>
      <c r="D1501" s="20">
        <v>2025.0</v>
      </c>
      <c r="E1501" s="3" t="s">
        <v>7550</v>
      </c>
      <c r="F1501" s="7">
        <v>0.072</v>
      </c>
      <c r="I1501" s="3" t="s">
        <v>7940</v>
      </c>
      <c r="J1501" s="3" t="s">
        <v>7941</v>
      </c>
      <c r="L1501" s="3" t="s">
        <v>541</v>
      </c>
      <c r="M1501" s="5" t="s">
        <v>7942</v>
      </c>
      <c r="N1501" s="5" t="s">
        <v>931</v>
      </c>
      <c r="O1501" s="20">
        <v>2026.0</v>
      </c>
      <c r="P1501" s="20">
        <v>1.0</v>
      </c>
      <c r="Q1501" s="20">
        <v>1.0</v>
      </c>
    </row>
    <row r="1502">
      <c r="A1502" s="3" t="s">
        <v>7943</v>
      </c>
      <c r="B1502" s="3" t="s">
        <v>7944</v>
      </c>
      <c r="C1502" s="20">
        <v>4.0</v>
      </c>
      <c r="D1502" s="20">
        <v>2026.0</v>
      </c>
      <c r="E1502" s="3" t="s">
        <v>7938</v>
      </c>
      <c r="F1502" s="7">
        <v>0.072</v>
      </c>
      <c r="L1502" s="3" t="s">
        <v>7945</v>
      </c>
      <c r="M1502" s="5" t="s">
        <v>7946</v>
      </c>
      <c r="N1502" s="5" t="s">
        <v>931</v>
      </c>
      <c r="O1502" s="20">
        <v>2026.0</v>
      </c>
      <c r="P1502" s="20">
        <v>1.0</v>
      </c>
      <c r="Q1502" s="3">
        <v>0.0</v>
      </c>
    </row>
    <row r="1503">
      <c r="A1503" s="3" t="s">
        <v>7947</v>
      </c>
      <c r="B1503" s="3" t="s">
        <v>7948</v>
      </c>
      <c r="C1503" s="20">
        <v>3.0</v>
      </c>
      <c r="D1503" s="20">
        <v>2026.0</v>
      </c>
      <c r="E1503" s="3" t="s">
        <v>3844</v>
      </c>
      <c r="F1503" s="7">
        <v>0.027</v>
      </c>
      <c r="L1503" s="3" t="s">
        <v>541</v>
      </c>
      <c r="M1503" s="5" t="s">
        <v>7949</v>
      </c>
      <c r="N1503" s="5" t="s">
        <v>3501</v>
      </c>
      <c r="O1503" s="20">
        <v>2026.0</v>
      </c>
      <c r="P1503" s="20">
        <v>1.0</v>
      </c>
      <c r="Q1503" s="3">
        <v>0.0</v>
      </c>
    </row>
    <row r="1504">
      <c r="A1504" s="3" t="s">
        <v>7950</v>
      </c>
      <c r="B1504" s="3" t="s">
        <v>7951</v>
      </c>
      <c r="C1504" s="20">
        <v>3.0</v>
      </c>
      <c r="D1504" s="20">
        <v>2024.0</v>
      </c>
      <c r="E1504" s="3" t="s">
        <v>7952</v>
      </c>
      <c r="F1504" s="7">
        <v>0.15</v>
      </c>
      <c r="J1504" s="3" t="s">
        <v>7953</v>
      </c>
      <c r="M1504" s="5" t="s">
        <v>7954</v>
      </c>
      <c r="N1504" s="5" t="s">
        <v>7955</v>
      </c>
      <c r="O1504" s="20">
        <v>2026.0</v>
      </c>
      <c r="P1504" s="20">
        <v>1.0</v>
      </c>
      <c r="Q1504" s="20">
        <v>1.0</v>
      </c>
    </row>
    <row r="1505">
      <c r="A1505" s="3" t="s">
        <v>7956</v>
      </c>
      <c r="B1505" s="3" t="s">
        <v>7957</v>
      </c>
      <c r="C1505" s="20">
        <v>3.0</v>
      </c>
      <c r="D1505" s="20">
        <v>2025.0</v>
      </c>
      <c r="E1505" s="3" t="s">
        <v>7950</v>
      </c>
      <c r="F1505" s="7">
        <v>0.15</v>
      </c>
      <c r="M1505" s="5" t="s">
        <v>7958</v>
      </c>
      <c r="N1505" s="5" t="s">
        <v>7955</v>
      </c>
      <c r="O1505" s="20">
        <v>2026.0</v>
      </c>
      <c r="P1505" s="20">
        <v>1.0</v>
      </c>
      <c r="Q1505" s="20">
        <v>1.0</v>
      </c>
    </row>
    <row r="1506">
      <c r="A1506" s="3" t="s">
        <v>7959</v>
      </c>
      <c r="B1506" s="3" t="s">
        <v>7960</v>
      </c>
      <c r="C1506" s="20">
        <v>4.0</v>
      </c>
      <c r="D1506" s="20">
        <v>2026.0</v>
      </c>
      <c r="E1506" s="3" t="s">
        <v>5989</v>
      </c>
      <c r="F1506" s="7">
        <v>0.072</v>
      </c>
      <c r="L1506" s="3" t="s">
        <v>541</v>
      </c>
      <c r="M1506" s="5" t="s">
        <v>7961</v>
      </c>
      <c r="N1506" s="5" t="s">
        <v>5995</v>
      </c>
      <c r="O1506" s="20">
        <v>2026.0</v>
      </c>
      <c r="P1506" s="20">
        <v>1.0</v>
      </c>
      <c r="Q1506" s="3">
        <v>0.0</v>
      </c>
    </row>
    <row r="1507">
      <c r="A1507" s="3" t="s">
        <v>5991</v>
      </c>
      <c r="B1507" s="3" t="s">
        <v>7962</v>
      </c>
      <c r="C1507" s="20">
        <v>4.0</v>
      </c>
      <c r="D1507" s="20">
        <v>2024.0</v>
      </c>
      <c r="E1507" s="3" t="s">
        <v>7963</v>
      </c>
      <c r="F1507" s="7">
        <v>0.072</v>
      </c>
      <c r="I1507" s="3" t="s">
        <v>7964</v>
      </c>
      <c r="J1507" s="3" t="s">
        <v>7965</v>
      </c>
      <c r="M1507" s="5" t="s">
        <v>7966</v>
      </c>
      <c r="N1507" s="5" t="s">
        <v>5995</v>
      </c>
      <c r="O1507" s="20">
        <v>2026.0</v>
      </c>
      <c r="P1507" s="20">
        <v>1.0</v>
      </c>
      <c r="Q1507" s="20">
        <v>1.0</v>
      </c>
    </row>
    <row r="1508">
      <c r="A1508" s="3" t="s">
        <v>7967</v>
      </c>
      <c r="B1508" s="3" t="s">
        <v>7968</v>
      </c>
      <c r="C1508" s="20">
        <v>2.0</v>
      </c>
      <c r="D1508" s="20">
        <v>2015.0</v>
      </c>
      <c r="E1508" s="3" t="s">
        <v>7969</v>
      </c>
      <c r="F1508" s="11"/>
      <c r="G1508" s="6">
        <v>42613.0</v>
      </c>
      <c r="H1508" s="6">
        <v>42248.0</v>
      </c>
      <c r="M1508" s="5" t="s">
        <v>7970</v>
      </c>
      <c r="N1508" s="5" t="s">
        <v>5270</v>
      </c>
      <c r="O1508" s="20">
        <v>2026.0</v>
      </c>
      <c r="P1508" s="20">
        <v>1.0</v>
      </c>
      <c r="Q1508" s="3">
        <v>0.0</v>
      </c>
    </row>
    <row r="1509">
      <c r="A1509" s="3" t="s">
        <v>7971</v>
      </c>
      <c r="B1509" s="3" t="s">
        <v>7972</v>
      </c>
      <c r="C1509" s="20">
        <v>3.0</v>
      </c>
      <c r="D1509" s="20">
        <v>2015.0</v>
      </c>
      <c r="F1509" s="11"/>
      <c r="G1509" s="6">
        <v>42627.0</v>
      </c>
      <c r="H1509" s="6">
        <v>42262.0</v>
      </c>
      <c r="M1509" s="5" t="s">
        <v>7973</v>
      </c>
      <c r="N1509" s="5" t="s">
        <v>3307</v>
      </c>
      <c r="O1509" s="20">
        <v>2026.0</v>
      </c>
      <c r="P1509" s="20">
        <v>1.0</v>
      </c>
      <c r="Q1509" s="3">
        <v>0.0</v>
      </c>
    </row>
    <row r="1510">
      <c r="A1510" s="3" t="s">
        <v>7974</v>
      </c>
      <c r="B1510" s="3" t="s">
        <v>7975</v>
      </c>
      <c r="C1510" s="20">
        <v>3.0</v>
      </c>
      <c r="D1510" s="20">
        <v>2014.0</v>
      </c>
      <c r="F1510" s="11"/>
      <c r="G1510" s="6">
        <v>42261.0</v>
      </c>
      <c r="H1510" s="6">
        <v>41897.0</v>
      </c>
      <c r="M1510" s="5" t="s">
        <v>7976</v>
      </c>
      <c r="N1510" s="5" t="s">
        <v>3307</v>
      </c>
      <c r="O1510" s="20">
        <v>2026.0</v>
      </c>
      <c r="P1510" s="20">
        <v>1.0</v>
      </c>
      <c r="Q1510" s="3">
        <v>0.0</v>
      </c>
    </row>
    <row r="1511">
      <c r="A1511" s="3" t="s">
        <v>7977</v>
      </c>
      <c r="B1511" s="3" t="s">
        <v>7978</v>
      </c>
      <c r="C1511" s="20">
        <v>4.0</v>
      </c>
      <c r="D1511" s="20">
        <v>2023.0</v>
      </c>
      <c r="E1511" s="3" t="s">
        <v>7979</v>
      </c>
      <c r="F1511" s="7">
        <v>0.072</v>
      </c>
      <c r="I1511" s="3" t="s">
        <v>7980</v>
      </c>
      <c r="J1511" s="3" t="s">
        <v>7981</v>
      </c>
      <c r="M1511" s="5" t="s">
        <v>7982</v>
      </c>
      <c r="N1511" s="5" t="s">
        <v>931</v>
      </c>
      <c r="O1511" s="20">
        <v>2026.0</v>
      </c>
      <c r="P1511" s="20">
        <v>1.0</v>
      </c>
      <c r="Q1511" s="20">
        <v>1.0</v>
      </c>
    </row>
    <row r="1512">
      <c r="A1512" s="3" t="s">
        <v>7983</v>
      </c>
      <c r="B1512" s="3" t="s">
        <v>7984</v>
      </c>
      <c r="C1512" s="20">
        <v>4.0</v>
      </c>
      <c r="D1512" s="20">
        <v>2025.0</v>
      </c>
      <c r="E1512" s="3" t="s">
        <v>7985</v>
      </c>
      <c r="F1512" s="7">
        <v>0.072</v>
      </c>
      <c r="I1512" s="3" t="s">
        <v>7986</v>
      </c>
      <c r="J1512" s="3" t="s">
        <v>7987</v>
      </c>
      <c r="M1512" s="5" t="s">
        <v>7988</v>
      </c>
      <c r="N1512" s="5" t="s">
        <v>931</v>
      </c>
      <c r="O1512" s="20">
        <v>2026.0</v>
      </c>
      <c r="P1512" s="20">
        <v>1.0</v>
      </c>
      <c r="Q1512" s="20">
        <v>1.0</v>
      </c>
    </row>
    <row r="1513">
      <c r="A1513" s="3" t="s">
        <v>7989</v>
      </c>
      <c r="B1513" s="3" t="s">
        <v>7990</v>
      </c>
      <c r="C1513" s="20">
        <v>4.0</v>
      </c>
      <c r="D1513" s="20">
        <v>2026.0</v>
      </c>
      <c r="E1513" s="3" t="s">
        <v>7983</v>
      </c>
      <c r="F1513" s="7">
        <v>0.072</v>
      </c>
      <c r="L1513" s="3" t="s">
        <v>541</v>
      </c>
      <c r="M1513" s="5" t="s">
        <v>7991</v>
      </c>
      <c r="N1513" s="5" t="s">
        <v>931</v>
      </c>
      <c r="O1513" s="20">
        <v>2026.0</v>
      </c>
      <c r="P1513" s="20">
        <v>1.0</v>
      </c>
      <c r="Q1513" s="3">
        <v>0.0</v>
      </c>
    </row>
    <row r="1514">
      <c r="A1514" s="3" t="s">
        <v>7985</v>
      </c>
      <c r="B1514" s="3" t="s">
        <v>7992</v>
      </c>
      <c r="C1514" s="20">
        <v>4.0</v>
      </c>
      <c r="D1514" s="20">
        <v>2024.0</v>
      </c>
      <c r="E1514" s="3" t="s">
        <v>7977</v>
      </c>
      <c r="F1514" s="7">
        <v>0.072</v>
      </c>
      <c r="I1514" s="3" t="s">
        <v>7993</v>
      </c>
      <c r="J1514" s="3" t="s">
        <v>7994</v>
      </c>
      <c r="M1514" s="5" t="s">
        <v>7995</v>
      </c>
      <c r="N1514" s="5" t="s">
        <v>931</v>
      </c>
      <c r="O1514" s="20">
        <v>2026.0</v>
      </c>
      <c r="P1514" s="20">
        <v>1.0</v>
      </c>
      <c r="Q1514" s="20">
        <v>1.0</v>
      </c>
    </row>
    <row r="1515">
      <c r="A1515" s="3" t="s">
        <v>7996</v>
      </c>
      <c r="B1515" s="3" t="s">
        <v>7997</v>
      </c>
      <c r="C1515" s="20">
        <v>4.0</v>
      </c>
      <c r="D1515" s="20">
        <v>2015.0</v>
      </c>
      <c r="F1515" s="11"/>
      <c r="M1515" s="5" t="s">
        <v>7998</v>
      </c>
      <c r="N1515" s="5" t="s">
        <v>7999</v>
      </c>
      <c r="O1515" s="20">
        <v>2026.0</v>
      </c>
      <c r="P1515" s="20">
        <v>1.0</v>
      </c>
      <c r="Q1515" s="3">
        <v>0.0</v>
      </c>
    </row>
    <row r="1516">
      <c r="A1516" s="3" t="s">
        <v>8000</v>
      </c>
      <c r="B1516" s="3" t="s">
        <v>8001</v>
      </c>
      <c r="C1516" s="20">
        <v>3.0</v>
      </c>
      <c r="D1516" s="20">
        <v>2018.0</v>
      </c>
      <c r="E1516" s="3" t="s">
        <v>8002</v>
      </c>
      <c r="F1516" s="11"/>
      <c r="G1516" s="6">
        <v>43738.0</v>
      </c>
      <c r="H1516" s="6">
        <v>43374.0</v>
      </c>
      <c r="M1516" s="5" t="s">
        <v>8003</v>
      </c>
      <c r="N1516" s="5" t="s">
        <v>8004</v>
      </c>
      <c r="O1516" s="20">
        <v>2026.0</v>
      </c>
      <c r="P1516" s="20">
        <v>1.0</v>
      </c>
      <c r="Q1516" s="20">
        <v>1.0</v>
      </c>
    </row>
    <row r="1517">
      <c r="A1517" s="3" t="s">
        <v>8005</v>
      </c>
      <c r="B1517" s="3" t="s">
        <v>8006</v>
      </c>
      <c r="C1517" s="20">
        <v>3.0</v>
      </c>
      <c r="D1517" s="20">
        <v>2015.0</v>
      </c>
      <c r="E1517" s="3" t="s">
        <v>8007</v>
      </c>
      <c r="F1517" s="11"/>
      <c r="G1517" s="6">
        <v>42643.0</v>
      </c>
      <c r="H1517" s="6">
        <v>42278.0</v>
      </c>
      <c r="M1517" s="5" t="s">
        <v>8008</v>
      </c>
      <c r="N1517" s="5" t="s">
        <v>8004</v>
      </c>
      <c r="O1517" s="20">
        <v>2026.0</v>
      </c>
      <c r="P1517" s="20">
        <v>1.0</v>
      </c>
      <c r="Q1517" s="3">
        <v>0.0</v>
      </c>
    </row>
    <row r="1518">
      <c r="A1518" s="3" t="s">
        <v>8007</v>
      </c>
      <c r="B1518" s="3" t="s">
        <v>8009</v>
      </c>
      <c r="C1518" s="20">
        <v>4.0</v>
      </c>
      <c r="D1518" s="20">
        <v>2014.0</v>
      </c>
      <c r="E1518" s="3" t="s">
        <v>8010</v>
      </c>
      <c r="F1518" s="11"/>
      <c r="G1518" s="6">
        <v>42277.0</v>
      </c>
      <c r="H1518" s="6">
        <v>41913.0</v>
      </c>
      <c r="M1518" s="5" t="s">
        <v>8011</v>
      </c>
      <c r="N1518" s="5" t="s">
        <v>8004</v>
      </c>
      <c r="O1518" s="20">
        <v>2026.0</v>
      </c>
      <c r="P1518" s="20">
        <v>1.0</v>
      </c>
      <c r="Q1518" s="3">
        <v>0.0</v>
      </c>
    </row>
    <row r="1519">
      <c r="A1519" s="3" t="s">
        <v>8002</v>
      </c>
      <c r="B1519" s="3" t="s">
        <v>8012</v>
      </c>
      <c r="C1519" s="20">
        <v>3.0</v>
      </c>
      <c r="D1519" s="20">
        <v>2017.0</v>
      </c>
      <c r="E1519" s="3" t="s">
        <v>8013</v>
      </c>
      <c r="F1519" s="11"/>
      <c r="G1519" s="6">
        <v>43373.0</v>
      </c>
      <c r="H1519" s="6">
        <v>43009.0</v>
      </c>
      <c r="M1519" s="5" t="s">
        <v>8014</v>
      </c>
      <c r="N1519" s="5" t="s">
        <v>8004</v>
      </c>
      <c r="O1519" s="20">
        <v>2026.0</v>
      </c>
      <c r="P1519" s="20">
        <v>1.0</v>
      </c>
      <c r="Q1519" s="3">
        <v>0.0</v>
      </c>
    </row>
    <row r="1520">
      <c r="A1520" s="3" t="s">
        <v>8013</v>
      </c>
      <c r="B1520" s="3" t="s">
        <v>8015</v>
      </c>
      <c r="C1520" s="20">
        <v>3.0</v>
      </c>
      <c r="D1520" s="20">
        <v>2016.0</v>
      </c>
      <c r="E1520" s="3" t="s">
        <v>8005</v>
      </c>
      <c r="F1520" s="11"/>
      <c r="G1520" s="6">
        <v>43008.0</v>
      </c>
      <c r="H1520" s="6">
        <v>42644.0</v>
      </c>
      <c r="M1520" s="5" t="s">
        <v>8016</v>
      </c>
      <c r="N1520" s="5" t="s">
        <v>8004</v>
      </c>
      <c r="O1520" s="20">
        <v>2026.0</v>
      </c>
      <c r="P1520" s="20">
        <v>1.0</v>
      </c>
      <c r="Q1520" s="3">
        <v>0.0</v>
      </c>
    </row>
    <row r="1521">
      <c r="A1521" s="3" t="s">
        <v>8017</v>
      </c>
      <c r="B1521" s="3" t="s">
        <v>8018</v>
      </c>
      <c r="C1521" s="20">
        <v>4.0</v>
      </c>
      <c r="D1521" s="20">
        <v>2022.0</v>
      </c>
      <c r="E1521" s="3" t="s">
        <v>8019</v>
      </c>
      <c r="F1521" s="7">
        <v>0.15</v>
      </c>
      <c r="M1521" s="5" t="s">
        <v>8020</v>
      </c>
      <c r="N1521" s="5" t="s">
        <v>8004</v>
      </c>
      <c r="O1521" s="20">
        <v>2026.0</v>
      </c>
      <c r="P1521" s="20">
        <v>1.0</v>
      </c>
      <c r="Q1521" s="20">
        <v>1.0</v>
      </c>
    </row>
    <row r="1522">
      <c r="A1522" s="3" t="s">
        <v>8019</v>
      </c>
      <c r="B1522" s="3" t="s">
        <v>8021</v>
      </c>
      <c r="C1522" s="20">
        <v>3.0</v>
      </c>
      <c r="D1522" s="20">
        <v>2021.0</v>
      </c>
      <c r="E1522" s="3" t="s">
        <v>8022</v>
      </c>
      <c r="F1522" s="7">
        <v>0.04</v>
      </c>
      <c r="J1522" s="3" t="s">
        <v>8023</v>
      </c>
      <c r="M1522" s="5" t="s">
        <v>8024</v>
      </c>
      <c r="N1522" s="5" t="s">
        <v>8004</v>
      </c>
      <c r="O1522" s="20">
        <v>2026.0</v>
      </c>
      <c r="P1522" s="20">
        <v>1.0</v>
      </c>
      <c r="Q1522" s="3">
        <v>0.0</v>
      </c>
    </row>
    <row r="1523">
      <c r="A1523" s="3" t="s">
        <v>8022</v>
      </c>
      <c r="B1523" s="3" t="s">
        <v>8025</v>
      </c>
      <c r="C1523" s="20">
        <v>3.0</v>
      </c>
      <c r="D1523" s="20">
        <v>2020.0</v>
      </c>
      <c r="E1523" s="3" t="s">
        <v>8026</v>
      </c>
      <c r="F1523" s="11"/>
      <c r="G1523" s="6">
        <v>44469.0</v>
      </c>
      <c r="H1523" s="6">
        <v>44105.0</v>
      </c>
      <c r="J1523" s="3" t="s">
        <v>8027</v>
      </c>
      <c r="M1523" s="5" t="s">
        <v>8028</v>
      </c>
      <c r="N1523" s="5" t="s">
        <v>8004</v>
      </c>
      <c r="O1523" s="20">
        <v>2026.0</v>
      </c>
      <c r="P1523" s="20">
        <v>1.0</v>
      </c>
      <c r="Q1523" s="20">
        <v>1.0</v>
      </c>
    </row>
    <row r="1524">
      <c r="A1524" s="3" t="s">
        <v>8026</v>
      </c>
      <c r="B1524" s="3" t="s">
        <v>8029</v>
      </c>
      <c r="C1524" s="20">
        <v>3.0</v>
      </c>
      <c r="D1524" s="20">
        <v>2019.0</v>
      </c>
      <c r="E1524" s="3" t="s">
        <v>8000</v>
      </c>
      <c r="F1524" s="11"/>
      <c r="G1524" s="6">
        <v>44104.0</v>
      </c>
      <c r="H1524" s="6">
        <v>43739.0</v>
      </c>
      <c r="M1524" s="5" t="s">
        <v>8030</v>
      </c>
      <c r="N1524" s="5" t="s">
        <v>8004</v>
      </c>
      <c r="O1524" s="20">
        <v>2026.0</v>
      </c>
      <c r="P1524" s="20">
        <v>1.0</v>
      </c>
      <c r="Q1524" s="20">
        <v>1.0</v>
      </c>
    </row>
    <row r="1525">
      <c r="A1525" s="3" t="s">
        <v>8031</v>
      </c>
      <c r="B1525" s="3" t="s">
        <v>8032</v>
      </c>
      <c r="C1525" s="20">
        <v>4.0</v>
      </c>
      <c r="D1525" s="20">
        <v>2014.0</v>
      </c>
      <c r="F1525" s="11"/>
      <c r="G1525" s="6">
        <v>42735.0</v>
      </c>
      <c r="H1525" s="6">
        <v>42004.0</v>
      </c>
      <c r="M1525" s="5" t="s">
        <v>8033</v>
      </c>
      <c r="N1525" s="5" t="s">
        <v>8034</v>
      </c>
      <c r="O1525" s="20">
        <v>2026.0</v>
      </c>
      <c r="P1525" s="20">
        <v>1.0</v>
      </c>
      <c r="Q1525" s="3">
        <v>0.0</v>
      </c>
    </row>
    <row r="1526">
      <c r="A1526" s="3" t="s">
        <v>8035</v>
      </c>
      <c r="B1526" s="3" t="s">
        <v>8036</v>
      </c>
      <c r="C1526" s="20">
        <v>4.0</v>
      </c>
      <c r="D1526" s="20">
        <v>2016.0</v>
      </c>
      <c r="F1526" s="11"/>
      <c r="G1526" s="6">
        <v>43465.0</v>
      </c>
      <c r="H1526" s="6">
        <v>42735.0</v>
      </c>
      <c r="M1526" s="5" t="s">
        <v>8037</v>
      </c>
      <c r="N1526" s="5" t="s">
        <v>8034</v>
      </c>
      <c r="O1526" s="20">
        <v>2026.0</v>
      </c>
      <c r="P1526" s="20">
        <v>1.0</v>
      </c>
      <c r="Q1526" s="3">
        <v>0.0</v>
      </c>
    </row>
    <row r="1527">
      <c r="A1527" s="3" t="s">
        <v>8038</v>
      </c>
      <c r="B1527" s="3" t="s">
        <v>8039</v>
      </c>
      <c r="C1527" s="20">
        <v>4.0</v>
      </c>
      <c r="D1527" s="20">
        <v>2015.0</v>
      </c>
      <c r="E1527" s="3" t="s">
        <v>8040</v>
      </c>
      <c r="F1527" s="11"/>
      <c r="G1527" s="6">
        <v>42739.0</v>
      </c>
      <c r="H1527" s="6">
        <v>42374.0</v>
      </c>
      <c r="M1527" s="5" t="s">
        <v>8041</v>
      </c>
      <c r="N1527" s="5" t="s">
        <v>8042</v>
      </c>
      <c r="O1527" s="20">
        <v>2026.0</v>
      </c>
      <c r="P1527" s="20">
        <v>1.0</v>
      </c>
      <c r="Q1527" s="3">
        <v>0.0</v>
      </c>
    </row>
    <row r="1528">
      <c r="A1528" s="3" t="s">
        <v>8043</v>
      </c>
      <c r="B1528" s="3" t="s">
        <v>8044</v>
      </c>
      <c r="C1528" s="20">
        <v>1.0</v>
      </c>
      <c r="D1528" s="20">
        <v>2014.0</v>
      </c>
      <c r="E1528" s="3" t="s">
        <v>8045</v>
      </c>
      <c r="F1528" s="11"/>
      <c r="G1528" s="6">
        <v>42004.0</v>
      </c>
      <c r="H1528" s="6">
        <v>41640.0</v>
      </c>
      <c r="M1528" s="5" t="s">
        <v>8046</v>
      </c>
      <c r="N1528" s="5" t="s">
        <v>8042</v>
      </c>
      <c r="O1528" s="20">
        <v>2026.0</v>
      </c>
      <c r="P1528" s="20">
        <v>1.0</v>
      </c>
      <c r="Q1528" s="3">
        <v>0.0</v>
      </c>
    </row>
    <row r="1529">
      <c r="A1529" s="3" t="s">
        <v>8047</v>
      </c>
      <c r="B1529" s="3" t="s">
        <v>8048</v>
      </c>
      <c r="C1529" s="20">
        <v>4.0</v>
      </c>
      <c r="D1529" s="20">
        <v>2016.0</v>
      </c>
      <c r="E1529" s="3" t="s">
        <v>8038</v>
      </c>
      <c r="F1529" s="11"/>
      <c r="G1529" s="6">
        <v>43104.0</v>
      </c>
      <c r="H1529" s="6">
        <v>42740.0</v>
      </c>
      <c r="M1529" s="5" t="s">
        <v>8049</v>
      </c>
      <c r="N1529" s="5" t="s">
        <v>8042</v>
      </c>
      <c r="O1529" s="20">
        <v>2026.0</v>
      </c>
      <c r="P1529" s="20">
        <v>1.0</v>
      </c>
      <c r="Q1529" s="3">
        <v>0.0</v>
      </c>
    </row>
    <row r="1530">
      <c r="A1530" s="3" t="s">
        <v>8040</v>
      </c>
      <c r="B1530" s="3" t="s">
        <v>8050</v>
      </c>
      <c r="C1530" s="20">
        <v>4.0</v>
      </c>
      <c r="D1530" s="20">
        <v>2014.0</v>
      </c>
      <c r="E1530" s="3" t="s">
        <v>8043</v>
      </c>
      <c r="F1530" s="11"/>
      <c r="G1530" s="6">
        <v>42373.0</v>
      </c>
      <c r="H1530" s="6">
        <v>42009.0</v>
      </c>
      <c r="M1530" s="5" t="s">
        <v>8051</v>
      </c>
      <c r="N1530" s="5" t="s">
        <v>8042</v>
      </c>
      <c r="O1530" s="20">
        <v>2026.0</v>
      </c>
      <c r="P1530" s="20">
        <v>1.0</v>
      </c>
      <c r="Q1530" s="3">
        <v>0.0</v>
      </c>
    </row>
    <row r="1531">
      <c r="A1531" s="3" t="s">
        <v>8052</v>
      </c>
      <c r="B1531" s="3" t="s">
        <v>8053</v>
      </c>
      <c r="C1531" s="20">
        <v>4.0</v>
      </c>
      <c r="D1531" s="20">
        <v>2015.0</v>
      </c>
      <c r="F1531" s="11"/>
      <c r="M1531" s="5" t="s">
        <v>8054</v>
      </c>
      <c r="N1531" s="5" t="s">
        <v>8055</v>
      </c>
      <c r="O1531" s="20">
        <v>2026.0</v>
      </c>
      <c r="P1531" s="20">
        <v>1.0</v>
      </c>
      <c r="Q1531" s="3">
        <v>0.0</v>
      </c>
    </row>
    <row r="1532">
      <c r="A1532" s="3" t="s">
        <v>8056</v>
      </c>
      <c r="B1532" s="3" t="s">
        <v>8057</v>
      </c>
      <c r="C1532" s="20">
        <v>2.0</v>
      </c>
      <c r="D1532" s="20">
        <v>2017.0</v>
      </c>
      <c r="F1532" s="11"/>
      <c r="G1532" s="6">
        <v>43465.0</v>
      </c>
      <c r="H1532" s="6">
        <v>42917.0</v>
      </c>
      <c r="J1532" s="3" t="s">
        <v>8058</v>
      </c>
      <c r="M1532" s="5" t="s">
        <v>8059</v>
      </c>
      <c r="N1532" s="5" t="s">
        <v>6195</v>
      </c>
      <c r="O1532" s="20">
        <v>2026.0</v>
      </c>
      <c r="P1532" s="20">
        <v>1.0</v>
      </c>
      <c r="Q1532" s="3">
        <v>0.0</v>
      </c>
    </row>
    <row r="1533">
      <c r="A1533" s="3" t="s">
        <v>8060</v>
      </c>
      <c r="B1533" s="3" t="s">
        <v>8061</v>
      </c>
      <c r="C1533" s="20">
        <v>4.0</v>
      </c>
      <c r="D1533" s="20">
        <v>2014.0</v>
      </c>
      <c r="F1533" s="11"/>
      <c r="G1533" s="6">
        <v>42331.0</v>
      </c>
      <c r="H1533" s="6">
        <v>41967.0</v>
      </c>
      <c r="M1533" s="5" t="s">
        <v>8062</v>
      </c>
      <c r="N1533" s="5" t="s">
        <v>6195</v>
      </c>
      <c r="O1533" s="20">
        <v>2026.0</v>
      </c>
      <c r="P1533" s="20">
        <v>1.0</v>
      </c>
      <c r="Q1533" s="3">
        <v>0.0</v>
      </c>
    </row>
    <row r="1534">
      <c r="A1534" s="3" t="s">
        <v>8063</v>
      </c>
      <c r="B1534" s="3" t="s">
        <v>8064</v>
      </c>
      <c r="C1534" s="20">
        <v>4.0</v>
      </c>
      <c r="D1534" s="20">
        <v>2015.0</v>
      </c>
      <c r="F1534" s="11"/>
      <c r="G1534" s="6">
        <v>42697.0</v>
      </c>
      <c r="H1534" s="6">
        <v>42332.0</v>
      </c>
      <c r="M1534" s="5" t="s">
        <v>8065</v>
      </c>
      <c r="N1534" s="5" t="s">
        <v>6195</v>
      </c>
      <c r="O1534" s="20">
        <v>2026.0</v>
      </c>
      <c r="P1534" s="20">
        <v>1.0</v>
      </c>
      <c r="Q1534" s="3">
        <v>0.0</v>
      </c>
    </row>
    <row r="1535">
      <c r="A1535" s="3" t="s">
        <v>8066</v>
      </c>
      <c r="B1535" s="3" t="s">
        <v>8067</v>
      </c>
      <c r="C1535" s="20">
        <v>2.0</v>
      </c>
      <c r="D1535" s="20">
        <v>2016.0</v>
      </c>
      <c r="F1535" s="11"/>
      <c r="G1535" s="6">
        <v>42916.0</v>
      </c>
      <c r="H1535" s="6">
        <v>42552.0</v>
      </c>
      <c r="J1535" s="3" t="s">
        <v>8068</v>
      </c>
      <c r="M1535" s="5" t="s">
        <v>8069</v>
      </c>
      <c r="N1535" s="5" t="s">
        <v>6195</v>
      </c>
      <c r="O1535" s="20">
        <v>2026.0</v>
      </c>
      <c r="P1535" s="20">
        <v>1.0</v>
      </c>
      <c r="Q1535" s="3">
        <v>0.0</v>
      </c>
    </row>
    <row r="1536">
      <c r="A1536" s="3" t="s">
        <v>8070</v>
      </c>
      <c r="B1536" s="3" t="s">
        <v>8071</v>
      </c>
      <c r="C1536" s="20">
        <v>4.0</v>
      </c>
      <c r="D1536" s="20">
        <v>2016.0</v>
      </c>
      <c r="F1536" s="11"/>
      <c r="G1536" s="6">
        <v>43079.0</v>
      </c>
      <c r="H1536" s="6">
        <v>42713.0</v>
      </c>
      <c r="M1536" s="5" t="s">
        <v>8072</v>
      </c>
      <c r="N1536" s="5" t="s">
        <v>6195</v>
      </c>
      <c r="O1536" s="20">
        <v>2026.0</v>
      </c>
      <c r="P1536" s="20">
        <v>1.0</v>
      </c>
      <c r="Q1536" s="3">
        <v>0.0</v>
      </c>
    </row>
    <row r="1537">
      <c r="A1537" s="3" t="s">
        <v>6192</v>
      </c>
      <c r="B1537" s="3" t="s">
        <v>8073</v>
      </c>
      <c r="C1537" s="20">
        <v>4.0</v>
      </c>
      <c r="D1537" s="20">
        <v>2021.0</v>
      </c>
      <c r="E1537" s="3" t="s">
        <v>8074</v>
      </c>
      <c r="F1537" s="11"/>
      <c r="J1537" s="3" t="s">
        <v>8075</v>
      </c>
      <c r="M1537" s="5" t="s">
        <v>8076</v>
      </c>
      <c r="N1537" s="5" t="s">
        <v>6195</v>
      </c>
      <c r="O1537" s="20">
        <v>2026.0</v>
      </c>
      <c r="P1537" s="20">
        <v>1.0</v>
      </c>
      <c r="Q1537" s="3">
        <v>0.0</v>
      </c>
    </row>
    <row r="1538">
      <c r="A1538" s="3" t="s">
        <v>8074</v>
      </c>
      <c r="B1538" s="3" t="s">
        <v>8077</v>
      </c>
      <c r="C1538" s="20">
        <v>4.0</v>
      </c>
      <c r="D1538" s="20">
        <v>2020.0</v>
      </c>
      <c r="E1538" s="3" t="s">
        <v>8078</v>
      </c>
      <c r="F1538" s="11"/>
      <c r="G1538" s="6">
        <v>44926.0</v>
      </c>
      <c r="H1538" s="6">
        <v>44197.0</v>
      </c>
      <c r="J1538" s="3" t="s">
        <v>8079</v>
      </c>
      <c r="M1538" s="5" t="s">
        <v>8080</v>
      </c>
      <c r="N1538" s="5" t="s">
        <v>6195</v>
      </c>
      <c r="O1538" s="20">
        <v>2026.0</v>
      </c>
      <c r="P1538" s="20">
        <v>1.0</v>
      </c>
      <c r="Q1538" s="3">
        <v>0.0</v>
      </c>
    </row>
    <row r="1539">
      <c r="A1539" s="3" t="s">
        <v>8078</v>
      </c>
      <c r="B1539" s="3" t="s">
        <v>8081</v>
      </c>
      <c r="C1539" s="20">
        <v>3.0</v>
      </c>
      <c r="D1539" s="20">
        <v>2019.0</v>
      </c>
      <c r="F1539" s="11"/>
      <c r="G1539" s="6">
        <v>44196.0</v>
      </c>
      <c r="H1539" s="6">
        <v>43831.0</v>
      </c>
      <c r="J1539" s="3" t="s">
        <v>8058</v>
      </c>
      <c r="M1539" s="5" t="s">
        <v>8082</v>
      </c>
      <c r="N1539" s="5" t="s">
        <v>6195</v>
      </c>
      <c r="O1539" s="20">
        <v>2026.0</v>
      </c>
      <c r="P1539" s="20">
        <v>1.0</v>
      </c>
      <c r="Q1539" s="3">
        <v>0.0</v>
      </c>
    </row>
    <row r="1540">
      <c r="A1540" s="3" t="s">
        <v>8083</v>
      </c>
      <c r="B1540" s="3" t="s">
        <v>8084</v>
      </c>
      <c r="C1540" s="20">
        <v>4.0</v>
      </c>
      <c r="D1540" s="20">
        <v>2018.0</v>
      </c>
      <c r="F1540" s="11"/>
      <c r="G1540" s="6">
        <v>43830.0</v>
      </c>
      <c r="H1540" s="6">
        <v>43466.0</v>
      </c>
      <c r="J1540" s="3" t="s">
        <v>8058</v>
      </c>
      <c r="M1540" s="5" t="s">
        <v>8085</v>
      </c>
      <c r="N1540" s="5" t="s">
        <v>6195</v>
      </c>
      <c r="O1540" s="20">
        <v>2026.0</v>
      </c>
      <c r="P1540" s="20">
        <v>1.0</v>
      </c>
      <c r="Q1540" s="20">
        <v>1.0</v>
      </c>
    </row>
    <row r="1541">
      <c r="A1541" s="3" t="s">
        <v>8086</v>
      </c>
      <c r="B1541" s="3" t="s">
        <v>8087</v>
      </c>
      <c r="C1541" s="20">
        <v>4.0</v>
      </c>
      <c r="D1541" s="20">
        <v>2015.0</v>
      </c>
      <c r="F1541" s="11"/>
      <c r="G1541" s="6">
        <v>42766.0</v>
      </c>
      <c r="H1541" s="6">
        <v>42401.0</v>
      </c>
      <c r="M1541" s="5" t="s">
        <v>8088</v>
      </c>
      <c r="N1541" s="5" t="s">
        <v>8089</v>
      </c>
      <c r="O1541" s="20">
        <v>2026.0</v>
      </c>
      <c r="P1541" s="20">
        <v>1.0</v>
      </c>
      <c r="Q1541" s="3">
        <v>0.0</v>
      </c>
    </row>
    <row r="1542">
      <c r="A1542" s="3" t="s">
        <v>8090</v>
      </c>
      <c r="B1542" s="3" t="s">
        <v>8091</v>
      </c>
      <c r="C1542" s="20">
        <v>1.0</v>
      </c>
      <c r="D1542" s="20">
        <v>2015.0</v>
      </c>
      <c r="F1542" s="11"/>
      <c r="G1542" s="6">
        <v>42400.0</v>
      </c>
      <c r="H1542" s="6">
        <v>42036.0</v>
      </c>
      <c r="M1542" s="5" t="s">
        <v>8092</v>
      </c>
      <c r="N1542" s="5" t="s">
        <v>8089</v>
      </c>
      <c r="O1542" s="20">
        <v>2026.0</v>
      </c>
      <c r="P1542" s="20">
        <v>1.0</v>
      </c>
      <c r="Q1542" s="3">
        <v>0.0</v>
      </c>
    </row>
    <row r="1543">
      <c r="A1543" s="3" t="s">
        <v>8093</v>
      </c>
      <c r="B1543" s="3" t="s">
        <v>8094</v>
      </c>
      <c r="C1543" s="20">
        <v>2.0</v>
      </c>
      <c r="D1543" s="20">
        <v>2017.0</v>
      </c>
      <c r="F1543" s="11"/>
      <c r="G1543" s="6">
        <v>43237.0</v>
      </c>
      <c r="H1543" s="6">
        <v>42873.0</v>
      </c>
      <c r="K1543" s="3" t="s">
        <v>8095</v>
      </c>
      <c r="M1543" s="5" t="s">
        <v>8096</v>
      </c>
      <c r="N1543" s="5" t="s">
        <v>8097</v>
      </c>
      <c r="O1543" s="20">
        <v>2026.0</v>
      </c>
      <c r="P1543" s="20">
        <v>1.0</v>
      </c>
      <c r="Q1543" s="3">
        <v>0.0</v>
      </c>
    </row>
    <row r="1544">
      <c r="A1544" s="3" t="s">
        <v>8098</v>
      </c>
      <c r="B1544" s="3" t="s">
        <v>8099</v>
      </c>
      <c r="C1544" s="20">
        <v>3.0</v>
      </c>
      <c r="D1544" s="20">
        <v>2014.0</v>
      </c>
      <c r="E1544" s="3" t="s">
        <v>8100</v>
      </c>
      <c r="F1544" s="11"/>
      <c r="G1544" s="6">
        <v>42277.0</v>
      </c>
      <c r="H1544" s="6">
        <v>41913.0</v>
      </c>
      <c r="M1544" s="5" t="s">
        <v>8101</v>
      </c>
      <c r="N1544" s="5" t="s">
        <v>8102</v>
      </c>
      <c r="O1544" s="20">
        <v>2026.0</v>
      </c>
      <c r="P1544" s="20">
        <v>1.0</v>
      </c>
      <c r="Q1544" s="3">
        <v>0.0</v>
      </c>
    </row>
    <row r="1545">
      <c r="A1545" s="3" t="s">
        <v>4742</v>
      </c>
      <c r="B1545" s="3" t="s">
        <v>8103</v>
      </c>
      <c r="C1545" s="20">
        <v>1.0</v>
      </c>
      <c r="D1545" s="20">
        <v>2018.0</v>
      </c>
      <c r="E1545" s="3" t="s">
        <v>8104</v>
      </c>
      <c r="F1545" s="11"/>
      <c r="G1545" s="6">
        <v>43580.0</v>
      </c>
      <c r="H1545" s="6">
        <v>43216.0</v>
      </c>
      <c r="M1545" s="5" t="s">
        <v>8105</v>
      </c>
      <c r="N1545" s="5" t="s">
        <v>4745</v>
      </c>
      <c r="O1545" s="20">
        <v>2026.0</v>
      </c>
      <c r="P1545" s="20">
        <v>1.0</v>
      </c>
      <c r="Q1545" s="20">
        <v>1.0</v>
      </c>
    </row>
    <row r="1546">
      <c r="A1546" s="3" t="s">
        <v>8104</v>
      </c>
      <c r="B1546" s="3" t="s">
        <v>8106</v>
      </c>
      <c r="C1546" s="20">
        <v>1.0</v>
      </c>
      <c r="D1546" s="20">
        <v>2017.0</v>
      </c>
      <c r="E1546" s="3" t="s">
        <v>8107</v>
      </c>
      <c r="F1546" s="11"/>
      <c r="G1546" s="6">
        <v>43215.0</v>
      </c>
      <c r="H1546" s="6">
        <v>42851.0</v>
      </c>
      <c r="M1546" s="5" t="s">
        <v>8108</v>
      </c>
      <c r="N1546" s="5" t="s">
        <v>4745</v>
      </c>
      <c r="O1546" s="20">
        <v>2026.0</v>
      </c>
      <c r="P1546" s="20">
        <v>1.0</v>
      </c>
      <c r="Q1546" s="3">
        <v>0.0</v>
      </c>
    </row>
    <row r="1547">
      <c r="A1547" s="3" t="s">
        <v>8107</v>
      </c>
      <c r="B1547" s="3" t="s">
        <v>8109</v>
      </c>
      <c r="C1547" s="20">
        <v>2.0</v>
      </c>
      <c r="D1547" s="20">
        <v>2016.0</v>
      </c>
      <c r="E1547" s="3" t="s">
        <v>8110</v>
      </c>
      <c r="F1547" s="11"/>
      <c r="G1547" s="6">
        <v>42850.0</v>
      </c>
      <c r="H1547" s="6">
        <v>42486.0</v>
      </c>
      <c r="M1547" s="5" t="s">
        <v>8111</v>
      </c>
      <c r="N1547" s="5" t="s">
        <v>4745</v>
      </c>
      <c r="O1547" s="20">
        <v>2026.0</v>
      </c>
      <c r="P1547" s="20">
        <v>1.0</v>
      </c>
      <c r="Q1547" s="3">
        <v>0.0</v>
      </c>
    </row>
    <row r="1548">
      <c r="A1548" s="3" t="s">
        <v>8110</v>
      </c>
      <c r="B1548" s="3" t="s">
        <v>8112</v>
      </c>
      <c r="C1548" s="20">
        <v>1.0</v>
      </c>
      <c r="D1548" s="20">
        <v>2015.0</v>
      </c>
      <c r="F1548" s="11"/>
      <c r="G1548" s="6">
        <v>42485.0</v>
      </c>
      <c r="H1548" s="6">
        <v>42120.0</v>
      </c>
      <c r="M1548" s="5" t="s">
        <v>8113</v>
      </c>
      <c r="N1548" s="5" t="s">
        <v>4745</v>
      </c>
      <c r="O1548" s="20">
        <v>2026.0</v>
      </c>
      <c r="P1548" s="20">
        <v>1.0</v>
      </c>
      <c r="Q1548" s="3">
        <v>0.0</v>
      </c>
    </row>
    <row r="1549">
      <c r="A1549" s="3" t="s">
        <v>8114</v>
      </c>
      <c r="B1549" s="3" t="s">
        <v>8115</v>
      </c>
      <c r="C1549" s="20">
        <v>4.0</v>
      </c>
      <c r="D1549" s="20">
        <v>2014.0</v>
      </c>
      <c r="F1549" s="11"/>
      <c r="G1549" s="6">
        <v>42368.0</v>
      </c>
      <c r="H1549" s="6">
        <v>42004.0</v>
      </c>
      <c r="M1549" s="5" t="s">
        <v>8116</v>
      </c>
      <c r="N1549" s="5" t="s">
        <v>8117</v>
      </c>
      <c r="O1549" s="20">
        <v>2026.0</v>
      </c>
      <c r="P1549" s="20">
        <v>1.0</v>
      </c>
      <c r="Q1549" s="3">
        <v>0.0</v>
      </c>
    </row>
    <row r="1550">
      <c r="A1550" s="3" t="s">
        <v>8118</v>
      </c>
      <c r="B1550" s="3" t="s">
        <v>8119</v>
      </c>
      <c r="C1550" s="20">
        <v>2.0</v>
      </c>
      <c r="D1550" s="20">
        <v>2015.0</v>
      </c>
      <c r="F1550" s="11"/>
      <c r="G1550" s="6">
        <v>42521.0</v>
      </c>
      <c r="H1550" s="6">
        <v>42156.0</v>
      </c>
      <c r="J1550" s="3" t="s">
        <v>8120</v>
      </c>
      <c r="M1550" s="5" t="s">
        <v>8121</v>
      </c>
      <c r="N1550" s="5" t="s">
        <v>8117</v>
      </c>
      <c r="O1550" s="20">
        <v>2026.0</v>
      </c>
      <c r="P1550" s="20">
        <v>1.0</v>
      </c>
      <c r="Q1550" s="3">
        <v>0.0</v>
      </c>
    </row>
    <row r="1551">
      <c r="A1551" s="3" t="s">
        <v>8122</v>
      </c>
      <c r="B1551" s="3" t="s">
        <v>8123</v>
      </c>
      <c r="C1551" s="20">
        <v>3.0</v>
      </c>
      <c r="D1551" s="20">
        <v>2015.0</v>
      </c>
      <c r="E1551" s="3" t="s">
        <v>8124</v>
      </c>
      <c r="F1551" s="11"/>
      <c r="G1551" s="6">
        <v>42308.0</v>
      </c>
      <c r="H1551" s="6">
        <v>41944.0</v>
      </c>
      <c r="M1551" s="5" t="s">
        <v>8125</v>
      </c>
      <c r="N1551" s="5" t="s">
        <v>8126</v>
      </c>
      <c r="O1551" s="20">
        <v>2026.0</v>
      </c>
      <c r="P1551" s="20">
        <v>1.0</v>
      </c>
      <c r="Q1551" s="3">
        <v>0.0</v>
      </c>
    </row>
    <row r="1552">
      <c r="A1552" s="3" t="s">
        <v>8124</v>
      </c>
      <c r="B1552" s="3" t="s">
        <v>8127</v>
      </c>
      <c r="C1552" s="20">
        <v>4.0</v>
      </c>
      <c r="D1552" s="20">
        <v>2014.0</v>
      </c>
      <c r="E1552" s="3" t="s">
        <v>8128</v>
      </c>
      <c r="F1552" s="11"/>
      <c r="G1552" s="6">
        <v>42308.0</v>
      </c>
      <c r="H1552" s="6">
        <v>41944.0</v>
      </c>
      <c r="M1552" s="5" t="s">
        <v>8129</v>
      </c>
      <c r="N1552" s="5" t="s">
        <v>8126</v>
      </c>
      <c r="O1552" s="20">
        <v>2026.0</v>
      </c>
      <c r="P1552" s="20">
        <v>1.0</v>
      </c>
      <c r="Q1552" s="3">
        <v>0.0</v>
      </c>
    </row>
    <row r="1553">
      <c r="A1553" s="3" t="s">
        <v>8130</v>
      </c>
      <c r="B1553" s="3" t="s">
        <v>8131</v>
      </c>
      <c r="C1553" s="20">
        <v>4.0</v>
      </c>
      <c r="D1553" s="20">
        <v>2015.0</v>
      </c>
      <c r="F1553" s="11"/>
      <c r="M1553" s="5" t="s">
        <v>8132</v>
      </c>
      <c r="N1553" s="5" t="s">
        <v>8133</v>
      </c>
      <c r="O1553" s="20">
        <v>2026.0</v>
      </c>
      <c r="P1553" s="20">
        <v>1.0</v>
      </c>
      <c r="Q1553" s="3">
        <v>0.0</v>
      </c>
    </row>
    <row r="1554">
      <c r="A1554" s="3" t="s">
        <v>8134</v>
      </c>
      <c r="B1554" s="3" t="s">
        <v>8135</v>
      </c>
      <c r="C1554" s="20">
        <v>1.0</v>
      </c>
      <c r="D1554" s="20">
        <v>2015.0</v>
      </c>
      <c r="F1554" s="11"/>
      <c r="G1554" s="6">
        <v>42431.0</v>
      </c>
      <c r="H1554" s="6">
        <v>42066.0</v>
      </c>
      <c r="M1554" s="5" t="s">
        <v>8136</v>
      </c>
      <c r="N1554" s="5" t="s">
        <v>8137</v>
      </c>
      <c r="O1554" s="20">
        <v>2026.0</v>
      </c>
      <c r="P1554" s="20">
        <v>1.0</v>
      </c>
      <c r="Q1554" s="3">
        <v>0.0</v>
      </c>
    </row>
    <row r="1555">
      <c r="A1555" s="3" t="s">
        <v>8138</v>
      </c>
      <c r="B1555" s="3" t="s">
        <v>8139</v>
      </c>
      <c r="C1555" s="20">
        <v>1.0</v>
      </c>
      <c r="D1555" s="20">
        <v>2014.0</v>
      </c>
      <c r="F1555" s="11"/>
      <c r="G1555" s="6">
        <v>42065.0</v>
      </c>
      <c r="H1555" s="6">
        <v>41701.0</v>
      </c>
      <c r="M1555" s="5" t="s">
        <v>8140</v>
      </c>
      <c r="N1555" s="5" t="s">
        <v>8137</v>
      </c>
      <c r="O1555" s="20">
        <v>2026.0</v>
      </c>
      <c r="P1555" s="20">
        <v>1.0</v>
      </c>
      <c r="Q1555" s="3">
        <v>0.0</v>
      </c>
    </row>
    <row r="1556">
      <c r="A1556" s="3" t="s">
        <v>8141</v>
      </c>
      <c r="B1556" s="3" t="s">
        <v>8142</v>
      </c>
      <c r="C1556" s="20">
        <v>4.0</v>
      </c>
      <c r="D1556" s="20">
        <v>2017.0</v>
      </c>
      <c r="F1556" s="11"/>
      <c r="G1556" s="6">
        <v>43465.0</v>
      </c>
      <c r="H1556" s="6">
        <v>43101.0</v>
      </c>
      <c r="K1556" s="3" t="s">
        <v>8143</v>
      </c>
      <c r="M1556" s="5" t="s">
        <v>8144</v>
      </c>
      <c r="N1556" s="5" t="s">
        <v>8137</v>
      </c>
      <c r="O1556" s="20">
        <v>2026.0</v>
      </c>
      <c r="P1556" s="20">
        <v>1.0</v>
      </c>
      <c r="Q1556" s="3">
        <v>0.0</v>
      </c>
    </row>
    <row r="1557">
      <c r="A1557" s="3" t="s">
        <v>8145</v>
      </c>
      <c r="B1557" s="3" t="s">
        <v>8146</v>
      </c>
      <c r="C1557" s="20">
        <v>4.0</v>
      </c>
      <c r="D1557" s="20">
        <v>2014.0</v>
      </c>
      <c r="E1557" s="3" t="s">
        <v>8147</v>
      </c>
      <c r="F1557" s="11"/>
      <c r="G1557" s="6">
        <v>42357.0</v>
      </c>
      <c r="H1557" s="6">
        <v>41993.0</v>
      </c>
      <c r="M1557" s="5" t="s">
        <v>8148</v>
      </c>
      <c r="N1557" s="5" t="s">
        <v>8149</v>
      </c>
      <c r="O1557" s="20">
        <v>2026.0</v>
      </c>
      <c r="P1557" s="20">
        <v>1.0</v>
      </c>
      <c r="Q1557" s="3">
        <v>0.0</v>
      </c>
    </row>
    <row r="1558">
      <c r="A1558" s="3" t="s">
        <v>8150</v>
      </c>
      <c r="B1558" s="3" t="s">
        <v>8151</v>
      </c>
      <c r="C1558" s="20">
        <v>4.0</v>
      </c>
      <c r="D1558" s="20">
        <v>2016.0</v>
      </c>
      <c r="E1558" s="3" t="s">
        <v>8152</v>
      </c>
      <c r="F1558" s="11"/>
      <c r="G1558" s="6">
        <v>43088.0</v>
      </c>
      <c r="H1558" s="6">
        <v>42724.0</v>
      </c>
      <c r="M1558" s="5" t="s">
        <v>8153</v>
      </c>
      <c r="N1558" s="5" t="s">
        <v>8149</v>
      </c>
      <c r="O1558" s="20">
        <v>2026.0</v>
      </c>
      <c r="P1558" s="20">
        <v>1.0</v>
      </c>
      <c r="Q1558" s="3">
        <v>0.0</v>
      </c>
    </row>
    <row r="1559">
      <c r="A1559" s="3" t="s">
        <v>8152</v>
      </c>
      <c r="B1559" s="3" t="s">
        <v>8154</v>
      </c>
      <c r="C1559" s="20">
        <v>4.0</v>
      </c>
      <c r="D1559" s="20">
        <v>2015.0</v>
      </c>
      <c r="E1559" s="3" t="s">
        <v>8145</v>
      </c>
      <c r="F1559" s="11"/>
      <c r="G1559" s="6">
        <v>42723.0</v>
      </c>
      <c r="H1559" s="6">
        <v>42358.0</v>
      </c>
      <c r="M1559" s="5" t="s">
        <v>8155</v>
      </c>
      <c r="N1559" s="5" t="s">
        <v>8149</v>
      </c>
      <c r="O1559" s="20">
        <v>2026.0</v>
      </c>
      <c r="P1559" s="20">
        <v>1.0</v>
      </c>
      <c r="Q1559" s="3">
        <v>0.0</v>
      </c>
    </row>
    <row r="1560">
      <c r="A1560" s="3" t="s">
        <v>8156</v>
      </c>
      <c r="B1560" s="3" t="s">
        <v>8157</v>
      </c>
      <c r="C1560" s="20">
        <v>4.0</v>
      </c>
      <c r="D1560" s="20">
        <v>2014.0</v>
      </c>
      <c r="E1560" s="3" t="s">
        <v>8158</v>
      </c>
      <c r="F1560" s="11"/>
      <c r="G1560" s="6">
        <v>42277.0</v>
      </c>
      <c r="H1560" s="6">
        <v>41913.0</v>
      </c>
      <c r="M1560" s="5" t="s">
        <v>8159</v>
      </c>
      <c r="N1560" s="5" t="s">
        <v>8160</v>
      </c>
      <c r="O1560" s="20">
        <v>2026.0</v>
      </c>
      <c r="P1560" s="20">
        <v>1.0</v>
      </c>
      <c r="Q1560" s="3">
        <v>0.0</v>
      </c>
    </row>
    <row r="1561">
      <c r="A1561" s="3" t="s">
        <v>8161</v>
      </c>
      <c r="B1561" s="3" t="s">
        <v>8162</v>
      </c>
      <c r="C1561" s="20">
        <v>4.0</v>
      </c>
      <c r="D1561" s="20">
        <v>2015.0</v>
      </c>
      <c r="E1561" s="3" t="s">
        <v>8163</v>
      </c>
      <c r="F1561" s="11"/>
      <c r="G1561" s="6">
        <v>42369.0</v>
      </c>
      <c r="H1561" s="6">
        <v>42005.0</v>
      </c>
      <c r="M1561" s="5" t="s">
        <v>8164</v>
      </c>
      <c r="N1561" s="5" t="s">
        <v>8165</v>
      </c>
      <c r="O1561" s="20">
        <v>2026.0</v>
      </c>
      <c r="P1561" s="20">
        <v>1.0</v>
      </c>
      <c r="Q1561" s="3">
        <v>0.0</v>
      </c>
    </row>
    <row r="1562">
      <c r="A1562" s="3" t="s">
        <v>8166</v>
      </c>
      <c r="B1562" s="3" t="s">
        <v>8167</v>
      </c>
      <c r="C1562" s="20">
        <v>4.0</v>
      </c>
      <c r="D1562" s="20">
        <v>2015.0</v>
      </c>
      <c r="F1562" s="11"/>
      <c r="M1562" s="5" t="s">
        <v>8168</v>
      </c>
      <c r="N1562" s="5" t="s">
        <v>8169</v>
      </c>
      <c r="O1562" s="20">
        <v>2026.0</v>
      </c>
      <c r="P1562" s="20">
        <v>1.0</v>
      </c>
      <c r="Q1562" s="3">
        <v>0.0</v>
      </c>
    </row>
    <row r="1563">
      <c r="A1563" s="3" t="s">
        <v>8170</v>
      </c>
      <c r="B1563" s="3" t="s">
        <v>8171</v>
      </c>
      <c r="C1563" s="20">
        <v>4.0</v>
      </c>
      <c r="D1563" s="20">
        <v>2015.0</v>
      </c>
      <c r="E1563" s="3" t="s">
        <v>8172</v>
      </c>
      <c r="F1563" s="11"/>
      <c r="G1563" s="6">
        <v>42735.0</v>
      </c>
      <c r="H1563" s="6">
        <v>42370.0</v>
      </c>
      <c r="M1563" s="5" t="s">
        <v>8173</v>
      </c>
      <c r="N1563" s="5" t="s">
        <v>8174</v>
      </c>
      <c r="O1563" s="20">
        <v>2026.0</v>
      </c>
      <c r="P1563" s="20">
        <v>1.0</v>
      </c>
      <c r="Q1563" s="3">
        <v>0.0</v>
      </c>
    </row>
    <row r="1564">
      <c r="A1564" s="3" t="s">
        <v>8172</v>
      </c>
      <c r="B1564" s="3" t="s">
        <v>8175</v>
      </c>
      <c r="C1564" s="20">
        <v>4.0</v>
      </c>
      <c r="D1564" s="20">
        <v>2014.0</v>
      </c>
      <c r="E1564" s="3" t="s">
        <v>8176</v>
      </c>
      <c r="F1564" s="11"/>
      <c r="G1564" s="6">
        <v>42369.0</v>
      </c>
      <c r="H1564" s="6">
        <v>42005.0</v>
      </c>
      <c r="M1564" s="5" t="s">
        <v>8177</v>
      </c>
      <c r="N1564" s="5" t="s">
        <v>8174</v>
      </c>
      <c r="O1564" s="20">
        <v>2026.0</v>
      </c>
      <c r="P1564" s="20">
        <v>1.0</v>
      </c>
      <c r="Q1564" s="3">
        <v>0.0</v>
      </c>
    </row>
    <row r="1565">
      <c r="A1565" s="3" t="s">
        <v>8178</v>
      </c>
      <c r="B1565" s="3" t="s">
        <v>8179</v>
      </c>
      <c r="C1565" s="20">
        <v>3.0</v>
      </c>
      <c r="D1565" s="20">
        <v>2025.0</v>
      </c>
      <c r="E1565" s="3" t="s">
        <v>8180</v>
      </c>
      <c r="F1565" s="7">
        <v>0.2</v>
      </c>
      <c r="I1565" s="3" t="s">
        <v>8181</v>
      </c>
      <c r="J1565" s="3" t="s">
        <v>8182</v>
      </c>
      <c r="M1565" s="5" t="s">
        <v>8183</v>
      </c>
      <c r="N1565" s="5" t="s">
        <v>8184</v>
      </c>
      <c r="O1565" s="20">
        <v>2026.0</v>
      </c>
      <c r="P1565" s="20">
        <v>1.0</v>
      </c>
      <c r="Q1565" s="20">
        <v>1.0</v>
      </c>
    </row>
    <row r="1566">
      <c r="A1566" s="3" t="s">
        <v>8185</v>
      </c>
      <c r="B1566" s="3" t="s">
        <v>8186</v>
      </c>
      <c r="C1566" s="20">
        <v>3.0</v>
      </c>
      <c r="D1566" s="20">
        <v>2026.0</v>
      </c>
      <c r="E1566" s="3" t="s">
        <v>8178</v>
      </c>
      <c r="F1566" s="7">
        <v>0.2</v>
      </c>
      <c r="L1566" s="3" t="s">
        <v>523</v>
      </c>
      <c r="M1566" s="5" t="s">
        <v>8187</v>
      </c>
      <c r="N1566" s="5" t="s">
        <v>8184</v>
      </c>
      <c r="O1566" s="20">
        <v>2026.0</v>
      </c>
      <c r="P1566" s="20">
        <v>1.0</v>
      </c>
      <c r="Q1566" s="3">
        <v>0.0</v>
      </c>
    </row>
    <row r="1567">
      <c r="A1567" s="3" t="s">
        <v>8188</v>
      </c>
      <c r="B1567" s="3" t="s">
        <v>8189</v>
      </c>
      <c r="C1567" s="20">
        <v>4.0</v>
      </c>
      <c r="D1567" s="20">
        <v>2015.0</v>
      </c>
      <c r="F1567" s="11"/>
      <c r="M1567" s="5" t="s">
        <v>8190</v>
      </c>
      <c r="N1567" s="5" t="s">
        <v>8184</v>
      </c>
      <c r="O1567" s="20">
        <v>2026.0</v>
      </c>
      <c r="P1567" s="20">
        <v>1.0</v>
      </c>
      <c r="Q1567" s="3">
        <v>0.0</v>
      </c>
    </row>
    <row r="1568">
      <c r="A1568" s="3" t="s">
        <v>8180</v>
      </c>
      <c r="B1568" s="3" t="s">
        <v>8191</v>
      </c>
      <c r="C1568" s="20">
        <v>3.0</v>
      </c>
      <c r="D1568" s="20">
        <v>2024.0</v>
      </c>
      <c r="E1568" s="3" t="s">
        <v>8192</v>
      </c>
      <c r="F1568" s="7">
        <v>0.2</v>
      </c>
      <c r="I1568" s="3" t="s">
        <v>8193</v>
      </c>
      <c r="J1568" s="3" t="s">
        <v>8194</v>
      </c>
      <c r="M1568" s="5" t="s">
        <v>8195</v>
      </c>
      <c r="N1568" s="5" t="s">
        <v>8184</v>
      </c>
      <c r="O1568" s="20">
        <v>2026.0</v>
      </c>
      <c r="P1568" s="20">
        <v>1.0</v>
      </c>
      <c r="Q1568" s="3">
        <v>0.0</v>
      </c>
    </row>
    <row r="1569">
      <c r="A1569" s="3" t="s">
        <v>8192</v>
      </c>
      <c r="B1569" s="3" t="s">
        <v>8196</v>
      </c>
      <c r="C1569" s="20">
        <v>3.0</v>
      </c>
      <c r="D1569" s="20">
        <v>2023.0</v>
      </c>
      <c r="E1569" s="3" t="s">
        <v>8197</v>
      </c>
      <c r="F1569" s="7">
        <v>0.2</v>
      </c>
      <c r="J1569" s="3" t="s">
        <v>8198</v>
      </c>
      <c r="M1569" s="5" t="s">
        <v>8199</v>
      </c>
      <c r="N1569" s="5" t="s">
        <v>8184</v>
      </c>
      <c r="O1569" s="20">
        <v>2026.0</v>
      </c>
      <c r="P1569" s="20">
        <v>1.0</v>
      </c>
      <c r="Q1569" s="20">
        <v>1.0</v>
      </c>
    </row>
    <row r="1570">
      <c r="A1570" s="3" t="s">
        <v>8200</v>
      </c>
      <c r="B1570" s="3" t="s">
        <v>8201</v>
      </c>
      <c r="C1570" s="20">
        <v>2.0</v>
      </c>
      <c r="D1570" s="20">
        <v>2014.0</v>
      </c>
      <c r="E1570" s="3" t="s">
        <v>8202</v>
      </c>
      <c r="F1570" s="11"/>
      <c r="G1570" s="6">
        <v>42155.0</v>
      </c>
      <c r="H1570" s="6">
        <v>41791.0</v>
      </c>
      <c r="M1570" s="5" t="s">
        <v>8203</v>
      </c>
      <c r="N1570" s="5" t="s">
        <v>3933</v>
      </c>
      <c r="O1570" s="20">
        <v>2026.0</v>
      </c>
      <c r="P1570" s="20">
        <v>1.0</v>
      </c>
      <c r="Q1570" s="3">
        <v>0.0</v>
      </c>
    </row>
    <row r="1571">
      <c r="A1571" s="3" t="s">
        <v>8204</v>
      </c>
      <c r="B1571" s="3" t="s">
        <v>8205</v>
      </c>
      <c r="C1571" s="20">
        <v>4.0</v>
      </c>
      <c r="D1571" s="20">
        <v>2014.0</v>
      </c>
      <c r="F1571" s="11"/>
      <c r="G1571" s="6">
        <v>42388.0</v>
      </c>
      <c r="H1571" s="6">
        <v>42024.0</v>
      </c>
      <c r="M1571" s="5" t="s">
        <v>8206</v>
      </c>
      <c r="N1571" s="5" t="s">
        <v>8207</v>
      </c>
      <c r="O1571" s="20">
        <v>2026.0</v>
      </c>
      <c r="P1571" s="20">
        <v>1.0</v>
      </c>
      <c r="Q1571" s="3">
        <v>0.0</v>
      </c>
    </row>
    <row r="1572">
      <c r="A1572" s="3" t="s">
        <v>8208</v>
      </c>
      <c r="B1572" s="3" t="s">
        <v>8209</v>
      </c>
      <c r="C1572" s="20">
        <v>2.0</v>
      </c>
      <c r="D1572" s="20">
        <v>2019.0</v>
      </c>
      <c r="E1572" s="3" t="s">
        <v>8210</v>
      </c>
      <c r="F1572" s="11"/>
      <c r="G1572" s="6">
        <v>43982.0</v>
      </c>
      <c r="H1572" s="6">
        <v>43617.0</v>
      </c>
      <c r="M1572" s="5" t="s">
        <v>8211</v>
      </c>
      <c r="N1572" s="5" t="s">
        <v>7052</v>
      </c>
      <c r="O1572" s="20">
        <v>2026.0</v>
      </c>
      <c r="P1572" s="20">
        <v>1.0</v>
      </c>
      <c r="Q1572" s="20">
        <v>1.0</v>
      </c>
    </row>
    <row r="1573">
      <c r="A1573" s="3" t="s">
        <v>8212</v>
      </c>
      <c r="B1573" s="3" t="s">
        <v>8213</v>
      </c>
      <c r="C1573" s="20">
        <v>2.0</v>
      </c>
      <c r="D1573" s="20">
        <v>2015.0</v>
      </c>
      <c r="E1573" s="3" t="s">
        <v>8214</v>
      </c>
      <c r="F1573" s="11"/>
      <c r="G1573" s="6">
        <v>42886.0</v>
      </c>
      <c r="H1573" s="6">
        <v>42156.0</v>
      </c>
      <c r="M1573" s="5" t="s">
        <v>8215</v>
      </c>
      <c r="N1573" s="5" t="s">
        <v>7052</v>
      </c>
      <c r="O1573" s="20">
        <v>2026.0</v>
      </c>
      <c r="P1573" s="20">
        <v>1.0</v>
      </c>
      <c r="Q1573" s="3">
        <v>0.0</v>
      </c>
    </row>
    <row r="1574">
      <c r="A1574" s="3" t="s">
        <v>8214</v>
      </c>
      <c r="B1574" s="3" t="s">
        <v>8216</v>
      </c>
      <c r="C1574" s="20">
        <v>2.0</v>
      </c>
      <c r="D1574" s="20">
        <v>2014.0</v>
      </c>
      <c r="E1574" s="3" t="s">
        <v>8217</v>
      </c>
      <c r="F1574" s="11"/>
      <c r="G1574" s="6">
        <v>42155.0</v>
      </c>
      <c r="H1574" s="6">
        <v>41791.0</v>
      </c>
      <c r="M1574" s="5" t="s">
        <v>8218</v>
      </c>
      <c r="N1574" s="5" t="s">
        <v>7052</v>
      </c>
      <c r="O1574" s="20">
        <v>2026.0</v>
      </c>
      <c r="P1574" s="20">
        <v>1.0</v>
      </c>
      <c r="Q1574" s="3">
        <v>0.0</v>
      </c>
    </row>
    <row r="1575">
      <c r="A1575" s="3" t="s">
        <v>8210</v>
      </c>
      <c r="B1575" s="3" t="s">
        <v>8219</v>
      </c>
      <c r="C1575" s="20">
        <v>2.0</v>
      </c>
      <c r="D1575" s="20">
        <v>2017.0</v>
      </c>
      <c r="E1575" s="3" t="s">
        <v>8212</v>
      </c>
      <c r="F1575" s="11"/>
      <c r="G1575" s="6">
        <v>43616.0</v>
      </c>
      <c r="H1575" s="6">
        <v>42887.0</v>
      </c>
      <c r="J1575" s="3" t="s">
        <v>8220</v>
      </c>
      <c r="M1575" s="5" t="s">
        <v>8221</v>
      </c>
      <c r="N1575" s="5" t="s">
        <v>7052</v>
      </c>
      <c r="O1575" s="20">
        <v>2026.0</v>
      </c>
      <c r="P1575" s="20">
        <v>1.0</v>
      </c>
      <c r="Q1575" s="3">
        <v>0.0</v>
      </c>
    </row>
    <row r="1576">
      <c r="A1576" s="3" t="s">
        <v>7049</v>
      </c>
      <c r="B1576" s="3" t="s">
        <v>8222</v>
      </c>
      <c r="C1576" s="20">
        <v>2.0</v>
      </c>
      <c r="D1576" s="20">
        <v>2022.0</v>
      </c>
      <c r="E1576" s="3" t="s">
        <v>8223</v>
      </c>
      <c r="F1576" s="11"/>
      <c r="J1576" s="3" t="s">
        <v>8224</v>
      </c>
      <c r="M1576" s="5" t="s">
        <v>8225</v>
      </c>
      <c r="N1576" s="5" t="s">
        <v>7052</v>
      </c>
      <c r="O1576" s="20">
        <v>2026.0</v>
      </c>
      <c r="P1576" s="20">
        <v>1.0</v>
      </c>
      <c r="Q1576" s="3">
        <v>0.0</v>
      </c>
    </row>
    <row r="1577">
      <c r="A1577" s="3" t="s">
        <v>8223</v>
      </c>
      <c r="B1577" s="3" t="s">
        <v>8226</v>
      </c>
      <c r="C1577" s="20">
        <v>2.0</v>
      </c>
      <c r="D1577" s="20">
        <v>2021.0</v>
      </c>
      <c r="E1577" s="3" t="s">
        <v>8227</v>
      </c>
      <c r="F1577" s="11"/>
      <c r="J1577" s="3" t="s">
        <v>8228</v>
      </c>
      <c r="M1577" s="5" t="s">
        <v>8229</v>
      </c>
      <c r="N1577" s="5" t="s">
        <v>7052</v>
      </c>
      <c r="O1577" s="20">
        <v>2026.0</v>
      </c>
      <c r="P1577" s="20">
        <v>1.0</v>
      </c>
      <c r="Q1577" s="20">
        <v>1.0</v>
      </c>
    </row>
    <row r="1578">
      <c r="A1578" s="3" t="s">
        <v>8227</v>
      </c>
      <c r="B1578" s="3" t="s">
        <v>8230</v>
      </c>
      <c r="C1578" s="20">
        <v>2.0</v>
      </c>
      <c r="D1578" s="20">
        <v>2020.0</v>
      </c>
      <c r="E1578" s="3" t="s">
        <v>8208</v>
      </c>
      <c r="F1578" s="11"/>
      <c r="G1578" s="6">
        <v>44347.0</v>
      </c>
      <c r="H1578" s="6">
        <v>43983.0</v>
      </c>
      <c r="J1578" s="3" t="s">
        <v>8231</v>
      </c>
      <c r="M1578" s="5" t="s">
        <v>8232</v>
      </c>
      <c r="N1578" s="5" t="s">
        <v>7052</v>
      </c>
      <c r="O1578" s="20">
        <v>2026.0</v>
      </c>
      <c r="P1578" s="20">
        <v>1.0</v>
      </c>
      <c r="Q1578" s="3">
        <v>0.0</v>
      </c>
    </row>
    <row r="1579">
      <c r="A1579" s="3" t="s">
        <v>8233</v>
      </c>
      <c r="B1579" s="3" t="s">
        <v>8234</v>
      </c>
      <c r="C1579" s="20">
        <v>4.0</v>
      </c>
      <c r="D1579" s="20">
        <v>2017.0</v>
      </c>
      <c r="E1579" s="3" t="s">
        <v>8235</v>
      </c>
      <c r="F1579" s="11"/>
      <c r="G1579" s="6">
        <v>43510.0</v>
      </c>
      <c r="H1579" s="6">
        <v>43146.0</v>
      </c>
      <c r="M1579" s="5" t="s">
        <v>8236</v>
      </c>
      <c r="N1579" s="5" t="s">
        <v>2730</v>
      </c>
      <c r="O1579" s="20">
        <v>2026.0</v>
      </c>
      <c r="P1579" s="20">
        <v>1.0</v>
      </c>
      <c r="Q1579" s="3">
        <v>0.0</v>
      </c>
    </row>
    <row r="1580">
      <c r="A1580" s="3" t="s">
        <v>8237</v>
      </c>
      <c r="B1580" s="3" t="s">
        <v>8238</v>
      </c>
      <c r="C1580" s="20">
        <v>1.0</v>
      </c>
      <c r="D1580" s="20">
        <v>2015.0</v>
      </c>
      <c r="E1580" s="3" t="s">
        <v>8239</v>
      </c>
      <c r="F1580" s="11"/>
      <c r="G1580" s="6">
        <v>42414.0</v>
      </c>
      <c r="H1580" s="6">
        <v>42050.0</v>
      </c>
      <c r="M1580" s="5" t="s">
        <v>8240</v>
      </c>
      <c r="N1580" s="5" t="s">
        <v>2730</v>
      </c>
      <c r="O1580" s="20">
        <v>2026.0</v>
      </c>
      <c r="P1580" s="20">
        <v>1.0</v>
      </c>
      <c r="Q1580" s="3">
        <v>0.0</v>
      </c>
    </row>
    <row r="1581">
      <c r="A1581" s="3" t="s">
        <v>8235</v>
      </c>
      <c r="B1581" s="3" t="s">
        <v>8241</v>
      </c>
      <c r="C1581" s="20">
        <v>1.0</v>
      </c>
      <c r="D1581" s="20">
        <v>2017.0</v>
      </c>
      <c r="E1581" s="3" t="s">
        <v>8242</v>
      </c>
      <c r="F1581" s="11"/>
      <c r="G1581" s="6">
        <v>43145.0</v>
      </c>
      <c r="H1581" s="6">
        <v>42781.0</v>
      </c>
      <c r="M1581" s="5" t="s">
        <v>8243</v>
      </c>
      <c r="N1581" s="5" t="s">
        <v>2730</v>
      </c>
      <c r="O1581" s="20">
        <v>2026.0</v>
      </c>
      <c r="P1581" s="20">
        <v>1.0</v>
      </c>
      <c r="Q1581" s="3">
        <v>0.0</v>
      </c>
    </row>
    <row r="1582">
      <c r="A1582" s="3" t="s">
        <v>8242</v>
      </c>
      <c r="B1582" s="3" t="s">
        <v>8244</v>
      </c>
      <c r="C1582" s="20">
        <v>1.0</v>
      </c>
      <c r="D1582" s="20">
        <v>2016.0</v>
      </c>
      <c r="E1582" s="3" t="s">
        <v>8237</v>
      </c>
      <c r="F1582" s="11"/>
      <c r="G1582" s="6">
        <v>42780.0</v>
      </c>
      <c r="H1582" s="6">
        <v>42415.0</v>
      </c>
      <c r="M1582" s="5" t="s">
        <v>8245</v>
      </c>
      <c r="N1582" s="5" t="s">
        <v>2730</v>
      </c>
      <c r="O1582" s="20">
        <v>2026.0</v>
      </c>
      <c r="P1582" s="20">
        <v>1.0</v>
      </c>
      <c r="Q1582" s="3">
        <v>0.0</v>
      </c>
    </row>
    <row r="1583">
      <c r="A1583" s="3" t="s">
        <v>2727</v>
      </c>
      <c r="B1583" s="3" t="s">
        <v>8246</v>
      </c>
      <c r="C1583" s="20">
        <v>1.0</v>
      </c>
      <c r="D1583" s="20">
        <v>2020.0</v>
      </c>
      <c r="E1583" s="3" t="s">
        <v>8247</v>
      </c>
      <c r="F1583" s="11"/>
      <c r="G1583" s="6">
        <v>44241.0</v>
      </c>
      <c r="H1583" s="6">
        <v>43876.0</v>
      </c>
      <c r="J1583" s="3" t="s">
        <v>8248</v>
      </c>
      <c r="M1583" s="5" t="s">
        <v>8249</v>
      </c>
      <c r="N1583" s="5" t="s">
        <v>2730</v>
      </c>
      <c r="O1583" s="20">
        <v>2026.0</v>
      </c>
      <c r="P1583" s="20">
        <v>1.0</v>
      </c>
      <c r="Q1583" s="20">
        <v>1.0</v>
      </c>
    </row>
    <row r="1584">
      <c r="A1584" s="3" t="s">
        <v>8247</v>
      </c>
      <c r="B1584" s="3" t="s">
        <v>8250</v>
      </c>
      <c r="C1584" s="20">
        <v>2.0</v>
      </c>
      <c r="D1584" s="20">
        <v>2019.0</v>
      </c>
      <c r="E1584" s="3" t="s">
        <v>8233</v>
      </c>
      <c r="F1584" s="11"/>
      <c r="G1584" s="6">
        <v>43875.0</v>
      </c>
      <c r="H1584" s="6">
        <v>43511.0</v>
      </c>
      <c r="M1584" s="5" t="s">
        <v>8251</v>
      </c>
      <c r="N1584" s="5" t="s">
        <v>2730</v>
      </c>
      <c r="O1584" s="20">
        <v>2026.0</v>
      </c>
      <c r="P1584" s="20">
        <v>1.0</v>
      </c>
      <c r="Q1584" s="3">
        <v>0.0</v>
      </c>
    </row>
    <row r="1585">
      <c r="A1585" s="3" t="s">
        <v>8252</v>
      </c>
      <c r="B1585" s="3" t="s">
        <v>8253</v>
      </c>
      <c r="C1585" s="20">
        <v>1.0</v>
      </c>
      <c r="D1585" s="20">
        <v>2016.0</v>
      </c>
      <c r="E1585" s="3" t="s">
        <v>8254</v>
      </c>
      <c r="F1585" s="11"/>
      <c r="G1585" s="6">
        <v>42779.0</v>
      </c>
      <c r="H1585" s="6">
        <v>42414.0</v>
      </c>
      <c r="M1585" s="5" t="s">
        <v>8255</v>
      </c>
      <c r="N1585" s="5" t="s">
        <v>8256</v>
      </c>
      <c r="O1585" s="20">
        <v>2026.0</v>
      </c>
      <c r="P1585" s="20">
        <v>1.0</v>
      </c>
      <c r="Q1585" s="3">
        <v>0.0</v>
      </c>
    </row>
    <row r="1586">
      <c r="A1586" s="3" t="s">
        <v>8254</v>
      </c>
      <c r="B1586" s="3" t="s">
        <v>8257</v>
      </c>
      <c r="C1586" s="20">
        <v>1.0</v>
      </c>
      <c r="D1586" s="20">
        <v>2015.0</v>
      </c>
      <c r="E1586" s="3" t="s">
        <v>8258</v>
      </c>
      <c r="F1586" s="11"/>
      <c r="G1586" s="6">
        <v>42414.0</v>
      </c>
      <c r="H1586" s="6">
        <v>42050.0</v>
      </c>
      <c r="M1586" s="5" t="s">
        <v>8259</v>
      </c>
      <c r="N1586" s="5" t="s">
        <v>8256</v>
      </c>
      <c r="O1586" s="20">
        <v>2026.0</v>
      </c>
      <c r="P1586" s="20">
        <v>1.0</v>
      </c>
      <c r="Q1586" s="3">
        <v>0.0</v>
      </c>
    </row>
    <row r="1587">
      <c r="A1587" s="3" t="s">
        <v>8260</v>
      </c>
      <c r="B1587" s="3" t="s">
        <v>8261</v>
      </c>
      <c r="C1587" s="20">
        <v>1.0</v>
      </c>
      <c r="D1587" s="20">
        <v>2019.0</v>
      </c>
      <c r="E1587" s="3" t="s">
        <v>8262</v>
      </c>
      <c r="F1587" s="11"/>
      <c r="G1587" s="6">
        <v>43880.0</v>
      </c>
      <c r="H1587" s="6">
        <v>43516.0</v>
      </c>
      <c r="K1587" s="3" t="s">
        <v>8263</v>
      </c>
      <c r="M1587" s="5" t="s">
        <v>8264</v>
      </c>
      <c r="N1587" s="5" t="s">
        <v>8265</v>
      </c>
      <c r="O1587" s="20">
        <v>2026.0</v>
      </c>
      <c r="P1587" s="20">
        <v>1.0</v>
      </c>
      <c r="Q1587" s="3">
        <v>0.0</v>
      </c>
    </row>
    <row r="1588">
      <c r="A1588" s="3" t="s">
        <v>8266</v>
      </c>
      <c r="B1588" s="3" t="s">
        <v>8267</v>
      </c>
      <c r="C1588" s="20">
        <v>4.0</v>
      </c>
      <c r="D1588" s="20">
        <v>2015.0</v>
      </c>
      <c r="E1588" s="3" t="s">
        <v>8268</v>
      </c>
      <c r="F1588" s="11"/>
      <c r="G1588" s="6">
        <v>42723.0</v>
      </c>
      <c r="H1588" s="6">
        <v>42358.0</v>
      </c>
      <c r="M1588" s="5" t="s">
        <v>8269</v>
      </c>
      <c r="N1588" s="5" t="s">
        <v>8265</v>
      </c>
      <c r="O1588" s="20">
        <v>2026.0</v>
      </c>
      <c r="P1588" s="20">
        <v>1.0</v>
      </c>
      <c r="Q1588" s="3">
        <v>0.0</v>
      </c>
    </row>
    <row r="1589">
      <c r="A1589" s="3" t="s">
        <v>8268</v>
      </c>
      <c r="B1589" s="3" t="s">
        <v>8270</v>
      </c>
      <c r="C1589" s="20">
        <v>4.0</v>
      </c>
      <c r="D1589" s="20">
        <v>2014.0</v>
      </c>
      <c r="E1589" s="3" t="s">
        <v>8271</v>
      </c>
      <c r="F1589" s="11"/>
      <c r="G1589" s="6">
        <v>42327.0</v>
      </c>
      <c r="H1589" s="6">
        <v>41963.0</v>
      </c>
      <c r="M1589" s="5" t="s">
        <v>8272</v>
      </c>
      <c r="N1589" s="5" t="s">
        <v>8265</v>
      </c>
      <c r="O1589" s="20">
        <v>2026.0</v>
      </c>
      <c r="P1589" s="20">
        <v>1.0</v>
      </c>
      <c r="Q1589" s="3">
        <v>0.0</v>
      </c>
    </row>
    <row r="1590">
      <c r="A1590" s="3" t="s">
        <v>8262</v>
      </c>
      <c r="B1590" s="3" t="s">
        <v>8273</v>
      </c>
      <c r="C1590" s="20">
        <v>4.0</v>
      </c>
      <c r="D1590" s="20">
        <v>2017.0</v>
      </c>
      <c r="E1590" s="3" t="s">
        <v>8274</v>
      </c>
      <c r="F1590" s="11"/>
      <c r="G1590" s="6">
        <v>43515.0</v>
      </c>
      <c r="H1590" s="6">
        <v>43151.0</v>
      </c>
      <c r="M1590" s="5" t="s">
        <v>8275</v>
      </c>
      <c r="N1590" s="5" t="s">
        <v>8265</v>
      </c>
      <c r="O1590" s="20">
        <v>2026.0</v>
      </c>
      <c r="P1590" s="20">
        <v>1.0</v>
      </c>
      <c r="Q1590" s="3">
        <v>0.0</v>
      </c>
    </row>
    <row r="1591">
      <c r="A1591" s="3" t="s">
        <v>8274</v>
      </c>
      <c r="B1591" s="3" t="s">
        <v>8276</v>
      </c>
      <c r="C1591" s="20">
        <v>1.0</v>
      </c>
      <c r="D1591" s="20">
        <v>2017.0</v>
      </c>
      <c r="E1591" s="3" t="s">
        <v>8266</v>
      </c>
      <c r="F1591" s="11"/>
      <c r="G1591" s="6">
        <v>43453.0</v>
      </c>
      <c r="H1591" s="6">
        <v>42724.0</v>
      </c>
      <c r="M1591" s="5" t="s">
        <v>8277</v>
      </c>
      <c r="N1591" s="5" t="s">
        <v>8265</v>
      </c>
      <c r="O1591" s="20">
        <v>2026.0</v>
      </c>
      <c r="P1591" s="20">
        <v>1.0</v>
      </c>
      <c r="Q1591" s="3">
        <v>0.0</v>
      </c>
    </row>
    <row r="1592">
      <c r="A1592" s="3" t="s">
        <v>8278</v>
      </c>
      <c r="B1592" s="3" t="s">
        <v>8279</v>
      </c>
      <c r="C1592" s="20">
        <v>2.0</v>
      </c>
      <c r="D1592" s="20">
        <v>2027.0</v>
      </c>
      <c r="E1592" s="3" t="s">
        <v>8280</v>
      </c>
      <c r="F1592" s="7">
        <v>0.0295</v>
      </c>
      <c r="I1592" s="3" t="s">
        <v>8281</v>
      </c>
      <c r="L1592" s="3" t="s">
        <v>541</v>
      </c>
      <c r="M1592" s="5" t="s">
        <v>8282</v>
      </c>
      <c r="N1592" s="5" t="s">
        <v>8283</v>
      </c>
      <c r="O1592" s="20">
        <v>2026.0</v>
      </c>
      <c r="P1592" s="20">
        <v>1.0</v>
      </c>
      <c r="Q1592" s="3">
        <v>0.0</v>
      </c>
    </row>
    <row r="1593">
      <c r="A1593" s="3" t="s">
        <v>8284</v>
      </c>
      <c r="B1593" s="3" t="s">
        <v>8285</v>
      </c>
      <c r="C1593" s="20">
        <v>4.0</v>
      </c>
      <c r="D1593" s="20">
        <v>2015.0</v>
      </c>
      <c r="E1593" s="3" t="s">
        <v>8286</v>
      </c>
      <c r="F1593" s="11"/>
      <c r="G1593" s="6">
        <v>42735.0</v>
      </c>
      <c r="H1593" s="6">
        <v>42370.0</v>
      </c>
      <c r="M1593" s="5" t="s">
        <v>8287</v>
      </c>
      <c r="N1593" s="5" t="s">
        <v>8283</v>
      </c>
      <c r="O1593" s="20">
        <v>2026.0</v>
      </c>
      <c r="P1593" s="20">
        <v>1.0</v>
      </c>
      <c r="Q1593" s="3">
        <v>0.0</v>
      </c>
    </row>
    <row r="1594">
      <c r="A1594" s="3" t="s">
        <v>8288</v>
      </c>
      <c r="B1594" s="3" t="s">
        <v>8289</v>
      </c>
      <c r="C1594" s="20">
        <v>4.0</v>
      </c>
      <c r="D1594" s="20">
        <v>2016.0</v>
      </c>
      <c r="E1594" s="3" t="s">
        <v>8284</v>
      </c>
      <c r="F1594" s="11"/>
      <c r="G1594" s="6">
        <v>43100.0</v>
      </c>
      <c r="H1594" s="6">
        <v>42736.0</v>
      </c>
      <c r="K1594" s="3" t="s">
        <v>8290</v>
      </c>
      <c r="M1594" s="5" t="s">
        <v>8291</v>
      </c>
      <c r="N1594" s="5" t="s">
        <v>8283</v>
      </c>
      <c r="O1594" s="20">
        <v>2026.0</v>
      </c>
      <c r="P1594" s="20">
        <v>1.0</v>
      </c>
      <c r="Q1594" s="3">
        <v>0.0</v>
      </c>
    </row>
    <row r="1595">
      <c r="A1595" s="3" t="s">
        <v>8292</v>
      </c>
      <c r="B1595" s="3" t="s">
        <v>8293</v>
      </c>
      <c r="C1595" s="20">
        <v>2.0</v>
      </c>
      <c r="D1595" s="20">
        <v>2022.0</v>
      </c>
      <c r="F1595" s="11"/>
      <c r="J1595" s="3" t="s">
        <v>8294</v>
      </c>
      <c r="M1595" s="5" t="s">
        <v>8295</v>
      </c>
      <c r="N1595" s="5" t="s">
        <v>8283</v>
      </c>
      <c r="O1595" s="20">
        <v>2026.0</v>
      </c>
      <c r="P1595" s="20">
        <v>1.0</v>
      </c>
      <c r="Q1595" s="20">
        <v>1.0</v>
      </c>
    </row>
    <row r="1596">
      <c r="A1596" s="3" t="s">
        <v>6186</v>
      </c>
      <c r="B1596" s="3" t="s">
        <v>8296</v>
      </c>
      <c r="C1596" s="20">
        <v>4.0</v>
      </c>
      <c r="D1596" s="20">
        <v>2023.0</v>
      </c>
      <c r="E1596" s="3" t="s">
        <v>8297</v>
      </c>
      <c r="F1596" s="7">
        <v>0.0101</v>
      </c>
      <c r="I1596" s="3" t="s">
        <v>8298</v>
      </c>
      <c r="J1596" s="3" t="s">
        <v>8299</v>
      </c>
      <c r="M1596" s="5" t="s">
        <v>8300</v>
      </c>
      <c r="N1596" s="5" t="s">
        <v>6189</v>
      </c>
      <c r="O1596" s="20">
        <v>2026.0</v>
      </c>
      <c r="P1596" s="20">
        <v>1.0</v>
      </c>
      <c r="Q1596" s="20">
        <v>1.0</v>
      </c>
    </row>
    <row r="1597">
      <c r="A1597" s="3" t="s">
        <v>8297</v>
      </c>
      <c r="B1597" s="3" t="s">
        <v>8301</v>
      </c>
      <c r="C1597" s="20">
        <v>4.0</v>
      </c>
      <c r="D1597" s="20">
        <v>2022.0</v>
      </c>
      <c r="E1597" s="3" t="s">
        <v>8302</v>
      </c>
      <c r="F1597" s="7">
        <v>0.0101</v>
      </c>
      <c r="J1597" s="3" t="s">
        <v>8303</v>
      </c>
      <c r="M1597" s="5" t="s">
        <v>8304</v>
      </c>
      <c r="N1597" s="5" t="s">
        <v>6189</v>
      </c>
      <c r="O1597" s="20">
        <v>2026.0</v>
      </c>
      <c r="P1597" s="20">
        <v>1.0</v>
      </c>
      <c r="Q1597" s="20">
        <v>1.0</v>
      </c>
    </row>
    <row r="1598">
      <c r="A1598" s="3" t="s">
        <v>8302</v>
      </c>
      <c r="B1598" s="3" t="s">
        <v>8305</v>
      </c>
      <c r="C1598" s="20">
        <v>4.0</v>
      </c>
      <c r="D1598" s="20">
        <v>2021.0</v>
      </c>
      <c r="E1598" s="3" t="s">
        <v>8306</v>
      </c>
      <c r="F1598" s="7">
        <v>0.04</v>
      </c>
      <c r="J1598" s="3" t="s">
        <v>8307</v>
      </c>
      <c r="M1598" s="5" t="s">
        <v>8308</v>
      </c>
      <c r="N1598" s="5" t="s">
        <v>6189</v>
      </c>
      <c r="O1598" s="20">
        <v>2026.0</v>
      </c>
      <c r="P1598" s="20">
        <v>1.0</v>
      </c>
      <c r="Q1598" s="20">
        <v>1.0</v>
      </c>
    </row>
    <row r="1599">
      <c r="A1599" s="3" t="s">
        <v>8306</v>
      </c>
      <c r="B1599" s="3" t="s">
        <v>8309</v>
      </c>
      <c r="C1599" s="20">
        <v>4.0</v>
      </c>
      <c r="D1599" s="20">
        <v>2020.0</v>
      </c>
      <c r="E1599" s="3" t="s">
        <v>8310</v>
      </c>
      <c r="F1599" s="11"/>
      <c r="G1599" s="6">
        <v>44592.0</v>
      </c>
      <c r="H1599" s="6">
        <v>44228.0</v>
      </c>
      <c r="J1599" s="3" t="s">
        <v>8311</v>
      </c>
      <c r="M1599" s="5" t="s">
        <v>8312</v>
      </c>
      <c r="N1599" s="5" t="s">
        <v>6189</v>
      </c>
      <c r="O1599" s="20">
        <v>2026.0</v>
      </c>
      <c r="P1599" s="20">
        <v>1.0</v>
      </c>
      <c r="Q1599" s="20">
        <v>1.0</v>
      </c>
    </row>
    <row r="1600">
      <c r="A1600" s="3" t="s">
        <v>8313</v>
      </c>
      <c r="B1600" s="3" t="s">
        <v>8314</v>
      </c>
      <c r="C1600" s="20">
        <v>1.0</v>
      </c>
      <c r="D1600" s="20">
        <v>2016.0</v>
      </c>
      <c r="E1600" s="3" t="s">
        <v>8315</v>
      </c>
      <c r="F1600" s="11"/>
      <c r="G1600" s="6">
        <v>42823.0</v>
      </c>
      <c r="H1600" s="6">
        <v>42460.0</v>
      </c>
      <c r="M1600" s="5" t="s">
        <v>8316</v>
      </c>
      <c r="N1600" s="5" t="s">
        <v>870</v>
      </c>
      <c r="O1600" s="20">
        <v>2026.0</v>
      </c>
      <c r="P1600" s="20">
        <v>1.0</v>
      </c>
      <c r="Q1600" s="3">
        <v>0.0</v>
      </c>
    </row>
    <row r="1601">
      <c r="A1601" s="3" t="s">
        <v>8317</v>
      </c>
      <c r="B1601" s="3" t="s">
        <v>8318</v>
      </c>
      <c r="C1601" s="20">
        <v>1.0</v>
      </c>
      <c r="D1601" s="20">
        <v>2015.0</v>
      </c>
      <c r="E1601" s="3" t="s">
        <v>8319</v>
      </c>
      <c r="F1601" s="11"/>
      <c r="G1601" s="6">
        <v>42400.0</v>
      </c>
      <c r="H1601" s="6">
        <v>42036.0</v>
      </c>
      <c r="M1601" s="5" t="s">
        <v>8320</v>
      </c>
      <c r="N1601" s="5" t="s">
        <v>8321</v>
      </c>
      <c r="O1601" s="20">
        <v>2026.0</v>
      </c>
      <c r="P1601" s="20">
        <v>1.0</v>
      </c>
      <c r="Q1601" s="3">
        <v>0.0</v>
      </c>
    </row>
    <row r="1602">
      <c r="A1602" s="3" t="s">
        <v>8322</v>
      </c>
      <c r="B1602" s="3" t="s">
        <v>8323</v>
      </c>
      <c r="C1602" s="20">
        <v>1.0</v>
      </c>
      <c r="D1602" s="20">
        <v>2016.0</v>
      </c>
      <c r="E1602" s="3" t="s">
        <v>8324</v>
      </c>
      <c r="F1602" s="11"/>
      <c r="G1602" s="6">
        <v>42825.0</v>
      </c>
      <c r="H1602" s="6">
        <v>42461.0</v>
      </c>
      <c r="M1602" s="5" t="s">
        <v>8325</v>
      </c>
      <c r="N1602" s="5" t="s">
        <v>8326</v>
      </c>
      <c r="O1602" s="20">
        <v>2026.0</v>
      </c>
      <c r="P1602" s="20">
        <v>1.0</v>
      </c>
      <c r="Q1602" s="3">
        <v>0.0</v>
      </c>
    </row>
    <row r="1603">
      <c r="A1603" s="3" t="s">
        <v>8324</v>
      </c>
      <c r="B1603" s="3" t="s">
        <v>8327</v>
      </c>
      <c r="C1603" s="20">
        <v>1.0</v>
      </c>
      <c r="D1603" s="20">
        <v>2015.0</v>
      </c>
      <c r="E1603" s="3" t="s">
        <v>8328</v>
      </c>
      <c r="F1603" s="11"/>
      <c r="G1603" s="6">
        <v>42460.0</v>
      </c>
      <c r="H1603" s="6">
        <v>42095.0</v>
      </c>
      <c r="M1603" s="5" t="s">
        <v>8329</v>
      </c>
      <c r="N1603" s="5" t="s">
        <v>8326</v>
      </c>
      <c r="O1603" s="20">
        <v>2026.0</v>
      </c>
      <c r="P1603" s="20">
        <v>1.0</v>
      </c>
      <c r="Q1603" s="3">
        <v>0.0</v>
      </c>
    </row>
    <row r="1604">
      <c r="A1604" s="3" t="s">
        <v>8330</v>
      </c>
      <c r="B1604" s="3" t="s">
        <v>8331</v>
      </c>
      <c r="C1604" s="20">
        <v>4.0</v>
      </c>
      <c r="D1604" s="20">
        <v>2022.0</v>
      </c>
      <c r="E1604" s="3" t="s">
        <v>8332</v>
      </c>
      <c r="F1604" s="7">
        <v>0.1</v>
      </c>
      <c r="J1604" s="3" t="s">
        <v>8333</v>
      </c>
      <c r="M1604" s="5" t="s">
        <v>8334</v>
      </c>
      <c r="N1604" s="5" t="s">
        <v>4311</v>
      </c>
      <c r="O1604" s="20">
        <v>2026.0</v>
      </c>
      <c r="P1604" s="20">
        <v>1.0</v>
      </c>
      <c r="Q1604" s="20">
        <v>1.0</v>
      </c>
    </row>
    <row r="1605">
      <c r="A1605" s="3" t="s">
        <v>8335</v>
      </c>
      <c r="B1605" s="3" t="s">
        <v>8336</v>
      </c>
      <c r="C1605" s="20">
        <v>4.0</v>
      </c>
      <c r="D1605" s="20">
        <v>2017.0</v>
      </c>
      <c r="E1605" s="3" t="s">
        <v>8337</v>
      </c>
      <c r="F1605" s="11"/>
      <c r="G1605" s="6">
        <v>43496.0</v>
      </c>
      <c r="H1605" s="6">
        <v>43132.0</v>
      </c>
      <c r="K1605" s="3" t="s">
        <v>8338</v>
      </c>
      <c r="M1605" s="5" t="s">
        <v>8339</v>
      </c>
      <c r="N1605" s="5" t="s">
        <v>4311</v>
      </c>
      <c r="O1605" s="20">
        <v>2026.0</v>
      </c>
      <c r="P1605" s="20">
        <v>1.0</v>
      </c>
      <c r="Q1605" s="20">
        <v>1.0</v>
      </c>
    </row>
    <row r="1606">
      <c r="A1606" s="3" t="s">
        <v>8340</v>
      </c>
      <c r="B1606" s="3" t="s">
        <v>8341</v>
      </c>
      <c r="C1606" s="20">
        <v>2.0</v>
      </c>
      <c r="D1606" s="20">
        <v>2015.0</v>
      </c>
      <c r="E1606" s="3" t="s">
        <v>8342</v>
      </c>
      <c r="F1606" s="11"/>
      <c r="G1606" s="6">
        <v>42400.0</v>
      </c>
      <c r="H1606" s="6">
        <v>42036.0</v>
      </c>
      <c r="M1606" s="5" t="s">
        <v>8343</v>
      </c>
      <c r="N1606" s="5" t="s">
        <v>4311</v>
      </c>
      <c r="O1606" s="20">
        <v>2026.0</v>
      </c>
      <c r="P1606" s="20">
        <v>1.0</v>
      </c>
      <c r="Q1606" s="3">
        <v>0.0</v>
      </c>
    </row>
    <row r="1607">
      <c r="A1607" s="3" t="s">
        <v>8337</v>
      </c>
      <c r="B1607" s="3" t="s">
        <v>8344</v>
      </c>
      <c r="C1607" s="20">
        <v>4.0</v>
      </c>
      <c r="D1607" s="20">
        <v>2016.0</v>
      </c>
      <c r="E1607" s="3" t="s">
        <v>8345</v>
      </c>
      <c r="F1607" s="11"/>
      <c r="G1607" s="6">
        <v>43131.0</v>
      </c>
      <c r="H1607" s="6">
        <v>42767.0</v>
      </c>
      <c r="J1607" s="3" t="s">
        <v>8346</v>
      </c>
      <c r="M1607" s="5" t="s">
        <v>8347</v>
      </c>
      <c r="N1607" s="5" t="s">
        <v>4311</v>
      </c>
      <c r="O1607" s="20">
        <v>2026.0</v>
      </c>
      <c r="P1607" s="20">
        <v>1.0</v>
      </c>
      <c r="Q1607" s="3">
        <v>0.0</v>
      </c>
    </row>
    <row r="1608">
      <c r="A1608" s="3" t="s">
        <v>8345</v>
      </c>
      <c r="B1608" s="3" t="s">
        <v>8348</v>
      </c>
      <c r="C1608" s="20">
        <v>4.0</v>
      </c>
      <c r="D1608" s="20">
        <v>2015.0</v>
      </c>
      <c r="E1608" s="3" t="s">
        <v>8340</v>
      </c>
      <c r="F1608" s="11"/>
      <c r="G1608" s="6">
        <v>42766.0</v>
      </c>
      <c r="H1608" s="6">
        <v>42401.0</v>
      </c>
      <c r="M1608" s="5" t="s">
        <v>8349</v>
      </c>
      <c r="N1608" s="5" t="s">
        <v>4311</v>
      </c>
      <c r="O1608" s="20">
        <v>2026.0</v>
      </c>
      <c r="P1608" s="20">
        <v>1.0</v>
      </c>
      <c r="Q1608" s="3">
        <v>0.0</v>
      </c>
    </row>
    <row r="1609">
      <c r="A1609" s="3" t="s">
        <v>4314</v>
      </c>
      <c r="B1609" s="3" t="s">
        <v>8350</v>
      </c>
      <c r="C1609" s="20">
        <v>4.0</v>
      </c>
      <c r="D1609" s="20">
        <v>2023.0</v>
      </c>
      <c r="E1609" s="3" t="s">
        <v>8330</v>
      </c>
      <c r="F1609" s="7">
        <v>0.0792</v>
      </c>
      <c r="I1609" s="3" t="s">
        <v>8351</v>
      </c>
      <c r="J1609" s="3" t="s">
        <v>4950</v>
      </c>
      <c r="M1609" s="5" t="s">
        <v>8352</v>
      </c>
      <c r="N1609" s="5" t="s">
        <v>4311</v>
      </c>
      <c r="O1609" s="20">
        <v>2026.0</v>
      </c>
      <c r="P1609" s="20">
        <v>1.0</v>
      </c>
      <c r="Q1609" s="20">
        <v>1.0</v>
      </c>
    </row>
    <row r="1610">
      <c r="A1610" s="3" t="s">
        <v>8353</v>
      </c>
      <c r="B1610" s="3" t="s">
        <v>8354</v>
      </c>
      <c r="C1610" s="20">
        <v>1.0</v>
      </c>
      <c r="D1610" s="20">
        <v>2016.0</v>
      </c>
      <c r="F1610" s="11"/>
      <c r="G1610" s="6">
        <v>42779.0</v>
      </c>
      <c r="H1610" s="6">
        <v>42414.0</v>
      </c>
      <c r="M1610" s="5" t="s">
        <v>8355</v>
      </c>
      <c r="N1610" s="5" t="s">
        <v>8356</v>
      </c>
      <c r="O1610" s="20">
        <v>2026.0</v>
      </c>
      <c r="P1610" s="20">
        <v>1.0</v>
      </c>
      <c r="Q1610" s="3">
        <v>0.0</v>
      </c>
    </row>
    <row r="1611">
      <c r="A1611" s="3" t="s">
        <v>8357</v>
      </c>
      <c r="B1611" s="3" t="s">
        <v>8358</v>
      </c>
      <c r="C1611" s="20">
        <v>4.0</v>
      </c>
      <c r="D1611" s="20">
        <v>2017.0</v>
      </c>
      <c r="F1611" s="11"/>
      <c r="G1611" s="6">
        <v>43509.0</v>
      </c>
      <c r="H1611" s="6">
        <v>43145.0</v>
      </c>
      <c r="K1611" s="3" t="s">
        <v>8359</v>
      </c>
      <c r="M1611" s="5" t="s">
        <v>8360</v>
      </c>
      <c r="N1611" s="5" t="s">
        <v>8356</v>
      </c>
      <c r="O1611" s="20">
        <v>2026.0</v>
      </c>
      <c r="P1611" s="20">
        <v>1.0</v>
      </c>
      <c r="Q1611" s="3">
        <v>0.0</v>
      </c>
    </row>
    <row r="1612">
      <c r="A1612" s="3" t="s">
        <v>8361</v>
      </c>
      <c r="B1612" s="3" t="s">
        <v>8362</v>
      </c>
      <c r="C1612" s="20">
        <v>1.0</v>
      </c>
      <c r="D1612" s="20">
        <v>2015.0</v>
      </c>
      <c r="F1612" s="11"/>
      <c r="G1612" s="6">
        <v>42414.0</v>
      </c>
      <c r="H1612" s="6">
        <v>42050.0</v>
      </c>
      <c r="M1612" s="5" t="s">
        <v>8363</v>
      </c>
      <c r="N1612" s="5" t="s">
        <v>8356</v>
      </c>
      <c r="O1612" s="20">
        <v>2026.0</v>
      </c>
      <c r="P1612" s="20">
        <v>1.0</v>
      </c>
      <c r="Q1612" s="3">
        <v>0.0</v>
      </c>
    </row>
    <row r="1613">
      <c r="A1613" s="3" t="s">
        <v>8364</v>
      </c>
      <c r="B1613" s="3" t="s">
        <v>8365</v>
      </c>
      <c r="C1613" s="20">
        <v>1.0</v>
      </c>
      <c r="D1613" s="20">
        <v>2017.0</v>
      </c>
      <c r="F1613" s="11"/>
      <c r="G1613" s="6">
        <v>43144.0</v>
      </c>
      <c r="H1613" s="6">
        <v>42780.0</v>
      </c>
      <c r="M1613" s="5" t="s">
        <v>8366</v>
      </c>
      <c r="N1613" s="5" t="s">
        <v>8356</v>
      </c>
      <c r="O1613" s="20">
        <v>2026.0</v>
      </c>
      <c r="P1613" s="20">
        <v>1.0</v>
      </c>
      <c r="Q1613" s="3">
        <v>0.0</v>
      </c>
    </row>
    <row r="1614">
      <c r="A1614" s="3" t="s">
        <v>8367</v>
      </c>
      <c r="B1614" s="3" t="s">
        <v>8368</v>
      </c>
      <c r="C1614" s="20">
        <v>4.0</v>
      </c>
      <c r="D1614" s="20">
        <v>2015.0</v>
      </c>
      <c r="E1614" s="3" t="s">
        <v>8369</v>
      </c>
      <c r="F1614" s="11"/>
      <c r="G1614" s="6">
        <v>42716.0</v>
      </c>
      <c r="H1614" s="6">
        <v>42351.0</v>
      </c>
      <c r="M1614" s="5" t="s">
        <v>8370</v>
      </c>
      <c r="N1614" s="5" t="s">
        <v>3325</v>
      </c>
      <c r="O1614" s="20">
        <v>2026.0</v>
      </c>
      <c r="P1614" s="20">
        <v>1.0</v>
      </c>
      <c r="Q1614" s="3">
        <v>0.0</v>
      </c>
    </row>
    <row r="1615">
      <c r="A1615" s="3" t="s">
        <v>8369</v>
      </c>
      <c r="B1615" s="3" t="s">
        <v>8371</v>
      </c>
      <c r="C1615" s="20">
        <v>4.0</v>
      </c>
      <c r="D1615" s="20">
        <v>2014.0</v>
      </c>
      <c r="E1615" s="3" t="s">
        <v>8372</v>
      </c>
      <c r="F1615" s="11"/>
      <c r="G1615" s="6">
        <v>42350.0</v>
      </c>
      <c r="H1615" s="6">
        <v>41986.0</v>
      </c>
      <c r="M1615" s="5" t="s">
        <v>8373</v>
      </c>
      <c r="N1615" s="5" t="s">
        <v>3325</v>
      </c>
      <c r="O1615" s="20">
        <v>2026.0</v>
      </c>
      <c r="P1615" s="20">
        <v>1.0</v>
      </c>
      <c r="Q1615" s="3">
        <v>0.0</v>
      </c>
    </row>
    <row r="1616">
      <c r="A1616" s="3" t="s">
        <v>3323</v>
      </c>
      <c r="B1616" s="3" t="s">
        <v>8374</v>
      </c>
      <c r="C1616" s="20">
        <v>4.0</v>
      </c>
      <c r="D1616" s="20">
        <v>2016.0</v>
      </c>
      <c r="E1616" s="3" t="s">
        <v>8367</v>
      </c>
      <c r="F1616" s="11"/>
      <c r="G1616" s="6">
        <v>43081.0</v>
      </c>
      <c r="H1616" s="6">
        <v>42717.0</v>
      </c>
      <c r="M1616" s="5" t="s">
        <v>8375</v>
      </c>
      <c r="N1616" s="5" t="s">
        <v>3325</v>
      </c>
      <c r="O1616" s="20">
        <v>2026.0</v>
      </c>
      <c r="P1616" s="20">
        <v>1.0</v>
      </c>
      <c r="Q1616" s="3">
        <v>0.0</v>
      </c>
    </row>
    <row r="1617">
      <c r="A1617" s="3" t="s">
        <v>8376</v>
      </c>
      <c r="B1617" s="3" t="s">
        <v>8377</v>
      </c>
      <c r="C1617" s="20">
        <v>4.0</v>
      </c>
      <c r="D1617" s="20">
        <v>2015.0</v>
      </c>
      <c r="E1617" s="3" t="s">
        <v>8378</v>
      </c>
      <c r="F1617" s="11"/>
      <c r="M1617" s="5" t="s">
        <v>8379</v>
      </c>
      <c r="N1617" s="5" t="s">
        <v>8380</v>
      </c>
      <c r="O1617" s="20">
        <v>2026.0</v>
      </c>
      <c r="P1617" s="20">
        <v>1.0</v>
      </c>
      <c r="Q1617" s="3">
        <v>0.0</v>
      </c>
    </row>
    <row r="1618">
      <c r="A1618" s="3" t="s">
        <v>8378</v>
      </c>
      <c r="B1618" s="3" t="s">
        <v>8381</v>
      </c>
      <c r="C1618" s="20">
        <v>1.0</v>
      </c>
      <c r="D1618" s="20">
        <v>2015.0</v>
      </c>
      <c r="E1618" s="3" t="s">
        <v>8382</v>
      </c>
      <c r="F1618" s="11"/>
      <c r="G1618" s="6">
        <v>42460.0</v>
      </c>
      <c r="H1618" s="6">
        <v>42095.0</v>
      </c>
      <c r="M1618" s="5" t="s">
        <v>8383</v>
      </c>
      <c r="N1618" s="5" t="s">
        <v>8380</v>
      </c>
      <c r="O1618" s="20">
        <v>2026.0</v>
      </c>
      <c r="P1618" s="20">
        <v>1.0</v>
      </c>
      <c r="Q1618" s="3">
        <v>0.0</v>
      </c>
    </row>
    <row r="1619">
      <c r="A1619" s="3" t="s">
        <v>8384</v>
      </c>
      <c r="B1619" s="3" t="s">
        <v>8385</v>
      </c>
      <c r="C1619" s="20">
        <v>3.0</v>
      </c>
      <c r="D1619" s="20">
        <v>2018.0</v>
      </c>
      <c r="E1619" s="3" t="s">
        <v>8386</v>
      </c>
      <c r="F1619" s="11"/>
      <c r="G1619" s="6">
        <v>43711.0</v>
      </c>
      <c r="H1619" s="6">
        <v>43347.0</v>
      </c>
      <c r="M1619" s="5" t="s">
        <v>8387</v>
      </c>
      <c r="N1619" s="5" t="s">
        <v>3186</v>
      </c>
      <c r="O1619" s="20">
        <v>2026.0</v>
      </c>
      <c r="P1619" s="20">
        <v>1.0</v>
      </c>
      <c r="Q1619" s="20">
        <v>1.0</v>
      </c>
    </row>
    <row r="1620">
      <c r="A1620" s="3" t="s">
        <v>8388</v>
      </c>
      <c r="B1620" s="3" t="s">
        <v>8389</v>
      </c>
      <c r="C1620" s="20">
        <v>3.0</v>
      </c>
      <c r="D1620" s="20">
        <v>2014.0</v>
      </c>
      <c r="E1620" s="3" t="s">
        <v>8390</v>
      </c>
      <c r="F1620" s="11"/>
      <c r="G1620" s="6">
        <v>42250.0</v>
      </c>
      <c r="H1620" s="6">
        <v>41886.0</v>
      </c>
      <c r="M1620" s="5" t="s">
        <v>8391</v>
      </c>
      <c r="N1620" s="5" t="s">
        <v>3186</v>
      </c>
      <c r="O1620" s="20">
        <v>2026.0</v>
      </c>
      <c r="P1620" s="20">
        <v>1.0</v>
      </c>
      <c r="Q1620" s="3">
        <v>0.0</v>
      </c>
    </row>
    <row r="1621">
      <c r="A1621" s="3" t="s">
        <v>8392</v>
      </c>
      <c r="B1621" s="3" t="s">
        <v>8393</v>
      </c>
      <c r="C1621" s="20">
        <v>3.0</v>
      </c>
      <c r="D1621" s="20">
        <v>2015.0</v>
      </c>
      <c r="E1621" s="3" t="s">
        <v>8388</v>
      </c>
      <c r="F1621" s="11"/>
      <c r="G1621" s="6">
        <v>42616.0</v>
      </c>
      <c r="H1621" s="6">
        <v>42251.0</v>
      </c>
      <c r="M1621" s="5" t="s">
        <v>8394</v>
      </c>
      <c r="N1621" s="5" t="s">
        <v>3186</v>
      </c>
      <c r="O1621" s="20">
        <v>2026.0</v>
      </c>
      <c r="P1621" s="20">
        <v>1.0</v>
      </c>
      <c r="Q1621" s="3">
        <v>0.0</v>
      </c>
    </row>
    <row r="1622">
      <c r="A1622" s="3" t="s">
        <v>8386</v>
      </c>
      <c r="B1622" s="3" t="s">
        <v>8395</v>
      </c>
      <c r="C1622" s="20">
        <v>3.0</v>
      </c>
      <c r="D1622" s="20">
        <v>2017.0</v>
      </c>
      <c r="E1622" s="3" t="s">
        <v>8396</v>
      </c>
      <c r="F1622" s="11"/>
      <c r="G1622" s="6">
        <v>43346.0</v>
      </c>
      <c r="H1622" s="6">
        <v>42982.0</v>
      </c>
      <c r="M1622" s="5" t="s">
        <v>8397</v>
      </c>
      <c r="N1622" s="5" t="s">
        <v>3186</v>
      </c>
      <c r="O1622" s="20">
        <v>2026.0</v>
      </c>
      <c r="P1622" s="20">
        <v>1.0</v>
      </c>
      <c r="Q1622" s="3">
        <v>0.0</v>
      </c>
    </row>
    <row r="1623">
      <c r="A1623" s="3" t="s">
        <v>8396</v>
      </c>
      <c r="B1623" s="3" t="s">
        <v>8398</v>
      </c>
      <c r="C1623" s="20">
        <v>3.0</v>
      </c>
      <c r="D1623" s="20">
        <v>2016.0</v>
      </c>
      <c r="E1623" s="3" t="s">
        <v>8392</v>
      </c>
      <c r="F1623" s="11"/>
      <c r="G1623" s="6">
        <v>42981.0</v>
      </c>
      <c r="H1623" s="6">
        <v>42617.0</v>
      </c>
      <c r="M1623" s="5" t="s">
        <v>8399</v>
      </c>
      <c r="N1623" s="5" t="s">
        <v>3186</v>
      </c>
      <c r="O1623" s="20">
        <v>2026.0</v>
      </c>
      <c r="P1623" s="20">
        <v>1.0</v>
      </c>
      <c r="Q1623" s="3">
        <v>0.0</v>
      </c>
    </row>
    <row r="1624">
      <c r="A1624" s="3" t="s">
        <v>8400</v>
      </c>
      <c r="B1624" s="3" t="s">
        <v>8401</v>
      </c>
      <c r="C1624" s="20">
        <v>4.0</v>
      </c>
      <c r="D1624" s="20">
        <v>2024.0</v>
      </c>
      <c r="E1624" s="3" t="s">
        <v>8402</v>
      </c>
      <c r="F1624" s="7">
        <v>0.0825</v>
      </c>
      <c r="K1624" s="3" t="s">
        <v>8403</v>
      </c>
      <c r="M1624" s="5" t="s">
        <v>8404</v>
      </c>
      <c r="N1624" s="5" t="s">
        <v>3186</v>
      </c>
      <c r="O1624" s="20">
        <v>2026.0</v>
      </c>
      <c r="P1624" s="20">
        <v>1.0</v>
      </c>
      <c r="Q1624" s="20">
        <v>1.0</v>
      </c>
    </row>
    <row r="1625">
      <c r="A1625" s="3" t="s">
        <v>3183</v>
      </c>
      <c r="B1625" s="3" t="s">
        <v>8405</v>
      </c>
      <c r="C1625" s="20">
        <v>3.0</v>
      </c>
      <c r="D1625" s="20">
        <v>2019.0</v>
      </c>
      <c r="E1625" s="3" t="s">
        <v>8384</v>
      </c>
      <c r="F1625" s="11"/>
      <c r="G1625" s="6">
        <v>44077.0</v>
      </c>
      <c r="H1625" s="6">
        <v>43712.0</v>
      </c>
      <c r="M1625" s="5" t="s">
        <v>8406</v>
      </c>
      <c r="N1625" s="5" t="s">
        <v>3186</v>
      </c>
      <c r="O1625" s="20">
        <v>2026.0</v>
      </c>
      <c r="P1625" s="20">
        <v>1.0</v>
      </c>
      <c r="Q1625" s="20">
        <v>1.0</v>
      </c>
    </row>
    <row r="1626">
      <c r="A1626" s="3" t="s">
        <v>8407</v>
      </c>
      <c r="B1626" s="3" t="s">
        <v>8408</v>
      </c>
      <c r="C1626" s="20">
        <v>1.0</v>
      </c>
      <c r="D1626" s="20">
        <v>2015.0</v>
      </c>
      <c r="E1626" s="3" t="s">
        <v>8409</v>
      </c>
      <c r="F1626" s="11"/>
      <c r="G1626" s="6">
        <v>42429.0</v>
      </c>
      <c r="H1626" s="6">
        <v>42064.0</v>
      </c>
      <c r="M1626" s="5" t="s">
        <v>8410</v>
      </c>
      <c r="N1626" s="5" t="s">
        <v>8411</v>
      </c>
      <c r="O1626" s="20">
        <v>2026.0</v>
      </c>
      <c r="P1626" s="20">
        <v>1.0</v>
      </c>
      <c r="Q1626" s="3">
        <v>0.0</v>
      </c>
    </row>
    <row r="1627">
      <c r="A1627" s="3" t="s">
        <v>8412</v>
      </c>
      <c r="B1627" s="3" t="s">
        <v>8413</v>
      </c>
      <c r="C1627" s="20">
        <v>2.0</v>
      </c>
      <c r="D1627" s="20">
        <v>2018.0</v>
      </c>
      <c r="F1627" s="11"/>
      <c r="G1627" s="6">
        <v>43646.0</v>
      </c>
      <c r="H1627" s="6">
        <v>43282.0</v>
      </c>
      <c r="M1627" s="5" t="s">
        <v>8414</v>
      </c>
      <c r="N1627" s="5" t="s">
        <v>8415</v>
      </c>
      <c r="O1627" s="20">
        <v>2026.0</v>
      </c>
      <c r="P1627" s="20">
        <v>1.0</v>
      </c>
      <c r="Q1627" s="3">
        <v>0.0</v>
      </c>
    </row>
    <row r="1628">
      <c r="A1628" s="3" t="s">
        <v>8416</v>
      </c>
      <c r="B1628" s="3" t="s">
        <v>8417</v>
      </c>
      <c r="C1628" s="20">
        <v>2.0</v>
      </c>
      <c r="D1628" s="20">
        <v>2016.0</v>
      </c>
      <c r="F1628" s="11"/>
      <c r="G1628" s="6">
        <v>43280.0</v>
      </c>
      <c r="H1628" s="6">
        <v>42551.0</v>
      </c>
      <c r="M1628" s="5" t="s">
        <v>8418</v>
      </c>
      <c r="N1628" s="5" t="s">
        <v>8415</v>
      </c>
      <c r="O1628" s="20">
        <v>2026.0</v>
      </c>
      <c r="P1628" s="20">
        <v>1.0</v>
      </c>
      <c r="Q1628" s="3">
        <v>0.0</v>
      </c>
    </row>
    <row r="1629">
      <c r="A1629" s="3" t="s">
        <v>8419</v>
      </c>
      <c r="B1629" s="3" t="s">
        <v>8420</v>
      </c>
      <c r="C1629" s="20">
        <v>2.0</v>
      </c>
      <c r="D1629" s="20">
        <v>2019.0</v>
      </c>
      <c r="F1629" s="11"/>
      <c r="G1629" s="6">
        <v>44012.0</v>
      </c>
      <c r="H1629" s="6">
        <v>43647.0</v>
      </c>
      <c r="K1629" s="3" t="s">
        <v>8421</v>
      </c>
      <c r="M1629" s="5" t="s">
        <v>8422</v>
      </c>
      <c r="N1629" s="5" t="s">
        <v>8415</v>
      </c>
      <c r="O1629" s="20">
        <v>2026.0</v>
      </c>
      <c r="P1629" s="20">
        <v>1.0</v>
      </c>
      <c r="Q1629" s="3">
        <v>0.0</v>
      </c>
    </row>
    <row r="1630">
      <c r="A1630" s="3" t="s">
        <v>8423</v>
      </c>
      <c r="B1630" s="3" t="s">
        <v>8424</v>
      </c>
      <c r="C1630" s="20">
        <v>4.0</v>
      </c>
      <c r="D1630" s="20">
        <v>2016.0</v>
      </c>
      <c r="E1630" s="3" t="s">
        <v>8425</v>
      </c>
      <c r="F1630" s="11"/>
      <c r="G1630" s="6">
        <v>43008.0</v>
      </c>
      <c r="H1630" s="6">
        <v>42644.0</v>
      </c>
      <c r="M1630" s="5" t="s">
        <v>8426</v>
      </c>
      <c r="N1630" s="5" t="s">
        <v>8102</v>
      </c>
      <c r="O1630" s="20">
        <v>2026.0</v>
      </c>
      <c r="P1630" s="20">
        <v>1.0</v>
      </c>
      <c r="Q1630" s="3">
        <v>0.0</v>
      </c>
    </row>
    <row r="1631">
      <c r="A1631" s="3" t="s">
        <v>8425</v>
      </c>
      <c r="B1631" s="3" t="s">
        <v>8427</v>
      </c>
      <c r="C1631" s="20">
        <v>3.0</v>
      </c>
      <c r="D1631" s="20">
        <v>2015.0</v>
      </c>
      <c r="E1631" s="3" t="s">
        <v>8098</v>
      </c>
      <c r="F1631" s="11"/>
      <c r="G1631" s="6">
        <v>42643.0</v>
      </c>
      <c r="H1631" s="6">
        <v>42278.0</v>
      </c>
      <c r="M1631" s="5" t="s">
        <v>8428</v>
      </c>
      <c r="N1631" s="5" t="s">
        <v>8102</v>
      </c>
      <c r="O1631" s="20">
        <v>2026.0</v>
      </c>
      <c r="P1631" s="20">
        <v>1.0</v>
      </c>
      <c r="Q1631" s="3">
        <v>0.0</v>
      </c>
    </row>
    <row r="1632">
      <c r="A1632" s="3" t="s">
        <v>8429</v>
      </c>
      <c r="B1632" s="3" t="s">
        <v>8430</v>
      </c>
      <c r="C1632" s="20">
        <v>3.0</v>
      </c>
      <c r="D1632" s="20">
        <v>2017.0</v>
      </c>
      <c r="E1632" s="3" t="s">
        <v>8423</v>
      </c>
      <c r="F1632" s="11"/>
      <c r="G1632" s="6">
        <v>43373.0</v>
      </c>
      <c r="H1632" s="6">
        <v>43009.0</v>
      </c>
      <c r="K1632" s="3" t="s">
        <v>8431</v>
      </c>
      <c r="M1632" s="5" t="s">
        <v>8432</v>
      </c>
      <c r="N1632" s="5" t="s">
        <v>8102</v>
      </c>
      <c r="O1632" s="20">
        <v>2026.0</v>
      </c>
      <c r="P1632" s="20">
        <v>1.0</v>
      </c>
      <c r="Q1632" s="20">
        <v>1.0</v>
      </c>
    </row>
    <row r="1633">
      <c r="A1633" s="3" t="s">
        <v>8433</v>
      </c>
      <c r="B1633" s="3" t="s">
        <v>8434</v>
      </c>
      <c r="C1633" s="20">
        <v>3.0</v>
      </c>
      <c r="D1633" s="20">
        <v>2025.0</v>
      </c>
      <c r="E1633" s="3" t="s">
        <v>8435</v>
      </c>
      <c r="F1633" s="7">
        <v>0.08</v>
      </c>
      <c r="J1633" s="3" t="s">
        <v>8436</v>
      </c>
      <c r="M1633" s="5" t="s">
        <v>8437</v>
      </c>
      <c r="N1633" s="5" t="s">
        <v>8438</v>
      </c>
      <c r="O1633" s="20">
        <v>2026.0</v>
      </c>
      <c r="P1633" s="20">
        <v>1.0</v>
      </c>
      <c r="Q1633" s="20">
        <v>1.0</v>
      </c>
    </row>
    <row r="1634">
      <c r="A1634" s="3" t="s">
        <v>8439</v>
      </c>
      <c r="B1634" s="3" t="s">
        <v>8440</v>
      </c>
      <c r="C1634" s="20">
        <v>3.0</v>
      </c>
      <c r="D1634" s="20">
        <v>2028.0</v>
      </c>
      <c r="E1634" s="3" t="s">
        <v>8433</v>
      </c>
      <c r="F1634" s="7">
        <v>0.08</v>
      </c>
      <c r="L1634" s="3" t="s">
        <v>1027</v>
      </c>
      <c r="M1634" s="5" t="s">
        <v>8441</v>
      </c>
      <c r="N1634" s="5" t="s">
        <v>8438</v>
      </c>
      <c r="O1634" s="20">
        <v>2026.0</v>
      </c>
      <c r="P1634" s="20">
        <v>1.0</v>
      </c>
      <c r="Q1634" s="3">
        <v>0.0</v>
      </c>
    </row>
    <row r="1635">
      <c r="A1635" s="3" t="s">
        <v>8442</v>
      </c>
      <c r="B1635" s="3" t="s">
        <v>8443</v>
      </c>
      <c r="C1635" s="20">
        <v>1.0</v>
      </c>
      <c r="D1635" s="20">
        <v>2015.0</v>
      </c>
      <c r="E1635" s="3" t="s">
        <v>8444</v>
      </c>
      <c r="F1635" s="11"/>
      <c r="G1635" s="6">
        <v>42460.0</v>
      </c>
      <c r="H1635" s="6">
        <v>42095.0</v>
      </c>
      <c r="M1635" s="5" t="s">
        <v>8445</v>
      </c>
      <c r="N1635" s="5" t="s">
        <v>8446</v>
      </c>
      <c r="O1635" s="20">
        <v>2026.0</v>
      </c>
      <c r="P1635" s="20">
        <v>1.0</v>
      </c>
      <c r="Q1635" s="3">
        <v>0.0</v>
      </c>
    </row>
    <row r="1636">
      <c r="A1636" s="3" t="s">
        <v>8447</v>
      </c>
      <c r="B1636" s="3" t="s">
        <v>8448</v>
      </c>
      <c r="C1636" s="20">
        <v>3.0</v>
      </c>
      <c r="D1636" s="20">
        <v>2018.0</v>
      </c>
      <c r="F1636" s="11"/>
      <c r="G1636" s="6">
        <v>43732.0</v>
      </c>
      <c r="H1636" s="6">
        <v>43368.0</v>
      </c>
      <c r="M1636" s="5" t="s">
        <v>8449</v>
      </c>
      <c r="N1636" s="5" t="s">
        <v>8450</v>
      </c>
      <c r="O1636" s="20">
        <v>2026.0</v>
      </c>
      <c r="P1636" s="20">
        <v>1.0</v>
      </c>
      <c r="Q1636" s="20">
        <v>1.0</v>
      </c>
    </row>
    <row r="1637">
      <c r="A1637" s="3" t="s">
        <v>8451</v>
      </c>
      <c r="B1637" s="3" t="s">
        <v>8452</v>
      </c>
      <c r="C1637" s="20">
        <v>3.0</v>
      </c>
      <c r="D1637" s="20">
        <v>2015.0</v>
      </c>
      <c r="F1637" s="11"/>
      <c r="G1637" s="6">
        <v>42637.0</v>
      </c>
      <c r="H1637" s="6">
        <v>42272.0</v>
      </c>
      <c r="M1637" s="5" t="s">
        <v>8453</v>
      </c>
      <c r="N1637" s="5" t="s">
        <v>8450</v>
      </c>
      <c r="O1637" s="20">
        <v>2026.0</v>
      </c>
      <c r="P1637" s="20">
        <v>1.0</v>
      </c>
      <c r="Q1637" s="3">
        <v>0.0</v>
      </c>
    </row>
    <row r="1638">
      <c r="A1638" s="3" t="s">
        <v>8454</v>
      </c>
      <c r="B1638" s="3" t="s">
        <v>8455</v>
      </c>
      <c r="C1638" s="20">
        <v>3.0</v>
      </c>
      <c r="D1638" s="20">
        <v>2014.0</v>
      </c>
      <c r="F1638" s="11"/>
      <c r="G1638" s="6">
        <v>42270.0</v>
      </c>
      <c r="H1638" s="6">
        <v>41906.0</v>
      </c>
      <c r="M1638" s="5" t="s">
        <v>8456</v>
      </c>
      <c r="N1638" s="5" t="s">
        <v>8450</v>
      </c>
      <c r="O1638" s="20">
        <v>2026.0</v>
      </c>
      <c r="P1638" s="20">
        <v>1.0</v>
      </c>
      <c r="Q1638" s="3">
        <v>0.0</v>
      </c>
    </row>
    <row r="1639">
      <c r="A1639" s="3" t="s">
        <v>8457</v>
      </c>
      <c r="B1639" s="3" t="s">
        <v>8458</v>
      </c>
      <c r="C1639" s="20">
        <v>3.0</v>
      </c>
      <c r="D1639" s="20">
        <v>2017.0</v>
      </c>
      <c r="F1639" s="11"/>
      <c r="G1639" s="6">
        <v>43367.0</v>
      </c>
      <c r="H1639" s="6">
        <v>43003.0</v>
      </c>
      <c r="M1639" s="5" t="s">
        <v>8459</v>
      </c>
      <c r="N1639" s="5" t="s">
        <v>8450</v>
      </c>
      <c r="O1639" s="20">
        <v>2026.0</v>
      </c>
      <c r="P1639" s="20">
        <v>1.0</v>
      </c>
      <c r="Q1639" s="3">
        <v>0.0</v>
      </c>
    </row>
    <row r="1640">
      <c r="A1640" s="3" t="s">
        <v>8460</v>
      </c>
      <c r="B1640" s="3" t="s">
        <v>8461</v>
      </c>
      <c r="C1640" s="20">
        <v>3.0</v>
      </c>
      <c r="D1640" s="20">
        <v>2016.0</v>
      </c>
      <c r="F1640" s="11"/>
      <c r="G1640" s="6">
        <v>43002.0</v>
      </c>
      <c r="H1640" s="6">
        <v>42638.0</v>
      </c>
      <c r="M1640" s="5" t="s">
        <v>8462</v>
      </c>
      <c r="N1640" s="5" t="s">
        <v>8450</v>
      </c>
      <c r="O1640" s="20">
        <v>2026.0</v>
      </c>
      <c r="P1640" s="20">
        <v>1.0</v>
      </c>
      <c r="Q1640" s="3">
        <v>0.0</v>
      </c>
    </row>
    <row r="1641">
      <c r="A1641" s="3" t="s">
        <v>8463</v>
      </c>
      <c r="B1641" s="3" t="s">
        <v>8464</v>
      </c>
      <c r="C1641" s="20">
        <v>4.0</v>
      </c>
      <c r="D1641" s="20">
        <v>2020.0</v>
      </c>
      <c r="F1641" s="11"/>
      <c r="G1641" s="6">
        <v>44463.0</v>
      </c>
      <c r="H1641" s="6">
        <v>44099.0</v>
      </c>
      <c r="J1641" s="3" t="s">
        <v>8465</v>
      </c>
      <c r="K1641" s="3" t="s">
        <v>8466</v>
      </c>
      <c r="M1641" s="5" t="s">
        <v>8467</v>
      </c>
      <c r="N1641" s="5" t="s">
        <v>8450</v>
      </c>
      <c r="O1641" s="20">
        <v>2026.0</v>
      </c>
      <c r="P1641" s="20">
        <v>1.0</v>
      </c>
      <c r="Q1641" s="3">
        <v>0.0</v>
      </c>
    </row>
    <row r="1642">
      <c r="A1642" s="3" t="s">
        <v>8468</v>
      </c>
      <c r="B1642" s="3" t="s">
        <v>8469</v>
      </c>
      <c r="C1642" s="20">
        <v>3.0</v>
      </c>
      <c r="D1642" s="20">
        <v>2019.0</v>
      </c>
      <c r="F1642" s="11"/>
      <c r="G1642" s="6">
        <v>44098.0</v>
      </c>
      <c r="H1642" s="6">
        <v>43733.0</v>
      </c>
      <c r="J1642" s="3" t="s">
        <v>8465</v>
      </c>
      <c r="M1642" s="5" t="s">
        <v>8470</v>
      </c>
      <c r="N1642" s="5" t="s">
        <v>8450</v>
      </c>
      <c r="O1642" s="20">
        <v>2026.0</v>
      </c>
      <c r="P1642" s="20">
        <v>1.0</v>
      </c>
      <c r="Q1642" s="3">
        <v>0.0</v>
      </c>
    </row>
    <row r="1643">
      <c r="A1643" s="3" t="s">
        <v>8471</v>
      </c>
      <c r="B1643" s="3" t="s">
        <v>8472</v>
      </c>
      <c r="C1643" s="20">
        <v>4.0</v>
      </c>
      <c r="D1643" s="20">
        <v>2015.0</v>
      </c>
      <c r="E1643" s="3" t="s">
        <v>8473</v>
      </c>
      <c r="F1643" s="11"/>
      <c r="G1643" s="6">
        <v>42735.0</v>
      </c>
      <c r="H1643" s="6">
        <v>42370.0</v>
      </c>
      <c r="M1643" s="5" t="s">
        <v>8474</v>
      </c>
      <c r="N1643" s="5" t="s">
        <v>8475</v>
      </c>
      <c r="O1643" s="20">
        <v>2026.0</v>
      </c>
      <c r="P1643" s="20">
        <v>1.0</v>
      </c>
      <c r="Q1643" s="3">
        <v>0.0</v>
      </c>
    </row>
    <row r="1644">
      <c r="A1644" s="3" t="s">
        <v>8473</v>
      </c>
      <c r="B1644" s="3" t="s">
        <v>8476</v>
      </c>
      <c r="C1644" s="20">
        <v>4.0</v>
      </c>
      <c r="D1644" s="20">
        <v>2014.0</v>
      </c>
      <c r="E1644" s="3" t="s">
        <v>8477</v>
      </c>
      <c r="F1644" s="11"/>
      <c r="G1644" s="6">
        <v>42369.0</v>
      </c>
      <c r="H1644" s="6">
        <v>42005.0</v>
      </c>
      <c r="M1644" s="5" t="s">
        <v>8478</v>
      </c>
      <c r="N1644" s="5" t="s">
        <v>8475</v>
      </c>
      <c r="O1644" s="20">
        <v>2026.0</v>
      </c>
      <c r="P1644" s="20">
        <v>1.0</v>
      </c>
      <c r="Q1644" s="3">
        <v>0.0</v>
      </c>
    </row>
    <row r="1645">
      <c r="A1645" s="3" t="s">
        <v>8479</v>
      </c>
      <c r="B1645" s="3" t="s">
        <v>8480</v>
      </c>
      <c r="C1645" s="20">
        <v>4.0</v>
      </c>
      <c r="D1645" s="20">
        <v>2017.0</v>
      </c>
      <c r="E1645" s="3" t="s">
        <v>8481</v>
      </c>
      <c r="F1645" s="11"/>
      <c r="G1645" s="6">
        <v>43465.0</v>
      </c>
      <c r="H1645" s="6">
        <v>43101.0</v>
      </c>
      <c r="M1645" s="5" t="s">
        <v>8482</v>
      </c>
      <c r="N1645" s="5" t="s">
        <v>8475</v>
      </c>
      <c r="O1645" s="20">
        <v>2026.0</v>
      </c>
      <c r="P1645" s="20">
        <v>1.0</v>
      </c>
      <c r="Q1645" s="3">
        <v>0.0</v>
      </c>
    </row>
    <row r="1646">
      <c r="A1646" s="3" t="s">
        <v>8481</v>
      </c>
      <c r="B1646" s="3" t="s">
        <v>8483</v>
      </c>
      <c r="C1646" s="20">
        <v>4.0</v>
      </c>
      <c r="D1646" s="20">
        <v>2016.0</v>
      </c>
      <c r="E1646" s="3" t="s">
        <v>8471</v>
      </c>
      <c r="F1646" s="11"/>
      <c r="G1646" s="6">
        <v>43100.0</v>
      </c>
      <c r="H1646" s="6">
        <v>42736.0</v>
      </c>
      <c r="M1646" s="5" t="s">
        <v>8484</v>
      </c>
      <c r="N1646" s="5" t="s">
        <v>8475</v>
      </c>
      <c r="O1646" s="20">
        <v>2026.0</v>
      </c>
      <c r="P1646" s="20">
        <v>1.0</v>
      </c>
      <c r="Q1646" s="3">
        <v>0.0</v>
      </c>
    </row>
    <row r="1647">
      <c r="A1647" s="3" t="s">
        <v>8485</v>
      </c>
      <c r="B1647" s="3" t="s">
        <v>8486</v>
      </c>
      <c r="C1647" s="20">
        <v>2.0</v>
      </c>
      <c r="D1647" s="20">
        <v>2016.0</v>
      </c>
      <c r="F1647" s="11"/>
      <c r="G1647" s="6">
        <v>42923.0</v>
      </c>
      <c r="H1647" s="6">
        <v>42559.0</v>
      </c>
      <c r="M1647" s="5" t="s">
        <v>8487</v>
      </c>
      <c r="N1647" s="5" t="s">
        <v>8488</v>
      </c>
      <c r="O1647" s="20">
        <v>2026.0</v>
      </c>
      <c r="P1647" s="20">
        <v>1.0</v>
      </c>
      <c r="Q1647" s="3">
        <v>0.0</v>
      </c>
    </row>
    <row r="1648">
      <c r="A1648" s="3" t="s">
        <v>8489</v>
      </c>
      <c r="B1648" s="3" t="s">
        <v>8490</v>
      </c>
      <c r="C1648" s="20">
        <v>4.0</v>
      </c>
      <c r="D1648" s="20">
        <v>2018.0</v>
      </c>
      <c r="E1648" s="3" t="s">
        <v>8491</v>
      </c>
      <c r="F1648" s="11"/>
      <c r="G1648" s="6">
        <v>43830.0</v>
      </c>
      <c r="H1648" s="6">
        <v>43466.0</v>
      </c>
      <c r="M1648" s="5" t="s">
        <v>8492</v>
      </c>
      <c r="N1648" s="5" t="s">
        <v>8493</v>
      </c>
      <c r="O1648" s="20">
        <v>2026.0</v>
      </c>
      <c r="P1648" s="20">
        <v>1.0</v>
      </c>
      <c r="Q1648" s="20">
        <v>1.0</v>
      </c>
    </row>
    <row r="1649">
      <c r="A1649" s="3" t="s">
        <v>8491</v>
      </c>
      <c r="B1649" s="3" t="s">
        <v>8494</v>
      </c>
      <c r="C1649" s="20">
        <v>4.0</v>
      </c>
      <c r="D1649" s="20">
        <v>2017.0</v>
      </c>
      <c r="E1649" s="3" t="s">
        <v>8495</v>
      </c>
      <c r="F1649" s="11"/>
      <c r="G1649" s="6">
        <v>43465.0</v>
      </c>
      <c r="H1649" s="6">
        <v>43101.0</v>
      </c>
      <c r="J1649" s="3" t="s">
        <v>8496</v>
      </c>
      <c r="M1649" s="5" t="s">
        <v>8497</v>
      </c>
      <c r="N1649" s="5" t="s">
        <v>8493</v>
      </c>
      <c r="O1649" s="20">
        <v>2026.0</v>
      </c>
      <c r="P1649" s="20">
        <v>1.0</v>
      </c>
      <c r="Q1649" s="20">
        <v>1.0</v>
      </c>
    </row>
    <row r="1650">
      <c r="A1650" s="3" t="s">
        <v>8495</v>
      </c>
      <c r="B1650" s="3" t="s">
        <v>8498</v>
      </c>
      <c r="C1650" s="20">
        <v>1.0</v>
      </c>
      <c r="D1650" s="20">
        <v>2017.0</v>
      </c>
      <c r="E1650" s="3" t="s">
        <v>8499</v>
      </c>
      <c r="F1650" s="11"/>
      <c r="G1650" s="6">
        <v>43100.0</v>
      </c>
      <c r="H1650" s="6">
        <v>42736.0</v>
      </c>
      <c r="J1650" s="3" t="s">
        <v>8500</v>
      </c>
      <c r="M1650" s="5" t="s">
        <v>8501</v>
      </c>
      <c r="N1650" s="5" t="s">
        <v>8493</v>
      </c>
      <c r="O1650" s="20">
        <v>2026.0</v>
      </c>
      <c r="P1650" s="20">
        <v>1.0</v>
      </c>
      <c r="Q1650" s="3">
        <v>0.0</v>
      </c>
    </row>
    <row r="1651">
      <c r="A1651" s="3" t="s">
        <v>8502</v>
      </c>
      <c r="B1651" s="3" t="s">
        <v>8503</v>
      </c>
      <c r="C1651" s="20">
        <v>4.0</v>
      </c>
      <c r="D1651" s="20">
        <v>2021.0</v>
      </c>
      <c r="E1651" s="3" t="s">
        <v>8504</v>
      </c>
      <c r="F1651" s="11"/>
      <c r="K1651" s="3" t="s">
        <v>8505</v>
      </c>
      <c r="M1651" s="5" t="s">
        <v>8506</v>
      </c>
      <c r="N1651" s="5" t="s">
        <v>8493</v>
      </c>
      <c r="O1651" s="20">
        <v>2026.0</v>
      </c>
      <c r="P1651" s="20">
        <v>1.0</v>
      </c>
      <c r="Q1651" s="20">
        <v>1.0</v>
      </c>
    </row>
    <row r="1652">
      <c r="A1652" s="3" t="s">
        <v>8504</v>
      </c>
      <c r="B1652" s="3" t="s">
        <v>8507</v>
      </c>
      <c r="C1652" s="20">
        <v>4.0</v>
      </c>
      <c r="D1652" s="20">
        <v>2020.0</v>
      </c>
      <c r="E1652" s="3" t="s">
        <v>8508</v>
      </c>
      <c r="F1652" s="11"/>
      <c r="G1652" s="6">
        <v>44561.0</v>
      </c>
      <c r="H1652" s="6">
        <v>44197.0</v>
      </c>
      <c r="J1652" s="3" t="s">
        <v>8509</v>
      </c>
      <c r="M1652" s="5" t="s">
        <v>8510</v>
      </c>
      <c r="N1652" s="5" t="s">
        <v>8493</v>
      </c>
      <c r="O1652" s="20">
        <v>2026.0</v>
      </c>
      <c r="P1652" s="20">
        <v>1.0</v>
      </c>
      <c r="Q1652" s="3">
        <v>0.0</v>
      </c>
    </row>
    <row r="1653">
      <c r="A1653" s="3" t="s">
        <v>8508</v>
      </c>
      <c r="B1653" s="3" t="s">
        <v>8511</v>
      </c>
      <c r="C1653" s="20">
        <v>4.0</v>
      </c>
      <c r="D1653" s="20">
        <v>2019.0</v>
      </c>
      <c r="E1653" s="3" t="s">
        <v>8489</v>
      </c>
      <c r="F1653" s="11"/>
      <c r="G1653" s="6">
        <v>44196.0</v>
      </c>
      <c r="H1653" s="6">
        <v>43831.0</v>
      </c>
      <c r="M1653" s="5" t="s">
        <v>8512</v>
      </c>
      <c r="N1653" s="5" t="s">
        <v>8493</v>
      </c>
      <c r="O1653" s="20">
        <v>2026.0</v>
      </c>
      <c r="P1653" s="20">
        <v>1.0</v>
      </c>
      <c r="Q1653" s="20">
        <v>1.0</v>
      </c>
    </row>
    <row r="1654">
      <c r="A1654" s="3" t="s">
        <v>1121</v>
      </c>
      <c r="B1654" s="3" t="s">
        <v>8513</v>
      </c>
      <c r="C1654" s="20">
        <v>3.0</v>
      </c>
      <c r="D1654" s="20">
        <v>2014.0</v>
      </c>
      <c r="E1654" s="3" t="s">
        <v>8514</v>
      </c>
      <c r="F1654" s="11"/>
      <c r="G1654" s="6">
        <v>42247.0</v>
      </c>
      <c r="H1654" s="6">
        <v>41883.0</v>
      </c>
      <c r="M1654" s="5" t="s">
        <v>8515</v>
      </c>
      <c r="N1654" s="5" t="s">
        <v>1123</v>
      </c>
      <c r="O1654" s="20">
        <v>2026.0</v>
      </c>
      <c r="P1654" s="20">
        <v>1.0</v>
      </c>
      <c r="Q1654" s="3">
        <v>0.0</v>
      </c>
    </row>
    <row r="1655">
      <c r="A1655" s="3" t="s">
        <v>8516</v>
      </c>
      <c r="B1655" s="3" t="s">
        <v>8517</v>
      </c>
      <c r="C1655" s="20">
        <v>4.0</v>
      </c>
      <c r="D1655" s="20">
        <v>2016.0</v>
      </c>
      <c r="E1655" s="3" t="s">
        <v>8518</v>
      </c>
      <c r="F1655" s="11"/>
      <c r="G1655" s="6">
        <v>43039.0</v>
      </c>
      <c r="H1655" s="6">
        <v>42675.0</v>
      </c>
      <c r="M1655" s="5" t="s">
        <v>8519</v>
      </c>
      <c r="N1655" s="5" t="s">
        <v>8520</v>
      </c>
      <c r="O1655" s="20">
        <v>2026.0</v>
      </c>
      <c r="P1655" s="20">
        <v>1.0</v>
      </c>
      <c r="Q1655" s="3">
        <v>0.0</v>
      </c>
    </row>
    <row r="1656">
      <c r="A1656" s="3" t="s">
        <v>8521</v>
      </c>
      <c r="B1656" s="3" t="s">
        <v>8522</v>
      </c>
      <c r="C1656" s="20">
        <v>3.0</v>
      </c>
      <c r="D1656" s="20">
        <v>2015.0</v>
      </c>
      <c r="E1656" s="3" t="s">
        <v>8523</v>
      </c>
      <c r="F1656" s="11"/>
      <c r="G1656" s="6">
        <v>42277.0</v>
      </c>
      <c r="H1656" s="6">
        <v>41913.0</v>
      </c>
      <c r="M1656" s="5" t="s">
        <v>8524</v>
      </c>
      <c r="N1656" s="5" t="s">
        <v>8525</v>
      </c>
      <c r="O1656" s="20">
        <v>2026.0</v>
      </c>
      <c r="P1656" s="20">
        <v>1.0</v>
      </c>
      <c r="Q1656" s="3">
        <v>0.0</v>
      </c>
    </row>
    <row r="1657">
      <c r="A1657" s="3" t="s">
        <v>8526</v>
      </c>
      <c r="B1657" s="3" t="s">
        <v>8527</v>
      </c>
      <c r="C1657" s="20">
        <v>2.0</v>
      </c>
      <c r="D1657" s="20">
        <v>2015.0</v>
      </c>
      <c r="E1657" s="3" t="s">
        <v>8528</v>
      </c>
      <c r="F1657" s="11"/>
      <c r="G1657" s="6">
        <v>42582.0</v>
      </c>
      <c r="H1657" s="6">
        <v>42217.0</v>
      </c>
      <c r="M1657" s="5" t="s">
        <v>8529</v>
      </c>
      <c r="N1657" s="5" t="s">
        <v>8530</v>
      </c>
      <c r="O1657" s="20">
        <v>2026.0</v>
      </c>
      <c r="P1657" s="20">
        <v>1.0</v>
      </c>
      <c r="Q1657" s="3">
        <v>0.0</v>
      </c>
    </row>
    <row r="1658">
      <c r="A1658" s="3" t="s">
        <v>8531</v>
      </c>
      <c r="B1658" s="3" t="s">
        <v>8532</v>
      </c>
      <c r="C1658" s="20">
        <v>1.0</v>
      </c>
      <c r="D1658" s="20">
        <v>2015.0</v>
      </c>
      <c r="E1658" s="3" t="s">
        <v>8533</v>
      </c>
      <c r="F1658" s="11"/>
      <c r="G1658" s="6">
        <v>42460.0</v>
      </c>
      <c r="H1658" s="6">
        <v>42094.0</v>
      </c>
      <c r="M1658" s="5" t="s">
        <v>8534</v>
      </c>
      <c r="N1658" s="5" t="s">
        <v>7392</v>
      </c>
      <c r="O1658" s="20">
        <v>2026.0</v>
      </c>
      <c r="P1658" s="20">
        <v>1.0</v>
      </c>
      <c r="Q1658" s="3">
        <v>0.0</v>
      </c>
    </row>
    <row r="1659">
      <c r="A1659" s="3" t="s">
        <v>8535</v>
      </c>
      <c r="B1659" s="3" t="s">
        <v>8536</v>
      </c>
      <c r="C1659" s="20">
        <v>3.0</v>
      </c>
      <c r="D1659" s="20">
        <v>2016.0</v>
      </c>
      <c r="E1659" s="3" t="s">
        <v>8537</v>
      </c>
      <c r="F1659" s="11"/>
      <c r="G1659" s="6">
        <v>43019.0</v>
      </c>
      <c r="H1659" s="6">
        <v>42655.0</v>
      </c>
      <c r="M1659" s="5" t="s">
        <v>8538</v>
      </c>
      <c r="N1659" s="5" t="s">
        <v>731</v>
      </c>
      <c r="O1659" s="20">
        <v>2026.0</v>
      </c>
      <c r="P1659" s="20">
        <v>1.0</v>
      </c>
      <c r="Q1659" s="3">
        <v>0.0</v>
      </c>
    </row>
    <row r="1660">
      <c r="A1660" s="3" t="s">
        <v>1922</v>
      </c>
      <c r="B1660" s="3" t="s">
        <v>8539</v>
      </c>
      <c r="C1660" s="20">
        <v>3.0</v>
      </c>
      <c r="D1660" s="20">
        <v>2018.0</v>
      </c>
      <c r="E1660" s="3" t="s">
        <v>8540</v>
      </c>
      <c r="F1660" s="11"/>
      <c r="G1660" s="6">
        <v>43738.0</v>
      </c>
      <c r="H1660" s="6">
        <v>43374.0</v>
      </c>
      <c r="M1660" s="5" t="s">
        <v>8541</v>
      </c>
      <c r="N1660" s="5" t="s">
        <v>712</v>
      </c>
      <c r="O1660" s="20">
        <v>2026.0</v>
      </c>
      <c r="P1660" s="20">
        <v>1.0</v>
      </c>
      <c r="Q1660" s="20">
        <v>1.0</v>
      </c>
    </row>
    <row r="1661">
      <c r="A1661" s="3" t="s">
        <v>8540</v>
      </c>
      <c r="B1661" s="3" t="s">
        <v>8542</v>
      </c>
      <c r="C1661" s="20">
        <v>3.0</v>
      </c>
      <c r="D1661" s="20">
        <v>2017.0</v>
      </c>
      <c r="E1661" s="3" t="s">
        <v>8543</v>
      </c>
      <c r="F1661" s="11"/>
      <c r="G1661" s="6">
        <v>43373.0</v>
      </c>
      <c r="H1661" s="6">
        <v>43009.0</v>
      </c>
      <c r="J1661" s="3" t="s">
        <v>8544</v>
      </c>
      <c r="M1661" s="5" t="s">
        <v>8545</v>
      </c>
      <c r="N1661" s="5" t="s">
        <v>712</v>
      </c>
      <c r="O1661" s="20">
        <v>2026.0</v>
      </c>
      <c r="P1661" s="20">
        <v>1.0</v>
      </c>
      <c r="Q1661" s="3">
        <v>0.0</v>
      </c>
    </row>
    <row r="1662">
      <c r="A1662" s="3" t="s">
        <v>8543</v>
      </c>
      <c r="B1662" s="3" t="s">
        <v>8546</v>
      </c>
      <c r="C1662" s="20">
        <v>3.0</v>
      </c>
      <c r="D1662" s="20">
        <v>2016.0</v>
      </c>
      <c r="E1662" s="3" t="s">
        <v>8547</v>
      </c>
      <c r="F1662" s="11"/>
      <c r="G1662" s="6">
        <v>43008.0</v>
      </c>
      <c r="H1662" s="6">
        <v>42644.0</v>
      </c>
      <c r="M1662" s="5" t="s">
        <v>8548</v>
      </c>
      <c r="N1662" s="5" t="s">
        <v>712</v>
      </c>
      <c r="O1662" s="20">
        <v>2026.0</v>
      </c>
      <c r="P1662" s="20">
        <v>1.0</v>
      </c>
      <c r="Q1662" s="3">
        <v>0.0</v>
      </c>
    </row>
    <row r="1663">
      <c r="A1663" s="3" t="s">
        <v>8547</v>
      </c>
      <c r="B1663" s="3" t="s">
        <v>8549</v>
      </c>
      <c r="C1663" s="20">
        <v>4.0</v>
      </c>
      <c r="D1663" s="20">
        <v>2015.0</v>
      </c>
      <c r="E1663" s="3" t="s">
        <v>8550</v>
      </c>
      <c r="F1663" s="11"/>
      <c r="G1663" s="6">
        <v>42643.0</v>
      </c>
      <c r="H1663" s="6">
        <v>42278.0</v>
      </c>
      <c r="M1663" s="5" t="s">
        <v>8551</v>
      </c>
      <c r="N1663" s="5" t="s">
        <v>712</v>
      </c>
      <c r="O1663" s="20">
        <v>2026.0</v>
      </c>
      <c r="P1663" s="20">
        <v>1.0</v>
      </c>
      <c r="Q1663" s="3">
        <v>0.0</v>
      </c>
    </row>
    <row r="1664">
      <c r="A1664" s="3" t="s">
        <v>8552</v>
      </c>
      <c r="B1664" s="3" t="s">
        <v>8553</v>
      </c>
      <c r="C1664" s="20">
        <v>3.0</v>
      </c>
      <c r="D1664" s="20">
        <v>2014.0</v>
      </c>
      <c r="E1664" s="3" t="s">
        <v>8554</v>
      </c>
      <c r="F1664" s="11"/>
      <c r="G1664" s="6">
        <v>42216.0</v>
      </c>
      <c r="H1664" s="6">
        <v>41852.0</v>
      </c>
      <c r="M1664" s="5" t="s">
        <v>8555</v>
      </c>
      <c r="N1664" s="5" t="s">
        <v>5938</v>
      </c>
      <c r="O1664" s="20">
        <v>2026.0</v>
      </c>
      <c r="P1664" s="20">
        <v>1.0</v>
      </c>
      <c r="Q1664" s="3">
        <v>0.0</v>
      </c>
    </row>
    <row r="1665">
      <c r="A1665" s="3" t="s">
        <v>8556</v>
      </c>
      <c r="B1665" s="3" t="s">
        <v>8557</v>
      </c>
      <c r="C1665" s="20">
        <v>3.0</v>
      </c>
      <c r="D1665" s="20">
        <v>2015.0</v>
      </c>
      <c r="E1665" s="3" t="s">
        <v>8552</v>
      </c>
      <c r="F1665" s="11"/>
      <c r="G1665" s="6">
        <v>42582.0</v>
      </c>
      <c r="H1665" s="6">
        <v>42217.0</v>
      </c>
      <c r="M1665" s="5" t="s">
        <v>8558</v>
      </c>
      <c r="N1665" s="5" t="s">
        <v>5938</v>
      </c>
      <c r="O1665" s="20">
        <v>2026.0</v>
      </c>
      <c r="P1665" s="20">
        <v>1.0</v>
      </c>
      <c r="Q1665" s="3">
        <v>0.0</v>
      </c>
    </row>
    <row r="1666">
      <c r="A1666" s="3" t="s">
        <v>8559</v>
      </c>
      <c r="B1666" s="3" t="s">
        <v>8560</v>
      </c>
      <c r="C1666" s="20">
        <v>1.0</v>
      </c>
      <c r="D1666" s="20">
        <v>2021.0</v>
      </c>
      <c r="E1666" s="3" t="s">
        <v>8561</v>
      </c>
      <c r="F1666" s="11"/>
      <c r="G1666" s="6">
        <v>44651.0</v>
      </c>
      <c r="H1666" s="6">
        <v>44287.0</v>
      </c>
      <c r="J1666" s="3" t="s">
        <v>8562</v>
      </c>
      <c r="M1666" s="5" t="s">
        <v>8563</v>
      </c>
      <c r="N1666" s="5" t="s">
        <v>1161</v>
      </c>
      <c r="O1666" s="20">
        <v>2026.0</v>
      </c>
      <c r="P1666" s="20">
        <v>1.0</v>
      </c>
      <c r="Q1666" s="20">
        <v>1.0</v>
      </c>
    </row>
    <row r="1667">
      <c r="A1667" s="3" t="s">
        <v>8561</v>
      </c>
      <c r="B1667" s="3" t="s">
        <v>8564</v>
      </c>
      <c r="C1667" s="20">
        <v>2.0</v>
      </c>
      <c r="D1667" s="20">
        <v>2018.0</v>
      </c>
      <c r="E1667" s="3" t="s">
        <v>8565</v>
      </c>
      <c r="F1667" s="11"/>
      <c r="G1667" s="6">
        <v>44286.0</v>
      </c>
      <c r="H1667" s="6">
        <v>43191.0</v>
      </c>
      <c r="J1667" s="3" t="s">
        <v>8566</v>
      </c>
      <c r="M1667" s="5" t="s">
        <v>8567</v>
      </c>
      <c r="N1667" s="5" t="s">
        <v>1161</v>
      </c>
      <c r="O1667" s="20">
        <v>2026.0</v>
      </c>
      <c r="P1667" s="20">
        <v>1.0</v>
      </c>
      <c r="Q1667" s="3">
        <v>0.0</v>
      </c>
    </row>
    <row r="1668">
      <c r="A1668" s="3" t="s">
        <v>1159</v>
      </c>
      <c r="B1668" s="3" t="s">
        <v>8568</v>
      </c>
      <c r="C1668" s="20">
        <v>1.0</v>
      </c>
      <c r="D1668" s="20">
        <v>2024.0</v>
      </c>
      <c r="E1668" s="3" t="s">
        <v>8559</v>
      </c>
      <c r="F1668" s="7">
        <v>0.064</v>
      </c>
      <c r="J1668" s="3" t="s">
        <v>8569</v>
      </c>
      <c r="M1668" s="5" t="s">
        <v>8570</v>
      </c>
      <c r="N1668" s="5" t="s">
        <v>1161</v>
      </c>
      <c r="O1668" s="20">
        <v>2026.0</v>
      </c>
      <c r="P1668" s="20">
        <v>1.0</v>
      </c>
      <c r="Q1668" s="20">
        <v>1.0</v>
      </c>
    </row>
    <row r="1669">
      <c r="A1669" s="3" t="s">
        <v>8571</v>
      </c>
      <c r="B1669" s="3" t="s">
        <v>8572</v>
      </c>
      <c r="C1669" s="20">
        <v>4.0</v>
      </c>
      <c r="D1669" s="20">
        <v>2016.0</v>
      </c>
      <c r="E1669" s="3" t="s">
        <v>8573</v>
      </c>
      <c r="F1669" s="11"/>
      <c r="G1669" s="6">
        <v>43100.0</v>
      </c>
      <c r="H1669" s="6">
        <v>42736.0</v>
      </c>
      <c r="M1669" s="5" t="s">
        <v>8574</v>
      </c>
      <c r="N1669" s="5" t="s">
        <v>8575</v>
      </c>
      <c r="O1669" s="20">
        <v>2026.0</v>
      </c>
      <c r="P1669" s="20">
        <v>1.0</v>
      </c>
      <c r="Q1669" s="3">
        <v>0.0</v>
      </c>
    </row>
    <row r="1670">
      <c r="A1670" s="3" t="s">
        <v>8573</v>
      </c>
      <c r="B1670" s="3" t="s">
        <v>8576</v>
      </c>
      <c r="C1670" s="20">
        <v>4.0</v>
      </c>
      <c r="D1670" s="20">
        <v>2015.0</v>
      </c>
      <c r="E1670" s="3" t="s">
        <v>8577</v>
      </c>
      <c r="F1670" s="11"/>
      <c r="G1670" s="6">
        <v>42735.0</v>
      </c>
      <c r="H1670" s="6">
        <v>42370.0</v>
      </c>
      <c r="M1670" s="5" t="s">
        <v>8578</v>
      </c>
      <c r="N1670" s="5" t="s">
        <v>8575</v>
      </c>
      <c r="O1670" s="20">
        <v>2026.0</v>
      </c>
      <c r="P1670" s="20">
        <v>1.0</v>
      </c>
      <c r="Q1670" s="3">
        <v>0.0</v>
      </c>
    </row>
    <row r="1671">
      <c r="A1671" s="3" t="s">
        <v>8579</v>
      </c>
      <c r="B1671" s="3" t="s">
        <v>8580</v>
      </c>
      <c r="C1671" s="20">
        <v>3.0</v>
      </c>
      <c r="D1671" s="20">
        <v>2015.0</v>
      </c>
      <c r="E1671" s="3" t="s">
        <v>8156</v>
      </c>
      <c r="F1671" s="11"/>
      <c r="G1671" s="6">
        <v>42277.0</v>
      </c>
      <c r="H1671" s="6">
        <v>41913.0</v>
      </c>
      <c r="M1671" s="5" t="s">
        <v>8581</v>
      </c>
      <c r="N1671" s="5" t="s">
        <v>8160</v>
      </c>
      <c r="O1671" s="20">
        <v>2026.0</v>
      </c>
      <c r="P1671" s="20">
        <v>1.0</v>
      </c>
      <c r="Q1671" s="3">
        <v>0.0</v>
      </c>
    </row>
    <row r="1672">
      <c r="A1672" s="3" t="s">
        <v>8582</v>
      </c>
      <c r="B1672" s="3" t="s">
        <v>8583</v>
      </c>
      <c r="C1672" s="20">
        <v>2.0</v>
      </c>
      <c r="D1672" s="20">
        <v>2016.0</v>
      </c>
      <c r="F1672" s="11"/>
      <c r="G1672" s="6">
        <v>42890.0</v>
      </c>
      <c r="H1672" s="6">
        <v>42526.0</v>
      </c>
      <c r="M1672" s="5" t="s">
        <v>8584</v>
      </c>
      <c r="N1672" s="5" t="s">
        <v>8585</v>
      </c>
      <c r="O1672" s="20">
        <v>2026.0</v>
      </c>
      <c r="P1672" s="20">
        <v>1.0</v>
      </c>
      <c r="Q1672" s="3">
        <v>0.0</v>
      </c>
    </row>
    <row r="1673">
      <c r="A1673" s="3" t="s">
        <v>8586</v>
      </c>
      <c r="B1673" s="3" t="s">
        <v>8587</v>
      </c>
      <c r="C1673" s="20">
        <v>1.0</v>
      </c>
      <c r="D1673" s="20">
        <v>2019.0</v>
      </c>
      <c r="E1673" s="3" t="s">
        <v>8588</v>
      </c>
      <c r="F1673" s="11"/>
      <c r="G1673" s="6">
        <v>43875.0</v>
      </c>
      <c r="H1673" s="6">
        <v>43511.0</v>
      </c>
      <c r="M1673" s="5" t="s">
        <v>8589</v>
      </c>
      <c r="N1673" s="5" t="s">
        <v>8590</v>
      </c>
      <c r="O1673" s="20">
        <v>2026.0</v>
      </c>
      <c r="P1673" s="20">
        <v>1.0</v>
      </c>
      <c r="Q1673" s="20">
        <v>1.0</v>
      </c>
    </row>
    <row r="1674">
      <c r="A1674" s="3" t="s">
        <v>8588</v>
      </c>
      <c r="B1674" s="3" t="s">
        <v>8591</v>
      </c>
      <c r="C1674" s="20">
        <v>1.0</v>
      </c>
      <c r="D1674" s="20">
        <v>2018.0</v>
      </c>
      <c r="E1674" s="3" t="s">
        <v>8592</v>
      </c>
      <c r="F1674" s="11"/>
      <c r="G1674" s="6">
        <v>43510.0</v>
      </c>
      <c r="H1674" s="6">
        <v>43146.0</v>
      </c>
      <c r="M1674" s="5" t="s">
        <v>8593</v>
      </c>
      <c r="N1674" s="5" t="s">
        <v>8590</v>
      </c>
      <c r="O1674" s="20">
        <v>2026.0</v>
      </c>
      <c r="P1674" s="20">
        <v>1.0</v>
      </c>
      <c r="Q1674" s="3">
        <v>0.0</v>
      </c>
    </row>
    <row r="1675">
      <c r="A1675" s="3" t="s">
        <v>8592</v>
      </c>
      <c r="B1675" s="3" t="s">
        <v>8594</v>
      </c>
      <c r="C1675" s="20">
        <v>1.0</v>
      </c>
      <c r="D1675" s="20">
        <v>2017.0</v>
      </c>
      <c r="E1675" s="3" t="s">
        <v>8595</v>
      </c>
      <c r="F1675" s="11"/>
      <c r="G1675" s="6">
        <v>43145.0</v>
      </c>
      <c r="H1675" s="6">
        <v>42781.0</v>
      </c>
      <c r="M1675" s="5" t="s">
        <v>8596</v>
      </c>
      <c r="N1675" s="5" t="s">
        <v>8590</v>
      </c>
      <c r="O1675" s="20">
        <v>2026.0</v>
      </c>
      <c r="P1675" s="20">
        <v>1.0</v>
      </c>
      <c r="Q1675" s="3">
        <v>0.0</v>
      </c>
    </row>
    <row r="1676">
      <c r="A1676" s="3" t="s">
        <v>8595</v>
      </c>
      <c r="B1676" s="3" t="s">
        <v>8597</v>
      </c>
      <c r="C1676" s="20">
        <v>1.0</v>
      </c>
      <c r="D1676" s="20">
        <v>2016.0</v>
      </c>
      <c r="E1676" s="3" t="s">
        <v>8598</v>
      </c>
      <c r="F1676" s="11"/>
      <c r="G1676" s="6">
        <v>42780.0</v>
      </c>
      <c r="H1676" s="6">
        <v>42415.0</v>
      </c>
      <c r="M1676" s="5" t="s">
        <v>8599</v>
      </c>
      <c r="N1676" s="5" t="s">
        <v>8590</v>
      </c>
      <c r="O1676" s="20">
        <v>2026.0</v>
      </c>
      <c r="P1676" s="20">
        <v>1.0</v>
      </c>
      <c r="Q1676" s="3">
        <v>0.0</v>
      </c>
    </row>
    <row r="1677">
      <c r="A1677" s="3" t="s">
        <v>8600</v>
      </c>
      <c r="B1677" s="3" t="s">
        <v>8601</v>
      </c>
      <c r="C1677" s="20">
        <v>4.0</v>
      </c>
      <c r="D1677" s="20">
        <v>2020.0</v>
      </c>
      <c r="E1677" s="3" t="s">
        <v>8602</v>
      </c>
      <c r="F1677" s="11"/>
      <c r="K1677" s="3" t="s">
        <v>8603</v>
      </c>
      <c r="M1677" s="5" t="s">
        <v>8604</v>
      </c>
      <c r="N1677" s="5" t="s">
        <v>8590</v>
      </c>
      <c r="O1677" s="20">
        <v>2026.0</v>
      </c>
      <c r="P1677" s="20">
        <v>1.0</v>
      </c>
      <c r="Q1677" s="3">
        <v>0.0</v>
      </c>
    </row>
    <row r="1678">
      <c r="A1678" s="3" t="s">
        <v>8602</v>
      </c>
      <c r="B1678" s="3" t="s">
        <v>8605</v>
      </c>
      <c r="C1678" s="20">
        <v>1.0</v>
      </c>
      <c r="D1678" s="20">
        <v>2020.0</v>
      </c>
      <c r="E1678" s="3" t="s">
        <v>8586</v>
      </c>
      <c r="F1678" s="11"/>
      <c r="G1678" s="6">
        <v>44241.0</v>
      </c>
      <c r="H1678" s="6">
        <v>43876.0</v>
      </c>
      <c r="J1678" s="3" t="s">
        <v>8606</v>
      </c>
      <c r="M1678" s="5" t="s">
        <v>8607</v>
      </c>
      <c r="N1678" s="5" t="s">
        <v>8590</v>
      </c>
      <c r="O1678" s="20">
        <v>2026.0</v>
      </c>
      <c r="P1678" s="20">
        <v>1.0</v>
      </c>
      <c r="Q1678" s="3">
        <v>0.0</v>
      </c>
    </row>
    <row r="1679">
      <c r="A1679" s="3" t="s">
        <v>8608</v>
      </c>
      <c r="B1679" s="3" t="s">
        <v>8609</v>
      </c>
      <c r="C1679" s="20">
        <v>3.0</v>
      </c>
      <c r="D1679" s="20">
        <v>2016.0</v>
      </c>
      <c r="E1679" s="3" t="s">
        <v>8610</v>
      </c>
      <c r="F1679" s="11"/>
      <c r="G1679" s="6">
        <v>42978.0</v>
      </c>
      <c r="H1679" s="6">
        <v>42614.0</v>
      </c>
      <c r="M1679" s="5" t="s">
        <v>8611</v>
      </c>
      <c r="N1679" s="5" t="s">
        <v>8612</v>
      </c>
      <c r="O1679" s="20">
        <v>2026.0</v>
      </c>
      <c r="P1679" s="20">
        <v>1.0</v>
      </c>
      <c r="Q1679" s="3">
        <v>0.0</v>
      </c>
    </row>
    <row r="1680">
      <c r="A1680" s="3" t="s">
        <v>8610</v>
      </c>
      <c r="B1680" s="3" t="s">
        <v>8613</v>
      </c>
      <c r="C1680" s="20">
        <v>3.0</v>
      </c>
      <c r="D1680" s="20">
        <v>2015.0</v>
      </c>
      <c r="E1680" s="3" t="s">
        <v>8614</v>
      </c>
      <c r="F1680" s="11"/>
      <c r="G1680" s="6">
        <v>42613.0</v>
      </c>
      <c r="H1680" s="6">
        <v>42248.0</v>
      </c>
      <c r="M1680" s="5" t="s">
        <v>8615</v>
      </c>
      <c r="N1680" s="5" t="s">
        <v>8612</v>
      </c>
      <c r="O1680" s="20">
        <v>2026.0</v>
      </c>
      <c r="P1680" s="20">
        <v>1.0</v>
      </c>
      <c r="Q1680" s="3">
        <v>0.0</v>
      </c>
    </row>
    <row r="1681">
      <c r="A1681" s="3" t="s">
        <v>8616</v>
      </c>
      <c r="B1681" s="3" t="s">
        <v>8617</v>
      </c>
      <c r="C1681" s="20">
        <v>3.0</v>
      </c>
      <c r="D1681" s="20">
        <v>2016.0</v>
      </c>
      <c r="E1681" s="3" t="s">
        <v>8618</v>
      </c>
      <c r="F1681" s="11"/>
      <c r="G1681" s="6">
        <v>43013.0</v>
      </c>
      <c r="H1681" s="6">
        <v>42649.0</v>
      </c>
      <c r="M1681" s="5" t="s">
        <v>8619</v>
      </c>
      <c r="N1681" s="5" t="s">
        <v>8620</v>
      </c>
      <c r="O1681" s="20">
        <v>2026.0</v>
      </c>
      <c r="P1681" s="20">
        <v>1.0</v>
      </c>
      <c r="Q1681" s="3">
        <v>0.0</v>
      </c>
    </row>
    <row r="1682">
      <c r="A1682" s="3" t="s">
        <v>8618</v>
      </c>
      <c r="B1682" s="3" t="s">
        <v>8621</v>
      </c>
      <c r="C1682" s="20">
        <v>3.0</v>
      </c>
      <c r="D1682" s="20">
        <v>2015.0</v>
      </c>
      <c r="E1682" s="3" t="s">
        <v>8622</v>
      </c>
      <c r="F1682" s="11"/>
      <c r="G1682" s="6">
        <v>42648.0</v>
      </c>
      <c r="H1682" s="6">
        <v>42283.0</v>
      </c>
      <c r="J1682" s="3" t="s">
        <v>8623</v>
      </c>
      <c r="M1682" s="5" t="s">
        <v>8624</v>
      </c>
      <c r="N1682" s="5" t="s">
        <v>8620</v>
      </c>
      <c r="O1682" s="20">
        <v>2026.0</v>
      </c>
      <c r="P1682" s="20">
        <v>1.0</v>
      </c>
      <c r="Q1682" s="3">
        <v>0.0</v>
      </c>
    </row>
    <row r="1683">
      <c r="A1683" s="3" t="s">
        <v>8625</v>
      </c>
      <c r="B1683" s="3" t="s">
        <v>8626</v>
      </c>
      <c r="C1683" s="20">
        <v>4.0</v>
      </c>
      <c r="D1683" s="20">
        <v>2015.0</v>
      </c>
      <c r="F1683" s="11"/>
      <c r="G1683" s="6">
        <v>42766.0</v>
      </c>
      <c r="H1683" s="6">
        <v>42401.0</v>
      </c>
      <c r="M1683" s="5" t="s">
        <v>8627</v>
      </c>
      <c r="N1683" s="5" t="s">
        <v>2552</v>
      </c>
      <c r="O1683" s="20">
        <v>2026.0</v>
      </c>
      <c r="P1683" s="20">
        <v>1.0</v>
      </c>
      <c r="Q1683" s="3">
        <v>0.0</v>
      </c>
    </row>
    <row r="1684">
      <c r="A1684" s="3" t="s">
        <v>8628</v>
      </c>
      <c r="B1684" s="3" t="s">
        <v>8629</v>
      </c>
      <c r="C1684" s="20">
        <v>4.0</v>
      </c>
      <c r="D1684" s="20">
        <v>2017.0</v>
      </c>
      <c r="F1684" s="11"/>
      <c r="G1684" s="6">
        <v>43496.0</v>
      </c>
      <c r="H1684" s="6">
        <v>43132.0</v>
      </c>
      <c r="K1684" s="3" t="s">
        <v>8630</v>
      </c>
      <c r="M1684" s="5" t="s">
        <v>8631</v>
      </c>
      <c r="N1684" s="5" t="s">
        <v>2552</v>
      </c>
      <c r="O1684" s="20">
        <v>2026.0</v>
      </c>
      <c r="P1684" s="20">
        <v>1.0</v>
      </c>
      <c r="Q1684" s="3">
        <v>0.0</v>
      </c>
    </row>
    <row r="1685">
      <c r="A1685" s="3" t="s">
        <v>8632</v>
      </c>
      <c r="B1685" s="3" t="s">
        <v>8633</v>
      </c>
      <c r="C1685" s="20">
        <v>1.0</v>
      </c>
      <c r="D1685" s="20">
        <v>2015.0</v>
      </c>
      <c r="F1685" s="11"/>
      <c r="G1685" s="6">
        <v>42400.0</v>
      </c>
      <c r="H1685" s="6">
        <v>42036.0</v>
      </c>
      <c r="M1685" s="5" t="s">
        <v>8634</v>
      </c>
      <c r="N1685" s="5" t="s">
        <v>2552</v>
      </c>
      <c r="O1685" s="20">
        <v>2026.0</v>
      </c>
      <c r="P1685" s="20">
        <v>1.0</v>
      </c>
      <c r="Q1685" s="3">
        <v>0.0</v>
      </c>
    </row>
    <row r="1686">
      <c r="A1686" s="3" t="s">
        <v>8635</v>
      </c>
      <c r="B1686" s="3" t="s">
        <v>8636</v>
      </c>
      <c r="C1686" s="20">
        <v>4.0</v>
      </c>
      <c r="D1686" s="20">
        <v>2016.0</v>
      </c>
      <c r="F1686" s="11"/>
      <c r="G1686" s="6">
        <v>43131.0</v>
      </c>
      <c r="H1686" s="6">
        <v>42767.0</v>
      </c>
      <c r="M1686" s="5" t="s">
        <v>8637</v>
      </c>
      <c r="N1686" s="5" t="s">
        <v>2552</v>
      </c>
      <c r="O1686" s="20">
        <v>2026.0</v>
      </c>
      <c r="P1686" s="20">
        <v>1.0</v>
      </c>
      <c r="Q1686" s="3">
        <v>0.0</v>
      </c>
    </row>
    <row r="1687">
      <c r="A1687" s="3" t="s">
        <v>8638</v>
      </c>
      <c r="B1687" s="3" t="s">
        <v>8639</v>
      </c>
      <c r="C1687" s="20">
        <v>2.0</v>
      </c>
      <c r="D1687" s="20">
        <v>2015.0</v>
      </c>
      <c r="F1687" s="11"/>
      <c r="G1687" s="6">
        <v>42548.0</v>
      </c>
      <c r="H1687" s="6">
        <v>42183.0</v>
      </c>
      <c r="M1687" s="5" t="s">
        <v>8640</v>
      </c>
      <c r="N1687" s="5" t="s">
        <v>8641</v>
      </c>
      <c r="O1687" s="20">
        <v>2026.0</v>
      </c>
      <c r="P1687" s="20">
        <v>1.0</v>
      </c>
      <c r="Q1687" s="3">
        <v>0.0</v>
      </c>
    </row>
    <row r="1688">
      <c r="A1688" s="3" t="s">
        <v>8642</v>
      </c>
      <c r="B1688" s="3" t="s">
        <v>8643</v>
      </c>
      <c r="C1688" s="20">
        <v>2.0</v>
      </c>
      <c r="D1688" s="20">
        <v>2014.0</v>
      </c>
      <c r="F1688" s="11"/>
      <c r="G1688" s="6">
        <v>42182.0</v>
      </c>
      <c r="H1688" s="6">
        <v>41818.0</v>
      </c>
      <c r="M1688" s="5" t="s">
        <v>8644</v>
      </c>
      <c r="N1688" s="5" t="s">
        <v>8641</v>
      </c>
      <c r="O1688" s="20">
        <v>2026.0</v>
      </c>
      <c r="P1688" s="20">
        <v>1.0</v>
      </c>
      <c r="Q1688" s="3">
        <v>0.0</v>
      </c>
    </row>
    <row r="1689">
      <c r="A1689" s="3" t="s">
        <v>8645</v>
      </c>
      <c r="B1689" s="3" t="s">
        <v>8646</v>
      </c>
      <c r="C1689" s="20">
        <v>3.0</v>
      </c>
      <c r="D1689" s="20">
        <v>2018.0</v>
      </c>
      <c r="E1689" s="3" t="s">
        <v>8647</v>
      </c>
      <c r="F1689" s="11"/>
      <c r="G1689" s="6">
        <v>43752.0</v>
      </c>
      <c r="H1689" s="6">
        <v>43388.0</v>
      </c>
      <c r="K1689" s="3" t="s">
        <v>8648</v>
      </c>
      <c r="M1689" s="5" t="s">
        <v>8649</v>
      </c>
      <c r="N1689" s="5" t="s">
        <v>8650</v>
      </c>
      <c r="O1689" s="20">
        <v>2026.0</v>
      </c>
      <c r="P1689" s="20">
        <v>1.0</v>
      </c>
      <c r="Q1689" s="20">
        <v>1.0</v>
      </c>
    </row>
    <row r="1690">
      <c r="A1690" s="3" t="s">
        <v>8647</v>
      </c>
      <c r="B1690" s="3" t="s">
        <v>8651</v>
      </c>
      <c r="C1690" s="20">
        <v>3.0</v>
      </c>
      <c r="D1690" s="20">
        <v>2017.0</v>
      </c>
      <c r="E1690" s="3" t="s">
        <v>8652</v>
      </c>
      <c r="F1690" s="11"/>
      <c r="G1690" s="6">
        <v>43387.0</v>
      </c>
      <c r="H1690" s="6">
        <v>43023.0</v>
      </c>
      <c r="M1690" s="5" t="s">
        <v>8653</v>
      </c>
      <c r="N1690" s="5" t="s">
        <v>8650</v>
      </c>
      <c r="O1690" s="20">
        <v>2026.0</v>
      </c>
      <c r="P1690" s="20">
        <v>1.0</v>
      </c>
      <c r="Q1690" s="3">
        <v>0.0</v>
      </c>
    </row>
    <row r="1691">
      <c r="A1691" s="3" t="s">
        <v>2772</v>
      </c>
      <c r="B1691" s="3" t="s">
        <v>8654</v>
      </c>
      <c r="C1691" s="20">
        <v>4.0</v>
      </c>
      <c r="D1691" s="20">
        <v>2023.0</v>
      </c>
      <c r="E1691" s="3" t="s">
        <v>8655</v>
      </c>
      <c r="F1691" s="7">
        <v>0.0625</v>
      </c>
      <c r="I1691" s="3" t="s">
        <v>8656</v>
      </c>
      <c r="J1691" s="3" t="s">
        <v>8657</v>
      </c>
      <c r="M1691" s="5" t="s">
        <v>8658</v>
      </c>
      <c r="N1691" s="5" t="s">
        <v>1364</v>
      </c>
      <c r="O1691" s="20">
        <v>2026.0</v>
      </c>
      <c r="P1691" s="20">
        <v>1.0</v>
      </c>
      <c r="Q1691" s="20">
        <v>1.0</v>
      </c>
    </row>
    <row r="1692">
      <c r="A1692" s="3" t="s">
        <v>8655</v>
      </c>
      <c r="B1692" s="3" t="s">
        <v>8659</v>
      </c>
      <c r="C1692" s="20">
        <v>4.0</v>
      </c>
      <c r="D1692" s="20">
        <v>2022.0</v>
      </c>
      <c r="E1692" s="3" t="s">
        <v>8660</v>
      </c>
      <c r="F1692" s="7">
        <v>0.0625</v>
      </c>
      <c r="J1692" s="3" t="s">
        <v>8661</v>
      </c>
      <c r="M1692" s="5" t="s">
        <v>8662</v>
      </c>
      <c r="N1692" s="5" t="s">
        <v>1364</v>
      </c>
      <c r="O1692" s="20">
        <v>2026.0</v>
      </c>
      <c r="P1692" s="20">
        <v>1.0</v>
      </c>
      <c r="Q1692" s="20">
        <v>1.0</v>
      </c>
    </row>
    <row r="1693">
      <c r="A1693" s="3" t="s">
        <v>8660</v>
      </c>
      <c r="B1693" s="3" t="s">
        <v>8663</v>
      </c>
      <c r="C1693" s="20">
        <v>4.0</v>
      </c>
      <c r="D1693" s="20">
        <v>2021.0</v>
      </c>
      <c r="E1693" s="3" t="s">
        <v>3943</v>
      </c>
      <c r="F1693" s="11"/>
      <c r="J1693" s="3" t="s">
        <v>8664</v>
      </c>
      <c r="M1693" s="5" t="s">
        <v>8665</v>
      </c>
      <c r="N1693" s="5" t="s">
        <v>1364</v>
      </c>
      <c r="O1693" s="20">
        <v>2026.0</v>
      </c>
      <c r="P1693" s="20">
        <v>1.0</v>
      </c>
      <c r="Q1693" s="20">
        <v>1.0</v>
      </c>
    </row>
    <row r="1694">
      <c r="A1694" s="3" t="s">
        <v>8666</v>
      </c>
      <c r="B1694" s="3" t="s">
        <v>8667</v>
      </c>
      <c r="C1694" s="20">
        <v>2.0</v>
      </c>
      <c r="D1694" s="20">
        <v>2018.0</v>
      </c>
      <c r="E1694" s="3" t="s">
        <v>8668</v>
      </c>
      <c r="F1694" s="11"/>
      <c r="G1694" s="6">
        <v>43599.0</v>
      </c>
      <c r="H1694" s="6">
        <v>43235.0</v>
      </c>
      <c r="J1694" s="3" t="s">
        <v>8669</v>
      </c>
      <c r="M1694" s="5" t="s">
        <v>8670</v>
      </c>
      <c r="N1694" s="5" t="s">
        <v>6446</v>
      </c>
      <c r="O1694" s="20">
        <v>2026.0</v>
      </c>
      <c r="P1694" s="20">
        <v>1.0</v>
      </c>
      <c r="Q1694" s="3">
        <v>0.0</v>
      </c>
    </row>
    <row r="1695">
      <c r="A1695" s="3" t="s">
        <v>8671</v>
      </c>
      <c r="B1695" s="3" t="s">
        <v>8672</v>
      </c>
      <c r="C1695" s="20">
        <v>2.0</v>
      </c>
      <c r="D1695" s="20">
        <v>2026.0</v>
      </c>
      <c r="E1695" s="3" t="s">
        <v>6440</v>
      </c>
      <c r="F1695" s="7">
        <v>0.126</v>
      </c>
      <c r="L1695" s="3" t="s">
        <v>541</v>
      </c>
      <c r="M1695" s="5" t="s">
        <v>8673</v>
      </c>
      <c r="N1695" s="5" t="s">
        <v>6446</v>
      </c>
      <c r="O1695" s="20">
        <v>2026.0</v>
      </c>
      <c r="P1695" s="20">
        <v>1.0</v>
      </c>
      <c r="Q1695" s="20">
        <v>1.0</v>
      </c>
    </row>
    <row r="1696">
      <c r="A1696" s="3" t="s">
        <v>8668</v>
      </c>
      <c r="B1696" s="3" t="s">
        <v>8674</v>
      </c>
      <c r="C1696" s="20">
        <v>2.0</v>
      </c>
      <c r="D1696" s="20">
        <v>2017.0</v>
      </c>
      <c r="E1696" s="3" t="s">
        <v>8675</v>
      </c>
      <c r="F1696" s="11"/>
      <c r="G1696" s="6">
        <v>43234.0</v>
      </c>
      <c r="H1696" s="6">
        <v>42870.0</v>
      </c>
      <c r="M1696" s="5" t="s">
        <v>8676</v>
      </c>
      <c r="N1696" s="5" t="s">
        <v>6446</v>
      </c>
      <c r="O1696" s="20">
        <v>2026.0</v>
      </c>
      <c r="P1696" s="20">
        <v>1.0</v>
      </c>
      <c r="Q1696" s="3">
        <v>0.0</v>
      </c>
    </row>
    <row r="1697">
      <c r="A1697" s="3" t="s">
        <v>6442</v>
      </c>
      <c r="B1697" s="3" t="s">
        <v>8677</v>
      </c>
      <c r="C1697" s="20">
        <v>2.0</v>
      </c>
      <c r="D1697" s="20">
        <v>2024.0</v>
      </c>
      <c r="E1697" s="3" t="s">
        <v>8678</v>
      </c>
      <c r="F1697" s="7">
        <v>0.03</v>
      </c>
      <c r="I1697" s="3" t="s">
        <v>8679</v>
      </c>
      <c r="J1697" s="3" t="s">
        <v>8680</v>
      </c>
      <c r="M1697" s="5" t="s">
        <v>8681</v>
      </c>
      <c r="N1697" s="5" t="s">
        <v>6446</v>
      </c>
      <c r="O1697" s="20">
        <v>2026.0</v>
      </c>
      <c r="P1697" s="20">
        <v>1.0</v>
      </c>
      <c r="Q1697" s="20">
        <v>1.0</v>
      </c>
    </row>
    <row r="1698">
      <c r="A1698" s="3" t="s">
        <v>8678</v>
      </c>
      <c r="B1698" s="3" t="s">
        <v>8682</v>
      </c>
      <c r="C1698" s="20">
        <v>1.0</v>
      </c>
      <c r="D1698" s="20">
        <v>2023.0</v>
      </c>
      <c r="E1698" s="3" t="s">
        <v>8683</v>
      </c>
      <c r="F1698" s="7">
        <v>0.03</v>
      </c>
      <c r="J1698" s="3" t="s">
        <v>8684</v>
      </c>
      <c r="M1698" s="5" t="s">
        <v>8685</v>
      </c>
      <c r="N1698" s="5" t="s">
        <v>6446</v>
      </c>
      <c r="O1698" s="20">
        <v>2026.0</v>
      </c>
      <c r="P1698" s="20">
        <v>1.0</v>
      </c>
      <c r="Q1698" s="20">
        <v>1.0</v>
      </c>
    </row>
    <row r="1699">
      <c r="A1699" s="3" t="s">
        <v>8683</v>
      </c>
      <c r="B1699" s="3" t="s">
        <v>8686</v>
      </c>
      <c r="C1699" s="20">
        <v>1.0</v>
      </c>
      <c r="D1699" s="20">
        <v>2022.0</v>
      </c>
      <c r="E1699" s="3" t="s">
        <v>8687</v>
      </c>
      <c r="F1699" s="11"/>
      <c r="J1699" s="3" t="s">
        <v>8688</v>
      </c>
      <c r="M1699" s="5" t="s">
        <v>8689</v>
      </c>
      <c r="N1699" s="5" t="s">
        <v>6446</v>
      </c>
      <c r="O1699" s="20">
        <v>2026.0</v>
      </c>
      <c r="P1699" s="20">
        <v>1.0</v>
      </c>
      <c r="Q1699" s="20">
        <v>1.0</v>
      </c>
    </row>
    <row r="1700">
      <c r="A1700" s="3" t="s">
        <v>8687</v>
      </c>
      <c r="B1700" s="3" t="s">
        <v>8690</v>
      </c>
      <c r="C1700" s="20">
        <v>1.0</v>
      </c>
      <c r="D1700" s="20">
        <v>2021.0</v>
      </c>
      <c r="E1700" s="3" t="s">
        <v>8691</v>
      </c>
      <c r="F1700" s="11"/>
      <c r="J1700" s="3" t="s">
        <v>8692</v>
      </c>
      <c r="M1700" s="5" t="s">
        <v>8693</v>
      </c>
      <c r="N1700" s="5" t="s">
        <v>6446</v>
      </c>
      <c r="O1700" s="20">
        <v>2026.0</v>
      </c>
      <c r="P1700" s="20">
        <v>1.0</v>
      </c>
      <c r="Q1700" s="3">
        <v>0.0</v>
      </c>
    </row>
    <row r="1701">
      <c r="A1701" s="3" t="s">
        <v>8691</v>
      </c>
      <c r="B1701" s="3" t="s">
        <v>8694</v>
      </c>
      <c r="C1701" s="20">
        <v>2.0</v>
      </c>
      <c r="D1701" s="20">
        <v>2020.0</v>
      </c>
      <c r="E1701" s="3" t="s">
        <v>8695</v>
      </c>
      <c r="F1701" s="11"/>
      <c r="G1701" s="6">
        <v>44330.0</v>
      </c>
      <c r="H1701" s="6">
        <v>43966.0</v>
      </c>
      <c r="J1701" s="3" t="s">
        <v>8696</v>
      </c>
      <c r="M1701" s="5" t="s">
        <v>8697</v>
      </c>
      <c r="N1701" s="5" t="s">
        <v>6446</v>
      </c>
      <c r="O1701" s="20">
        <v>2026.0</v>
      </c>
      <c r="P1701" s="20">
        <v>1.0</v>
      </c>
      <c r="Q1701" s="20">
        <v>1.0</v>
      </c>
    </row>
    <row r="1702">
      <c r="A1702" s="3" t="s">
        <v>8695</v>
      </c>
      <c r="B1702" s="3" t="s">
        <v>8698</v>
      </c>
      <c r="C1702" s="20">
        <v>2.0</v>
      </c>
      <c r="D1702" s="20">
        <v>2019.0</v>
      </c>
      <c r="E1702" s="3" t="s">
        <v>8666</v>
      </c>
      <c r="F1702" s="11"/>
      <c r="G1702" s="6">
        <v>43965.0</v>
      </c>
      <c r="H1702" s="6">
        <v>43600.0</v>
      </c>
      <c r="M1702" s="5" t="s">
        <v>8699</v>
      </c>
      <c r="N1702" s="5" t="s">
        <v>6446</v>
      </c>
      <c r="O1702" s="20">
        <v>2026.0</v>
      </c>
      <c r="P1702" s="20">
        <v>1.0</v>
      </c>
      <c r="Q1702" s="20">
        <v>1.0</v>
      </c>
    </row>
    <row r="1703">
      <c r="A1703" s="3" t="s">
        <v>8700</v>
      </c>
      <c r="B1703" s="3" t="s">
        <v>8701</v>
      </c>
      <c r="C1703" s="20">
        <v>3.0</v>
      </c>
      <c r="D1703" s="20">
        <v>2019.0</v>
      </c>
      <c r="E1703" s="3" t="s">
        <v>8702</v>
      </c>
      <c r="F1703" s="11"/>
      <c r="G1703" s="6">
        <v>44196.0</v>
      </c>
      <c r="H1703" s="6">
        <v>43831.0</v>
      </c>
      <c r="J1703" s="3" t="s">
        <v>8703</v>
      </c>
      <c r="M1703" s="5" t="s">
        <v>8704</v>
      </c>
      <c r="N1703" s="5" t="s">
        <v>5700</v>
      </c>
      <c r="O1703" s="20">
        <v>2026.0</v>
      </c>
      <c r="P1703" s="20">
        <v>1.0</v>
      </c>
      <c r="Q1703" s="20">
        <v>1.0</v>
      </c>
    </row>
    <row r="1704">
      <c r="A1704" s="3" t="s">
        <v>8702</v>
      </c>
      <c r="B1704" s="3" t="s">
        <v>8705</v>
      </c>
      <c r="C1704" s="20">
        <v>4.0</v>
      </c>
      <c r="D1704" s="20">
        <v>2018.0</v>
      </c>
      <c r="E1704" s="3" t="s">
        <v>8706</v>
      </c>
      <c r="F1704" s="11"/>
      <c r="G1704" s="6">
        <v>43830.0</v>
      </c>
      <c r="H1704" s="6">
        <v>43466.0</v>
      </c>
      <c r="M1704" s="5" t="s">
        <v>8707</v>
      </c>
      <c r="N1704" s="5" t="s">
        <v>5700</v>
      </c>
      <c r="O1704" s="20">
        <v>2026.0</v>
      </c>
      <c r="P1704" s="20">
        <v>1.0</v>
      </c>
      <c r="Q1704" s="20">
        <v>1.0</v>
      </c>
    </row>
    <row r="1705">
      <c r="A1705" s="3" t="s">
        <v>5697</v>
      </c>
      <c r="B1705" s="3" t="s">
        <v>8708</v>
      </c>
      <c r="C1705" s="20">
        <v>4.0</v>
      </c>
      <c r="D1705" s="20">
        <v>2021.0</v>
      </c>
      <c r="E1705" s="3" t="s">
        <v>8709</v>
      </c>
      <c r="F1705" s="11"/>
      <c r="J1705" s="3" t="s">
        <v>8710</v>
      </c>
      <c r="M1705" s="5" t="s">
        <v>8711</v>
      </c>
      <c r="N1705" s="5" t="s">
        <v>5700</v>
      </c>
      <c r="O1705" s="20">
        <v>2026.0</v>
      </c>
      <c r="P1705" s="20">
        <v>1.0</v>
      </c>
      <c r="Q1705" s="20">
        <v>1.0</v>
      </c>
    </row>
    <row r="1706">
      <c r="A1706" s="3" t="s">
        <v>8709</v>
      </c>
      <c r="B1706" s="3" t="s">
        <v>8712</v>
      </c>
      <c r="C1706" s="20">
        <v>4.0</v>
      </c>
      <c r="D1706" s="20">
        <v>2020.0</v>
      </c>
      <c r="E1706" s="3" t="s">
        <v>8700</v>
      </c>
      <c r="F1706" s="11"/>
      <c r="G1706" s="6">
        <v>44561.0</v>
      </c>
      <c r="H1706" s="6">
        <v>44197.0</v>
      </c>
      <c r="J1706" s="3" t="s">
        <v>8713</v>
      </c>
      <c r="M1706" s="5" t="s">
        <v>8714</v>
      </c>
      <c r="N1706" s="5" t="s">
        <v>5700</v>
      </c>
      <c r="O1706" s="20">
        <v>2026.0</v>
      </c>
      <c r="P1706" s="20">
        <v>1.0</v>
      </c>
      <c r="Q1706" s="3">
        <v>0.0</v>
      </c>
    </row>
    <row r="1707">
      <c r="A1707" s="3" t="s">
        <v>8715</v>
      </c>
      <c r="B1707" s="3" t="s">
        <v>8716</v>
      </c>
      <c r="C1707" s="20">
        <v>4.0</v>
      </c>
      <c r="D1707" s="20">
        <v>2016.0</v>
      </c>
      <c r="F1707" s="11"/>
      <c r="G1707" s="6">
        <v>43039.0</v>
      </c>
      <c r="H1707" s="6">
        <v>42675.0</v>
      </c>
      <c r="M1707" s="5" t="s">
        <v>8717</v>
      </c>
      <c r="N1707" s="5" t="s">
        <v>8718</v>
      </c>
      <c r="O1707" s="20">
        <v>2026.0</v>
      </c>
      <c r="P1707" s="20">
        <v>1.0</v>
      </c>
      <c r="Q1707" s="3">
        <v>0.0</v>
      </c>
    </row>
    <row r="1708">
      <c r="A1708" s="3" t="s">
        <v>8719</v>
      </c>
      <c r="B1708" s="3" t="s">
        <v>8720</v>
      </c>
      <c r="C1708" s="20">
        <v>3.0</v>
      </c>
      <c r="D1708" s="20">
        <v>2015.0</v>
      </c>
      <c r="F1708" s="11"/>
      <c r="G1708" s="6">
        <v>42673.0</v>
      </c>
      <c r="H1708" s="6">
        <v>42308.0</v>
      </c>
      <c r="M1708" s="5" t="s">
        <v>8721</v>
      </c>
      <c r="N1708" s="5" t="s">
        <v>8718</v>
      </c>
      <c r="O1708" s="20">
        <v>2026.0</v>
      </c>
      <c r="P1708" s="20">
        <v>1.0</v>
      </c>
      <c r="Q1708" s="3">
        <v>0.0</v>
      </c>
    </row>
    <row r="1709">
      <c r="A1709" s="3" t="s">
        <v>8722</v>
      </c>
      <c r="B1709" s="3" t="s">
        <v>8723</v>
      </c>
      <c r="C1709" s="20">
        <v>4.0</v>
      </c>
      <c r="D1709" s="20">
        <v>2016.0</v>
      </c>
      <c r="F1709" s="11"/>
      <c r="G1709" s="6">
        <v>43039.0</v>
      </c>
      <c r="H1709" s="6">
        <v>42675.0</v>
      </c>
      <c r="J1709" s="3" t="s">
        <v>8724</v>
      </c>
      <c r="M1709" s="5" t="s">
        <v>8725</v>
      </c>
      <c r="N1709" s="5" t="s">
        <v>8718</v>
      </c>
      <c r="O1709" s="20">
        <v>2026.0</v>
      </c>
      <c r="P1709" s="20">
        <v>1.0</v>
      </c>
      <c r="Q1709" s="3">
        <v>0.0</v>
      </c>
    </row>
    <row r="1710">
      <c r="A1710" s="3" t="s">
        <v>8726</v>
      </c>
      <c r="B1710" s="3" t="s">
        <v>8727</v>
      </c>
      <c r="C1710" s="20">
        <v>3.0</v>
      </c>
      <c r="D1710" s="20">
        <v>2017.0</v>
      </c>
      <c r="F1710" s="11"/>
      <c r="G1710" s="6">
        <v>43403.0</v>
      </c>
      <c r="H1710" s="6">
        <v>43039.0</v>
      </c>
      <c r="K1710" s="3" t="s">
        <v>8728</v>
      </c>
      <c r="M1710" s="5" t="s">
        <v>8729</v>
      </c>
      <c r="N1710" s="5" t="s">
        <v>8718</v>
      </c>
      <c r="O1710" s="20">
        <v>2026.0</v>
      </c>
      <c r="P1710" s="20">
        <v>1.0</v>
      </c>
      <c r="Q1710" s="3">
        <v>0.0</v>
      </c>
    </row>
    <row r="1711">
      <c r="A1711" s="3" t="s">
        <v>8730</v>
      </c>
      <c r="B1711" s="3" t="s">
        <v>8731</v>
      </c>
      <c r="C1711" s="20">
        <v>3.0</v>
      </c>
      <c r="D1711" s="20">
        <v>2016.0</v>
      </c>
      <c r="F1711" s="11"/>
      <c r="G1711" s="6">
        <v>42916.0</v>
      </c>
      <c r="H1711" s="6">
        <v>42552.0</v>
      </c>
      <c r="M1711" s="5" t="s">
        <v>8732</v>
      </c>
      <c r="N1711" s="5" t="s">
        <v>8733</v>
      </c>
      <c r="O1711" s="20">
        <v>2026.0</v>
      </c>
      <c r="P1711" s="20">
        <v>1.0</v>
      </c>
      <c r="Q1711" s="3">
        <v>0.0</v>
      </c>
    </row>
    <row r="1712">
      <c r="A1712" s="3" t="s">
        <v>8734</v>
      </c>
      <c r="B1712" s="3" t="s">
        <v>8735</v>
      </c>
      <c r="C1712" s="20">
        <v>3.0</v>
      </c>
      <c r="D1712" s="20">
        <v>2015.0</v>
      </c>
      <c r="F1712" s="11"/>
      <c r="G1712" s="6">
        <v>42551.0</v>
      </c>
      <c r="H1712" s="6">
        <v>42186.0</v>
      </c>
      <c r="J1712" s="3" t="s">
        <v>8736</v>
      </c>
      <c r="M1712" s="5" t="s">
        <v>8737</v>
      </c>
      <c r="N1712" s="5" t="s">
        <v>8733</v>
      </c>
      <c r="O1712" s="20">
        <v>2026.0</v>
      </c>
      <c r="P1712" s="20">
        <v>1.0</v>
      </c>
      <c r="Q1712" s="3">
        <v>0.0</v>
      </c>
    </row>
    <row r="1713">
      <c r="A1713" s="3" t="s">
        <v>8738</v>
      </c>
      <c r="B1713" s="3" t="s">
        <v>8739</v>
      </c>
      <c r="C1713" s="20">
        <v>1.0</v>
      </c>
      <c r="D1713" s="20">
        <v>2015.0</v>
      </c>
      <c r="E1713" s="3" t="s">
        <v>8740</v>
      </c>
      <c r="F1713" s="11"/>
      <c r="G1713" s="6">
        <v>42415.0</v>
      </c>
      <c r="H1713" s="6">
        <v>42051.0</v>
      </c>
      <c r="M1713" s="5" t="s">
        <v>8741</v>
      </c>
      <c r="N1713" s="5" t="s">
        <v>8742</v>
      </c>
      <c r="O1713" s="20">
        <v>2026.0</v>
      </c>
      <c r="P1713" s="20">
        <v>1.0</v>
      </c>
      <c r="Q1713" s="3">
        <v>0.0</v>
      </c>
    </row>
    <row r="1714">
      <c r="A1714" s="3" t="s">
        <v>8740</v>
      </c>
      <c r="B1714" s="3" t="s">
        <v>8743</v>
      </c>
      <c r="C1714" s="20">
        <v>1.0</v>
      </c>
      <c r="D1714" s="20">
        <v>2014.0</v>
      </c>
      <c r="E1714" s="3" t="s">
        <v>8744</v>
      </c>
      <c r="F1714" s="11"/>
      <c r="G1714" s="6">
        <v>42050.0</v>
      </c>
      <c r="H1714" s="6">
        <v>41686.0</v>
      </c>
      <c r="M1714" s="5" t="s">
        <v>8745</v>
      </c>
      <c r="N1714" s="5" t="s">
        <v>8742</v>
      </c>
      <c r="O1714" s="20">
        <v>2026.0</v>
      </c>
      <c r="P1714" s="20">
        <v>1.0</v>
      </c>
      <c r="Q1714" s="3">
        <v>0.0</v>
      </c>
    </row>
    <row r="1715">
      <c r="A1715" s="3" t="s">
        <v>8746</v>
      </c>
      <c r="B1715" s="3" t="s">
        <v>8747</v>
      </c>
      <c r="C1715" s="20">
        <v>1.0</v>
      </c>
      <c r="D1715" s="20">
        <v>2016.0</v>
      </c>
      <c r="E1715" s="3" t="s">
        <v>8738</v>
      </c>
      <c r="F1715" s="11"/>
      <c r="G1715" s="6">
        <v>42781.0</v>
      </c>
      <c r="H1715" s="6">
        <v>42416.0</v>
      </c>
      <c r="M1715" s="5" t="s">
        <v>8748</v>
      </c>
      <c r="N1715" s="5" t="s">
        <v>8742</v>
      </c>
      <c r="O1715" s="20">
        <v>2026.0</v>
      </c>
      <c r="P1715" s="20">
        <v>1.0</v>
      </c>
      <c r="Q1715" s="3">
        <v>0.0</v>
      </c>
    </row>
    <row r="1716">
      <c r="A1716" s="3" t="s">
        <v>8749</v>
      </c>
      <c r="B1716" s="3" t="s">
        <v>8750</v>
      </c>
      <c r="C1716" s="20">
        <v>3.0</v>
      </c>
      <c r="D1716" s="20">
        <v>2016.0</v>
      </c>
      <c r="E1716" s="3" t="s">
        <v>8751</v>
      </c>
      <c r="F1716" s="11"/>
      <c r="G1716" s="6">
        <v>43373.0</v>
      </c>
      <c r="H1716" s="6">
        <v>42644.0</v>
      </c>
      <c r="J1716" s="3" t="s">
        <v>8752</v>
      </c>
      <c r="M1716" s="5" t="s">
        <v>8753</v>
      </c>
      <c r="N1716" s="5" t="s">
        <v>8754</v>
      </c>
      <c r="O1716" s="20">
        <v>2026.0</v>
      </c>
      <c r="P1716" s="20">
        <v>1.0</v>
      </c>
      <c r="Q1716" s="3">
        <v>0.0</v>
      </c>
    </row>
    <row r="1717">
      <c r="A1717" s="3" t="s">
        <v>8755</v>
      </c>
      <c r="B1717" s="3" t="s">
        <v>8756</v>
      </c>
      <c r="C1717" s="20">
        <v>2.0</v>
      </c>
      <c r="D1717" s="20">
        <v>2015.0</v>
      </c>
      <c r="E1717" s="3" t="s">
        <v>8757</v>
      </c>
      <c r="F1717" s="11"/>
      <c r="G1717" s="6">
        <v>42573.0</v>
      </c>
      <c r="H1717" s="6">
        <v>42208.0</v>
      </c>
      <c r="M1717" s="5" t="s">
        <v>8758</v>
      </c>
      <c r="N1717" s="5" t="s">
        <v>663</v>
      </c>
      <c r="O1717" s="20">
        <v>2026.0</v>
      </c>
      <c r="P1717" s="20">
        <v>1.0</v>
      </c>
      <c r="Q1717" s="3">
        <v>0.0</v>
      </c>
    </row>
    <row r="1718">
      <c r="A1718" s="3" t="s">
        <v>8759</v>
      </c>
      <c r="B1718" s="3" t="s">
        <v>8760</v>
      </c>
      <c r="C1718" s="20">
        <v>3.0</v>
      </c>
      <c r="D1718" s="20">
        <v>2019.0</v>
      </c>
      <c r="E1718" s="3" t="s">
        <v>8761</v>
      </c>
      <c r="F1718" s="11"/>
      <c r="G1718" s="6">
        <v>44120.0</v>
      </c>
      <c r="H1718" s="6">
        <v>43755.0</v>
      </c>
      <c r="M1718" s="5" t="s">
        <v>8762</v>
      </c>
      <c r="N1718" s="5" t="s">
        <v>8438</v>
      </c>
      <c r="O1718" s="20">
        <v>2026.0</v>
      </c>
      <c r="P1718" s="20">
        <v>1.0</v>
      </c>
      <c r="Q1718" s="20">
        <v>1.0</v>
      </c>
    </row>
    <row r="1719">
      <c r="A1719" s="3" t="s">
        <v>8763</v>
      </c>
      <c r="B1719" s="3" t="s">
        <v>8764</v>
      </c>
      <c r="C1719" s="20">
        <v>3.0</v>
      </c>
      <c r="D1719" s="20">
        <v>2015.0</v>
      </c>
      <c r="E1719" s="3" t="s">
        <v>8765</v>
      </c>
      <c r="F1719" s="11"/>
      <c r="G1719" s="6">
        <v>42659.0</v>
      </c>
      <c r="H1719" s="6">
        <v>42294.0</v>
      </c>
      <c r="M1719" s="5" t="s">
        <v>8766</v>
      </c>
      <c r="N1719" s="5" t="s">
        <v>8438</v>
      </c>
      <c r="O1719" s="20">
        <v>2026.0</v>
      </c>
      <c r="P1719" s="20">
        <v>1.0</v>
      </c>
      <c r="Q1719" s="3">
        <v>0.0</v>
      </c>
    </row>
    <row r="1720">
      <c r="A1720" s="3" t="s">
        <v>8765</v>
      </c>
      <c r="B1720" s="3" t="s">
        <v>8767</v>
      </c>
      <c r="C1720" s="20">
        <v>2.0</v>
      </c>
      <c r="D1720" s="20">
        <v>2014.0</v>
      </c>
      <c r="E1720" s="3" t="s">
        <v>8768</v>
      </c>
      <c r="F1720" s="11"/>
      <c r="G1720" s="6">
        <v>42293.0</v>
      </c>
      <c r="H1720" s="6">
        <v>41929.0</v>
      </c>
      <c r="M1720" s="5" t="s">
        <v>8769</v>
      </c>
      <c r="N1720" s="5" t="s">
        <v>8438</v>
      </c>
      <c r="O1720" s="20">
        <v>2026.0</v>
      </c>
      <c r="P1720" s="20">
        <v>1.0</v>
      </c>
      <c r="Q1720" s="3">
        <v>0.0</v>
      </c>
    </row>
    <row r="1721">
      <c r="A1721" s="3" t="s">
        <v>8761</v>
      </c>
      <c r="B1721" s="3" t="s">
        <v>8770</v>
      </c>
      <c r="C1721" s="20">
        <v>3.0</v>
      </c>
      <c r="D1721" s="20">
        <v>2018.0</v>
      </c>
      <c r="E1721" s="3" t="s">
        <v>8771</v>
      </c>
      <c r="F1721" s="11"/>
      <c r="G1721" s="6">
        <v>43754.0</v>
      </c>
      <c r="H1721" s="6">
        <v>43390.0</v>
      </c>
      <c r="M1721" s="5" t="s">
        <v>8772</v>
      </c>
      <c r="N1721" s="5" t="s">
        <v>8438</v>
      </c>
      <c r="O1721" s="20">
        <v>2026.0</v>
      </c>
      <c r="P1721" s="20">
        <v>1.0</v>
      </c>
      <c r="Q1721" s="20">
        <v>1.0</v>
      </c>
    </row>
    <row r="1722">
      <c r="A1722" s="3" t="s">
        <v>8771</v>
      </c>
      <c r="B1722" s="3" t="s">
        <v>8773</v>
      </c>
      <c r="C1722" s="20">
        <v>4.0</v>
      </c>
      <c r="D1722" s="20">
        <v>2016.0</v>
      </c>
      <c r="E1722" s="3" t="s">
        <v>8763</v>
      </c>
      <c r="F1722" s="11"/>
      <c r="G1722" s="6">
        <v>43389.0</v>
      </c>
      <c r="H1722" s="6">
        <v>42660.0</v>
      </c>
      <c r="J1722" s="3" t="s">
        <v>8774</v>
      </c>
      <c r="M1722" s="5" t="s">
        <v>8775</v>
      </c>
      <c r="N1722" s="5" t="s">
        <v>8438</v>
      </c>
      <c r="O1722" s="20">
        <v>2026.0</v>
      </c>
      <c r="P1722" s="20">
        <v>1.0</v>
      </c>
      <c r="Q1722" s="3">
        <v>0.0</v>
      </c>
    </row>
    <row r="1723">
      <c r="A1723" s="3" t="s">
        <v>8435</v>
      </c>
      <c r="B1723" s="3" t="s">
        <v>8776</v>
      </c>
      <c r="C1723" s="20">
        <v>3.0</v>
      </c>
      <c r="D1723" s="20">
        <v>2022.0</v>
      </c>
      <c r="E1723" s="3" t="s">
        <v>8777</v>
      </c>
      <c r="F1723" s="7">
        <v>0.08</v>
      </c>
      <c r="J1723" s="3" t="s">
        <v>8778</v>
      </c>
      <c r="M1723" s="5" t="s">
        <v>8779</v>
      </c>
      <c r="N1723" s="5" t="s">
        <v>8438</v>
      </c>
      <c r="O1723" s="20">
        <v>2026.0</v>
      </c>
      <c r="P1723" s="20">
        <v>1.0</v>
      </c>
      <c r="Q1723" s="20">
        <v>1.0</v>
      </c>
    </row>
    <row r="1724">
      <c r="A1724" s="3" t="s">
        <v>8777</v>
      </c>
      <c r="B1724" s="3" t="s">
        <v>8780</v>
      </c>
      <c r="C1724" s="20">
        <v>3.0</v>
      </c>
      <c r="D1724" s="20">
        <v>2021.0</v>
      </c>
      <c r="E1724" s="3" t="s">
        <v>8781</v>
      </c>
      <c r="F1724" s="11"/>
      <c r="J1724" s="3" t="s">
        <v>8782</v>
      </c>
      <c r="M1724" s="5" t="s">
        <v>8783</v>
      </c>
      <c r="N1724" s="5" t="s">
        <v>8438</v>
      </c>
      <c r="O1724" s="20">
        <v>2026.0</v>
      </c>
      <c r="P1724" s="20">
        <v>1.0</v>
      </c>
      <c r="Q1724" s="20">
        <v>1.0</v>
      </c>
    </row>
    <row r="1725">
      <c r="A1725" s="3" t="s">
        <v>8781</v>
      </c>
      <c r="B1725" s="3" t="s">
        <v>8784</v>
      </c>
      <c r="C1725" s="20">
        <v>3.0</v>
      </c>
      <c r="D1725" s="20">
        <v>2020.0</v>
      </c>
      <c r="E1725" s="3" t="s">
        <v>8759</v>
      </c>
      <c r="F1725" s="11"/>
      <c r="G1725" s="6">
        <v>44485.0</v>
      </c>
      <c r="H1725" s="6">
        <v>44121.0</v>
      </c>
      <c r="J1725" s="3" t="s">
        <v>8785</v>
      </c>
      <c r="M1725" s="5" t="s">
        <v>8786</v>
      </c>
      <c r="N1725" s="5" t="s">
        <v>8438</v>
      </c>
      <c r="O1725" s="20">
        <v>2026.0</v>
      </c>
      <c r="P1725" s="20">
        <v>1.0</v>
      </c>
      <c r="Q1725" s="20">
        <v>1.0</v>
      </c>
    </row>
    <row r="1726">
      <c r="A1726" s="3" t="s">
        <v>8787</v>
      </c>
      <c r="B1726" s="3" t="s">
        <v>8788</v>
      </c>
      <c r="C1726" s="20">
        <v>4.0</v>
      </c>
      <c r="D1726" s="20">
        <v>2015.0</v>
      </c>
      <c r="E1726" s="3" t="s">
        <v>8789</v>
      </c>
      <c r="F1726" s="11"/>
      <c r="G1726" s="6">
        <v>42749.0</v>
      </c>
      <c r="H1726" s="6">
        <v>42384.0</v>
      </c>
      <c r="M1726" s="5" t="s">
        <v>8790</v>
      </c>
      <c r="N1726" s="5" t="s">
        <v>8791</v>
      </c>
      <c r="O1726" s="20">
        <v>2026.0</v>
      </c>
      <c r="P1726" s="20">
        <v>1.0</v>
      </c>
      <c r="Q1726" s="3">
        <v>0.0</v>
      </c>
    </row>
    <row r="1727">
      <c r="A1727" s="3" t="s">
        <v>8792</v>
      </c>
      <c r="B1727" s="3" t="s">
        <v>8793</v>
      </c>
      <c r="C1727" s="20">
        <v>1.0</v>
      </c>
      <c r="D1727" s="20">
        <v>2016.0</v>
      </c>
      <c r="F1727" s="11"/>
      <c r="G1727" s="6">
        <v>42779.0</v>
      </c>
      <c r="H1727" s="6">
        <v>42414.0</v>
      </c>
      <c r="M1727" s="5" t="s">
        <v>8794</v>
      </c>
      <c r="N1727" s="5" t="s">
        <v>8795</v>
      </c>
      <c r="O1727" s="20">
        <v>2026.0</v>
      </c>
      <c r="P1727" s="20">
        <v>1.0</v>
      </c>
      <c r="Q1727" s="3">
        <v>0.0</v>
      </c>
    </row>
    <row r="1728">
      <c r="A1728" s="3" t="s">
        <v>8796</v>
      </c>
      <c r="B1728" s="3" t="s">
        <v>8797</v>
      </c>
      <c r="C1728" s="20">
        <v>1.0</v>
      </c>
      <c r="D1728" s="20">
        <v>2015.0</v>
      </c>
      <c r="F1728" s="11"/>
      <c r="G1728" s="6">
        <v>42413.0</v>
      </c>
      <c r="H1728" s="6">
        <v>42049.0</v>
      </c>
      <c r="M1728" s="5" t="s">
        <v>8798</v>
      </c>
      <c r="N1728" s="5" t="s">
        <v>8795</v>
      </c>
      <c r="O1728" s="20">
        <v>2026.0</v>
      </c>
      <c r="P1728" s="20">
        <v>1.0</v>
      </c>
      <c r="Q1728" s="3">
        <v>0.0</v>
      </c>
    </row>
    <row r="1729">
      <c r="A1729" s="3" t="s">
        <v>8799</v>
      </c>
      <c r="B1729" s="3" t="s">
        <v>8800</v>
      </c>
      <c r="C1729" s="20">
        <v>1.0</v>
      </c>
      <c r="D1729" s="20">
        <v>2017.0</v>
      </c>
      <c r="F1729" s="11"/>
      <c r="G1729" s="6">
        <v>43144.0</v>
      </c>
      <c r="H1729" s="6">
        <v>42780.0</v>
      </c>
      <c r="K1729" s="3" t="s">
        <v>8801</v>
      </c>
      <c r="M1729" s="5" t="s">
        <v>8802</v>
      </c>
      <c r="N1729" s="5" t="s">
        <v>8795</v>
      </c>
      <c r="O1729" s="20">
        <v>2026.0</v>
      </c>
      <c r="P1729" s="20">
        <v>1.0</v>
      </c>
      <c r="Q1729" s="3">
        <v>0.0</v>
      </c>
    </row>
    <row r="1730">
      <c r="A1730" s="3" t="s">
        <v>8803</v>
      </c>
      <c r="B1730" s="3" t="s">
        <v>8804</v>
      </c>
      <c r="C1730" s="20">
        <v>1.0</v>
      </c>
      <c r="D1730" s="20">
        <v>2018.0</v>
      </c>
      <c r="E1730" s="3" t="s">
        <v>8805</v>
      </c>
      <c r="F1730" s="11"/>
      <c r="G1730" s="6">
        <v>43572.0</v>
      </c>
      <c r="H1730" s="6">
        <v>43208.0</v>
      </c>
      <c r="M1730" s="5" t="s">
        <v>8806</v>
      </c>
      <c r="N1730" s="5" t="s">
        <v>8807</v>
      </c>
      <c r="O1730" s="20">
        <v>2026.0</v>
      </c>
      <c r="P1730" s="20">
        <v>1.0</v>
      </c>
      <c r="Q1730" s="3">
        <v>0.0</v>
      </c>
    </row>
    <row r="1731">
      <c r="A1731" s="3" t="s">
        <v>8808</v>
      </c>
      <c r="B1731" s="3" t="s">
        <v>8809</v>
      </c>
      <c r="C1731" s="20">
        <v>4.0</v>
      </c>
      <c r="D1731" s="20">
        <v>2015.0</v>
      </c>
      <c r="E1731" s="3" t="s">
        <v>8810</v>
      </c>
      <c r="F1731" s="11"/>
      <c r="G1731" s="6">
        <v>42686.0</v>
      </c>
      <c r="H1731" s="6">
        <v>42321.0</v>
      </c>
      <c r="M1731" s="5" t="s">
        <v>8811</v>
      </c>
      <c r="N1731" s="5" t="s">
        <v>8807</v>
      </c>
      <c r="O1731" s="20">
        <v>2026.0</v>
      </c>
      <c r="P1731" s="20">
        <v>1.0</v>
      </c>
      <c r="Q1731" s="3">
        <v>0.0</v>
      </c>
    </row>
    <row r="1732">
      <c r="A1732" s="3" t="s">
        <v>8810</v>
      </c>
      <c r="B1732" s="3" t="s">
        <v>8812</v>
      </c>
      <c r="C1732" s="20">
        <v>4.0</v>
      </c>
      <c r="D1732" s="20">
        <v>2014.0</v>
      </c>
      <c r="E1732" s="3" t="s">
        <v>8813</v>
      </c>
      <c r="F1732" s="11"/>
      <c r="G1732" s="6">
        <v>42320.0</v>
      </c>
      <c r="H1732" s="6">
        <v>41956.0</v>
      </c>
      <c r="M1732" s="5" t="s">
        <v>8814</v>
      </c>
      <c r="N1732" s="5" t="s">
        <v>8807</v>
      </c>
      <c r="O1732" s="20">
        <v>2026.0</v>
      </c>
      <c r="P1732" s="20">
        <v>1.0</v>
      </c>
      <c r="Q1732" s="3">
        <v>0.0</v>
      </c>
    </row>
    <row r="1733">
      <c r="A1733" s="3" t="s">
        <v>8815</v>
      </c>
      <c r="B1733" s="3" t="s">
        <v>8816</v>
      </c>
      <c r="C1733" s="20">
        <v>2.0</v>
      </c>
      <c r="D1733" s="20">
        <v>2019.0</v>
      </c>
      <c r="E1733" s="3" t="s">
        <v>8803</v>
      </c>
      <c r="F1733" s="11"/>
      <c r="G1733" s="6">
        <v>43938.0</v>
      </c>
      <c r="H1733" s="6">
        <v>43573.0</v>
      </c>
      <c r="K1733" s="3" t="s">
        <v>8817</v>
      </c>
      <c r="M1733" s="5" t="s">
        <v>8818</v>
      </c>
      <c r="N1733" s="5" t="s">
        <v>8807</v>
      </c>
      <c r="O1733" s="20">
        <v>2026.0</v>
      </c>
      <c r="P1733" s="20">
        <v>1.0</v>
      </c>
      <c r="Q1733" s="3">
        <v>0.0</v>
      </c>
    </row>
    <row r="1734">
      <c r="A1734" s="3" t="s">
        <v>8819</v>
      </c>
      <c r="B1734" s="3" t="s">
        <v>8820</v>
      </c>
      <c r="C1734" s="20">
        <v>4.0</v>
      </c>
      <c r="D1734" s="20">
        <v>2015.0</v>
      </c>
      <c r="E1734" s="3" t="s">
        <v>8821</v>
      </c>
      <c r="F1734" s="11"/>
      <c r="G1734" s="6">
        <v>42703.0</v>
      </c>
      <c r="H1734" s="6">
        <v>42338.0</v>
      </c>
      <c r="M1734" s="5" t="s">
        <v>8822</v>
      </c>
      <c r="N1734" s="5" t="s">
        <v>8823</v>
      </c>
      <c r="O1734" s="20">
        <v>2026.0</v>
      </c>
      <c r="P1734" s="20">
        <v>1.0</v>
      </c>
      <c r="Q1734" s="3">
        <v>0.0</v>
      </c>
    </row>
    <row r="1735">
      <c r="A1735" s="3" t="s">
        <v>8824</v>
      </c>
      <c r="B1735" s="3" t="s">
        <v>8825</v>
      </c>
      <c r="C1735" s="20">
        <v>4.0</v>
      </c>
      <c r="D1735" s="20">
        <v>2018.0</v>
      </c>
      <c r="F1735" s="11"/>
      <c r="G1735" s="6">
        <v>43741.0</v>
      </c>
      <c r="H1735" s="6">
        <v>43377.0</v>
      </c>
      <c r="K1735" s="3" t="s">
        <v>8826</v>
      </c>
      <c r="M1735" s="5" t="s">
        <v>8827</v>
      </c>
      <c r="N1735" s="5" t="s">
        <v>8828</v>
      </c>
      <c r="O1735" s="20">
        <v>2026.0</v>
      </c>
      <c r="P1735" s="20">
        <v>1.0</v>
      </c>
      <c r="Q1735" s="3">
        <v>0.0</v>
      </c>
    </row>
    <row r="1736">
      <c r="A1736" s="3" t="s">
        <v>8829</v>
      </c>
      <c r="B1736" s="3" t="s">
        <v>8830</v>
      </c>
      <c r="C1736" s="20">
        <v>3.0</v>
      </c>
      <c r="D1736" s="20">
        <v>2014.0</v>
      </c>
      <c r="F1736" s="11"/>
      <c r="G1736" s="6">
        <v>42280.0</v>
      </c>
      <c r="H1736" s="6">
        <v>41916.0</v>
      </c>
      <c r="M1736" s="5" t="s">
        <v>8831</v>
      </c>
      <c r="N1736" s="5" t="s">
        <v>8828</v>
      </c>
      <c r="O1736" s="20">
        <v>2026.0</v>
      </c>
      <c r="P1736" s="20">
        <v>1.0</v>
      </c>
      <c r="Q1736" s="3">
        <v>0.0</v>
      </c>
    </row>
    <row r="1737">
      <c r="A1737" s="3" t="s">
        <v>8832</v>
      </c>
      <c r="B1737" s="3" t="s">
        <v>8833</v>
      </c>
      <c r="C1737" s="20">
        <v>3.0</v>
      </c>
      <c r="D1737" s="20">
        <v>2017.0</v>
      </c>
      <c r="F1737" s="11"/>
      <c r="G1737" s="6">
        <v>43376.0</v>
      </c>
      <c r="H1737" s="6">
        <v>43012.0</v>
      </c>
      <c r="M1737" s="5" t="s">
        <v>8834</v>
      </c>
      <c r="N1737" s="5" t="s">
        <v>8828</v>
      </c>
      <c r="O1737" s="20">
        <v>2026.0</v>
      </c>
      <c r="P1737" s="20">
        <v>1.0</v>
      </c>
      <c r="Q1737" s="3">
        <v>0.0</v>
      </c>
    </row>
    <row r="1738">
      <c r="A1738" s="3" t="s">
        <v>8835</v>
      </c>
      <c r="B1738" s="3" t="s">
        <v>8836</v>
      </c>
      <c r="C1738" s="20">
        <v>2.0</v>
      </c>
      <c r="D1738" s="20">
        <v>2015.0</v>
      </c>
      <c r="F1738" s="11"/>
      <c r="G1738" s="6">
        <v>43011.0</v>
      </c>
      <c r="H1738" s="6">
        <v>42186.0</v>
      </c>
      <c r="M1738" s="5" t="s">
        <v>8837</v>
      </c>
      <c r="N1738" s="5" t="s">
        <v>8828</v>
      </c>
      <c r="O1738" s="20">
        <v>2026.0</v>
      </c>
      <c r="P1738" s="20">
        <v>1.0</v>
      </c>
      <c r="Q1738" s="3">
        <v>0.0</v>
      </c>
    </row>
    <row r="1739">
      <c r="A1739" s="3" t="s">
        <v>8838</v>
      </c>
      <c r="B1739" s="3" t="s">
        <v>8839</v>
      </c>
      <c r="C1739" s="20">
        <v>4.0</v>
      </c>
      <c r="D1739" s="20">
        <v>2018.0</v>
      </c>
      <c r="E1739" s="3" t="s">
        <v>8840</v>
      </c>
      <c r="F1739" s="11"/>
      <c r="G1739" s="6">
        <v>43830.0</v>
      </c>
      <c r="H1739" s="6">
        <v>43466.0</v>
      </c>
      <c r="M1739" s="5" t="s">
        <v>8841</v>
      </c>
      <c r="N1739" s="5" t="s">
        <v>8842</v>
      </c>
      <c r="O1739" s="20">
        <v>2026.0</v>
      </c>
      <c r="P1739" s="20">
        <v>1.0</v>
      </c>
      <c r="Q1739" s="20">
        <v>1.0</v>
      </c>
    </row>
    <row r="1740">
      <c r="A1740" s="3" t="s">
        <v>8840</v>
      </c>
      <c r="B1740" s="3" t="s">
        <v>8843</v>
      </c>
      <c r="C1740" s="20">
        <v>4.0</v>
      </c>
      <c r="D1740" s="20">
        <v>2017.0</v>
      </c>
      <c r="E1740" s="3" t="s">
        <v>8844</v>
      </c>
      <c r="F1740" s="11"/>
      <c r="G1740" s="6">
        <v>43465.0</v>
      </c>
      <c r="H1740" s="6">
        <v>43101.0</v>
      </c>
      <c r="M1740" s="5" t="s">
        <v>8845</v>
      </c>
      <c r="N1740" s="5" t="s">
        <v>8842</v>
      </c>
      <c r="O1740" s="20">
        <v>2026.0</v>
      </c>
      <c r="P1740" s="20">
        <v>1.0</v>
      </c>
      <c r="Q1740" s="3">
        <v>0.0</v>
      </c>
    </row>
    <row r="1741">
      <c r="A1741" s="3" t="s">
        <v>8846</v>
      </c>
      <c r="B1741" s="3" t="s">
        <v>8847</v>
      </c>
      <c r="C1741" s="20">
        <v>4.0</v>
      </c>
      <c r="D1741" s="20">
        <v>2022.0</v>
      </c>
      <c r="E1741" s="3" t="s">
        <v>8848</v>
      </c>
      <c r="F1741" s="7">
        <v>0.15</v>
      </c>
      <c r="K1741" s="3" t="s">
        <v>8849</v>
      </c>
      <c r="M1741" s="5" t="s">
        <v>8850</v>
      </c>
      <c r="N1741" s="5" t="s">
        <v>8842</v>
      </c>
      <c r="O1741" s="20">
        <v>2026.0</v>
      </c>
      <c r="P1741" s="20">
        <v>1.0</v>
      </c>
      <c r="Q1741" s="20">
        <v>1.0</v>
      </c>
    </row>
    <row r="1742">
      <c r="A1742" s="3" t="s">
        <v>8848</v>
      </c>
      <c r="B1742" s="3" t="s">
        <v>8851</v>
      </c>
      <c r="C1742" s="20">
        <v>4.0</v>
      </c>
      <c r="D1742" s="20">
        <v>2021.0</v>
      </c>
      <c r="E1742" s="3" t="s">
        <v>8852</v>
      </c>
      <c r="F1742" s="11"/>
      <c r="J1742" s="3" t="s">
        <v>8853</v>
      </c>
      <c r="M1742" s="5" t="s">
        <v>8854</v>
      </c>
      <c r="N1742" s="5" t="s">
        <v>8842</v>
      </c>
      <c r="O1742" s="20">
        <v>2026.0</v>
      </c>
      <c r="P1742" s="20">
        <v>1.0</v>
      </c>
      <c r="Q1742" s="20">
        <v>1.0</v>
      </c>
    </row>
    <row r="1743">
      <c r="A1743" s="3" t="s">
        <v>8852</v>
      </c>
      <c r="B1743" s="3" t="s">
        <v>8855</v>
      </c>
      <c r="C1743" s="20">
        <v>4.0</v>
      </c>
      <c r="D1743" s="20">
        <v>2020.0</v>
      </c>
      <c r="E1743" s="3" t="s">
        <v>8856</v>
      </c>
      <c r="F1743" s="11"/>
      <c r="J1743" s="3" t="s">
        <v>8857</v>
      </c>
      <c r="M1743" s="5" t="s">
        <v>8858</v>
      </c>
      <c r="N1743" s="5" t="s">
        <v>8842</v>
      </c>
      <c r="O1743" s="20">
        <v>2026.0</v>
      </c>
      <c r="P1743" s="20">
        <v>1.0</v>
      </c>
      <c r="Q1743" s="3">
        <v>0.0</v>
      </c>
    </row>
    <row r="1744">
      <c r="A1744" s="3" t="s">
        <v>8856</v>
      </c>
      <c r="B1744" s="3" t="s">
        <v>8859</v>
      </c>
      <c r="C1744" s="20">
        <v>4.0</v>
      </c>
      <c r="D1744" s="20">
        <v>2019.0</v>
      </c>
      <c r="E1744" s="3" t="s">
        <v>8838</v>
      </c>
      <c r="F1744" s="11"/>
      <c r="G1744" s="6">
        <v>44196.0</v>
      </c>
      <c r="H1744" s="6">
        <v>43831.0</v>
      </c>
      <c r="J1744" s="3" t="s">
        <v>8860</v>
      </c>
      <c r="M1744" s="5" t="s">
        <v>8861</v>
      </c>
      <c r="N1744" s="5" t="s">
        <v>8842</v>
      </c>
      <c r="O1744" s="20">
        <v>2026.0</v>
      </c>
      <c r="P1744" s="20">
        <v>1.0</v>
      </c>
      <c r="Q1744" s="3">
        <v>0.0</v>
      </c>
    </row>
    <row r="1745">
      <c r="A1745" s="3" t="s">
        <v>3116</v>
      </c>
      <c r="B1745" s="3" t="s">
        <v>8862</v>
      </c>
      <c r="C1745" s="20">
        <v>3.0</v>
      </c>
      <c r="D1745" s="20">
        <v>2016.0</v>
      </c>
      <c r="E1745" s="3" t="s">
        <v>8863</v>
      </c>
      <c r="F1745" s="11"/>
      <c r="G1745" s="6">
        <v>42949.0</v>
      </c>
      <c r="H1745" s="6">
        <v>42585.0</v>
      </c>
      <c r="J1745" s="3" t="s">
        <v>8864</v>
      </c>
      <c r="M1745" s="5" t="s">
        <v>8865</v>
      </c>
      <c r="N1745" s="5" t="s">
        <v>3114</v>
      </c>
      <c r="O1745" s="20">
        <v>2026.0</v>
      </c>
      <c r="P1745" s="20">
        <v>1.0</v>
      </c>
      <c r="Q1745" s="3">
        <v>0.0</v>
      </c>
    </row>
    <row r="1746">
      <c r="A1746" s="3" t="s">
        <v>8866</v>
      </c>
      <c r="B1746" s="3" t="s">
        <v>8867</v>
      </c>
      <c r="C1746" s="20">
        <v>2.0</v>
      </c>
      <c r="D1746" s="20">
        <v>2017.0</v>
      </c>
      <c r="E1746" s="3" t="s">
        <v>8868</v>
      </c>
      <c r="F1746" s="11"/>
      <c r="G1746" s="6">
        <v>43251.0</v>
      </c>
      <c r="H1746" s="6">
        <v>42887.0</v>
      </c>
      <c r="K1746" s="3" t="s">
        <v>8869</v>
      </c>
      <c r="M1746" s="5" t="s">
        <v>8870</v>
      </c>
      <c r="N1746" s="5" t="s">
        <v>5304</v>
      </c>
      <c r="O1746" s="20">
        <v>2026.0</v>
      </c>
      <c r="P1746" s="20">
        <v>1.0</v>
      </c>
      <c r="Q1746" s="20">
        <v>1.0</v>
      </c>
    </row>
    <row r="1747">
      <c r="A1747" s="3" t="s">
        <v>8871</v>
      </c>
      <c r="B1747" s="3" t="s">
        <v>8872</v>
      </c>
      <c r="C1747" s="20">
        <v>4.0</v>
      </c>
      <c r="D1747" s="20">
        <v>2024.0</v>
      </c>
      <c r="E1747" s="3" t="s">
        <v>4534</v>
      </c>
      <c r="F1747" s="7">
        <v>0.025</v>
      </c>
      <c r="I1747" s="3" t="s">
        <v>8873</v>
      </c>
      <c r="J1747" s="3" t="s">
        <v>8874</v>
      </c>
      <c r="M1747" s="5" t="s">
        <v>8875</v>
      </c>
      <c r="N1747" s="5" t="s">
        <v>4529</v>
      </c>
      <c r="O1747" s="20">
        <v>2026.0</v>
      </c>
      <c r="P1747" s="20">
        <v>1.0</v>
      </c>
      <c r="Q1747" s="20">
        <v>1.0</v>
      </c>
    </row>
    <row r="1748">
      <c r="A1748" s="3" t="s">
        <v>8876</v>
      </c>
      <c r="B1748" s="3" t="s">
        <v>8877</v>
      </c>
      <c r="C1748" s="20">
        <v>2.0</v>
      </c>
      <c r="D1748" s="20">
        <v>2018.0</v>
      </c>
      <c r="E1748" s="3" t="s">
        <v>8878</v>
      </c>
      <c r="F1748" s="11"/>
      <c r="G1748" s="6">
        <v>43646.0</v>
      </c>
      <c r="H1748" s="6">
        <v>43282.0</v>
      </c>
      <c r="M1748" s="5" t="s">
        <v>8879</v>
      </c>
      <c r="N1748" s="5" t="s">
        <v>8880</v>
      </c>
      <c r="O1748" s="20">
        <v>2026.0</v>
      </c>
      <c r="P1748" s="20">
        <v>1.0</v>
      </c>
      <c r="Q1748" s="20">
        <v>1.0</v>
      </c>
    </row>
    <row r="1749">
      <c r="A1749" s="3" t="s">
        <v>8881</v>
      </c>
      <c r="B1749" s="3" t="s">
        <v>8882</v>
      </c>
      <c r="C1749" s="20">
        <v>2.0</v>
      </c>
      <c r="D1749" s="20">
        <v>2017.0</v>
      </c>
      <c r="F1749" s="11"/>
      <c r="G1749" s="6">
        <v>43281.0</v>
      </c>
      <c r="H1749" s="6">
        <v>42917.0</v>
      </c>
      <c r="M1749" s="5" t="s">
        <v>8883</v>
      </c>
      <c r="N1749" s="5" t="s">
        <v>8880</v>
      </c>
      <c r="O1749" s="20">
        <v>2026.0</v>
      </c>
      <c r="P1749" s="20">
        <v>1.0</v>
      </c>
      <c r="Q1749" s="3">
        <v>0.0</v>
      </c>
    </row>
    <row r="1750">
      <c r="A1750" s="3" t="s">
        <v>8884</v>
      </c>
      <c r="B1750" s="3" t="s">
        <v>8885</v>
      </c>
      <c r="C1750" s="20">
        <v>2.0</v>
      </c>
      <c r="D1750" s="20">
        <v>2019.0</v>
      </c>
      <c r="E1750" s="3" t="s">
        <v>8876</v>
      </c>
      <c r="F1750" s="11"/>
      <c r="G1750" s="6">
        <v>44012.0</v>
      </c>
      <c r="H1750" s="6">
        <v>43647.0</v>
      </c>
      <c r="K1750" s="3" t="s">
        <v>8886</v>
      </c>
      <c r="M1750" s="5" t="s">
        <v>8887</v>
      </c>
      <c r="N1750" s="5" t="s">
        <v>8880</v>
      </c>
      <c r="O1750" s="20">
        <v>2026.0</v>
      </c>
      <c r="P1750" s="20">
        <v>1.0</v>
      </c>
      <c r="Q1750" s="3">
        <v>0.0</v>
      </c>
    </row>
    <row r="1751">
      <c r="A1751" s="3" t="s">
        <v>8878</v>
      </c>
      <c r="B1751" s="3" t="s">
        <v>8888</v>
      </c>
      <c r="C1751" s="20">
        <v>2.0</v>
      </c>
      <c r="D1751" s="20">
        <v>2017.0</v>
      </c>
      <c r="E1751" s="3" t="s">
        <v>8889</v>
      </c>
      <c r="F1751" s="11"/>
      <c r="G1751" s="6">
        <v>43281.0</v>
      </c>
      <c r="H1751" s="6">
        <v>42917.0</v>
      </c>
      <c r="M1751" s="5" t="s">
        <v>8890</v>
      </c>
      <c r="N1751" s="5" t="s">
        <v>8880</v>
      </c>
      <c r="O1751" s="20">
        <v>2026.0</v>
      </c>
      <c r="P1751" s="20">
        <v>1.0</v>
      </c>
      <c r="Q1751" s="3">
        <v>0.0</v>
      </c>
    </row>
    <row r="1752">
      <c r="A1752" s="3" t="s">
        <v>8891</v>
      </c>
      <c r="B1752" s="3" t="s">
        <v>8892</v>
      </c>
      <c r="C1752" s="20">
        <v>4.0</v>
      </c>
      <c r="D1752" s="20">
        <v>2018.0</v>
      </c>
      <c r="E1752" s="3" t="s">
        <v>8893</v>
      </c>
      <c r="F1752" s="11"/>
      <c r="G1752" s="6">
        <v>44196.0</v>
      </c>
      <c r="H1752" s="6">
        <v>43466.0</v>
      </c>
      <c r="M1752" s="5" t="s">
        <v>8894</v>
      </c>
      <c r="N1752" s="5" t="s">
        <v>3559</v>
      </c>
      <c r="O1752" s="20">
        <v>2026.0</v>
      </c>
      <c r="P1752" s="20">
        <v>1.0</v>
      </c>
      <c r="Q1752" s="20">
        <v>1.0</v>
      </c>
    </row>
    <row r="1753">
      <c r="A1753" s="3" t="s">
        <v>3556</v>
      </c>
      <c r="B1753" s="3" t="s">
        <v>8895</v>
      </c>
      <c r="C1753" s="20">
        <v>4.0</v>
      </c>
      <c r="D1753" s="20">
        <v>2020.0</v>
      </c>
      <c r="E1753" s="3" t="s">
        <v>8891</v>
      </c>
      <c r="F1753" s="11"/>
      <c r="G1753" s="6">
        <v>44561.0</v>
      </c>
      <c r="H1753" s="6">
        <v>44197.0</v>
      </c>
      <c r="J1753" s="3" t="s">
        <v>8896</v>
      </c>
      <c r="M1753" s="5" t="s">
        <v>8897</v>
      </c>
      <c r="N1753" s="5" t="s">
        <v>3559</v>
      </c>
      <c r="O1753" s="20">
        <v>2026.0</v>
      </c>
      <c r="P1753" s="20">
        <v>1.0</v>
      </c>
      <c r="Q1753" s="3">
        <v>0.0</v>
      </c>
    </row>
    <row r="1754">
      <c r="A1754" s="3" t="s">
        <v>8898</v>
      </c>
      <c r="B1754" s="3" t="s">
        <v>8899</v>
      </c>
      <c r="C1754" s="20">
        <v>2.0</v>
      </c>
      <c r="D1754" s="20">
        <v>2018.0</v>
      </c>
      <c r="E1754" s="3" t="s">
        <v>8900</v>
      </c>
      <c r="F1754" s="11"/>
      <c r="G1754" s="6">
        <v>43616.0</v>
      </c>
      <c r="H1754" s="6">
        <v>43252.0</v>
      </c>
      <c r="K1754" s="3" t="s">
        <v>8901</v>
      </c>
      <c r="M1754" s="5" t="s">
        <v>8902</v>
      </c>
      <c r="N1754" s="5" t="s">
        <v>8903</v>
      </c>
      <c r="O1754" s="20">
        <v>2026.0</v>
      </c>
      <c r="P1754" s="20">
        <v>1.0</v>
      </c>
      <c r="Q1754" s="3">
        <v>0.0</v>
      </c>
    </row>
    <row r="1755">
      <c r="A1755" s="3" t="s">
        <v>8904</v>
      </c>
      <c r="B1755" s="3" t="s">
        <v>8905</v>
      </c>
      <c r="C1755" s="20">
        <v>4.0</v>
      </c>
      <c r="D1755" s="20">
        <v>2019.0</v>
      </c>
      <c r="E1755" s="3" t="s">
        <v>8906</v>
      </c>
      <c r="F1755" s="11"/>
      <c r="G1755" s="6">
        <v>44165.0</v>
      </c>
      <c r="H1755" s="6">
        <v>43800.0</v>
      </c>
      <c r="K1755" s="3" t="s">
        <v>8907</v>
      </c>
      <c r="M1755" s="5" t="s">
        <v>8908</v>
      </c>
      <c r="N1755" s="5" t="s">
        <v>8909</v>
      </c>
      <c r="O1755" s="20">
        <v>2026.0</v>
      </c>
      <c r="P1755" s="20">
        <v>1.0</v>
      </c>
      <c r="Q1755" s="20">
        <v>1.0</v>
      </c>
    </row>
    <row r="1756">
      <c r="A1756" s="3" t="s">
        <v>8906</v>
      </c>
      <c r="B1756" s="3" t="s">
        <v>8910</v>
      </c>
      <c r="C1756" s="20">
        <v>4.0</v>
      </c>
      <c r="D1756" s="20">
        <v>2018.0</v>
      </c>
      <c r="E1756" s="3" t="s">
        <v>8911</v>
      </c>
      <c r="F1756" s="11"/>
      <c r="G1756" s="6">
        <v>43799.0</v>
      </c>
      <c r="H1756" s="6">
        <v>43435.0</v>
      </c>
      <c r="J1756" s="3" t="s">
        <v>8912</v>
      </c>
      <c r="M1756" s="5" t="s">
        <v>8913</v>
      </c>
      <c r="N1756" s="5" t="s">
        <v>8909</v>
      </c>
      <c r="O1756" s="20">
        <v>2026.0</v>
      </c>
      <c r="P1756" s="20">
        <v>1.0</v>
      </c>
      <c r="Q1756" s="20">
        <v>1.0</v>
      </c>
    </row>
    <row r="1757">
      <c r="A1757" s="3" t="s">
        <v>8914</v>
      </c>
      <c r="B1757" s="3" t="s">
        <v>8915</v>
      </c>
      <c r="C1757" s="20">
        <v>1.0</v>
      </c>
      <c r="D1757" s="20">
        <v>2019.0</v>
      </c>
      <c r="F1757" s="11"/>
      <c r="G1757" s="6">
        <v>43890.0</v>
      </c>
      <c r="H1757" s="6">
        <v>43525.0</v>
      </c>
      <c r="J1757" s="3" t="s">
        <v>8916</v>
      </c>
      <c r="K1757" s="3" t="s">
        <v>8917</v>
      </c>
      <c r="M1757" s="5" t="s">
        <v>8918</v>
      </c>
      <c r="N1757" s="5" t="s">
        <v>8919</v>
      </c>
      <c r="O1757" s="20">
        <v>2026.0</v>
      </c>
      <c r="P1757" s="20">
        <v>1.0</v>
      </c>
      <c r="Q1757" s="20">
        <v>1.0</v>
      </c>
    </row>
    <row r="1758">
      <c r="A1758" s="3" t="s">
        <v>8920</v>
      </c>
      <c r="B1758" s="3" t="s">
        <v>8921</v>
      </c>
      <c r="C1758" s="20">
        <v>1.0</v>
      </c>
      <c r="D1758" s="20">
        <v>2018.0</v>
      </c>
      <c r="E1758" s="3" t="s">
        <v>8922</v>
      </c>
      <c r="F1758" s="11"/>
      <c r="G1758" s="6">
        <v>43496.0</v>
      </c>
      <c r="H1758" s="6">
        <v>43132.0</v>
      </c>
      <c r="K1758" s="3" t="s">
        <v>8923</v>
      </c>
      <c r="M1758" s="5" t="s">
        <v>8924</v>
      </c>
      <c r="N1758" s="5" t="s">
        <v>8925</v>
      </c>
      <c r="O1758" s="20">
        <v>2026.0</v>
      </c>
      <c r="P1758" s="20">
        <v>1.0</v>
      </c>
      <c r="Q1758" s="3">
        <v>0.0</v>
      </c>
    </row>
    <row r="1759">
      <c r="A1759" s="3" t="s">
        <v>8926</v>
      </c>
      <c r="B1759" s="3" t="s">
        <v>8927</v>
      </c>
      <c r="C1759" s="20">
        <v>4.0</v>
      </c>
      <c r="D1759" s="20">
        <v>2014.0</v>
      </c>
      <c r="F1759" s="11"/>
      <c r="G1759" s="6">
        <v>42337.0</v>
      </c>
      <c r="H1759" s="6">
        <v>41973.0</v>
      </c>
      <c r="M1759" s="5" t="s">
        <v>8928</v>
      </c>
      <c r="N1759" s="5" t="s">
        <v>8929</v>
      </c>
      <c r="O1759" s="20">
        <v>2026.0</v>
      </c>
      <c r="P1759" s="20">
        <v>1.0</v>
      </c>
      <c r="Q1759" s="3">
        <v>0.0</v>
      </c>
    </row>
    <row r="1760">
      <c r="A1760" s="3" t="s">
        <v>8930</v>
      </c>
      <c r="B1760" s="3" t="s">
        <v>8931</v>
      </c>
      <c r="C1760" s="20">
        <v>3.0</v>
      </c>
      <c r="D1760" s="20">
        <v>2017.0</v>
      </c>
      <c r="F1760" s="11"/>
      <c r="G1760" s="6">
        <v>43404.0</v>
      </c>
      <c r="H1760" s="6">
        <v>43040.0</v>
      </c>
      <c r="K1760" s="3" t="s">
        <v>8932</v>
      </c>
      <c r="M1760" s="5" t="s">
        <v>8933</v>
      </c>
      <c r="N1760" s="5" t="s">
        <v>8929</v>
      </c>
      <c r="O1760" s="20">
        <v>2026.0</v>
      </c>
      <c r="P1760" s="20">
        <v>1.0</v>
      </c>
      <c r="Q1760" s="3">
        <v>0.0</v>
      </c>
    </row>
    <row r="1761">
      <c r="A1761" s="3" t="s">
        <v>8934</v>
      </c>
      <c r="B1761" s="3" t="s">
        <v>8935</v>
      </c>
      <c r="C1761" s="20">
        <v>4.0</v>
      </c>
      <c r="D1761" s="20">
        <v>2016.0</v>
      </c>
      <c r="F1761" s="11"/>
      <c r="G1761" s="6">
        <v>43039.0</v>
      </c>
      <c r="H1761" s="6">
        <v>42675.0</v>
      </c>
      <c r="M1761" s="5" t="s">
        <v>8936</v>
      </c>
      <c r="N1761" s="5" t="s">
        <v>8929</v>
      </c>
      <c r="O1761" s="20">
        <v>2026.0</v>
      </c>
      <c r="P1761" s="20">
        <v>1.0</v>
      </c>
      <c r="Q1761" s="3">
        <v>0.0</v>
      </c>
    </row>
    <row r="1762">
      <c r="A1762" s="3" t="s">
        <v>8937</v>
      </c>
      <c r="B1762" s="3" t="s">
        <v>8938</v>
      </c>
      <c r="C1762" s="20">
        <v>4.0</v>
      </c>
      <c r="D1762" s="20">
        <v>2015.0</v>
      </c>
      <c r="F1762" s="11"/>
      <c r="G1762" s="6">
        <v>42703.0</v>
      </c>
      <c r="H1762" s="6">
        <v>42338.0</v>
      </c>
      <c r="M1762" s="5" t="s">
        <v>8939</v>
      </c>
      <c r="N1762" s="5" t="s">
        <v>8929</v>
      </c>
      <c r="O1762" s="20">
        <v>2026.0</v>
      </c>
      <c r="P1762" s="20">
        <v>1.0</v>
      </c>
      <c r="Q1762" s="3">
        <v>0.0</v>
      </c>
    </row>
    <row r="1763">
      <c r="A1763" s="3" t="s">
        <v>8940</v>
      </c>
      <c r="B1763" s="3" t="s">
        <v>8941</v>
      </c>
      <c r="C1763" s="20">
        <v>4.0</v>
      </c>
      <c r="D1763" s="20">
        <v>2018.0</v>
      </c>
      <c r="E1763" s="3" t="s">
        <v>8942</v>
      </c>
      <c r="F1763" s="11"/>
      <c r="G1763" s="6">
        <v>43862.0</v>
      </c>
      <c r="H1763" s="6">
        <v>43497.0</v>
      </c>
      <c r="M1763" s="5" t="s">
        <v>8943</v>
      </c>
      <c r="N1763" s="5" t="s">
        <v>2547</v>
      </c>
      <c r="O1763" s="20">
        <v>2026.0</v>
      </c>
      <c r="P1763" s="20">
        <v>1.0</v>
      </c>
      <c r="Q1763" s="20">
        <v>1.0</v>
      </c>
    </row>
    <row r="1764">
      <c r="A1764" s="3" t="s">
        <v>8942</v>
      </c>
      <c r="B1764" s="3" t="s">
        <v>8944</v>
      </c>
      <c r="C1764" s="20">
        <v>4.0</v>
      </c>
      <c r="D1764" s="20">
        <v>2017.0</v>
      </c>
      <c r="E1764" s="3" t="s">
        <v>8945</v>
      </c>
      <c r="F1764" s="11"/>
      <c r="G1764" s="6">
        <v>43497.0</v>
      </c>
      <c r="H1764" s="6">
        <v>43132.0</v>
      </c>
      <c r="J1764" s="3" t="s">
        <v>8946</v>
      </c>
      <c r="M1764" s="5" t="s">
        <v>8947</v>
      </c>
      <c r="N1764" s="5" t="s">
        <v>2547</v>
      </c>
      <c r="O1764" s="20">
        <v>2026.0</v>
      </c>
      <c r="P1764" s="20">
        <v>1.0</v>
      </c>
      <c r="Q1764" s="20">
        <v>1.0</v>
      </c>
    </row>
    <row r="1765">
      <c r="A1765" s="3" t="s">
        <v>8948</v>
      </c>
      <c r="B1765" s="3" t="s">
        <v>8949</v>
      </c>
      <c r="C1765" s="20">
        <v>3.0</v>
      </c>
      <c r="D1765" s="20">
        <v>2016.0</v>
      </c>
      <c r="E1765" s="3" t="s">
        <v>8950</v>
      </c>
      <c r="F1765" s="11"/>
      <c r="G1765" s="6">
        <v>42977.0</v>
      </c>
      <c r="H1765" s="6">
        <v>42614.0</v>
      </c>
      <c r="J1765" s="3" t="s">
        <v>8951</v>
      </c>
      <c r="M1765" s="5" t="s">
        <v>8952</v>
      </c>
      <c r="N1765" s="5" t="s">
        <v>2547</v>
      </c>
      <c r="O1765" s="20">
        <v>2026.0</v>
      </c>
      <c r="P1765" s="20">
        <v>1.0</v>
      </c>
      <c r="Q1765" s="3">
        <v>0.0</v>
      </c>
    </row>
    <row r="1766">
      <c r="A1766" s="3" t="s">
        <v>8953</v>
      </c>
      <c r="B1766" s="3" t="s">
        <v>8954</v>
      </c>
      <c r="C1766" s="20">
        <v>4.0</v>
      </c>
      <c r="D1766" s="20">
        <v>2022.0</v>
      </c>
      <c r="E1766" s="3" t="s">
        <v>8955</v>
      </c>
      <c r="F1766" s="7">
        <v>0.0358</v>
      </c>
      <c r="J1766" s="3" t="s">
        <v>8956</v>
      </c>
      <c r="M1766" s="5" t="s">
        <v>8957</v>
      </c>
      <c r="N1766" s="5" t="s">
        <v>8958</v>
      </c>
      <c r="O1766" s="20">
        <v>2026.0</v>
      </c>
      <c r="P1766" s="20">
        <v>1.0</v>
      </c>
      <c r="Q1766" s="3">
        <v>0.0</v>
      </c>
    </row>
    <row r="1767">
      <c r="A1767" s="3" t="s">
        <v>8955</v>
      </c>
      <c r="B1767" s="3" t="s">
        <v>8959</v>
      </c>
      <c r="C1767" s="20">
        <v>1.0</v>
      </c>
      <c r="D1767" s="20">
        <v>2022.0</v>
      </c>
      <c r="E1767" s="3" t="s">
        <v>8960</v>
      </c>
      <c r="F1767" s="11"/>
      <c r="J1767" s="3" t="s">
        <v>8961</v>
      </c>
      <c r="M1767" s="5" t="s">
        <v>8962</v>
      </c>
      <c r="N1767" s="5" t="s">
        <v>8958</v>
      </c>
      <c r="O1767" s="20">
        <v>2026.0</v>
      </c>
      <c r="P1767" s="20">
        <v>1.0</v>
      </c>
      <c r="Q1767" s="3">
        <v>0.0</v>
      </c>
    </row>
    <row r="1768">
      <c r="A1768" s="3" t="s">
        <v>8960</v>
      </c>
      <c r="B1768" s="3" t="s">
        <v>8963</v>
      </c>
      <c r="C1768" s="20">
        <v>4.0</v>
      </c>
      <c r="D1768" s="20">
        <v>2020.0</v>
      </c>
      <c r="E1768" s="3" t="s">
        <v>8964</v>
      </c>
      <c r="F1768" s="11"/>
      <c r="J1768" s="3" t="s">
        <v>8965</v>
      </c>
      <c r="M1768" s="5" t="s">
        <v>8966</v>
      </c>
      <c r="N1768" s="5" t="s">
        <v>8958</v>
      </c>
      <c r="O1768" s="20">
        <v>2026.0</v>
      </c>
      <c r="P1768" s="20">
        <v>1.0</v>
      </c>
      <c r="Q1768" s="3">
        <v>0.0</v>
      </c>
    </row>
    <row r="1769">
      <c r="A1769" s="3" t="s">
        <v>8964</v>
      </c>
      <c r="B1769" s="3" t="s">
        <v>8967</v>
      </c>
      <c r="C1769" s="20">
        <v>4.0</v>
      </c>
      <c r="D1769" s="20">
        <v>2019.0</v>
      </c>
      <c r="E1769" s="3" t="s">
        <v>8968</v>
      </c>
      <c r="F1769" s="11"/>
      <c r="G1769" s="6">
        <v>44227.0</v>
      </c>
      <c r="H1769" s="6">
        <v>43862.0</v>
      </c>
      <c r="J1769" s="3" t="s">
        <v>8969</v>
      </c>
      <c r="M1769" s="5" t="s">
        <v>8970</v>
      </c>
      <c r="N1769" s="5" t="s">
        <v>8958</v>
      </c>
      <c r="O1769" s="20">
        <v>2026.0</v>
      </c>
      <c r="P1769" s="20">
        <v>1.0</v>
      </c>
      <c r="Q1769" s="3">
        <v>0.0</v>
      </c>
    </row>
    <row r="1770">
      <c r="A1770" s="3" t="s">
        <v>8968</v>
      </c>
      <c r="B1770" s="3" t="s">
        <v>8971</v>
      </c>
      <c r="C1770" s="20">
        <v>4.0</v>
      </c>
      <c r="D1770" s="20">
        <v>2018.0</v>
      </c>
      <c r="E1770" s="3" t="s">
        <v>8972</v>
      </c>
      <c r="F1770" s="11"/>
      <c r="G1770" s="6">
        <v>43861.0</v>
      </c>
      <c r="H1770" s="6">
        <v>43497.0</v>
      </c>
      <c r="M1770" s="5" t="s">
        <v>8973</v>
      </c>
      <c r="N1770" s="5" t="s">
        <v>8958</v>
      </c>
      <c r="O1770" s="20">
        <v>2026.0</v>
      </c>
      <c r="P1770" s="20">
        <v>1.0</v>
      </c>
      <c r="Q1770" s="20">
        <v>1.0</v>
      </c>
    </row>
    <row r="1771">
      <c r="A1771" s="3" t="s">
        <v>8974</v>
      </c>
      <c r="B1771" s="3" t="s">
        <v>8975</v>
      </c>
      <c r="C1771" s="20">
        <v>2.0</v>
      </c>
      <c r="D1771" s="20">
        <v>2016.0</v>
      </c>
      <c r="E1771" s="3" t="s">
        <v>8976</v>
      </c>
      <c r="F1771" s="11"/>
      <c r="G1771" s="6">
        <v>42923.0</v>
      </c>
      <c r="H1771" s="6">
        <v>42559.0</v>
      </c>
      <c r="M1771" s="5" t="s">
        <v>8977</v>
      </c>
      <c r="N1771" s="5" t="s">
        <v>8978</v>
      </c>
      <c r="O1771" s="20">
        <v>2026.0</v>
      </c>
      <c r="P1771" s="20">
        <v>1.0</v>
      </c>
      <c r="Q1771" s="3">
        <v>0.0</v>
      </c>
    </row>
    <row r="1772">
      <c r="A1772" s="3" t="s">
        <v>8979</v>
      </c>
      <c r="B1772" s="3" t="s">
        <v>8980</v>
      </c>
      <c r="C1772" s="20">
        <v>2.0</v>
      </c>
      <c r="D1772" s="20">
        <v>2017.0</v>
      </c>
      <c r="E1772" s="3" t="s">
        <v>8974</v>
      </c>
      <c r="F1772" s="11"/>
      <c r="G1772" s="6">
        <v>43288.0</v>
      </c>
      <c r="H1772" s="6">
        <v>42924.0</v>
      </c>
      <c r="K1772" s="3" t="s">
        <v>8981</v>
      </c>
      <c r="M1772" s="5" t="s">
        <v>8982</v>
      </c>
      <c r="N1772" s="5" t="s">
        <v>8978</v>
      </c>
      <c r="O1772" s="20">
        <v>2026.0</v>
      </c>
      <c r="P1772" s="20">
        <v>1.0</v>
      </c>
      <c r="Q1772" s="3">
        <v>0.0</v>
      </c>
    </row>
    <row r="1773">
      <c r="A1773" s="3" t="s">
        <v>8983</v>
      </c>
      <c r="B1773" s="3" t="s">
        <v>8984</v>
      </c>
      <c r="C1773" s="20">
        <v>4.0</v>
      </c>
      <c r="D1773" s="20">
        <v>2022.0</v>
      </c>
      <c r="F1773" s="7">
        <v>0.0283</v>
      </c>
      <c r="K1773" s="3" t="s">
        <v>8985</v>
      </c>
      <c r="M1773" s="5" t="s">
        <v>8986</v>
      </c>
      <c r="N1773" s="5" t="s">
        <v>8987</v>
      </c>
      <c r="O1773" s="20">
        <v>2026.0</v>
      </c>
      <c r="P1773" s="20">
        <v>1.0</v>
      </c>
      <c r="Q1773" s="20">
        <v>1.0</v>
      </c>
    </row>
    <row r="1774">
      <c r="A1774" s="3" t="s">
        <v>8988</v>
      </c>
      <c r="B1774" s="3" t="s">
        <v>8989</v>
      </c>
      <c r="C1774" s="20">
        <v>2.0</v>
      </c>
      <c r="D1774" s="20">
        <v>2026.0</v>
      </c>
      <c r="E1774" s="3" t="s">
        <v>8990</v>
      </c>
      <c r="F1774" s="7">
        <v>0.0283</v>
      </c>
      <c r="I1774" s="3" t="s">
        <v>8991</v>
      </c>
      <c r="L1774" s="3" t="s">
        <v>541</v>
      </c>
      <c r="M1774" s="5" t="s">
        <v>8992</v>
      </c>
      <c r="N1774" s="5" t="s">
        <v>8987</v>
      </c>
      <c r="O1774" s="20">
        <v>2026.0</v>
      </c>
      <c r="P1774" s="20">
        <v>1.0</v>
      </c>
      <c r="Q1774" s="3">
        <v>0.0</v>
      </c>
    </row>
    <row r="1775">
      <c r="A1775" s="3" t="s">
        <v>8990</v>
      </c>
      <c r="B1775" s="3" t="s">
        <v>8993</v>
      </c>
      <c r="C1775" s="20">
        <v>2.0</v>
      </c>
      <c r="D1775" s="20">
        <v>2023.0</v>
      </c>
      <c r="E1775" s="3" t="s">
        <v>8994</v>
      </c>
      <c r="F1775" s="7">
        <v>0.0283</v>
      </c>
      <c r="J1775" s="3" t="s">
        <v>8995</v>
      </c>
      <c r="M1775" s="5" t="s">
        <v>8996</v>
      </c>
      <c r="N1775" s="5" t="s">
        <v>8987</v>
      </c>
      <c r="O1775" s="20">
        <v>2026.0</v>
      </c>
      <c r="P1775" s="20">
        <v>1.0</v>
      </c>
      <c r="Q1775" s="20">
        <v>1.0</v>
      </c>
    </row>
    <row r="1776">
      <c r="A1776" s="3" t="s">
        <v>8994</v>
      </c>
      <c r="B1776" s="3" t="s">
        <v>8997</v>
      </c>
      <c r="C1776" s="20">
        <v>2.0</v>
      </c>
      <c r="D1776" s="20">
        <v>2022.0</v>
      </c>
      <c r="E1776" s="3" t="s">
        <v>8998</v>
      </c>
      <c r="F1776" s="7">
        <v>0.11</v>
      </c>
      <c r="J1776" s="3" t="s">
        <v>8999</v>
      </c>
      <c r="M1776" s="5" t="s">
        <v>9000</v>
      </c>
      <c r="N1776" s="5" t="s">
        <v>8987</v>
      </c>
      <c r="O1776" s="20">
        <v>2026.0</v>
      </c>
      <c r="P1776" s="20">
        <v>1.0</v>
      </c>
      <c r="Q1776" s="20">
        <v>1.0</v>
      </c>
    </row>
    <row r="1777">
      <c r="A1777" s="3" t="s">
        <v>8998</v>
      </c>
      <c r="B1777" s="3" t="s">
        <v>9001</v>
      </c>
      <c r="C1777" s="20">
        <v>2.0</v>
      </c>
      <c r="D1777" s="20">
        <v>2021.0</v>
      </c>
      <c r="E1777" s="3" t="s">
        <v>9002</v>
      </c>
      <c r="F1777" s="11"/>
      <c r="J1777" s="3" t="s">
        <v>9003</v>
      </c>
      <c r="M1777" s="5" t="s">
        <v>9004</v>
      </c>
      <c r="N1777" s="5" t="s">
        <v>8987</v>
      </c>
      <c r="O1777" s="20">
        <v>2026.0</v>
      </c>
      <c r="P1777" s="20">
        <v>1.0</v>
      </c>
      <c r="Q1777" s="20">
        <v>1.0</v>
      </c>
    </row>
    <row r="1778">
      <c r="A1778" s="3" t="s">
        <v>9002</v>
      </c>
      <c r="B1778" s="3" t="s">
        <v>9005</v>
      </c>
      <c r="C1778" s="20">
        <v>2.0</v>
      </c>
      <c r="D1778" s="20">
        <v>2020.0</v>
      </c>
      <c r="E1778" s="3" t="s">
        <v>9006</v>
      </c>
      <c r="F1778" s="11"/>
      <c r="G1778" s="6">
        <v>44408.0</v>
      </c>
      <c r="H1778" s="6">
        <v>44044.0</v>
      </c>
      <c r="J1778" s="3" t="s">
        <v>9007</v>
      </c>
      <c r="M1778" s="5" t="s">
        <v>9008</v>
      </c>
      <c r="N1778" s="5" t="s">
        <v>8987</v>
      </c>
      <c r="O1778" s="20">
        <v>2026.0</v>
      </c>
      <c r="P1778" s="20">
        <v>1.0</v>
      </c>
      <c r="Q1778" s="3">
        <v>0.0</v>
      </c>
    </row>
    <row r="1779">
      <c r="A1779" s="3" t="s">
        <v>9006</v>
      </c>
      <c r="B1779" s="3" t="s">
        <v>9009</v>
      </c>
      <c r="C1779" s="20">
        <v>2.0</v>
      </c>
      <c r="D1779" s="20">
        <v>2019.0</v>
      </c>
      <c r="E1779" s="3" t="s">
        <v>9010</v>
      </c>
      <c r="F1779" s="11"/>
      <c r="G1779" s="6">
        <v>44043.0</v>
      </c>
      <c r="H1779" s="6">
        <v>43678.0</v>
      </c>
      <c r="M1779" s="5" t="s">
        <v>9011</v>
      </c>
      <c r="N1779" s="5" t="s">
        <v>8987</v>
      </c>
      <c r="O1779" s="20">
        <v>2026.0</v>
      </c>
      <c r="P1779" s="20">
        <v>1.0</v>
      </c>
      <c r="Q1779" s="3">
        <v>0.0</v>
      </c>
    </row>
    <row r="1780">
      <c r="A1780" s="3" t="s">
        <v>9010</v>
      </c>
      <c r="B1780" s="3" t="s">
        <v>9012</v>
      </c>
      <c r="C1780" s="20">
        <v>2.0</v>
      </c>
      <c r="D1780" s="20">
        <v>2018.0</v>
      </c>
      <c r="E1780" s="3" t="s">
        <v>9013</v>
      </c>
      <c r="F1780" s="11"/>
      <c r="G1780" s="6">
        <v>43677.0</v>
      </c>
      <c r="H1780" s="6">
        <v>43313.0</v>
      </c>
      <c r="M1780" s="5" t="s">
        <v>9014</v>
      </c>
      <c r="N1780" s="5" t="s">
        <v>8987</v>
      </c>
      <c r="O1780" s="20">
        <v>2026.0</v>
      </c>
      <c r="P1780" s="20">
        <v>1.0</v>
      </c>
      <c r="Q1780" s="3">
        <v>0.0</v>
      </c>
    </row>
    <row r="1781">
      <c r="A1781" s="3" t="s">
        <v>9013</v>
      </c>
      <c r="B1781" s="3" t="s">
        <v>9015</v>
      </c>
      <c r="C1781" s="20">
        <v>4.0</v>
      </c>
      <c r="D1781" s="20">
        <v>2017.0</v>
      </c>
      <c r="E1781" s="3" t="s">
        <v>9016</v>
      </c>
      <c r="F1781" s="11"/>
      <c r="G1781" s="6">
        <v>43312.0</v>
      </c>
      <c r="H1781" s="6">
        <v>43132.0</v>
      </c>
      <c r="J1781" s="3" t="s">
        <v>9017</v>
      </c>
      <c r="M1781" s="5" t="s">
        <v>9018</v>
      </c>
      <c r="N1781" s="5" t="s">
        <v>8987</v>
      </c>
      <c r="O1781" s="20">
        <v>2026.0</v>
      </c>
      <c r="P1781" s="20">
        <v>1.0</v>
      </c>
      <c r="Q1781" s="3">
        <v>0.0</v>
      </c>
    </row>
    <row r="1782">
      <c r="A1782" s="3" t="s">
        <v>9019</v>
      </c>
      <c r="B1782" s="3" t="s">
        <v>9020</v>
      </c>
      <c r="C1782" s="20">
        <v>1.0</v>
      </c>
      <c r="D1782" s="20">
        <v>2018.0</v>
      </c>
      <c r="E1782" s="3" t="s">
        <v>9021</v>
      </c>
      <c r="F1782" s="11"/>
      <c r="G1782" s="6">
        <v>43585.0</v>
      </c>
      <c r="H1782" s="6">
        <v>43221.0</v>
      </c>
      <c r="K1782" s="3" t="s">
        <v>9022</v>
      </c>
      <c r="M1782" s="5" t="s">
        <v>9023</v>
      </c>
      <c r="N1782" s="5" t="s">
        <v>9024</v>
      </c>
      <c r="O1782" s="20">
        <v>2026.0</v>
      </c>
      <c r="P1782" s="20">
        <v>1.0</v>
      </c>
      <c r="Q1782" s="20">
        <v>1.0</v>
      </c>
    </row>
    <row r="1783">
      <c r="A1783" s="3" t="s">
        <v>9021</v>
      </c>
      <c r="B1783" s="3" t="s">
        <v>9025</v>
      </c>
      <c r="C1783" s="20">
        <v>1.0</v>
      </c>
      <c r="D1783" s="20">
        <v>2017.0</v>
      </c>
      <c r="E1783" s="3" t="s">
        <v>9026</v>
      </c>
      <c r="F1783" s="11"/>
      <c r="G1783" s="6">
        <v>43220.0</v>
      </c>
      <c r="H1783" s="6">
        <v>42856.0</v>
      </c>
      <c r="J1783" s="3" t="s">
        <v>9027</v>
      </c>
      <c r="M1783" s="5" t="s">
        <v>9028</v>
      </c>
      <c r="N1783" s="5" t="s">
        <v>9024</v>
      </c>
      <c r="O1783" s="20">
        <v>2026.0</v>
      </c>
      <c r="P1783" s="20">
        <v>1.0</v>
      </c>
      <c r="Q1783" s="3">
        <v>0.0</v>
      </c>
    </row>
    <row r="1784">
      <c r="A1784" s="3" t="s">
        <v>9029</v>
      </c>
      <c r="B1784" s="3" t="s">
        <v>9030</v>
      </c>
      <c r="C1784" s="20">
        <v>4.0</v>
      </c>
      <c r="D1784" s="20">
        <v>2019.0</v>
      </c>
      <c r="E1784" s="3" t="s">
        <v>9031</v>
      </c>
      <c r="F1784" s="11"/>
      <c r="G1784" s="6">
        <v>44196.0</v>
      </c>
      <c r="H1784" s="6">
        <v>43831.0</v>
      </c>
      <c r="K1784" s="3" t="s">
        <v>9032</v>
      </c>
      <c r="M1784" s="5" t="s">
        <v>9033</v>
      </c>
      <c r="N1784" s="5" t="s">
        <v>9034</v>
      </c>
      <c r="O1784" s="20">
        <v>2026.0</v>
      </c>
      <c r="P1784" s="20">
        <v>1.0</v>
      </c>
      <c r="Q1784" s="3">
        <v>0.0</v>
      </c>
    </row>
    <row r="1785">
      <c r="A1785" s="3" t="s">
        <v>9035</v>
      </c>
      <c r="B1785" s="3" t="s">
        <v>9036</v>
      </c>
      <c r="C1785" s="20">
        <v>1.0</v>
      </c>
      <c r="D1785" s="20">
        <v>2017.0</v>
      </c>
      <c r="F1785" s="11"/>
      <c r="G1785" s="6">
        <v>43274.0</v>
      </c>
      <c r="H1785" s="6">
        <v>42910.0</v>
      </c>
      <c r="J1785" s="3" t="s">
        <v>9037</v>
      </c>
      <c r="M1785" s="5" t="s">
        <v>9038</v>
      </c>
      <c r="N1785" s="5" t="s">
        <v>3989</v>
      </c>
      <c r="O1785" s="20">
        <v>2026.0</v>
      </c>
      <c r="P1785" s="20">
        <v>1.0</v>
      </c>
      <c r="Q1785" s="3">
        <v>0.0</v>
      </c>
    </row>
    <row r="1786">
      <c r="A1786" s="3" t="s">
        <v>9039</v>
      </c>
      <c r="B1786" s="3" t="s">
        <v>9040</v>
      </c>
      <c r="C1786" s="20">
        <v>2.0</v>
      </c>
      <c r="D1786" s="20">
        <v>2016.0</v>
      </c>
      <c r="F1786" s="11"/>
      <c r="G1786" s="6">
        <v>42909.0</v>
      </c>
      <c r="H1786" s="6">
        <v>42545.0</v>
      </c>
      <c r="J1786" s="3" t="s">
        <v>9041</v>
      </c>
      <c r="M1786" s="5" t="s">
        <v>9042</v>
      </c>
      <c r="N1786" s="5" t="s">
        <v>3989</v>
      </c>
      <c r="O1786" s="20">
        <v>2026.0</v>
      </c>
      <c r="P1786" s="20">
        <v>1.0</v>
      </c>
      <c r="Q1786" s="3">
        <v>0.0</v>
      </c>
    </row>
    <row r="1787">
      <c r="A1787" s="3" t="s">
        <v>9043</v>
      </c>
      <c r="B1787" s="3" t="s">
        <v>9044</v>
      </c>
      <c r="C1787" s="20">
        <v>2.0</v>
      </c>
      <c r="D1787" s="20">
        <v>2018.0</v>
      </c>
      <c r="F1787" s="11"/>
      <c r="G1787" s="6">
        <v>44005.0</v>
      </c>
      <c r="H1787" s="6">
        <v>43275.0</v>
      </c>
      <c r="J1787" s="3" t="s">
        <v>9045</v>
      </c>
      <c r="M1787" s="5" t="s">
        <v>9046</v>
      </c>
      <c r="N1787" s="5" t="s">
        <v>3989</v>
      </c>
      <c r="O1787" s="20">
        <v>2026.0</v>
      </c>
      <c r="P1787" s="20">
        <v>1.0</v>
      </c>
      <c r="Q1787" s="20">
        <v>1.0</v>
      </c>
    </row>
    <row r="1788">
      <c r="A1788" s="3" t="s">
        <v>9047</v>
      </c>
      <c r="B1788" s="3" t="s">
        <v>9048</v>
      </c>
      <c r="C1788" s="20">
        <v>2.0</v>
      </c>
      <c r="D1788" s="20">
        <v>2016.0</v>
      </c>
      <c r="F1788" s="11"/>
      <c r="G1788" s="6">
        <v>43274.0</v>
      </c>
      <c r="H1788" s="6">
        <v>42545.0</v>
      </c>
      <c r="J1788" s="3" t="s">
        <v>9049</v>
      </c>
      <c r="M1788" s="5" t="s">
        <v>9050</v>
      </c>
      <c r="N1788" s="5" t="s">
        <v>3989</v>
      </c>
      <c r="O1788" s="20">
        <v>2026.0</v>
      </c>
      <c r="P1788" s="20">
        <v>1.0</v>
      </c>
      <c r="Q1788" s="3">
        <v>0.0</v>
      </c>
    </row>
    <row r="1789">
      <c r="A1789" s="3" t="s">
        <v>7423</v>
      </c>
      <c r="B1789" s="3" t="s">
        <v>9051</v>
      </c>
      <c r="C1789" s="20">
        <v>1.0</v>
      </c>
      <c r="D1789" s="20">
        <v>2022.0</v>
      </c>
      <c r="F1789" s="7">
        <v>0.04</v>
      </c>
      <c r="J1789" s="3" t="s">
        <v>9052</v>
      </c>
      <c r="M1789" s="5" t="s">
        <v>9053</v>
      </c>
      <c r="N1789" s="5" t="s">
        <v>3989</v>
      </c>
      <c r="O1789" s="20">
        <v>2026.0</v>
      </c>
      <c r="P1789" s="20">
        <v>1.0</v>
      </c>
      <c r="Q1789" s="20">
        <v>1.0</v>
      </c>
    </row>
    <row r="1790">
      <c r="A1790" s="3" t="s">
        <v>9054</v>
      </c>
      <c r="B1790" s="3" t="s">
        <v>9055</v>
      </c>
      <c r="C1790" s="20">
        <v>2.0</v>
      </c>
      <c r="D1790" s="20">
        <v>2019.0</v>
      </c>
      <c r="F1790" s="11"/>
      <c r="G1790" s="6">
        <v>44005.0</v>
      </c>
      <c r="H1790" s="6">
        <v>43640.0</v>
      </c>
      <c r="M1790" s="5" t="s">
        <v>9056</v>
      </c>
      <c r="N1790" s="5" t="s">
        <v>3989</v>
      </c>
      <c r="O1790" s="20">
        <v>2026.0</v>
      </c>
      <c r="P1790" s="20">
        <v>1.0</v>
      </c>
      <c r="Q1790" s="3">
        <v>0.0</v>
      </c>
    </row>
    <row r="1791">
      <c r="A1791" s="3" t="s">
        <v>9057</v>
      </c>
      <c r="B1791" s="3" t="s">
        <v>9058</v>
      </c>
      <c r="C1791" s="20">
        <v>2.0</v>
      </c>
      <c r="D1791" s="20">
        <v>2020.0</v>
      </c>
      <c r="F1791" s="11"/>
      <c r="G1791" s="6">
        <v>44370.0</v>
      </c>
      <c r="H1791" s="6">
        <v>44006.0</v>
      </c>
      <c r="J1791" s="3" t="s">
        <v>9059</v>
      </c>
      <c r="M1791" s="5" t="s">
        <v>9060</v>
      </c>
      <c r="N1791" s="5" t="s">
        <v>3989</v>
      </c>
      <c r="O1791" s="20">
        <v>2026.0</v>
      </c>
      <c r="P1791" s="20">
        <v>1.0</v>
      </c>
      <c r="Q1791" s="3">
        <v>0.0</v>
      </c>
    </row>
    <row r="1792">
      <c r="A1792" s="3" t="s">
        <v>9061</v>
      </c>
      <c r="B1792" s="3" t="s">
        <v>9062</v>
      </c>
      <c r="C1792" s="20">
        <v>2.0</v>
      </c>
      <c r="D1792" s="20">
        <v>2026.0</v>
      </c>
      <c r="E1792" s="3" t="s">
        <v>643</v>
      </c>
      <c r="F1792" s="7">
        <v>0.15</v>
      </c>
      <c r="L1792" s="3" t="s">
        <v>495</v>
      </c>
      <c r="M1792" s="5" t="s">
        <v>78</v>
      </c>
      <c r="N1792" s="5" t="s">
        <v>644</v>
      </c>
      <c r="O1792" s="20">
        <v>2026.0</v>
      </c>
      <c r="P1792" s="20">
        <v>1.0</v>
      </c>
      <c r="Q1792" s="3">
        <v>0.0</v>
      </c>
    </row>
    <row r="1793">
      <c r="A1793" s="3" t="s">
        <v>9063</v>
      </c>
      <c r="B1793" s="3" t="s">
        <v>9064</v>
      </c>
      <c r="C1793" s="20">
        <v>3.0</v>
      </c>
      <c r="D1793" s="20">
        <v>2021.0</v>
      </c>
      <c r="E1793" s="3" t="s">
        <v>9065</v>
      </c>
      <c r="F1793" s="11"/>
      <c r="G1793" s="6">
        <v>44712.0</v>
      </c>
      <c r="H1793" s="6">
        <v>44348.0</v>
      </c>
      <c r="K1793" s="3" t="s">
        <v>9066</v>
      </c>
      <c r="M1793" s="5" t="s">
        <v>9067</v>
      </c>
      <c r="N1793" s="5" t="s">
        <v>9068</v>
      </c>
      <c r="O1793" s="20">
        <v>2026.0</v>
      </c>
      <c r="P1793" s="20">
        <v>1.0</v>
      </c>
      <c r="Q1793" s="20">
        <v>1.0</v>
      </c>
    </row>
    <row r="1794">
      <c r="A1794" s="3" t="s">
        <v>9065</v>
      </c>
      <c r="B1794" s="3" t="s">
        <v>9069</v>
      </c>
      <c r="C1794" s="20">
        <v>3.0</v>
      </c>
      <c r="D1794" s="20">
        <v>2019.0</v>
      </c>
      <c r="E1794" s="3" t="s">
        <v>9070</v>
      </c>
      <c r="F1794" s="11"/>
      <c r="G1794" s="6">
        <v>44347.0</v>
      </c>
      <c r="H1794" s="6">
        <v>43617.0</v>
      </c>
      <c r="J1794" s="3" t="s">
        <v>9071</v>
      </c>
      <c r="M1794" s="5" t="s">
        <v>9072</v>
      </c>
      <c r="N1794" s="5" t="s">
        <v>9068</v>
      </c>
      <c r="O1794" s="20">
        <v>2026.0</v>
      </c>
      <c r="P1794" s="20">
        <v>1.0</v>
      </c>
      <c r="Q1794" s="3">
        <v>0.0</v>
      </c>
    </row>
    <row r="1795">
      <c r="A1795" s="3" t="s">
        <v>9070</v>
      </c>
      <c r="B1795" s="3" t="s">
        <v>9073</v>
      </c>
      <c r="C1795" s="20">
        <v>2.0</v>
      </c>
      <c r="D1795" s="20">
        <v>2019.0</v>
      </c>
      <c r="E1795" s="3" t="s">
        <v>9074</v>
      </c>
      <c r="F1795" s="11"/>
      <c r="G1795" s="6">
        <v>43982.0</v>
      </c>
      <c r="H1795" s="6">
        <v>43617.0</v>
      </c>
      <c r="M1795" s="5" t="s">
        <v>9075</v>
      </c>
      <c r="N1795" s="5" t="s">
        <v>9068</v>
      </c>
      <c r="O1795" s="20">
        <v>2026.0</v>
      </c>
      <c r="P1795" s="20">
        <v>1.0</v>
      </c>
      <c r="Q1795" s="20">
        <v>1.0</v>
      </c>
    </row>
    <row r="1796">
      <c r="A1796" s="3" t="s">
        <v>7428</v>
      </c>
      <c r="B1796" s="3" t="s">
        <v>9076</v>
      </c>
      <c r="C1796" s="20">
        <v>2.0</v>
      </c>
      <c r="D1796" s="20">
        <v>2024.0</v>
      </c>
      <c r="E1796" s="3" t="s">
        <v>7421</v>
      </c>
      <c r="F1796" s="7">
        <v>0.0311</v>
      </c>
      <c r="I1796" s="3" t="s">
        <v>9077</v>
      </c>
      <c r="J1796" s="3" t="s">
        <v>9078</v>
      </c>
      <c r="M1796" s="5" t="s">
        <v>9079</v>
      </c>
      <c r="N1796" s="5" t="s">
        <v>3989</v>
      </c>
      <c r="O1796" s="20">
        <v>2026.0</v>
      </c>
      <c r="P1796" s="20">
        <v>1.0</v>
      </c>
      <c r="Q1796" s="20">
        <v>1.0</v>
      </c>
    </row>
    <row r="1797">
      <c r="A1797" s="3" t="s">
        <v>9080</v>
      </c>
      <c r="B1797" s="3" t="s">
        <v>9081</v>
      </c>
      <c r="C1797" s="20">
        <v>4.0</v>
      </c>
      <c r="D1797" s="20">
        <v>2018.0</v>
      </c>
      <c r="E1797" s="3" t="s">
        <v>9082</v>
      </c>
      <c r="F1797" s="11"/>
      <c r="G1797" s="6">
        <v>43830.0</v>
      </c>
      <c r="H1797" s="6">
        <v>43466.0</v>
      </c>
      <c r="M1797" s="5" t="s">
        <v>9083</v>
      </c>
      <c r="N1797" s="5" t="s">
        <v>9084</v>
      </c>
      <c r="O1797" s="20">
        <v>2026.0</v>
      </c>
      <c r="P1797" s="20">
        <v>1.0</v>
      </c>
      <c r="Q1797" s="20">
        <v>1.0</v>
      </c>
    </row>
    <row r="1798">
      <c r="A1798" s="3" t="s">
        <v>9085</v>
      </c>
      <c r="B1798" s="3" t="s">
        <v>9086</v>
      </c>
      <c r="C1798" s="20">
        <v>4.0</v>
      </c>
      <c r="D1798" s="20">
        <v>2020.0</v>
      </c>
      <c r="E1798" s="3" t="s">
        <v>9087</v>
      </c>
      <c r="F1798" s="11"/>
      <c r="G1798" s="6">
        <v>44561.0</v>
      </c>
      <c r="H1798" s="6">
        <v>44197.0</v>
      </c>
      <c r="K1798" s="3" t="s">
        <v>9088</v>
      </c>
      <c r="M1798" s="5" t="s">
        <v>9089</v>
      </c>
      <c r="N1798" s="5" t="s">
        <v>9084</v>
      </c>
      <c r="O1798" s="20">
        <v>2026.0</v>
      </c>
      <c r="P1798" s="20">
        <v>1.0</v>
      </c>
      <c r="Q1798" s="3">
        <v>0.0</v>
      </c>
    </row>
    <row r="1799">
      <c r="A1799" s="3" t="s">
        <v>9087</v>
      </c>
      <c r="B1799" s="3" t="s">
        <v>9090</v>
      </c>
      <c r="C1799" s="20">
        <v>4.0</v>
      </c>
      <c r="D1799" s="20">
        <v>2019.0</v>
      </c>
      <c r="E1799" s="3" t="s">
        <v>9080</v>
      </c>
      <c r="F1799" s="11"/>
      <c r="G1799" s="6">
        <v>44196.0</v>
      </c>
      <c r="H1799" s="6">
        <v>43831.0</v>
      </c>
      <c r="J1799" s="3" t="s">
        <v>9091</v>
      </c>
      <c r="M1799" s="5" t="s">
        <v>9092</v>
      </c>
      <c r="N1799" s="5" t="s">
        <v>9084</v>
      </c>
      <c r="O1799" s="20">
        <v>2026.0</v>
      </c>
      <c r="P1799" s="20">
        <v>1.0</v>
      </c>
      <c r="Q1799" s="3">
        <v>0.0</v>
      </c>
    </row>
    <row r="1800">
      <c r="A1800" s="3" t="s">
        <v>9093</v>
      </c>
      <c r="B1800" s="3" t="s">
        <v>9094</v>
      </c>
      <c r="C1800" s="20">
        <v>4.0</v>
      </c>
      <c r="D1800" s="20">
        <v>2016.0</v>
      </c>
      <c r="E1800" s="3" t="s">
        <v>9095</v>
      </c>
      <c r="F1800" s="11"/>
      <c r="G1800" s="6">
        <v>43098.0</v>
      </c>
      <c r="H1800" s="6">
        <v>42735.0</v>
      </c>
      <c r="K1800" s="3" t="s">
        <v>9096</v>
      </c>
      <c r="M1800" s="5" t="s">
        <v>9097</v>
      </c>
      <c r="N1800" s="5" t="s">
        <v>9098</v>
      </c>
      <c r="O1800" s="20">
        <v>2026.0</v>
      </c>
      <c r="P1800" s="20">
        <v>1.0</v>
      </c>
      <c r="Q1800" s="3">
        <v>0.0</v>
      </c>
    </row>
    <row r="1801">
      <c r="A1801" s="3" t="s">
        <v>9099</v>
      </c>
      <c r="B1801" s="3" t="s">
        <v>9100</v>
      </c>
      <c r="C1801" s="20">
        <v>4.0</v>
      </c>
      <c r="D1801" s="20">
        <v>2020.0</v>
      </c>
      <c r="E1801" s="3" t="s">
        <v>9101</v>
      </c>
      <c r="F1801" s="11"/>
      <c r="G1801" s="6">
        <v>44500.0</v>
      </c>
      <c r="H1801" s="6">
        <v>44136.0</v>
      </c>
      <c r="K1801" s="3" t="s">
        <v>9102</v>
      </c>
      <c r="M1801" s="5" t="s">
        <v>9103</v>
      </c>
      <c r="N1801" s="5" t="s">
        <v>9104</v>
      </c>
      <c r="O1801" s="20">
        <v>2026.0</v>
      </c>
      <c r="P1801" s="20">
        <v>1.0</v>
      </c>
      <c r="Q1801" s="3">
        <v>0.0</v>
      </c>
    </row>
    <row r="1802">
      <c r="A1802" s="3" t="s">
        <v>9105</v>
      </c>
      <c r="B1802" s="3" t="s">
        <v>9106</v>
      </c>
      <c r="C1802" s="20">
        <v>2.0</v>
      </c>
      <c r="D1802" s="20">
        <v>2016.0</v>
      </c>
      <c r="E1802" s="3" t="s">
        <v>9107</v>
      </c>
      <c r="F1802" s="11"/>
      <c r="G1802" s="6">
        <v>42874.0</v>
      </c>
      <c r="H1802" s="6">
        <v>42510.0</v>
      </c>
      <c r="J1802" s="3" t="s">
        <v>9108</v>
      </c>
      <c r="M1802" s="5" t="s">
        <v>9109</v>
      </c>
      <c r="N1802" s="5" t="s">
        <v>9110</v>
      </c>
      <c r="O1802" s="20">
        <v>2026.0</v>
      </c>
      <c r="P1802" s="20">
        <v>1.0</v>
      </c>
      <c r="Q1802" s="3">
        <v>0.0</v>
      </c>
    </row>
    <row r="1803">
      <c r="A1803" s="3" t="s">
        <v>9111</v>
      </c>
      <c r="B1803" s="3" t="s">
        <v>9112</v>
      </c>
      <c r="C1803" s="20">
        <v>2.0</v>
      </c>
      <c r="D1803" s="20">
        <v>2017.0</v>
      </c>
      <c r="E1803" s="3" t="s">
        <v>9105</v>
      </c>
      <c r="F1803" s="11"/>
      <c r="G1803" s="6">
        <v>43239.0</v>
      </c>
      <c r="H1803" s="6">
        <v>42875.0</v>
      </c>
      <c r="K1803" s="3" t="s">
        <v>9113</v>
      </c>
      <c r="M1803" s="5" t="s">
        <v>9114</v>
      </c>
      <c r="N1803" s="5" t="s">
        <v>9110</v>
      </c>
      <c r="O1803" s="20">
        <v>2026.0</v>
      </c>
      <c r="P1803" s="20">
        <v>1.0</v>
      </c>
      <c r="Q1803" s="3">
        <v>0.0</v>
      </c>
    </row>
    <row r="1804">
      <c r="A1804" s="3" t="s">
        <v>3808</v>
      </c>
      <c r="B1804" s="3" t="s">
        <v>9115</v>
      </c>
      <c r="C1804" s="20">
        <v>1.0</v>
      </c>
      <c r="D1804" s="20">
        <v>2019.0</v>
      </c>
      <c r="E1804" s="3" t="s">
        <v>9116</v>
      </c>
      <c r="F1804" s="11"/>
      <c r="G1804" s="6">
        <v>44196.0</v>
      </c>
      <c r="H1804" s="6">
        <v>43466.0</v>
      </c>
      <c r="M1804" s="5" t="s">
        <v>9117</v>
      </c>
      <c r="N1804" s="5" t="s">
        <v>3811</v>
      </c>
      <c r="O1804" s="20">
        <v>2026.0</v>
      </c>
      <c r="P1804" s="20">
        <v>1.0</v>
      </c>
      <c r="Q1804" s="20">
        <v>1.0</v>
      </c>
    </row>
    <row r="1805">
      <c r="A1805" s="3" t="s">
        <v>9118</v>
      </c>
      <c r="B1805" s="3" t="s">
        <v>9119</v>
      </c>
      <c r="C1805" s="20">
        <v>3.0</v>
      </c>
      <c r="D1805" s="20">
        <v>2020.0</v>
      </c>
      <c r="E1805" s="3" t="s">
        <v>9120</v>
      </c>
      <c r="F1805" s="11"/>
      <c r="G1805" s="6">
        <v>44316.0</v>
      </c>
      <c r="H1805" s="6">
        <v>43952.0</v>
      </c>
      <c r="K1805" s="3" t="s">
        <v>9121</v>
      </c>
      <c r="M1805" s="5" t="s">
        <v>9122</v>
      </c>
      <c r="N1805" s="5" t="s">
        <v>9123</v>
      </c>
      <c r="O1805" s="20">
        <v>2026.0</v>
      </c>
      <c r="P1805" s="20">
        <v>1.0</v>
      </c>
      <c r="Q1805" s="3">
        <v>0.0</v>
      </c>
    </row>
    <row r="1806">
      <c r="A1806" s="3" t="s">
        <v>9124</v>
      </c>
      <c r="B1806" s="3" t="s">
        <v>9125</v>
      </c>
      <c r="C1806" s="20">
        <v>1.0</v>
      </c>
      <c r="D1806" s="20">
        <v>2026.0</v>
      </c>
      <c r="E1806" s="3" t="s">
        <v>530</v>
      </c>
      <c r="F1806" s="7">
        <v>0.08</v>
      </c>
      <c r="L1806" s="3" t="s">
        <v>495</v>
      </c>
      <c r="M1806" s="5" t="s">
        <v>46</v>
      </c>
      <c r="N1806" s="5" t="s">
        <v>531</v>
      </c>
      <c r="O1806" s="20">
        <v>2026.0</v>
      </c>
      <c r="P1806" s="20">
        <v>1.0</v>
      </c>
      <c r="Q1806" s="3">
        <v>0.0</v>
      </c>
    </row>
    <row r="1807">
      <c r="A1807" s="3" t="s">
        <v>9126</v>
      </c>
      <c r="B1807" s="3" t="s">
        <v>9127</v>
      </c>
      <c r="C1807" s="20">
        <v>2.0</v>
      </c>
      <c r="D1807" s="20">
        <v>2018.0</v>
      </c>
      <c r="E1807" s="3" t="s">
        <v>9128</v>
      </c>
      <c r="F1807" s="11"/>
      <c r="G1807" s="6">
        <v>43616.0</v>
      </c>
      <c r="H1807" s="6">
        <v>43252.0</v>
      </c>
      <c r="M1807" s="5" t="s">
        <v>9129</v>
      </c>
      <c r="N1807" s="5" t="s">
        <v>6053</v>
      </c>
      <c r="O1807" s="20">
        <v>2026.0</v>
      </c>
      <c r="P1807" s="20">
        <v>1.0</v>
      </c>
      <c r="Q1807" s="3">
        <v>0.0</v>
      </c>
    </row>
    <row r="1808">
      <c r="A1808" s="3" t="s">
        <v>9128</v>
      </c>
      <c r="B1808" s="3" t="s">
        <v>9130</v>
      </c>
      <c r="C1808" s="20">
        <v>2.0</v>
      </c>
      <c r="D1808" s="20">
        <v>2017.0</v>
      </c>
      <c r="E1808" s="3" t="s">
        <v>9131</v>
      </c>
      <c r="F1808" s="11"/>
      <c r="G1808" s="6">
        <v>43252.0</v>
      </c>
      <c r="H1808" s="6">
        <v>42887.0</v>
      </c>
      <c r="M1808" s="5" t="s">
        <v>9132</v>
      </c>
      <c r="N1808" s="5" t="s">
        <v>6053</v>
      </c>
      <c r="O1808" s="20">
        <v>2026.0</v>
      </c>
      <c r="P1808" s="20">
        <v>1.0</v>
      </c>
      <c r="Q1808" s="3">
        <v>0.0</v>
      </c>
    </row>
    <row r="1809">
      <c r="A1809" s="3" t="s">
        <v>6050</v>
      </c>
      <c r="B1809" s="3" t="s">
        <v>9133</v>
      </c>
      <c r="C1809" s="20">
        <v>2.0</v>
      </c>
      <c r="D1809" s="20">
        <v>2022.0</v>
      </c>
      <c r="E1809" s="3" t="s">
        <v>9134</v>
      </c>
      <c r="F1809" s="11"/>
      <c r="J1809" s="3" t="s">
        <v>9135</v>
      </c>
      <c r="M1809" s="5" t="s">
        <v>9136</v>
      </c>
      <c r="N1809" s="5" t="s">
        <v>6053</v>
      </c>
      <c r="O1809" s="20">
        <v>2026.0</v>
      </c>
      <c r="P1809" s="20">
        <v>1.0</v>
      </c>
      <c r="Q1809" s="3">
        <v>0.0</v>
      </c>
    </row>
    <row r="1810">
      <c r="A1810" s="3" t="s">
        <v>9134</v>
      </c>
      <c r="B1810" s="3" t="s">
        <v>9137</v>
      </c>
      <c r="C1810" s="20">
        <v>2.0</v>
      </c>
      <c r="D1810" s="20">
        <v>2021.0</v>
      </c>
      <c r="E1810" s="3" t="s">
        <v>9138</v>
      </c>
      <c r="F1810" s="11"/>
      <c r="J1810" s="3" t="s">
        <v>9139</v>
      </c>
      <c r="M1810" s="5" t="s">
        <v>9140</v>
      </c>
      <c r="N1810" s="5" t="s">
        <v>6053</v>
      </c>
      <c r="O1810" s="20">
        <v>2026.0</v>
      </c>
      <c r="P1810" s="20">
        <v>1.0</v>
      </c>
      <c r="Q1810" s="20">
        <v>1.0</v>
      </c>
    </row>
    <row r="1811">
      <c r="A1811" s="3" t="s">
        <v>9138</v>
      </c>
      <c r="B1811" s="3" t="s">
        <v>9141</v>
      </c>
      <c r="C1811" s="20">
        <v>2.0</v>
      </c>
      <c r="D1811" s="20">
        <v>2020.0</v>
      </c>
      <c r="E1811" s="3" t="s">
        <v>9142</v>
      </c>
      <c r="F1811" s="11"/>
      <c r="G1811" s="6">
        <v>44348.0</v>
      </c>
      <c r="H1811" s="6">
        <v>43983.0</v>
      </c>
      <c r="J1811" s="3" t="s">
        <v>9143</v>
      </c>
      <c r="M1811" s="5" t="s">
        <v>9144</v>
      </c>
      <c r="N1811" s="5" t="s">
        <v>6053</v>
      </c>
      <c r="O1811" s="20">
        <v>2026.0</v>
      </c>
      <c r="P1811" s="20">
        <v>1.0</v>
      </c>
      <c r="Q1811" s="20">
        <v>1.0</v>
      </c>
    </row>
    <row r="1812">
      <c r="A1812" s="3" t="s">
        <v>9142</v>
      </c>
      <c r="B1812" s="3" t="s">
        <v>9145</v>
      </c>
      <c r="C1812" s="20">
        <v>2.0</v>
      </c>
      <c r="D1812" s="20">
        <v>2019.0</v>
      </c>
      <c r="E1812" s="3" t="s">
        <v>9126</v>
      </c>
      <c r="F1812" s="11"/>
      <c r="G1812" s="6">
        <v>43983.0</v>
      </c>
      <c r="H1812" s="6">
        <v>43617.0</v>
      </c>
      <c r="M1812" s="5" t="s">
        <v>9146</v>
      </c>
      <c r="N1812" s="5" t="s">
        <v>6053</v>
      </c>
      <c r="O1812" s="20">
        <v>2026.0</v>
      </c>
      <c r="P1812" s="20">
        <v>1.0</v>
      </c>
      <c r="Q1812" s="3">
        <v>0.0</v>
      </c>
    </row>
    <row r="1813">
      <c r="A1813" s="3" t="s">
        <v>9147</v>
      </c>
      <c r="B1813" s="3" t="s">
        <v>9148</v>
      </c>
      <c r="C1813" s="20">
        <v>3.0</v>
      </c>
      <c r="D1813" s="20">
        <v>2018.0</v>
      </c>
      <c r="E1813" s="3" t="s">
        <v>9149</v>
      </c>
      <c r="F1813" s="11"/>
      <c r="G1813" s="6">
        <v>43716.0</v>
      </c>
      <c r="H1813" s="6">
        <v>43352.0</v>
      </c>
      <c r="M1813" s="5" t="s">
        <v>9150</v>
      </c>
      <c r="N1813" s="5" t="s">
        <v>9151</v>
      </c>
      <c r="O1813" s="20">
        <v>2026.0</v>
      </c>
      <c r="P1813" s="20">
        <v>1.0</v>
      </c>
      <c r="Q1813" s="20">
        <v>1.0</v>
      </c>
    </row>
    <row r="1814">
      <c r="A1814" s="3" t="s">
        <v>9149</v>
      </c>
      <c r="B1814" s="3" t="s">
        <v>9152</v>
      </c>
      <c r="C1814" s="20">
        <v>3.0</v>
      </c>
      <c r="D1814" s="20">
        <v>2017.0</v>
      </c>
      <c r="E1814" s="3" t="s">
        <v>9153</v>
      </c>
      <c r="F1814" s="11"/>
      <c r="G1814" s="6">
        <v>43351.0</v>
      </c>
      <c r="H1814" s="6">
        <v>42987.0</v>
      </c>
      <c r="M1814" s="5" t="s">
        <v>9154</v>
      </c>
      <c r="N1814" s="5" t="s">
        <v>9151</v>
      </c>
      <c r="O1814" s="20">
        <v>2026.0</v>
      </c>
      <c r="P1814" s="20">
        <v>1.0</v>
      </c>
      <c r="Q1814" s="3">
        <v>0.0</v>
      </c>
    </row>
    <row r="1815">
      <c r="A1815" s="3" t="s">
        <v>9153</v>
      </c>
      <c r="B1815" s="3" t="s">
        <v>9155</v>
      </c>
      <c r="C1815" s="20">
        <v>3.0</v>
      </c>
      <c r="D1815" s="20">
        <v>2016.0</v>
      </c>
      <c r="E1815" s="3" t="s">
        <v>9156</v>
      </c>
      <c r="F1815" s="11"/>
      <c r="G1815" s="6">
        <v>42986.0</v>
      </c>
      <c r="H1815" s="6">
        <v>42622.0</v>
      </c>
      <c r="M1815" s="5" t="s">
        <v>9157</v>
      </c>
      <c r="N1815" s="5" t="s">
        <v>9151</v>
      </c>
      <c r="O1815" s="20">
        <v>2026.0</v>
      </c>
      <c r="P1815" s="20">
        <v>1.0</v>
      </c>
      <c r="Q1815" s="3">
        <v>0.0</v>
      </c>
    </row>
    <row r="1816">
      <c r="A1816" s="3" t="s">
        <v>9158</v>
      </c>
      <c r="B1816" s="3" t="s">
        <v>9159</v>
      </c>
      <c r="C1816" s="20">
        <v>3.0</v>
      </c>
      <c r="D1816" s="20">
        <v>2020.0</v>
      </c>
      <c r="E1816" s="3" t="s">
        <v>9160</v>
      </c>
      <c r="F1816" s="11"/>
      <c r="G1816" s="6">
        <v>44447.0</v>
      </c>
      <c r="H1816" s="6">
        <v>44083.0</v>
      </c>
      <c r="J1816" s="3" t="s">
        <v>9161</v>
      </c>
      <c r="M1816" s="5" t="s">
        <v>9162</v>
      </c>
      <c r="N1816" s="5" t="s">
        <v>9151</v>
      </c>
      <c r="O1816" s="20">
        <v>2026.0</v>
      </c>
      <c r="P1816" s="20">
        <v>1.0</v>
      </c>
      <c r="Q1816" s="3">
        <v>0.0</v>
      </c>
    </row>
    <row r="1817">
      <c r="A1817" s="3" t="s">
        <v>9160</v>
      </c>
      <c r="B1817" s="3" t="s">
        <v>9163</v>
      </c>
      <c r="C1817" s="20">
        <v>3.0</v>
      </c>
      <c r="D1817" s="20">
        <v>2019.0</v>
      </c>
      <c r="E1817" s="3" t="s">
        <v>9147</v>
      </c>
      <c r="F1817" s="11"/>
      <c r="G1817" s="6">
        <v>44082.0</v>
      </c>
      <c r="H1817" s="6">
        <v>43717.0</v>
      </c>
      <c r="M1817" s="5" t="s">
        <v>9164</v>
      </c>
      <c r="N1817" s="5" t="s">
        <v>9151</v>
      </c>
      <c r="O1817" s="20">
        <v>2026.0</v>
      </c>
      <c r="P1817" s="20">
        <v>1.0</v>
      </c>
      <c r="Q1817" s="20">
        <v>1.0</v>
      </c>
    </row>
    <row r="1818">
      <c r="A1818" s="3" t="s">
        <v>5576</v>
      </c>
      <c r="B1818" s="3" t="s">
        <v>9165</v>
      </c>
      <c r="C1818" s="20">
        <v>3.0</v>
      </c>
      <c r="D1818" s="20">
        <v>2020.0</v>
      </c>
      <c r="E1818" s="3" t="s">
        <v>9166</v>
      </c>
      <c r="F1818" s="11"/>
      <c r="G1818" s="6">
        <v>44469.0</v>
      </c>
      <c r="H1818" s="6">
        <v>44105.0</v>
      </c>
      <c r="J1818" s="3" t="s">
        <v>9167</v>
      </c>
      <c r="M1818" s="5" t="s">
        <v>9168</v>
      </c>
      <c r="N1818" s="5" t="s">
        <v>5579</v>
      </c>
      <c r="O1818" s="20">
        <v>2026.0</v>
      </c>
      <c r="P1818" s="20">
        <v>1.0</v>
      </c>
      <c r="Q1818" s="3">
        <v>0.0</v>
      </c>
    </row>
    <row r="1819">
      <c r="A1819" s="3" t="s">
        <v>9166</v>
      </c>
      <c r="B1819" s="3" t="s">
        <v>9169</v>
      </c>
      <c r="C1819" s="20">
        <v>3.0</v>
      </c>
      <c r="D1819" s="20">
        <v>2019.0</v>
      </c>
      <c r="E1819" s="3" t="s">
        <v>9170</v>
      </c>
      <c r="F1819" s="11"/>
      <c r="G1819" s="6">
        <v>44104.0</v>
      </c>
      <c r="H1819" s="6">
        <v>43739.0</v>
      </c>
      <c r="M1819" s="5" t="s">
        <v>9171</v>
      </c>
      <c r="N1819" s="5" t="s">
        <v>5579</v>
      </c>
      <c r="O1819" s="20">
        <v>2026.0</v>
      </c>
      <c r="P1819" s="20">
        <v>1.0</v>
      </c>
      <c r="Q1819" s="20">
        <v>1.0</v>
      </c>
    </row>
    <row r="1820">
      <c r="A1820" s="3" t="s">
        <v>9172</v>
      </c>
      <c r="B1820" s="3" t="s">
        <v>9173</v>
      </c>
      <c r="C1820" s="20">
        <v>2.0</v>
      </c>
      <c r="D1820" s="20">
        <v>2016.0</v>
      </c>
      <c r="F1820" s="11"/>
      <c r="G1820" s="6">
        <v>42906.0</v>
      </c>
      <c r="H1820" s="6">
        <v>42541.0</v>
      </c>
      <c r="M1820" s="5" t="s">
        <v>9174</v>
      </c>
      <c r="N1820" s="5" t="s">
        <v>2433</v>
      </c>
      <c r="O1820" s="20">
        <v>2026.0</v>
      </c>
      <c r="P1820" s="20">
        <v>1.0</v>
      </c>
      <c r="Q1820" s="3">
        <v>0.0</v>
      </c>
    </row>
    <row r="1821">
      <c r="A1821" s="3" t="s">
        <v>9175</v>
      </c>
      <c r="B1821" s="3" t="s">
        <v>9176</v>
      </c>
      <c r="C1821" s="20">
        <v>2.0</v>
      </c>
      <c r="D1821" s="20">
        <v>2017.0</v>
      </c>
      <c r="F1821" s="11"/>
      <c r="G1821" s="6">
        <v>43271.0</v>
      </c>
      <c r="H1821" s="6">
        <v>42906.0</v>
      </c>
      <c r="M1821" s="5" t="s">
        <v>9177</v>
      </c>
      <c r="N1821" s="5" t="s">
        <v>2433</v>
      </c>
      <c r="O1821" s="20">
        <v>2026.0</v>
      </c>
      <c r="P1821" s="20">
        <v>1.0</v>
      </c>
      <c r="Q1821" s="3">
        <v>0.0</v>
      </c>
    </row>
    <row r="1822">
      <c r="A1822" s="3" t="s">
        <v>9178</v>
      </c>
      <c r="B1822" s="3" t="s">
        <v>9179</v>
      </c>
      <c r="C1822" s="20">
        <v>4.0</v>
      </c>
      <c r="D1822" s="20">
        <v>2018.0</v>
      </c>
      <c r="E1822" s="3" t="s">
        <v>9180</v>
      </c>
      <c r="F1822" s="11"/>
      <c r="G1822" s="6">
        <v>43812.0</v>
      </c>
      <c r="H1822" s="6">
        <v>43448.0</v>
      </c>
      <c r="M1822" s="5" t="s">
        <v>9181</v>
      </c>
      <c r="N1822" s="5" t="s">
        <v>9182</v>
      </c>
      <c r="O1822" s="20">
        <v>2026.0</v>
      </c>
      <c r="P1822" s="20">
        <v>1.0</v>
      </c>
      <c r="Q1822" s="20">
        <v>1.0</v>
      </c>
    </row>
    <row r="1823">
      <c r="A1823" s="3" t="s">
        <v>9180</v>
      </c>
      <c r="B1823" s="3" t="s">
        <v>9183</v>
      </c>
      <c r="C1823" s="20">
        <v>4.0</v>
      </c>
      <c r="D1823" s="20">
        <v>2017.0</v>
      </c>
      <c r="E1823" s="3" t="s">
        <v>9184</v>
      </c>
      <c r="F1823" s="11"/>
      <c r="G1823" s="6">
        <v>43447.0</v>
      </c>
      <c r="H1823" s="6">
        <v>43083.0</v>
      </c>
      <c r="M1823" s="5" t="s">
        <v>9185</v>
      </c>
      <c r="N1823" s="5" t="s">
        <v>9182</v>
      </c>
      <c r="O1823" s="20">
        <v>2026.0</v>
      </c>
      <c r="P1823" s="20">
        <v>1.0</v>
      </c>
      <c r="Q1823" s="3">
        <v>0.0</v>
      </c>
    </row>
    <row r="1824">
      <c r="A1824" s="3" t="s">
        <v>9184</v>
      </c>
      <c r="B1824" s="3" t="s">
        <v>9186</v>
      </c>
      <c r="C1824" s="20">
        <v>4.0</v>
      </c>
      <c r="D1824" s="20">
        <v>2016.0</v>
      </c>
      <c r="E1824" s="3" t="s">
        <v>9187</v>
      </c>
      <c r="F1824" s="11"/>
      <c r="G1824" s="6">
        <v>43082.0</v>
      </c>
      <c r="H1824" s="6">
        <v>42718.0</v>
      </c>
      <c r="M1824" s="5" t="s">
        <v>9188</v>
      </c>
      <c r="N1824" s="5" t="s">
        <v>9182</v>
      </c>
      <c r="O1824" s="20">
        <v>2026.0</v>
      </c>
      <c r="P1824" s="20">
        <v>1.0</v>
      </c>
      <c r="Q1824" s="3">
        <v>0.0</v>
      </c>
    </row>
    <row r="1825">
      <c r="A1825" s="3" t="s">
        <v>9189</v>
      </c>
      <c r="B1825" s="3" t="s">
        <v>9190</v>
      </c>
      <c r="C1825" s="20">
        <v>4.0</v>
      </c>
      <c r="D1825" s="20">
        <v>2019.0</v>
      </c>
      <c r="E1825" s="3" t="s">
        <v>9178</v>
      </c>
      <c r="F1825" s="11"/>
      <c r="G1825" s="6">
        <v>44178.0</v>
      </c>
      <c r="H1825" s="6">
        <v>43813.0</v>
      </c>
      <c r="K1825" s="3" t="s">
        <v>9191</v>
      </c>
      <c r="M1825" s="5" t="s">
        <v>9192</v>
      </c>
      <c r="N1825" s="5" t="s">
        <v>9182</v>
      </c>
      <c r="O1825" s="20">
        <v>2026.0</v>
      </c>
      <c r="P1825" s="20">
        <v>1.0</v>
      </c>
      <c r="Q1825" s="20">
        <v>1.0</v>
      </c>
    </row>
    <row r="1826">
      <c r="A1826" s="3" t="s">
        <v>9193</v>
      </c>
      <c r="B1826" s="3" t="s">
        <v>9194</v>
      </c>
      <c r="C1826" s="20">
        <v>3.0</v>
      </c>
      <c r="D1826" s="20">
        <v>2022.0</v>
      </c>
      <c r="F1826" s="11"/>
      <c r="K1826" s="3" t="s">
        <v>9195</v>
      </c>
      <c r="M1826" s="5" t="s">
        <v>9196</v>
      </c>
      <c r="N1826" s="5" t="s">
        <v>4633</v>
      </c>
      <c r="O1826" s="20">
        <v>2026.0</v>
      </c>
      <c r="P1826" s="20">
        <v>1.0</v>
      </c>
      <c r="Q1826" s="3">
        <v>0.0</v>
      </c>
    </row>
    <row r="1827">
      <c r="A1827" s="3" t="s">
        <v>9197</v>
      </c>
      <c r="B1827" s="3" t="s">
        <v>9198</v>
      </c>
      <c r="C1827" s="20">
        <v>3.0</v>
      </c>
      <c r="D1827" s="20">
        <v>2021.0</v>
      </c>
      <c r="E1827" s="3" t="s">
        <v>9199</v>
      </c>
      <c r="F1827" s="11"/>
      <c r="J1827" s="3" t="s">
        <v>9200</v>
      </c>
      <c r="M1827" s="5" t="s">
        <v>9201</v>
      </c>
      <c r="N1827" s="5" t="s">
        <v>4633</v>
      </c>
      <c r="O1827" s="20">
        <v>2026.0</v>
      </c>
      <c r="P1827" s="20">
        <v>1.0</v>
      </c>
      <c r="Q1827" s="20">
        <v>1.0</v>
      </c>
    </row>
    <row r="1828">
      <c r="A1828" s="3" t="s">
        <v>9199</v>
      </c>
      <c r="B1828" s="3" t="s">
        <v>9202</v>
      </c>
      <c r="C1828" s="20">
        <v>4.0</v>
      </c>
      <c r="D1828" s="20">
        <v>2020.0</v>
      </c>
      <c r="E1828" s="3" t="s">
        <v>9203</v>
      </c>
      <c r="F1828" s="11"/>
      <c r="J1828" s="3" t="s">
        <v>9204</v>
      </c>
      <c r="M1828" s="5" t="s">
        <v>9205</v>
      </c>
      <c r="N1828" s="5" t="s">
        <v>4633</v>
      </c>
      <c r="O1828" s="20">
        <v>2026.0</v>
      </c>
      <c r="P1828" s="20">
        <v>1.0</v>
      </c>
      <c r="Q1828" s="3">
        <v>0.0</v>
      </c>
    </row>
    <row r="1829">
      <c r="A1829" s="3" t="s">
        <v>9206</v>
      </c>
      <c r="B1829" s="3" t="s">
        <v>9207</v>
      </c>
      <c r="C1829" s="20">
        <v>4.0</v>
      </c>
      <c r="D1829" s="20">
        <v>2018.0</v>
      </c>
      <c r="E1829" s="3" t="s">
        <v>9208</v>
      </c>
      <c r="F1829" s="11"/>
      <c r="G1829" s="6">
        <v>43799.0</v>
      </c>
      <c r="H1829" s="6">
        <v>43435.0</v>
      </c>
      <c r="M1829" s="5" t="s">
        <v>9209</v>
      </c>
      <c r="N1829" s="5" t="s">
        <v>9210</v>
      </c>
      <c r="O1829" s="20">
        <v>2026.0</v>
      </c>
      <c r="P1829" s="20">
        <v>1.0</v>
      </c>
      <c r="Q1829" s="20">
        <v>1.0</v>
      </c>
    </row>
    <row r="1830">
      <c r="A1830" s="3" t="s">
        <v>9208</v>
      </c>
      <c r="B1830" s="3" t="s">
        <v>9211</v>
      </c>
      <c r="C1830" s="20">
        <v>4.0</v>
      </c>
      <c r="D1830" s="20">
        <v>2017.0</v>
      </c>
      <c r="E1830" s="3" t="s">
        <v>9212</v>
      </c>
      <c r="F1830" s="11"/>
      <c r="G1830" s="6">
        <v>43434.0</v>
      </c>
      <c r="H1830" s="6">
        <v>43070.0</v>
      </c>
      <c r="M1830" s="5" t="s">
        <v>9213</v>
      </c>
      <c r="N1830" s="5" t="s">
        <v>9210</v>
      </c>
      <c r="O1830" s="20">
        <v>2026.0</v>
      </c>
      <c r="P1830" s="20">
        <v>1.0</v>
      </c>
      <c r="Q1830" s="3">
        <v>0.0</v>
      </c>
    </row>
    <row r="1831">
      <c r="A1831" s="3" t="s">
        <v>9214</v>
      </c>
      <c r="B1831" s="3" t="s">
        <v>9215</v>
      </c>
      <c r="C1831" s="20">
        <v>4.0</v>
      </c>
      <c r="D1831" s="20">
        <v>2019.0</v>
      </c>
      <c r="E1831" s="3" t="s">
        <v>9206</v>
      </c>
      <c r="F1831" s="11"/>
      <c r="G1831" s="6">
        <v>44165.0</v>
      </c>
      <c r="H1831" s="6">
        <v>43800.0</v>
      </c>
      <c r="K1831" s="3" t="s">
        <v>9216</v>
      </c>
      <c r="M1831" s="5" t="s">
        <v>9217</v>
      </c>
      <c r="N1831" s="5" t="s">
        <v>9210</v>
      </c>
      <c r="O1831" s="20">
        <v>2026.0</v>
      </c>
      <c r="P1831" s="20">
        <v>1.0</v>
      </c>
      <c r="Q1831" s="20">
        <v>1.0</v>
      </c>
    </row>
    <row r="1832">
      <c r="A1832" s="3" t="s">
        <v>9218</v>
      </c>
      <c r="B1832" s="3" t="s">
        <v>9219</v>
      </c>
      <c r="C1832" s="20">
        <v>1.0</v>
      </c>
      <c r="D1832" s="20">
        <v>2016.0</v>
      </c>
      <c r="E1832" s="3" t="s">
        <v>9220</v>
      </c>
      <c r="F1832" s="11"/>
      <c r="G1832" s="6">
        <v>42854.0</v>
      </c>
      <c r="H1832" s="6">
        <v>42490.0</v>
      </c>
      <c r="J1832" s="3" t="s">
        <v>9221</v>
      </c>
      <c r="M1832" s="5" t="s">
        <v>9222</v>
      </c>
      <c r="N1832" s="5" t="s">
        <v>3998</v>
      </c>
      <c r="O1832" s="20">
        <v>2026.0</v>
      </c>
      <c r="P1832" s="20">
        <v>1.0</v>
      </c>
      <c r="Q1832" s="3">
        <v>0.0</v>
      </c>
    </row>
    <row r="1833">
      <c r="A1833" s="3" t="s">
        <v>3996</v>
      </c>
      <c r="B1833" s="3" t="s">
        <v>9223</v>
      </c>
      <c r="C1833" s="20">
        <v>1.0</v>
      </c>
      <c r="D1833" s="20">
        <v>2017.0</v>
      </c>
      <c r="E1833" s="3" t="s">
        <v>9218</v>
      </c>
      <c r="F1833" s="11"/>
      <c r="G1833" s="6">
        <v>43219.0</v>
      </c>
      <c r="H1833" s="6">
        <v>42855.0</v>
      </c>
      <c r="M1833" s="5" t="s">
        <v>9224</v>
      </c>
      <c r="N1833" s="5" t="s">
        <v>3998</v>
      </c>
      <c r="O1833" s="20">
        <v>2026.0</v>
      </c>
      <c r="P1833" s="20">
        <v>1.0</v>
      </c>
      <c r="Q1833" s="3">
        <v>0.0</v>
      </c>
    </row>
    <row r="1834">
      <c r="A1834" s="3" t="s">
        <v>9225</v>
      </c>
      <c r="B1834" s="3" t="s">
        <v>9226</v>
      </c>
      <c r="C1834" s="20">
        <v>1.0</v>
      </c>
      <c r="D1834" s="20">
        <v>2016.0</v>
      </c>
      <c r="E1834" s="3" t="s">
        <v>9227</v>
      </c>
      <c r="F1834" s="11"/>
      <c r="G1834" s="6">
        <v>42842.0</v>
      </c>
      <c r="H1834" s="6">
        <v>42478.0</v>
      </c>
      <c r="J1834" s="3" t="s">
        <v>9228</v>
      </c>
      <c r="M1834" s="5" t="s">
        <v>9229</v>
      </c>
      <c r="N1834" s="5" t="s">
        <v>9230</v>
      </c>
      <c r="O1834" s="20">
        <v>2026.0</v>
      </c>
      <c r="P1834" s="20">
        <v>1.0</v>
      </c>
      <c r="Q1834" s="3">
        <v>0.0</v>
      </c>
    </row>
    <row r="1835">
      <c r="A1835" s="3" t="s">
        <v>9231</v>
      </c>
      <c r="B1835" s="3" t="s">
        <v>9232</v>
      </c>
      <c r="C1835" s="20">
        <v>1.0</v>
      </c>
      <c r="D1835" s="20">
        <v>2016.0</v>
      </c>
      <c r="E1835" s="3" t="s">
        <v>9233</v>
      </c>
      <c r="F1835" s="11"/>
      <c r="G1835" s="6">
        <v>42825.0</v>
      </c>
      <c r="H1835" s="6">
        <v>42461.0</v>
      </c>
      <c r="M1835" s="5" t="s">
        <v>9234</v>
      </c>
      <c r="N1835" s="5" t="s">
        <v>9235</v>
      </c>
      <c r="O1835" s="20">
        <v>2026.0</v>
      </c>
      <c r="P1835" s="20">
        <v>1.0</v>
      </c>
      <c r="Q1835" s="3">
        <v>0.0</v>
      </c>
    </row>
    <row r="1836">
      <c r="A1836" s="3" t="s">
        <v>9236</v>
      </c>
      <c r="B1836" s="3" t="s">
        <v>9237</v>
      </c>
      <c r="C1836" s="20">
        <v>4.0</v>
      </c>
      <c r="D1836" s="20">
        <v>2016.0</v>
      </c>
      <c r="F1836" s="11"/>
      <c r="G1836" s="6">
        <v>43022.0</v>
      </c>
      <c r="H1836" s="6">
        <v>42658.0</v>
      </c>
      <c r="M1836" s="5" t="s">
        <v>9238</v>
      </c>
      <c r="N1836" s="5" t="s">
        <v>6492</v>
      </c>
      <c r="O1836" s="20">
        <v>2026.0</v>
      </c>
      <c r="P1836" s="20">
        <v>1.0</v>
      </c>
      <c r="Q1836" s="3">
        <v>0.0</v>
      </c>
    </row>
    <row r="1837">
      <c r="A1837" s="3" t="s">
        <v>9239</v>
      </c>
      <c r="B1837" s="3" t="s">
        <v>9240</v>
      </c>
      <c r="C1837" s="20">
        <v>1.0</v>
      </c>
      <c r="D1837" s="20">
        <v>2022.0</v>
      </c>
      <c r="E1837" s="3" t="s">
        <v>9241</v>
      </c>
      <c r="F1837" s="11"/>
      <c r="J1837" s="3" t="s">
        <v>9242</v>
      </c>
      <c r="M1837" s="5" t="s">
        <v>9243</v>
      </c>
      <c r="N1837" s="5" t="s">
        <v>9244</v>
      </c>
      <c r="O1837" s="20">
        <v>2026.0</v>
      </c>
      <c r="P1837" s="20">
        <v>1.0</v>
      </c>
      <c r="Q1837" s="20">
        <v>1.0</v>
      </c>
    </row>
    <row r="1838">
      <c r="A1838" s="3" t="s">
        <v>9241</v>
      </c>
      <c r="B1838" s="3" t="s">
        <v>9245</v>
      </c>
      <c r="C1838" s="20">
        <v>4.0</v>
      </c>
      <c r="D1838" s="20">
        <v>2020.0</v>
      </c>
      <c r="E1838" s="3" t="s">
        <v>9246</v>
      </c>
      <c r="F1838" s="11"/>
      <c r="J1838" s="3" t="s">
        <v>9247</v>
      </c>
      <c r="M1838" s="5" t="s">
        <v>9248</v>
      </c>
      <c r="N1838" s="5" t="s">
        <v>9244</v>
      </c>
      <c r="O1838" s="20">
        <v>2026.0</v>
      </c>
      <c r="P1838" s="20">
        <v>1.0</v>
      </c>
      <c r="Q1838" s="20">
        <v>1.0</v>
      </c>
    </row>
    <row r="1839">
      <c r="A1839" s="3" t="s">
        <v>9246</v>
      </c>
      <c r="B1839" s="3" t="s">
        <v>9249</v>
      </c>
      <c r="C1839" s="20">
        <v>1.0</v>
      </c>
      <c r="D1839" s="20">
        <v>2020.0</v>
      </c>
      <c r="E1839" s="3" t="s">
        <v>9250</v>
      </c>
      <c r="F1839" s="11"/>
      <c r="G1839" s="6">
        <v>44164.0</v>
      </c>
      <c r="H1839" s="6">
        <v>43799.0</v>
      </c>
      <c r="J1839" s="3" t="s">
        <v>9251</v>
      </c>
      <c r="M1839" s="5" t="s">
        <v>9252</v>
      </c>
      <c r="N1839" s="5" t="s">
        <v>9244</v>
      </c>
      <c r="O1839" s="20">
        <v>2026.0</v>
      </c>
      <c r="P1839" s="20">
        <v>1.0</v>
      </c>
      <c r="Q1839" s="3">
        <v>0.0</v>
      </c>
    </row>
    <row r="1840">
      <c r="A1840" s="3" t="s">
        <v>9253</v>
      </c>
      <c r="B1840" s="3" t="s">
        <v>9254</v>
      </c>
      <c r="C1840" s="20">
        <v>4.0</v>
      </c>
      <c r="D1840" s="20">
        <v>2018.0</v>
      </c>
      <c r="E1840" s="3" t="s">
        <v>9255</v>
      </c>
      <c r="F1840" s="11"/>
      <c r="G1840" s="6">
        <v>43909.0</v>
      </c>
      <c r="H1840" s="6">
        <v>43544.0</v>
      </c>
      <c r="J1840" s="3" t="s">
        <v>9256</v>
      </c>
      <c r="M1840" s="5" t="s">
        <v>9257</v>
      </c>
      <c r="N1840" s="5" t="s">
        <v>9258</v>
      </c>
      <c r="O1840" s="20">
        <v>2026.0</v>
      </c>
      <c r="P1840" s="20">
        <v>1.0</v>
      </c>
      <c r="Q1840" s="20">
        <v>1.0</v>
      </c>
    </row>
    <row r="1841">
      <c r="A1841" s="3" t="s">
        <v>9259</v>
      </c>
      <c r="B1841" s="3" t="s">
        <v>9260</v>
      </c>
      <c r="C1841" s="20">
        <v>1.0</v>
      </c>
      <c r="D1841" s="20">
        <v>2024.0</v>
      </c>
      <c r="E1841" s="3" t="s">
        <v>9261</v>
      </c>
      <c r="F1841" s="7">
        <v>0.1</v>
      </c>
      <c r="K1841" s="3" t="s">
        <v>9262</v>
      </c>
      <c r="M1841" s="5" t="s">
        <v>9263</v>
      </c>
      <c r="N1841" s="5" t="s">
        <v>9258</v>
      </c>
      <c r="O1841" s="20">
        <v>2026.0</v>
      </c>
      <c r="P1841" s="20">
        <v>1.0</v>
      </c>
      <c r="Q1841" s="20">
        <v>1.0</v>
      </c>
    </row>
    <row r="1842">
      <c r="A1842" s="3" t="s">
        <v>9261</v>
      </c>
      <c r="B1842" s="3" t="s">
        <v>9264</v>
      </c>
      <c r="C1842" s="20">
        <v>1.0</v>
      </c>
      <c r="D1842" s="20">
        <v>2022.0</v>
      </c>
      <c r="E1842" s="3" t="s">
        <v>9265</v>
      </c>
      <c r="F1842" s="11"/>
      <c r="J1842" s="3" t="s">
        <v>9266</v>
      </c>
      <c r="M1842" s="5" t="s">
        <v>9267</v>
      </c>
      <c r="N1842" s="5" t="s">
        <v>9258</v>
      </c>
      <c r="O1842" s="20">
        <v>2026.0</v>
      </c>
      <c r="P1842" s="20">
        <v>1.0</v>
      </c>
      <c r="Q1842" s="3">
        <v>0.0</v>
      </c>
    </row>
    <row r="1843">
      <c r="A1843" s="3" t="s">
        <v>9265</v>
      </c>
      <c r="B1843" s="3" t="s">
        <v>9268</v>
      </c>
      <c r="C1843" s="20">
        <v>1.0</v>
      </c>
      <c r="D1843" s="20">
        <v>2021.0</v>
      </c>
      <c r="E1843" s="3" t="s">
        <v>9269</v>
      </c>
      <c r="F1843" s="11"/>
      <c r="J1843" s="3" t="s">
        <v>9270</v>
      </c>
      <c r="M1843" s="5" t="s">
        <v>9271</v>
      </c>
      <c r="N1843" s="5" t="s">
        <v>9258</v>
      </c>
      <c r="O1843" s="20">
        <v>2026.0</v>
      </c>
      <c r="P1843" s="20">
        <v>1.0</v>
      </c>
      <c r="Q1843" s="3">
        <v>0.0</v>
      </c>
    </row>
    <row r="1844">
      <c r="A1844" s="3" t="s">
        <v>9269</v>
      </c>
      <c r="B1844" s="3" t="s">
        <v>9272</v>
      </c>
      <c r="C1844" s="20">
        <v>1.0</v>
      </c>
      <c r="D1844" s="20">
        <v>2020.0</v>
      </c>
      <c r="E1844" s="3" t="s">
        <v>9253</v>
      </c>
      <c r="F1844" s="11"/>
      <c r="G1844" s="6">
        <v>44274.0</v>
      </c>
      <c r="H1844" s="6">
        <v>43910.0</v>
      </c>
      <c r="J1844" s="3" t="s">
        <v>9273</v>
      </c>
      <c r="M1844" s="5" t="s">
        <v>9274</v>
      </c>
      <c r="N1844" s="5" t="s">
        <v>9258</v>
      </c>
      <c r="O1844" s="20">
        <v>2026.0</v>
      </c>
      <c r="P1844" s="20">
        <v>1.0</v>
      </c>
      <c r="Q1844" s="3">
        <v>0.0</v>
      </c>
    </row>
    <row r="1845">
      <c r="A1845" s="3" t="s">
        <v>9275</v>
      </c>
      <c r="B1845" s="3" t="s">
        <v>9276</v>
      </c>
      <c r="C1845" s="20">
        <v>4.0</v>
      </c>
      <c r="D1845" s="20">
        <v>2020.0</v>
      </c>
      <c r="E1845" s="3" t="s">
        <v>9277</v>
      </c>
      <c r="F1845" s="11"/>
      <c r="G1845" s="6">
        <v>44530.0</v>
      </c>
      <c r="H1845" s="6">
        <v>44166.0</v>
      </c>
      <c r="K1845" s="3" t="s">
        <v>9278</v>
      </c>
      <c r="M1845" s="5" t="s">
        <v>9279</v>
      </c>
      <c r="N1845" s="5" t="s">
        <v>9280</v>
      </c>
      <c r="O1845" s="20">
        <v>2026.0</v>
      </c>
      <c r="P1845" s="20">
        <v>1.0</v>
      </c>
      <c r="Q1845" s="20">
        <v>1.0</v>
      </c>
    </row>
    <row r="1846">
      <c r="A1846" s="3" t="s">
        <v>9281</v>
      </c>
      <c r="B1846" s="3" t="s">
        <v>9282</v>
      </c>
      <c r="C1846" s="20">
        <v>3.0</v>
      </c>
      <c r="D1846" s="20">
        <v>2018.0</v>
      </c>
      <c r="F1846" s="11"/>
      <c r="G1846" s="6">
        <v>43676.0</v>
      </c>
      <c r="H1846" s="6">
        <v>43312.0</v>
      </c>
      <c r="K1846" s="3" t="s">
        <v>9283</v>
      </c>
      <c r="M1846" s="5" t="s">
        <v>9284</v>
      </c>
      <c r="N1846" s="5" t="s">
        <v>9285</v>
      </c>
      <c r="O1846" s="20">
        <v>2026.0</v>
      </c>
      <c r="P1846" s="20">
        <v>1.0</v>
      </c>
      <c r="Q1846" s="20">
        <v>1.0</v>
      </c>
    </row>
    <row r="1847">
      <c r="A1847" s="3" t="s">
        <v>9286</v>
      </c>
      <c r="B1847" s="3" t="s">
        <v>9287</v>
      </c>
      <c r="C1847" s="20">
        <v>2.0</v>
      </c>
      <c r="D1847" s="20">
        <v>2017.0</v>
      </c>
      <c r="F1847" s="11"/>
      <c r="G1847" s="6">
        <v>43311.0</v>
      </c>
      <c r="H1847" s="6">
        <v>42947.0</v>
      </c>
      <c r="J1847" s="3" t="s">
        <v>9288</v>
      </c>
      <c r="M1847" s="5" t="s">
        <v>9289</v>
      </c>
      <c r="N1847" s="5" t="s">
        <v>9285</v>
      </c>
      <c r="O1847" s="20">
        <v>2026.0</v>
      </c>
      <c r="P1847" s="20">
        <v>1.0</v>
      </c>
      <c r="Q1847" s="3">
        <v>0.0</v>
      </c>
    </row>
    <row r="1848">
      <c r="A1848" s="3" t="s">
        <v>9290</v>
      </c>
      <c r="B1848" s="3" t="s">
        <v>9291</v>
      </c>
      <c r="C1848" s="20">
        <v>2.0</v>
      </c>
      <c r="D1848" s="20">
        <v>2019.0</v>
      </c>
      <c r="E1848" s="3" t="s">
        <v>9292</v>
      </c>
      <c r="F1848" s="11"/>
      <c r="G1848" s="6">
        <v>43982.0</v>
      </c>
      <c r="H1848" s="6">
        <v>43617.0</v>
      </c>
      <c r="M1848" s="5" t="s">
        <v>9293</v>
      </c>
      <c r="N1848" s="5" t="s">
        <v>9294</v>
      </c>
      <c r="O1848" s="20">
        <v>2026.0</v>
      </c>
      <c r="P1848" s="20">
        <v>1.0</v>
      </c>
      <c r="Q1848" s="20">
        <v>1.0</v>
      </c>
    </row>
    <row r="1849">
      <c r="A1849" s="3" t="s">
        <v>9295</v>
      </c>
      <c r="B1849" s="3" t="s">
        <v>9296</v>
      </c>
      <c r="C1849" s="20">
        <v>2.0</v>
      </c>
      <c r="D1849" s="20">
        <v>2022.0</v>
      </c>
      <c r="E1849" s="3" t="s">
        <v>9297</v>
      </c>
      <c r="F1849" s="11"/>
      <c r="J1849" s="3" t="s">
        <v>9298</v>
      </c>
      <c r="M1849" s="5" t="s">
        <v>9299</v>
      </c>
      <c r="N1849" s="5" t="s">
        <v>9294</v>
      </c>
      <c r="O1849" s="20">
        <v>2026.0</v>
      </c>
      <c r="P1849" s="20">
        <v>1.0</v>
      </c>
      <c r="Q1849" s="3">
        <v>0.0</v>
      </c>
    </row>
    <row r="1850">
      <c r="A1850" s="3" t="s">
        <v>9297</v>
      </c>
      <c r="B1850" s="3" t="s">
        <v>9300</v>
      </c>
      <c r="C1850" s="20">
        <v>2.0</v>
      </c>
      <c r="D1850" s="20">
        <v>2021.0</v>
      </c>
      <c r="E1850" s="3" t="s">
        <v>9301</v>
      </c>
      <c r="F1850" s="11"/>
      <c r="J1850" s="3" t="s">
        <v>9302</v>
      </c>
      <c r="M1850" s="5" t="s">
        <v>9303</v>
      </c>
      <c r="N1850" s="5" t="s">
        <v>9294</v>
      </c>
      <c r="O1850" s="20">
        <v>2026.0</v>
      </c>
      <c r="P1850" s="20">
        <v>1.0</v>
      </c>
      <c r="Q1850" s="20">
        <v>1.0</v>
      </c>
    </row>
    <row r="1851">
      <c r="A1851" s="3" t="s">
        <v>9301</v>
      </c>
      <c r="B1851" s="3" t="s">
        <v>9304</v>
      </c>
      <c r="C1851" s="20">
        <v>2.0</v>
      </c>
      <c r="D1851" s="20">
        <v>2020.0</v>
      </c>
      <c r="E1851" s="3" t="s">
        <v>9290</v>
      </c>
      <c r="F1851" s="11"/>
      <c r="G1851" s="6">
        <v>44347.0</v>
      </c>
      <c r="H1851" s="6">
        <v>43983.0</v>
      </c>
      <c r="J1851" s="3" t="s">
        <v>9305</v>
      </c>
      <c r="M1851" s="5" t="s">
        <v>9306</v>
      </c>
      <c r="N1851" s="5" t="s">
        <v>9294</v>
      </c>
      <c r="O1851" s="20">
        <v>2026.0</v>
      </c>
      <c r="P1851" s="20">
        <v>1.0</v>
      </c>
      <c r="Q1851" s="3">
        <v>0.0</v>
      </c>
    </row>
    <row r="1852">
      <c r="A1852" s="3" t="s">
        <v>8757</v>
      </c>
      <c r="B1852" s="3" t="s">
        <v>9307</v>
      </c>
      <c r="C1852" s="20">
        <v>2.0</v>
      </c>
      <c r="D1852" s="20">
        <v>2014.0</v>
      </c>
      <c r="E1852" s="3" t="s">
        <v>9308</v>
      </c>
      <c r="F1852" s="11"/>
      <c r="G1852" s="6">
        <v>42207.0</v>
      </c>
      <c r="H1852" s="6">
        <v>41843.0</v>
      </c>
      <c r="M1852" s="5" t="s">
        <v>9309</v>
      </c>
      <c r="N1852" s="5" t="s">
        <v>663</v>
      </c>
      <c r="O1852" s="20">
        <v>2026.0</v>
      </c>
      <c r="P1852" s="20">
        <v>1.0</v>
      </c>
      <c r="Q1852" s="3">
        <v>0.0</v>
      </c>
    </row>
    <row r="1853">
      <c r="A1853" s="3" t="s">
        <v>2135</v>
      </c>
      <c r="B1853" s="3" t="s">
        <v>9310</v>
      </c>
      <c r="C1853" s="20">
        <v>1.0</v>
      </c>
      <c r="D1853" s="20">
        <v>2024.0</v>
      </c>
      <c r="E1853" s="3" t="s">
        <v>9311</v>
      </c>
      <c r="F1853" s="7">
        <v>0.11</v>
      </c>
      <c r="I1853" s="3" t="s">
        <v>9312</v>
      </c>
      <c r="J1853" s="3" t="s">
        <v>9313</v>
      </c>
      <c r="M1853" s="5" t="s">
        <v>9314</v>
      </c>
      <c r="N1853" s="5" t="s">
        <v>2137</v>
      </c>
      <c r="O1853" s="20">
        <v>2026.0</v>
      </c>
      <c r="P1853" s="20">
        <v>1.0</v>
      </c>
      <c r="Q1853" s="20">
        <v>1.0</v>
      </c>
    </row>
    <row r="1854">
      <c r="A1854" s="3" t="s">
        <v>9311</v>
      </c>
      <c r="B1854" s="3" t="s">
        <v>9315</v>
      </c>
      <c r="C1854" s="20">
        <v>1.0</v>
      </c>
      <c r="D1854" s="20">
        <v>2022.0</v>
      </c>
      <c r="E1854" s="3" t="s">
        <v>9316</v>
      </c>
      <c r="F1854" s="7">
        <v>0.11</v>
      </c>
      <c r="J1854" s="3" t="s">
        <v>9317</v>
      </c>
      <c r="M1854" s="5" t="s">
        <v>9318</v>
      </c>
      <c r="N1854" s="5" t="s">
        <v>2137</v>
      </c>
      <c r="O1854" s="20">
        <v>2026.0</v>
      </c>
      <c r="P1854" s="20">
        <v>1.0</v>
      </c>
      <c r="Q1854" s="20">
        <v>1.0</v>
      </c>
    </row>
    <row r="1855">
      <c r="A1855" s="3" t="s">
        <v>9316</v>
      </c>
      <c r="B1855" s="3" t="s">
        <v>9319</v>
      </c>
      <c r="C1855" s="20">
        <v>1.0</v>
      </c>
      <c r="D1855" s="20">
        <v>2021.0</v>
      </c>
      <c r="E1855" s="3" t="s">
        <v>9320</v>
      </c>
      <c r="F1855" s="11"/>
      <c r="J1855" s="3" t="s">
        <v>9321</v>
      </c>
      <c r="M1855" s="5" t="s">
        <v>9322</v>
      </c>
      <c r="N1855" s="5" t="s">
        <v>2137</v>
      </c>
      <c r="O1855" s="20">
        <v>2026.0</v>
      </c>
      <c r="P1855" s="20">
        <v>1.0</v>
      </c>
      <c r="Q1855" s="20">
        <v>1.0</v>
      </c>
    </row>
    <row r="1856">
      <c r="A1856" s="3" t="s">
        <v>9320</v>
      </c>
      <c r="B1856" s="3" t="s">
        <v>9323</v>
      </c>
      <c r="C1856" s="20">
        <v>1.0</v>
      </c>
      <c r="D1856" s="20">
        <v>2020.0</v>
      </c>
      <c r="E1856" s="3" t="s">
        <v>9324</v>
      </c>
      <c r="F1856" s="11"/>
      <c r="G1856" s="6">
        <v>44316.0</v>
      </c>
      <c r="H1856" s="6">
        <v>43952.0</v>
      </c>
      <c r="J1856" s="3" t="s">
        <v>9325</v>
      </c>
      <c r="M1856" s="5" t="s">
        <v>9326</v>
      </c>
      <c r="N1856" s="5" t="s">
        <v>2137</v>
      </c>
      <c r="O1856" s="20">
        <v>2026.0</v>
      </c>
      <c r="P1856" s="20">
        <v>1.0</v>
      </c>
      <c r="Q1856" s="3">
        <v>0.0</v>
      </c>
    </row>
    <row r="1857">
      <c r="A1857" s="3" t="s">
        <v>9327</v>
      </c>
      <c r="B1857" s="3" t="s">
        <v>9328</v>
      </c>
      <c r="C1857" s="20">
        <v>3.0</v>
      </c>
      <c r="D1857" s="20">
        <v>2018.0</v>
      </c>
      <c r="E1857" s="3" t="s">
        <v>9329</v>
      </c>
      <c r="F1857" s="11"/>
      <c r="G1857" s="6">
        <v>43738.0</v>
      </c>
      <c r="H1857" s="6">
        <v>43374.0</v>
      </c>
      <c r="M1857" s="5" t="s">
        <v>9330</v>
      </c>
      <c r="N1857" s="5" t="s">
        <v>9331</v>
      </c>
      <c r="O1857" s="20">
        <v>2026.0</v>
      </c>
      <c r="P1857" s="20">
        <v>1.0</v>
      </c>
      <c r="Q1857" s="20">
        <v>1.0</v>
      </c>
    </row>
    <row r="1858">
      <c r="A1858" s="3" t="s">
        <v>9332</v>
      </c>
      <c r="B1858" s="3" t="s">
        <v>9333</v>
      </c>
      <c r="C1858" s="20">
        <v>3.0</v>
      </c>
      <c r="D1858" s="20">
        <v>2022.0</v>
      </c>
      <c r="E1858" s="3" t="s">
        <v>9334</v>
      </c>
      <c r="F1858" s="11"/>
      <c r="M1858" s="5" t="s">
        <v>9335</v>
      </c>
      <c r="N1858" s="5" t="s">
        <v>9331</v>
      </c>
      <c r="O1858" s="20">
        <v>2026.0</v>
      </c>
      <c r="P1858" s="20">
        <v>1.0</v>
      </c>
      <c r="Q1858" s="3">
        <v>0.0</v>
      </c>
    </row>
    <row r="1859">
      <c r="A1859" s="3" t="s">
        <v>9334</v>
      </c>
      <c r="B1859" s="3" t="s">
        <v>9336</v>
      </c>
      <c r="C1859" s="20">
        <v>3.0</v>
      </c>
      <c r="D1859" s="20">
        <v>2021.0</v>
      </c>
      <c r="E1859" s="3" t="s">
        <v>9337</v>
      </c>
      <c r="F1859" s="11"/>
      <c r="J1859" s="3" t="s">
        <v>9338</v>
      </c>
      <c r="M1859" s="5" t="s">
        <v>9339</v>
      </c>
      <c r="N1859" s="5" t="s">
        <v>9331</v>
      </c>
      <c r="O1859" s="20">
        <v>2026.0</v>
      </c>
      <c r="P1859" s="20">
        <v>1.0</v>
      </c>
      <c r="Q1859" s="3">
        <v>0.0</v>
      </c>
    </row>
    <row r="1860">
      <c r="A1860" s="3" t="s">
        <v>9337</v>
      </c>
      <c r="B1860" s="3" t="s">
        <v>9340</v>
      </c>
      <c r="C1860" s="20">
        <v>3.0</v>
      </c>
      <c r="D1860" s="20">
        <v>2020.0</v>
      </c>
      <c r="E1860" s="3" t="s">
        <v>9341</v>
      </c>
      <c r="F1860" s="11"/>
      <c r="G1860" s="6">
        <v>44469.0</v>
      </c>
      <c r="H1860" s="6">
        <v>44105.0</v>
      </c>
      <c r="J1860" s="3" t="s">
        <v>9342</v>
      </c>
      <c r="M1860" s="5" t="s">
        <v>9343</v>
      </c>
      <c r="N1860" s="5" t="s">
        <v>9331</v>
      </c>
      <c r="O1860" s="20">
        <v>2026.0</v>
      </c>
      <c r="P1860" s="20">
        <v>1.0</v>
      </c>
      <c r="Q1860" s="3">
        <v>0.0</v>
      </c>
    </row>
    <row r="1861">
      <c r="A1861" s="3" t="s">
        <v>9341</v>
      </c>
      <c r="B1861" s="3" t="s">
        <v>9344</v>
      </c>
      <c r="C1861" s="20">
        <v>3.0</v>
      </c>
      <c r="D1861" s="20">
        <v>2019.0</v>
      </c>
      <c r="E1861" s="3" t="s">
        <v>9327</v>
      </c>
      <c r="F1861" s="11"/>
      <c r="G1861" s="6">
        <v>44104.0</v>
      </c>
      <c r="H1861" s="6">
        <v>43739.0</v>
      </c>
      <c r="M1861" s="5" t="s">
        <v>9345</v>
      </c>
      <c r="N1861" s="5" t="s">
        <v>9331</v>
      </c>
      <c r="O1861" s="20">
        <v>2026.0</v>
      </c>
      <c r="P1861" s="20">
        <v>1.0</v>
      </c>
      <c r="Q1861" s="20">
        <v>1.0</v>
      </c>
    </row>
    <row r="1862">
      <c r="A1862" s="3" t="s">
        <v>9346</v>
      </c>
      <c r="B1862" s="3" t="s">
        <v>9347</v>
      </c>
      <c r="C1862" s="20">
        <v>4.0</v>
      </c>
      <c r="D1862" s="20">
        <v>2016.0</v>
      </c>
      <c r="E1862" s="3" t="s">
        <v>9348</v>
      </c>
      <c r="F1862" s="11"/>
      <c r="G1862" s="6">
        <v>43159.0</v>
      </c>
      <c r="H1862" s="6">
        <v>42795.0</v>
      </c>
      <c r="K1862" s="3" t="s">
        <v>9349</v>
      </c>
      <c r="M1862" s="5" t="s">
        <v>9350</v>
      </c>
      <c r="N1862" s="5" t="s">
        <v>9351</v>
      </c>
      <c r="O1862" s="20">
        <v>2026.0</v>
      </c>
      <c r="P1862" s="20">
        <v>1.0</v>
      </c>
      <c r="Q1862" s="3">
        <v>0.0</v>
      </c>
    </row>
    <row r="1863">
      <c r="A1863" s="3" t="s">
        <v>2618</v>
      </c>
      <c r="B1863" s="3" t="s">
        <v>9352</v>
      </c>
      <c r="C1863" s="20">
        <v>1.0</v>
      </c>
      <c r="D1863" s="20">
        <v>2017.0</v>
      </c>
      <c r="E1863" s="3" t="s">
        <v>9353</v>
      </c>
      <c r="F1863" s="11"/>
      <c r="G1863" s="6">
        <v>43190.0</v>
      </c>
      <c r="H1863" s="6">
        <v>42826.0</v>
      </c>
      <c r="M1863" s="5" t="s">
        <v>9354</v>
      </c>
      <c r="N1863" s="5" t="s">
        <v>2616</v>
      </c>
      <c r="O1863" s="20">
        <v>2026.0</v>
      </c>
      <c r="P1863" s="20">
        <v>1.0</v>
      </c>
      <c r="Q1863" s="3">
        <v>0.0</v>
      </c>
    </row>
    <row r="1864">
      <c r="A1864" s="3" t="s">
        <v>9355</v>
      </c>
      <c r="B1864" s="3" t="s">
        <v>9356</v>
      </c>
      <c r="C1864" s="20">
        <v>1.0</v>
      </c>
      <c r="D1864" s="20">
        <v>2019.0</v>
      </c>
      <c r="E1864" s="3" t="s">
        <v>9357</v>
      </c>
      <c r="F1864" s="11"/>
      <c r="G1864" s="6">
        <v>43951.0</v>
      </c>
      <c r="H1864" s="6">
        <v>43586.0</v>
      </c>
      <c r="K1864" s="3" t="s">
        <v>9358</v>
      </c>
      <c r="M1864" s="5" t="s">
        <v>9359</v>
      </c>
      <c r="N1864" s="5" t="s">
        <v>9360</v>
      </c>
      <c r="O1864" s="20">
        <v>2026.0</v>
      </c>
      <c r="P1864" s="20">
        <v>1.0</v>
      </c>
      <c r="Q1864" s="3">
        <v>0.0</v>
      </c>
    </row>
    <row r="1865">
      <c r="A1865" s="3" t="s">
        <v>9357</v>
      </c>
      <c r="B1865" s="3" t="s">
        <v>9361</v>
      </c>
      <c r="C1865" s="20">
        <v>1.0</v>
      </c>
      <c r="D1865" s="20">
        <v>2018.0</v>
      </c>
      <c r="E1865" s="3" t="s">
        <v>9362</v>
      </c>
      <c r="F1865" s="11"/>
      <c r="G1865" s="6">
        <v>43585.0</v>
      </c>
      <c r="H1865" s="6">
        <v>43221.0</v>
      </c>
      <c r="M1865" s="5" t="s">
        <v>9363</v>
      </c>
      <c r="N1865" s="5" t="s">
        <v>9360</v>
      </c>
      <c r="O1865" s="20">
        <v>2026.0</v>
      </c>
      <c r="P1865" s="20">
        <v>1.0</v>
      </c>
      <c r="Q1865" s="3">
        <v>0.0</v>
      </c>
    </row>
    <row r="1866">
      <c r="A1866" s="3" t="s">
        <v>9364</v>
      </c>
      <c r="B1866" s="3" t="s">
        <v>9365</v>
      </c>
      <c r="C1866" s="20">
        <v>3.0</v>
      </c>
      <c r="D1866" s="20">
        <v>2019.0</v>
      </c>
      <c r="E1866" s="3" t="s">
        <v>9366</v>
      </c>
      <c r="F1866" s="11"/>
      <c r="G1866" s="6">
        <v>44153.0</v>
      </c>
      <c r="H1866" s="6">
        <v>43788.0</v>
      </c>
      <c r="M1866" s="5" t="s">
        <v>9367</v>
      </c>
      <c r="N1866" s="5" t="s">
        <v>9368</v>
      </c>
      <c r="O1866" s="20">
        <v>2026.0</v>
      </c>
      <c r="P1866" s="20">
        <v>1.0</v>
      </c>
      <c r="Q1866" s="3">
        <v>0.0</v>
      </c>
    </row>
    <row r="1867">
      <c r="A1867" s="3" t="s">
        <v>9366</v>
      </c>
      <c r="B1867" s="3" t="s">
        <v>9369</v>
      </c>
      <c r="C1867" s="20">
        <v>3.0</v>
      </c>
      <c r="D1867" s="20">
        <v>2017.0</v>
      </c>
      <c r="E1867" s="3" t="s">
        <v>9370</v>
      </c>
      <c r="F1867" s="11"/>
      <c r="G1867" s="6">
        <v>43787.0</v>
      </c>
      <c r="H1867" s="6">
        <v>43058.0</v>
      </c>
      <c r="J1867" s="3" t="s">
        <v>9371</v>
      </c>
      <c r="M1867" s="5" t="s">
        <v>9372</v>
      </c>
      <c r="N1867" s="5" t="s">
        <v>9368</v>
      </c>
      <c r="O1867" s="20">
        <v>2026.0</v>
      </c>
      <c r="P1867" s="20">
        <v>1.0</v>
      </c>
      <c r="Q1867" s="3">
        <v>0.0</v>
      </c>
    </row>
    <row r="1868">
      <c r="A1868" s="3" t="s">
        <v>9370</v>
      </c>
      <c r="B1868" s="3" t="s">
        <v>9373</v>
      </c>
      <c r="C1868" s="20">
        <v>4.0</v>
      </c>
      <c r="D1868" s="20">
        <v>2016.0</v>
      </c>
      <c r="E1868" s="3" t="s">
        <v>9374</v>
      </c>
      <c r="F1868" s="11"/>
      <c r="G1868" s="6">
        <v>43057.0</v>
      </c>
      <c r="H1868" s="6">
        <v>42693.0</v>
      </c>
      <c r="M1868" s="5" t="s">
        <v>9375</v>
      </c>
      <c r="N1868" s="5" t="s">
        <v>9368</v>
      </c>
      <c r="O1868" s="20">
        <v>2026.0</v>
      </c>
      <c r="P1868" s="20">
        <v>1.0</v>
      </c>
      <c r="Q1868" s="3">
        <v>0.0</v>
      </c>
    </row>
    <row r="1869">
      <c r="A1869" s="3" t="s">
        <v>9376</v>
      </c>
      <c r="B1869" s="3" t="s">
        <v>9377</v>
      </c>
      <c r="C1869" s="20">
        <v>4.0</v>
      </c>
      <c r="D1869" s="20">
        <v>2020.0</v>
      </c>
      <c r="E1869" s="3" t="s">
        <v>9364</v>
      </c>
      <c r="F1869" s="11"/>
      <c r="G1869" s="6">
        <v>44518.0</v>
      </c>
      <c r="H1869" s="6">
        <v>44154.0</v>
      </c>
      <c r="K1869" s="3" t="s">
        <v>9378</v>
      </c>
      <c r="M1869" s="5" t="s">
        <v>9379</v>
      </c>
      <c r="N1869" s="5" t="s">
        <v>9368</v>
      </c>
      <c r="O1869" s="20">
        <v>2026.0</v>
      </c>
      <c r="P1869" s="20">
        <v>1.0</v>
      </c>
      <c r="Q1869" s="3">
        <v>0.0</v>
      </c>
    </row>
    <row r="1870">
      <c r="A1870" s="3" t="s">
        <v>9380</v>
      </c>
      <c r="B1870" s="3" t="s">
        <v>9381</v>
      </c>
      <c r="C1870" s="20">
        <v>2.0</v>
      </c>
      <c r="D1870" s="20">
        <v>2015.0</v>
      </c>
      <c r="E1870" s="3" t="s">
        <v>8200</v>
      </c>
      <c r="F1870" s="11"/>
      <c r="G1870" s="6">
        <v>42521.0</v>
      </c>
      <c r="H1870" s="6">
        <v>42156.0</v>
      </c>
      <c r="M1870" s="5" t="s">
        <v>9382</v>
      </c>
      <c r="N1870" s="5" t="s">
        <v>3933</v>
      </c>
      <c r="O1870" s="20">
        <v>2026.0</v>
      </c>
      <c r="P1870" s="20">
        <v>1.0</v>
      </c>
      <c r="Q1870" s="20">
        <v>1.0</v>
      </c>
    </row>
    <row r="1871">
      <c r="A1871" s="3" t="s">
        <v>9383</v>
      </c>
      <c r="B1871" s="3" t="s">
        <v>9384</v>
      </c>
      <c r="C1871" s="20">
        <v>4.0</v>
      </c>
      <c r="D1871" s="20">
        <v>2015.0</v>
      </c>
      <c r="F1871" s="11"/>
      <c r="G1871" s="6">
        <v>42733.0</v>
      </c>
      <c r="H1871" s="6">
        <v>42368.0</v>
      </c>
      <c r="M1871" s="5" t="s">
        <v>9385</v>
      </c>
      <c r="N1871" s="5" t="s">
        <v>4973</v>
      </c>
      <c r="O1871" s="20">
        <v>2026.0</v>
      </c>
      <c r="P1871" s="20">
        <v>1.0</v>
      </c>
      <c r="Q1871" s="3">
        <v>0.0</v>
      </c>
    </row>
    <row r="1872">
      <c r="A1872" s="3" t="s">
        <v>9386</v>
      </c>
      <c r="B1872" s="3" t="s">
        <v>9387</v>
      </c>
      <c r="C1872" s="20">
        <v>4.0</v>
      </c>
      <c r="D1872" s="20">
        <v>2016.0</v>
      </c>
      <c r="F1872" s="11"/>
      <c r="G1872" s="6">
        <v>43098.0</v>
      </c>
      <c r="H1872" s="6">
        <v>42734.0</v>
      </c>
      <c r="M1872" s="5" t="s">
        <v>9388</v>
      </c>
      <c r="N1872" s="5" t="s">
        <v>4973</v>
      </c>
      <c r="O1872" s="20">
        <v>2026.0</v>
      </c>
      <c r="P1872" s="20">
        <v>1.0</v>
      </c>
      <c r="Q1872" s="3">
        <v>0.0</v>
      </c>
    </row>
    <row r="1873">
      <c r="A1873" s="3" t="s">
        <v>9389</v>
      </c>
      <c r="B1873" s="3" t="s">
        <v>9390</v>
      </c>
      <c r="C1873" s="20">
        <v>1.0</v>
      </c>
      <c r="D1873" s="20">
        <v>2015.0</v>
      </c>
      <c r="F1873" s="11"/>
      <c r="G1873" s="6">
        <v>42490.0</v>
      </c>
      <c r="H1873" s="6">
        <v>42125.0</v>
      </c>
      <c r="M1873" s="5" t="s">
        <v>9391</v>
      </c>
      <c r="N1873" s="5" t="s">
        <v>7221</v>
      </c>
      <c r="O1873" s="20">
        <v>2026.0</v>
      </c>
      <c r="P1873" s="20">
        <v>1.0</v>
      </c>
      <c r="Q1873" s="20">
        <v>1.0</v>
      </c>
    </row>
    <row r="1874">
      <c r="A1874" s="3" t="s">
        <v>9392</v>
      </c>
      <c r="B1874" s="3" t="s">
        <v>9393</v>
      </c>
      <c r="C1874" s="20">
        <v>2.0</v>
      </c>
      <c r="D1874" s="20">
        <v>2019.0</v>
      </c>
      <c r="F1874" s="11"/>
      <c r="G1874" s="6">
        <v>44026.0</v>
      </c>
      <c r="H1874" s="6">
        <v>43661.0</v>
      </c>
      <c r="K1874" s="3" t="s">
        <v>9394</v>
      </c>
      <c r="M1874" s="5" t="s">
        <v>9395</v>
      </c>
      <c r="N1874" s="5" t="s">
        <v>9396</v>
      </c>
      <c r="O1874" s="20">
        <v>2026.0</v>
      </c>
      <c r="P1874" s="20">
        <v>1.0</v>
      </c>
      <c r="Q1874" s="3">
        <v>0.0</v>
      </c>
    </row>
    <row r="1875">
      <c r="A1875" s="3" t="s">
        <v>9397</v>
      </c>
      <c r="B1875" s="3" t="s">
        <v>9398</v>
      </c>
      <c r="C1875" s="20">
        <v>2.0</v>
      </c>
      <c r="D1875" s="20">
        <v>2017.0</v>
      </c>
      <c r="F1875" s="11"/>
      <c r="G1875" s="6">
        <v>43660.0</v>
      </c>
      <c r="H1875" s="6">
        <v>42931.0</v>
      </c>
      <c r="M1875" s="5" t="s">
        <v>9399</v>
      </c>
      <c r="N1875" s="5" t="s">
        <v>9396</v>
      </c>
      <c r="O1875" s="20">
        <v>2026.0</v>
      </c>
      <c r="P1875" s="20">
        <v>1.0</v>
      </c>
      <c r="Q1875" s="3">
        <v>0.0</v>
      </c>
    </row>
    <row r="1876">
      <c r="A1876" s="3" t="s">
        <v>9400</v>
      </c>
      <c r="B1876" s="3" t="s">
        <v>9401</v>
      </c>
      <c r="C1876" s="20">
        <v>2.0</v>
      </c>
      <c r="D1876" s="20">
        <v>2016.0</v>
      </c>
      <c r="F1876" s="11"/>
      <c r="G1876" s="6">
        <v>42916.0</v>
      </c>
      <c r="H1876" s="6">
        <v>42552.0</v>
      </c>
      <c r="M1876" s="5" t="s">
        <v>9402</v>
      </c>
      <c r="N1876" s="5" t="s">
        <v>9396</v>
      </c>
      <c r="O1876" s="20">
        <v>2026.0</v>
      </c>
      <c r="P1876" s="20">
        <v>1.0</v>
      </c>
      <c r="Q1876" s="3">
        <v>0.0</v>
      </c>
    </row>
    <row r="1877">
      <c r="A1877" s="3" t="s">
        <v>9403</v>
      </c>
      <c r="B1877" s="3" t="s">
        <v>9404</v>
      </c>
      <c r="C1877" s="20">
        <v>3.0</v>
      </c>
      <c r="D1877" s="20">
        <v>2016.0</v>
      </c>
      <c r="E1877" s="3" t="s">
        <v>9405</v>
      </c>
      <c r="F1877" s="11"/>
      <c r="G1877" s="6">
        <v>43030.0</v>
      </c>
      <c r="H1877" s="6">
        <v>42666.0</v>
      </c>
      <c r="M1877" s="5" t="s">
        <v>9406</v>
      </c>
      <c r="N1877" s="5" t="s">
        <v>9407</v>
      </c>
      <c r="O1877" s="20">
        <v>2026.0</v>
      </c>
      <c r="P1877" s="20">
        <v>1.0</v>
      </c>
      <c r="Q1877" s="3">
        <v>0.0</v>
      </c>
    </row>
    <row r="1878">
      <c r="A1878" s="3" t="s">
        <v>9408</v>
      </c>
      <c r="B1878" s="3" t="s">
        <v>9409</v>
      </c>
      <c r="C1878" s="20">
        <v>3.0</v>
      </c>
      <c r="D1878" s="20">
        <v>2017.0</v>
      </c>
      <c r="E1878" s="3" t="s">
        <v>1073</v>
      </c>
      <c r="F1878" s="11"/>
      <c r="G1878" s="6">
        <v>43373.0</v>
      </c>
      <c r="H1878" s="6">
        <v>43009.0</v>
      </c>
      <c r="K1878" s="3" t="s">
        <v>9410</v>
      </c>
      <c r="M1878" s="5" t="s">
        <v>9411</v>
      </c>
      <c r="N1878" s="5" t="s">
        <v>1077</v>
      </c>
      <c r="O1878" s="20">
        <v>2026.0</v>
      </c>
      <c r="P1878" s="20">
        <v>1.0</v>
      </c>
      <c r="Q1878" s="3">
        <v>0.0</v>
      </c>
    </row>
    <row r="1879">
      <c r="A1879" s="3" t="s">
        <v>9412</v>
      </c>
      <c r="B1879" s="3" t="s">
        <v>9413</v>
      </c>
      <c r="C1879" s="20">
        <v>4.0</v>
      </c>
      <c r="D1879" s="20">
        <v>2014.0</v>
      </c>
      <c r="F1879" s="11"/>
      <c r="G1879" s="6">
        <v>42427.0</v>
      </c>
      <c r="H1879" s="6">
        <v>42063.0</v>
      </c>
      <c r="M1879" s="5" t="s">
        <v>9414</v>
      </c>
      <c r="N1879" s="5" t="s">
        <v>9415</v>
      </c>
      <c r="O1879" s="20">
        <v>2026.0</v>
      </c>
      <c r="P1879" s="20">
        <v>1.0</v>
      </c>
      <c r="Q1879" s="3">
        <v>0.0</v>
      </c>
    </row>
    <row r="1880">
      <c r="A1880" s="3" t="s">
        <v>9416</v>
      </c>
      <c r="B1880" s="3" t="s">
        <v>9417</v>
      </c>
      <c r="C1880" s="20">
        <v>1.0</v>
      </c>
      <c r="D1880" s="20">
        <v>2018.0</v>
      </c>
      <c r="F1880" s="11"/>
      <c r="G1880" s="6">
        <v>43583.0</v>
      </c>
      <c r="H1880" s="6">
        <v>43219.0</v>
      </c>
      <c r="J1880" s="3" t="s">
        <v>9418</v>
      </c>
      <c r="M1880" s="5" t="s">
        <v>9419</v>
      </c>
      <c r="N1880" s="5" t="s">
        <v>1493</v>
      </c>
      <c r="O1880" s="20">
        <v>2026.0</v>
      </c>
      <c r="P1880" s="20">
        <v>1.0</v>
      </c>
      <c r="Q1880" s="20">
        <v>1.0</v>
      </c>
    </row>
    <row r="1881">
      <c r="A1881" s="3" t="s">
        <v>9420</v>
      </c>
      <c r="B1881" s="3" t="s">
        <v>9421</v>
      </c>
      <c r="C1881" s="20">
        <v>2.0</v>
      </c>
      <c r="D1881" s="20">
        <v>2017.0</v>
      </c>
      <c r="F1881" s="11"/>
      <c r="G1881" s="6">
        <v>43238.0</v>
      </c>
      <c r="H1881" s="6">
        <v>42874.0</v>
      </c>
      <c r="M1881" s="5" t="s">
        <v>9422</v>
      </c>
      <c r="N1881" s="5" t="s">
        <v>1493</v>
      </c>
      <c r="O1881" s="20">
        <v>2026.0</v>
      </c>
      <c r="P1881" s="20">
        <v>1.0</v>
      </c>
      <c r="Q1881" s="3">
        <v>0.0</v>
      </c>
    </row>
    <row r="1882">
      <c r="A1882" s="3" t="s">
        <v>9423</v>
      </c>
      <c r="B1882" s="3" t="s">
        <v>9424</v>
      </c>
      <c r="C1882" s="20">
        <v>2.0</v>
      </c>
      <c r="D1882" s="20">
        <v>2020.0</v>
      </c>
      <c r="E1882" s="3" t="s">
        <v>9425</v>
      </c>
      <c r="F1882" s="11"/>
      <c r="G1882" s="6">
        <v>44439.0</v>
      </c>
      <c r="H1882" s="6">
        <v>44075.0</v>
      </c>
      <c r="K1882" s="3" t="s">
        <v>9426</v>
      </c>
      <c r="M1882" s="5" t="s">
        <v>9427</v>
      </c>
      <c r="N1882" s="5" t="s">
        <v>9428</v>
      </c>
      <c r="O1882" s="20">
        <v>2026.0</v>
      </c>
      <c r="P1882" s="20">
        <v>1.0</v>
      </c>
      <c r="Q1882" s="3">
        <v>0.0</v>
      </c>
    </row>
    <row r="1883">
      <c r="A1883" s="3" t="s">
        <v>9429</v>
      </c>
      <c r="B1883" s="3" t="s">
        <v>9430</v>
      </c>
      <c r="C1883" s="20">
        <v>1.0</v>
      </c>
      <c r="D1883" s="20">
        <v>2018.0</v>
      </c>
      <c r="E1883" s="3" t="s">
        <v>9431</v>
      </c>
      <c r="F1883" s="11"/>
      <c r="G1883" s="6">
        <v>43553.0</v>
      </c>
      <c r="H1883" s="6">
        <v>43189.0</v>
      </c>
      <c r="K1883" s="3" t="s">
        <v>9432</v>
      </c>
      <c r="M1883" s="5" t="s">
        <v>9433</v>
      </c>
      <c r="N1883" s="5" t="s">
        <v>9434</v>
      </c>
      <c r="O1883" s="20">
        <v>2026.0</v>
      </c>
      <c r="P1883" s="20">
        <v>1.0</v>
      </c>
      <c r="Q1883" s="3">
        <v>0.0</v>
      </c>
    </row>
    <row r="1884">
      <c r="A1884" s="3" t="s">
        <v>9431</v>
      </c>
      <c r="B1884" s="3" t="s">
        <v>9435</v>
      </c>
      <c r="C1884" s="20">
        <v>1.0</v>
      </c>
      <c r="D1884" s="20">
        <v>2017.0</v>
      </c>
      <c r="E1884" s="3" t="s">
        <v>9436</v>
      </c>
      <c r="F1884" s="11"/>
      <c r="G1884" s="6">
        <v>43188.0</v>
      </c>
      <c r="H1884" s="6">
        <v>42824.0</v>
      </c>
      <c r="M1884" s="5" t="s">
        <v>9437</v>
      </c>
      <c r="N1884" s="5" t="s">
        <v>9434</v>
      </c>
      <c r="O1884" s="20">
        <v>2026.0</v>
      </c>
      <c r="P1884" s="20">
        <v>1.0</v>
      </c>
      <c r="Q1884" s="3">
        <v>0.0</v>
      </c>
    </row>
    <row r="1885">
      <c r="A1885" s="3" t="s">
        <v>9436</v>
      </c>
      <c r="B1885" s="3" t="s">
        <v>9438</v>
      </c>
      <c r="C1885" s="20">
        <v>1.0</v>
      </c>
      <c r="D1885" s="20">
        <v>2016.0</v>
      </c>
      <c r="E1885" s="3" t="s">
        <v>9439</v>
      </c>
      <c r="F1885" s="11"/>
      <c r="G1885" s="6">
        <v>42823.0</v>
      </c>
      <c r="H1885" s="6">
        <v>42459.0</v>
      </c>
      <c r="M1885" s="5" t="s">
        <v>9440</v>
      </c>
      <c r="N1885" s="5" t="s">
        <v>9434</v>
      </c>
      <c r="O1885" s="20">
        <v>2026.0</v>
      </c>
      <c r="P1885" s="20">
        <v>1.0</v>
      </c>
      <c r="Q1885" s="3">
        <v>0.0</v>
      </c>
    </row>
    <row r="1886">
      <c r="A1886" s="3" t="s">
        <v>9441</v>
      </c>
      <c r="B1886" s="3" t="s">
        <v>9442</v>
      </c>
      <c r="C1886" s="20">
        <v>3.0</v>
      </c>
      <c r="D1886" s="20">
        <v>2025.0</v>
      </c>
      <c r="E1886" s="3" t="s">
        <v>9443</v>
      </c>
      <c r="F1886" s="7">
        <v>0.0292</v>
      </c>
      <c r="I1886" s="3" t="s">
        <v>9444</v>
      </c>
      <c r="J1886" s="3" t="s">
        <v>9445</v>
      </c>
      <c r="M1886" s="5" t="s">
        <v>9446</v>
      </c>
      <c r="N1886" s="5" t="s">
        <v>9447</v>
      </c>
      <c r="O1886" s="20">
        <v>2026.0</v>
      </c>
      <c r="P1886" s="20">
        <v>1.0</v>
      </c>
      <c r="Q1886" s="20">
        <v>1.0</v>
      </c>
    </row>
    <row r="1887">
      <c r="A1887" s="3" t="s">
        <v>9443</v>
      </c>
      <c r="B1887" s="3" t="s">
        <v>9448</v>
      </c>
      <c r="C1887" s="20">
        <v>3.0</v>
      </c>
      <c r="D1887" s="20">
        <v>2024.0</v>
      </c>
      <c r="E1887" s="3" t="s">
        <v>9449</v>
      </c>
      <c r="F1887" s="7">
        <v>0.0292</v>
      </c>
      <c r="I1887" s="3" t="s">
        <v>9450</v>
      </c>
      <c r="J1887" s="3" t="s">
        <v>9451</v>
      </c>
      <c r="M1887" s="5" t="s">
        <v>9452</v>
      </c>
      <c r="N1887" s="5" t="s">
        <v>9447</v>
      </c>
      <c r="O1887" s="20">
        <v>2026.0</v>
      </c>
      <c r="P1887" s="20">
        <v>1.0</v>
      </c>
      <c r="Q1887" s="20">
        <v>1.0</v>
      </c>
    </row>
    <row r="1888">
      <c r="A1888" s="3" t="s">
        <v>9449</v>
      </c>
      <c r="B1888" s="3" t="s">
        <v>9453</v>
      </c>
      <c r="C1888" s="20">
        <v>4.0</v>
      </c>
      <c r="D1888" s="20">
        <v>2023.0</v>
      </c>
      <c r="E1888" s="3" t="s">
        <v>9454</v>
      </c>
      <c r="F1888" s="7">
        <v>0.0292</v>
      </c>
      <c r="J1888" s="3" t="s">
        <v>9455</v>
      </c>
      <c r="M1888" s="5" t="s">
        <v>9456</v>
      </c>
      <c r="N1888" s="5" t="s">
        <v>9447</v>
      </c>
      <c r="O1888" s="20">
        <v>2026.0</v>
      </c>
      <c r="P1888" s="20">
        <v>1.0</v>
      </c>
      <c r="Q1888" s="20">
        <v>1.0</v>
      </c>
    </row>
    <row r="1889">
      <c r="A1889" s="3" t="s">
        <v>9454</v>
      </c>
      <c r="B1889" s="3" t="s">
        <v>9457</v>
      </c>
      <c r="C1889" s="20">
        <v>4.0</v>
      </c>
      <c r="D1889" s="20">
        <v>2022.0</v>
      </c>
      <c r="E1889" s="3" t="s">
        <v>9458</v>
      </c>
      <c r="F1889" s="7">
        <v>0.0292</v>
      </c>
      <c r="J1889" s="3" t="s">
        <v>9459</v>
      </c>
      <c r="M1889" s="5" t="s">
        <v>9460</v>
      </c>
      <c r="N1889" s="5" t="s">
        <v>9447</v>
      </c>
      <c r="O1889" s="20">
        <v>2026.0</v>
      </c>
      <c r="P1889" s="20">
        <v>1.0</v>
      </c>
      <c r="Q1889" s="20">
        <v>1.0</v>
      </c>
    </row>
    <row r="1890">
      <c r="A1890" s="3" t="s">
        <v>9458</v>
      </c>
      <c r="B1890" s="3" t="s">
        <v>9461</v>
      </c>
      <c r="C1890" s="20">
        <v>4.0</v>
      </c>
      <c r="D1890" s="20">
        <v>2021.0</v>
      </c>
      <c r="E1890" s="3" t="s">
        <v>9462</v>
      </c>
      <c r="F1890" s="11"/>
      <c r="J1890" s="3" t="s">
        <v>9463</v>
      </c>
      <c r="M1890" s="5" t="s">
        <v>9464</v>
      </c>
      <c r="N1890" s="5" t="s">
        <v>9447</v>
      </c>
      <c r="O1890" s="20">
        <v>2026.0</v>
      </c>
      <c r="P1890" s="20">
        <v>1.0</v>
      </c>
      <c r="Q1890" s="20">
        <v>1.0</v>
      </c>
    </row>
    <row r="1891">
      <c r="A1891" s="3" t="s">
        <v>9462</v>
      </c>
      <c r="B1891" s="3" t="s">
        <v>9465</v>
      </c>
      <c r="C1891" s="20">
        <v>4.0</v>
      </c>
      <c r="D1891" s="20">
        <v>2020.0</v>
      </c>
      <c r="E1891" s="3" t="s">
        <v>9466</v>
      </c>
      <c r="F1891" s="11"/>
      <c r="G1891" s="6">
        <v>44561.0</v>
      </c>
      <c r="H1891" s="6">
        <v>44197.0</v>
      </c>
      <c r="J1891" s="3" t="s">
        <v>9467</v>
      </c>
      <c r="M1891" s="5" t="s">
        <v>9468</v>
      </c>
      <c r="N1891" s="5" t="s">
        <v>9447</v>
      </c>
      <c r="O1891" s="20">
        <v>2026.0</v>
      </c>
      <c r="P1891" s="20">
        <v>1.0</v>
      </c>
      <c r="Q1891" s="3">
        <v>0.0</v>
      </c>
    </row>
    <row r="1892">
      <c r="A1892" s="3" t="s">
        <v>9466</v>
      </c>
      <c r="B1892" s="3" t="s">
        <v>9469</v>
      </c>
      <c r="C1892" s="20">
        <v>4.0</v>
      </c>
      <c r="D1892" s="20">
        <v>2019.0</v>
      </c>
      <c r="E1892" s="3" t="s">
        <v>9470</v>
      </c>
      <c r="F1892" s="11"/>
      <c r="G1892" s="6">
        <v>44196.0</v>
      </c>
      <c r="H1892" s="6">
        <v>43831.0</v>
      </c>
      <c r="M1892" s="5" t="s">
        <v>9471</v>
      </c>
      <c r="N1892" s="5" t="s">
        <v>9447</v>
      </c>
      <c r="O1892" s="20">
        <v>2026.0</v>
      </c>
      <c r="P1892" s="20">
        <v>1.0</v>
      </c>
      <c r="Q1892" s="3">
        <v>0.0</v>
      </c>
    </row>
    <row r="1893">
      <c r="A1893" s="3" t="s">
        <v>9470</v>
      </c>
      <c r="B1893" s="3" t="s">
        <v>9472</v>
      </c>
      <c r="C1893" s="20">
        <v>4.0</v>
      </c>
      <c r="D1893" s="20">
        <v>2018.0</v>
      </c>
      <c r="E1893" s="3" t="s">
        <v>9473</v>
      </c>
      <c r="F1893" s="11"/>
      <c r="G1893" s="6">
        <v>43830.0</v>
      </c>
      <c r="H1893" s="6">
        <v>43466.0</v>
      </c>
      <c r="M1893" s="5" t="s">
        <v>9474</v>
      </c>
      <c r="N1893" s="5" t="s">
        <v>9447</v>
      </c>
      <c r="O1893" s="20">
        <v>2026.0</v>
      </c>
      <c r="P1893" s="20">
        <v>1.0</v>
      </c>
      <c r="Q1893" s="20">
        <v>1.0</v>
      </c>
    </row>
    <row r="1894">
      <c r="A1894" s="3" t="s">
        <v>9475</v>
      </c>
      <c r="B1894" s="3" t="s">
        <v>9476</v>
      </c>
      <c r="C1894" s="20">
        <v>4.0</v>
      </c>
      <c r="D1894" s="20">
        <v>2015.0</v>
      </c>
      <c r="F1894" s="11"/>
      <c r="M1894" s="5" t="s">
        <v>9477</v>
      </c>
      <c r="N1894" s="5" t="s">
        <v>9478</v>
      </c>
      <c r="O1894" s="20">
        <v>2026.0</v>
      </c>
      <c r="P1894" s="20">
        <v>1.0</v>
      </c>
      <c r="Q1894" s="3">
        <v>0.0</v>
      </c>
    </row>
    <row r="1895">
      <c r="A1895" s="3" t="s">
        <v>9479</v>
      </c>
      <c r="B1895" s="3" t="s">
        <v>9480</v>
      </c>
      <c r="C1895" s="20">
        <v>1.0</v>
      </c>
      <c r="D1895" s="20">
        <v>2018.0</v>
      </c>
      <c r="E1895" s="3" t="s">
        <v>9481</v>
      </c>
      <c r="F1895" s="11"/>
      <c r="G1895" s="6">
        <v>43555.0</v>
      </c>
      <c r="H1895" s="6">
        <v>43191.0</v>
      </c>
      <c r="K1895" s="3" t="s">
        <v>9482</v>
      </c>
      <c r="M1895" s="5" t="s">
        <v>9483</v>
      </c>
      <c r="N1895" s="5" t="s">
        <v>743</v>
      </c>
      <c r="O1895" s="20">
        <v>2026.0</v>
      </c>
      <c r="P1895" s="20">
        <v>1.0</v>
      </c>
      <c r="Q1895" s="3">
        <v>0.0</v>
      </c>
    </row>
    <row r="1896">
      <c r="A1896" s="3" t="s">
        <v>9484</v>
      </c>
      <c r="B1896" s="3" t="s">
        <v>9485</v>
      </c>
      <c r="C1896" s="20">
        <v>1.0</v>
      </c>
      <c r="D1896" s="20">
        <v>2015.0</v>
      </c>
      <c r="E1896" s="3" t="s">
        <v>9486</v>
      </c>
      <c r="F1896" s="11"/>
      <c r="G1896" s="6">
        <v>42460.0</v>
      </c>
      <c r="H1896" s="6">
        <v>42095.0</v>
      </c>
      <c r="M1896" s="5" t="s">
        <v>9487</v>
      </c>
      <c r="N1896" s="5" t="s">
        <v>743</v>
      </c>
      <c r="O1896" s="20">
        <v>2026.0</v>
      </c>
      <c r="P1896" s="20">
        <v>1.0</v>
      </c>
      <c r="Q1896" s="3">
        <v>0.0</v>
      </c>
    </row>
    <row r="1897">
      <c r="A1897" s="3" t="s">
        <v>9481</v>
      </c>
      <c r="B1897" s="3" t="s">
        <v>9488</v>
      </c>
      <c r="C1897" s="20">
        <v>2.0</v>
      </c>
      <c r="D1897" s="20">
        <v>2017.0</v>
      </c>
      <c r="E1897" s="3" t="s">
        <v>9489</v>
      </c>
      <c r="F1897" s="11"/>
      <c r="G1897" s="6">
        <v>43190.0</v>
      </c>
      <c r="H1897" s="6">
        <v>42826.0</v>
      </c>
      <c r="M1897" s="5" t="s">
        <v>9490</v>
      </c>
      <c r="N1897" s="5" t="s">
        <v>743</v>
      </c>
      <c r="O1897" s="20">
        <v>2026.0</v>
      </c>
      <c r="P1897" s="20">
        <v>1.0</v>
      </c>
      <c r="Q1897" s="3">
        <v>0.0</v>
      </c>
    </row>
    <row r="1898">
      <c r="A1898" s="3" t="s">
        <v>9489</v>
      </c>
      <c r="B1898" s="3" t="s">
        <v>9491</v>
      </c>
      <c r="C1898" s="20">
        <v>4.0</v>
      </c>
      <c r="D1898" s="20">
        <v>2015.0</v>
      </c>
      <c r="E1898" s="3" t="s">
        <v>9484</v>
      </c>
      <c r="F1898" s="11"/>
      <c r="G1898" s="6">
        <v>42825.0</v>
      </c>
      <c r="H1898" s="6">
        <v>42461.0</v>
      </c>
      <c r="M1898" s="5" t="s">
        <v>9492</v>
      </c>
      <c r="N1898" s="5" t="s">
        <v>743</v>
      </c>
      <c r="O1898" s="20">
        <v>2026.0</v>
      </c>
      <c r="P1898" s="20">
        <v>1.0</v>
      </c>
      <c r="Q1898" s="3">
        <v>0.0</v>
      </c>
    </row>
    <row r="1899">
      <c r="A1899" s="3" t="s">
        <v>9493</v>
      </c>
      <c r="B1899" s="3" t="s">
        <v>9494</v>
      </c>
      <c r="C1899" s="20">
        <v>4.0</v>
      </c>
      <c r="D1899" s="20">
        <v>2020.0</v>
      </c>
      <c r="E1899" s="3" t="s">
        <v>9495</v>
      </c>
      <c r="F1899" s="11"/>
      <c r="M1899" s="5" t="s">
        <v>9496</v>
      </c>
      <c r="N1899" s="5" t="s">
        <v>9497</v>
      </c>
      <c r="O1899" s="20">
        <v>2026.0</v>
      </c>
      <c r="P1899" s="20">
        <v>1.0</v>
      </c>
      <c r="Q1899" s="20">
        <v>1.0</v>
      </c>
    </row>
    <row r="1900">
      <c r="A1900" s="3" t="s">
        <v>9495</v>
      </c>
      <c r="B1900" s="3" t="s">
        <v>9498</v>
      </c>
      <c r="C1900" s="20">
        <v>1.0</v>
      </c>
      <c r="D1900" s="20">
        <v>2020.0</v>
      </c>
      <c r="E1900" s="3" t="s">
        <v>9499</v>
      </c>
      <c r="F1900" s="11"/>
      <c r="G1900" s="6">
        <v>44210.0</v>
      </c>
      <c r="H1900" s="6">
        <v>43845.0</v>
      </c>
      <c r="J1900" s="3" t="s">
        <v>9500</v>
      </c>
      <c r="M1900" s="5" t="s">
        <v>9501</v>
      </c>
      <c r="N1900" s="5" t="s">
        <v>9497</v>
      </c>
      <c r="O1900" s="20">
        <v>2026.0</v>
      </c>
      <c r="P1900" s="20">
        <v>1.0</v>
      </c>
      <c r="Q1900" s="3">
        <v>0.0</v>
      </c>
    </row>
    <row r="1901">
      <c r="A1901" s="3" t="s">
        <v>9502</v>
      </c>
      <c r="B1901" s="3" t="s">
        <v>9503</v>
      </c>
      <c r="C1901" s="20">
        <v>3.0</v>
      </c>
      <c r="D1901" s="20">
        <v>2018.0</v>
      </c>
      <c r="E1901" s="3" t="s">
        <v>9504</v>
      </c>
      <c r="F1901" s="11"/>
      <c r="G1901" s="6">
        <v>43738.0</v>
      </c>
      <c r="H1901" s="6">
        <v>43374.0</v>
      </c>
      <c r="M1901" s="5" t="s">
        <v>9505</v>
      </c>
      <c r="N1901" s="5" t="s">
        <v>9506</v>
      </c>
      <c r="O1901" s="20">
        <v>2026.0</v>
      </c>
      <c r="P1901" s="20">
        <v>1.0</v>
      </c>
      <c r="Q1901" s="20">
        <v>1.0</v>
      </c>
    </row>
    <row r="1902">
      <c r="A1902" s="3" t="s">
        <v>9507</v>
      </c>
      <c r="B1902" s="3" t="s">
        <v>9508</v>
      </c>
      <c r="C1902" s="20">
        <v>4.0</v>
      </c>
      <c r="D1902" s="20">
        <v>2019.0</v>
      </c>
      <c r="E1902" s="3" t="s">
        <v>9502</v>
      </c>
      <c r="F1902" s="11"/>
      <c r="G1902" s="6">
        <v>44104.0</v>
      </c>
      <c r="H1902" s="6">
        <v>43739.0</v>
      </c>
      <c r="K1902" s="3" t="s">
        <v>9509</v>
      </c>
      <c r="M1902" s="5" t="s">
        <v>9510</v>
      </c>
      <c r="N1902" s="5" t="s">
        <v>9506</v>
      </c>
      <c r="O1902" s="20">
        <v>2026.0</v>
      </c>
      <c r="P1902" s="20">
        <v>1.0</v>
      </c>
      <c r="Q1902" s="20">
        <v>1.0</v>
      </c>
    </row>
    <row r="1903">
      <c r="A1903" s="3" t="s">
        <v>9511</v>
      </c>
      <c r="B1903" s="3" t="s">
        <v>9512</v>
      </c>
      <c r="C1903" s="20">
        <v>1.0</v>
      </c>
      <c r="D1903" s="20">
        <v>2018.0</v>
      </c>
      <c r="E1903" s="3" t="s">
        <v>9513</v>
      </c>
      <c r="F1903" s="11"/>
      <c r="G1903" s="6">
        <v>43556.0</v>
      </c>
      <c r="H1903" s="6">
        <v>43191.0</v>
      </c>
      <c r="M1903" s="5" t="s">
        <v>9514</v>
      </c>
      <c r="N1903" s="5" t="s">
        <v>9515</v>
      </c>
      <c r="O1903" s="20">
        <v>2026.0</v>
      </c>
      <c r="P1903" s="20">
        <v>1.0</v>
      </c>
      <c r="Q1903" s="3">
        <v>0.0</v>
      </c>
    </row>
    <row r="1904">
      <c r="A1904" s="3" t="s">
        <v>9513</v>
      </c>
      <c r="B1904" s="3" t="s">
        <v>9516</v>
      </c>
      <c r="C1904" s="20">
        <v>1.0</v>
      </c>
      <c r="D1904" s="20">
        <v>2017.0</v>
      </c>
      <c r="E1904" s="3" t="s">
        <v>9517</v>
      </c>
      <c r="F1904" s="11"/>
      <c r="G1904" s="6">
        <v>43191.0</v>
      </c>
      <c r="H1904" s="6">
        <v>42826.0</v>
      </c>
      <c r="M1904" s="5" t="s">
        <v>9518</v>
      </c>
      <c r="N1904" s="5" t="s">
        <v>9515</v>
      </c>
      <c r="O1904" s="20">
        <v>2026.0</v>
      </c>
      <c r="P1904" s="20">
        <v>1.0</v>
      </c>
      <c r="Q1904" s="3">
        <v>0.0</v>
      </c>
    </row>
    <row r="1905">
      <c r="A1905" s="3" t="s">
        <v>9519</v>
      </c>
      <c r="B1905" s="3" t="s">
        <v>9520</v>
      </c>
      <c r="C1905" s="20">
        <v>1.0</v>
      </c>
      <c r="D1905" s="20">
        <v>2022.0</v>
      </c>
      <c r="E1905" s="3" t="s">
        <v>9521</v>
      </c>
      <c r="F1905" s="11"/>
      <c r="K1905" s="3" t="s">
        <v>9522</v>
      </c>
      <c r="M1905" s="5" t="s">
        <v>9523</v>
      </c>
      <c r="N1905" s="5" t="s">
        <v>9515</v>
      </c>
      <c r="O1905" s="20">
        <v>2026.0</v>
      </c>
      <c r="P1905" s="20">
        <v>1.0</v>
      </c>
      <c r="Q1905" s="3">
        <v>0.0</v>
      </c>
    </row>
    <row r="1906">
      <c r="A1906" s="3" t="s">
        <v>9521</v>
      </c>
      <c r="B1906" s="3" t="s">
        <v>9524</v>
      </c>
      <c r="C1906" s="20">
        <v>1.0</v>
      </c>
      <c r="D1906" s="20">
        <v>2021.0</v>
      </c>
      <c r="E1906" s="3" t="s">
        <v>9525</v>
      </c>
      <c r="F1906" s="11"/>
      <c r="J1906" s="3" t="s">
        <v>9526</v>
      </c>
      <c r="M1906" s="5" t="s">
        <v>9527</v>
      </c>
      <c r="N1906" s="5" t="s">
        <v>9515</v>
      </c>
      <c r="O1906" s="20">
        <v>2026.0</v>
      </c>
      <c r="P1906" s="20">
        <v>1.0</v>
      </c>
      <c r="Q1906" s="3">
        <v>0.0</v>
      </c>
    </row>
    <row r="1907">
      <c r="A1907" s="3" t="s">
        <v>9525</v>
      </c>
      <c r="B1907" s="3" t="s">
        <v>9528</v>
      </c>
      <c r="C1907" s="20">
        <v>2.0</v>
      </c>
      <c r="D1907" s="20">
        <v>2020.0</v>
      </c>
      <c r="E1907" s="3" t="s">
        <v>9529</v>
      </c>
      <c r="F1907" s="11"/>
      <c r="J1907" s="3" t="s">
        <v>9530</v>
      </c>
      <c r="M1907" s="5" t="s">
        <v>9531</v>
      </c>
      <c r="N1907" s="5" t="s">
        <v>9515</v>
      </c>
      <c r="O1907" s="20">
        <v>2026.0</v>
      </c>
      <c r="P1907" s="20">
        <v>1.0</v>
      </c>
      <c r="Q1907" s="3">
        <v>0.0</v>
      </c>
    </row>
    <row r="1908">
      <c r="A1908" s="3" t="s">
        <v>9529</v>
      </c>
      <c r="B1908" s="3" t="s">
        <v>9532</v>
      </c>
      <c r="C1908" s="20">
        <v>2.0</v>
      </c>
      <c r="D1908" s="20">
        <v>2019.0</v>
      </c>
      <c r="E1908" s="3" t="s">
        <v>9511</v>
      </c>
      <c r="F1908" s="11"/>
      <c r="G1908" s="6">
        <v>43922.0</v>
      </c>
      <c r="H1908" s="6">
        <v>43556.0</v>
      </c>
      <c r="M1908" s="5" t="s">
        <v>9533</v>
      </c>
      <c r="N1908" s="5" t="s">
        <v>9515</v>
      </c>
      <c r="O1908" s="20">
        <v>2026.0</v>
      </c>
      <c r="P1908" s="20">
        <v>1.0</v>
      </c>
      <c r="Q1908" s="3">
        <v>0.0</v>
      </c>
    </row>
    <row r="1909">
      <c r="A1909" s="3" t="s">
        <v>2600</v>
      </c>
      <c r="B1909" s="3" t="s">
        <v>9534</v>
      </c>
      <c r="C1909" s="20">
        <v>3.0</v>
      </c>
      <c r="D1909" s="20">
        <v>2017.0</v>
      </c>
      <c r="E1909" s="3" t="s">
        <v>9535</v>
      </c>
      <c r="F1909" s="11"/>
      <c r="G1909" s="6">
        <v>43343.0</v>
      </c>
      <c r="H1909" s="6">
        <v>42979.0</v>
      </c>
      <c r="M1909" s="5" t="s">
        <v>9536</v>
      </c>
      <c r="N1909" s="5" t="s">
        <v>2603</v>
      </c>
      <c r="O1909" s="20">
        <v>2026.0</v>
      </c>
      <c r="P1909" s="20">
        <v>1.0</v>
      </c>
      <c r="Q1909" s="3">
        <v>0.0</v>
      </c>
    </row>
    <row r="1910">
      <c r="A1910" s="3" t="s">
        <v>9537</v>
      </c>
      <c r="B1910" s="3" t="s">
        <v>9538</v>
      </c>
      <c r="C1910" s="20">
        <v>4.0</v>
      </c>
      <c r="D1910" s="20">
        <v>2018.0</v>
      </c>
      <c r="E1910" s="3" t="s">
        <v>9539</v>
      </c>
      <c r="F1910" s="11"/>
      <c r="G1910" s="6">
        <v>43800.0</v>
      </c>
      <c r="H1910" s="6">
        <v>43436.0</v>
      </c>
      <c r="M1910" s="5" t="s">
        <v>9540</v>
      </c>
      <c r="N1910" s="5" t="s">
        <v>9541</v>
      </c>
      <c r="O1910" s="20">
        <v>2026.0</v>
      </c>
      <c r="P1910" s="20">
        <v>1.0</v>
      </c>
      <c r="Q1910" s="3">
        <v>0.0</v>
      </c>
    </row>
    <row r="1911">
      <c r="A1911" s="3" t="s">
        <v>9542</v>
      </c>
      <c r="B1911" s="3" t="s">
        <v>9543</v>
      </c>
      <c r="C1911" s="20">
        <v>4.0</v>
      </c>
      <c r="D1911" s="20">
        <v>2015.0</v>
      </c>
      <c r="E1911" s="3" t="s">
        <v>9544</v>
      </c>
      <c r="F1911" s="11"/>
      <c r="G1911" s="6">
        <v>42705.0</v>
      </c>
      <c r="H1911" s="6">
        <v>42340.0</v>
      </c>
      <c r="M1911" s="5" t="s">
        <v>9545</v>
      </c>
      <c r="N1911" s="5" t="s">
        <v>9541</v>
      </c>
      <c r="O1911" s="20">
        <v>2026.0</v>
      </c>
      <c r="P1911" s="20">
        <v>1.0</v>
      </c>
      <c r="Q1911" s="3">
        <v>0.0</v>
      </c>
    </row>
    <row r="1912">
      <c r="A1912" s="3" t="s">
        <v>9539</v>
      </c>
      <c r="B1912" s="3" t="s">
        <v>9546</v>
      </c>
      <c r="C1912" s="20">
        <v>4.0</v>
      </c>
      <c r="D1912" s="20">
        <v>2017.0</v>
      </c>
      <c r="E1912" s="3" t="s">
        <v>9547</v>
      </c>
      <c r="F1912" s="11"/>
      <c r="G1912" s="6">
        <v>43436.0</v>
      </c>
      <c r="H1912" s="6">
        <v>43071.0</v>
      </c>
      <c r="M1912" s="5" t="s">
        <v>9548</v>
      </c>
      <c r="N1912" s="5" t="s">
        <v>9541</v>
      </c>
      <c r="O1912" s="20">
        <v>2026.0</v>
      </c>
      <c r="P1912" s="20">
        <v>1.0</v>
      </c>
      <c r="Q1912" s="3">
        <v>0.0</v>
      </c>
    </row>
    <row r="1913">
      <c r="A1913" s="3" t="s">
        <v>9547</v>
      </c>
      <c r="B1913" s="3" t="s">
        <v>9549</v>
      </c>
      <c r="C1913" s="20">
        <v>4.0</v>
      </c>
      <c r="D1913" s="20">
        <v>2016.0</v>
      </c>
      <c r="E1913" s="3" t="s">
        <v>9542</v>
      </c>
      <c r="F1913" s="11"/>
      <c r="G1913" s="6">
        <v>43071.0</v>
      </c>
      <c r="H1913" s="6">
        <v>42706.0</v>
      </c>
      <c r="J1913" s="3" t="s">
        <v>9550</v>
      </c>
      <c r="M1913" s="5" t="s">
        <v>9551</v>
      </c>
      <c r="N1913" s="5" t="s">
        <v>9541</v>
      </c>
      <c r="O1913" s="20">
        <v>2026.0</v>
      </c>
      <c r="P1913" s="20">
        <v>1.0</v>
      </c>
      <c r="Q1913" s="3">
        <v>0.0</v>
      </c>
    </row>
    <row r="1914">
      <c r="A1914" s="3" t="s">
        <v>9552</v>
      </c>
      <c r="B1914" s="3" t="s">
        <v>9553</v>
      </c>
      <c r="C1914" s="20">
        <v>3.0</v>
      </c>
      <c r="D1914" s="20">
        <v>2020.0</v>
      </c>
      <c r="E1914" s="3" t="s">
        <v>9554</v>
      </c>
      <c r="F1914" s="11"/>
      <c r="G1914" s="6">
        <v>44531.0</v>
      </c>
      <c r="H1914" s="6">
        <v>44167.0</v>
      </c>
      <c r="K1914" s="3" t="s">
        <v>9555</v>
      </c>
      <c r="M1914" s="5" t="s">
        <v>9556</v>
      </c>
      <c r="N1914" s="5" t="s">
        <v>9541</v>
      </c>
      <c r="O1914" s="20">
        <v>2026.0</v>
      </c>
      <c r="P1914" s="20">
        <v>1.0</v>
      </c>
      <c r="Q1914" s="3">
        <v>0.0</v>
      </c>
    </row>
    <row r="1915">
      <c r="A1915" s="3" t="s">
        <v>9554</v>
      </c>
      <c r="B1915" s="3" t="s">
        <v>9557</v>
      </c>
      <c r="C1915" s="20">
        <v>4.0</v>
      </c>
      <c r="D1915" s="20">
        <v>2019.0</v>
      </c>
      <c r="E1915" s="3" t="s">
        <v>9537</v>
      </c>
      <c r="F1915" s="11"/>
      <c r="G1915" s="6">
        <v>44166.0</v>
      </c>
      <c r="H1915" s="6">
        <v>43801.0</v>
      </c>
      <c r="J1915" s="3" t="s">
        <v>9558</v>
      </c>
      <c r="M1915" s="5" t="s">
        <v>9559</v>
      </c>
      <c r="N1915" s="5" t="s">
        <v>9541</v>
      </c>
      <c r="O1915" s="20">
        <v>2026.0</v>
      </c>
      <c r="P1915" s="20">
        <v>1.0</v>
      </c>
      <c r="Q1915" s="20">
        <v>1.0</v>
      </c>
    </row>
    <row r="1916">
      <c r="A1916" s="3" t="s">
        <v>7711</v>
      </c>
      <c r="B1916" s="3" t="s">
        <v>9560</v>
      </c>
      <c r="C1916" s="20">
        <v>3.0</v>
      </c>
      <c r="D1916" s="20">
        <v>2023.0</v>
      </c>
      <c r="E1916" s="3" t="s">
        <v>9561</v>
      </c>
      <c r="F1916" s="7">
        <v>0.105</v>
      </c>
      <c r="J1916" s="3" t="s">
        <v>9562</v>
      </c>
      <c r="L1916" s="3" t="s">
        <v>495</v>
      </c>
      <c r="M1916" s="5" t="s">
        <v>9563</v>
      </c>
      <c r="N1916" s="5" t="s">
        <v>7714</v>
      </c>
      <c r="O1916" s="20">
        <v>2026.0</v>
      </c>
      <c r="P1916" s="20">
        <v>1.0</v>
      </c>
      <c r="Q1916" s="20">
        <v>1.0</v>
      </c>
    </row>
    <row r="1917">
      <c r="A1917" s="3" t="s">
        <v>9561</v>
      </c>
      <c r="B1917" s="3" t="s">
        <v>9564</v>
      </c>
      <c r="C1917" s="20">
        <v>3.0</v>
      </c>
      <c r="D1917" s="20">
        <v>2021.0</v>
      </c>
      <c r="E1917" s="3" t="s">
        <v>9565</v>
      </c>
      <c r="F1917" s="11"/>
      <c r="G1917" s="6">
        <v>44804.0</v>
      </c>
      <c r="H1917" s="6">
        <v>44440.0</v>
      </c>
      <c r="J1917" s="3" t="s">
        <v>9566</v>
      </c>
      <c r="M1917" s="5" t="s">
        <v>9567</v>
      </c>
      <c r="N1917" s="5" t="s">
        <v>7714</v>
      </c>
      <c r="O1917" s="20">
        <v>2026.0</v>
      </c>
      <c r="P1917" s="20">
        <v>1.0</v>
      </c>
      <c r="Q1917" s="3">
        <v>0.0</v>
      </c>
    </row>
    <row r="1918">
      <c r="A1918" s="3" t="s">
        <v>9568</v>
      </c>
      <c r="B1918" s="3" t="s">
        <v>9569</v>
      </c>
      <c r="C1918" s="20">
        <v>4.0</v>
      </c>
      <c r="D1918" s="20">
        <v>2018.0</v>
      </c>
      <c r="E1918" s="3" t="s">
        <v>9570</v>
      </c>
      <c r="F1918" s="11"/>
      <c r="G1918" s="6">
        <v>43840.0</v>
      </c>
      <c r="H1918" s="6">
        <v>43476.0</v>
      </c>
      <c r="K1918" s="3" t="s">
        <v>9571</v>
      </c>
      <c r="M1918" s="5" t="s">
        <v>9572</v>
      </c>
      <c r="N1918" s="5" t="s">
        <v>9573</v>
      </c>
      <c r="O1918" s="20">
        <v>2026.0</v>
      </c>
      <c r="P1918" s="20">
        <v>1.0</v>
      </c>
      <c r="Q1918" s="20">
        <v>1.0</v>
      </c>
    </row>
    <row r="1919">
      <c r="A1919" s="3" t="s">
        <v>9570</v>
      </c>
      <c r="B1919" s="3" t="s">
        <v>9574</v>
      </c>
      <c r="C1919" s="20">
        <v>4.0</v>
      </c>
      <c r="D1919" s="20">
        <v>2017.0</v>
      </c>
      <c r="E1919" s="3" t="s">
        <v>9575</v>
      </c>
      <c r="F1919" s="11"/>
      <c r="G1919" s="6">
        <v>43475.0</v>
      </c>
      <c r="H1919" s="6">
        <v>43111.0</v>
      </c>
      <c r="M1919" s="5" t="s">
        <v>9576</v>
      </c>
      <c r="N1919" s="5" t="s">
        <v>9573</v>
      </c>
      <c r="O1919" s="20">
        <v>2026.0</v>
      </c>
      <c r="P1919" s="20">
        <v>1.0</v>
      </c>
      <c r="Q1919" s="3">
        <v>0.0</v>
      </c>
    </row>
    <row r="1920">
      <c r="A1920" s="3" t="s">
        <v>9575</v>
      </c>
      <c r="B1920" s="3" t="s">
        <v>9577</v>
      </c>
      <c r="C1920" s="20">
        <v>4.0</v>
      </c>
      <c r="D1920" s="20">
        <v>2016.0</v>
      </c>
      <c r="E1920" s="3" t="s">
        <v>9578</v>
      </c>
      <c r="F1920" s="11"/>
      <c r="G1920" s="6">
        <v>43110.0</v>
      </c>
      <c r="H1920" s="6">
        <v>42746.0</v>
      </c>
      <c r="J1920" s="3" t="s">
        <v>9579</v>
      </c>
      <c r="M1920" s="5" t="s">
        <v>9580</v>
      </c>
      <c r="N1920" s="5" t="s">
        <v>9573</v>
      </c>
      <c r="O1920" s="20">
        <v>2026.0</v>
      </c>
      <c r="P1920" s="20">
        <v>1.0</v>
      </c>
      <c r="Q1920" s="3">
        <v>0.0</v>
      </c>
    </row>
    <row r="1921">
      <c r="A1921" s="3" t="s">
        <v>9581</v>
      </c>
      <c r="B1921" s="3" t="s">
        <v>9582</v>
      </c>
      <c r="C1921" s="20">
        <v>4.0</v>
      </c>
      <c r="D1921" s="20">
        <v>2018.0</v>
      </c>
      <c r="E1921" s="3" t="s">
        <v>9583</v>
      </c>
      <c r="F1921" s="11"/>
      <c r="G1921" s="6">
        <v>43857.0</v>
      </c>
      <c r="H1921" s="6">
        <v>43493.0</v>
      </c>
      <c r="M1921" s="5" t="s">
        <v>9584</v>
      </c>
      <c r="N1921" s="5" t="s">
        <v>6782</v>
      </c>
      <c r="O1921" s="20">
        <v>2026.0</v>
      </c>
      <c r="P1921" s="20">
        <v>1.0</v>
      </c>
      <c r="Q1921" s="20">
        <v>1.0</v>
      </c>
    </row>
    <row r="1922">
      <c r="A1922" s="3" t="s">
        <v>9583</v>
      </c>
      <c r="B1922" s="3" t="s">
        <v>9585</v>
      </c>
      <c r="C1922" s="20">
        <v>4.0</v>
      </c>
      <c r="D1922" s="20">
        <v>2017.0</v>
      </c>
      <c r="E1922" s="3" t="s">
        <v>9586</v>
      </c>
      <c r="F1922" s="11"/>
      <c r="G1922" s="6">
        <v>43492.0</v>
      </c>
      <c r="H1922" s="6">
        <v>43128.0</v>
      </c>
      <c r="M1922" s="5" t="s">
        <v>9587</v>
      </c>
      <c r="N1922" s="5" t="s">
        <v>6782</v>
      </c>
      <c r="O1922" s="20">
        <v>2026.0</v>
      </c>
      <c r="P1922" s="20">
        <v>1.0</v>
      </c>
      <c r="Q1922" s="3">
        <v>0.0</v>
      </c>
    </row>
    <row r="1923">
      <c r="A1923" s="3" t="s">
        <v>9586</v>
      </c>
      <c r="B1923" s="3" t="s">
        <v>9588</v>
      </c>
      <c r="C1923" s="20">
        <v>4.0</v>
      </c>
      <c r="D1923" s="20">
        <v>2016.0</v>
      </c>
      <c r="E1923" s="3" t="s">
        <v>9589</v>
      </c>
      <c r="F1923" s="11"/>
      <c r="G1923" s="6">
        <v>43127.0</v>
      </c>
      <c r="H1923" s="6">
        <v>42763.0</v>
      </c>
      <c r="M1923" s="5" t="s">
        <v>9590</v>
      </c>
      <c r="N1923" s="5" t="s">
        <v>6782</v>
      </c>
      <c r="O1923" s="20">
        <v>2026.0</v>
      </c>
      <c r="P1923" s="20">
        <v>1.0</v>
      </c>
      <c r="Q1923" s="3">
        <v>0.0</v>
      </c>
    </row>
    <row r="1924">
      <c r="A1924" s="3" t="s">
        <v>9591</v>
      </c>
      <c r="B1924" s="3" t="s">
        <v>9592</v>
      </c>
      <c r="C1924" s="20">
        <v>4.0</v>
      </c>
      <c r="D1924" s="20">
        <v>2019.0</v>
      </c>
      <c r="E1924" s="3" t="s">
        <v>9581</v>
      </c>
      <c r="F1924" s="11"/>
      <c r="G1924" s="6">
        <v>44223.0</v>
      </c>
      <c r="H1924" s="6">
        <v>43858.0</v>
      </c>
      <c r="M1924" s="5" t="s">
        <v>9593</v>
      </c>
      <c r="N1924" s="5" t="s">
        <v>6782</v>
      </c>
      <c r="O1924" s="20">
        <v>2026.0</v>
      </c>
      <c r="P1924" s="20">
        <v>1.0</v>
      </c>
      <c r="Q1924" s="3">
        <v>0.0</v>
      </c>
    </row>
    <row r="1925">
      <c r="A1925" s="3" t="s">
        <v>6549</v>
      </c>
      <c r="B1925" s="3" t="s">
        <v>9594</v>
      </c>
      <c r="C1925" s="20">
        <v>2.0</v>
      </c>
      <c r="D1925" s="20">
        <v>2022.0</v>
      </c>
      <c r="E1925" s="3" t="s">
        <v>9595</v>
      </c>
      <c r="F1925" s="11"/>
      <c r="J1925" s="3" t="s">
        <v>9596</v>
      </c>
      <c r="M1925" s="5" t="s">
        <v>9597</v>
      </c>
      <c r="N1925" s="5" t="s">
        <v>6552</v>
      </c>
      <c r="O1925" s="20">
        <v>2026.0</v>
      </c>
      <c r="P1925" s="20">
        <v>1.0</v>
      </c>
      <c r="Q1925" s="3">
        <v>0.0</v>
      </c>
    </row>
    <row r="1926">
      <c r="A1926" s="3" t="s">
        <v>9595</v>
      </c>
      <c r="B1926" s="3" t="s">
        <v>9598</v>
      </c>
      <c r="C1926" s="20">
        <v>2.0</v>
      </c>
      <c r="D1926" s="20">
        <v>2021.0</v>
      </c>
      <c r="E1926" s="3" t="s">
        <v>9599</v>
      </c>
      <c r="F1926" s="11"/>
      <c r="J1926" s="3" t="s">
        <v>9600</v>
      </c>
      <c r="M1926" s="5" t="s">
        <v>9601</v>
      </c>
      <c r="N1926" s="5" t="s">
        <v>6552</v>
      </c>
      <c r="O1926" s="20">
        <v>2026.0</v>
      </c>
      <c r="P1926" s="20">
        <v>1.0</v>
      </c>
      <c r="Q1926" s="20">
        <v>1.0</v>
      </c>
    </row>
    <row r="1927">
      <c r="A1927" s="3" t="s">
        <v>9599</v>
      </c>
      <c r="B1927" s="3" t="s">
        <v>9602</v>
      </c>
      <c r="C1927" s="20">
        <v>1.0</v>
      </c>
      <c r="D1927" s="20">
        <v>2021.0</v>
      </c>
      <c r="E1927" s="3" t="s">
        <v>9603</v>
      </c>
      <c r="F1927" s="11"/>
      <c r="G1927" s="6">
        <v>44408.0</v>
      </c>
      <c r="H1927" s="6">
        <v>44044.0</v>
      </c>
      <c r="J1927" s="3" t="s">
        <v>9604</v>
      </c>
      <c r="M1927" s="5" t="s">
        <v>9605</v>
      </c>
      <c r="N1927" s="5" t="s">
        <v>6552</v>
      </c>
      <c r="O1927" s="20">
        <v>2026.0</v>
      </c>
      <c r="P1927" s="20">
        <v>1.0</v>
      </c>
      <c r="Q1927" s="20">
        <v>1.0</v>
      </c>
    </row>
    <row r="1928">
      <c r="A1928" s="3" t="s">
        <v>9603</v>
      </c>
      <c r="B1928" s="3" t="s">
        <v>9606</v>
      </c>
      <c r="C1928" s="20">
        <v>4.0</v>
      </c>
      <c r="D1928" s="20">
        <v>2019.0</v>
      </c>
      <c r="E1928" s="3" t="s">
        <v>9607</v>
      </c>
      <c r="F1928" s="11"/>
      <c r="G1928" s="6">
        <v>44043.0</v>
      </c>
      <c r="H1928" s="6">
        <v>43678.0</v>
      </c>
      <c r="J1928" s="3" t="s">
        <v>9608</v>
      </c>
      <c r="M1928" s="5" t="s">
        <v>9609</v>
      </c>
      <c r="N1928" s="5" t="s">
        <v>6552</v>
      </c>
      <c r="O1928" s="20">
        <v>2026.0</v>
      </c>
      <c r="P1928" s="20">
        <v>1.0</v>
      </c>
      <c r="Q1928" s="20">
        <v>1.0</v>
      </c>
    </row>
    <row r="1929">
      <c r="A1929" s="3" t="s">
        <v>9607</v>
      </c>
      <c r="B1929" s="3" t="s">
        <v>9610</v>
      </c>
      <c r="C1929" s="20">
        <v>3.0</v>
      </c>
      <c r="D1929" s="20">
        <v>2018.0</v>
      </c>
      <c r="E1929" s="3" t="s">
        <v>9611</v>
      </c>
      <c r="F1929" s="11"/>
      <c r="G1929" s="6">
        <v>43677.0</v>
      </c>
      <c r="H1929" s="6">
        <v>43313.0</v>
      </c>
      <c r="M1929" s="5" t="s">
        <v>9612</v>
      </c>
      <c r="N1929" s="5" t="s">
        <v>6552</v>
      </c>
      <c r="O1929" s="20">
        <v>2026.0</v>
      </c>
      <c r="P1929" s="20">
        <v>1.0</v>
      </c>
      <c r="Q1929" s="20">
        <v>1.0</v>
      </c>
    </row>
    <row r="1930">
      <c r="A1930" s="3" t="s">
        <v>9613</v>
      </c>
      <c r="B1930" s="3" t="s">
        <v>9614</v>
      </c>
      <c r="C1930" s="20">
        <v>4.0</v>
      </c>
      <c r="D1930" s="20">
        <v>2017.0</v>
      </c>
      <c r="E1930" s="3" t="s">
        <v>9615</v>
      </c>
      <c r="F1930" s="11"/>
      <c r="G1930" s="6">
        <v>43495.0</v>
      </c>
      <c r="H1930" s="6">
        <v>43131.0</v>
      </c>
      <c r="K1930" s="3" t="s">
        <v>9616</v>
      </c>
      <c r="M1930" s="5" t="s">
        <v>9617</v>
      </c>
      <c r="N1930" s="5" t="s">
        <v>9618</v>
      </c>
      <c r="O1930" s="20">
        <v>2026.0</v>
      </c>
      <c r="P1930" s="20">
        <v>1.0</v>
      </c>
      <c r="Q1930" s="3">
        <v>0.0</v>
      </c>
    </row>
    <row r="1931">
      <c r="A1931" s="3" t="s">
        <v>9619</v>
      </c>
      <c r="B1931" s="3" t="s">
        <v>9620</v>
      </c>
      <c r="C1931" s="20">
        <v>2.0</v>
      </c>
      <c r="D1931" s="20">
        <v>2023.0</v>
      </c>
      <c r="E1931" s="3" t="s">
        <v>9621</v>
      </c>
      <c r="F1931" s="7">
        <v>0.0357</v>
      </c>
      <c r="J1931" s="3" t="s">
        <v>9622</v>
      </c>
      <c r="M1931" s="5" t="s">
        <v>9623</v>
      </c>
      <c r="N1931" s="5" t="s">
        <v>7019</v>
      </c>
      <c r="O1931" s="20">
        <v>2026.0</v>
      </c>
      <c r="P1931" s="20">
        <v>1.0</v>
      </c>
      <c r="Q1931" s="20">
        <v>1.0</v>
      </c>
    </row>
    <row r="1932">
      <c r="A1932" s="3" t="s">
        <v>7021</v>
      </c>
      <c r="B1932" s="3" t="s">
        <v>9624</v>
      </c>
      <c r="C1932" s="20">
        <v>2.0</v>
      </c>
      <c r="D1932" s="20">
        <v>2024.0</v>
      </c>
      <c r="E1932" s="3" t="s">
        <v>9619</v>
      </c>
      <c r="F1932" s="7">
        <v>0.0357</v>
      </c>
      <c r="I1932" s="3" t="s">
        <v>9625</v>
      </c>
      <c r="J1932" s="3" t="s">
        <v>9626</v>
      </c>
      <c r="M1932" s="5" t="s">
        <v>9627</v>
      </c>
      <c r="N1932" s="5" t="s">
        <v>7019</v>
      </c>
      <c r="O1932" s="20">
        <v>2026.0</v>
      </c>
      <c r="P1932" s="20">
        <v>1.0</v>
      </c>
      <c r="Q1932" s="20">
        <v>1.0</v>
      </c>
    </row>
    <row r="1933">
      <c r="A1933" s="3" t="s">
        <v>6385</v>
      </c>
      <c r="B1933" s="3" t="s">
        <v>9628</v>
      </c>
      <c r="C1933" s="20">
        <v>2.0</v>
      </c>
      <c r="D1933" s="20">
        <v>2022.0</v>
      </c>
      <c r="E1933" s="3" t="s">
        <v>9629</v>
      </c>
      <c r="F1933" s="7">
        <v>0.08</v>
      </c>
      <c r="J1933" s="3" t="s">
        <v>9630</v>
      </c>
      <c r="M1933" s="5" t="s">
        <v>9631</v>
      </c>
      <c r="N1933" s="5" t="s">
        <v>1859</v>
      </c>
      <c r="O1933" s="20">
        <v>2026.0</v>
      </c>
      <c r="P1933" s="20">
        <v>1.0</v>
      </c>
      <c r="Q1933" s="20">
        <v>1.0</v>
      </c>
    </row>
    <row r="1934">
      <c r="A1934" s="3" t="s">
        <v>9629</v>
      </c>
      <c r="B1934" s="3" t="s">
        <v>9632</v>
      </c>
      <c r="C1934" s="20">
        <v>2.0</v>
      </c>
      <c r="D1934" s="20">
        <v>2021.0</v>
      </c>
      <c r="E1934" s="3" t="s">
        <v>9633</v>
      </c>
      <c r="F1934" s="11"/>
      <c r="J1934" s="3" t="s">
        <v>9634</v>
      </c>
      <c r="M1934" s="5" t="s">
        <v>9635</v>
      </c>
      <c r="N1934" s="5" t="s">
        <v>1859</v>
      </c>
      <c r="O1934" s="20">
        <v>2026.0</v>
      </c>
      <c r="P1934" s="20">
        <v>1.0</v>
      </c>
      <c r="Q1934" s="20">
        <v>1.0</v>
      </c>
    </row>
    <row r="1935">
      <c r="A1935" s="3" t="s">
        <v>9633</v>
      </c>
      <c r="B1935" s="3" t="s">
        <v>9636</v>
      </c>
      <c r="C1935" s="20">
        <v>2.0</v>
      </c>
      <c r="D1935" s="20">
        <v>2020.0</v>
      </c>
      <c r="E1935" s="3" t="s">
        <v>9637</v>
      </c>
      <c r="F1935" s="11"/>
      <c r="G1935" s="6">
        <v>44347.0</v>
      </c>
      <c r="H1935" s="6">
        <v>43983.0</v>
      </c>
      <c r="J1935" s="3" t="s">
        <v>9638</v>
      </c>
      <c r="M1935" s="5" t="s">
        <v>9639</v>
      </c>
      <c r="N1935" s="5" t="s">
        <v>1859</v>
      </c>
      <c r="O1935" s="20">
        <v>2026.0</v>
      </c>
      <c r="P1935" s="20">
        <v>1.0</v>
      </c>
      <c r="Q1935" s="20">
        <v>1.0</v>
      </c>
    </row>
    <row r="1936">
      <c r="A1936" s="3" t="s">
        <v>9640</v>
      </c>
      <c r="B1936" s="3" t="s">
        <v>9641</v>
      </c>
      <c r="C1936" s="20">
        <v>2.0</v>
      </c>
      <c r="D1936" s="20">
        <v>2018.0</v>
      </c>
      <c r="E1936" s="3" t="s">
        <v>9642</v>
      </c>
      <c r="F1936" s="11"/>
      <c r="G1936" s="6">
        <v>43668.0</v>
      </c>
      <c r="H1936" s="6">
        <v>43304.0</v>
      </c>
      <c r="M1936" s="5" t="s">
        <v>9643</v>
      </c>
      <c r="N1936" s="5" t="s">
        <v>663</v>
      </c>
      <c r="O1936" s="20">
        <v>2026.0</v>
      </c>
      <c r="P1936" s="20">
        <v>1.0</v>
      </c>
      <c r="Q1936" s="20">
        <v>1.0</v>
      </c>
    </row>
    <row r="1937">
      <c r="A1937" s="3" t="s">
        <v>9642</v>
      </c>
      <c r="B1937" s="3" t="s">
        <v>9644</v>
      </c>
      <c r="C1937" s="20">
        <v>2.0</v>
      </c>
      <c r="D1937" s="20">
        <v>2017.0</v>
      </c>
      <c r="E1937" s="3" t="s">
        <v>9645</v>
      </c>
      <c r="F1937" s="11"/>
      <c r="G1937" s="6">
        <v>43303.0</v>
      </c>
      <c r="H1937" s="6">
        <v>42939.0</v>
      </c>
      <c r="M1937" s="5" t="s">
        <v>9646</v>
      </c>
      <c r="N1937" s="5" t="s">
        <v>663</v>
      </c>
      <c r="O1937" s="20">
        <v>2026.0</v>
      </c>
      <c r="P1937" s="20">
        <v>1.0</v>
      </c>
      <c r="Q1937" s="3">
        <v>0.0</v>
      </c>
    </row>
    <row r="1938">
      <c r="A1938" s="3" t="s">
        <v>9645</v>
      </c>
      <c r="B1938" s="3" t="s">
        <v>9647</v>
      </c>
      <c r="C1938" s="20">
        <v>2.0</v>
      </c>
      <c r="D1938" s="20">
        <v>2016.0</v>
      </c>
      <c r="E1938" s="3" t="s">
        <v>8755</v>
      </c>
      <c r="F1938" s="11"/>
      <c r="G1938" s="6">
        <v>42938.0</v>
      </c>
      <c r="H1938" s="6">
        <v>42574.0</v>
      </c>
      <c r="M1938" s="5" t="s">
        <v>9648</v>
      </c>
      <c r="N1938" s="5" t="s">
        <v>663</v>
      </c>
      <c r="O1938" s="20">
        <v>2026.0</v>
      </c>
      <c r="P1938" s="20">
        <v>1.0</v>
      </c>
      <c r="Q1938" s="3">
        <v>0.0</v>
      </c>
    </row>
    <row r="1939">
      <c r="A1939" s="3" t="s">
        <v>2467</v>
      </c>
      <c r="B1939" s="3" t="s">
        <v>9649</v>
      </c>
      <c r="C1939" s="20">
        <v>2.0</v>
      </c>
      <c r="D1939" s="20">
        <v>2020.0</v>
      </c>
      <c r="E1939" s="3" t="s">
        <v>9650</v>
      </c>
      <c r="F1939" s="11"/>
      <c r="G1939" s="6">
        <v>44399.0</v>
      </c>
      <c r="H1939" s="6">
        <v>44035.0</v>
      </c>
      <c r="J1939" s="3" t="s">
        <v>9651</v>
      </c>
      <c r="M1939" s="5" t="s">
        <v>9652</v>
      </c>
      <c r="N1939" s="5" t="s">
        <v>663</v>
      </c>
      <c r="O1939" s="20">
        <v>2026.0</v>
      </c>
      <c r="P1939" s="20">
        <v>1.0</v>
      </c>
      <c r="Q1939" s="3">
        <v>0.0</v>
      </c>
    </row>
    <row r="1940">
      <c r="A1940" s="3" t="s">
        <v>9650</v>
      </c>
      <c r="B1940" s="3" t="s">
        <v>9653</v>
      </c>
      <c r="C1940" s="20">
        <v>2.0</v>
      </c>
      <c r="D1940" s="20">
        <v>2019.0</v>
      </c>
      <c r="E1940" s="3" t="s">
        <v>9640</v>
      </c>
      <c r="F1940" s="11"/>
      <c r="G1940" s="6">
        <v>44034.0</v>
      </c>
      <c r="H1940" s="6">
        <v>43669.0</v>
      </c>
      <c r="M1940" s="5" t="s">
        <v>9654</v>
      </c>
      <c r="N1940" s="5" t="s">
        <v>663</v>
      </c>
      <c r="O1940" s="20">
        <v>2026.0</v>
      </c>
      <c r="P1940" s="20">
        <v>1.0</v>
      </c>
      <c r="Q1940" s="20">
        <v>1.0</v>
      </c>
    </row>
    <row r="1941">
      <c r="A1941" s="3" t="s">
        <v>9655</v>
      </c>
      <c r="B1941" s="3" t="s">
        <v>9656</v>
      </c>
      <c r="C1941" s="20">
        <v>1.0</v>
      </c>
      <c r="D1941" s="20">
        <v>2018.0</v>
      </c>
      <c r="E1941" s="3" t="s">
        <v>9657</v>
      </c>
      <c r="F1941" s="11"/>
      <c r="G1941" s="6">
        <v>43555.0</v>
      </c>
      <c r="H1941" s="6">
        <v>43191.0</v>
      </c>
      <c r="M1941" s="5" t="s">
        <v>9658</v>
      </c>
      <c r="N1941" s="5" t="s">
        <v>8169</v>
      </c>
      <c r="O1941" s="20">
        <v>2026.0</v>
      </c>
      <c r="P1941" s="20">
        <v>1.0</v>
      </c>
      <c r="Q1941" s="3">
        <v>0.0</v>
      </c>
    </row>
    <row r="1942">
      <c r="A1942" s="3" t="s">
        <v>9659</v>
      </c>
      <c r="B1942" s="3" t="s">
        <v>9660</v>
      </c>
      <c r="C1942" s="20">
        <v>1.0</v>
      </c>
      <c r="D1942" s="20">
        <v>2028.0</v>
      </c>
      <c r="E1942" s="3" t="s">
        <v>9661</v>
      </c>
      <c r="F1942" s="7">
        <v>0.04</v>
      </c>
      <c r="L1942" s="3" t="s">
        <v>541</v>
      </c>
      <c r="M1942" s="5" t="s">
        <v>9662</v>
      </c>
      <c r="N1942" s="5" t="s">
        <v>8169</v>
      </c>
      <c r="O1942" s="20">
        <v>2026.0</v>
      </c>
      <c r="P1942" s="20">
        <v>1.0</v>
      </c>
      <c r="Q1942" s="20">
        <v>1.0</v>
      </c>
    </row>
    <row r="1943">
      <c r="A1943" s="3" t="s">
        <v>9661</v>
      </c>
      <c r="B1943" s="3" t="s">
        <v>9663</v>
      </c>
      <c r="C1943" s="20">
        <v>1.0</v>
      </c>
      <c r="D1943" s="20">
        <v>2025.0</v>
      </c>
      <c r="E1943" s="3" t="s">
        <v>9664</v>
      </c>
      <c r="F1943" s="7">
        <v>0.04</v>
      </c>
      <c r="I1943" s="3" t="s">
        <v>9665</v>
      </c>
      <c r="J1943" s="3" t="s">
        <v>9666</v>
      </c>
      <c r="M1943" s="5" t="s">
        <v>9667</v>
      </c>
      <c r="N1943" s="5" t="s">
        <v>8169</v>
      </c>
      <c r="O1943" s="20">
        <v>2026.0</v>
      </c>
      <c r="P1943" s="20">
        <v>1.0</v>
      </c>
      <c r="Q1943" s="20">
        <v>1.0</v>
      </c>
    </row>
    <row r="1944">
      <c r="A1944" s="3" t="s">
        <v>9657</v>
      </c>
      <c r="B1944" s="3" t="s">
        <v>9668</v>
      </c>
      <c r="C1944" s="20">
        <v>1.0</v>
      </c>
      <c r="D1944" s="20">
        <v>2017.0</v>
      </c>
      <c r="F1944" s="11"/>
      <c r="G1944" s="6">
        <v>43190.0</v>
      </c>
      <c r="H1944" s="6">
        <v>42826.0</v>
      </c>
      <c r="M1944" s="5" t="s">
        <v>9669</v>
      </c>
      <c r="N1944" s="5" t="s">
        <v>8169</v>
      </c>
      <c r="O1944" s="20">
        <v>2026.0</v>
      </c>
      <c r="P1944" s="20">
        <v>1.0</v>
      </c>
      <c r="Q1944" s="3">
        <v>0.0</v>
      </c>
    </row>
    <row r="1945">
      <c r="A1945" s="3" t="s">
        <v>9670</v>
      </c>
      <c r="B1945" s="3" t="s">
        <v>9671</v>
      </c>
      <c r="C1945" s="20">
        <v>4.0</v>
      </c>
      <c r="D1945" s="20">
        <v>2016.0</v>
      </c>
      <c r="F1945" s="11"/>
      <c r="G1945" s="6">
        <v>43100.0</v>
      </c>
      <c r="H1945" s="6">
        <v>42736.0</v>
      </c>
      <c r="M1945" s="5" t="s">
        <v>9672</v>
      </c>
      <c r="N1945" s="5" t="s">
        <v>8169</v>
      </c>
      <c r="O1945" s="20">
        <v>2026.0</v>
      </c>
      <c r="P1945" s="20">
        <v>1.0</v>
      </c>
      <c r="Q1945" s="3">
        <v>0.0</v>
      </c>
    </row>
    <row r="1946">
      <c r="A1946" s="3" t="s">
        <v>9664</v>
      </c>
      <c r="B1946" s="3" t="s">
        <v>9673</v>
      </c>
      <c r="C1946" s="20">
        <v>1.0</v>
      </c>
      <c r="D1946" s="20">
        <v>2024.0</v>
      </c>
      <c r="E1946" s="3" t="s">
        <v>9674</v>
      </c>
      <c r="F1946" s="7">
        <v>0.04</v>
      </c>
      <c r="I1946" s="3" t="s">
        <v>9675</v>
      </c>
      <c r="J1946" s="3" t="s">
        <v>9676</v>
      </c>
      <c r="M1946" s="5" t="s">
        <v>9677</v>
      </c>
      <c r="N1946" s="5" t="s">
        <v>8169</v>
      </c>
      <c r="O1946" s="20">
        <v>2026.0</v>
      </c>
      <c r="P1946" s="20">
        <v>1.0</v>
      </c>
      <c r="Q1946" s="20">
        <v>1.0</v>
      </c>
    </row>
    <row r="1947">
      <c r="A1947" s="3" t="s">
        <v>9674</v>
      </c>
      <c r="B1947" s="3" t="s">
        <v>9678</v>
      </c>
      <c r="C1947" s="20">
        <v>4.0</v>
      </c>
      <c r="D1947" s="20">
        <v>2022.0</v>
      </c>
      <c r="E1947" s="3" t="s">
        <v>9679</v>
      </c>
      <c r="F1947" s="7">
        <v>0.04</v>
      </c>
      <c r="J1947" s="3" t="s">
        <v>9680</v>
      </c>
      <c r="M1947" s="5" t="s">
        <v>9681</v>
      </c>
      <c r="N1947" s="5" t="s">
        <v>8169</v>
      </c>
      <c r="O1947" s="20">
        <v>2026.0</v>
      </c>
      <c r="P1947" s="20">
        <v>1.0</v>
      </c>
      <c r="Q1947" s="20">
        <v>1.0</v>
      </c>
    </row>
    <row r="1948">
      <c r="A1948" s="3" t="s">
        <v>9679</v>
      </c>
      <c r="B1948" s="3" t="s">
        <v>9682</v>
      </c>
      <c r="C1948" s="20">
        <v>1.0</v>
      </c>
      <c r="D1948" s="20">
        <v>2022.0</v>
      </c>
      <c r="E1948" s="3" t="s">
        <v>9683</v>
      </c>
      <c r="F1948" s="11"/>
      <c r="J1948" s="3" t="s">
        <v>9684</v>
      </c>
      <c r="M1948" s="5" t="s">
        <v>9685</v>
      </c>
      <c r="N1948" s="5" t="s">
        <v>8169</v>
      </c>
      <c r="O1948" s="20">
        <v>2026.0</v>
      </c>
      <c r="P1948" s="20">
        <v>1.0</v>
      </c>
      <c r="Q1948" s="20">
        <v>1.0</v>
      </c>
    </row>
    <row r="1949">
      <c r="A1949" s="3" t="s">
        <v>9683</v>
      </c>
      <c r="B1949" s="3" t="s">
        <v>9686</v>
      </c>
      <c r="C1949" s="20">
        <v>1.0</v>
      </c>
      <c r="D1949" s="20">
        <v>2021.0</v>
      </c>
      <c r="E1949" s="3" t="s">
        <v>9687</v>
      </c>
      <c r="F1949" s="11"/>
      <c r="J1949" s="3" t="s">
        <v>9688</v>
      </c>
      <c r="M1949" s="5" t="s">
        <v>9689</v>
      </c>
      <c r="N1949" s="5" t="s">
        <v>8169</v>
      </c>
      <c r="O1949" s="20">
        <v>2026.0</v>
      </c>
      <c r="P1949" s="20">
        <v>1.0</v>
      </c>
      <c r="Q1949" s="3">
        <v>0.0</v>
      </c>
    </row>
    <row r="1950">
      <c r="A1950" s="3" t="s">
        <v>9687</v>
      </c>
      <c r="B1950" s="3" t="s">
        <v>9690</v>
      </c>
      <c r="C1950" s="20">
        <v>1.0</v>
      </c>
      <c r="D1950" s="20">
        <v>2020.0</v>
      </c>
      <c r="E1950" s="3" t="s">
        <v>9691</v>
      </c>
      <c r="F1950" s="11"/>
      <c r="G1950" s="6">
        <v>44286.0</v>
      </c>
      <c r="H1950" s="6">
        <v>43922.0</v>
      </c>
      <c r="J1950" s="3" t="s">
        <v>8248</v>
      </c>
      <c r="M1950" s="5" t="s">
        <v>9692</v>
      </c>
      <c r="N1950" s="5" t="s">
        <v>8169</v>
      </c>
      <c r="O1950" s="20">
        <v>2026.0</v>
      </c>
      <c r="P1950" s="20">
        <v>1.0</v>
      </c>
      <c r="Q1950" s="3">
        <v>0.0</v>
      </c>
    </row>
    <row r="1951">
      <c r="A1951" s="3" t="s">
        <v>9691</v>
      </c>
      <c r="B1951" s="3" t="s">
        <v>9693</v>
      </c>
      <c r="C1951" s="20">
        <v>1.0</v>
      </c>
      <c r="D1951" s="20">
        <v>2019.0</v>
      </c>
      <c r="E1951" s="3" t="s">
        <v>9655</v>
      </c>
      <c r="F1951" s="11"/>
      <c r="G1951" s="6">
        <v>43921.0</v>
      </c>
      <c r="H1951" s="6">
        <v>43556.0</v>
      </c>
      <c r="M1951" s="5" t="s">
        <v>9694</v>
      </c>
      <c r="N1951" s="5" t="s">
        <v>8169</v>
      </c>
      <c r="O1951" s="20">
        <v>2026.0</v>
      </c>
      <c r="P1951" s="20">
        <v>1.0</v>
      </c>
      <c r="Q1951" s="3">
        <v>0.0</v>
      </c>
    </row>
    <row r="1952">
      <c r="A1952" s="3" t="s">
        <v>9695</v>
      </c>
      <c r="B1952" s="3" t="s">
        <v>9696</v>
      </c>
      <c r="C1952" s="20">
        <v>4.0</v>
      </c>
      <c r="D1952" s="20">
        <v>2021.0</v>
      </c>
      <c r="E1952" s="3" t="s">
        <v>9697</v>
      </c>
      <c r="F1952" s="11"/>
      <c r="G1952" s="6">
        <v>44896.0</v>
      </c>
      <c r="H1952" s="6">
        <v>44532.0</v>
      </c>
      <c r="J1952" s="3" t="s">
        <v>9698</v>
      </c>
      <c r="M1952" s="5" t="s">
        <v>9699</v>
      </c>
      <c r="N1952" s="5" t="s">
        <v>7873</v>
      </c>
      <c r="O1952" s="20">
        <v>2026.0</v>
      </c>
      <c r="P1952" s="20">
        <v>1.0</v>
      </c>
      <c r="Q1952" s="3">
        <v>0.0</v>
      </c>
    </row>
    <row r="1953">
      <c r="A1953" s="3" t="s">
        <v>7869</v>
      </c>
      <c r="B1953" s="3" t="s">
        <v>9700</v>
      </c>
      <c r="C1953" s="20">
        <v>4.0</v>
      </c>
      <c r="D1953" s="20">
        <v>2023.0</v>
      </c>
      <c r="E1953" s="3" t="s">
        <v>9695</v>
      </c>
      <c r="F1953" s="11"/>
      <c r="I1953" s="3" t="s">
        <v>9701</v>
      </c>
      <c r="J1953" s="3" t="s">
        <v>7598</v>
      </c>
      <c r="M1953" s="5" t="s">
        <v>9702</v>
      </c>
      <c r="N1953" s="5" t="s">
        <v>7873</v>
      </c>
      <c r="O1953" s="20">
        <v>2026.0</v>
      </c>
      <c r="P1953" s="20">
        <v>1.0</v>
      </c>
      <c r="Q1953" s="20">
        <v>1.0</v>
      </c>
    </row>
    <row r="1954">
      <c r="A1954" s="3" t="s">
        <v>9703</v>
      </c>
      <c r="B1954" s="3" t="s">
        <v>9704</v>
      </c>
      <c r="C1954" s="20">
        <v>3.0</v>
      </c>
      <c r="D1954" s="20">
        <v>2021.0</v>
      </c>
      <c r="E1954" s="3" t="s">
        <v>9705</v>
      </c>
      <c r="F1954" s="11"/>
      <c r="K1954" s="3" t="s">
        <v>9706</v>
      </c>
      <c r="M1954" s="5" t="s">
        <v>9707</v>
      </c>
      <c r="N1954" s="5" t="s">
        <v>9708</v>
      </c>
      <c r="O1954" s="20">
        <v>2026.0</v>
      </c>
      <c r="P1954" s="20">
        <v>1.0</v>
      </c>
      <c r="Q1954" s="20">
        <v>1.0</v>
      </c>
    </row>
    <row r="1955">
      <c r="A1955" s="3" t="s">
        <v>5022</v>
      </c>
      <c r="B1955" s="3" t="s">
        <v>9709</v>
      </c>
      <c r="C1955" s="20">
        <v>4.0</v>
      </c>
      <c r="D1955" s="20">
        <v>2024.0</v>
      </c>
      <c r="E1955" s="3" t="s">
        <v>2940</v>
      </c>
      <c r="F1955" s="7">
        <v>0.075</v>
      </c>
      <c r="I1955" s="3" t="s">
        <v>9710</v>
      </c>
      <c r="J1955" s="3" t="s">
        <v>9711</v>
      </c>
      <c r="M1955" s="5" t="s">
        <v>9712</v>
      </c>
      <c r="N1955" s="5" t="s">
        <v>2945</v>
      </c>
      <c r="O1955" s="20">
        <v>2026.0</v>
      </c>
      <c r="P1955" s="20">
        <v>1.0</v>
      </c>
      <c r="Q1955" s="20">
        <v>1.0</v>
      </c>
    </row>
    <row r="1956">
      <c r="A1956" s="3" t="s">
        <v>9713</v>
      </c>
      <c r="B1956" s="3" t="s">
        <v>9714</v>
      </c>
      <c r="C1956" s="20">
        <v>4.0</v>
      </c>
      <c r="D1956" s="20">
        <v>2025.0</v>
      </c>
      <c r="E1956" s="3" t="s">
        <v>9715</v>
      </c>
      <c r="F1956" s="7">
        <v>0.09</v>
      </c>
      <c r="J1956" s="3" t="s">
        <v>9716</v>
      </c>
      <c r="M1956" s="5" t="s">
        <v>9717</v>
      </c>
      <c r="N1956" s="5" t="s">
        <v>9718</v>
      </c>
      <c r="O1956" s="20">
        <v>2026.0</v>
      </c>
      <c r="P1956" s="20">
        <v>1.0</v>
      </c>
      <c r="Q1956" s="20">
        <v>1.0</v>
      </c>
    </row>
    <row r="1957">
      <c r="A1957" s="3" t="s">
        <v>9719</v>
      </c>
      <c r="B1957" s="3" t="s">
        <v>9720</v>
      </c>
      <c r="C1957" s="20">
        <v>3.0</v>
      </c>
      <c r="D1957" s="20">
        <v>2025.0</v>
      </c>
      <c r="E1957" s="3" t="s">
        <v>9721</v>
      </c>
      <c r="F1957" s="7">
        <v>0.2</v>
      </c>
      <c r="K1957" s="3" t="s">
        <v>9722</v>
      </c>
      <c r="M1957" s="5" t="s">
        <v>9723</v>
      </c>
      <c r="N1957" s="5" t="s">
        <v>9724</v>
      </c>
      <c r="O1957" s="20">
        <v>2026.0</v>
      </c>
      <c r="P1957" s="20">
        <v>1.0</v>
      </c>
      <c r="Q1957" s="20">
        <v>1.0</v>
      </c>
    </row>
    <row r="1958">
      <c r="A1958" s="3" t="s">
        <v>9725</v>
      </c>
      <c r="B1958" s="3" t="s">
        <v>9726</v>
      </c>
      <c r="C1958" s="20">
        <v>1.0</v>
      </c>
      <c r="D1958" s="20">
        <v>2027.0</v>
      </c>
      <c r="E1958" s="3" t="s">
        <v>9727</v>
      </c>
      <c r="F1958" s="7">
        <v>0.1</v>
      </c>
      <c r="M1958" s="5" t="s">
        <v>9728</v>
      </c>
      <c r="N1958" s="5" t="s">
        <v>9729</v>
      </c>
      <c r="O1958" s="20">
        <v>2026.0</v>
      </c>
      <c r="P1958" s="20">
        <v>1.0</v>
      </c>
      <c r="Q1958" s="3">
        <v>0.0</v>
      </c>
    </row>
    <row r="1959">
      <c r="A1959" s="3" t="s">
        <v>9730</v>
      </c>
      <c r="B1959" s="3" t="s">
        <v>9731</v>
      </c>
      <c r="C1959" s="20">
        <v>2.0</v>
      </c>
      <c r="D1959" s="20">
        <v>2025.0</v>
      </c>
      <c r="E1959" s="3" t="s">
        <v>9732</v>
      </c>
      <c r="F1959" s="7">
        <v>0.15</v>
      </c>
      <c r="J1959" s="3" t="s">
        <v>9733</v>
      </c>
      <c r="M1959" s="5" t="s">
        <v>9734</v>
      </c>
      <c r="N1959" s="5" t="s">
        <v>7999</v>
      </c>
      <c r="O1959" s="20">
        <v>2026.0</v>
      </c>
      <c r="P1959" s="20">
        <v>1.0</v>
      </c>
      <c r="Q1959" s="20">
        <v>1.0</v>
      </c>
    </row>
    <row r="1960">
      <c r="A1960" s="3" t="s">
        <v>9735</v>
      </c>
      <c r="B1960" s="3" t="s">
        <v>9736</v>
      </c>
      <c r="C1960" s="20">
        <v>3.0</v>
      </c>
      <c r="D1960" s="20">
        <v>2017.0</v>
      </c>
      <c r="E1960" s="3" t="s">
        <v>9737</v>
      </c>
      <c r="F1960" s="11"/>
      <c r="G1960" s="6">
        <v>43373.0</v>
      </c>
      <c r="H1960" s="6">
        <v>43009.0</v>
      </c>
      <c r="K1960" s="3" t="s">
        <v>9738</v>
      </c>
      <c r="M1960" s="5" t="s">
        <v>9739</v>
      </c>
      <c r="N1960" s="5" t="s">
        <v>1128</v>
      </c>
      <c r="O1960" s="20">
        <v>2026.0</v>
      </c>
      <c r="P1960" s="20">
        <v>1.0</v>
      </c>
      <c r="Q1960" s="3">
        <v>0.0</v>
      </c>
    </row>
    <row r="1961">
      <c r="A1961" s="3" t="s">
        <v>9737</v>
      </c>
      <c r="B1961" s="3" t="s">
        <v>9740</v>
      </c>
      <c r="C1961" s="20">
        <v>4.0</v>
      </c>
      <c r="D1961" s="20">
        <v>2016.0</v>
      </c>
      <c r="E1961" s="3" t="s">
        <v>1124</v>
      </c>
      <c r="F1961" s="11"/>
      <c r="G1961" s="6">
        <v>43008.0</v>
      </c>
      <c r="H1961" s="6">
        <v>42644.0</v>
      </c>
      <c r="M1961" s="5" t="s">
        <v>9741</v>
      </c>
      <c r="N1961" s="5" t="s">
        <v>1128</v>
      </c>
      <c r="O1961" s="20">
        <v>2026.0</v>
      </c>
      <c r="P1961" s="20">
        <v>1.0</v>
      </c>
      <c r="Q1961" s="3">
        <v>0.0</v>
      </c>
    </row>
    <row r="1962">
      <c r="A1962" s="3" t="s">
        <v>2375</v>
      </c>
      <c r="B1962" s="3" t="s">
        <v>9742</v>
      </c>
      <c r="C1962" s="20">
        <v>2.0</v>
      </c>
      <c r="D1962" s="20">
        <v>2023.0</v>
      </c>
      <c r="E1962" s="3" t="s">
        <v>9743</v>
      </c>
      <c r="F1962" s="7">
        <v>0.0252</v>
      </c>
      <c r="J1962" s="3" t="s">
        <v>9744</v>
      </c>
      <c r="M1962" s="5" t="s">
        <v>9745</v>
      </c>
      <c r="N1962" s="5" t="s">
        <v>2379</v>
      </c>
      <c r="O1962" s="20">
        <v>2026.0</v>
      </c>
      <c r="P1962" s="20">
        <v>1.0</v>
      </c>
      <c r="Q1962" s="20">
        <v>1.0</v>
      </c>
    </row>
    <row r="1963">
      <c r="A1963" s="3" t="s">
        <v>9746</v>
      </c>
      <c r="B1963" s="3" t="s">
        <v>9747</v>
      </c>
      <c r="C1963" s="20">
        <v>1.0</v>
      </c>
      <c r="D1963" s="20">
        <v>2018.0</v>
      </c>
      <c r="F1963" s="11"/>
      <c r="G1963" s="6">
        <v>43555.0</v>
      </c>
      <c r="H1963" s="6">
        <v>43191.0</v>
      </c>
      <c r="K1963" s="3" t="s">
        <v>9748</v>
      </c>
      <c r="M1963" s="5" t="s">
        <v>9749</v>
      </c>
      <c r="N1963" s="5" t="s">
        <v>1149</v>
      </c>
      <c r="O1963" s="20">
        <v>2026.0</v>
      </c>
      <c r="P1963" s="20">
        <v>1.0</v>
      </c>
      <c r="Q1963" s="3">
        <v>0.0</v>
      </c>
    </row>
    <row r="1964">
      <c r="A1964" s="3" t="s">
        <v>9750</v>
      </c>
      <c r="B1964" s="3" t="s">
        <v>9751</v>
      </c>
      <c r="C1964" s="20">
        <v>1.0</v>
      </c>
      <c r="D1964" s="20">
        <v>2017.0</v>
      </c>
      <c r="F1964" s="11"/>
      <c r="G1964" s="6">
        <v>43190.0</v>
      </c>
      <c r="H1964" s="6">
        <v>42826.0</v>
      </c>
      <c r="J1964" s="3" t="s">
        <v>9752</v>
      </c>
      <c r="M1964" s="5" t="s">
        <v>9753</v>
      </c>
      <c r="N1964" s="5" t="s">
        <v>1149</v>
      </c>
      <c r="O1964" s="20">
        <v>2026.0</v>
      </c>
      <c r="P1964" s="20">
        <v>1.0</v>
      </c>
      <c r="Q1964" s="3">
        <v>0.0</v>
      </c>
    </row>
    <row r="1965">
      <c r="A1965" s="3" t="s">
        <v>9754</v>
      </c>
      <c r="B1965" s="3" t="s">
        <v>9755</v>
      </c>
      <c r="C1965" s="20">
        <v>1.0</v>
      </c>
      <c r="D1965" s="20">
        <v>2016.0</v>
      </c>
      <c r="F1965" s="11"/>
      <c r="G1965" s="6">
        <v>42825.0</v>
      </c>
      <c r="H1965" s="6">
        <v>42461.0</v>
      </c>
      <c r="J1965" s="3" t="s">
        <v>9756</v>
      </c>
      <c r="M1965" s="5" t="s">
        <v>9757</v>
      </c>
      <c r="N1965" s="5" t="s">
        <v>1149</v>
      </c>
      <c r="O1965" s="20">
        <v>2026.0</v>
      </c>
      <c r="P1965" s="20">
        <v>1.0</v>
      </c>
      <c r="Q1965" s="3">
        <v>0.0</v>
      </c>
    </row>
    <row r="1966">
      <c r="A1966" s="3" t="s">
        <v>9758</v>
      </c>
      <c r="B1966" s="3" t="s">
        <v>9759</v>
      </c>
      <c r="C1966" s="20">
        <v>4.0</v>
      </c>
      <c r="D1966" s="20">
        <v>2019.0</v>
      </c>
      <c r="E1966" s="3" t="s">
        <v>9760</v>
      </c>
      <c r="F1966" s="11"/>
      <c r="G1966" s="6">
        <v>44104.0</v>
      </c>
      <c r="H1966" s="6">
        <v>43739.0</v>
      </c>
      <c r="K1966" s="3" t="s">
        <v>9761</v>
      </c>
      <c r="M1966" s="5" t="s">
        <v>9762</v>
      </c>
      <c r="N1966" s="5" t="s">
        <v>9763</v>
      </c>
      <c r="O1966" s="20">
        <v>2026.0</v>
      </c>
      <c r="P1966" s="20">
        <v>1.0</v>
      </c>
      <c r="Q1966" s="20">
        <v>1.0</v>
      </c>
    </row>
    <row r="1967">
      <c r="A1967" s="3" t="s">
        <v>9764</v>
      </c>
      <c r="B1967" s="3" t="s">
        <v>9765</v>
      </c>
      <c r="C1967" s="20">
        <v>2.0</v>
      </c>
      <c r="D1967" s="20">
        <v>2018.0</v>
      </c>
      <c r="E1967" s="3" t="s">
        <v>9766</v>
      </c>
      <c r="F1967" s="11"/>
      <c r="G1967" s="6">
        <v>43634.0</v>
      </c>
      <c r="H1967" s="6">
        <v>43270.0</v>
      </c>
      <c r="K1967" s="3" t="s">
        <v>9767</v>
      </c>
      <c r="M1967" s="5" t="s">
        <v>9768</v>
      </c>
      <c r="N1967" s="5" t="s">
        <v>9769</v>
      </c>
      <c r="O1967" s="20">
        <v>2026.0</v>
      </c>
      <c r="P1967" s="20">
        <v>1.0</v>
      </c>
      <c r="Q1967" s="20">
        <v>1.0</v>
      </c>
    </row>
    <row r="1968">
      <c r="A1968" s="3" t="s">
        <v>9770</v>
      </c>
      <c r="B1968" s="3" t="s">
        <v>9771</v>
      </c>
      <c r="C1968" s="20">
        <v>2.0</v>
      </c>
      <c r="D1968" s="20">
        <v>2018.0</v>
      </c>
      <c r="E1968" s="3" t="s">
        <v>9772</v>
      </c>
      <c r="F1968" s="11"/>
      <c r="G1968" s="6">
        <v>43663.0</v>
      </c>
      <c r="H1968" s="6">
        <v>43299.0</v>
      </c>
      <c r="K1968" s="3" t="s">
        <v>9773</v>
      </c>
      <c r="M1968" s="5" t="s">
        <v>9774</v>
      </c>
      <c r="N1968" s="5" t="s">
        <v>9775</v>
      </c>
      <c r="O1968" s="20">
        <v>2026.0</v>
      </c>
      <c r="P1968" s="20">
        <v>1.0</v>
      </c>
      <c r="Q1968" s="3">
        <v>0.0</v>
      </c>
    </row>
    <row r="1969">
      <c r="A1969" s="3" t="s">
        <v>9776</v>
      </c>
      <c r="B1969" s="3" t="s">
        <v>9777</v>
      </c>
      <c r="C1969" s="20">
        <v>3.0</v>
      </c>
      <c r="D1969" s="20">
        <v>2018.0</v>
      </c>
      <c r="E1969" s="3" t="s">
        <v>9778</v>
      </c>
      <c r="F1969" s="11"/>
      <c r="G1969" s="6">
        <v>43717.0</v>
      </c>
      <c r="H1969" s="6">
        <v>43353.0</v>
      </c>
      <c r="M1969" s="5" t="s">
        <v>9779</v>
      </c>
      <c r="N1969" s="5" t="s">
        <v>9780</v>
      </c>
      <c r="O1969" s="20">
        <v>2026.0</v>
      </c>
      <c r="P1969" s="20">
        <v>1.0</v>
      </c>
      <c r="Q1969" s="3">
        <v>0.0</v>
      </c>
    </row>
    <row r="1970">
      <c r="A1970" s="3" t="s">
        <v>9778</v>
      </c>
      <c r="B1970" s="3" t="s">
        <v>9781</v>
      </c>
      <c r="C1970" s="20">
        <v>3.0</v>
      </c>
      <c r="D1970" s="20">
        <v>2017.0</v>
      </c>
      <c r="E1970" s="3" t="s">
        <v>9782</v>
      </c>
      <c r="F1970" s="11"/>
      <c r="G1970" s="6">
        <v>43352.0</v>
      </c>
      <c r="H1970" s="6">
        <v>42988.0</v>
      </c>
      <c r="M1970" s="5" t="s">
        <v>9783</v>
      </c>
      <c r="N1970" s="5" t="s">
        <v>9780</v>
      </c>
      <c r="O1970" s="20">
        <v>2026.0</v>
      </c>
      <c r="P1970" s="20">
        <v>1.0</v>
      </c>
      <c r="Q1970" s="3">
        <v>0.0</v>
      </c>
    </row>
    <row r="1971">
      <c r="A1971" s="3" t="s">
        <v>9782</v>
      </c>
      <c r="B1971" s="3" t="s">
        <v>9784</v>
      </c>
      <c r="C1971" s="20">
        <v>3.0</v>
      </c>
      <c r="D1971" s="20">
        <v>2016.0</v>
      </c>
      <c r="E1971" s="3" t="s">
        <v>9785</v>
      </c>
      <c r="F1971" s="11"/>
      <c r="G1971" s="6">
        <v>42987.0</v>
      </c>
      <c r="H1971" s="6">
        <v>42623.0</v>
      </c>
      <c r="M1971" s="5" t="s">
        <v>9786</v>
      </c>
      <c r="N1971" s="5" t="s">
        <v>9780</v>
      </c>
      <c r="O1971" s="20">
        <v>2026.0</v>
      </c>
      <c r="P1971" s="20">
        <v>1.0</v>
      </c>
      <c r="Q1971" s="3">
        <v>0.0</v>
      </c>
    </row>
    <row r="1972">
      <c r="A1972" s="3" t="s">
        <v>9787</v>
      </c>
      <c r="B1972" s="3" t="s">
        <v>9788</v>
      </c>
      <c r="C1972" s="20">
        <v>3.0</v>
      </c>
      <c r="D1972" s="20">
        <v>2022.0</v>
      </c>
      <c r="E1972" s="3" t="s">
        <v>9789</v>
      </c>
      <c r="F1972" s="7">
        <v>0.11</v>
      </c>
      <c r="G1972" s="6">
        <v>45230.0</v>
      </c>
      <c r="H1972" s="6">
        <v>44866.0</v>
      </c>
      <c r="K1972" s="3" t="s">
        <v>9790</v>
      </c>
      <c r="M1972" s="5" t="s">
        <v>9791</v>
      </c>
      <c r="N1972" s="5" t="s">
        <v>9780</v>
      </c>
      <c r="O1972" s="20">
        <v>2026.0</v>
      </c>
      <c r="P1972" s="20">
        <v>1.0</v>
      </c>
      <c r="Q1972" s="20">
        <v>1.0</v>
      </c>
    </row>
    <row r="1973">
      <c r="A1973" s="3" t="s">
        <v>9789</v>
      </c>
      <c r="B1973" s="3" t="s">
        <v>9792</v>
      </c>
      <c r="C1973" s="20">
        <v>4.0</v>
      </c>
      <c r="D1973" s="20">
        <v>2019.0</v>
      </c>
      <c r="E1973" s="3" t="s">
        <v>9776</v>
      </c>
      <c r="F1973" s="7">
        <v>0.08</v>
      </c>
      <c r="G1973" s="6">
        <v>44865.0</v>
      </c>
      <c r="H1973" s="6">
        <v>43770.0</v>
      </c>
      <c r="M1973" s="5" t="s">
        <v>9793</v>
      </c>
      <c r="N1973" s="5" t="s">
        <v>9780</v>
      </c>
      <c r="O1973" s="20">
        <v>2026.0</v>
      </c>
      <c r="P1973" s="20">
        <v>1.0</v>
      </c>
      <c r="Q1973" s="3">
        <v>0.0</v>
      </c>
    </row>
    <row r="1974">
      <c r="A1974" s="3" t="s">
        <v>9794</v>
      </c>
      <c r="B1974" s="3" t="s">
        <v>9795</v>
      </c>
      <c r="C1974" s="20">
        <v>3.0</v>
      </c>
      <c r="D1974" s="20">
        <v>2017.0</v>
      </c>
      <c r="E1974" s="3" t="s">
        <v>9796</v>
      </c>
      <c r="F1974" s="11"/>
      <c r="G1974" s="6">
        <v>43322.0</v>
      </c>
      <c r="H1974" s="6">
        <v>42958.0</v>
      </c>
      <c r="K1974" s="3" t="s">
        <v>9797</v>
      </c>
      <c r="M1974" s="5" t="s">
        <v>9798</v>
      </c>
      <c r="N1974" s="5" t="s">
        <v>6040</v>
      </c>
      <c r="O1974" s="20">
        <v>2026.0</v>
      </c>
      <c r="P1974" s="20">
        <v>1.0</v>
      </c>
      <c r="Q1974" s="3">
        <v>0.0</v>
      </c>
    </row>
    <row r="1975">
      <c r="A1975" s="3" t="s">
        <v>9799</v>
      </c>
      <c r="B1975" s="3" t="s">
        <v>9800</v>
      </c>
      <c r="C1975" s="20">
        <v>4.0</v>
      </c>
      <c r="D1975" s="20">
        <v>2017.0</v>
      </c>
      <c r="E1975" s="3" t="s">
        <v>9801</v>
      </c>
      <c r="F1975" s="11"/>
      <c r="G1975" s="6">
        <v>43434.0</v>
      </c>
      <c r="H1975" s="6">
        <v>43070.0</v>
      </c>
      <c r="K1975" s="3" t="s">
        <v>9802</v>
      </c>
      <c r="M1975" s="5" t="s">
        <v>9803</v>
      </c>
      <c r="N1975" s="5" t="s">
        <v>9804</v>
      </c>
      <c r="O1975" s="20">
        <v>2026.0</v>
      </c>
      <c r="P1975" s="20">
        <v>1.0</v>
      </c>
      <c r="Q1975" s="3">
        <v>0.0</v>
      </c>
    </row>
    <row r="1976">
      <c r="A1976" s="3" t="s">
        <v>9805</v>
      </c>
      <c r="B1976" s="3" t="s">
        <v>9806</v>
      </c>
      <c r="C1976" s="20">
        <v>4.0</v>
      </c>
      <c r="D1976" s="20">
        <v>2018.0</v>
      </c>
      <c r="E1976" s="3" t="s">
        <v>9807</v>
      </c>
      <c r="F1976" s="11"/>
      <c r="G1976" s="6">
        <v>43708.0</v>
      </c>
      <c r="H1976" s="6">
        <v>43344.0</v>
      </c>
      <c r="K1976" s="3" t="s">
        <v>9808</v>
      </c>
      <c r="M1976" s="5" t="s">
        <v>9809</v>
      </c>
      <c r="N1976" s="5" t="s">
        <v>9810</v>
      </c>
      <c r="O1976" s="20">
        <v>2026.0</v>
      </c>
      <c r="P1976" s="20">
        <v>1.0</v>
      </c>
      <c r="Q1976" s="20">
        <v>1.0</v>
      </c>
    </row>
    <row r="1977">
      <c r="A1977" s="3" t="s">
        <v>9807</v>
      </c>
      <c r="B1977" s="3" t="s">
        <v>9811</v>
      </c>
      <c r="C1977" s="20">
        <v>3.0</v>
      </c>
      <c r="D1977" s="20">
        <v>2017.0</v>
      </c>
      <c r="E1977" s="3" t="s">
        <v>9812</v>
      </c>
      <c r="F1977" s="11"/>
      <c r="G1977" s="6">
        <v>43343.0</v>
      </c>
      <c r="H1977" s="6">
        <v>42979.0</v>
      </c>
      <c r="M1977" s="5" t="s">
        <v>9813</v>
      </c>
      <c r="N1977" s="5" t="s">
        <v>9810</v>
      </c>
      <c r="O1977" s="20">
        <v>2026.0</v>
      </c>
      <c r="P1977" s="20">
        <v>1.0</v>
      </c>
      <c r="Q1977" s="3">
        <v>0.0</v>
      </c>
    </row>
    <row r="1978">
      <c r="A1978" s="3" t="s">
        <v>9814</v>
      </c>
      <c r="B1978" s="3" t="s">
        <v>9815</v>
      </c>
      <c r="C1978" s="20">
        <v>2.0</v>
      </c>
      <c r="D1978" s="20">
        <v>2018.0</v>
      </c>
      <c r="E1978" s="3" t="s">
        <v>9816</v>
      </c>
      <c r="F1978" s="11"/>
      <c r="G1978" s="6">
        <v>43646.0</v>
      </c>
      <c r="H1978" s="6">
        <v>43282.0</v>
      </c>
      <c r="M1978" s="5" t="s">
        <v>9817</v>
      </c>
      <c r="N1978" s="5" t="s">
        <v>9818</v>
      </c>
      <c r="O1978" s="20">
        <v>2026.0</v>
      </c>
      <c r="P1978" s="20">
        <v>1.0</v>
      </c>
      <c r="Q1978" s="20">
        <v>1.0</v>
      </c>
    </row>
    <row r="1979">
      <c r="A1979" s="3" t="s">
        <v>9816</v>
      </c>
      <c r="B1979" s="3" t="s">
        <v>9819</v>
      </c>
      <c r="C1979" s="20">
        <v>2.0</v>
      </c>
      <c r="D1979" s="20">
        <v>2017.0</v>
      </c>
      <c r="E1979" s="3" t="s">
        <v>9820</v>
      </c>
      <c r="F1979" s="11"/>
      <c r="G1979" s="6">
        <v>43281.0</v>
      </c>
      <c r="H1979" s="6">
        <v>42917.0</v>
      </c>
      <c r="J1979" s="3" t="s">
        <v>9821</v>
      </c>
      <c r="M1979" s="5" t="s">
        <v>9822</v>
      </c>
      <c r="N1979" s="5" t="s">
        <v>9818</v>
      </c>
      <c r="O1979" s="20">
        <v>2026.0</v>
      </c>
      <c r="P1979" s="20">
        <v>1.0</v>
      </c>
      <c r="Q1979" s="3">
        <v>0.0</v>
      </c>
    </row>
    <row r="1980">
      <c r="A1980" s="3" t="s">
        <v>9823</v>
      </c>
      <c r="B1980" s="3" t="s">
        <v>9824</v>
      </c>
      <c r="C1980" s="20">
        <v>2.0</v>
      </c>
      <c r="D1980" s="20">
        <v>2020.0</v>
      </c>
      <c r="E1980" s="3" t="s">
        <v>9825</v>
      </c>
      <c r="F1980" s="11"/>
      <c r="G1980" s="6">
        <v>44377.0</v>
      </c>
      <c r="H1980" s="6">
        <v>44013.0</v>
      </c>
      <c r="J1980" s="3" t="s">
        <v>9826</v>
      </c>
      <c r="M1980" s="5" t="s">
        <v>9827</v>
      </c>
      <c r="N1980" s="5" t="s">
        <v>9818</v>
      </c>
      <c r="O1980" s="20">
        <v>2026.0</v>
      </c>
      <c r="P1980" s="20">
        <v>1.0</v>
      </c>
      <c r="Q1980" s="20">
        <v>1.0</v>
      </c>
    </row>
    <row r="1981">
      <c r="A1981" s="3" t="s">
        <v>9825</v>
      </c>
      <c r="B1981" s="3" t="s">
        <v>9828</v>
      </c>
      <c r="C1981" s="20">
        <v>2.0</v>
      </c>
      <c r="D1981" s="20">
        <v>2019.0</v>
      </c>
      <c r="E1981" s="3" t="s">
        <v>9814</v>
      </c>
      <c r="F1981" s="11"/>
      <c r="G1981" s="6">
        <v>44012.0</v>
      </c>
      <c r="H1981" s="6">
        <v>43647.0</v>
      </c>
      <c r="M1981" s="5" t="s">
        <v>9829</v>
      </c>
      <c r="N1981" s="5" t="s">
        <v>9818</v>
      </c>
      <c r="O1981" s="20">
        <v>2026.0</v>
      </c>
      <c r="P1981" s="20">
        <v>1.0</v>
      </c>
      <c r="Q1981" s="20">
        <v>1.0</v>
      </c>
    </row>
    <row r="1982">
      <c r="A1982" s="3" t="s">
        <v>9830</v>
      </c>
      <c r="B1982" s="3" t="s">
        <v>9831</v>
      </c>
      <c r="C1982" s="20">
        <v>3.0</v>
      </c>
      <c r="D1982" s="20">
        <v>2018.0</v>
      </c>
      <c r="E1982" s="3" t="s">
        <v>9832</v>
      </c>
      <c r="F1982" s="11"/>
      <c r="G1982" s="6">
        <v>43788.0</v>
      </c>
      <c r="H1982" s="6">
        <v>43424.0</v>
      </c>
      <c r="K1982" s="3" t="s">
        <v>9833</v>
      </c>
      <c r="M1982" s="5" t="s">
        <v>9834</v>
      </c>
      <c r="N1982" s="5" t="s">
        <v>9835</v>
      </c>
      <c r="O1982" s="20">
        <v>2026.0</v>
      </c>
      <c r="P1982" s="20">
        <v>1.0</v>
      </c>
      <c r="Q1982" s="3">
        <v>0.0</v>
      </c>
    </row>
    <row r="1983">
      <c r="A1983" s="3" t="s">
        <v>9832</v>
      </c>
      <c r="B1983" s="3" t="s">
        <v>9836</v>
      </c>
      <c r="C1983" s="20">
        <v>3.0</v>
      </c>
      <c r="D1983" s="20">
        <v>2017.0</v>
      </c>
      <c r="E1983" s="3" t="s">
        <v>9837</v>
      </c>
      <c r="F1983" s="11"/>
      <c r="G1983" s="6">
        <v>43423.0</v>
      </c>
      <c r="H1983" s="6">
        <v>43059.0</v>
      </c>
      <c r="M1983" s="5" t="s">
        <v>9838</v>
      </c>
      <c r="N1983" s="5" t="s">
        <v>9835</v>
      </c>
      <c r="O1983" s="20">
        <v>2026.0</v>
      </c>
      <c r="P1983" s="20">
        <v>1.0</v>
      </c>
      <c r="Q1983" s="3">
        <v>0.0</v>
      </c>
    </row>
    <row r="1984">
      <c r="A1984" s="3" t="s">
        <v>9837</v>
      </c>
      <c r="B1984" s="3" t="s">
        <v>9839</v>
      </c>
      <c r="C1984" s="20">
        <v>4.0</v>
      </c>
      <c r="D1984" s="20">
        <v>2016.0</v>
      </c>
      <c r="E1984" s="3" t="s">
        <v>9840</v>
      </c>
      <c r="F1984" s="11"/>
      <c r="G1984" s="6">
        <v>43058.0</v>
      </c>
      <c r="H1984" s="6">
        <v>42694.0</v>
      </c>
      <c r="M1984" s="5" t="s">
        <v>9841</v>
      </c>
      <c r="N1984" s="5" t="s">
        <v>9835</v>
      </c>
      <c r="O1984" s="20">
        <v>2026.0</v>
      </c>
      <c r="P1984" s="20">
        <v>1.0</v>
      </c>
      <c r="Q1984" s="3">
        <v>0.0</v>
      </c>
    </row>
    <row r="1985">
      <c r="A1985" s="3" t="s">
        <v>9842</v>
      </c>
      <c r="B1985" s="3" t="s">
        <v>9843</v>
      </c>
      <c r="C1985" s="20">
        <v>4.0</v>
      </c>
      <c r="D1985" s="20">
        <v>2018.0</v>
      </c>
      <c r="E1985" s="3" t="s">
        <v>9844</v>
      </c>
      <c r="F1985" s="11"/>
      <c r="G1985" s="6">
        <v>43830.0</v>
      </c>
      <c r="H1985" s="6">
        <v>43466.0</v>
      </c>
      <c r="K1985" s="3" t="s">
        <v>9845</v>
      </c>
      <c r="M1985" s="5" t="s">
        <v>9846</v>
      </c>
      <c r="N1985" s="5" t="s">
        <v>1670</v>
      </c>
      <c r="O1985" s="20">
        <v>2026.0</v>
      </c>
      <c r="P1985" s="20">
        <v>1.0</v>
      </c>
      <c r="Q1985" s="20">
        <v>1.0</v>
      </c>
    </row>
    <row r="1986">
      <c r="A1986" s="3" t="s">
        <v>9844</v>
      </c>
      <c r="B1986" s="3" t="s">
        <v>9847</v>
      </c>
      <c r="C1986" s="20">
        <v>4.0</v>
      </c>
      <c r="D1986" s="20">
        <v>2017.0</v>
      </c>
      <c r="E1986" s="3" t="s">
        <v>9848</v>
      </c>
      <c r="F1986" s="11"/>
      <c r="G1986" s="6">
        <v>43465.0</v>
      </c>
      <c r="H1986" s="6">
        <v>43101.0</v>
      </c>
      <c r="M1986" s="5" t="s">
        <v>9849</v>
      </c>
      <c r="N1986" s="5" t="s">
        <v>1670</v>
      </c>
      <c r="O1986" s="20">
        <v>2026.0</v>
      </c>
      <c r="P1986" s="20">
        <v>1.0</v>
      </c>
      <c r="Q1986" s="3">
        <v>0.0</v>
      </c>
    </row>
    <row r="1987">
      <c r="A1987" s="3" t="s">
        <v>9850</v>
      </c>
      <c r="B1987" s="3" t="s">
        <v>9851</v>
      </c>
      <c r="C1987" s="20">
        <v>2.0</v>
      </c>
      <c r="D1987" s="20">
        <v>2020.0</v>
      </c>
      <c r="E1987" s="3" t="s">
        <v>9852</v>
      </c>
      <c r="F1987" s="11"/>
      <c r="G1987" s="6">
        <v>44346.0</v>
      </c>
      <c r="H1987" s="6">
        <v>43982.0</v>
      </c>
      <c r="J1987" s="3" t="s">
        <v>9853</v>
      </c>
      <c r="M1987" s="5" t="s">
        <v>9854</v>
      </c>
      <c r="N1987" s="5" t="s">
        <v>1176</v>
      </c>
      <c r="O1987" s="20">
        <v>2026.0</v>
      </c>
      <c r="P1987" s="20">
        <v>1.0</v>
      </c>
      <c r="Q1987" s="3">
        <v>0.0</v>
      </c>
    </row>
    <row r="1988">
      <c r="A1988" s="3" t="s">
        <v>9852</v>
      </c>
      <c r="B1988" s="3" t="s">
        <v>9855</v>
      </c>
      <c r="C1988" s="20">
        <v>2.0</v>
      </c>
      <c r="D1988" s="20">
        <v>2017.0</v>
      </c>
      <c r="E1988" s="3" t="s">
        <v>9856</v>
      </c>
      <c r="F1988" s="11"/>
      <c r="G1988" s="6">
        <v>43981.0</v>
      </c>
      <c r="H1988" s="6">
        <v>42886.0</v>
      </c>
      <c r="M1988" s="5" t="s">
        <v>9857</v>
      </c>
      <c r="N1988" s="5" t="s">
        <v>1176</v>
      </c>
      <c r="O1988" s="20">
        <v>2026.0</v>
      </c>
      <c r="P1988" s="20">
        <v>1.0</v>
      </c>
      <c r="Q1988" s="3">
        <v>0.0</v>
      </c>
    </row>
    <row r="1989">
      <c r="A1989" s="3" t="s">
        <v>9856</v>
      </c>
      <c r="B1989" s="3" t="s">
        <v>9858</v>
      </c>
      <c r="C1989" s="20">
        <v>1.0</v>
      </c>
      <c r="D1989" s="20">
        <v>2016.0</v>
      </c>
      <c r="E1989" s="3" t="s">
        <v>9859</v>
      </c>
      <c r="F1989" s="11"/>
      <c r="G1989" s="6">
        <v>42885.0</v>
      </c>
      <c r="H1989" s="6">
        <v>42521.0</v>
      </c>
      <c r="M1989" s="5" t="s">
        <v>9860</v>
      </c>
      <c r="N1989" s="5" t="s">
        <v>1176</v>
      </c>
      <c r="O1989" s="20">
        <v>2026.0</v>
      </c>
      <c r="P1989" s="20">
        <v>1.0</v>
      </c>
      <c r="Q1989" s="3">
        <v>0.0</v>
      </c>
    </row>
    <row r="1990">
      <c r="A1990" s="3" t="s">
        <v>1174</v>
      </c>
      <c r="B1990" s="3" t="s">
        <v>9861</v>
      </c>
      <c r="C1990" s="20">
        <v>2.0</v>
      </c>
      <c r="D1990" s="20">
        <v>2024.0</v>
      </c>
      <c r="E1990" s="3" t="s">
        <v>9862</v>
      </c>
      <c r="F1990" s="7">
        <v>0.0165</v>
      </c>
      <c r="I1990" s="3" t="s">
        <v>9863</v>
      </c>
      <c r="J1990" s="3" t="s">
        <v>9864</v>
      </c>
      <c r="M1990" s="5" t="s">
        <v>9865</v>
      </c>
      <c r="N1990" s="5" t="s">
        <v>1176</v>
      </c>
      <c r="O1990" s="20">
        <v>2026.0</v>
      </c>
      <c r="P1990" s="20">
        <v>1.0</v>
      </c>
      <c r="Q1990" s="20">
        <v>1.0</v>
      </c>
    </row>
    <row r="1991">
      <c r="A1991" s="3" t="s">
        <v>9862</v>
      </c>
      <c r="B1991" s="3" t="s">
        <v>9866</v>
      </c>
      <c r="C1991" s="20">
        <v>2.0</v>
      </c>
      <c r="D1991" s="20">
        <v>2021.0</v>
      </c>
      <c r="E1991" s="3" t="s">
        <v>9850</v>
      </c>
      <c r="F1991" s="11"/>
      <c r="J1991" s="3" t="s">
        <v>9867</v>
      </c>
      <c r="M1991" s="5" t="s">
        <v>9868</v>
      </c>
      <c r="N1991" s="5" t="s">
        <v>1176</v>
      </c>
      <c r="O1991" s="20">
        <v>2026.0</v>
      </c>
      <c r="P1991" s="20">
        <v>1.0</v>
      </c>
      <c r="Q1991" s="20">
        <v>1.0</v>
      </c>
    </row>
    <row r="1992">
      <c r="A1992" s="3" t="s">
        <v>9869</v>
      </c>
      <c r="B1992" s="3" t="s">
        <v>9870</v>
      </c>
      <c r="C1992" s="20">
        <v>4.0</v>
      </c>
      <c r="D1992" s="20">
        <v>2016.0</v>
      </c>
      <c r="E1992" s="3" t="s">
        <v>9871</v>
      </c>
      <c r="F1992" s="11"/>
      <c r="G1992" s="6">
        <v>43100.0</v>
      </c>
      <c r="H1992" s="6">
        <v>42736.0</v>
      </c>
      <c r="K1992" s="3" t="s">
        <v>9872</v>
      </c>
      <c r="M1992" s="5" t="s">
        <v>9873</v>
      </c>
      <c r="N1992" s="5" t="s">
        <v>9874</v>
      </c>
      <c r="O1992" s="20">
        <v>2026.0</v>
      </c>
      <c r="P1992" s="20">
        <v>1.0</v>
      </c>
      <c r="Q1992" s="3">
        <v>0.0</v>
      </c>
    </row>
    <row r="1993">
      <c r="A1993" s="3" t="s">
        <v>9875</v>
      </c>
      <c r="B1993" s="3" t="s">
        <v>9876</v>
      </c>
      <c r="C1993" s="20">
        <v>1.0</v>
      </c>
      <c r="D1993" s="20">
        <v>2016.0</v>
      </c>
      <c r="E1993" s="3" t="s">
        <v>9877</v>
      </c>
      <c r="F1993" s="11"/>
      <c r="G1993" s="6">
        <v>42854.0</v>
      </c>
      <c r="H1993" s="6">
        <v>42490.0</v>
      </c>
      <c r="M1993" s="5" t="s">
        <v>9878</v>
      </c>
      <c r="N1993" s="5" t="s">
        <v>9879</v>
      </c>
      <c r="O1993" s="20">
        <v>2026.0</v>
      </c>
      <c r="P1993" s="20">
        <v>1.0</v>
      </c>
      <c r="Q1993" s="3">
        <v>0.0</v>
      </c>
    </row>
    <row r="1994">
      <c r="A1994" s="3" t="s">
        <v>9880</v>
      </c>
      <c r="B1994" s="3" t="s">
        <v>9881</v>
      </c>
      <c r="C1994" s="20">
        <v>1.0</v>
      </c>
      <c r="D1994" s="20">
        <v>2017.0</v>
      </c>
      <c r="E1994" s="3" t="s">
        <v>9875</v>
      </c>
      <c r="F1994" s="11"/>
      <c r="G1994" s="6">
        <v>43219.0</v>
      </c>
      <c r="H1994" s="6">
        <v>42855.0</v>
      </c>
      <c r="K1994" s="3" t="s">
        <v>9882</v>
      </c>
      <c r="M1994" s="5" t="s">
        <v>9883</v>
      </c>
      <c r="N1994" s="5" t="s">
        <v>9879</v>
      </c>
      <c r="O1994" s="20">
        <v>2026.0</v>
      </c>
      <c r="P1994" s="20">
        <v>1.0</v>
      </c>
      <c r="Q1994" s="3">
        <v>0.0</v>
      </c>
    </row>
    <row r="1995">
      <c r="A1995" s="3" t="s">
        <v>9884</v>
      </c>
      <c r="B1995" s="3" t="s">
        <v>9885</v>
      </c>
      <c r="C1995" s="20">
        <v>2.0</v>
      </c>
      <c r="D1995" s="20">
        <v>2018.0</v>
      </c>
      <c r="E1995" s="3" t="s">
        <v>9886</v>
      </c>
      <c r="F1995" s="11"/>
      <c r="G1995" s="6">
        <v>43677.0</v>
      </c>
      <c r="H1995" s="6">
        <v>43313.0</v>
      </c>
      <c r="M1995" s="5" t="s">
        <v>9887</v>
      </c>
      <c r="N1995" s="5" t="s">
        <v>6153</v>
      </c>
      <c r="O1995" s="20">
        <v>2026.0</v>
      </c>
      <c r="P1995" s="20">
        <v>1.0</v>
      </c>
      <c r="Q1995" s="20">
        <v>1.0</v>
      </c>
    </row>
    <row r="1996">
      <c r="A1996" s="3" t="s">
        <v>9886</v>
      </c>
      <c r="B1996" s="3" t="s">
        <v>9888</v>
      </c>
      <c r="C1996" s="20">
        <v>3.0</v>
      </c>
      <c r="D1996" s="20">
        <v>2017.0</v>
      </c>
      <c r="E1996" s="3" t="s">
        <v>9889</v>
      </c>
      <c r="F1996" s="11"/>
      <c r="G1996" s="6">
        <v>43312.0</v>
      </c>
      <c r="H1996" s="6">
        <v>42948.0</v>
      </c>
      <c r="M1996" s="5" t="s">
        <v>9890</v>
      </c>
      <c r="N1996" s="5" t="s">
        <v>6153</v>
      </c>
      <c r="O1996" s="20">
        <v>2026.0</v>
      </c>
      <c r="P1996" s="20">
        <v>1.0</v>
      </c>
      <c r="Q1996" s="3">
        <v>0.0</v>
      </c>
    </row>
    <row r="1997">
      <c r="A1997" s="3" t="s">
        <v>9891</v>
      </c>
      <c r="B1997" s="3" t="s">
        <v>9892</v>
      </c>
      <c r="C1997" s="20">
        <v>3.0</v>
      </c>
      <c r="D1997" s="20">
        <v>2021.0</v>
      </c>
      <c r="E1997" s="3" t="s">
        <v>9893</v>
      </c>
      <c r="F1997" s="11"/>
      <c r="J1997" s="3" t="s">
        <v>9894</v>
      </c>
      <c r="M1997" s="5" t="s">
        <v>9895</v>
      </c>
      <c r="N1997" s="5" t="s">
        <v>6153</v>
      </c>
      <c r="O1997" s="20">
        <v>2026.0</v>
      </c>
      <c r="P1997" s="20">
        <v>1.0</v>
      </c>
      <c r="Q1997" s="3">
        <v>0.0</v>
      </c>
    </row>
    <row r="1998">
      <c r="A1998" s="3" t="s">
        <v>9893</v>
      </c>
      <c r="B1998" s="3" t="s">
        <v>9896</v>
      </c>
      <c r="C1998" s="20">
        <v>3.0</v>
      </c>
      <c r="D1998" s="20">
        <v>2020.0</v>
      </c>
      <c r="E1998" s="3" t="s">
        <v>9897</v>
      </c>
      <c r="F1998" s="11"/>
      <c r="G1998" s="6">
        <v>44408.0</v>
      </c>
      <c r="H1998" s="6">
        <v>44044.0</v>
      </c>
      <c r="J1998" s="3" t="s">
        <v>9894</v>
      </c>
      <c r="M1998" s="5" t="s">
        <v>9898</v>
      </c>
      <c r="N1998" s="5" t="s">
        <v>6153</v>
      </c>
      <c r="O1998" s="20">
        <v>2026.0</v>
      </c>
      <c r="P1998" s="20">
        <v>1.0</v>
      </c>
      <c r="Q1998" s="3">
        <v>0.0</v>
      </c>
    </row>
    <row r="1999">
      <c r="A1999" s="3" t="s">
        <v>9897</v>
      </c>
      <c r="B1999" s="3" t="s">
        <v>9899</v>
      </c>
      <c r="C1999" s="20">
        <v>2.0</v>
      </c>
      <c r="D1999" s="20">
        <v>2019.0</v>
      </c>
      <c r="E1999" s="3" t="s">
        <v>9884</v>
      </c>
      <c r="F1999" s="11"/>
      <c r="G1999" s="6">
        <v>44043.0</v>
      </c>
      <c r="H1999" s="6">
        <v>43678.0</v>
      </c>
      <c r="M1999" s="5" t="s">
        <v>9900</v>
      </c>
      <c r="N1999" s="5" t="s">
        <v>6153</v>
      </c>
      <c r="O1999" s="20">
        <v>2026.0</v>
      </c>
      <c r="P1999" s="20">
        <v>1.0</v>
      </c>
      <c r="Q1999" s="20">
        <v>1.0</v>
      </c>
    </row>
    <row r="2000">
      <c r="A2000" s="3" t="s">
        <v>9901</v>
      </c>
      <c r="B2000" s="3" t="s">
        <v>9902</v>
      </c>
      <c r="C2000" s="20">
        <v>4.0</v>
      </c>
      <c r="D2000" s="20">
        <v>2018.0</v>
      </c>
      <c r="E2000" s="3" t="s">
        <v>9903</v>
      </c>
      <c r="F2000" s="11"/>
      <c r="G2000" s="6">
        <v>43935.0</v>
      </c>
      <c r="H2000" s="6">
        <v>43205.0</v>
      </c>
      <c r="K2000" s="3" t="s">
        <v>9904</v>
      </c>
      <c r="M2000" s="5" t="s">
        <v>9905</v>
      </c>
      <c r="N2000" s="5" t="s">
        <v>1612</v>
      </c>
      <c r="O2000" s="20">
        <v>2026.0</v>
      </c>
      <c r="P2000" s="20">
        <v>1.0</v>
      </c>
      <c r="Q2000" s="3">
        <v>0.0</v>
      </c>
    </row>
    <row r="2001">
      <c r="A2001" s="3" t="s">
        <v>9906</v>
      </c>
      <c r="B2001" s="3" t="s">
        <v>9907</v>
      </c>
      <c r="C2001" s="20">
        <v>2.0</v>
      </c>
      <c r="D2001" s="20">
        <v>2019.0</v>
      </c>
      <c r="E2001" s="3" t="s">
        <v>9908</v>
      </c>
      <c r="F2001" s="11"/>
      <c r="G2001" s="6">
        <v>44043.0</v>
      </c>
      <c r="H2001" s="6">
        <v>43678.0</v>
      </c>
      <c r="K2001" s="3" t="s">
        <v>9909</v>
      </c>
      <c r="M2001" s="5" t="s">
        <v>9910</v>
      </c>
      <c r="N2001" s="5" t="s">
        <v>9911</v>
      </c>
      <c r="O2001" s="20">
        <v>2026.0</v>
      </c>
      <c r="P2001" s="20">
        <v>1.0</v>
      </c>
      <c r="Q2001" s="20">
        <v>1.0</v>
      </c>
    </row>
    <row r="2002">
      <c r="A2002" s="3" t="s">
        <v>5918</v>
      </c>
      <c r="B2002" s="3" t="s">
        <v>9912</v>
      </c>
      <c r="C2002" s="20">
        <v>4.0</v>
      </c>
      <c r="D2002" s="20">
        <v>2022.0</v>
      </c>
      <c r="E2002" s="3" t="s">
        <v>9913</v>
      </c>
      <c r="F2002" s="7">
        <v>0.03</v>
      </c>
      <c r="J2002" s="3" t="s">
        <v>9914</v>
      </c>
      <c r="M2002" s="5" t="s">
        <v>9915</v>
      </c>
      <c r="N2002" s="5" t="s">
        <v>5573</v>
      </c>
      <c r="O2002" s="20">
        <v>2026.0</v>
      </c>
      <c r="P2002" s="20">
        <v>1.0</v>
      </c>
      <c r="Q2002" s="20">
        <v>1.0</v>
      </c>
    </row>
    <row r="2003">
      <c r="A2003" s="3" t="s">
        <v>9913</v>
      </c>
      <c r="B2003" s="3" t="s">
        <v>9916</v>
      </c>
      <c r="C2003" s="20">
        <v>1.0</v>
      </c>
      <c r="D2003" s="20">
        <v>2022.0</v>
      </c>
      <c r="E2003" s="3" t="s">
        <v>9917</v>
      </c>
      <c r="F2003" s="11"/>
      <c r="J2003" s="3" t="s">
        <v>9918</v>
      </c>
      <c r="M2003" s="5" t="s">
        <v>9919</v>
      </c>
      <c r="N2003" s="5" t="s">
        <v>5573</v>
      </c>
      <c r="O2003" s="20">
        <v>2026.0</v>
      </c>
      <c r="P2003" s="20">
        <v>1.0</v>
      </c>
      <c r="Q2003" s="20">
        <v>1.0</v>
      </c>
    </row>
    <row r="2004">
      <c r="A2004" s="3" t="s">
        <v>9920</v>
      </c>
      <c r="B2004" s="3" t="s">
        <v>9921</v>
      </c>
      <c r="C2004" s="20">
        <v>4.0</v>
      </c>
      <c r="D2004" s="20">
        <v>2020.0</v>
      </c>
      <c r="E2004" s="3" t="s">
        <v>9922</v>
      </c>
      <c r="F2004" s="11"/>
      <c r="G2004" s="6">
        <v>44196.0</v>
      </c>
      <c r="H2004" s="6">
        <v>43831.0</v>
      </c>
      <c r="K2004" s="3" t="s">
        <v>9923</v>
      </c>
      <c r="M2004" s="5" t="s">
        <v>9924</v>
      </c>
      <c r="N2004" s="5" t="s">
        <v>9925</v>
      </c>
      <c r="O2004" s="20">
        <v>2026.0</v>
      </c>
      <c r="P2004" s="20">
        <v>1.0</v>
      </c>
      <c r="Q2004" s="3">
        <v>0.0</v>
      </c>
    </row>
    <row r="2005">
      <c r="A2005" s="3" t="s">
        <v>9922</v>
      </c>
      <c r="B2005" s="3" t="s">
        <v>9926</v>
      </c>
      <c r="C2005" s="20">
        <v>4.0</v>
      </c>
      <c r="D2005" s="20">
        <v>2018.0</v>
      </c>
      <c r="E2005" s="3" t="s">
        <v>9927</v>
      </c>
      <c r="F2005" s="11"/>
      <c r="G2005" s="6">
        <v>43830.0</v>
      </c>
      <c r="H2005" s="6">
        <v>43466.0</v>
      </c>
      <c r="M2005" s="5" t="s">
        <v>9928</v>
      </c>
      <c r="N2005" s="5" t="s">
        <v>9925</v>
      </c>
      <c r="O2005" s="20">
        <v>2026.0</v>
      </c>
      <c r="P2005" s="20">
        <v>1.0</v>
      </c>
      <c r="Q2005" s="3">
        <v>0.0</v>
      </c>
    </row>
    <row r="2006">
      <c r="A2006" s="3" t="s">
        <v>9929</v>
      </c>
      <c r="B2006" s="3" t="s">
        <v>9930</v>
      </c>
      <c r="C2006" s="20">
        <v>1.0</v>
      </c>
      <c r="D2006" s="20">
        <v>2020.0</v>
      </c>
      <c r="E2006" s="3" t="s">
        <v>9931</v>
      </c>
      <c r="F2006" s="11"/>
      <c r="G2006" s="6">
        <v>44286.0</v>
      </c>
      <c r="H2006" s="6">
        <v>43922.0</v>
      </c>
      <c r="J2006" s="3" t="s">
        <v>9932</v>
      </c>
      <c r="M2006" s="5" t="s">
        <v>9933</v>
      </c>
      <c r="N2006" s="5" t="s">
        <v>2270</v>
      </c>
      <c r="O2006" s="20">
        <v>2026.0</v>
      </c>
      <c r="P2006" s="20">
        <v>1.0</v>
      </c>
      <c r="Q2006" s="3">
        <v>0.0</v>
      </c>
    </row>
    <row r="2007">
      <c r="A2007" s="3" t="s">
        <v>2267</v>
      </c>
      <c r="B2007" s="3" t="s">
        <v>9934</v>
      </c>
      <c r="C2007" s="20">
        <v>1.0</v>
      </c>
      <c r="D2007" s="20">
        <v>2022.0</v>
      </c>
      <c r="E2007" s="3" t="s">
        <v>9935</v>
      </c>
      <c r="F2007" s="11"/>
      <c r="J2007" s="3" t="s">
        <v>9936</v>
      </c>
      <c r="M2007" s="5" t="s">
        <v>9937</v>
      </c>
      <c r="N2007" s="5" t="s">
        <v>2270</v>
      </c>
      <c r="O2007" s="20">
        <v>2026.0</v>
      </c>
      <c r="P2007" s="20">
        <v>1.0</v>
      </c>
      <c r="Q2007" s="3">
        <v>0.0</v>
      </c>
    </row>
    <row r="2008">
      <c r="A2008" s="3" t="s">
        <v>9935</v>
      </c>
      <c r="B2008" s="3" t="s">
        <v>9938</v>
      </c>
      <c r="C2008" s="20">
        <v>1.0</v>
      </c>
      <c r="D2008" s="20">
        <v>2021.0</v>
      </c>
      <c r="E2008" s="3" t="s">
        <v>9929</v>
      </c>
      <c r="F2008" s="11"/>
      <c r="J2008" s="3" t="s">
        <v>9939</v>
      </c>
      <c r="M2008" s="5" t="s">
        <v>9940</v>
      </c>
      <c r="N2008" s="5" t="s">
        <v>2270</v>
      </c>
      <c r="O2008" s="20">
        <v>2026.0</v>
      </c>
      <c r="P2008" s="20">
        <v>1.0</v>
      </c>
      <c r="Q2008" s="20">
        <v>1.0</v>
      </c>
    </row>
    <row r="2009">
      <c r="A2009" s="3" t="s">
        <v>9941</v>
      </c>
      <c r="B2009" s="3" t="s">
        <v>9942</v>
      </c>
      <c r="C2009" s="20">
        <v>3.0</v>
      </c>
      <c r="D2009" s="20">
        <v>2017.0</v>
      </c>
      <c r="E2009" s="3" t="s">
        <v>9943</v>
      </c>
      <c r="F2009" s="11"/>
      <c r="G2009" s="6">
        <v>43373.0</v>
      </c>
      <c r="H2009" s="6">
        <v>43009.0</v>
      </c>
      <c r="K2009" s="3" t="s">
        <v>9944</v>
      </c>
      <c r="M2009" s="5" t="s">
        <v>9945</v>
      </c>
      <c r="N2009" s="5" t="s">
        <v>9946</v>
      </c>
      <c r="O2009" s="20">
        <v>2026.0</v>
      </c>
      <c r="P2009" s="20">
        <v>1.0</v>
      </c>
      <c r="Q2009" s="3">
        <v>0.0</v>
      </c>
    </row>
    <row r="2010">
      <c r="A2010" s="3" t="s">
        <v>9947</v>
      </c>
      <c r="B2010" s="3" t="s">
        <v>9948</v>
      </c>
      <c r="C2010" s="20">
        <v>3.0</v>
      </c>
      <c r="D2010" s="20">
        <v>2018.0</v>
      </c>
      <c r="E2010" s="3" t="s">
        <v>9949</v>
      </c>
      <c r="F2010" s="11"/>
      <c r="G2010" s="6">
        <v>43769.0</v>
      </c>
      <c r="H2010" s="6">
        <v>43405.0</v>
      </c>
      <c r="K2010" s="3" t="s">
        <v>9950</v>
      </c>
      <c r="M2010" s="5" t="s">
        <v>9951</v>
      </c>
      <c r="N2010" s="5" t="s">
        <v>9952</v>
      </c>
      <c r="O2010" s="20">
        <v>2026.0</v>
      </c>
      <c r="P2010" s="20">
        <v>1.0</v>
      </c>
      <c r="Q2010" s="3">
        <v>0.0</v>
      </c>
    </row>
    <row r="2011">
      <c r="A2011" s="3" t="s">
        <v>9949</v>
      </c>
      <c r="B2011" s="3" t="s">
        <v>9953</v>
      </c>
      <c r="C2011" s="20">
        <v>3.0</v>
      </c>
      <c r="D2011" s="20">
        <v>2017.0</v>
      </c>
      <c r="E2011" s="3" t="s">
        <v>9954</v>
      </c>
      <c r="F2011" s="11"/>
      <c r="G2011" s="6">
        <v>43404.0</v>
      </c>
      <c r="H2011" s="6">
        <v>43040.0</v>
      </c>
      <c r="K2011" s="3" t="s">
        <v>9955</v>
      </c>
      <c r="M2011" s="5" t="s">
        <v>9956</v>
      </c>
      <c r="N2011" s="5" t="s">
        <v>9952</v>
      </c>
      <c r="O2011" s="20">
        <v>2026.0</v>
      </c>
      <c r="P2011" s="20">
        <v>1.0</v>
      </c>
      <c r="Q2011" s="20">
        <v>1.0</v>
      </c>
    </row>
    <row r="2012">
      <c r="A2012" s="3" t="s">
        <v>9957</v>
      </c>
      <c r="B2012" s="3" t="s">
        <v>9958</v>
      </c>
      <c r="C2012" s="20">
        <v>4.0</v>
      </c>
      <c r="D2012" s="20">
        <v>2017.0</v>
      </c>
      <c r="F2012" s="11"/>
      <c r="G2012" s="6">
        <v>43639.0</v>
      </c>
      <c r="H2012" s="6">
        <v>42910.0</v>
      </c>
      <c r="M2012" s="5" t="s">
        <v>9959</v>
      </c>
      <c r="N2012" s="5" t="s">
        <v>8641</v>
      </c>
      <c r="O2012" s="20">
        <v>2026.0</v>
      </c>
      <c r="P2012" s="20">
        <v>1.0</v>
      </c>
      <c r="Q2012" s="3">
        <v>0.0</v>
      </c>
    </row>
    <row r="2013">
      <c r="A2013" s="3" t="s">
        <v>9960</v>
      </c>
      <c r="B2013" s="3" t="s">
        <v>9961</v>
      </c>
      <c r="C2013" s="20">
        <v>3.0</v>
      </c>
      <c r="D2013" s="20">
        <v>2016.0</v>
      </c>
      <c r="F2013" s="11"/>
      <c r="G2013" s="6">
        <v>42909.0</v>
      </c>
      <c r="H2013" s="6">
        <v>42545.0</v>
      </c>
      <c r="J2013" s="3" t="s">
        <v>9962</v>
      </c>
      <c r="M2013" s="5" t="s">
        <v>9963</v>
      </c>
      <c r="N2013" s="5" t="s">
        <v>8641</v>
      </c>
      <c r="O2013" s="20">
        <v>2026.0</v>
      </c>
      <c r="P2013" s="20">
        <v>1.0</v>
      </c>
      <c r="Q2013" s="3">
        <v>0.0</v>
      </c>
    </row>
    <row r="2014">
      <c r="A2014" s="3" t="s">
        <v>9964</v>
      </c>
      <c r="B2014" s="3" t="s">
        <v>9965</v>
      </c>
      <c r="C2014" s="20">
        <v>2.0</v>
      </c>
      <c r="D2014" s="20">
        <v>2026.0</v>
      </c>
      <c r="E2014" s="3" t="s">
        <v>9966</v>
      </c>
      <c r="F2014" s="7">
        <v>0.025</v>
      </c>
      <c r="I2014" s="3" t="s">
        <v>9967</v>
      </c>
      <c r="L2014" s="3" t="s">
        <v>541</v>
      </c>
      <c r="M2014" s="5" t="s">
        <v>9968</v>
      </c>
      <c r="N2014" s="5" t="s">
        <v>8641</v>
      </c>
      <c r="O2014" s="20">
        <v>2026.0</v>
      </c>
      <c r="P2014" s="20">
        <v>1.0</v>
      </c>
      <c r="Q2014" s="3">
        <v>0.0</v>
      </c>
    </row>
    <row r="2015">
      <c r="A2015" s="3" t="s">
        <v>9966</v>
      </c>
      <c r="B2015" s="3" t="s">
        <v>9969</v>
      </c>
      <c r="C2015" s="20">
        <v>2.0</v>
      </c>
      <c r="D2015" s="20">
        <v>2023.0</v>
      </c>
      <c r="E2015" s="3" t="s">
        <v>9970</v>
      </c>
      <c r="F2015" s="7">
        <v>0.025</v>
      </c>
      <c r="J2015" s="3" t="s">
        <v>9971</v>
      </c>
      <c r="M2015" s="5" t="s">
        <v>9972</v>
      </c>
      <c r="N2015" s="5" t="s">
        <v>8641</v>
      </c>
      <c r="O2015" s="20">
        <v>2026.0</v>
      </c>
      <c r="P2015" s="20">
        <v>1.0</v>
      </c>
      <c r="Q2015" s="20">
        <v>1.0</v>
      </c>
    </row>
    <row r="2016">
      <c r="A2016" s="3" t="s">
        <v>9970</v>
      </c>
      <c r="B2016" s="3" t="s">
        <v>9973</v>
      </c>
      <c r="C2016" s="20">
        <v>2.0</v>
      </c>
      <c r="D2016" s="20">
        <v>2021.0</v>
      </c>
      <c r="E2016" s="3" t="s">
        <v>9974</v>
      </c>
      <c r="F2016" s="11"/>
      <c r="G2016" s="6">
        <v>44735.0</v>
      </c>
      <c r="H2016" s="6">
        <v>44371.0</v>
      </c>
      <c r="J2016" s="3" t="s">
        <v>9975</v>
      </c>
      <c r="M2016" s="5" t="s">
        <v>9976</v>
      </c>
      <c r="N2016" s="5" t="s">
        <v>8641</v>
      </c>
      <c r="O2016" s="20">
        <v>2026.0</v>
      </c>
      <c r="P2016" s="20">
        <v>1.0</v>
      </c>
      <c r="Q2016" s="20">
        <v>1.0</v>
      </c>
    </row>
    <row r="2017">
      <c r="A2017" s="3" t="s">
        <v>9974</v>
      </c>
      <c r="B2017" s="3" t="s">
        <v>9977</v>
      </c>
      <c r="C2017" s="20">
        <v>2.0</v>
      </c>
      <c r="D2017" s="20">
        <v>2019.0</v>
      </c>
      <c r="F2017" s="11"/>
      <c r="G2017" s="6">
        <v>44370.0</v>
      </c>
      <c r="H2017" s="6">
        <v>43640.0</v>
      </c>
      <c r="M2017" s="5" t="s">
        <v>9978</v>
      </c>
      <c r="N2017" s="5" t="s">
        <v>8641</v>
      </c>
      <c r="O2017" s="20">
        <v>2026.0</v>
      </c>
      <c r="P2017" s="20">
        <v>1.0</v>
      </c>
      <c r="Q2017" s="20">
        <v>1.0</v>
      </c>
    </row>
    <row r="2018">
      <c r="A2018" s="3" t="s">
        <v>9979</v>
      </c>
      <c r="B2018" s="3" t="s">
        <v>9980</v>
      </c>
      <c r="C2018" s="20">
        <v>3.0</v>
      </c>
      <c r="D2018" s="20">
        <v>2016.0</v>
      </c>
      <c r="E2018" s="3" t="s">
        <v>9981</v>
      </c>
      <c r="F2018" s="11"/>
      <c r="G2018" s="6">
        <v>42978.0</v>
      </c>
      <c r="H2018" s="6">
        <v>42614.0</v>
      </c>
      <c r="M2018" s="5" t="s">
        <v>9982</v>
      </c>
      <c r="N2018" s="5" t="s">
        <v>1885</v>
      </c>
      <c r="O2018" s="20">
        <v>2026.0</v>
      </c>
      <c r="P2018" s="20">
        <v>1.0</v>
      </c>
      <c r="Q2018" s="3">
        <v>0.0</v>
      </c>
    </row>
    <row r="2019">
      <c r="A2019" s="3" t="s">
        <v>9983</v>
      </c>
      <c r="B2019" s="3" t="s">
        <v>9984</v>
      </c>
      <c r="C2019" s="20">
        <v>4.0</v>
      </c>
      <c r="D2019" s="20">
        <v>2017.0</v>
      </c>
      <c r="E2019" s="3" t="s">
        <v>9985</v>
      </c>
      <c r="F2019" s="11"/>
      <c r="G2019" s="6">
        <v>43496.0</v>
      </c>
      <c r="H2019" s="6">
        <v>43132.0</v>
      </c>
      <c r="K2019" s="3" t="s">
        <v>9986</v>
      </c>
      <c r="M2019" s="5" t="s">
        <v>9987</v>
      </c>
      <c r="N2019" s="5" t="s">
        <v>9988</v>
      </c>
      <c r="O2019" s="20">
        <v>2026.0</v>
      </c>
      <c r="P2019" s="20">
        <v>1.0</v>
      </c>
      <c r="Q2019" s="3">
        <v>0.0</v>
      </c>
    </row>
    <row r="2020">
      <c r="A2020" s="3" t="s">
        <v>9985</v>
      </c>
      <c r="B2020" s="3" t="s">
        <v>9989</v>
      </c>
      <c r="C2020" s="20">
        <v>4.0</v>
      </c>
      <c r="D2020" s="20">
        <v>2016.0</v>
      </c>
      <c r="E2020" s="3" t="s">
        <v>9990</v>
      </c>
      <c r="F2020" s="11"/>
      <c r="G2020" s="6">
        <v>43131.0</v>
      </c>
      <c r="H2020" s="6">
        <v>42767.0</v>
      </c>
      <c r="M2020" s="5" t="s">
        <v>9991</v>
      </c>
      <c r="N2020" s="5" t="s">
        <v>9988</v>
      </c>
      <c r="O2020" s="20">
        <v>2026.0</v>
      </c>
      <c r="P2020" s="20">
        <v>1.0</v>
      </c>
      <c r="Q2020" s="3">
        <v>0.0</v>
      </c>
    </row>
    <row r="2021">
      <c r="A2021" s="3" t="s">
        <v>9992</v>
      </c>
      <c r="B2021" s="3" t="s">
        <v>9993</v>
      </c>
      <c r="C2021" s="20">
        <v>2.0</v>
      </c>
      <c r="D2021" s="20">
        <v>2026.0</v>
      </c>
      <c r="E2021" s="3" t="s">
        <v>9994</v>
      </c>
      <c r="F2021" s="7">
        <v>0.0667</v>
      </c>
      <c r="L2021" s="3" t="s">
        <v>495</v>
      </c>
      <c r="M2021" s="5" t="s">
        <v>9995</v>
      </c>
      <c r="N2021" s="5" t="s">
        <v>9818</v>
      </c>
      <c r="O2021" s="20">
        <v>2026.0</v>
      </c>
      <c r="P2021" s="20">
        <v>1.0</v>
      </c>
      <c r="Q2021" s="20">
        <v>1.0</v>
      </c>
    </row>
    <row r="2022">
      <c r="A2022" s="3" t="s">
        <v>9994</v>
      </c>
      <c r="B2022" s="3" t="s">
        <v>9996</v>
      </c>
      <c r="C2022" s="20">
        <v>1.0</v>
      </c>
      <c r="D2022" s="20">
        <v>2025.0</v>
      </c>
      <c r="E2022" s="3" t="s">
        <v>9997</v>
      </c>
      <c r="F2022" s="7">
        <v>0.0667</v>
      </c>
      <c r="I2022" s="3" t="s">
        <v>9998</v>
      </c>
      <c r="J2022" s="3" t="s">
        <v>9999</v>
      </c>
      <c r="M2022" s="5" t="s">
        <v>10000</v>
      </c>
      <c r="N2022" s="5" t="s">
        <v>9818</v>
      </c>
      <c r="O2022" s="20">
        <v>2026.0</v>
      </c>
      <c r="P2022" s="20">
        <v>1.0</v>
      </c>
      <c r="Q2022" s="20">
        <v>1.0</v>
      </c>
    </row>
    <row r="2023">
      <c r="A2023" s="3" t="s">
        <v>9997</v>
      </c>
      <c r="B2023" s="3" t="s">
        <v>10001</v>
      </c>
      <c r="C2023" s="20">
        <v>2.0</v>
      </c>
      <c r="D2023" s="20">
        <v>2023.0</v>
      </c>
      <c r="E2023" s="3" t="s">
        <v>10002</v>
      </c>
      <c r="F2023" s="7">
        <v>0.0667</v>
      </c>
      <c r="I2023" s="3" t="s">
        <v>10003</v>
      </c>
      <c r="J2023" s="3" t="s">
        <v>10004</v>
      </c>
      <c r="M2023" s="5" t="s">
        <v>10005</v>
      </c>
      <c r="N2023" s="5" t="s">
        <v>9818</v>
      </c>
      <c r="O2023" s="20">
        <v>2026.0</v>
      </c>
      <c r="P2023" s="20">
        <v>1.0</v>
      </c>
      <c r="Q2023" s="20">
        <v>1.0</v>
      </c>
    </row>
    <row r="2024">
      <c r="A2024" s="3" t="s">
        <v>10002</v>
      </c>
      <c r="B2024" s="3" t="s">
        <v>10006</v>
      </c>
      <c r="C2024" s="20">
        <v>2.0</v>
      </c>
      <c r="D2024" s="20">
        <v>2022.0</v>
      </c>
      <c r="E2024" s="3" t="s">
        <v>10007</v>
      </c>
      <c r="F2024" s="7">
        <v>0.11</v>
      </c>
      <c r="J2024" s="3" t="s">
        <v>10008</v>
      </c>
      <c r="M2024" s="5" t="s">
        <v>10009</v>
      </c>
      <c r="N2024" s="5" t="s">
        <v>9818</v>
      </c>
      <c r="O2024" s="20">
        <v>2026.0</v>
      </c>
      <c r="P2024" s="20">
        <v>1.0</v>
      </c>
      <c r="Q2024" s="3">
        <v>0.0</v>
      </c>
    </row>
    <row r="2025">
      <c r="A2025" s="3" t="s">
        <v>10007</v>
      </c>
      <c r="B2025" s="3" t="s">
        <v>10010</v>
      </c>
      <c r="C2025" s="20">
        <v>2.0</v>
      </c>
      <c r="D2025" s="20">
        <v>2021.0</v>
      </c>
      <c r="E2025" s="3" t="s">
        <v>9823</v>
      </c>
      <c r="F2025" s="11"/>
      <c r="J2025" s="3" t="s">
        <v>10011</v>
      </c>
      <c r="M2025" s="5" t="s">
        <v>10012</v>
      </c>
      <c r="N2025" s="5" t="s">
        <v>9818</v>
      </c>
      <c r="O2025" s="20">
        <v>2026.0</v>
      </c>
      <c r="P2025" s="20">
        <v>1.0</v>
      </c>
      <c r="Q2025" s="3">
        <v>0.0</v>
      </c>
    </row>
    <row r="2026">
      <c r="A2026" s="3" t="s">
        <v>10013</v>
      </c>
      <c r="B2026" s="3" t="s">
        <v>10014</v>
      </c>
      <c r="C2026" s="20">
        <v>4.0</v>
      </c>
      <c r="D2026" s="20">
        <v>2016.0</v>
      </c>
      <c r="E2026" s="3" t="s">
        <v>10015</v>
      </c>
      <c r="F2026" s="11"/>
      <c r="G2026" s="6">
        <v>43075.0</v>
      </c>
      <c r="H2026" s="6">
        <v>42711.0</v>
      </c>
      <c r="J2026" s="3" t="s">
        <v>10016</v>
      </c>
      <c r="K2026" s="3" t="s">
        <v>10016</v>
      </c>
      <c r="M2026" s="5" t="s">
        <v>10017</v>
      </c>
      <c r="N2026" s="5" t="s">
        <v>10018</v>
      </c>
      <c r="O2026" s="20">
        <v>2026.0</v>
      </c>
      <c r="P2026" s="20">
        <v>1.0</v>
      </c>
      <c r="Q2026" s="3">
        <v>0.0</v>
      </c>
    </row>
    <row r="2027">
      <c r="A2027" s="3" t="s">
        <v>10019</v>
      </c>
      <c r="B2027" s="3" t="s">
        <v>10020</v>
      </c>
      <c r="C2027" s="20">
        <v>2.0</v>
      </c>
      <c r="D2027" s="20">
        <v>2017.0</v>
      </c>
      <c r="E2027" s="3" t="s">
        <v>10021</v>
      </c>
      <c r="F2027" s="11"/>
      <c r="G2027" s="6">
        <v>43220.0</v>
      </c>
      <c r="H2027" s="6">
        <v>42856.0</v>
      </c>
      <c r="J2027" s="3" t="s">
        <v>10022</v>
      </c>
      <c r="K2027" s="3" t="s">
        <v>10023</v>
      </c>
      <c r="M2027" s="5" t="s">
        <v>10024</v>
      </c>
      <c r="N2027" s="5" t="s">
        <v>2914</v>
      </c>
      <c r="O2027" s="20">
        <v>2026.0</v>
      </c>
      <c r="P2027" s="20">
        <v>1.0</v>
      </c>
      <c r="Q2027" s="3">
        <v>0.0</v>
      </c>
    </row>
    <row r="2028">
      <c r="A2028" s="3" t="s">
        <v>10025</v>
      </c>
      <c r="B2028" s="3" t="s">
        <v>10026</v>
      </c>
      <c r="C2028" s="20">
        <v>1.0</v>
      </c>
      <c r="D2028" s="20">
        <v>2017.0</v>
      </c>
      <c r="E2028" s="3" t="s">
        <v>10027</v>
      </c>
      <c r="F2028" s="11"/>
      <c r="G2028" s="6">
        <v>43145.0</v>
      </c>
      <c r="H2028" s="6">
        <v>42781.0</v>
      </c>
      <c r="K2028" s="3" t="s">
        <v>10028</v>
      </c>
      <c r="M2028" s="5" t="s">
        <v>10029</v>
      </c>
      <c r="N2028" s="5" t="s">
        <v>10030</v>
      </c>
      <c r="O2028" s="20">
        <v>2026.0</v>
      </c>
      <c r="P2028" s="20">
        <v>1.0</v>
      </c>
      <c r="Q2028" s="3">
        <v>0.0</v>
      </c>
    </row>
    <row r="2029">
      <c r="A2029" s="3" t="s">
        <v>10031</v>
      </c>
      <c r="B2029" s="3" t="s">
        <v>10032</v>
      </c>
      <c r="C2029" s="20">
        <v>2.0</v>
      </c>
      <c r="D2029" s="20">
        <v>2017.0</v>
      </c>
      <c r="E2029" s="3" t="s">
        <v>10033</v>
      </c>
      <c r="F2029" s="11"/>
      <c r="G2029" s="6">
        <v>43343.0</v>
      </c>
      <c r="H2029" s="6">
        <v>42979.0</v>
      </c>
      <c r="J2029" s="3" t="s">
        <v>10034</v>
      </c>
      <c r="M2029" s="5" t="s">
        <v>10035</v>
      </c>
      <c r="N2029" s="5" t="s">
        <v>5049</v>
      </c>
      <c r="O2029" s="20">
        <v>2026.0</v>
      </c>
      <c r="P2029" s="20">
        <v>1.0</v>
      </c>
      <c r="Q2029" s="3">
        <v>0.0</v>
      </c>
    </row>
    <row r="2030">
      <c r="A2030" s="3" t="s">
        <v>5045</v>
      </c>
      <c r="B2030" s="3" t="s">
        <v>10036</v>
      </c>
      <c r="C2030" s="20">
        <v>3.0</v>
      </c>
      <c r="D2030" s="20">
        <v>2023.0</v>
      </c>
      <c r="E2030" s="3" t="s">
        <v>10037</v>
      </c>
      <c r="F2030" s="7">
        <v>0.0275</v>
      </c>
      <c r="J2030" s="3" t="s">
        <v>10038</v>
      </c>
      <c r="M2030" s="5" t="s">
        <v>10039</v>
      </c>
      <c r="N2030" s="5" t="s">
        <v>5049</v>
      </c>
      <c r="O2030" s="20">
        <v>2026.0</v>
      </c>
      <c r="P2030" s="20">
        <v>1.0</v>
      </c>
      <c r="Q2030" s="20">
        <v>1.0</v>
      </c>
    </row>
    <row r="2031">
      <c r="A2031" s="3" t="s">
        <v>10037</v>
      </c>
      <c r="B2031" s="3" t="s">
        <v>10040</v>
      </c>
      <c r="C2031" s="20">
        <v>3.0</v>
      </c>
      <c r="D2031" s="20">
        <v>2021.0</v>
      </c>
      <c r="E2031" s="3" t="s">
        <v>10041</v>
      </c>
      <c r="F2031" s="11"/>
      <c r="G2031" s="6">
        <v>44804.0</v>
      </c>
      <c r="H2031" s="6">
        <v>44440.0</v>
      </c>
      <c r="J2031" s="3" t="s">
        <v>10042</v>
      </c>
      <c r="M2031" s="5" t="s">
        <v>10043</v>
      </c>
      <c r="N2031" s="5" t="s">
        <v>5049</v>
      </c>
      <c r="O2031" s="20">
        <v>2026.0</v>
      </c>
      <c r="P2031" s="20">
        <v>1.0</v>
      </c>
      <c r="Q2031" s="20">
        <v>1.0</v>
      </c>
    </row>
    <row r="2032">
      <c r="A2032" s="3" t="s">
        <v>10044</v>
      </c>
      <c r="B2032" s="3" t="s">
        <v>10045</v>
      </c>
      <c r="C2032" s="20">
        <v>3.0</v>
      </c>
      <c r="D2032" s="20">
        <v>2019.0</v>
      </c>
      <c r="E2032" s="3" t="s">
        <v>10046</v>
      </c>
      <c r="F2032" s="11"/>
      <c r="G2032" s="6">
        <v>44439.0</v>
      </c>
      <c r="H2032" s="6">
        <v>43709.0</v>
      </c>
      <c r="M2032" s="5" t="s">
        <v>10047</v>
      </c>
      <c r="N2032" s="5" t="s">
        <v>5049</v>
      </c>
      <c r="O2032" s="20">
        <v>2026.0</v>
      </c>
      <c r="P2032" s="20">
        <v>1.0</v>
      </c>
      <c r="Q2032" s="20">
        <v>1.0</v>
      </c>
    </row>
    <row r="2033">
      <c r="A2033" s="3" t="s">
        <v>10046</v>
      </c>
      <c r="B2033" s="3" t="s">
        <v>10048</v>
      </c>
      <c r="C2033" s="20">
        <v>3.0</v>
      </c>
      <c r="D2033" s="20">
        <v>2018.0</v>
      </c>
      <c r="E2033" s="3" t="s">
        <v>10031</v>
      </c>
      <c r="F2033" s="11"/>
      <c r="G2033" s="6">
        <v>43708.0</v>
      </c>
      <c r="H2033" s="6">
        <v>43344.0</v>
      </c>
      <c r="M2033" s="5" t="s">
        <v>10049</v>
      </c>
      <c r="N2033" s="5" t="s">
        <v>5049</v>
      </c>
      <c r="O2033" s="20">
        <v>2026.0</v>
      </c>
      <c r="P2033" s="20">
        <v>1.0</v>
      </c>
      <c r="Q2033" s="20">
        <v>1.0</v>
      </c>
    </row>
    <row r="2034">
      <c r="A2034" s="3" t="s">
        <v>10050</v>
      </c>
      <c r="B2034" s="3" t="s">
        <v>10051</v>
      </c>
      <c r="C2034" s="20">
        <v>2.0</v>
      </c>
      <c r="D2034" s="20">
        <v>2018.0</v>
      </c>
      <c r="F2034" s="11"/>
      <c r="G2034" s="6">
        <v>44074.0</v>
      </c>
      <c r="H2034" s="6">
        <v>43344.0</v>
      </c>
      <c r="M2034" s="5" t="s">
        <v>10052</v>
      </c>
      <c r="N2034" s="5" t="s">
        <v>10053</v>
      </c>
      <c r="O2034" s="20">
        <v>2026.0</v>
      </c>
      <c r="P2034" s="20">
        <v>1.0</v>
      </c>
      <c r="Q2034" s="20">
        <v>1.0</v>
      </c>
    </row>
    <row r="2035">
      <c r="A2035" s="3" t="s">
        <v>10054</v>
      </c>
      <c r="B2035" s="3" t="s">
        <v>10055</v>
      </c>
      <c r="C2035" s="20">
        <v>3.0</v>
      </c>
      <c r="D2035" s="20">
        <v>2017.0</v>
      </c>
      <c r="F2035" s="11"/>
      <c r="G2035" s="6">
        <v>43344.0</v>
      </c>
      <c r="H2035" s="6">
        <v>42979.0</v>
      </c>
      <c r="M2035" s="5" t="s">
        <v>10056</v>
      </c>
      <c r="N2035" s="5" t="s">
        <v>10053</v>
      </c>
      <c r="O2035" s="20">
        <v>2026.0</v>
      </c>
      <c r="P2035" s="20">
        <v>1.0</v>
      </c>
      <c r="Q2035" s="3">
        <v>0.0</v>
      </c>
    </row>
    <row r="2036">
      <c r="A2036" s="3" t="s">
        <v>10057</v>
      </c>
      <c r="B2036" s="3" t="s">
        <v>10058</v>
      </c>
      <c r="C2036" s="20">
        <v>3.0</v>
      </c>
      <c r="D2036" s="20">
        <v>2020.0</v>
      </c>
      <c r="E2036" s="3" t="s">
        <v>10059</v>
      </c>
      <c r="F2036" s="11"/>
      <c r="G2036" s="6">
        <v>44448.0</v>
      </c>
      <c r="H2036" s="6">
        <v>44084.0</v>
      </c>
      <c r="K2036" s="3" t="s">
        <v>10060</v>
      </c>
      <c r="M2036" s="5" t="s">
        <v>10061</v>
      </c>
      <c r="N2036" s="5" t="s">
        <v>10062</v>
      </c>
      <c r="O2036" s="20">
        <v>2026.0</v>
      </c>
      <c r="P2036" s="20">
        <v>1.0</v>
      </c>
      <c r="Q2036" s="20">
        <v>1.0</v>
      </c>
    </row>
    <row r="2037">
      <c r="A2037" s="3" t="s">
        <v>10059</v>
      </c>
      <c r="B2037" s="3" t="s">
        <v>10063</v>
      </c>
      <c r="C2037" s="20">
        <v>3.0</v>
      </c>
      <c r="D2037" s="20">
        <v>2019.0</v>
      </c>
      <c r="E2037" s="3" t="s">
        <v>10064</v>
      </c>
      <c r="F2037" s="11"/>
      <c r="G2037" s="6">
        <v>44083.0</v>
      </c>
      <c r="H2037" s="6">
        <v>43718.0</v>
      </c>
      <c r="M2037" s="5" t="s">
        <v>10065</v>
      </c>
      <c r="N2037" s="5" t="s">
        <v>10062</v>
      </c>
      <c r="O2037" s="20">
        <v>2026.0</v>
      </c>
      <c r="P2037" s="20">
        <v>1.0</v>
      </c>
      <c r="Q2037" s="3">
        <v>0.0</v>
      </c>
    </row>
    <row r="2038">
      <c r="A2038" s="3" t="s">
        <v>10066</v>
      </c>
      <c r="B2038" s="3" t="s">
        <v>10067</v>
      </c>
      <c r="C2038" s="20">
        <v>2.0</v>
      </c>
      <c r="D2038" s="20">
        <v>2018.0</v>
      </c>
      <c r="E2038" s="3" t="s">
        <v>10068</v>
      </c>
      <c r="F2038" s="11"/>
      <c r="G2038" s="6">
        <v>43646.0</v>
      </c>
      <c r="H2038" s="6">
        <v>43282.0</v>
      </c>
      <c r="J2038" s="3" t="s">
        <v>10069</v>
      </c>
      <c r="M2038" s="5" t="s">
        <v>10070</v>
      </c>
      <c r="N2038" s="5" t="s">
        <v>10071</v>
      </c>
      <c r="O2038" s="20">
        <v>2026.0</v>
      </c>
      <c r="P2038" s="20">
        <v>1.0</v>
      </c>
      <c r="Q2038" s="20">
        <v>1.0</v>
      </c>
    </row>
    <row r="2039">
      <c r="A2039" s="3" t="s">
        <v>10068</v>
      </c>
      <c r="B2039" s="3" t="s">
        <v>10072</v>
      </c>
      <c r="C2039" s="20">
        <v>2.0</v>
      </c>
      <c r="D2039" s="20">
        <v>2017.0</v>
      </c>
      <c r="E2039" s="3" t="s">
        <v>10073</v>
      </c>
      <c r="F2039" s="11"/>
      <c r="G2039" s="6">
        <v>43281.0</v>
      </c>
      <c r="H2039" s="6">
        <v>42917.0</v>
      </c>
      <c r="M2039" s="5" t="s">
        <v>10074</v>
      </c>
      <c r="N2039" s="5" t="s">
        <v>10071</v>
      </c>
      <c r="O2039" s="20">
        <v>2026.0</v>
      </c>
      <c r="P2039" s="20">
        <v>1.0</v>
      </c>
      <c r="Q2039" s="3">
        <v>0.0</v>
      </c>
    </row>
    <row r="2040">
      <c r="A2040" s="3" t="s">
        <v>10073</v>
      </c>
      <c r="B2040" s="3" t="s">
        <v>10075</v>
      </c>
      <c r="C2040" s="20">
        <v>2.0</v>
      </c>
      <c r="D2040" s="20">
        <v>2016.0</v>
      </c>
      <c r="E2040" s="3" t="s">
        <v>10076</v>
      </c>
      <c r="F2040" s="11"/>
      <c r="G2040" s="6">
        <v>42916.0</v>
      </c>
      <c r="H2040" s="6">
        <v>42552.0</v>
      </c>
      <c r="J2040" s="3" t="s">
        <v>10077</v>
      </c>
      <c r="M2040" s="5" t="s">
        <v>10078</v>
      </c>
      <c r="N2040" s="5" t="s">
        <v>10071</v>
      </c>
      <c r="O2040" s="20">
        <v>2026.0</v>
      </c>
      <c r="P2040" s="20">
        <v>1.0</v>
      </c>
      <c r="Q2040" s="3">
        <v>0.0</v>
      </c>
    </row>
    <row r="2041">
      <c r="A2041" s="3" t="s">
        <v>10079</v>
      </c>
      <c r="B2041" s="3" t="s">
        <v>10080</v>
      </c>
      <c r="C2041" s="20">
        <v>2.0</v>
      </c>
      <c r="D2041" s="20">
        <v>2020.0</v>
      </c>
      <c r="E2041" s="3" t="s">
        <v>10081</v>
      </c>
      <c r="F2041" s="11"/>
      <c r="G2041" s="6">
        <v>44377.0</v>
      </c>
      <c r="H2041" s="6">
        <v>44013.0</v>
      </c>
      <c r="K2041" s="3" t="s">
        <v>10082</v>
      </c>
      <c r="M2041" s="5" t="s">
        <v>10083</v>
      </c>
      <c r="N2041" s="5" t="s">
        <v>10071</v>
      </c>
      <c r="O2041" s="20">
        <v>2026.0</v>
      </c>
      <c r="P2041" s="20">
        <v>1.0</v>
      </c>
      <c r="Q2041" s="3">
        <v>0.0</v>
      </c>
    </row>
    <row r="2042">
      <c r="A2042" s="3" t="s">
        <v>10081</v>
      </c>
      <c r="B2042" s="3" t="s">
        <v>10084</v>
      </c>
      <c r="C2042" s="20">
        <v>2.0</v>
      </c>
      <c r="D2042" s="20">
        <v>2019.0</v>
      </c>
      <c r="E2042" s="3" t="s">
        <v>10066</v>
      </c>
      <c r="F2042" s="11"/>
      <c r="G2042" s="6">
        <v>44012.0</v>
      </c>
      <c r="H2042" s="6">
        <v>43647.0</v>
      </c>
      <c r="M2042" s="5" t="s">
        <v>10085</v>
      </c>
      <c r="N2042" s="5" t="s">
        <v>10071</v>
      </c>
      <c r="O2042" s="20">
        <v>2026.0</v>
      </c>
      <c r="P2042" s="20">
        <v>1.0</v>
      </c>
      <c r="Q2042" s="20">
        <v>1.0</v>
      </c>
    </row>
    <row r="2043">
      <c r="A2043" s="3" t="s">
        <v>3402</v>
      </c>
      <c r="B2043" s="3" t="s">
        <v>10086</v>
      </c>
      <c r="C2043" s="20">
        <v>3.0</v>
      </c>
      <c r="D2043" s="20">
        <v>2020.0</v>
      </c>
      <c r="E2043" s="3" t="s">
        <v>10087</v>
      </c>
      <c r="F2043" s="11"/>
      <c r="G2043" s="6">
        <v>44500.0</v>
      </c>
      <c r="H2043" s="6">
        <v>44136.0</v>
      </c>
      <c r="J2043" s="3" t="s">
        <v>10088</v>
      </c>
      <c r="M2043" s="5" t="s">
        <v>10089</v>
      </c>
      <c r="N2043" s="5" t="s">
        <v>3405</v>
      </c>
      <c r="O2043" s="20">
        <v>2026.0</v>
      </c>
      <c r="P2043" s="20">
        <v>1.0</v>
      </c>
      <c r="Q2043" s="3">
        <v>0.0</v>
      </c>
    </row>
    <row r="2044">
      <c r="A2044" s="3" t="s">
        <v>10087</v>
      </c>
      <c r="B2044" s="3" t="s">
        <v>10090</v>
      </c>
      <c r="C2044" s="20">
        <v>3.0</v>
      </c>
      <c r="D2044" s="20">
        <v>2019.0</v>
      </c>
      <c r="E2044" s="3" t="s">
        <v>10091</v>
      </c>
      <c r="F2044" s="11"/>
      <c r="G2044" s="6">
        <v>44135.0</v>
      </c>
      <c r="H2044" s="6">
        <v>43770.0</v>
      </c>
      <c r="M2044" s="5" t="s">
        <v>10092</v>
      </c>
      <c r="N2044" s="5" t="s">
        <v>3405</v>
      </c>
      <c r="O2044" s="20">
        <v>2026.0</v>
      </c>
      <c r="P2044" s="20">
        <v>1.0</v>
      </c>
      <c r="Q2044" s="3">
        <v>0.0</v>
      </c>
    </row>
    <row r="2045">
      <c r="A2045" s="3" t="s">
        <v>3916</v>
      </c>
      <c r="B2045" s="3" t="s">
        <v>10093</v>
      </c>
      <c r="C2045" s="20">
        <v>1.0</v>
      </c>
      <c r="D2045" s="20">
        <v>2025.0</v>
      </c>
      <c r="E2045" s="3" t="s">
        <v>2891</v>
      </c>
      <c r="F2045" s="7">
        <v>0.065</v>
      </c>
      <c r="J2045" s="3" t="s">
        <v>10094</v>
      </c>
      <c r="M2045" s="5" t="s">
        <v>10095</v>
      </c>
      <c r="N2045" s="5" t="s">
        <v>2861</v>
      </c>
      <c r="O2045" s="20">
        <v>2026.0</v>
      </c>
      <c r="P2045" s="20">
        <v>1.0</v>
      </c>
      <c r="Q2045" s="20">
        <v>1.0</v>
      </c>
    </row>
    <row r="2046">
      <c r="A2046" s="3" t="s">
        <v>5930</v>
      </c>
      <c r="B2046" s="3" t="s">
        <v>10096</v>
      </c>
      <c r="C2046" s="20">
        <v>1.0</v>
      </c>
      <c r="D2046" s="20">
        <v>2022.0</v>
      </c>
      <c r="E2046" s="3" t="s">
        <v>10097</v>
      </c>
      <c r="F2046" s="7">
        <v>0.075</v>
      </c>
      <c r="J2046" s="3" t="s">
        <v>10098</v>
      </c>
      <c r="M2046" s="5" t="s">
        <v>10099</v>
      </c>
      <c r="N2046" s="5" t="s">
        <v>1951</v>
      </c>
      <c r="O2046" s="20">
        <v>2026.0</v>
      </c>
      <c r="P2046" s="20">
        <v>1.0</v>
      </c>
      <c r="Q2046" s="20">
        <v>1.0</v>
      </c>
    </row>
    <row r="2047">
      <c r="A2047" s="3" t="s">
        <v>10097</v>
      </c>
      <c r="B2047" s="3" t="s">
        <v>10100</v>
      </c>
      <c r="C2047" s="20">
        <v>1.0</v>
      </c>
      <c r="D2047" s="20">
        <v>2021.0</v>
      </c>
      <c r="E2047" s="3" t="s">
        <v>10101</v>
      </c>
      <c r="F2047" s="11"/>
      <c r="J2047" s="3" t="s">
        <v>10102</v>
      </c>
      <c r="M2047" s="5" t="s">
        <v>10103</v>
      </c>
      <c r="N2047" s="5" t="s">
        <v>1951</v>
      </c>
      <c r="O2047" s="20">
        <v>2026.0</v>
      </c>
      <c r="P2047" s="20">
        <v>1.0</v>
      </c>
      <c r="Q2047" s="3">
        <v>0.0</v>
      </c>
    </row>
    <row r="2048">
      <c r="A2048" s="3" t="s">
        <v>10101</v>
      </c>
      <c r="B2048" s="3" t="s">
        <v>10104</v>
      </c>
      <c r="C2048" s="20">
        <v>1.0</v>
      </c>
      <c r="D2048" s="20">
        <v>2020.0</v>
      </c>
      <c r="E2048" s="3" t="s">
        <v>10105</v>
      </c>
      <c r="F2048" s="11"/>
      <c r="G2048" s="6">
        <v>44286.0</v>
      </c>
      <c r="H2048" s="6">
        <v>43922.0</v>
      </c>
      <c r="J2048" s="3" t="s">
        <v>10106</v>
      </c>
      <c r="M2048" s="5" t="s">
        <v>10107</v>
      </c>
      <c r="N2048" s="5" t="s">
        <v>1951</v>
      </c>
      <c r="O2048" s="20">
        <v>2026.0</v>
      </c>
      <c r="P2048" s="20">
        <v>1.0</v>
      </c>
      <c r="Q2048" s="20">
        <v>1.0</v>
      </c>
    </row>
    <row r="2049">
      <c r="A2049" s="3" t="s">
        <v>10108</v>
      </c>
      <c r="B2049" s="3" t="s">
        <v>10109</v>
      </c>
      <c r="C2049" s="20">
        <v>4.0</v>
      </c>
      <c r="D2049" s="20">
        <v>2018.0</v>
      </c>
      <c r="E2049" s="3" t="s">
        <v>10110</v>
      </c>
      <c r="F2049" s="11"/>
      <c r="G2049" s="6">
        <v>43830.0</v>
      </c>
      <c r="H2049" s="6">
        <v>43466.0</v>
      </c>
      <c r="K2049" s="3" t="s">
        <v>10111</v>
      </c>
      <c r="M2049" s="5" t="s">
        <v>10112</v>
      </c>
      <c r="N2049" s="5" t="s">
        <v>10113</v>
      </c>
      <c r="O2049" s="20">
        <v>2026.0</v>
      </c>
      <c r="P2049" s="20">
        <v>1.0</v>
      </c>
      <c r="Q2049" s="20">
        <v>1.0</v>
      </c>
    </row>
    <row r="2050">
      <c r="A2050" s="3" t="s">
        <v>10110</v>
      </c>
      <c r="B2050" s="3" t="s">
        <v>10114</v>
      </c>
      <c r="C2050" s="20">
        <v>4.0</v>
      </c>
      <c r="D2050" s="20">
        <v>2017.0</v>
      </c>
      <c r="E2050" s="3" t="s">
        <v>10115</v>
      </c>
      <c r="F2050" s="11"/>
      <c r="G2050" s="6">
        <v>43465.0</v>
      </c>
      <c r="H2050" s="6">
        <v>43101.0</v>
      </c>
      <c r="M2050" s="5" t="s">
        <v>10116</v>
      </c>
      <c r="N2050" s="5" t="s">
        <v>10113</v>
      </c>
      <c r="O2050" s="20">
        <v>2026.0</v>
      </c>
      <c r="P2050" s="20">
        <v>1.0</v>
      </c>
      <c r="Q2050" s="3">
        <v>0.0</v>
      </c>
    </row>
    <row r="2051">
      <c r="A2051" s="3" t="s">
        <v>10117</v>
      </c>
      <c r="B2051" s="3" t="s">
        <v>10118</v>
      </c>
      <c r="C2051" s="20">
        <v>2.0</v>
      </c>
      <c r="D2051" s="20">
        <v>2018.0</v>
      </c>
      <c r="E2051" s="3" t="s">
        <v>10119</v>
      </c>
      <c r="F2051" s="11"/>
      <c r="G2051" s="6">
        <v>43646.0</v>
      </c>
      <c r="H2051" s="6">
        <v>43282.0</v>
      </c>
      <c r="M2051" s="5" t="s">
        <v>10120</v>
      </c>
      <c r="N2051" s="5" t="s">
        <v>10121</v>
      </c>
      <c r="O2051" s="20">
        <v>2026.0</v>
      </c>
      <c r="P2051" s="20">
        <v>1.0</v>
      </c>
      <c r="Q2051" s="20">
        <v>1.0</v>
      </c>
    </row>
    <row r="2052">
      <c r="A2052" s="3" t="s">
        <v>10122</v>
      </c>
      <c r="B2052" s="3" t="s">
        <v>10123</v>
      </c>
      <c r="C2052" s="20">
        <v>2.0</v>
      </c>
      <c r="D2052" s="20">
        <v>2019.0</v>
      </c>
      <c r="E2052" s="3" t="s">
        <v>10117</v>
      </c>
      <c r="F2052" s="11"/>
      <c r="G2052" s="6">
        <v>44012.0</v>
      </c>
      <c r="H2052" s="6">
        <v>43647.0</v>
      </c>
      <c r="K2052" s="3" t="s">
        <v>10124</v>
      </c>
      <c r="M2052" s="5" t="s">
        <v>10125</v>
      </c>
      <c r="N2052" s="5" t="s">
        <v>10121</v>
      </c>
      <c r="O2052" s="20">
        <v>2026.0</v>
      </c>
      <c r="P2052" s="20">
        <v>1.0</v>
      </c>
      <c r="Q2052" s="20">
        <v>1.0</v>
      </c>
    </row>
    <row r="2053">
      <c r="A2053" s="3" t="s">
        <v>10126</v>
      </c>
      <c r="B2053" s="3" t="s">
        <v>10127</v>
      </c>
      <c r="C2053" s="20">
        <v>4.0</v>
      </c>
      <c r="D2053" s="20">
        <v>2018.0</v>
      </c>
      <c r="E2053" s="3" t="s">
        <v>10128</v>
      </c>
      <c r="F2053" s="11"/>
      <c r="G2053" s="6">
        <v>43826.0</v>
      </c>
      <c r="H2053" s="6">
        <v>43462.0</v>
      </c>
      <c r="M2053" s="5" t="s">
        <v>10129</v>
      </c>
      <c r="N2053" s="5" t="s">
        <v>10130</v>
      </c>
      <c r="O2053" s="20">
        <v>2026.0</v>
      </c>
      <c r="P2053" s="20">
        <v>1.0</v>
      </c>
      <c r="Q2053" s="20">
        <v>1.0</v>
      </c>
    </row>
    <row r="2054">
      <c r="A2054" s="3" t="s">
        <v>10128</v>
      </c>
      <c r="B2054" s="3" t="s">
        <v>10131</v>
      </c>
      <c r="C2054" s="20">
        <v>4.0</v>
      </c>
      <c r="D2054" s="20">
        <v>2017.0</v>
      </c>
      <c r="E2054" s="3" t="s">
        <v>10132</v>
      </c>
      <c r="F2054" s="11"/>
      <c r="G2054" s="6">
        <v>43461.0</v>
      </c>
      <c r="H2054" s="6">
        <v>43097.0</v>
      </c>
      <c r="M2054" s="5" t="s">
        <v>10133</v>
      </c>
      <c r="N2054" s="5" t="s">
        <v>10130</v>
      </c>
      <c r="O2054" s="20">
        <v>2026.0</v>
      </c>
      <c r="P2054" s="20">
        <v>1.0</v>
      </c>
      <c r="Q2054" s="3">
        <v>0.0</v>
      </c>
    </row>
    <row r="2055">
      <c r="A2055" s="3" t="s">
        <v>10134</v>
      </c>
      <c r="B2055" s="3" t="s">
        <v>10135</v>
      </c>
      <c r="C2055" s="20">
        <v>4.0</v>
      </c>
      <c r="D2055" s="20">
        <v>2019.0</v>
      </c>
      <c r="E2055" s="3" t="s">
        <v>10126</v>
      </c>
      <c r="F2055" s="11"/>
      <c r="G2055" s="6">
        <v>44192.0</v>
      </c>
      <c r="H2055" s="6">
        <v>43827.0</v>
      </c>
      <c r="K2055" s="3" t="s">
        <v>10136</v>
      </c>
      <c r="M2055" s="5" t="s">
        <v>10137</v>
      </c>
      <c r="N2055" s="5" t="s">
        <v>10130</v>
      </c>
      <c r="O2055" s="20">
        <v>2026.0</v>
      </c>
      <c r="P2055" s="20">
        <v>1.0</v>
      </c>
      <c r="Q2055" s="3">
        <v>0.0</v>
      </c>
    </row>
    <row r="2056">
      <c r="A2056" s="3" t="s">
        <v>10138</v>
      </c>
      <c r="B2056" s="3" t="s">
        <v>10139</v>
      </c>
      <c r="C2056" s="20">
        <v>2.0</v>
      </c>
      <c r="D2056" s="20">
        <v>2018.0</v>
      </c>
      <c r="E2056" s="3" t="s">
        <v>10140</v>
      </c>
      <c r="F2056" s="11"/>
      <c r="G2056" s="6">
        <v>43646.0</v>
      </c>
      <c r="H2056" s="6">
        <v>43282.0</v>
      </c>
      <c r="K2056" s="3" t="s">
        <v>10141</v>
      </c>
      <c r="M2056" s="5" t="s">
        <v>10142</v>
      </c>
      <c r="N2056" s="5" t="s">
        <v>10143</v>
      </c>
      <c r="O2056" s="20">
        <v>2026.0</v>
      </c>
      <c r="P2056" s="20">
        <v>1.0</v>
      </c>
      <c r="Q2056" s="20">
        <v>1.0</v>
      </c>
    </row>
    <row r="2057">
      <c r="A2057" s="3" t="s">
        <v>10140</v>
      </c>
      <c r="B2057" s="3" t="s">
        <v>10144</v>
      </c>
      <c r="C2057" s="20">
        <v>2.0</v>
      </c>
      <c r="D2057" s="20">
        <v>2017.0</v>
      </c>
      <c r="E2057" s="3" t="s">
        <v>10145</v>
      </c>
      <c r="F2057" s="11"/>
      <c r="G2057" s="6">
        <v>43281.0</v>
      </c>
      <c r="H2057" s="6">
        <v>42917.0</v>
      </c>
      <c r="M2057" s="5" t="s">
        <v>10146</v>
      </c>
      <c r="N2057" s="5" t="s">
        <v>10143</v>
      </c>
      <c r="O2057" s="20">
        <v>2026.0</v>
      </c>
      <c r="P2057" s="20">
        <v>1.0</v>
      </c>
      <c r="Q2057" s="3">
        <v>0.0</v>
      </c>
    </row>
    <row r="2058">
      <c r="A2058" s="3" t="s">
        <v>10147</v>
      </c>
      <c r="B2058" s="3" t="s">
        <v>10148</v>
      </c>
      <c r="C2058" s="20">
        <v>3.0</v>
      </c>
      <c r="D2058" s="20">
        <v>2025.0</v>
      </c>
      <c r="E2058" s="3" t="s">
        <v>7147</v>
      </c>
      <c r="F2058" s="7">
        <v>0.1</v>
      </c>
      <c r="K2058" s="3" t="s">
        <v>10149</v>
      </c>
      <c r="M2058" s="5" t="s">
        <v>10150</v>
      </c>
      <c r="N2058" s="5" t="s">
        <v>7153</v>
      </c>
      <c r="O2058" s="20">
        <v>2026.0</v>
      </c>
      <c r="P2058" s="20">
        <v>1.0</v>
      </c>
      <c r="Q2058" s="20">
        <v>1.0</v>
      </c>
    </row>
    <row r="2059">
      <c r="A2059" s="3" t="s">
        <v>10151</v>
      </c>
      <c r="B2059" s="3" t="s">
        <v>10152</v>
      </c>
      <c r="C2059" s="20">
        <v>1.0</v>
      </c>
      <c r="D2059" s="20">
        <v>2024.0</v>
      </c>
      <c r="E2059" s="3" t="s">
        <v>3554</v>
      </c>
      <c r="F2059" s="7">
        <v>0.0361</v>
      </c>
      <c r="I2059" s="3" t="s">
        <v>10153</v>
      </c>
      <c r="J2059" s="3" t="s">
        <v>10154</v>
      </c>
      <c r="M2059" s="5" t="s">
        <v>10155</v>
      </c>
      <c r="N2059" s="5" t="s">
        <v>3559</v>
      </c>
      <c r="O2059" s="20">
        <v>2026.0</v>
      </c>
      <c r="P2059" s="20">
        <v>1.0</v>
      </c>
      <c r="Q2059" s="20">
        <v>1.0</v>
      </c>
    </row>
    <row r="2060">
      <c r="A2060" s="3" t="s">
        <v>3562</v>
      </c>
      <c r="B2060" s="3" t="s">
        <v>10156</v>
      </c>
      <c r="C2060" s="20">
        <v>1.0</v>
      </c>
      <c r="D2060" s="20">
        <v>2025.0</v>
      </c>
      <c r="E2060" s="3" t="s">
        <v>10151</v>
      </c>
      <c r="F2060" s="7">
        <v>0.0361</v>
      </c>
      <c r="J2060" s="3" t="s">
        <v>10157</v>
      </c>
      <c r="M2060" s="5" t="s">
        <v>10158</v>
      </c>
      <c r="N2060" s="5" t="s">
        <v>3559</v>
      </c>
      <c r="O2060" s="20">
        <v>2026.0</v>
      </c>
      <c r="P2060" s="20">
        <v>1.0</v>
      </c>
      <c r="Q2060" s="20">
        <v>1.0</v>
      </c>
    </row>
    <row r="2061">
      <c r="A2061" s="3" t="s">
        <v>10159</v>
      </c>
      <c r="B2061" s="3" t="s">
        <v>10160</v>
      </c>
      <c r="C2061" s="20">
        <v>4.0</v>
      </c>
      <c r="D2061" s="20">
        <v>2024.0</v>
      </c>
      <c r="E2061" s="3" t="s">
        <v>10161</v>
      </c>
      <c r="F2061" s="7">
        <v>0.15</v>
      </c>
      <c r="I2061" s="3" t="s">
        <v>10162</v>
      </c>
      <c r="J2061" s="3" t="s">
        <v>10163</v>
      </c>
      <c r="M2061" s="5" t="s">
        <v>10164</v>
      </c>
      <c r="N2061" s="5" t="s">
        <v>3066</v>
      </c>
      <c r="O2061" s="20">
        <v>2026.0</v>
      </c>
      <c r="P2061" s="20">
        <v>1.0</v>
      </c>
      <c r="Q2061" s="20">
        <v>1.0</v>
      </c>
    </row>
    <row r="2062">
      <c r="A2062" s="3" t="s">
        <v>7925</v>
      </c>
      <c r="B2062" s="3" t="s">
        <v>10165</v>
      </c>
      <c r="C2062" s="20">
        <v>3.0</v>
      </c>
      <c r="D2062" s="20">
        <v>2025.0</v>
      </c>
      <c r="E2062" s="3" t="s">
        <v>10166</v>
      </c>
      <c r="F2062" s="7">
        <v>0.1615</v>
      </c>
      <c r="J2062" s="3" t="s">
        <v>10167</v>
      </c>
      <c r="M2062" s="5" t="s">
        <v>10168</v>
      </c>
      <c r="N2062" s="5" t="s">
        <v>7927</v>
      </c>
      <c r="O2062" s="20">
        <v>2026.0</v>
      </c>
      <c r="P2062" s="20">
        <v>1.0</v>
      </c>
      <c r="Q2062" s="20">
        <v>1.0</v>
      </c>
    </row>
    <row r="2063">
      <c r="A2063" s="3" t="s">
        <v>5886</v>
      </c>
      <c r="B2063" s="3" t="s">
        <v>10169</v>
      </c>
      <c r="C2063" s="20">
        <v>3.0</v>
      </c>
      <c r="D2063" s="20">
        <v>2022.0</v>
      </c>
      <c r="E2063" s="3" t="s">
        <v>3836</v>
      </c>
      <c r="F2063" s="7">
        <v>0.0769</v>
      </c>
      <c r="J2063" s="3" t="s">
        <v>10170</v>
      </c>
      <c r="M2063" s="5" t="s">
        <v>10171</v>
      </c>
      <c r="N2063" s="5" t="s">
        <v>3834</v>
      </c>
      <c r="O2063" s="20">
        <v>2026.0</v>
      </c>
      <c r="P2063" s="20">
        <v>1.0</v>
      </c>
      <c r="Q2063" s="20">
        <v>1.0</v>
      </c>
    </row>
    <row r="2064">
      <c r="A2064" s="3" t="s">
        <v>3836</v>
      </c>
      <c r="B2064" s="3" t="s">
        <v>10172</v>
      </c>
      <c r="C2064" s="20">
        <v>4.0</v>
      </c>
      <c r="D2064" s="20">
        <v>2021.0</v>
      </c>
      <c r="E2064" s="3" t="s">
        <v>10173</v>
      </c>
      <c r="F2064" s="11"/>
      <c r="J2064" s="3" t="s">
        <v>10174</v>
      </c>
      <c r="M2064" s="5" t="s">
        <v>10175</v>
      </c>
      <c r="N2064" s="5" t="s">
        <v>3834</v>
      </c>
      <c r="O2064" s="20">
        <v>2026.0</v>
      </c>
      <c r="P2064" s="20">
        <v>1.0</v>
      </c>
      <c r="Q2064" s="20">
        <v>1.0</v>
      </c>
    </row>
    <row r="2065">
      <c r="A2065" s="3" t="s">
        <v>10176</v>
      </c>
      <c r="B2065" s="3" t="s">
        <v>10177</v>
      </c>
      <c r="C2065" s="20">
        <v>4.0</v>
      </c>
      <c r="D2065" s="20">
        <v>2016.0</v>
      </c>
      <c r="E2065" s="3" t="s">
        <v>10178</v>
      </c>
      <c r="F2065" s="11"/>
      <c r="G2065" s="6">
        <v>43132.0</v>
      </c>
      <c r="H2065" s="6">
        <v>42767.0</v>
      </c>
      <c r="J2065" s="3" t="s">
        <v>10179</v>
      </c>
      <c r="M2065" s="5" t="s">
        <v>10180</v>
      </c>
      <c r="N2065" s="5" t="s">
        <v>10181</v>
      </c>
      <c r="O2065" s="20">
        <v>2026.0</v>
      </c>
      <c r="P2065" s="20">
        <v>1.0</v>
      </c>
      <c r="Q2065" s="3">
        <v>0.0</v>
      </c>
    </row>
    <row r="2066">
      <c r="A2066" s="3" t="s">
        <v>10182</v>
      </c>
      <c r="B2066" s="3" t="s">
        <v>10183</v>
      </c>
      <c r="C2066" s="20">
        <v>1.0</v>
      </c>
      <c r="D2066" s="20">
        <v>2018.0</v>
      </c>
      <c r="E2066" s="3" t="s">
        <v>10176</v>
      </c>
      <c r="F2066" s="11"/>
      <c r="G2066" s="6">
        <v>43497.0</v>
      </c>
      <c r="H2066" s="6">
        <v>43132.0</v>
      </c>
      <c r="K2066" s="3" t="s">
        <v>10184</v>
      </c>
      <c r="M2066" s="5" t="s">
        <v>10185</v>
      </c>
      <c r="N2066" s="5" t="s">
        <v>10181</v>
      </c>
      <c r="O2066" s="20">
        <v>2026.0</v>
      </c>
      <c r="P2066" s="20">
        <v>1.0</v>
      </c>
      <c r="Q2066" s="3">
        <v>0.0</v>
      </c>
    </row>
    <row r="2067">
      <c r="A2067" s="3" t="s">
        <v>10186</v>
      </c>
      <c r="B2067" s="3" t="s">
        <v>10187</v>
      </c>
      <c r="C2067" s="20">
        <v>1.0</v>
      </c>
      <c r="D2067" s="20">
        <v>2020.0</v>
      </c>
      <c r="E2067" s="3" t="s">
        <v>10188</v>
      </c>
      <c r="F2067" s="11"/>
      <c r="G2067" s="6">
        <v>44255.0</v>
      </c>
      <c r="H2067" s="6">
        <v>43891.0</v>
      </c>
      <c r="J2067" s="3" t="s">
        <v>10189</v>
      </c>
      <c r="M2067" s="5" t="s">
        <v>10190</v>
      </c>
      <c r="N2067" s="5" t="s">
        <v>6063</v>
      </c>
      <c r="O2067" s="20">
        <v>2026.0</v>
      </c>
      <c r="P2067" s="20">
        <v>1.0</v>
      </c>
      <c r="Q2067" s="3">
        <v>0.0</v>
      </c>
    </row>
    <row r="2068">
      <c r="A2068" s="3" t="s">
        <v>10191</v>
      </c>
      <c r="B2068" s="3" t="s">
        <v>10192</v>
      </c>
      <c r="C2068" s="20">
        <v>1.0</v>
      </c>
      <c r="D2068" s="20">
        <v>2018.0</v>
      </c>
      <c r="E2068" s="3" t="s">
        <v>10193</v>
      </c>
      <c r="F2068" s="11"/>
      <c r="G2068" s="6">
        <v>43890.0</v>
      </c>
      <c r="H2068" s="6">
        <v>43160.0</v>
      </c>
      <c r="J2068" s="3" t="s">
        <v>10194</v>
      </c>
      <c r="M2068" s="5" t="s">
        <v>10195</v>
      </c>
      <c r="N2068" s="5" t="s">
        <v>6063</v>
      </c>
      <c r="O2068" s="20">
        <v>2026.0</v>
      </c>
      <c r="P2068" s="20">
        <v>1.0</v>
      </c>
      <c r="Q2068" s="3">
        <v>0.0</v>
      </c>
    </row>
    <row r="2069">
      <c r="A2069" s="3" t="s">
        <v>6060</v>
      </c>
      <c r="B2069" s="3" t="s">
        <v>10196</v>
      </c>
      <c r="C2069" s="20">
        <v>1.0</v>
      </c>
      <c r="D2069" s="20">
        <v>2022.0</v>
      </c>
      <c r="E2069" s="3" t="s">
        <v>10186</v>
      </c>
      <c r="F2069" s="11"/>
      <c r="J2069" s="3" t="s">
        <v>10197</v>
      </c>
      <c r="M2069" s="5" t="s">
        <v>10198</v>
      </c>
      <c r="N2069" s="5" t="s">
        <v>6063</v>
      </c>
      <c r="O2069" s="20">
        <v>2026.0</v>
      </c>
      <c r="P2069" s="20">
        <v>1.0</v>
      </c>
      <c r="Q2069" s="20">
        <v>1.0</v>
      </c>
    </row>
    <row r="2070">
      <c r="A2070" s="3" t="s">
        <v>10199</v>
      </c>
      <c r="B2070" s="3" t="s">
        <v>10200</v>
      </c>
      <c r="C2070" s="20">
        <v>1.0</v>
      </c>
      <c r="D2070" s="20">
        <v>2016.0</v>
      </c>
      <c r="E2070" s="3" t="s">
        <v>10201</v>
      </c>
      <c r="F2070" s="11"/>
      <c r="G2070" s="6">
        <v>42780.0</v>
      </c>
      <c r="H2070" s="6">
        <v>42415.0</v>
      </c>
      <c r="M2070" s="5" t="s">
        <v>10202</v>
      </c>
      <c r="N2070" s="5" t="s">
        <v>10203</v>
      </c>
      <c r="O2070" s="20">
        <v>2026.0</v>
      </c>
      <c r="P2070" s="20">
        <v>1.0</v>
      </c>
      <c r="Q2070" s="3">
        <v>0.0</v>
      </c>
    </row>
    <row r="2071">
      <c r="A2071" s="3" t="s">
        <v>10201</v>
      </c>
      <c r="B2071" s="3" t="s">
        <v>10204</v>
      </c>
      <c r="C2071" s="20">
        <v>1.0</v>
      </c>
      <c r="D2071" s="20">
        <v>2015.0</v>
      </c>
      <c r="E2071" s="3" t="s">
        <v>10205</v>
      </c>
      <c r="F2071" s="11"/>
      <c r="G2071" s="6">
        <v>42414.0</v>
      </c>
      <c r="H2071" s="6">
        <v>42050.0</v>
      </c>
      <c r="M2071" s="5" t="s">
        <v>10206</v>
      </c>
      <c r="N2071" s="5" t="s">
        <v>10203</v>
      </c>
      <c r="O2071" s="20">
        <v>2026.0</v>
      </c>
      <c r="P2071" s="20">
        <v>1.0</v>
      </c>
      <c r="Q2071" s="3">
        <v>0.0</v>
      </c>
    </row>
    <row r="2072">
      <c r="A2072" s="3" t="s">
        <v>10207</v>
      </c>
      <c r="B2072" s="3" t="s">
        <v>10208</v>
      </c>
      <c r="C2072" s="20">
        <v>2.0</v>
      </c>
      <c r="D2072" s="20">
        <v>2017.0</v>
      </c>
      <c r="E2072" s="3" t="s">
        <v>10209</v>
      </c>
      <c r="F2072" s="11"/>
      <c r="G2072" s="6">
        <v>43281.0</v>
      </c>
      <c r="H2072" s="6">
        <v>42917.0</v>
      </c>
      <c r="J2072" s="3" t="s">
        <v>10210</v>
      </c>
      <c r="M2072" s="5" t="s">
        <v>10211</v>
      </c>
      <c r="N2072" s="5" t="s">
        <v>1191</v>
      </c>
      <c r="O2072" s="20">
        <v>2026.0</v>
      </c>
      <c r="P2072" s="20">
        <v>1.0</v>
      </c>
      <c r="Q2072" s="3">
        <v>0.0</v>
      </c>
    </row>
    <row r="2073">
      <c r="A2073" s="3" t="s">
        <v>10212</v>
      </c>
      <c r="B2073" s="3" t="s">
        <v>10213</v>
      </c>
      <c r="C2073" s="20">
        <v>2.0</v>
      </c>
      <c r="D2073" s="20">
        <v>2014.0</v>
      </c>
      <c r="E2073" s="3" t="s">
        <v>10214</v>
      </c>
      <c r="F2073" s="11"/>
      <c r="G2073" s="6">
        <v>42185.0</v>
      </c>
      <c r="H2073" s="6">
        <v>41821.0</v>
      </c>
      <c r="M2073" s="5" t="s">
        <v>10215</v>
      </c>
      <c r="N2073" s="5" t="s">
        <v>1191</v>
      </c>
      <c r="O2073" s="20">
        <v>2026.0</v>
      </c>
      <c r="P2073" s="20">
        <v>1.0</v>
      </c>
      <c r="Q2073" s="3">
        <v>0.0</v>
      </c>
    </row>
    <row r="2074">
      <c r="A2074" s="3" t="s">
        <v>10216</v>
      </c>
      <c r="B2074" s="3" t="s">
        <v>10217</v>
      </c>
      <c r="C2074" s="20">
        <v>2.0</v>
      </c>
      <c r="D2074" s="20">
        <v>2015.0</v>
      </c>
      <c r="E2074" s="3" t="s">
        <v>10212</v>
      </c>
      <c r="F2074" s="11"/>
      <c r="G2074" s="6">
        <v>42551.0</v>
      </c>
      <c r="H2074" s="6">
        <v>42186.0</v>
      </c>
      <c r="J2074" s="3" t="s">
        <v>10218</v>
      </c>
      <c r="M2074" s="5" t="s">
        <v>10219</v>
      </c>
      <c r="N2074" s="5" t="s">
        <v>1191</v>
      </c>
      <c r="O2074" s="20">
        <v>2026.0</v>
      </c>
      <c r="P2074" s="20">
        <v>1.0</v>
      </c>
      <c r="Q2074" s="3">
        <v>0.0</v>
      </c>
    </row>
    <row r="2075">
      <c r="A2075" s="3" t="s">
        <v>10209</v>
      </c>
      <c r="B2075" s="3" t="s">
        <v>10220</v>
      </c>
      <c r="C2075" s="20">
        <v>2.0</v>
      </c>
      <c r="D2075" s="20">
        <v>2016.0</v>
      </c>
      <c r="E2075" s="3" t="s">
        <v>10216</v>
      </c>
      <c r="F2075" s="11"/>
      <c r="G2075" s="6">
        <v>42916.0</v>
      </c>
      <c r="H2075" s="6">
        <v>42552.0</v>
      </c>
      <c r="J2075" s="3" t="s">
        <v>10221</v>
      </c>
      <c r="M2075" s="5" t="s">
        <v>10222</v>
      </c>
      <c r="N2075" s="5" t="s">
        <v>1191</v>
      </c>
      <c r="O2075" s="20">
        <v>2026.0</v>
      </c>
      <c r="P2075" s="20">
        <v>1.0</v>
      </c>
      <c r="Q2075" s="3">
        <v>0.0</v>
      </c>
    </row>
    <row r="2076">
      <c r="A2076" s="3" t="s">
        <v>1189</v>
      </c>
      <c r="B2076" s="3" t="s">
        <v>10223</v>
      </c>
      <c r="C2076" s="20">
        <v>2.0</v>
      </c>
      <c r="D2076" s="20">
        <v>2024.0</v>
      </c>
      <c r="E2076" s="3" t="s">
        <v>10224</v>
      </c>
      <c r="F2076" s="7">
        <v>0.09</v>
      </c>
      <c r="I2076" s="3" t="s">
        <v>10225</v>
      </c>
      <c r="J2076" s="3" t="s">
        <v>10226</v>
      </c>
      <c r="M2076" s="5" t="s">
        <v>10227</v>
      </c>
      <c r="N2076" s="5" t="s">
        <v>1191</v>
      </c>
      <c r="O2076" s="20">
        <v>2026.0</v>
      </c>
      <c r="P2076" s="20">
        <v>1.0</v>
      </c>
      <c r="Q2076" s="20">
        <v>1.0</v>
      </c>
    </row>
    <row r="2077">
      <c r="A2077" s="3" t="s">
        <v>10224</v>
      </c>
      <c r="B2077" s="3" t="s">
        <v>10228</v>
      </c>
      <c r="C2077" s="20">
        <v>2.0</v>
      </c>
      <c r="D2077" s="20">
        <v>2022.0</v>
      </c>
      <c r="E2077" s="3" t="s">
        <v>10229</v>
      </c>
      <c r="F2077" s="7">
        <v>0.08</v>
      </c>
      <c r="J2077" s="3" t="s">
        <v>10230</v>
      </c>
      <c r="M2077" s="5" t="s">
        <v>10231</v>
      </c>
      <c r="N2077" s="5" t="s">
        <v>1191</v>
      </c>
      <c r="O2077" s="20">
        <v>2026.0</v>
      </c>
      <c r="P2077" s="20">
        <v>1.0</v>
      </c>
      <c r="Q2077" s="3">
        <v>0.0</v>
      </c>
    </row>
    <row r="2078">
      <c r="A2078" s="3" t="s">
        <v>10229</v>
      </c>
      <c r="B2078" s="3" t="s">
        <v>10232</v>
      </c>
      <c r="C2078" s="20">
        <v>2.0</v>
      </c>
      <c r="D2078" s="20">
        <v>2020.0</v>
      </c>
      <c r="E2078" s="3" t="s">
        <v>10233</v>
      </c>
      <c r="F2078" s="11"/>
      <c r="G2078" s="6">
        <v>44377.0</v>
      </c>
      <c r="H2078" s="6">
        <v>44013.0</v>
      </c>
      <c r="J2078" s="3" t="s">
        <v>10234</v>
      </c>
      <c r="M2078" s="5" t="s">
        <v>10235</v>
      </c>
      <c r="N2078" s="5" t="s">
        <v>1191</v>
      </c>
      <c r="O2078" s="20">
        <v>2026.0</v>
      </c>
      <c r="P2078" s="20">
        <v>1.0</v>
      </c>
      <c r="Q2078" s="3">
        <v>0.0</v>
      </c>
    </row>
    <row r="2079">
      <c r="A2079" s="3" t="s">
        <v>10233</v>
      </c>
      <c r="B2079" s="3" t="s">
        <v>10236</v>
      </c>
      <c r="C2079" s="20">
        <v>2.0</v>
      </c>
      <c r="D2079" s="20">
        <v>2019.0</v>
      </c>
      <c r="E2079" s="3" t="s">
        <v>10237</v>
      </c>
      <c r="F2079" s="11"/>
      <c r="G2079" s="6">
        <v>44012.0</v>
      </c>
      <c r="H2079" s="6">
        <v>43647.0</v>
      </c>
      <c r="M2079" s="5" t="s">
        <v>10238</v>
      </c>
      <c r="N2079" s="5" t="s">
        <v>1191</v>
      </c>
      <c r="O2079" s="20">
        <v>2026.0</v>
      </c>
      <c r="P2079" s="20">
        <v>1.0</v>
      </c>
      <c r="Q2079" s="20">
        <v>1.0</v>
      </c>
    </row>
    <row r="2080">
      <c r="A2080" s="3" t="s">
        <v>10237</v>
      </c>
      <c r="B2080" s="3" t="s">
        <v>10239</v>
      </c>
      <c r="C2080" s="20">
        <v>2.0</v>
      </c>
      <c r="D2080" s="20">
        <v>2018.0</v>
      </c>
      <c r="E2080" s="3" t="s">
        <v>10207</v>
      </c>
      <c r="F2080" s="11"/>
      <c r="G2080" s="6">
        <v>43646.0</v>
      </c>
      <c r="H2080" s="6">
        <v>43282.0</v>
      </c>
      <c r="J2080" s="3" t="s">
        <v>10240</v>
      </c>
      <c r="M2080" s="5" t="s">
        <v>10241</v>
      </c>
      <c r="N2080" s="5" t="s">
        <v>1191</v>
      </c>
      <c r="O2080" s="20">
        <v>2026.0</v>
      </c>
      <c r="P2080" s="20">
        <v>1.0</v>
      </c>
      <c r="Q2080" s="20">
        <v>1.0</v>
      </c>
    </row>
    <row r="2081">
      <c r="A2081" s="3" t="s">
        <v>10242</v>
      </c>
      <c r="B2081" s="3" t="s">
        <v>10243</v>
      </c>
      <c r="C2081" s="20">
        <v>3.0</v>
      </c>
      <c r="D2081" s="20">
        <v>2018.0</v>
      </c>
      <c r="E2081" s="3" t="s">
        <v>10244</v>
      </c>
      <c r="F2081" s="11"/>
      <c r="G2081" s="6">
        <v>43708.0</v>
      </c>
      <c r="H2081" s="6">
        <v>43344.0</v>
      </c>
      <c r="M2081" s="5" t="s">
        <v>10245</v>
      </c>
      <c r="N2081" s="5" t="s">
        <v>6610</v>
      </c>
      <c r="O2081" s="20">
        <v>2026.0</v>
      </c>
      <c r="P2081" s="20">
        <v>1.0</v>
      </c>
      <c r="Q2081" s="3">
        <v>0.0</v>
      </c>
    </row>
    <row r="2082">
      <c r="A2082" s="3" t="s">
        <v>10244</v>
      </c>
      <c r="B2082" s="3" t="s">
        <v>10246</v>
      </c>
      <c r="C2082" s="20">
        <v>3.0</v>
      </c>
      <c r="D2082" s="20">
        <v>2017.0</v>
      </c>
      <c r="E2082" s="3" t="s">
        <v>10247</v>
      </c>
      <c r="F2082" s="11"/>
      <c r="G2082" s="6">
        <v>43343.0</v>
      </c>
      <c r="H2082" s="6">
        <v>42979.0</v>
      </c>
      <c r="M2082" s="5" t="s">
        <v>10248</v>
      </c>
      <c r="N2082" s="5" t="s">
        <v>6610</v>
      </c>
      <c r="O2082" s="20">
        <v>2026.0</v>
      </c>
      <c r="P2082" s="20">
        <v>1.0</v>
      </c>
      <c r="Q2082" s="3">
        <v>0.0</v>
      </c>
    </row>
    <row r="2083">
      <c r="A2083" s="3" t="s">
        <v>10247</v>
      </c>
      <c r="B2083" s="3" t="s">
        <v>10249</v>
      </c>
      <c r="C2083" s="20">
        <v>3.0</v>
      </c>
      <c r="D2083" s="20">
        <v>2016.0</v>
      </c>
      <c r="E2083" s="3" t="s">
        <v>10250</v>
      </c>
      <c r="F2083" s="11"/>
      <c r="G2083" s="6">
        <v>42978.0</v>
      </c>
      <c r="H2083" s="6">
        <v>42614.0</v>
      </c>
      <c r="M2083" s="5" t="s">
        <v>10251</v>
      </c>
      <c r="N2083" s="5" t="s">
        <v>6610</v>
      </c>
      <c r="O2083" s="20">
        <v>2026.0</v>
      </c>
      <c r="P2083" s="20">
        <v>1.0</v>
      </c>
      <c r="Q2083" s="3">
        <v>0.0</v>
      </c>
    </row>
    <row r="2084">
      <c r="A2084" s="3" t="s">
        <v>10252</v>
      </c>
      <c r="B2084" s="3" t="s">
        <v>10253</v>
      </c>
      <c r="C2084" s="20">
        <v>3.0</v>
      </c>
      <c r="D2084" s="20">
        <v>2019.0</v>
      </c>
      <c r="E2084" s="3" t="s">
        <v>10254</v>
      </c>
      <c r="F2084" s="11"/>
      <c r="G2084" s="6">
        <v>44074.0</v>
      </c>
      <c r="H2084" s="6">
        <v>43709.0</v>
      </c>
      <c r="M2084" s="5" t="s">
        <v>10255</v>
      </c>
      <c r="N2084" s="5" t="s">
        <v>6610</v>
      </c>
      <c r="O2084" s="20">
        <v>2026.0</v>
      </c>
      <c r="P2084" s="20">
        <v>1.0</v>
      </c>
      <c r="Q2084" s="3">
        <v>0.0</v>
      </c>
    </row>
    <row r="2085">
      <c r="A2085" s="3" t="s">
        <v>10254</v>
      </c>
      <c r="B2085" s="3" t="s">
        <v>10256</v>
      </c>
      <c r="C2085" s="20">
        <v>3.0</v>
      </c>
      <c r="D2085" s="20">
        <v>2019.0</v>
      </c>
      <c r="E2085" s="3" t="s">
        <v>10242</v>
      </c>
      <c r="F2085" s="11"/>
      <c r="G2085" s="6">
        <v>44074.0</v>
      </c>
      <c r="H2085" s="6">
        <v>43709.0</v>
      </c>
      <c r="M2085" s="5" t="s">
        <v>10257</v>
      </c>
      <c r="N2085" s="5" t="s">
        <v>6610</v>
      </c>
      <c r="O2085" s="20">
        <v>2026.0</v>
      </c>
      <c r="P2085" s="20">
        <v>1.0</v>
      </c>
      <c r="Q2085" s="3">
        <v>0.0</v>
      </c>
    </row>
    <row r="2086">
      <c r="A2086" s="3" t="s">
        <v>10258</v>
      </c>
      <c r="B2086" s="3" t="s">
        <v>10259</v>
      </c>
      <c r="C2086" s="20">
        <v>3.0</v>
      </c>
      <c r="D2086" s="20">
        <v>2016.0</v>
      </c>
      <c r="F2086" s="11"/>
      <c r="G2086" s="6">
        <v>43019.0</v>
      </c>
      <c r="H2086" s="6">
        <v>42655.0</v>
      </c>
      <c r="M2086" s="5" t="s">
        <v>10260</v>
      </c>
      <c r="N2086" s="5" t="s">
        <v>1807</v>
      </c>
      <c r="O2086" s="20">
        <v>2026.0</v>
      </c>
      <c r="P2086" s="20">
        <v>1.0</v>
      </c>
      <c r="Q2086" s="3">
        <v>0.0</v>
      </c>
    </row>
    <row r="2087">
      <c r="A2087" s="3" t="s">
        <v>7507</v>
      </c>
      <c r="B2087" s="3" t="s">
        <v>10261</v>
      </c>
      <c r="C2087" s="20">
        <v>3.0</v>
      </c>
      <c r="D2087" s="20">
        <v>2023.0</v>
      </c>
      <c r="E2087" s="3" t="s">
        <v>1623</v>
      </c>
      <c r="F2087" s="7">
        <v>0.03</v>
      </c>
      <c r="I2087" s="3" t="s">
        <v>10262</v>
      </c>
      <c r="J2087" s="3" t="s">
        <v>10263</v>
      </c>
      <c r="M2087" s="5" t="s">
        <v>10264</v>
      </c>
      <c r="N2087" s="5" t="s">
        <v>1628</v>
      </c>
      <c r="O2087" s="20">
        <v>2026.0</v>
      </c>
      <c r="P2087" s="20">
        <v>1.0</v>
      </c>
      <c r="Q2087" s="20">
        <v>1.0</v>
      </c>
    </row>
    <row r="2088">
      <c r="A2088" s="3" t="s">
        <v>10265</v>
      </c>
      <c r="B2088" s="3" t="s">
        <v>10266</v>
      </c>
      <c r="C2088" s="20">
        <v>1.0</v>
      </c>
      <c r="D2088" s="20">
        <v>2017.0</v>
      </c>
      <c r="E2088" s="3" t="s">
        <v>10267</v>
      </c>
      <c r="F2088" s="11"/>
      <c r="G2088" s="6">
        <v>43178.0</v>
      </c>
      <c r="H2088" s="6">
        <v>42814.0</v>
      </c>
      <c r="K2088" s="3" t="s">
        <v>10268</v>
      </c>
      <c r="M2088" s="5" t="s">
        <v>10269</v>
      </c>
      <c r="N2088" s="5" t="s">
        <v>10270</v>
      </c>
      <c r="O2088" s="20">
        <v>2026.0</v>
      </c>
      <c r="P2088" s="20">
        <v>1.0</v>
      </c>
      <c r="Q2088" s="20">
        <v>1.0</v>
      </c>
    </row>
    <row r="2089">
      <c r="A2089" s="3" t="s">
        <v>10271</v>
      </c>
      <c r="B2089" s="3" t="s">
        <v>10272</v>
      </c>
      <c r="C2089" s="20">
        <v>3.0</v>
      </c>
      <c r="D2089" s="20">
        <v>2018.0</v>
      </c>
      <c r="F2089" s="11"/>
      <c r="G2089" s="6">
        <v>43738.0</v>
      </c>
      <c r="H2089" s="6">
        <v>43374.0</v>
      </c>
      <c r="M2089" s="5" t="s">
        <v>10273</v>
      </c>
      <c r="N2089" s="5" t="s">
        <v>10274</v>
      </c>
      <c r="O2089" s="20">
        <v>2026.0</v>
      </c>
      <c r="P2089" s="20">
        <v>1.0</v>
      </c>
      <c r="Q2089" s="3">
        <v>0.0</v>
      </c>
    </row>
    <row r="2090">
      <c r="A2090" s="3" t="s">
        <v>10275</v>
      </c>
      <c r="B2090" s="3" t="s">
        <v>10276</v>
      </c>
      <c r="C2090" s="20">
        <v>2.0</v>
      </c>
      <c r="D2090" s="20">
        <v>2017.0</v>
      </c>
      <c r="F2090" s="11"/>
      <c r="G2090" s="6">
        <v>43373.0</v>
      </c>
      <c r="H2090" s="6">
        <v>42826.0</v>
      </c>
      <c r="M2090" s="5" t="s">
        <v>10277</v>
      </c>
      <c r="N2090" s="5" t="s">
        <v>10274</v>
      </c>
      <c r="O2090" s="20">
        <v>2026.0</v>
      </c>
      <c r="P2090" s="20">
        <v>1.0</v>
      </c>
      <c r="Q2090" s="3">
        <v>0.0</v>
      </c>
    </row>
    <row r="2091">
      <c r="A2091" s="3" t="s">
        <v>10278</v>
      </c>
      <c r="B2091" s="3" t="s">
        <v>10279</v>
      </c>
      <c r="C2091" s="20">
        <v>3.0</v>
      </c>
      <c r="D2091" s="20">
        <v>2019.0</v>
      </c>
      <c r="F2091" s="11"/>
      <c r="G2091" s="6">
        <v>44104.0</v>
      </c>
      <c r="H2091" s="6">
        <v>43739.0</v>
      </c>
      <c r="K2091" s="3" t="s">
        <v>10280</v>
      </c>
      <c r="M2091" s="5" t="s">
        <v>10281</v>
      </c>
      <c r="N2091" s="5" t="s">
        <v>10274</v>
      </c>
      <c r="O2091" s="20">
        <v>2026.0</v>
      </c>
      <c r="P2091" s="20">
        <v>1.0</v>
      </c>
      <c r="Q2091" s="20">
        <v>1.0</v>
      </c>
    </row>
    <row r="2092">
      <c r="A2092" s="3" t="s">
        <v>10282</v>
      </c>
      <c r="B2092" s="3" t="s">
        <v>10283</v>
      </c>
      <c r="C2092" s="20">
        <v>4.0</v>
      </c>
      <c r="D2092" s="20">
        <v>2018.0</v>
      </c>
      <c r="E2092" s="3" t="s">
        <v>10284</v>
      </c>
      <c r="F2092" s="11"/>
      <c r="G2092" s="6">
        <v>43861.0</v>
      </c>
      <c r="H2092" s="6">
        <v>43497.0</v>
      </c>
      <c r="M2092" s="5" t="s">
        <v>10285</v>
      </c>
      <c r="N2092" s="5" t="s">
        <v>10286</v>
      </c>
      <c r="O2092" s="20">
        <v>2026.0</v>
      </c>
      <c r="P2092" s="20">
        <v>1.0</v>
      </c>
      <c r="Q2092" s="20">
        <v>1.0</v>
      </c>
    </row>
    <row r="2093">
      <c r="A2093" s="3" t="s">
        <v>10284</v>
      </c>
      <c r="B2093" s="3" t="s">
        <v>10287</v>
      </c>
      <c r="C2093" s="20">
        <v>1.0</v>
      </c>
      <c r="D2093" s="20">
        <v>2018.0</v>
      </c>
      <c r="E2093" s="3" t="s">
        <v>10288</v>
      </c>
      <c r="F2093" s="11"/>
      <c r="G2093" s="6">
        <v>43496.0</v>
      </c>
      <c r="H2093" s="6">
        <v>43132.0</v>
      </c>
      <c r="J2093" s="3" t="s">
        <v>10289</v>
      </c>
      <c r="M2093" s="5" t="s">
        <v>10290</v>
      </c>
      <c r="N2093" s="5" t="s">
        <v>10286</v>
      </c>
      <c r="O2093" s="20">
        <v>2026.0</v>
      </c>
      <c r="P2093" s="20">
        <v>1.0</v>
      </c>
      <c r="Q2093" s="20">
        <v>1.0</v>
      </c>
    </row>
    <row r="2094">
      <c r="A2094" s="3" t="s">
        <v>10291</v>
      </c>
      <c r="B2094" s="3" t="s">
        <v>10292</v>
      </c>
      <c r="C2094" s="20">
        <v>4.0</v>
      </c>
      <c r="D2094" s="20">
        <v>2022.0</v>
      </c>
      <c r="E2094" s="3" t="s">
        <v>10293</v>
      </c>
      <c r="F2094" s="7">
        <v>0.066</v>
      </c>
      <c r="J2094" s="3" t="s">
        <v>10294</v>
      </c>
      <c r="M2094" s="5" t="s">
        <v>10295</v>
      </c>
      <c r="N2094" s="5" t="s">
        <v>10286</v>
      </c>
      <c r="O2094" s="20">
        <v>2026.0</v>
      </c>
      <c r="P2094" s="20">
        <v>1.0</v>
      </c>
      <c r="Q2094" s="20">
        <v>1.0</v>
      </c>
    </row>
    <row r="2095">
      <c r="A2095" s="3" t="s">
        <v>10293</v>
      </c>
      <c r="B2095" s="3" t="s">
        <v>10296</v>
      </c>
      <c r="C2095" s="20">
        <v>1.0</v>
      </c>
      <c r="D2095" s="20">
        <v>2022.0</v>
      </c>
      <c r="E2095" s="3" t="s">
        <v>10297</v>
      </c>
      <c r="F2095" s="11"/>
      <c r="J2095" s="3" t="s">
        <v>10298</v>
      </c>
      <c r="M2095" s="5" t="s">
        <v>10299</v>
      </c>
      <c r="N2095" s="5" t="s">
        <v>10286</v>
      </c>
      <c r="O2095" s="20">
        <v>2026.0</v>
      </c>
      <c r="P2095" s="20">
        <v>1.0</v>
      </c>
      <c r="Q2095" s="20">
        <v>1.0</v>
      </c>
    </row>
    <row r="2096">
      <c r="A2096" s="3" t="s">
        <v>10297</v>
      </c>
      <c r="B2096" s="3" t="s">
        <v>10300</v>
      </c>
      <c r="C2096" s="20">
        <v>4.0</v>
      </c>
      <c r="D2096" s="20">
        <v>2020.0</v>
      </c>
      <c r="E2096" s="3" t="s">
        <v>10301</v>
      </c>
      <c r="F2096" s="11"/>
      <c r="J2096" s="3" t="s">
        <v>10302</v>
      </c>
      <c r="M2096" s="5" t="s">
        <v>10303</v>
      </c>
      <c r="N2096" s="5" t="s">
        <v>10286</v>
      </c>
      <c r="O2096" s="20">
        <v>2026.0</v>
      </c>
      <c r="P2096" s="20">
        <v>1.0</v>
      </c>
      <c r="Q2096" s="3">
        <v>0.0</v>
      </c>
    </row>
    <row r="2097">
      <c r="A2097" s="3" t="s">
        <v>10301</v>
      </c>
      <c r="B2097" s="3" t="s">
        <v>10304</v>
      </c>
      <c r="C2097" s="20">
        <v>4.0</v>
      </c>
      <c r="D2097" s="20">
        <v>2019.0</v>
      </c>
      <c r="E2097" s="3" t="s">
        <v>10282</v>
      </c>
      <c r="F2097" s="11"/>
      <c r="G2097" s="6">
        <v>44227.0</v>
      </c>
      <c r="H2097" s="6">
        <v>43862.0</v>
      </c>
      <c r="J2097" s="3" t="s">
        <v>10305</v>
      </c>
      <c r="M2097" s="5" t="s">
        <v>10306</v>
      </c>
      <c r="N2097" s="5" t="s">
        <v>10286</v>
      </c>
      <c r="O2097" s="20">
        <v>2026.0</v>
      </c>
      <c r="P2097" s="20">
        <v>1.0</v>
      </c>
      <c r="Q2097" s="3">
        <v>0.0</v>
      </c>
    </row>
    <row r="2098">
      <c r="A2098" s="3" t="s">
        <v>10307</v>
      </c>
      <c r="B2098" s="3" t="s">
        <v>10308</v>
      </c>
      <c r="C2098" s="20">
        <v>2.0</v>
      </c>
      <c r="D2098" s="20">
        <v>2016.0</v>
      </c>
      <c r="E2098" s="3" t="s">
        <v>10309</v>
      </c>
      <c r="F2098" s="11"/>
      <c r="G2098" s="6">
        <v>42916.0</v>
      </c>
      <c r="H2098" s="6">
        <v>42552.0</v>
      </c>
      <c r="M2098" s="5" t="s">
        <v>10310</v>
      </c>
      <c r="N2098" s="5" t="s">
        <v>10311</v>
      </c>
      <c r="O2098" s="20">
        <v>2026.0</v>
      </c>
      <c r="P2098" s="20">
        <v>1.0</v>
      </c>
      <c r="Q2098" s="3">
        <v>0.0</v>
      </c>
    </row>
    <row r="2099">
      <c r="A2099" s="3" t="s">
        <v>10312</v>
      </c>
      <c r="B2099" s="3" t="s">
        <v>10313</v>
      </c>
      <c r="C2099" s="20">
        <v>2.0</v>
      </c>
      <c r="D2099" s="20">
        <v>2016.0</v>
      </c>
      <c r="E2099" s="3" t="s">
        <v>10314</v>
      </c>
      <c r="F2099" s="11"/>
      <c r="G2099" s="6">
        <v>42915.0</v>
      </c>
      <c r="H2099" s="6">
        <v>42551.0</v>
      </c>
      <c r="M2099" s="5" t="s">
        <v>10315</v>
      </c>
      <c r="N2099" s="5" t="s">
        <v>10316</v>
      </c>
      <c r="O2099" s="20">
        <v>2026.0</v>
      </c>
      <c r="P2099" s="20">
        <v>1.0</v>
      </c>
      <c r="Q2099" s="3">
        <v>0.0</v>
      </c>
    </row>
    <row r="2100">
      <c r="A2100" s="3" t="s">
        <v>10317</v>
      </c>
      <c r="B2100" s="3" t="s">
        <v>10318</v>
      </c>
      <c r="C2100" s="20">
        <v>3.0</v>
      </c>
      <c r="D2100" s="20">
        <v>2019.0</v>
      </c>
      <c r="E2100" s="3" t="s">
        <v>8940</v>
      </c>
      <c r="F2100" s="11"/>
      <c r="G2100" s="6">
        <v>44228.0</v>
      </c>
      <c r="H2100" s="6">
        <v>43863.0</v>
      </c>
      <c r="J2100" s="3" t="s">
        <v>10319</v>
      </c>
      <c r="M2100" s="5" t="s">
        <v>10320</v>
      </c>
      <c r="N2100" s="5" t="s">
        <v>2547</v>
      </c>
      <c r="O2100" s="20">
        <v>2026.0</v>
      </c>
      <c r="P2100" s="20">
        <v>1.0</v>
      </c>
      <c r="Q2100" s="20">
        <v>1.0</v>
      </c>
    </row>
    <row r="2101">
      <c r="A2101" s="3" t="s">
        <v>8945</v>
      </c>
      <c r="B2101" s="3" t="s">
        <v>10321</v>
      </c>
      <c r="C2101" s="20">
        <v>4.0</v>
      </c>
      <c r="D2101" s="20">
        <v>2016.0</v>
      </c>
      <c r="E2101" s="3" t="s">
        <v>8948</v>
      </c>
      <c r="F2101" s="11"/>
      <c r="G2101" s="6">
        <v>43132.0</v>
      </c>
      <c r="H2101" s="6">
        <v>42767.0</v>
      </c>
      <c r="J2101" s="3" t="s">
        <v>10322</v>
      </c>
      <c r="M2101" s="5" t="s">
        <v>10323</v>
      </c>
      <c r="N2101" s="5" t="s">
        <v>2547</v>
      </c>
      <c r="O2101" s="20">
        <v>2026.0</v>
      </c>
      <c r="P2101" s="20">
        <v>1.0</v>
      </c>
      <c r="Q2101" s="3">
        <v>0.0</v>
      </c>
    </row>
    <row r="2102">
      <c r="A2102" s="3" t="s">
        <v>10324</v>
      </c>
      <c r="B2102" s="3" t="s">
        <v>10325</v>
      </c>
      <c r="C2102" s="20">
        <v>1.0</v>
      </c>
      <c r="D2102" s="20">
        <v>2022.0</v>
      </c>
      <c r="E2102" s="3" t="s">
        <v>10326</v>
      </c>
      <c r="F2102" s="11"/>
      <c r="K2102" s="3" t="s">
        <v>10327</v>
      </c>
      <c r="M2102" s="5" t="s">
        <v>10328</v>
      </c>
      <c r="N2102" s="5" t="s">
        <v>2547</v>
      </c>
      <c r="O2102" s="20">
        <v>2026.0</v>
      </c>
      <c r="P2102" s="20">
        <v>1.0</v>
      </c>
      <c r="Q2102" s="20">
        <v>1.0</v>
      </c>
    </row>
    <row r="2103">
      <c r="A2103" s="3" t="s">
        <v>10326</v>
      </c>
      <c r="B2103" s="3" t="s">
        <v>10329</v>
      </c>
      <c r="C2103" s="20">
        <v>4.0</v>
      </c>
      <c r="D2103" s="20">
        <v>2020.0</v>
      </c>
      <c r="E2103" s="3" t="s">
        <v>10317</v>
      </c>
      <c r="F2103" s="11"/>
      <c r="G2103" s="6">
        <v>44593.0</v>
      </c>
      <c r="H2103" s="6">
        <v>44229.0</v>
      </c>
      <c r="J2103" s="3" t="s">
        <v>10330</v>
      </c>
      <c r="M2103" s="5" t="s">
        <v>10331</v>
      </c>
      <c r="N2103" s="5" t="s">
        <v>2547</v>
      </c>
      <c r="O2103" s="20">
        <v>2026.0</v>
      </c>
      <c r="P2103" s="20">
        <v>1.0</v>
      </c>
      <c r="Q2103" s="20">
        <v>1.0</v>
      </c>
    </row>
    <row r="2104">
      <c r="A2104" s="3" t="s">
        <v>10332</v>
      </c>
      <c r="B2104" s="3" t="s">
        <v>10333</v>
      </c>
      <c r="C2104" s="20">
        <v>2.0</v>
      </c>
      <c r="D2104" s="20">
        <v>2016.0</v>
      </c>
      <c r="E2104" s="3" t="s">
        <v>10334</v>
      </c>
      <c r="F2104" s="11"/>
      <c r="G2104" s="6">
        <v>42945.0</v>
      </c>
      <c r="H2104" s="6">
        <v>42581.0</v>
      </c>
      <c r="M2104" s="5" t="s">
        <v>10335</v>
      </c>
      <c r="N2104" s="5" t="s">
        <v>10336</v>
      </c>
      <c r="O2104" s="20">
        <v>2026.0</v>
      </c>
      <c r="P2104" s="20">
        <v>1.0</v>
      </c>
      <c r="Q2104" s="3">
        <v>0.0</v>
      </c>
    </row>
    <row r="2105">
      <c r="A2105" s="3" t="s">
        <v>10337</v>
      </c>
      <c r="B2105" s="3" t="s">
        <v>10338</v>
      </c>
      <c r="C2105" s="20">
        <v>3.0</v>
      </c>
      <c r="D2105" s="20">
        <v>2016.0</v>
      </c>
      <c r="F2105" s="11"/>
      <c r="G2105" s="6">
        <v>43499.0</v>
      </c>
      <c r="H2105" s="6">
        <v>42647.0</v>
      </c>
      <c r="M2105" s="5" t="s">
        <v>10339</v>
      </c>
      <c r="N2105" s="5" t="s">
        <v>8828</v>
      </c>
      <c r="O2105" s="20">
        <v>2026.0</v>
      </c>
      <c r="P2105" s="20">
        <v>1.0</v>
      </c>
      <c r="Q2105" s="3">
        <v>0.0</v>
      </c>
    </row>
    <row r="2106">
      <c r="A2106" s="3" t="s">
        <v>10340</v>
      </c>
      <c r="B2106" s="3" t="s">
        <v>10341</v>
      </c>
      <c r="C2106" s="20">
        <v>2.0</v>
      </c>
      <c r="D2106" s="20">
        <v>2016.0</v>
      </c>
      <c r="E2106" s="3" t="s">
        <v>10342</v>
      </c>
      <c r="F2106" s="11"/>
      <c r="G2106" s="6">
        <v>42947.0</v>
      </c>
      <c r="H2106" s="6">
        <v>42583.0</v>
      </c>
      <c r="M2106" s="5" t="s">
        <v>10343</v>
      </c>
      <c r="N2106" s="5" t="s">
        <v>10344</v>
      </c>
      <c r="O2106" s="20">
        <v>2026.0</v>
      </c>
      <c r="P2106" s="20">
        <v>1.0</v>
      </c>
      <c r="Q2106" s="3">
        <v>0.0</v>
      </c>
    </row>
    <row r="2107">
      <c r="A2107" s="3" t="s">
        <v>10345</v>
      </c>
      <c r="B2107" s="3" t="s">
        <v>10346</v>
      </c>
      <c r="C2107" s="20">
        <v>2.0</v>
      </c>
      <c r="D2107" s="20">
        <v>2016.0</v>
      </c>
      <c r="E2107" s="3" t="s">
        <v>10347</v>
      </c>
      <c r="F2107" s="11"/>
      <c r="G2107" s="6">
        <v>42916.0</v>
      </c>
      <c r="H2107" s="6">
        <v>42552.0</v>
      </c>
      <c r="M2107" s="5" t="s">
        <v>10348</v>
      </c>
      <c r="N2107" s="5" t="s">
        <v>10349</v>
      </c>
      <c r="O2107" s="20">
        <v>2026.0</v>
      </c>
      <c r="P2107" s="20">
        <v>1.0</v>
      </c>
      <c r="Q2107" s="3">
        <v>0.0</v>
      </c>
    </row>
    <row r="2108">
      <c r="A2108" s="3" t="s">
        <v>10350</v>
      </c>
      <c r="B2108" s="3" t="s">
        <v>10351</v>
      </c>
      <c r="C2108" s="20">
        <v>2.0</v>
      </c>
      <c r="D2108" s="20">
        <v>2016.0</v>
      </c>
      <c r="E2108" s="3" t="s">
        <v>10352</v>
      </c>
      <c r="F2108" s="11"/>
      <c r="G2108" s="6">
        <v>42908.0</v>
      </c>
      <c r="H2108" s="6">
        <v>42543.0</v>
      </c>
      <c r="M2108" s="5" t="s">
        <v>10353</v>
      </c>
      <c r="N2108" s="5" t="s">
        <v>5505</v>
      </c>
      <c r="O2108" s="20">
        <v>2026.0</v>
      </c>
      <c r="P2108" s="20">
        <v>1.0</v>
      </c>
      <c r="Q2108" s="3">
        <v>0.0</v>
      </c>
    </row>
    <row r="2109">
      <c r="A2109" s="3" t="s">
        <v>10354</v>
      </c>
      <c r="B2109" s="3" t="s">
        <v>10355</v>
      </c>
      <c r="C2109" s="20">
        <v>2.0</v>
      </c>
      <c r="D2109" s="20">
        <v>2016.0</v>
      </c>
      <c r="F2109" s="11"/>
      <c r="G2109" s="6">
        <v>42916.0</v>
      </c>
      <c r="H2109" s="6">
        <v>42552.0</v>
      </c>
      <c r="J2109" s="3" t="s">
        <v>10356</v>
      </c>
      <c r="M2109" s="5" t="s">
        <v>10357</v>
      </c>
      <c r="N2109" s="5" t="s">
        <v>10358</v>
      </c>
      <c r="O2109" s="20">
        <v>2026.0</v>
      </c>
      <c r="P2109" s="20">
        <v>1.0</v>
      </c>
      <c r="Q2109" s="3">
        <v>0.0</v>
      </c>
    </row>
    <row r="2110">
      <c r="A2110" s="3" t="s">
        <v>10359</v>
      </c>
      <c r="B2110" s="3" t="s">
        <v>10360</v>
      </c>
      <c r="C2110" s="20">
        <v>2.0</v>
      </c>
      <c r="D2110" s="20">
        <v>2017.0</v>
      </c>
      <c r="F2110" s="11"/>
      <c r="G2110" s="6">
        <v>43281.0</v>
      </c>
      <c r="H2110" s="6">
        <v>42917.0</v>
      </c>
      <c r="K2110" s="3" t="s">
        <v>10361</v>
      </c>
      <c r="M2110" s="5" t="s">
        <v>10362</v>
      </c>
      <c r="N2110" s="5" t="s">
        <v>10358</v>
      </c>
      <c r="O2110" s="20">
        <v>2026.0</v>
      </c>
      <c r="P2110" s="20">
        <v>1.0</v>
      </c>
      <c r="Q2110" s="3">
        <v>0.0</v>
      </c>
    </row>
    <row r="2111">
      <c r="A2111" s="3" t="s">
        <v>10363</v>
      </c>
      <c r="B2111" s="3" t="s">
        <v>10364</v>
      </c>
      <c r="C2111" s="20">
        <v>3.0</v>
      </c>
      <c r="D2111" s="20">
        <v>2015.0</v>
      </c>
      <c r="F2111" s="11"/>
      <c r="G2111" s="6">
        <v>42635.0</v>
      </c>
      <c r="H2111" s="6">
        <v>42268.0</v>
      </c>
      <c r="J2111" s="3" t="s">
        <v>10365</v>
      </c>
      <c r="M2111" s="5" t="s">
        <v>10366</v>
      </c>
      <c r="N2111" s="5" t="s">
        <v>2503</v>
      </c>
      <c r="O2111" s="20">
        <v>2026.0</v>
      </c>
      <c r="P2111" s="20">
        <v>1.0</v>
      </c>
      <c r="Q2111" s="3">
        <v>0.0</v>
      </c>
    </row>
    <row r="2112">
      <c r="A2112" s="3" t="s">
        <v>10367</v>
      </c>
      <c r="B2112" s="3" t="s">
        <v>10368</v>
      </c>
      <c r="C2112" s="20">
        <v>3.0</v>
      </c>
      <c r="D2112" s="20">
        <v>2016.0</v>
      </c>
      <c r="E2112" s="3" t="s">
        <v>10369</v>
      </c>
      <c r="F2112" s="11"/>
      <c r="G2112" s="6">
        <v>43326.0</v>
      </c>
      <c r="H2112" s="6">
        <v>42597.0</v>
      </c>
      <c r="J2112" s="3" t="s">
        <v>10370</v>
      </c>
      <c r="M2112" s="5" t="s">
        <v>10371</v>
      </c>
      <c r="N2112" s="5" t="s">
        <v>10053</v>
      </c>
      <c r="O2112" s="20">
        <v>2026.0</v>
      </c>
      <c r="P2112" s="20">
        <v>1.0</v>
      </c>
      <c r="Q2112" s="3">
        <v>0.0</v>
      </c>
    </row>
    <row r="2113">
      <c r="A2113" s="3" t="s">
        <v>10372</v>
      </c>
      <c r="B2113" s="3" t="s">
        <v>10373</v>
      </c>
      <c r="C2113" s="20">
        <v>3.0</v>
      </c>
      <c r="D2113" s="20">
        <v>2018.0</v>
      </c>
      <c r="E2113" s="3" t="s">
        <v>10367</v>
      </c>
      <c r="F2113" s="11"/>
      <c r="G2113" s="6">
        <v>44057.0</v>
      </c>
      <c r="H2113" s="6">
        <v>43327.0</v>
      </c>
      <c r="M2113" s="5" t="s">
        <v>10374</v>
      </c>
      <c r="N2113" s="5" t="s">
        <v>10053</v>
      </c>
      <c r="O2113" s="20">
        <v>2026.0</v>
      </c>
      <c r="P2113" s="20">
        <v>1.0</v>
      </c>
      <c r="Q2113" s="20">
        <v>1.0</v>
      </c>
    </row>
    <row r="2114">
      <c r="A2114" s="3" t="s">
        <v>10375</v>
      </c>
      <c r="B2114" s="3" t="s">
        <v>10376</v>
      </c>
      <c r="C2114" s="20">
        <v>3.0</v>
      </c>
      <c r="D2114" s="20">
        <v>2016.0</v>
      </c>
      <c r="F2114" s="11"/>
      <c r="G2114" s="6">
        <v>42947.0</v>
      </c>
      <c r="H2114" s="6">
        <v>42583.0</v>
      </c>
      <c r="M2114" s="5" t="s">
        <v>10377</v>
      </c>
      <c r="N2114" s="5" t="s">
        <v>10378</v>
      </c>
      <c r="O2114" s="20">
        <v>2026.0</v>
      </c>
      <c r="P2114" s="20">
        <v>1.0</v>
      </c>
      <c r="Q2114" s="3">
        <v>0.0</v>
      </c>
    </row>
    <row r="2115">
      <c r="A2115" s="3" t="s">
        <v>10379</v>
      </c>
      <c r="B2115" s="3" t="s">
        <v>10380</v>
      </c>
      <c r="C2115" s="20">
        <v>3.0</v>
      </c>
      <c r="D2115" s="20">
        <v>2015.0</v>
      </c>
      <c r="F2115" s="11"/>
      <c r="G2115" s="6">
        <v>42582.0</v>
      </c>
      <c r="H2115" s="6">
        <v>42217.0</v>
      </c>
      <c r="M2115" s="5" t="s">
        <v>10381</v>
      </c>
      <c r="N2115" s="5" t="s">
        <v>10378</v>
      </c>
      <c r="O2115" s="20">
        <v>2026.0</v>
      </c>
      <c r="P2115" s="20">
        <v>1.0</v>
      </c>
      <c r="Q2115" s="3">
        <v>0.0</v>
      </c>
    </row>
    <row r="2116">
      <c r="A2116" s="3" t="s">
        <v>10382</v>
      </c>
      <c r="B2116" s="3" t="s">
        <v>10383</v>
      </c>
      <c r="C2116" s="20">
        <v>3.0</v>
      </c>
      <c r="D2116" s="20">
        <v>2015.0</v>
      </c>
      <c r="E2116" s="3" t="s">
        <v>10384</v>
      </c>
      <c r="F2116" s="11"/>
      <c r="G2116" s="6">
        <v>42651.0</v>
      </c>
      <c r="H2116" s="6">
        <v>42286.0</v>
      </c>
      <c r="M2116" s="5" t="s">
        <v>10385</v>
      </c>
      <c r="N2116" s="5" t="s">
        <v>10386</v>
      </c>
      <c r="O2116" s="20">
        <v>2026.0</v>
      </c>
      <c r="P2116" s="20">
        <v>1.0</v>
      </c>
      <c r="Q2116" s="3">
        <v>0.0</v>
      </c>
    </row>
    <row r="2117">
      <c r="A2117" s="3" t="s">
        <v>10387</v>
      </c>
      <c r="B2117" s="3" t="s">
        <v>10388</v>
      </c>
      <c r="C2117" s="20">
        <v>4.0</v>
      </c>
      <c r="D2117" s="20">
        <v>2018.0</v>
      </c>
      <c r="F2117" s="11"/>
      <c r="G2117" s="6">
        <v>43805.0</v>
      </c>
      <c r="H2117" s="6">
        <v>43441.0</v>
      </c>
      <c r="K2117" s="3" t="s">
        <v>10389</v>
      </c>
      <c r="M2117" s="5" t="s">
        <v>10390</v>
      </c>
      <c r="N2117" s="5" t="s">
        <v>2036</v>
      </c>
      <c r="O2117" s="20">
        <v>2026.0</v>
      </c>
      <c r="P2117" s="20">
        <v>1.0</v>
      </c>
      <c r="Q2117" s="20">
        <v>1.0</v>
      </c>
    </row>
    <row r="2118">
      <c r="A2118" s="3" t="s">
        <v>10391</v>
      </c>
      <c r="B2118" s="3" t="s">
        <v>10392</v>
      </c>
      <c r="C2118" s="20">
        <v>2.0</v>
      </c>
      <c r="D2118" s="20">
        <v>2016.0</v>
      </c>
      <c r="E2118" s="3" t="s">
        <v>10393</v>
      </c>
      <c r="F2118" s="11"/>
      <c r="G2118" s="6">
        <v>42947.0</v>
      </c>
      <c r="H2118" s="6">
        <v>42583.0</v>
      </c>
      <c r="M2118" s="5" t="s">
        <v>10394</v>
      </c>
      <c r="N2118" s="5" t="s">
        <v>4027</v>
      </c>
      <c r="O2118" s="20">
        <v>2026.0</v>
      </c>
      <c r="P2118" s="20">
        <v>1.0</v>
      </c>
      <c r="Q2118" s="3">
        <v>0.0</v>
      </c>
    </row>
    <row r="2119">
      <c r="A2119" s="3" t="s">
        <v>10393</v>
      </c>
      <c r="B2119" s="3" t="s">
        <v>10395</v>
      </c>
      <c r="C2119" s="20">
        <v>2.0</v>
      </c>
      <c r="D2119" s="20">
        <v>2015.0</v>
      </c>
      <c r="E2119" s="3" t="s">
        <v>10396</v>
      </c>
      <c r="F2119" s="11"/>
      <c r="G2119" s="6">
        <v>42582.0</v>
      </c>
      <c r="H2119" s="6">
        <v>42217.0</v>
      </c>
      <c r="M2119" s="5" t="s">
        <v>10397</v>
      </c>
      <c r="N2119" s="5" t="s">
        <v>4027</v>
      </c>
      <c r="O2119" s="20">
        <v>2026.0</v>
      </c>
      <c r="P2119" s="20">
        <v>1.0</v>
      </c>
      <c r="Q2119" s="3">
        <v>0.0</v>
      </c>
    </row>
    <row r="2120">
      <c r="A2120" s="3" t="s">
        <v>10398</v>
      </c>
      <c r="B2120" s="3" t="s">
        <v>10399</v>
      </c>
      <c r="C2120" s="20">
        <v>2.0</v>
      </c>
      <c r="D2120" s="20">
        <v>2018.0</v>
      </c>
      <c r="E2120" s="3" t="s">
        <v>10400</v>
      </c>
      <c r="F2120" s="11"/>
      <c r="G2120" s="6">
        <v>43677.0</v>
      </c>
      <c r="H2120" s="6">
        <v>43313.0</v>
      </c>
      <c r="M2120" s="5" t="s">
        <v>10401</v>
      </c>
      <c r="N2120" s="5" t="s">
        <v>4365</v>
      </c>
      <c r="O2120" s="20">
        <v>2026.0</v>
      </c>
      <c r="P2120" s="20">
        <v>1.0</v>
      </c>
      <c r="Q2120" s="3">
        <v>0.0</v>
      </c>
    </row>
    <row r="2121">
      <c r="A2121" s="3" t="s">
        <v>10400</v>
      </c>
      <c r="B2121" s="3" t="s">
        <v>10402</v>
      </c>
      <c r="C2121" s="20">
        <v>2.0</v>
      </c>
      <c r="D2121" s="20">
        <v>2017.0</v>
      </c>
      <c r="E2121" s="3" t="s">
        <v>10403</v>
      </c>
      <c r="F2121" s="11"/>
      <c r="G2121" s="6">
        <v>43312.0</v>
      </c>
      <c r="H2121" s="6">
        <v>42948.0</v>
      </c>
      <c r="M2121" s="5" t="s">
        <v>10404</v>
      </c>
      <c r="N2121" s="5" t="s">
        <v>4365</v>
      </c>
      <c r="O2121" s="20">
        <v>2026.0</v>
      </c>
      <c r="P2121" s="20">
        <v>1.0</v>
      </c>
      <c r="Q2121" s="3">
        <v>0.0</v>
      </c>
    </row>
    <row r="2122">
      <c r="A2122" s="3" t="s">
        <v>6145</v>
      </c>
      <c r="B2122" s="3" t="s">
        <v>10405</v>
      </c>
      <c r="C2122" s="20">
        <v>2.0</v>
      </c>
      <c r="D2122" s="20">
        <v>2021.0</v>
      </c>
      <c r="E2122" s="3" t="s">
        <v>10406</v>
      </c>
      <c r="F2122" s="11"/>
      <c r="J2122" s="3" t="s">
        <v>10407</v>
      </c>
      <c r="M2122" s="5" t="s">
        <v>10408</v>
      </c>
      <c r="N2122" s="5" t="s">
        <v>4365</v>
      </c>
      <c r="O2122" s="20">
        <v>2026.0</v>
      </c>
      <c r="P2122" s="20">
        <v>1.0</v>
      </c>
      <c r="Q2122" s="20">
        <v>1.0</v>
      </c>
    </row>
    <row r="2123">
      <c r="A2123" s="3" t="s">
        <v>10406</v>
      </c>
      <c r="B2123" s="3" t="s">
        <v>10409</v>
      </c>
      <c r="C2123" s="20">
        <v>2.0</v>
      </c>
      <c r="D2123" s="20">
        <v>2020.0</v>
      </c>
      <c r="E2123" s="3" t="s">
        <v>10410</v>
      </c>
      <c r="F2123" s="11"/>
      <c r="G2123" s="6">
        <v>44408.0</v>
      </c>
      <c r="H2123" s="6">
        <v>44044.0</v>
      </c>
      <c r="J2123" s="3" t="s">
        <v>10411</v>
      </c>
      <c r="M2123" s="5" t="s">
        <v>10412</v>
      </c>
      <c r="N2123" s="5" t="s">
        <v>4365</v>
      </c>
      <c r="O2123" s="20">
        <v>2026.0</v>
      </c>
      <c r="P2123" s="20">
        <v>1.0</v>
      </c>
      <c r="Q2123" s="3">
        <v>0.0</v>
      </c>
    </row>
    <row r="2124">
      <c r="A2124" s="3" t="s">
        <v>10410</v>
      </c>
      <c r="B2124" s="3" t="s">
        <v>10413</v>
      </c>
      <c r="C2124" s="20">
        <v>2.0</v>
      </c>
      <c r="D2124" s="20">
        <v>2019.0</v>
      </c>
      <c r="E2124" s="3" t="s">
        <v>10398</v>
      </c>
      <c r="F2124" s="11"/>
      <c r="G2124" s="6">
        <v>44043.0</v>
      </c>
      <c r="H2124" s="6">
        <v>43678.0</v>
      </c>
      <c r="M2124" s="5" t="s">
        <v>10414</v>
      </c>
      <c r="N2124" s="5" t="s">
        <v>4365</v>
      </c>
      <c r="O2124" s="20">
        <v>2026.0</v>
      </c>
      <c r="P2124" s="20">
        <v>1.0</v>
      </c>
      <c r="Q2124" s="20">
        <v>1.0</v>
      </c>
    </row>
    <row r="2125">
      <c r="A2125" s="3" t="s">
        <v>10415</v>
      </c>
      <c r="B2125" s="3" t="s">
        <v>10416</v>
      </c>
      <c r="C2125" s="20">
        <v>4.0</v>
      </c>
      <c r="D2125" s="20">
        <v>2015.0</v>
      </c>
      <c r="F2125" s="11"/>
      <c r="M2125" s="5" t="s">
        <v>10417</v>
      </c>
      <c r="N2125" s="5" t="s">
        <v>10418</v>
      </c>
      <c r="O2125" s="20">
        <v>2026.0</v>
      </c>
      <c r="P2125" s="20">
        <v>1.0</v>
      </c>
      <c r="Q2125" s="3">
        <v>0.0</v>
      </c>
    </row>
    <row r="2126">
      <c r="A2126" s="3" t="s">
        <v>10419</v>
      </c>
      <c r="B2126" s="3" t="s">
        <v>10420</v>
      </c>
      <c r="C2126" s="20">
        <v>3.0</v>
      </c>
      <c r="D2126" s="20">
        <v>2017.0</v>
      </c>
      <c r="F2126" s="11"/>
      <c r="G2126" s="6">
        <v>43708.0</v>
      </c>
      <c r="H2126" s="6">
        <v>42979.0</v>
      </c>
      <c r="J2126" s="3" t="s">
        <v>10421</v>
      </c>
      <c r="M2126" s="5" t="s">
        <v>10422</v>
      </c>
      <c r="N2126" s="5" t="s">
        <v>1998</v>
      </c>
      <c r="O2126" s="20">
        <v>2026.0</v>
      </c>
      <c r="P2126" s="20">
        <v>1.0</v>
      </c>
      <c r="Q2126" s="3">
        <v>0.0</v>
      </c>
    </row>
    <row r="2127">
      <c r="A2127" s="3" t="s">
        <v>10423</v>
      </c>
      <c r="B2127" s="3" t="s">
        <v>10424</v>
      </c>
      <c r="C2127" s="20">
        <v>1.0</v>
      </c>
      <c r="D2127" s="20">
        <v>2020.0</v>
      </c>
      <c r="E2127" s="3" t="s">
        <v>10425</v>
      </c>
      <c r="F2127" s="11"/>
      <c r="G2127" s="6">
        <v>44317.0</v>
      </c>
      <c r="H2127" s="6">
        <v>43953.0</v>
      </c>
      <c r="J2127" s="3" t="s">
        <v>10426</v>
      </c>
      <c r="M2127" s="5" t="s">
        <v>10427</v>
      </c>
      <c r="N2127" s="5" t="s">
        <v>6317</v>
      </c>
      <c r="O2127" s="20">
        <v>2026.0</v>
      </c>
      <c r="P2127" s="20">
        <v>1.0</v>
      </c>
      <c r="Q2127" s="20">
        <v>1.0</v>
      </c>
    </row>
    <row r="2128">
      <c r="A2128" s="3" t="s">
        <v>10425</v>
      </c>
      <c r="B2128" s="3" t="s">
        <v>10428</v>
      </c>
      <c r="C2128" s="20">
        <v>1.0</v>
      </c>
      <c r="D2128" s="20">
        <v>2017.0</v>
      </c>
      <c r="E2128" s="3" t="s">
        <v>10429</v>
      </c>
      <c r="F2128" s="11"/>
      <c r="G2128" s="6">
        <v>43952.0</v>
      </c>
      <c r="H2128" s="6">
        <v>42857.0</v>
      </c>
      <c r="M2128" s="5" t="s">
        <v>10430</v>
      </c>
      <c r="N2128" s="5" t="s">
        <v>6317</v>
      </c>
      <c r="O2128" s="20">
        <v>2026.0</v>
      </c>
      <c r="P2128" s="20">
        <v>1.0</v>
      </c>
      <c r="Q2128" s="3">
        <v>0.0</v>
      </c>
    </row>
    <row r="2129">
      <c r="A2129" s="3" t="s">
        <v>6313</v>
      </c>
      <c r="B2129" s="3" t="s">
        <v>10431</v>
      </c>
      <c r="C2129" s="20">
        <v>2.0</v>
      </c>
      <c r="D2129" s="20">
        <v>2022.0</v>
      </c>
      <c r="E2129" s="3" t="s">
        <v>10423</v>
      </c>
      <c r="F2129" s="11"/>
      <c r="J2129" s="3" t="s">
        <v>10432</v>
      </c>
      <c r="M2129" s="5" t="s">
        <v>10433</v>
      </c>
      <c r="N2129" s="5" t="s">
        <v>6317</v>
      </c>
      <c r="O2129" s="20">
        <v>2026.0</v>
      </c>
      <c r="P2129" s="20">
        <v>1.0</v>
      </c>
      <c r="Q2129" s="3">
        <v>0.0</v>
      </c>
    </row>
    <row r="2130">
      <c r="A2130" s="3" t="s">
        <v>10434</v>
      </c>
      <c r="B2130" s="3" t="s">
        <v>10435</v>
      </c>
      <c r="C2130" s="20">
        <v>2.0</v>
      </c>
      <c r="D2130" s="20">
        <v>2020.0</v>
      </c>
      <c r="E2130" s="3" t="s">
        <v>10436</v>
      </c>
      <c r="F2130" s="11"/>
      <c r="G2130" s="6">
        <v>44363.0</v>
      </c>
      <c r="H2130" s="6">
        <v>43999.0</v>
      </c>
      <c r="K2130" s="3" t="s">
        <v>10437</v>
      </c>
      <c r="M2130" s="5" t="s">
        <v>10438</v>
      </c>
      <c r="N2130" s="5" t="s">
        <v>10439</v>
      </c>
      <c r="O2130" s="20">
        <v>2026.0</v>
      </c>
      <c r="P2130" s="20">
        <v>1.0</v>
      </c>
      <c r="Q2130" s="3">
        <v>0.0</v>
      </c>
    </row>
    <row r="2131">
      <c r="A2131" s="3" t="s">
        <v>10440</v>
      </c>
      <c r="B2131" s="3" t="s">
        <v>10441</v>
      </c>
      <c r="C2131" s="20">
        <v>1.0</v>
      </c>
      <c r="D2131" s="20">
        <v>2017.0</v>
      </c>
      <c r="E2131" s="3" t="s">
        <v>10442</v>
      </c>
      <c r="F2131" s="11"/>
      <c r="G2131" s="6">
        <v>43204.0</v>
      </c>
      <c r="H2131" s="6">
        <v>42840.0</v>
      </c>
      <c r="K2131" s="3" t="s">
        <v>10443</v>
      </c>
      <c r="M2131" s="5" t="s">
        <v>10444</v>
      </c>
      <c r="N2131" s="5" t="s">
        <v>10445</v>
      </c>
      <c r="O2131" s="20">
        <v>2026.0</v>
      </c>
      <c r="P2131" s="20">
        <v>1.0</v>
      </c>
      <c r="Q2131" s="3">
        <v>0.0</v>
      </c>
    </row>
    <row r="2132">
      <c r="A2132" s="3" t="s">
        <v>10446</v>
      </c>
      <c r="B2132" s="3" t="s">
        <v>10447</v>
      </c>
      <c r="C2132" s="20">
        <v>4.0</v>
      </c>
      <c r="D2132" s="20">
        <v>2022.0</v>
      </c>
      <c r="E2132" s="3" t="s">
        <v>10448</v>
      </c>
      <c r="F2132" s="11"/>
      <c r="K2132" s="3" t="s">
        <v>10449</v>
      </c>
      <c r="M2132" s="5" t="s">
        <v>10450</v>
      </c>
      <c r="N2132" s="5" t="s">
        <v>10451</v>
      </c>
      <c r="O2132" s="20">
        <v>2026.0</v>
      </c>
      <c r="P2132" s="20">
        <v>1.0</v>
      </c>
      <c r="Q2132" s="20">
        <v>1.0</v>
      </c>
    </row>
    <row r="2133">
      <c r="A2133" s="3" t="s">
        <v>10452</v>
      </c>
      <c r="B2133" s="3" t="s">
        <v>10453</v>
      </c>
      <c r="C2133" s="20">
        <v>4.0</v>
      </c>
      <c r="D2133" s="20">
        <v>2018.0</v>
      </c>
      <c r="E2133" s="3" t="s">
        <v>10454</v>
      </c>
      <c r="F2133" s="11"/>
      <c r="G2133" s="6">
        <v>43818.0</v>
      </c>
      <c r="H2133" s="6">
        <v>43454.0</v>
      </c>
      <c r="M2133" s="5" t="s">
        <v>10455</v>
      </c>
      <c r="N2133" s="5" t="s">
        <v>10456</v>
      </c>
      <c r="O2133" s="20">
        <v>2026.0</v>
      </c>
      <c r="P2133" s="20">
        <v>1.0</v>
      </c>
      <c r="Q2133" s="20">
        <v>1.0</v>
      </c>
    </row>
    <row r="2134">
      <c r="A2134" s="3" t="s">
        <v>10454</v>
      </c>
      <c r="B2134" s="3" t="s">
        <v>10457</v>
      </c>
      <c r="C2134" s="20">
        <v>4.0</v>
      </c>
      <c r="D2134" s="20">
        <v>2017.0</v>
      </c>
      <c r="E2134" s="3" t="s">
        <v>10458</v>
      </c>
      <c r="F2134" s="11"/>
      <c r="G2134" s="6">
        <v>43453.0</v>
      </c>
      <c r="H2134" s="6">
        <v>43089.0</v>
      </c>
      <c r="M2134" s="5" t="s">
        <v>10459</v>
      </c>
      <c r="N2134" s="5" t="s">
        <v>10456</v>
      </c>
      <c r="O2134" s="20">
        <v>2026.0</v>
      </c>
      <c r="P2134" s="20">
        <v>1.0</v>
      </c>
      <c r="Q2134" s="3">
        <v>0.0</v>
      </c>
    </row>
    <row r="2135">
      <c r="A2135" s="3" t="s">
        <v>10458</v>
      </c>
      <c r="B2135" s="3" t="s">
        <v>10460</v>
      </c>
      <c r="C2135" s="20">
        <v>4.0</v>
      </c>
      <c r="D2135" s="20">
        <v>2016.0</v>
      </c>
      <c r="E2135" s="3" t="s">
        <v>10461</v>
      </c>
      <c r="F2135" s="11"/>
      <c r="G2135" s="6">
        <v>43088.0</v>
      </c>
      <c r="H2135" s="6">
        <v>42724.0</v>
      </c>
      <c r="M2135" s="5" t="s">
        <v>10462</v>
      </c>
      <c r="N2135" s="5" t="s">
        <v>10456</v>
      </c>
      <c r="O2135" s="20">
        <v>2026.0</v>
      </c>
      <c r="P2135" s="20">
        <v>1.0</v>
      </c>
      <c r="Q2135" s="3">
        <v>0.0</v>
      </c>
    </row>
    <row r="2136">
      <c r="A2136" s="3" t="s">
        <v>10463</v>
      </c>
      <c r="B2136" s="3" t="s">
        <v>10464</v>
      </c>
      <c r="C2136" s="20">
        <v>4.0</v>
      </c>
      <c r="D2136" s="20">
        <v>2021.0</v>
      </c>
      <c r="E2136" s="3" t="s">
        <v>10465</v>
      </c>
      <c r="F2136" s="11"/>
      <c r="K2136" s="3" t="s">
        <v>10466</v>
      </c>
      <c r="M2136" s="5" t="s">
        <v>10467</v>
      </c>
      <c r="N2136" s="5" t="s">
        <v>10456</v>
      </c>
      <c r="O2136" s="20">
        <v>2026.0</v>
      </c>
      <c r="P2136" s="20">
        <v>1.0</v>
      </c>
      <c r="Q2136" s="20">
        <v>1.0</v>
      </c>
    </row>
    <row r="2137">
      <c r="A2137" s="3" t="s">
        <v>10465</v>
      </c>
      <c r="B2137" s="3" t="s">
        <v>10468</v>
      </c>
      <c r="C2137" s="20">
        <v>2.0</v>
      </c>
      <c r="D2137" s="20">
        <v>2021.0</v>
      </c>
      <c r="E2137" s="3" t="s">
        <v>10469</v>
      </c>
      <c r="F2137" s="11"/>
      <c r="G2137" s="6">
        <v>44549.0</v>
      </c>
      <c r="H2137" s="6">
        <v>44185.0</v>
      </c>
      <c r="J2137" s="3" t="s">
        <v>10470</v>
      </c>
      <c r="M2137" s="5" t="s">
        <v>10471</v>
      </c>
      <c r="N2137" s="5" t="s">
        <v>10456</v>
      </c>
      <c r="O2137" s="20">
        <v>2026.0</v>
      </c>
      <c r="P2137" s="20">
        <v>1.0</v>
      </c>
      <c r="Q2137" s="20">
        <v>1.0</v>
      </c>
    </row>
    <row r="2138">
      <c r="A2138" s="3" t="s">
        <v>10469</v>
      </c>
      <c r="B2138" s="3" t="s">
        <v>10472</v>
      </c>
      <c r="C2138" s="20">
        <v>4.0</v>
      </c>
      <c r="D2138" s="20">
        <v>2019.0</v>
      </c>
      <c r="E2138" s="3" t="s">
        <v>10452</v>
      </c>
      <c r="F2138" s="11"/>
      <c r="G2138" s="6">
        <v>44184.0</v>
      </c>
      <c r="H2138" s="6">
        <v>43819.0</v>
      </c>
      <c r="M2138" s="5" t="s">
        <v>10473</v>
      </c>
      <c r="N2138" s="5" t="s">
        <v>10456</v>
      </c>
      <c r="O2138" s="20">
        <v>2026.0</v>
      </c>
      <c r="P2138" s="20">
        <v>1.0</v>
      </c>
      <c r="Q2138" s="3">
        <v>0.0</v>
      </c>
    </row>
    <row r="2139">
      <c r="A2139" s="3" t="s">
        <v>10474</v>
      </c>
      <c r="B2139" s="3" t="s">
        <v>10475</v>
      </c>
      <c r="C2139" s="20">
        <v>1.0</v>
      </c>
      <c r="D2139" s="20">
        <v>2018.0</v>
      </c>
      <c r="E2139" s="3" t="s">
        <v>10476</v>
      </c>
      <c r="F2139" s="11"/>
      <c r="G2139" s="6">
        <v>43543.0</v>
      </c>
      <c r="H2139" s="6">
        <v>43179.0</v>
      </c>
      <c r="K2139" s="3" t="s">
        <v>10477</v>
      </c>
      <c r="M2139" s="5" t="s">
        <v>10478</v>
      </c>
      <c r="N2139" s="5" t="s">
        <v>10479</v>
      </c>
      <c r="O2139" s="20">
        <v>2026.0</v>
      </c>
      <c r="P2139" s="20">
        <v>1.0</v>
      </c>
      <c r="Q2139" s="3">
        <v>0.0</v>
      </c>
    </row>
    <row r="2140">
      <c r="A2140" s="3" t="s">
        <v>10476</v>
      </c>
      <c r="B2140" s="3" t="s">
        <v>10480</v>
      </c>
      <c r="C2140" s="20">
        <v>1.0</v>
      </c>
      <c r="D2140" s="20">
        <v>2017.0</v>
      </c>
      <c r="E2140" s="3" t="s">
        <v>10481</v>
      </c>
      <c r="F2140" s="11"/>
      <c r="G2140" s="6">
        <v>43178.0</v>
      </c>
      <c r="H2140" s="6">
        <v>42814.0</v>
      </c>
      <c r="M2140" s="5" t="s">
        <v>10482</v>
      </c>
      <c r="N2140" s="5" t="s">
        <v>10479</v>
      </c>
      <c r="O2140" s="20">
        <v>2026.0</v>
      </c>
      <c r="P2140" s="20">
        <v>1.0</v>
      </c>
      <c r="Q2140" s="3">
        <v>0.0</v>
      </c>
    </row>
    <row r="2141">
      <c r="A2141" s="3" t="s">
        <v>3542</v>
      </c>
      <c r="B2141" s="3" t="s">
        <v>10483</v>
      </c>
      <c r="C2141" s="20">
        <v>3.0</v>
      </c>
      <c r="D2141" s="20">
        <v>2019.0</v>
      </c>
      <c r="E2141" s="3" t="s">
        <v>10484</v>
      </c>
      <c r="F2141" s="11"/>
      <c r="G2141" s="6">
        <v>44104.0</v>
      </c>
      <c r="H2141" s="6">
        <v>43739.0</v>
      </c>
      <c r="M2141" s="5" t="s">
        <v>10485</v>
      </c>
      <c r="N2141" s="5" t="s">
        <v>3545</v>
      </c>
      <c r="O2141" s="20">
        <v>2026.0</v>
      </c>
      <c r="P2141" s="20">
        <v>1.0</v>
      </c>
      <c r="Q2141" s="20">
        <v>1.0</v>
      </c>
    </row>
    <row r="2142">
      <c r="A2142" s="3" t="s">
        <v>10486</v>
      </c>
      <c r="B2142" s="3" t="s">
        <v>10487</v>
      </c>
      <c r="C2142" s="20">
        <v>4.0</v>
      </c>
      <c r="D2142" s="20">
        <v>2023.0</v>
      </c>
      <c r="E2142" s="3" t="s">
        <v>9239</v>
      </c>
      <c r="F2142" s="7">
        <v>0.04</v>
      </c>
      <c r="I2142" s="3" t="s">
        <v>10488</v>
      </c>
      <c r="J2142" s="3" t="s">
        <v>10489</v>
      </c>
      <c r="M2142" s="5" t="s">
        <v>10490</v>
      </c>
      <c r="N2142" s="5" t="s">
        <v>9244</v>
      </c>
      <c r="O2142" s="20">
        <v>2026.0</v>
      </c>
      <c r="P2142" s="20">
        <v>1.0</v>
      </c>
      <c r="Q2142" s="20">
        <v>1.0</v>
      </c>
    </row>
    <row r="2143">
      <c r="A2143" s="3" t="s">
        <v>10491</v>
      </c>
      <c r="B2143" s="3" t="s">
        <v>10492</v>
      </c>
      <c r="C2143" s="20">
        <v>4.0</v>
      </c>
      <c r="D2143" s="20">
        <v>2018.0</v>
      </c>
      <c r="E2143" s="3" t="s">
        <v>10493</v>
      </c>
      <c r="F2143" s="11"/>
      <c r="G2143" s="6">
        <v>43829.0</v>
      </c>
      <c r="H2143" s="6">
        <v>43465.0</v>
      </c>
      <c r="M2143" s="5" t="s">
        <v>10494</v>
      </c>
      <c r="N2143" s="5" t="s">
        <v>10495</v>
      </c>
      <c r="O2143" s="20">
        <v>2026.0</v>
      </c>
      <c r="P2143" s="20">
        <v>1.0</v>
      </c>
      <c r="Q2143" s="20">
        <v>1.0</v>
      </c>
    </row>
    <row r="2144">
      <c r="A2144" s="3" t="s">
        <v>10493</v>
      </c>
      <c r="B2144" s="3" t="s">
        <v>10496</v>
      </c>
      <c r="C2144" s="20">
        <v>4.0</v>
      </c>
      <c r="D2144" s="20">
        <v>2017.0</v>
      </c>
      <c r="E2144" s="3" t="s">
        <v>10497</v>
      </c>
      <c r="F2144" s="11"/>
      <c r="G2144" s="6">
        <v>43464.0</v>
      </c>
      <c r="H2144" s="6">
        <v>43100.0</v>
      </c>
      <c r="M2144" s="5" t="s">
        <v>10498</v>
      </c>
      <c r="N2144" s="5" t="s">
        <v>10495</v>
      </c>
      <c r="O2144" s="20">
        <v>2026.0</v>
      </c>
      <c r="P2144" s="20">
        <v>1.0</v>
      </c>
      <c r="Q2144" s="3">
        <v>0.0</v>
      </c>
    </row>
    <row r="2145">
      <c r="A2145" s="3" t="s">
        <v>10499</v>
      </c>
      <c r="B2145" s="3" t="s">
        <v>10500</v>
      </c>
      <c r="C2145" s="20">
        <v>4.0</v>
      </c>
      <c r="D2145" s="20">
        <v>2020.0</v>
      </c>
      <c r="E2145" s="3" t="s">
        <v>10501</v>
      </c>
      <c r="F2145" s="11"/>
      <c r="G2145" s="6">
        <v>44560.0</v>
      </c>
      <c r="H2145" s="6">
        <v>44196.0</v>
      </c>
      <c r="K2145" s="3" t="s">
        <v>10502</v>
      </c>
      <c r="M2145" s="5" t="s">
        <v>10503</v>
      </c>
      <c r="N2145" s="5" t="s">
        <v>10495</v>
      </c>
      <c r="O2145" s="20">
        <v>2026.0</v>
      </c>
      <c r="P2145" s="20">
        <v>1.0</v>
      </c>
      <c r="Q2145" s="3">
        <v>0.0</v>
      </c>
    </row>
    <row r="2146">
      <c r="A2146" s="3" t="s">
        <v>10501</v>
      </c>
      <c r="B2146" s="3" t="s">
        <v>10504</v>
      </c>
      <c r="C2146" s="20">
        <v>4.0</v>
      </c>
      <c r="D2146" s="20">
        <v>2019.0</v>
      </c>
      <c r="E2146" s="3" t="s">
        <v>10491</v>
      </c>
      <c r="F2146" s="11"/>
      <c r="G2146" s="6">
        <v>44195.0</v>
      </c>
      <c r="H2146" s="6">
        <v>43830.0</v>
      </c>
      <c r="M2146" s="5" t="s">
        <v>10505</v>
      </c>
      <c r="N2146" s="5" t="s">
        <v>10495</v>
      </c>
      <c r="O2146" s="20">
        <v>2026.0</v>
      </c>
      <c r="P2146" s="20">
        <v>1.0</v>
      </c>
      <c r="Q2146" s="20">
        <v>1.0</v>
      </c>
    </row>
    <row r="2147">
      <c r="A2147" s="3" t="s">
        <v>10506</v>
      </c>
      <c r="B2147" s="3" t="s">
        <v>10507</v>
      </c>
      <c r="C2147" s="20">
        <v>1.0</v>
      </c>
      <c r="D2147" s="20">
        <v>2018.0</v>
      </c>
      <c r="E2147" s="3" t="s">
        <v>10508</v>
      </c>
      <c r="F2147" s="11"/>
      <c r="G2147" s="6">
        <v>43404.0</v>
      </c>
      <c r="H2147" s="6">
        <v>43040.0</v>
      </c>
      <c r="M2147" s="5" t="s">
        <v>10509</v>
      </c>
      <c r="N2147" s="5" t="s">
        <v>2745</v>
      </c>
      <c r="O2147" s="20">
        <v>2026.0</v>
      </c>
      <c r="P2147" s="20">
        <v>1.0</v>
      </c>
      <c r="Q2147" s="3">
        <v>0.0</v>
      </c>
    </row>
    <row r="2148">
      <c r="A2148" s="3" t="s">
        <v>10510</v>
      </c>
      <c r="B2148" s="3" t="s">
        <v>10511</v>
      </c>
      <c r="C2148" s="20">
        <v>3.0</v>
      </c>
      <c r="D2148" s="20">
        <v>2022.0</v>
      </c>
      <c r="E2148" s="3" t="s">
        <v>10512</v>
      </c>
      <c r="F2148" s="7">
        <v>0.029761</v>
      </c>
      <c r="K2148" s="3" t="s">
        <v>10513</v>
      </c>
      <c r="M2148" s="5" t="s">
        <v>10514</v>
      </c>
      <c r="N2148" s="5" t="s">
        <v>2745</v>
      </c>
      <c r="O2148" s="20">
        <v>2026.0</v>
      </c>
      <c r="P2148" s="20">
        <v>1.0</v>
      </c>
      <c r="Q2148" s="20">
        <v>1.0</v>
      </c>
    </row>
    <row r="2149">
      <c r="A2149" s="3" t="s">
        <v>10512</v>
      </c>
      <c r="B2149" s="3" t="s">
        <v>10515</v>
      </c>
      <c r="C2149" s="20">
        <v>3.0</v>
      </c>
      <c r="D2149" s="20">
        <v>2021.0</v>
      </c>
      <c r="E2149" s="3" t="s">
        <v>10516</v>
      </c>
      <c r="F2149" s="11"/>
      <c r="J2149" s="3" t="s">
        <v>10517</v>
      </c>
      <c r="M2149" s="5" t="s">
        <v>10518</v>
      </c>
      <c r="N2149" s="5" t="s">
        <v>2745</v>
      </c>
      <c r="O2149" s="20">
        <v>2026.0</v>
      </c>
      <c r="P2149" s="20">
        <v>1.0</v>
      </c>
      <c r="Q2149" s="3">
        <v>0.0</v>
      </c>
    </row>
    <row r="2150">
      <c r="A2150" s="3" t="s">
        <v>10516</v>
      </c>
      <c r="B2150" s="3" t="s">
        <v>10519</v>
      </c>
      <c r="C2150" s="20">
        <v>4.0</v>
      </c>
      <c r="D2150" s="20">
        <v>2020.0</v>
      </c>
      <c r="E2150" s="3" t="s">
        <v>10520</v>
      </c>
      <c r="F2150" s="11"/>
      <c r="G2150" s="6">
        <v>44500.0</v>
      </c>
      <c r="H2150" s="6">
        <v>44136.0</v>
      </c>
      <c r="J2150" s="3" t="s">
        <v>10521</v>
      </c>
      <c r="M2150" s="5" t="s">
        <v>10522</v>
      </c>
      <c r="N2150" s="5" t="s">
        <v>2745</v>
      </c>
      <c r="O2150" s="20">
        <v>2026.0</v>
      </c>
      <c r="P2150" s="20">
        <v>1.0</v>
      </c>
      <c r="Q2150" s="3">
        <v>0.0</v>
      </c>
    </row>
    <row r="2151">
      <c r="A2151" s="3" t="s">
        <v>10520</v>
      </c>
      <c r="B2151" s="3" t="s">
        <v>10523</v>
      </c>
      <c r="C2151" s="20">
        <v>3.0</v>
      </c>
      <c r="D2151" s="20">
        <v>2019.0</v>
      </c>
      <c r="E2151" s="3" t="s">
        <v>10524</v>
      </c>
      <c r="F2151" s="11"/>
      <c r="G2151" s="6">
        <v>44135.0</v>
      </c>
      <c r="H2151" s="6">
        <v>43770.0</v>
      </c>
      <c r="M2151" s="5" t="s">
        <v>10525</v>
      </c>
      <c r="N2151" s="5" t="s">
        <v>2745</v>
      </c>
      <c r="O2151" s="20">
        <v>2026.0</v>
      </c>
      <c r="P2151" s="20">
        <v>1.0</v>
      </c>
      <c r="Q2151" s="20">
        <v>1.0</v>
      </c>
    </row>
    <row r="2152">
      <c r="A2152" s="3" t="s">
        <v>10524</v>
      </c>
      <c r="B2152" s="3" t="s">
        <v>10526</v>
      </c>
      <c r="C2152" s="20">
        <v>3.0</v>
      </c>
      <c r="D2152" s="20">
        <v>2018.0</v>
      </c>
      <c r="E2152" s="3" t="s">
        <v>10506</v>
      </c>
      <c r="F2152" s="11"/>
      <c r="G2152" s="6">
        <v>43769.0</v>
      </c>
      <c r="H2152" s="6">
        <v>43405.0</v>
      </c>
      <c r="M2152" s="5" t="s">
        <v>10527</v>
      </c>
      <c r="N2152" s="5" t="s">
        <v>2745</v>
      </c>
      <c r="O2152" s="20">
        <v>2026.0</v>
      </c>
      <c r="P2152" s="20">
        <v>1.0</v>
      </c>
      <c r="Q2152" s="20">
        <v>1.0</v>
      </c>
    </row>
    <row r="2153">
      <c r="A2153" s="3" t="s">
        <v>10528</v>
      </c>
      <c r="B2153" s="3" t="s">
        <v>10529</v>
      </c>
      <c r="C2153" s="20">
        <v>4.0</v>
      </c>
      <c r="D2153" s="20">
        <v>2023.0</v>
      </c>
      <c r="E2153" s="3" t="s">
        <v>10530</v>
      </c>
      <c r="F2153" s="7">
        <v>0.0277</v>
      </c>
      <c r="I2153" s="3" t="s">
        <v>10531</v>
      </c>
      <c r="J2153" s="3" t="s">
        <v>10532</v>
      </c>
      <c r="M2153" s="5" t="s">
        <v>10533</v>
      </c>
      <c r="N2153" s="5" t="s">
        <v>10534</v>
      </c>
      <c r="O2153" s="20">
        <v>2026.0</v>
      </c>
      <c r="P2153" s="20">
        <v>1.0</v>
      </c>
      <c r="Q2153" s="20">
        <v>1.0</v>
      </c>
    </row>
    <row r="2154">
      <c r="A2154" s="3" t="s">
        <v>10530</v>
      </c>
      <c r="B2154" s="3" t="s">
        <v>10535</v>
      </c>
      <c r="C2154" s="20">
        <v>4.0</v>
      </c>
      <c r="D2154" s="20">
        <v>2022.0</v>
      </c>
      <c r="E2154" s="3" t="s">
        <v>10536</v>
      </c>
      <c r="F2154" s="7">
        <v>0.0277</v>
      </c>
      <c r="J2154" s="3" t="s">
        <v>10537</v>
      </c>
      <c r="M2154" s="5" t="s">
        <v>10538</v>
      </c>
      <c r="N2154" s="5" t="s">
        <v>10534</v>
      </c>
      <c r="O2154" s="20">
        <v>2026.0</v>
      </c>
      <c r="P2154" s="20">
        <v>1.0</v>
      </c>
      <c r="Q2154" s="20">
        <v>1.0</v>
      </c>
    </row>
    <row r="2155">
      <c r="A2155" s="3" t="s">
        <v>10536</v>
      </c>
      <c r="B2155" s="3" t="s">
        <v>10539</v>
      </c>
      <c r="C2155" s="20">
        <v>1.0</v>
      </c>
      <c r="D2155" s="20">
        <v>2021.0</v>
      </c>
      <c r="E2155" s="3" t="s">
        <v>10540</v>
      </c>
      <c r="F2155" s="11"/>
      <c r="G2155" s="6">
        <v>44592.0</v>
      </c>
      <c r="H2155" s="6">
        <v>44228.0</v>
      </c>
      <c r="J2155" s="3" t="s">
        <v>10541</v>
      </c>
      <c r="M2155" s="5" t="s">
        <v>10542</v>
      </c>
      <c r="N2155" s="5" t="s">
        <v>10534</v>
      </c>
      <c r="O2155" s="20">
        <v>2026.0</v>
      </c>
      <c r="P2155" s="20">
        <v>1.0</v>
      </c>
      <c r="Q2155" s="3">
        <v>0.0</v>
      </c>
    </row>
    <row r="2156">
      <c r="A2156" s="3" t="s">
        <v>10540</v>
      </c>
      <c r="B2156" s="3" t="s">
        <v>10543</v>
      </c>
      <c r="C2156" s="20">
        <v>4.0</v>
      </c>
      <c r="D2156" s="20">
        <v>2019.0</v>
      </c>
      <c r="E2156" s="3" t="s">
        <v>10544</v>
      </c>
      <c r="F2156" s="11"/>
      <c r="G2156" s="6">
        <v>44227.0</v>
      </c>
      <c r="H2156" s="6">
        <v>43862.0</v>
      </c>
      <c r="M2156" s="5" t="s">
        <v>10545</v>
      </c>
      <c r="N2156" s="5" t="s">
        <v>10534</v>
      </c>
      <c r="O2156" s="20">
        <v>2026.0</v>
      </c>
      <c r="P2156" s="20">
        <v>1.0</v>
      </c>
      <c r="Q2156" s="3">
        <v>0.0</v>
      </c>
    </row>
    <row r="2157">
      <c r="A2157" s="3" t="s">
        <v>10546</v>
      </c>
      <c r="B2157" s="3" t="s">
        <v>10547</v>
      </c>
      <c r="C2157" s="20">
        <v>3.0</v>
      </c>
      <c r="D2157" s="20">
        <v>2016.0</v>
      </c>
      <c r="E2157" s="3" t="s">
        <v>10548</v>
      </c>
      <c r="F2157" s="11"/>
      <c r="G2157" s="6">
        <v>42978.0</v>
      </c>
      <c r="H2157" s="6">
        <v>42614.0</v>
      </c>
      <c r="M2157" s="5" t="s">
        <v>10549</v>
      </c>
      <c r="N2157" s="5" t="s">
        <v>10550</v>
      </c>
      <c r="O2157" s="20">
        <v>2026.0</v>
      </c>
      <c r="P2157" s="20">
        <v>1.0</v>
      </c>
      <c r="Q2157" s="3">
        <v>0.0</v>
      </c>
    </row>
    <row r="2158">
      <c r="A2158" s="3" t="s">
        <v>10551</v>
      </c>
      <c r="B2158" s="3" t="s">
        <v>10552</v>
      </c>
      <c r="C2158" s="20">
        <v>2.0</v>
      </c>
      <c r="D2158" s="20">
        <v>2017.0</v>
      </c>
      <c r="E2158" s="3" t="s">
        <v>10553</v>
      </c>
      <c r="F2158" s="11"/>
      <c r="G2158" s="6">
        <v>43251.0</v>
      </c>
      <c r="H2158" s="6">
        <v>42887.0</v>
      </c>
      <c r="M2158" s="5" t="s">
        <v>10554</v>
      </c>
      <c r="N2158" s="5" t="s">
        <v>10555</v>
      </c>
      <c r="O2158" s="20">
        <v>2026.0</v>
      </c>
      <c r="P2158" s="20">
        <v>1.0</v>
      </c>
      <c r="Q2158" s="3">
        <v>0.0</v>
      </c>
    </row>
    <row r="2159">
      <c r="A2159" s="3" t="s">
        <v>10556</v>
      </c>
      <c r="B2159" s="3" t="s">
        <v>10557</v>
      </c>
      <c r="C2159" s="20">
        <v>2.0</v>
      </c>
      <c r="D2159" s="20">
        <v>2019.0</v>
      </c>
      <c r="E2159" s="3" t="s">
        <v>10558</v>
      </c>
      <c r="F2159" s="11"/>
      <c r="G2159" s="6">
        <v>43982.0</v>
      </c>
      <c r="H2159" s="6">
        <v>43617.0</v>
      </c>
      <c r="K2159" s="3" t="s">
        <v>10559</v>
      </c>
      <c r="M2159" s="5" t="s">
        <v>10560</v>
      </c>
      <c r="N2159" s="5" t="s">
        <v>10555</v>
      </c>
      <c r="O2159" s="20">
        <v>2026.0</v>
      </c>
      <c r="P2159" s="20">
        <v>1.0</v>
      </c>
      <c r="Q2159" s="20">
        <v>1.0</v>
      </c>
    </row>
    <row r="2160">
      <c r="A2160" s="3" t="s">
        <v>10558</v>
      </c>
      <c r="B2160" s="3" t="s">
        <v>10561</v>
      </c>
      <c r="C2160" s="20">
        <v>2.0</v>
      </c>
      <c r="D2160" s="20">
        <v>2018.0</v>
      </c>
      <c r="E2160" s="3" t="s">
        <v>10551</v>
      </c>
      <c r="F2160" s="11"/>
      <c r="G2160" s="6">
        <v>43616.0</v>
      </c>
      <c r="H2160" s="6">
        <v>43252.0</v>
      </c>
      <c r="M2160" s="5" t="s">
        <v>10562</v>
      </c>
      <c r="N2160" s="5" t="s">
        <v>10555</v>
      </c>
      <c r="O2160" s="20">
        <v>2026.0</v>
      </c>
      <c r="P2160" s="20">
        <v>1.0</v>
      </c>
      <c r="Q2160" s="3">
        <v>0.0</v>
      </c>
    </row>
    <row r="2161">
      <c r="A2161" s="3" t="s">
        <v>10563</v>
      </c>
      <c r="B2161" s="3" t="s">
        <v>10564</v>
      </c>
      <c r="C2161" s="20">
        <v>4.0</v>
      </c>
      <c r="D2161" s="20">
        <v>2019.0</v>
      </c>
      <c r="E2161" s="3" t="s">
        <v>10565</v>
      </c>
      <c r="F2161" s="11"/>
      <c r="G2161" s="6">
        <v>44026.0</v>
      </c>
      <c r="H2161" s="6">
        <v>43661.0</v>
      </c>
      <c r="K2161" s="3" t="s">
        <v>10566</v>
      </c>
      <c r="M2161" s="5" t="s">
        <v>10567</v>
      </c>
      <c r="N2161" s="5" t="s">
        <v>10568</v>
      </c>
      <c r="O2161" s="20">
        <v>2026.0</v>
      </c>
      <c r="P2161" s="20">
        <v>1.0</v>
      </c>
      <c r="Q2161" s="20">
        <v>1.0</v>
      </c>
    </row>
    <row r="2162">
      <c r="A2162" s="3" t="s">
        <v>9621</v>
      </c>
      <c r="B2162" s="3" t="s">
        <v>10569</v>
      </c>
      <c r="C2162" s="20">
        <v>2.0</v>
      </c>
      <c r="D2162" s="20">
        <v>2022.0</v>
      </c>
      <c r="E2162" s="3" t="s">
        <v>10570</v>
      </c>
      <c r="F2162" s="7">
        <v>0.0357</v>
      </c>
      <c r="J2162" s="3" t="s">
        <v>10571</v>
      </c>
      <c r="M2162" s="5" t="s">
        <v>10572</v>
      </c>
      <c r="N2162" s="5" t="s">
        <v>7019</v>
      </c>
      <c r="O2162" s="20">
        <v>2026.0</v>
      </c>
      <c r="P2162" s="20">
        <v>1.0</v>
      </c>
      <c r="Q2162" s="20">
        <v>1.0</v>
      </c>
    </row>
    <row r="2163">
      <c r="A2163" s="3" t="s">
        <v>10570</v>
      </c>
      <c r="B2163" s="3" t="s">
        <v>10573</v>
      </c>
      <c r="C2163" s="20">
        <v>3.0</v>
      </c>
      <c r="D2163" s="20">
        <v>2021.0</v>
      </c>
      <c r="E2163" s="3" t="s">
        <v>10574</v>
      </c>
      <c r="F2163" s="11"/>
      <c r="J2163" s="3" t="s">
        <v>10575</v>
      </c>
      <c r="M2163" s="5" t="s">
        <v>10576</v>
      </c>
      <c r="N2163" s="5" t="s">
        <v>7019</v>
      </c>
      <c r="O2163" s="20">
        <v>2026.0</v>
      </c>
      <c r="P2163" s="20">
        <v>1.0</v>
      </c>
      <c r="Q2163" s="3">
        <v>0.0</v>
      </c>
    </row>
    <row r="2164">
      <c r="A2164" s="3" t="s">
        <v>10574</v>
      </c>
      <c r="B2164" s="3" t="s">
        <v>10577</v>
      </c>
      <c r="C2164" s="20">
        <v>2.0</v>
      </c>
      <c r="D2164" s="20">
        <v>2020.0</v>
      </c>
      <c r="E2164" s="3" t="s">
        <v>10578</v>
      </c>
      <c r="F2164" s="11"/>
      <c r="G2164" s="6">
        <v>44407.0</v>
      </c>
      <c r="H2164" s="6">
        <v>44043.0</v>
      </c>
      <c r="J2164" s="3" t="s">
        <v>10579</v>
      </c>
      <c r="M2164" s="5" t="s">
        <v>10580</v>
      </c>
      <c r="N2164" s="5" t="s">
        <v>7019</v>
      </c>
      <c r="O2164" s="20">
        <v>2026.0</v>
      </c>
      <c r="P2164" s="20">
        <v>1.0</v>
      </c>
      <c r="Q2164" s="3">
        <v>0.0</v>
      </c>
    </row>
    <row r="2165">
      <c r="A2165" s="3" t="s">
        <v>10578</v>
      </c>
      <c r="B2165" s="3" t="s">
        <v>10581</v>
      </c>
      <c r="C2165" s="20">
        <v>2.0</v>
      </c>
      <c r="D2165" s="20">
        <v>2019.0</v>
      </c>
      <c r="E2165" s="3" t="s">
        <v>10582</v>
      </c>
      <c r="F2165" s="11"/>
      <c r="G2165" s="6">
        <v>44042.0</v>
      </c>
      <c r="H2165" s="6">
        <v>43677.0</v>
      </c>
      <c r="M2165" s="5" t="s">
        <v>10583</v>
      </c>
      <c r="N2165" s="5" t="s">
        <v>7019</v>
      </c>
      <c r="O2165" s="20">
        <v>2026.0</v>
      </c>
      <c r="P2165" s="20">
        <v>1.0</v>
      </c>
      <c r="Q2165" s="20">
        <v>1.0</v>
      </c>
    </row>
    <row r="2166">
      <c r="A2166" s="3" t="s">
        <v>10584</v>
      </c>
      <c r="B2166" s="3" t="s">
        <v>10585</v>
      </c>
      <c r="C2166" s="20">
        <v>3.0</v>
      </c>
      <c r="D2166" s="20">
        <v>2018.0</v>
      </c>
      <c r="E2166" s="3" t="s">
        <v>10586</v>
      </c>
      <c r="F2166" s="11"/>
      <c r="G2166" s="6">
        <v>43719.0</v>
      </c>
      <c r="H2166" s="6">
        <v>43355.0</v>
      </c>
      <c r="K2166" s="3" t="s">
        <v>10587</v>
      </c>
      <c r="M2166" s="5" t="s">
        <v>10588</v>
      </c>
      <c r="N2166" s="5" t="s">
        <v>10589</v>
      </c>
      <c r="O2166" s="20">
        <v>2026.0</v>
      </c>
      <c r="P2166" s="20">
        <v>1.0</v>
      </c>
      <c r="Q2166" s="3">
        <v>0.0</v>
      </c>
    </row>
    <row r="2167">
      <c r="A2167" s="3" t="s">
        <v>10590</v>
      </c>
      <c r="B2167" s="3" t="s">
        <v>10591</v>
      </c>
      <c r="C2167" s="20">
        <v>4.0</v>
      </c>
      <c r="D2167" s="20">
        <v>2018.0</v>
      </c>
      <c r="E2167" s="3" t="s">
        <v>10592</v>
      </c>
      <c r="F2167" s="11"/>
      <c r="G2167" s="6">
        <v>43830.0</v>
      </c>
      <c r="H2167" s="6">
        <v>43466.0</v>
      </c>
      <c r="M2167" s="5" t="s">
        <v>10593</v>
      </c>
      <c r="N2167" s="5" t="s">
        <v>5820</v>
      </c>
      <c r="O2167" s="20">
        <v>2026.0</v>
      </c>
      <c r="P2167" s="20">
        <v>1.0</v>
      </c>
      <c r="Q2167" s="20">
        <v>1.0</v>
      </c>
    </row>
    <row r="2168">
      <c r="A2168" s="3" t="s">
        <v>7026</v>
      </c>
      <c r="B2168" s="3" t="s">
        <v>10594</v>
      </c>
      <c r="C2168" s="20">
        <v>4.0</v>
      </c>
      <c r="D2168" s="20">
        <v>2022.0</v>
      </c>
      <c r="E2168" s="3" t="s">
        <v>10595</v>
      </c>
      <c r="F2168" s="7">
        <v>0.1</v>
      </c>
      <c r="J2168" s="3" t="s">
        <v>10596</v>
      </c>
      <c r="M2168" s="5" t="s">
        <v>10597</v>
      </c>
      <c r="N2168" s="5" t="s">
        <v>5820</v>
      </c>
      <c r="O2168" s="20">
        <v>2026.0</v>
      </c>
      <c r="P2168" s="20">
        <v>1.0</v>
      </c>
      <c r="Q2168" s="20">
        <v>1.0</v>
      </c>
    </row>
    <row r="2169">
      <c r="A2169" s="3" t="s">
        <v>10595</v>
      </c>
      <c r="B2169" s="3" t="s">
        <v>10598</v>
      </c>
      <c r="C2169" s="20">
        <v>4.0</v>
      </c>
      <c r="D2169" s="20">
        <v>2021.0</v>
      </c>
      <c r="E2169" s="3" t="s">
        <v>10599</v>
      </c>
      <c r="F2169" s="11"/>
      <c r="G2169" s="6">
        <v>44926.0</v>
      </c>
      <c r="H2169" s="6">
        <v>44197.0</v>
      </c>
      <c r="J2169" s="3" t="s">
        <v>10600</v>
      </c>
      <c r="K2169" s="3" t="s">
        <v>10601</v>
      </c>
      <c r="M2169" s="5" t="s">
        <v>10602</v>
      </c>
      <c r="N2169" s="5" t="s">
        <v>5820</v>
      </c>
      <c r="O2169" s="20">
        <v>2026.0</v>
      </c>
      <c r="P2169" s="20">
        <v>1.0</v>
      </c>
      <c r="Q2169" s="20">
        <v>1.0</v>
      </c>
    </row>
    <row r="2170">
      <c r="A2170" s="3" t="s">
        <v>10599</v>
      </c>
      <c r="B2170" s="3" t="s">
        <v>10603</v>
      </c>
      <c r="C2170" s="20">
        <v>3.0</v>
      </c>
      <c r="D2170" s="20">
        <v>2019.0</v>
      </c>
      <c r="E2170" s="3" t="s">
        <v>10590</v>
      </c>
      <c r="F2170" s="11"/>
      <c r="G2170" s="6">
        <v>44561.0</v>
      </c>
      <c r="H2170" s="6">
        <v>43831.0</v>
      </c>
      <c r="M2170" s="5" t="s">
        <v>10604</v>
      </c>
      <c r="N2170" s="5" t="s">
        <v>5820</v>
      </c>
      <c r="O2170" s="20">
        <v>2026.0</v>
      </c>
      <c r="P2170" s="20">
        <v>1.0</v>
      </c>
      <c r="Q2170" s="3">
        <v>0.0</v>
      </c>
    </row>
    <row r="2171">
      <c r="A2171" s="3" t="s">
        <v>1876</v>
      </c>
      <c r="B2171" s="3" t="s">
        <v>10605</v>
      </c>
      <c r="C2171" s="20">
        <v>4.0</v>
      </c>
      <c r="D2171" s="20">
        <v>2019.0</v>
      </c>
      <c r="E2171" s="3" t="s">
        <v>10606</v>
      </c>
      <c r="F2171" s="11"/>
      <c r="G2171" s="6">
        <v>44153.0</v>
      </c>
      <c r="H2171" s="6">
        <v>43788.0</v>
      </c>
      <c r="M2171" s="5" t="s">
        <v>10607</v>
      </c>
      <c r="N2171" s="5" t="s">
        <v>1879</v>
      </c>
      <c r="O2171" s="20">
        <v>2026.0</v>
      </c>
      <c r="P2171" s="20">
        <v>1.0</v>
      </c>
      <c r="Q2171" s="20">
        <v>1.0</v>
      </c>
    </row>
    <row r="2172">
      <c r="A2172" s="3" t="s">
        <v>10608</v>
      </c>
      <c r="B2172" s="3" t="s">
        <v>10609</v>
      </c>
      <c r="C2172" s="20">
        <v>3.0</v>
      </c>
      <c r="D2172" s="20">
        <v>2017.0</v>
      </c>
      <c r="E2172" s="3" t="s">
        <v>10610</v>
      </c>
      <c r="F2172" s="11"/>
      <c r="G2172" s="6">
        <v>43387.0</v>
      </c>
      <c r="H2172" s="6">
        <v>43023.0</v>
      </c>
      <c r="M2172" s="5" t="s">
        <v>10611</v>
      </c>
      <c r="N2172" s="5" t="s">
        <v>6492</v>
      </c>
      <c r="O2172" s="20">
        <v>2026.0</v>
      </c>
      <c r="P2172" s="20">
        <v>1.0</v>
      </c>
      <c r="Q2172" s="3">
        <v>0.0</v>
      </c>
    </row>
    <row r="2173">
      <c r="A2173" s="3" t="s">
        <v>6489</v>
      </c>
      <c r="B2173" s="3" t="s">
        <v>10612</v>
      </c>
      <c r="C2173" s="20">
        <v>3.0</v>
      </c>
      <c r="D2173" s="20">
        <v>2022.0</v>
      </c>
      <c r="E2173" s="3" t="s">
        <v>10613</v>
      </c>
      <c r="F2173" s="7">
        <v>0.03</v>
      </c>
      <c r="J2173" s="3" t="s">
        <v>10614</v>
      </c>
      <c r="M2173" s="5" t="s">
        <v>10615</v>
      </c>
      <c r="N2173" s="5" t="s">
        <v>6492</v>
      </c>
      <c r="O2173" s="20">
        <v>2026.0</v>
      </c>
      <c r="P2173" s="20">
        <v>1.0</v>
      </c>
      <c r="Q2173" s="20">
        <v>1.0</v>
      </c>
    </row>
    <row r="2174">
      <c r="A2174" s="3" t="s">
        <v>10613</v>
      </c>
      <c r="B2174" s="3" t="s">
        <v>10616</v>
      </c>
      <c r="C2174" s="20">
        <v>3.0</v>
      </c>
      <c r="D2174" s="20">
        <v>2021.0</v>
      </c>
      <c r="E2174" s="3" t="s">
        <v>10617</v>
      </c>
      <c r="F2174" s="11"/>
      <c r="J2174" s="3" t="s">
        <v>10618</v>
      </c>
      <c r="M2174" s="5" t="s">
        <v>10619</v>
      </c>
      <c r="N2174" s="5" t="s">
        <v>6492</v>
      </c>
      <c r="O2174" s="20">
        <v>2026.0</v>
      </c>
      <c r="P2174" s="20">
        <v>1.0</v>
      </c>
      <c r="Q2174" s="3">
        <v>0.0</v>
      </c>
    </row>
    <row r="2175">
      <c r="A2175" s="3" t="s">
        <v>10617</v>
      </c>
      <c r="B2175" s="3" t="s">
        <v>10620</v>
      </c>
      <c r="C2175" s="20">
        <v>3.0</v>
      </c>
      <c r="D2175" s="20">
        <v>2020.0</v>
      </c>
      <c r="E2175" s="3" t="s">
        <v>10621</v>
      </c>
      <c r="F2175" s="11"/>
      <c r="G2175" s="6">
        <v>44483.0</v>
      </c>
      <c r="H2175" s="6">
        <v>44119.0</v>
      </c>
      <c r="J2175" s="3" t="s">
        <v>10622</v>
      </c>
      <c r="M2175" s="5" t="s">
        <v>10623</v>
      </c>
      <c r="N2175" s="5" t="s">
        <v>6492</v>
      </c>
      <c r="O2175" s="20">
        <v>2026.0</v>
      </c>
      <c r="P2175" s="20">
        <v>1.0</v>
      </c>
      <c r="Q2175" s="3">
        <v>0.0</v>
      </c>
    </row>
    <row r="2176">
      <c r="A2176" s="3" t="s">
        <v>10621</v>
      </c>
      <c r="B2176" s="3" t="s">
        <v>10624</v>
      </c>
      <c r="C2176" s="20">
        <v>3.0</v>
      </c>
      <c r="D2176" s="20">
        <v>2019.0</v>
      </c>
      <c r="E2176" s="3" t="s">
        <v>10625</v>
      </c>
      <c r="F2176" s="11"/>
      <c r="G2176" s="6">
        <v>44118.0</v>
      </c>
      <c r="H2176" s="6">
        <v>43753.0</v>
      </c>
      <c r="M2176" s="5" t="s">
        <v>10626</v>
      </c>
      <c r="N2176" s="5" t="s">
        <v>6492</v>
      </c>
      <c r="O2176" s="20">
        <v>2026.0</v>
      </c>
      <c r="P2176" s="20">
        <v>1.0</v>
      </c>
      <c r="Q2176" s="3">
        <v>0.0</v>
      </c>
    </row>
    <row r="2177">
      <c r="A2177" s="3" t="s">
        <v>10625</v>
      </c>
      <c r="B2177" s="3" t="s">
        <v>10627</v>
      </c>
      <c r="C2177" s="20">
        <v>3.0</v>
      </c>
      <c r="D2177" s="20">
        <v>2018.0</v>
      </c>
      <c r="E2177" s="3" t="s">
        <v>10608</v>
      </c>
      <c r="F2177" s="11"/>
      <c r="G2177" s="6">
        <v>43752.0</v>
      </c>
      <c r="H2177" s="6">
        <v>43388.0</v>
      </c>
      <c r="M2177" s="5" t="s">
        <v>10628</v>
      </c>
      <c r="N2177" s="5" t="s">
        <v>6492</v>
      </c>
      <c r="O2177" s="20">
        <v>2026.0</v>
      </c>
      <c r="P2177" s="20">
        <v>1.0</v>
      </c>
      <c r="Q2177" s="3">
        <v>0.0</v>
      </c>
    </row>
    <row r="2178">
      <c r="A2178" s="3" t="s">
        <v>10629</v>
      </c>
      <c r="B2178" s="3" t="s">
        <v>10630</v>
      </c>
      <c r="C2178" s="20">
        <v>2.0</v>
      </c>
      <c r="D2178" s="20">
        <v>2020.0</v>
      </c>
      <c r="E2178" s="3" t="s">
        <v>10631</v>
      </c>
      <c r="F2178" s="11"/>
      <c r="G2178" s="6">
        <v>44385.0</v>
      </c>
      <c r="H2178" s="6">
        <v>44021.0</v>
      </c>
      <c r="J2178" s="3" t="s">
        <v>10632</v>
      </c>
      <c r="M2178" s="5" t="s">
        <v>10633</v>
      </c>
      <c r="N2178" s="5" t="s">
        <v>10634</v>
      </c>
      <c r="O2178" s="20">
        <v>2026.0</v>
      </c>
      <c r="P2178" s="20">
        <v>1.0</v>
      </c>
      <c r="Q2178" s="3">
        <v>0.0</v>
      </c>
    </row>
    <row r="2179">
      <c r="A2179" s="3" t="s">
        <v>10635</v>
      </c>
      <c r="B2179" s="3" t="s">
        <v>10636</v>
      </c>
      <c r="C2179" s="20">
        <v>3.0</v>
      </c>
      <c r="D2179" s="20">
        <v>2022.0</v>
      </c>
      <c r="E2179" s="3" t="s">
        <v>10637</v>
      </c>
      <c r="F2179" s="7">
        <v>0.15</v>
      </c>
      <c r="K2179" s="3" t="s">
        <v>10638</v>
      </c>
      <c r="M2179" s="5" t="s">
        <v>10639</v>
      </c>
      <c r="N2179" s="5" t="s">
        <v>10634</v>
      </c>
      <c r="O2179" s="20">
        <v>2026.0</v>
      </c>
      <c r="P2179" s="20">
        <v>1.0</v>
      </c>
      <c r="Q2179" s="20">
        <v>1.0</v>
      </c>
    </row>
    <row r="2180">
      <c r="A2180" s="3" t="s">
        <v>10637</v>
      </c>
      <c r="B2180" s="3" t="s">
        <v>10640</v>
      </c>
      <c r="C2180" s="20">
        <v>4.0</v>
      </c>
      <c r="D2180" s="20">
        <v>2021.0</v>
      </c>
      <c r="E2180" s="3" t="s">
        <v>10629</v>
      </c>
      <c r="F2180" s="11"/>
      <c r="J2180" s="3" t="s">
        <v>10641</v>
      </c>
      <c r="M2180" s="5" t="s">
        <v>10642</v>
      </c>
      <c r="N2180" s="5" t="s">
        <v>10634</v>
      </c>
      <c r="O2180" s="20">
        <v>2026.0</v>
      </c>
      <c r="P2180" s="20">
        <v>1.0</v>
      </c>
      <c r="Q2180" s="3">
        <v>0.0</v>
      </c>
    </row>
    <row r="2181">
      <c r="A2181" s="3" t="s">
        <v>10631</v>
      </c>
      <c r="B2181" s="3" t="s">
        <v>10643</v>
      </c>
      <c r="C2181" s="20">
        <v>2.0</v>
      </c>
      <c r="D2181" s="20">
        <v>2019.0</v>
      </c>
      <c r="E2181" s="3" t="s">
        <v>10644</v>
      </c>
      <c r="F2181" s="11"/>
      <c r="G2181" s="6">
        <v>44020.0</v>
      </c>
      <c r="H2181" s="6">
        <v>43655.0</v>
      </c>
      <c r="M2181" s="5" t="s">
        <v>10645</v>
      </c>
      <c r="N2181" s="5" t="s">
        <v>10634</v>
      </c>
      <c r="O2181" s="20">
        <v>2026.0</v>
      </c>
      <c r="P2181" s="20">
        <v>1.0</v>
      </c>
      <c r="Q2181" s="20">
        <v>1.0</v>
      </c>
    </row>
    <row r="2182">
      <c r="A2182" s="3" t="s">
        <v>10646</v>
      </c>
      <c r="B2182" s="3" t="s">
        <v>10647</v>
      </c>
      <c r="C2182" s="20">
        <v>3.0</v>
      </c>
      <c r="D2182" s="20">
        <v>2018.0</v>
      </c>
      <c r="E2182" s="3" t="s">
        <v>10648</v>
      </c>
      <c r="F2182" s="11"/>
      <c r="G2182" s="6">
        <v>43757.0</v>
      </c>
      <c r="H2182" s="6">
        <v>43393.0</v>
      </c>
      <c r="M2182" s="5" t="s">
        <v>10649</v>
      </c>
      <c r="N2182" s="5" t="s">
        <v>10650</v>
      </c>
      <c r="O2182" s="20">
        <v>2026.0</v>
      </c>
      <c r="P2182" s="20">
        <v>1.0</v>
      </c>
      <c r="Q2182" s="20">
        <v>1.0</v>
      </c>
    </row>
    <row r="2183">
      <c r="A2183" s="3" t="s">
        <v>10651</v>
      </c>
      <c r="B2183" s="3" t="s">
        <v>10652</v>
      </c>
      <c r="C2183" s="20">
        <v>3.0</v>
      </c>
      <c r="D2183" s="20">
        <v>2019.0</v>
      </c>
      <c r="E2183" s="3" t="s">
        <v>10646</v>
      </c>
      <c r="F2183" s="11"/>
      <c r="G2183" s="6">
        <v>44123.0</v>
      </c>
      <c r="H2183" s="6">
        <v>43758.0</v>
      </c>
      <c r="K2183" s="3" t="s">
        <v>10653</v>
      </c>
      <c r="M2183" s="5" t="s">
        <v>10654</v>
      </c>
      <c r="N2183" s="5" t="s">
        <v>10650</v>
      </c>
      <c r="O2183" s="20">
        <v>2026.0</v>
      </c>
      <c r="P2183" s="20">
        <v>1.0</v>
      </c>
      <c r="Q2183" s="20">
        <v>1.0</v>
      </c>
    </row>
    <row r="2184">
      <c r="A2184" s="3" t="s">
        <v>10655</v>
      </c>
      <c r="B2184" s="3" t="s">
        <v>10656</v>
      </c>
      <c r="C2184" s="20">
        <v>1.0</v>
      </c>
      <c r="D2184" s="20">
        <v>2018.0</v>
      </c>
      <c r="F2184" s="11"/>
      <c r="G2184" s="6">
        <v>43538.0</v>
      </c>
      <c r="H2184" s="6">
        <v>43174.0</v>
      </c>
      <c r="K2184" s="3" t="s">
        <v>10657</v>
      </c>
      <c r="M2184" s="5" t="s">
        <v>10658</v>
      </c>
      <c r="N2184" s="5" t="s">
        <v>6854</v>
      </c>
      <c r="O2184" s="20">
        <v>2026.0</v>
      </c>
      <c r="P2184" s="20">
        <v>1.0</v>
      </c>
      <c r="Q2184" s="3">
        <v>0.0</v>
      </c>
    </row>
    <row r="2185">
      <c r="A2185" s="3" t="s">
        <v>5941</v>
      </c>
      <c r="B2185" s="3" t="s">
        <v>10659</v>
      </c>
      <c r="C2185" s="20">
        <v>1.0</v>
      </c>
      <c r="D2185" s="20">
        <v>2023.0</v>
      </c>
      <c r="E2185" s="3" t="s">
        <v>10660</v>
      </c>
      <c r="F2185" s="7">
        <v>0.11</v>
      </c>
      <c r="J2185" s="3" t="s">
        <v>10661</v>
      </c>
      <c r="L2185" s="3" t="s">
        <v>495</v>
      </c>
      <c r="M2185" s="5" t="s">
        <v>10662</v>
      </c>
      <c r="N2185" s="5" t="s">
        <v>5945</v>
      </c>
      <c r="O2185" s="20">
        <v>2026.0</v>
      </c>
      <c r="P2185" s="20">
        <v>1.0</v>
      </c>
      <c r="Q2185" s="20">
        <v>1.0</v>
      </c>
    </row>
    <row r="2186">
      <c r="A2186" s="3" t="s">
        <v>10660</v>
      </c>
      <c r="B2186" s="3" t="s">
        <v>10663</v>
      </c>
      <c r="C2186" s="20">
        <v>1.0</v>
      </c>
      <c r="D2186" s="20">
        <v>2022.0</v>
      </c>
      <c r="E2186" s="3" t="s">
        <v>10664</v>
      </c>
      <c r="F2186" s="7">
        <v>0.11</v>
      </c>
      <c r="J2186" s="3" t="s">
        <v>10665</v>
      </c>
      <c r="M2186" s="5" t="s">
        <v>10666</v>
      </c>
      <c r="N2186" s="5" t="s">
        <v>5945</v>
      </c>
      <c r="O2186" s="20">
        <v>2026.0</v>
      </c>
      <c r="P2186" s="20">
        <v>1.0</v>
      </c>
      <c r="Q2186" s="20">
        <v>1.0</v>
      </c>
    </row>
    <row r="2187">
      <c r="A2187" s="3" t="s">
        <v>10667</v>
      </c>
      <c r="B2187" s="3" t="s">
        <v>10668</v>
      </c>
      <c r="C2187" s="20">
        <v>2.0</v>
      </c>
      <c r="D2187" s="20">
        <v>2020.0</v>
      </c>
      <c r="E2187" s="3" t="s">
        <v>10669</v>
      </c>
      <c r="F2187" s="11"/>
      <c r="G2187" s="6">
        <v>44681.0</v>
      </c>
      <c r="H2187" s="6">
        <v>44317.0</v>
      </c>
      <c r="J2187" s="3" t="s">
        <v>10670</v>
      </c>
      <c r="K2187" s="3" t="s">
        <v>10671</v>
      </c>
      <c r="M2187" s="5" t="s">
        <v>10672</v>
      </c>
      <c r="N2187" s="5" t="s">
        <v>5945</v>
      </c>
      <c r="O2187" s="20">
        <v>2026.0</v>
      </c>
      <c r="P2187" s="20">
        <v>1.0</v>
      </c>
      <c r="Q2187" s="3">
        <v>0.0</v>
      </c>
    </row>
    <row r="2188">
      <c r="A2188" s="3" t="s">
        <v>10673</v>
      </c>
      <c r="B2188" s="3" t="s">
        <v>10674</v>
      </c>
      <c r="C2188" s="20">
        <v>3.0</v>
      </c>
      <c r="D2188" s="20">
        <v>2018.0</v>
      </c>
      <c r="E2188" s="3" t="s">
        <v>10675</v>
      </c>
      <c r="F2188" s="11"/>
      <c r="G2188" s="6">
        <v>43767.0</v>
      </c>
      <c r="H2188" s="6">
        <v>43403.0</v>
      </c>
      <c r="M2188" s="5" t="s">
        <v>10676</v>
      </c>
      <c r="N2188" s="5" t="s">
        <v>1942</v>
      </c>
      <c r="O2188" s="20">
        <v>2026.0</v>
      </c>
      <c r="P2188" s="20">
        <v>1.0</v>
      </c>
      <c r="Q2188" s="20">
        <v>1.0</v>
      </c>
    </row>
    <row r="2189">
      <c r="A2189" s="3" t="s">
        <v>10675</v>
      </c>
      <c r="B2189" s="3" t="s">
        <v>10677</v>
      </c>
      <c r="C2189" s="20">
        <v>3.0</v>
      </c>
      <c r="D2189" s="20">
        <v>2017.0</v>
      </c>
      <c r="E2189" s="3" t="s">
        <v>10678</v>
      </c>
      <c r="F2189" s="11"/>
      <c r="G2189" s="6">
        <v>43402.0</v>
      </c>
      <c r="H2189" s="6">
        <v>43038.0</v>
      </c>
      <c r="J2189" s="3" t="s">
        <v>10679</v>
      </c>
      <c r="M2189" s="5" t="s">
        <v>10680</v>
      </c>
      <c r="N2189" s="5" t="s">
        <v>1942</v>
      </c>
      <c r="O2189" s="20">
        <v>2026.0</v>
      </c>
      <c r="P2189" s="20">
        <v>1.0</v>
      </c>
      <c r="Q2189" s="3">
        <v>0.0</v>
      </c>
    </row>
    <row r="2190">
      <c r="A2190" s="3" t="s">
        <v>10678</v>
      </c>
      <c r="B2190" s="3" t="s">
        <v>10681</v>
      </c>
      <c r="C2190" s="20">
        <v>3.0</v>
      </c>
      <c r="D2190" s="20">
        <v>2016.0</v>
      </c>
      <c r="E2190" s="3" t="s">
        <v>10682</v>
      </c>
      <c r="F2190" s="11"/>
      <c r="G2190" s="6">
        <v>43037.0</v>
      </c>
      <c r="H2190" s="6">
        <v>42673.0</v>
      </c>
      <c r="M2190" s="5" t="s">
        <v>10683</v>
      </c>
      <c r="N2190" s="5" t="s">
        <v>1942</v>
      </c>
      <c r="O2190" s="20">
        <v>2026.0</v>
      </c>
      <c r="P2190" s="20">
        <v>1.0</v>
      </c>
      <c r="Q2190" s="3">
        <v>0.0</v>
      </c>
    </row>
    <row r="2191">
      <c r="A2191" s="3" t="s">
        <v>1939</v>
      </c>
      <c r="B2191" s="3" t="s">
        <v>10684</v>
      </c>
      <c r="C2191" s="20">
        <v>3.0</v>
      </c>
      <c r="D2191" s="20">
        <v>2019.0</v>
      </c>
      <c r="E2191" s="3" t="s">
        <v>10673</v>
      </c>
      <c r="F2191" s="11"/>
      <c r="G2191" s="6">
        <v>44133.0</v>
      </c>
      <c r="H2191" s="6">
        <v>43768.0</v>
      </c>
      <c r="M2191" s="5" t="s">
        <v>10685</v>
      </c>
      <c r="N2191" s="5" t="s">
        <v>1942</v>
      </c>
      <c r="O2191" s="20">
        <v>2026.0</v>
      </c>
      <c r="P2191" s="20">
        <v>1.0</v>
      </c>
      <c r="Q2191" s="20">
        <v>1.0</v>
      </c>
    </row>
    <row r="2192">
      <c r="A2192" s="3" t="s">
        <v>10686</v>
      </c>
      <c r="B2192" s="3" t="s">
        <v>10687</v>
      </c>
      <c r="C2192" s="20">
        <v>2.0</v>
      </c>
      <c r="D2192" s="20">
        <v>2024.0</v>
      </c>
      <c r="E2192" s="3" t="s">
        <v>6148</v>
      </c>
      <c r="F2192" s="7">
        <v>0.2</v>
      </c>
      <c r="I2192" s="3" t="s">
        <v>10688</v>
      </c>
      <c r="M2192" s="5" t="s">
        <v>10689</v>
      </c>
      <c r="N2192" s="5" t="s">
        <v>6153</v>
      </c>
      <c r="O2192" s="20">
        <v>2026.0</v>
      </c>
      <c r="P2192" s="20">
        <v>1.0</v>
      </c>
      <c r="Q2192" s="20">
        <v>1.0</v>
      </c>
    </row>
    <row r="2193">
      <c r="A2193" s="3" t="s">
        <v>3018</v>
      </c>
      <c r="B2193" s="3" t="s">
        <v>10690</v>
      </c>
      <c r="C2193" s="20">
        <v>3.0</v>
      </c>
      <c r="D2193" s="20">
        <v>2016.0</v>
      </c>
      <c r="E2193" s="3" t="s">
        <v>10691</v>
      </c>
      <c r="F2193" s="11"/>
      <c r="G2193" s="6">
        <v>42992.0</v>
      </c>
      <c r="H2193" s="6">
        <v>42628.0</v>
      </c>
      <c r="M2193" s="5" t="s">
        <v>10692</v>
      </c>
      <c r="N2193" s="5" t="s">
        <v>1403</v>
      </c>
      <c r="O2193" s="20">
        <v>2026.0</v>
      </c>
      <c r="P2193" s="20">
        <v>1.0</v>
      </c>
      <c r="Q2193" s="3">
        <v>0.0</v>
      </c>
    </row>
    <row r="2194">
      <c r="A2194" s="3" t="s">
        <v>10693</v>
      </c>
      <c r="B2194" s="3" t="s">
        <v>10694</v>
      </c>
      <c r="C2194" s="20">
        <v>1.0</v>
      </c>
      <c r="D2194" s="20">
        <v>2018.0</v>
      </c>
      <c r="F2194" s="11"/>
      <c r="G2194" s="6">
        <v>43555.0</v>
      </c>
      <c r="H2194" s="6">
        <v>43191.0</v>
      </c>
      <c r="M2194" s="5" t="s">
        <v>10695</v>
      </c>
      <c r="N2194" s="5" t="s">
        <v>10696</v>
      </c>
      <c r="O2194" s="20">
        <v>2026.0</v>
      </c>
      <c r="P2194" s="20">
        <v>1.0</v>
      </c>
      <c r="Q2194" s="3">
        <v>0.0</v>
      </c>
    </row>
    <row r="2195">
      <c r="A2195" s="3" t="s">
        <v>10697</v>
      </c>
      <c r="B2195" s="3" t="s">
        <v>10698</v>
      </c>
      <c r="C2195" s="20">
        <v>1.0</v>
      </c>
      <c r="D2195" s="20">
        <v>2016.0</v>
      </c>
      <c r="F2195" s="11"/>
      <c r="G2195" s="6">
        <v>42825.0</v>
      </c>
      <c r="H2195" s="6">
        <v>42370.0</v>
      </c>
      <c r="J2195" s="3" t="s">
        <v>10699</v>
      </c>
      <c r="M2195" s="5" t="s">
        <v>10700</v>
      </c>
      <c r="N2195" s="5" t="s">
        <v>10696</v>
      </c>
      <c r="O2195" s="20">
        <v>2026.0</v>
      </c>
      <c r="P2195" s="20">
        <v>1.0</v>
      </c>
      <c r="Q2195" s="3">
        <v>0.0</v>
      </c>
    </row>
    <row r="2196">
      <c r="A2196" s="3" t="s">
        <v>10701</v>
      </c>
      <c r="B2196" s="3" t="s">
        <v>10702</v>
      </c>
      <c r="C2196" s="20">
        <v>1.0</v>
      </c>
      <c r="D2196" s="20">
        <v>2017.0</v>
      </c>
      <c r="F2196" s="11"/>
      <c r="G2196" s="6">
        <v>43190.0</v>
      </c>
      <c r="H2196" s="6">
        <v>42826.0</v>
      </c>
      <c r="M2196" s="5" t="s">
        <v>10703</v>
      </c>
      <c r="N2196" s="5" t="s">
        <v>10696</v>
      </c>
      <c r="O2196" s="20">
        <v>2026.0</v>
      </c>
      <c r="P2196" s="20">
        <v>1.0</v>
      </c>
      <c r="Q2196" s="3">
        <v>0.0</v>
      </c>
    </row>
    <row r="2197">
      <c r="A2197" s="3" t="s">
        <v>10704</v>
      </c>
      <c r="B2197" s="3" t="s">
        <v>10705</v>
      </c>
      <c r="C2197" s="20">
        <v>2.0</v>
      </c>
      <c r="D2197" s="20">
        <v>2019.0</v>
      </c>
      <c r="F2197" s="11"/>
      <c r="G2197" s="6">
        <v>43921.0</v>
      </c>
      <c r="H2197" s="6">
        <v>43556.0</v>
      </c>
      <c r="K2197" s="3" t="s">
        <v>10706</v>
      </c>
      <c r="M2197" s="5" t="s">
        <v>10707</v>
      </c>
      <c r="N2197" s="5" t="s">
        <v>10696</v>
      </c>
      <c r="O2197" s="20">
        <v>2026.0</v>
      </c>
      <c r="P2197" s="20">
        <v>1.0</v>
      </c>
      <c r="Q2197" s="20">
        <v>1.0</v>
      </c>
    </row>
    <row r="2198">
      <c r="A2198" s="3" t="s">
        <v>10708</v>
      </c>
      <c r="B2198" s="3" t="s">
        <v>10709</v>
      </c>
      <c r="C2198" s="20">
        <v>4.0</v>
      </c>
      <c r="D2198" s="20">
        <v>2018.0</v>
      </c>
      <c r="E2198" s="3" t="s">
        <v>10710</v>
      </c>
      <c r="F2198" s="11"/>
      <c r="G2198" s="6">
        <v>43861.0</v>
      </c>
      <c r="H2198" s="6">
        <v>43497.0</v>
      </c>
      <c r="K2198" s="3" t="s">
        <v>10711</v>
      </c>
      <c r="M2198" s="5" t="s">
        <v>10712</v>
      </c>
      <c r="N2198" s="5" t="s">
        <v>10713</v>
      </c>
      <c r="O2198" s="20">
        <v>2026.0</v>
      </c>
      <c r="P2198" s="20">
        <v>1.0</v>
      </c>
      <c r="Q2198" s="20">
        <v>1.0</v>
      </c>
    </row>
    <row r="2199">
      <c r="A2199" s="3" t="s">
        <v>10714</v>
      </c>
      <c r="B2199" s="3" t="s">
        <v>10715</v>
      </c>
      <c r="C2199" s="20">
        <v>1.0</v>
      </c>
      <c r="D2199" s="20">
        <v>2019.0</v>
      </c>
      <c r="E2199" s="3" t="s">
        <v>10716</v>
      </c>
      <c r="F2199" s="11"/>
      <c r="G2199" s="6">
        <v>43952.0</v>
      </c>
      <c r="H2199" s="6">
        <v>43587.0</v>
      </c>
      <c r="M2199" s="5" t="s">
        <v>10717</v>
      </c>
      <c r="N2199" s="5" t="s">
        <v>10718</v>
      </c>
      <c r="O2199" s="20">
        <v>2026.0</v>
      </c>
      <c r="P2199" s="20">
        <v>1.0</v>
      </c>
      <c r="Q2199" s="20">
        <v>1.0</v>
      </c>
    </row>
    <row r="2200">
      <c r="A2200" s="3" t="s">
        <v>10716</v>
      </c>
      <c r="B2200" s="3" t="s">
        <v>10719</v>
      </c>
      <c r="C2200" s="20">
        <v>1.0</v>
      </c>
      <c r="D2200" s="20">
        <v>2018.0</v>
      </c>
      <c r="E2200" s="3" t="s">
        <v>10720</v>
      </c>
      <c r="F2200" s="11"/>
      <c r="G2200" s="6">
        <v>43586.0</v>
      </c>
      <c r="H2200" s="6">
        <v>43222.0</v>
      </c>
      <c r="M2200" s="5" t="s">
        <v>10721</v>
      </c>
      <c r="N2200" s="5" t="s">
        <v>10718</v>
      </c>
      <c r="O2200" s="20">
        <v>2026.0</v>
      </c>
      <c r="P2200" s="20">
        <v>1.0</v>
      </c>
      <c r="Q2200" s="20">
        <v>1.0</v>
      </c>
    </row>
    <row r="2201">
      <c r="A2201" s="3" t="s">
        <v>10722</v>
      </c>
      <c r="B2201" s="3" t="s">
        <v>10723</v>
      </c>
      <c r="C2201" s="20">
        <v>2.0</v>
      </c>
      <c r="D2201" s="20">
        <v>2021.0</v>
      </c>
      <c r="E2201" s="3" t="s">
        <v>10724</v>
      </c>
      <c r="F2201" s="11"/>
      <c r="K2201" s="3" t="s">
        <v>10725</v>
      </c>
      <c r="M2201" s="5" t="s">
        <v>10726</v>
      </c>
      <c r="N2201" s="5" t="s">
        <v>10718</v>
      </c>
      <c r="O2201" s="20">
        <v>2026.0</v>
      </c>
      <c r="P2201" s="20">
        <v>1.0</v>
      </c>
      <c r="Q2201" s="20">
        <v>1.0</v>
      </c>
    </row>
    <row r="2202">
      <c r="A2202" s="3" t="s">
        <v>10724</v>
      </c>
      <c r="B2202" s="3" t="s">
        <v>10727</v>
      </c>
      <c r="C2202" s="20">
        <v>1.0</v>
      </c>
      <c r="D2202" s="20">
        <v>2020.0</v>
      </c>
      <c r="E2202" s="3" t="s">
        <v>10714</v>
      </c>
      <c r="F2202" s="11"/>
      <c r="G2202" s="6">
        <v>44317.0</v>
      </c>
      <c r="H2202" s="6">
        <v>43953.0</v>
      </c>
      <c r="J2202" s="3" t="s">
        <v>10728</v>
      </c>
      <c r="M2202" s="5" t="s">
        <v>10729</v>
      </c>
      <c r="N2202" s="5" t="s">
        <v>10718</v>
      </c>
      <c r="O2202" s="20">
        <v>2026.0</v>
      </c>
      <c r="P2202" s="20">
        <v>1.0</v>
      </c>
      <c r="Q2202" s="20">
        <v>1.0</v>
      </c>
    </row>
    <row r="2203">
      <c r="A2203" s="3" t="s">
        <v>10730</v>
      </c>
      <c r="B2203" s="3" t="s">
        <v>10731</v>
      </c>
      <c r="C2203" s="20">
        <v>4.0</v>
      </c>
      <c r="D2203" s="20">
        <v>2018.0</v>
      </c>
      <c r="E2203" s="3" t="s">
        <v>10732</v>
      </c>
      <c r="F2203" s="11"/>
      <c r="G2203" s="6">
        <v>43861.0</v>
      </c>
      <c r="H2203" s="6">
        <v>43497.0</v>
      </c>
      <c r="M2203" s="5" t="s">
        <v>10733</v>
      </c>
      <c r="N2203" s="5" t="s">
        <v>823</v>
      </c>
      <c r="O2203" s="20">
        <v>2026.0</v>
      </c>
      <c r="P2203" s="20">
        <v>1.0</v>
      </c>
      <c r="Q2203" s="20">
        <v>1.0</v>
      </c>
    </row>
    <row r="2204">
      <c r="A2204" s="3" t="s">
        <v>10732</v>
      </c>
      <c r="B2204" s="3" t="s">
        <v>10734</v>
      </c>
      <c r="C2204" s="20">
        <v>4.0</v>
      </c>
      <c r="D2204" s="20">
        <v>2017.0</v>
      </c>
      <c r="E2204" s="3" t="s">
        <v>10735</v>
      </c>
      <c r="F2204" s="11"/>
      <c r="G2204" s="6">
        <v>43496.0</v>
      </c>
      <c r="H2204" s="6">
        <v>43132.0</v>
      </c>
      <c r="M2204" s="5" t="s">
        <v>10736</v>
      </c>
      <c r="N2204" s="5" t="s">
        <v>823</v>
      </c>
      <c r="O2204" s="20">
        <v>2026.0</v>
      </c>
      <c r="P2204" s="20">
        <v>1.0</v>
      </c>
      <c r="Q2204" s="20">
        <v>1.0</v>
      </c>
    </row>
    <row r="2205">
      <c r="A2205" s="3" t="s">
        <v>3708</v>
      </c>
      <c r="B2205" s="3" t="s">
        <v>10737</v>
      </c>
      <c r="C2205" s="20">
        <v>4.0</v>
      </c>
      <c r="D2205" s="20">
        <v>2019.0</v>
      </c>
      <c r="E2205" s="3" t="s">
        <v>10730</v>
      </c>
      <c r="F2205" s="11"/>
      <c r="G2205" s="6">
        <v>44227.0</v>
      </c>
      <c r="H2205" s="6">
        <v>43862.0</v>
      </c>
      <c r="M2205" s="5" t="s">
        <v>10738</v>
      </c>
      <c r="N2205" s="5" t="s">
        <v>823</v>
      </c>
      <c r="O2205" s="20">
        <v>2026.0</v>
      </c>
      <c r="P2205" s="20">
        <v>1.0</v>
      </c>
      <c r="Q2205" s="3">
        <v>0.0</v>
      </c>
    </row>
    <row r="2206">
      <c r="A2206" s="3" t="s">
        <v>10739</v>
      </c>
      <c r="B2206" s="3" t="s">
        <v>10740</v>
      </c>
      <c r="C2206" s="20">
        <v>4.0</v>
      </c>
      <c r="D2206" s="20">
        <v>2018.0</v>
      </c>
      <c r="E2206" s="3" t="s">
        <v>10741</v>
      </c>
      <c r="F2206" s="11"/>
      <c r="G2206" s="6">
        <v>43830.0</v>
      </c>
      <c r="H2206" s="6">
        <v>43466.0</v>
      </c>
      <c r="J2206" s="3" t="s">
        <v>10742</v>
      </c>
      <c r="M2206" s="5" t="s">
        <v>10743</v>
      </c>
      <c r="N2206" s="5" t="s">
        <v>6957</v>
      </c>
      <c r="O2206" s="20">
        <v>2026.0</v>
      </c>
      <c r="P2206" s="20">
        <v>1.0</v>
      </c>
      <c r="Q2206" s="20">
        <v>1.0</v>
      </c>
    </row>
    <row r="2207">
      <c r="A2207" s="3" t="s">
        <v>6953</v>
      </c>
      <c r="B2207" s="3" t="s">
        <v>10744</v>
      </c>
      <c r="C2207" s="20">
        <v>4.0</v>
      </c>
      <c r="D2207" s="20">
        <v>2022.0</v>
      </c>
      <c r="E2207" s="3" t="s">
        <v>10745</v>
      </c>
      <c r="F2207" s="7">
        <v>0.005</v>
      </c>
      <c r="J2207" s="3" t="s">
        <v>10746</v>
      </c>
      <c r="M2207" s="5" t="s">
        <v>10747</v>
      </c>
      <c r="N2207" s="5" t="s">
        <v>6957</v>
      </c>
      <c r="O2207" s="20">
        <v>2026.0</v>
      </c>
      <c r="P2207" s="20">
        <v>1.0</v>
      </c>
      <c r="Q2207" s="20">
        <v>1.0</v>
      </c>
    </row>
    <row r="2208">
      <c r="A2208" s="3" t="s">
        <v>10745</v>
      </c>
      <c r="B2208" s="3" t="s">
        <v>10748</v>
      </c>
      <c r="C2208" s="20">
        <v>4.0</v>
      </c>
      <c r="D2208" s="20">
        <v>2021.0</v>
      </c>
      <c r="E2208" s="3" t="s">
        <v>10749</v>
      </c>
      <c r="F2208" s="11"/>
      <c r="J2208" s="3" t="s">
        <v>6955</v>
      </c>
      <c r="M2208" s="5" t="s">
        <v>10750</v>
      </c>
      <c r="N2208" s="5" t="s">
        <v>6957</v>
      </c>
      <c r="O2208" s="20">
        <v>2026.0</v>
      </c>
      <c r="P2208" s="20">
        <v>1.0</v>
      </c>
      <c r="Q2208" s="20">
        <v>1.0</v>
      </c>
    </row>
    <row r="2209">
      <c r="A2209" s="3" t="s">
        <v>10749</v>
      </c>
      <c r="B2209" s="3" t="s">
        <v>10751</v>
      </c>
      <c r="C2209" s="20">
        <v>1.0</v>
      </c>
      <c r="D2209" s="20">
        <v>2021.0</v>
      </c>
      <c r="E2209" s="3" t="s">
        <v>10752</v>
      </c>
      <c r="F2209" s="11"/>
      <c r="G2209" s="6">
        <v>44561.0</v>
      </c>
      <c r="H2209" s="6">
        <v>44197.0</v>
      </c>
      <c r="J2209" s="3" t="s">
        <v>10753</v>
      </c>
      <c r="M2209" s="5" t="s">
        <v>10754</v>
      </c>
      <c r="N2209" s="5" t="s">
        <v>6957</v>
      </c>
      <c r="O2209" s="20">
        <v>2026.0</v>
      </c>
      <c r="P2209" s="20">
        <v>1.0</v>
      </c>
      <c r="Q2209" s="3">
        <v>0.0</v>
      </c>
    </row>
    <row r="2210">
      <c r="A2210" s="3" t="s">
        <v>10752</v>
      </c>
      <c r="B2210" s="3" t="s">
        <v>10755</v>
      </c>
      <c r="C2210" s="20">
        <v>4.0</v>
      </c>
      <c r="D2210" s="20">
        <v>2019.0</v>
      </c>
      <c r="E2210" s="3" t="s">
        <v>10739</v>
      </c>
      <c r="F2210" s="11"/>
      <c r="G2210" s="6">
        <v>44196.0</v>
      </c>
      <c r="H2210" s="6">
        <v>43831.0</v>
      </c>
      <c r="J2210" s="3" t="s">
        <v>10756</v>
      </c>
      <c r="M2210" s="5" t="s">
        <v>10757</v>
      </c>
      <c r="N2210" s="5" t="s">
        <v>6957</v>
      </c>
      <c r="O2210" s="20">
        <v>2026.0</v>
      </c>
      <c r="P2210" s="20">
        <v>1.0</v>
      </c>
      <c r="Q2210" s="20">
        <v>1.0</v>
      </c>
    </row>
    <row r="2211">
      <c r="A2211" s="3" t="s">
        <v>2973</v>
      </c>
      <c r="B2211" s="3" t="s">
        <v>10758</v>
      </c>
      <c r="C2211" s="20">
        <v>1.0</v>
      </c>
      <c r="D2211" s="20">
        <v>2017.0</v>
      </c>
      <c r="E2211" s="3" t="s">
        <v>10759</v>
      </c>
      <c r="F2211" s="11"/>
      <c r="G2211" s="6">
        <v>43312.0</v>
      </c>
      <c r="H2211" s="6">
        <v>42948.0</v>
      </c>
      <c r="J2211" s="3" t="s">
        <v>10760</v>
      </c>
      <c r="M2211" s="5" t="s">
        <v>10761</v>
      </c>
      <c r="N2211" s="5" t="s">
        <v>2976</v>
      </c>
      <c r="O2211" s="20">
        <v>2026.0</v>
      </c>
      <c r="P2211" s="20">
        <v>1.0</v>
      </c>
      <c r="Q2211" s="3">
        <v>0.0</v>
      </c>
    </row>
    <row r="2212">
      <c r="A2212" s="3" t="s">
        <v>10762</v>
      </c>
      <c r="B2212" s="3" t="s">
        <v>10763</v>
      </c>
      <c r="C2212" s="20">
        <v>4.0</v>
      </c>
      <c r="D2212" s="20">
        <v>2022.0</v>
      </c>
      <c r="E2212" s="3" t="s">
        <v>10764</v>
      </c>
      <c r="F2212" s="11"/>
      <c r="K2212" s="3" t="s">
        <v>10765</v>
      </c>
      <c r="M2212" s="5" t="s">
        <v>10766</v>
      </c>
      <c r="N2212" s="5" t="s">
        <v>10767</v>
      </c>
      <c r="O2212" s="20">
        <v>2026.0</v>
      </c>
      <c r="P2212" s="20">
        <v>1.0</v>
      </c>
      <c r="Q2212" s="3">
        <v>0.0</v>
      </c>
    </row>
    <row r="2213">
      <c r="A2213" s="3" t="s">
        <v>10768</v>
      </c>
      <c r="B2213" s="3" t="s">
        <v>10769</v>
      </c>
      <c r="C2213" s="20">
        <v>3.0</v>
      </c>
      <c r="D2213" s="20">
        <v>2021.0</v>
      </c>
      <c r="E2213" s="3" t="s">
        <v>10770</v>
      </c>
      <c r="F2213" s="11"/>
      <c r="K2213" s="3" t="s">
        <v>10771</v>
      </c>
      <c r="M2213" s="5" t="s">
        <v>10772</v>
      </c>
      <c r="N2213" s="5" t="s">
        <v>10767</v>
      </c>
      <c r="O2213" s="20">
        <v>2026.0</v>
      </c>
      <c r="P2213" s="20">
        <v>1.0</v>
      </c>
      <c r="Q2213" s="20">
        <v>1.0</v>
      </c>
    </row>
    <row r="2214">
      <c r="A2214" s="3" t="s">
        <v>10770</v>
      </c>
      <c r="B2214" s="3" t="s">
        <v>10773</v>
      </c>
      <c r="C2214" s="20">
        <v>3.0</v>
      </c>
      <c r="D2214" s="20">
        <v>2020.0</v>
      </c>
      <c r="E2214" s="3" t="s">
        <v>10774</v>
      </c>
      <c r="F2214" s="11"/>
      <c r="G2214" s="6">
        <v>44469.0</v>
      </c>
      <c r="H2214" s="6">
        <v>44105.0</v>
      </c>
      <c r="J2214" s="3" t="s">
        <v>10775</v>
      </c>
      <c r="M2214" s="5" t="s">
        <v>10776</v>
      </c>
      <c r="N2214" s="5" t="s">
        <v>10767</v>
      </c>
      <c r="O2214" s="20">
        <v>2026.0</v>
      </c>
      <c r="P2214" s="20">
        <v>1.0</v>
      </c>
      <c r="Q2214" s="3">
        <v>0.0</v>
      </c>
    </row>
    <row r="2215">
      <c r="A2215" s="3" t="s">
        <v>10777</v>
      </c>
      <c r="B2215" s="3" t="s">
        <v>10778</v>
      </c>
      <c r="C2215" s="20">
        <v>2.0</v>
      </c>
      <c r="D2215" s="20">
        <v>2017.0</v>
      </c>
      <c r="E2215" s="3" t="s">
        <v>10779</v>
      </c>
      <c r="F2215" s="11"/>
      <c r="G2215" s="6">
        <v>43265.0</v>
      </c>
      <c r="H2215" s="6">
        <v>42901.0</v>
      </c>
      <c r="K2215" s="3" t="s">
        <v>10780</v>
      </c>
      <c r="M2215" s="5" t="s">
        <v>10781</v>
      </c>
      <c r="N2215" s="5" t="s">
        <v>10782</v>
      </c>
      <c r="O2215" s="20">
        <v>2026.0</v>
      </c>
      <c r="P2215" s="20">
        <v>1.0</v>
      </c>
      <c r="Q2215" s="3">
        <v>0.0</v>
      </c>
    </row>
    <row r="2216">
      <c r="A2216" s="3" t="s">
        <v>10783</v>
      </c>
      <c r="B2216" s="3" t="s">
        <v>10784</v>
      </c>
      <c r="C2216" s="20">
        <v>2.0</v>
      </c>
      <c r="D2216" s="20">
        <v>2018.0</v>
      </c>
      <c r="E2216" s="3" t="s">
        <v>10785</v>
      </c>
      <c r="F2216" s="11"/>
      <c r="G2216" s="6">
        <v>43677.0</v>
      </c>
      <c r="H2216" s="6">
        <v>43313.0</v>
      </c>
      <c r="M2216" s="5" t="s">
        <v>10786</v>
      </c>
      <c r="N2216" s="5" t="s">
        <v>750</v>
      </c>
      <c r="O2216" s="20">
        <v>2026.0</v>
      </c>
      <c r="P2216" s="20">
        <v>1.0</v>
      </c>
      <c r="Q2216" s="3">
        <v>0.0</v>
      </c>
    </row>
    <row r="2217">
      <c r="A2217" s="3" t="s">
        <v>749</v>
      </c>
      <c r="B2217" s="3" t="s">
        <v>10787</v>
      </c>
      <c r="C2217" s="20">
        <v>3.0</v>
      </c>
      <c r="D2217" s="20">
        <v>2025.0</v>
      </c>
      <c r="E2217" s="3" t="s">
        <v>10788</v>
      </c>
      <c r="F2217" s="7">
        <v>0.0417</v>
      </c>
      <c r="I2217" s="3" t="s">
        <v>10789</v>
      </c>
      <c r="J2217" s="3" t="s">
        <v>10790</v>
      </c>
      <c r="M2217" s="5" t="s">
        <v>10791</v>
      </c>
      <c r="N2217" s="5" t="s">
        <v>750</v>
      </c>
      <c r="O2217" s="20">
        <v>2026.0</v>
      </c>
      <c r="P2217" s="20">
        <v>1.0</v>
      </c>
      <c r="Q2217" s="20">
        <v>1.0</v>
      </c>
    </row>
    <row r="2218">
      <c r="A2218" s="3" t="s">
        <v>10792</v>
      </c>
      <c r="B2218" s="3" t="s">
        <v>10793</v>
      </c>
      <c r="C2218" s="20">
        <v>3.0</v>
      </c>
      <c r="D2218" s="20">
        <v>2026.0</v>
      </c>
      <c r="E2218" s="3" t="s">
        <v>749</v>
      </c>
      <c r="F2218" s="7">
        <v>0.0417</v>
      </c>
      <c r="L2218" s="3" t="s">
        <v>495</v>
      </c>
      <c r="M2218" s="5" t="s">
        <v>95</v>
      </c>
      <c r="N2218" s="5" t="s">
        <v>750</v>
      </c>
      <c r="O2218" s="20">
        <v>2026.0</v>
      </c>
      <c r="P2218" s="20">
        <v>1.0</v>
      </c>
      <c r="Q2218" s="3">
        <v>0.0</v>
      </c>
    </row>
    <row r="2219">
      <c r="A2219" s="3" t="s">
        <v>10785</v>
      </c>
      <c r="B2219" s="3" t="s">
        <v>10794</v>
      </c>
      <c r="C2219" s="20">
        <v>2.0</v>
      </c>
      <c r="D2219" s="20">
        <v>2017.0</v>
      </c>
      <c r="E2219" s="3" t="s">
        <v>10795</v>
      </c>
      <c r="F2219" s="11"/>
      <c r="G2219" s="6">
        <v>43312.0</v>
      </c>
      <c r="H2219" s="6">
        <v>42948.0</v>
      </c>
      <c r="M2219" s="5" t="s">
        <v>10796</v>
      </c>
      <c r="N2219" s="5" t="s">
        <v>750</v>
      </c>
      <c r="O2219" s="20">
        <v>2026.0</v>
      </c>
      <c r="P2219" s="20">
        <v>1.0</v>
      </c>
      <c r="Q2219" s="3">
        <v>0.0</v>
      </c>
    </row>
    <row r="2220">
      <c r="A2220" s="3" t="s">
        <v>10788</v>
      </c>
      <c r="B2220" s="3" t="s">
        <v>10797</v>
      </c>
      <c r="C2220" s="20">
        <v>3.0</v>
      </c>
      <c r="D2220" s="20">
        <v>2024.0</v>
      </c>
      <c r="E2220" s="3" t="s">
        <v>10798</v>
      </c>
      <c r="F2220" s="7">
        <v>0.0417</v>
      </c>
      <c r="I2220" s="3" t="s">
        <v>10799</v>
      </c>
      <c r="J2220" s="3" t="s">
        <v>10800</v>
      </c>
      <c r="M2220" s="5" t="s">
        <v>10801</v>
      </c>
      <c r="N2220" s="5" t="s">
        <v>750</v>
      </c>
      <c r="O2220" s="20">
        <v>2026.0</v>
      </c>
      <c r="P2220" s="20">
        <v>1.0</v>
      </c>
      <c r="Q2220" s="20">
        <v>1.0</v>
      </c>
    </row>
    <row r="2221">
      <c r="A2221" s="3" t="s">
        <v>10798</v>
      </c>
      <c r="B2221" s="3" t="s">
        <v>10802</v>
      </c>
      <c r="C2221" s="20">
        <v>3.0</v>
      </c>
      <c r="D2221" s="20">
        <v>2023.0</v>
      </c>
      <c r="E2221" s="3" t="s">
        <v>10803</v>
      </c>
      <c r="F2221" s="7">
        <v>0.0417</v>
      </c>
      <c r="J2221" s="3" t="s">
        <v>10804</v>
      </c>
      <c r="M2221" s="5" t="s">
        <v>10805</v>
      </c>
      <c r="N2221" s="5" t="s">
        <v>750</v>
      </c>
      <c r="O2221" s="20">
        <v>2026.0</v>
      </c>
      <c r="P2221" s="20">
        <v>1.0</v>
      </c>
      <c r="Q2221" s="20">
        <v>1.0</v>
      </c>
    </row>
    <row r="2222">
      <c r="A2222" s="3" t="s">
        <v>10803</v>
      </c>
      <c r="B2222" s="3" t="s">
        <v>10806</v>
      </c>
      <c r="C2222" s="20">
        <v>4.0</v>
      </c>
      <c r="D2222" s="20">
        <v>2022.0</v>
      </c>
      <c r="E2222" s="3" t="s">
        <v>10807</v>
      </c>
      <c r="F2222" s="7">
        <v>0.0417</v>
      </c>
      <c r="J2222" s="3" t="s">
        <v>10808</v>
      </c>
      <c r="M2222" s="5" t="s">
        <v>10809</v>
      </c>
      <c r="N2222" s="5" t="s">
        <v>750</v>
      </c>
      <c r="O2222" s="20">
        <v>2026.0</v>
      </c>
      <c r="P2222" s="20">
        <v>1.0</v>
      </c>
      <c r="Q2222" s="20">
        <v>1.0</v>
      </c>
    </row>
    <row r="2223">
      <c r="A2223" s="3" t="s">
        <v>10807</v>
      </c>
      <c r="B2223" s="3" t="s">
        <v>10810</v>
      </c>
      <c r="C2223" s="20">
        <v>2.0</v>
      </c>
      <c r="D2223" s="20">
        <v>2021.0</v>
      </c>
      <c r="E2223" s="3" t="s">
        <v>10811</v>
      </c>
      <c r="F2223" s="11"/>
      <c r="J2223" s="3" t="s">
        <v>10812</v>
      </c>
      <c r="M2223" s="5" t="s">
        <v>10813</v>
      </c>
      <c r="N2223" s="5" t="s">
        <v>750</v>
      </c>
      <c r="O2223" s="20">
        <v>2026.0</v>
      </c>
      <c r="P2223" s="20">
        <v>1.0</v>
      </c>
      <c r="Q2223" s="20">
        <v>1.0</v>
      </c>
    </row>
    <row r="2224">
      <c r="A2224" s="3" t="s">
        <v>10811</v>
      </c>
      <c r="B2224" s="3" t="s">
        <v>10814</v>
      </c>
      <c r="C2224" s="20">
        <v>2.0</v>
      </c>
      <c r="D2224" s="20">
        <v>2020.0</v>
      </c>
      <c r="E2224" s="3" t="s">
        <v>10815</v>
      </c>
      <c r="F2224" s="11"/>
      <c r="G2224" s="6">
        <v>44408.0</v>
      </c>
      <c r="H2224" s="6">
        <v>44044.0</v>
      </c>
      <c r="J2224" s="3" t="s">
        <v>10816</v>
      </c>
      <c r="M2224" s="5" t="s">
        <v>10817</v>
      </c>
      <c r="N2224" s="5" t="s">
        <v>750</v>
      </c>
      <c r="O2224" s="20">
        <v>2026.0</v>
      </c>
      <c r="P2224" s="20">
        <v>1.0</v>
      </c>
      <c r="Q2224" s="3">
        <v>0.0</v>
      </c>
    </row>
    <row r="2225">
      <c r="A2225" s="3" t="s">
        <v>10815</v>
      </c>
      <c r="B2225" s="3" t="s">
        <v>10818</v>
      </c>
      <c r="C2225" s="20">
        <v>2.0</v>
      </c>
      <c r="D2225" s="20">
        <v>2019.0</v>
      </c>
      <c r="E2225" s="3" t="s">
        <v>10783</v>
      </c>
      <c r="F2225" s="11"/>
      <c r="G2225" s="6">
        <v>44043.0</v>
      </c>
      <c r="H2225" s="6">
        <v>43678.0</v>
      </c>
      <c r="M2225" s="5" t="s">
        <v>10819</v>
      </c>
      <c r="N2225" s="5" t="s">
        <v>750</v>
      </c>
      <c r="O2225" s="20">
        <v>2026.0</v>
      </c>
      <c r="P2225" s="20">
        <v>1.0</v>
      </c>
      <c r="Q2225" s="20">
        <v>1.0</v>
      </c>
    </row>
    <row r="2226">
      <c r="A2226" s="3" t="s">
        <v>10820</v>
      </c>
      <c r="B2226" s="3" t="s">
        <v>10821</v>
      </c>
      <c r="C2226" s="20">
        <v>2.0</v>
      </c>
      <c r="D2226" s="20">
        <v>2019.0</v>
      </c>
      <c r="F2226" s="11"/>
      <c r="G2226" s="6">
        <v>44377.0</v>
      </c>
      <c r="H2226" s="6">
        <v>43647.0</v>
      </c>
      <c r="J2226" s="3" t="s">
        <v>10822</v>
      </c>
      <c r="M2226" s="5" t="s">
        <v>10823</v>
      </c>
      <c r="N2226" s="5" t="s">
        <v>1108</v>
      </c>
      <c r="O2226" s="20">
        <v>2026.0</v>
      </c>
      <c r="P2226" s="20">
        <v>1.0</v>
      </c>
      <c r="Q2226" s="3">
        <v>0.0</v>
      </c>
    </row>
    <row r="2227">
      <c r="A2227" s="3" t="s">
        <v>10824</v>
      </c>
      <c r="B2227" s="3" t="s">
        <v>10825</v>
      </c>
      <c r="C2227" s="20">
        <v>2.0</v>
      </c>
      <c r="D2227" s="20">
        <v>2023.0</v>
      </c>
      <c r="E2227" s="3" t="s">
        <v>10826</v>
      </c>
      <c r="F2227" s="7">
        <v>0.041</v>
      </c>
      <c r="I2227" s="3" t="s">
        <v>10827</v>
      </c>
      <c r="M2227" s="5" t="s">
        <v>10828</v>
      </c>
      <c r="N2227" s="5" t="s">
        <v>1108</v>
      </c>
      <c r="O2227" s="20">
        <v>2026.0</v>
      </c>
      <c r="P2227" s="20">
        <v>1.0</v>
      </c>
      <c r="Q2227" s="20">
        <v>1.0</v>
      </c>
    </row>
    <row r="2228">
      <c r="A2228" s="3" t="s">
        <v>10826</v>
      </c>
      <c r="B2228" s="3" t="s">
        <v>10829</v>
      </c>
      <c r="C2228" s="20">
        <v>2.0</v>
      </c>
      <c r="D2228" s="20">
        <v>2021.0</v>
      </c>
      <c r="E2228" s="3" t="s">
        <v>10820</v>
      </c>
      <c r="F2228" s="11"/>
      <c r="J2228" s="3" t="s">
        <v>10830</v>
      </c>
      <c r="M2228" s="5" t="s">
        <v>10831</v>
      </c>
      <c r="N2228" s="5" t="s">
        <v>1108</v>
      </c>
      <c r="O2228" s="20">
        <v>2026.0</v>
      </c>
      <c r="P2228" s="20">
        <v>1.0</v>
      </c>
      <c r="Q2228" s="20">
        <v>1.0</v>
      </c>
    </row>
    <row r="2229">
      <c r="A2229" s="3" t="s">
        <v>10832</v>
      </c>
      <c r="B2229" s="3" t="s">
        <v>10833</v>
      </c>
      <c r="C2229" s="20">
        <v>1.0</v>
      </c>
      <c r="D2229" s="20">
        <v>2020.0</v>
      </c>
      <c r="F2229" s="11"/>
      <c r="G2229" s="6">
        <v>44135.0</v>
      </c>
      <c r="H2229" s="6">
        <v>43770.0</v>
      </c>
      <c r="K2229" s="3" t="s">
        <v>10834</v>
      </c>
      <c r="M2229" s="5" t="s">
        <v>10835</v>
      </c>
      <c r="N2229" s="5" t="s">
        <v>10836</v>
      </c>
      <c r="O2229" s="20">
        <v>2026.0</v>
      </c>
      <c r="P2229" s="20">
        <v>1.0</v>
      </c>
      <c r="Q2229" s="20">
        <v>1.0</v>
      </c>
    </row>
    <row r="2230">
      <c r="A2230" s="3" t="s">
        <v>10837</v>
      </c>
      <c r="B2230" s="3" t="s">
        <v>10838</v>
      </c>
      <c r="C2230" s="20">
        <v>4.0</v>
      </c>
      <c r="D2230" s="20">
        <v>2017.0</v>
      </c>
      <c r="F2230" s="11"/>
      <c r="G2230" s="6">
        <v>43769.0</v>
      </c>
      <c r="H2230" s="6">
        <v>43040.0</v>
      </c>
      <c r="J2230" s="3" t="s">
        <v>10839</v>
      </c>
      <c r="M2230" s="5" t="s">
        <v>10840</v>
      </c>
      <c r="N2230" s="5" t="s">
        <v>10836</v>
      </c>
      <c r="O2230" s="20">
        <v>2026.0</v>
      </c>
      <c r="P2230" s="20">
        <v>1.0</v>
      </c>
      <c r="Q2230" s="3">
        <v>0.0</v>
      </c>
    </row>
    <row r="2231">
      <c r="A2231" s="3" t="s">
        <v>10841</v>
      </c>
      <c r="B2231" s="3" t="s">
        <v>10842</v>
      </c>
      <c r="C2231" s="20">
        <v>1.0</v>
      </c>
      <c r="D2231" s="20">
        <v>2017.0</v>
      </c>
      <c r="E2231" s="3" t="s">
        <v>10843</v>
      </c>
      <c r="F2231" s="11"/>
      <c r="G2231" s="6">
        <v>43234.0</v>
      </c>
      <c r="H2231" s="6">
        <v>42870.0</v>
      </c>
      <c r="J2231" s="3" t="s">
        <v>10844</v>
      </c>
      <c r="M2231" s="5" t="s">
        <v>10845</v>
      </c>
      <c r="N2231" s="5" t="s">
        <v>7221</v>
      </c>
      <c r="O2231" s="20">
        <v>2026.0</v>
      </c>
      <c r="P2231" s="20">
        <v>1.0</v>
      </c>
      <c r="Q2231" s="3">
        <v>0.0</v>
      </c>
    </row>
    <row r="2232">
      <c r="A2232" s="3" t="s">
        <v>7218</v>
      </c>
      <c r="B2232" s="3" t="s">
        <v>10846</v>
      </c>
      <c r="C2232" s="20">
        <v>2.0</v>
      </c>
      <c r="D2232" s="20">
        <v>2021.0</v>
      </c>
      <c r="E2232" s="3" t="s">
        <v>10847</v>
      </c>
      <c r="F2232" s="11"/>
      <c r="G2232" s="6">
        <v>44695.0</v>
      </c>
      <c r="H2232" s="6">
        <v>44331.0</v>
      </c>
      <c r="J2232" s="3" t="s">
        <v>10848</v>
      </c>
      <c r="M2232" s="5" t="s">
        <v>10849</v>
      </c>
      <c r="N2232" s="5" t="s">
        <v>7221</v>
      </c>
      <c r="O2232" s="20">
        <v>2026.0</v>
      </c>
      <c r="P2232" s="20">
        <v>1.0</v>
      </c>
      <c r="Q2232" s="3">
        <v>0.0</v>
      </c>
    </row>
    <row r="2233">
      <c r="A2233" s="3" t="s">
        <v>10847</v>
      </c>
      <c r="B2233" s="3" t="s">
        <v>10850</v>
      </c>
      <c r="C2233" s="20">
        <v>2.0</v>
      </c>
      <c r="D2233" s="20">
        <v>2019.0</v>
      </c>
      <c r="E2233" s="3" t="s">
        <v>10851</v>
      </c>
      <c r="F2233" s="11"/>
      <c r="G2233" s="6">
        <v>44330.0</v>
      </c>
      <c r="H2233" s="6">
        <v>43600.0</v>
      </c>
      <c r="M2233" s="5" t="s">
        <v>10852</v>
      </c>
      <c r="N2233" s="5" t="s">
        <v>7221</v>
      </c>
      <c r="O2233" s="20">
        <v>2026.0</v>
      </c>
      <c r="P2233" s="20">
        <v>1.0</v>
      </c>
      <c r="Q2233" s="3">
        <v>0.0</v>
      </c>
    </row>
    <row r="2234">
      <c r="A2234" s="3" t="s">
        <v>10851</v>
      </c>
      <c r="B2234" s="3" t="s">
        <v>10853</v>
      </c>
      <c r="C2234" s="20">
        <v>1.0</v>
      </c>
      <c r="D2234" s="20">
        <v>2018.0</v>
      </c>
      <c r="E2234" s="3" t="s">
        <v>10841</v>
      </c>
      <c r="F2234" s="11"/>
      <c r="G2234" s="6">
        <v>43599.0</v>
      </c>
      <c r="H2234" s="6">
        <v>43235.0</v>
      </c>
      <c r="J2234" s="3" t="s">
        <v>10854</v>
      </c>
      <c r="M2234" s="5" t="s">
        <v>10855</v>
      </c>
      <c r="N2234" s="5" t="s">
        <v>7221</v>
      </c>
      <c r="O2234" s="20">
        <v>2026.0</v>
      </c>
      <c r="P2234" s="20">
        <v>1.0</v>
      </c>
      <c r="Q2234" s="3">
        <v>0.0</v>
      </c>
    </row>
    <row r="2235">
      <c r="A2235" s="3" t="s">
        <v>10856</v>
      </c>
      <c r="B2235" s="3" t="s">
        <v>10857</v>
      </c>
      <c r="C2235" s="20">
        <v>1.0</v>
      </c>
      <c r="D2235" s="20">
        <v>2019.0</v>
      </c>
      <c r="E2235" s="3" t="s">
        <v>10858</v>
      </c>
      <c r="F2235" s="11"/>
      <c r="G2235" s="6">
        <v>43950.0</v>
      </c>
      <c r="H2235" s="6">
        <v>43585.0</v>
      </c>
      <c r="M2235" s="5" t="s">
        <v>10859</v>
      </c>
      <c r="N2235" s="5" t="s">
        <v>10860</v>
      </c>
      <c r="O2235" s="20">
        <v>2026.0</v>
      </c>
      <c r="P2235" s="20">
        <v>1.0</v>
      </c>
      <c r="Q2235" s="20">
        <v>1.0</v>
      </c>
    </row>
    <row r="2236">
      <c r="A2236" s="3" t="s">
        <v>10861</v>
      </c>
      <c r="B2236" s="3" t="s">
        <v>10862</v>
      </c>
      <c r="C2236" s="20">
        <v>1.0</v>
      </c>
      <c r="D2236" s="20">
        <v>2020.0</v>
      </c>
      <c r="E2236" s="3" t="s">
        <v>10856</v>
      </c>
      <c r="F2236" s="11"/>
      <c r="G2236" s="6">
        <v>44315.0</v>
      </c>
      <c r="H2236" s="6">
        <v>43951.0</v>
      </c>
      <c r="K2236" s="3" t="s">
        <v>10863</v>
      </c>
      <c r="M2236" s="5" t="s">
        <v>10864</v>
      </c>
      <c r="N2236" s="5" t="s">
        <v>10860</v>
      </c>
      <c r="O2236" s="20">
        <v>2026.0</v>
      </c>
      <c r="P2236" s="20">
        <v>1.0</v>
      </c>
      <c r="Q2236" s="3">
        <v>0.0</v>
      </c>
    </row>
    <row r="2237">
      <c r="A2237" s="3" t="s">
        <v>10865</v>
      </c>
      <c r="B2237" s="3" t="s">
        <v>10866</v>
      </c>
      <c r="C2237" s="20">
        <v>2.0</v>
      </c>
      <c r="D2237" s="20">
        <v>2018.0</v>
      </c>
      <c r="E2237" s="3" t="s">
        <v>10867</v>
      </c>
      <c r="F2237" s="11"/>
      <c r="G2237" s="6">
        <v>43646.0</v>
      </c>
      <c r="H2237" s="6">
        <v>43282.0</v>
      </c>
      <c r="K2237" s="3" t="s">
        <v>10868</v>
      </c>
      <c r="M2237" s="5" t="s">
        <v>10869</v>
      </c>
      <c r="N2237" s="5" t="s">
        <v>10870</v>
      </c>
      <c r="O2237" s="20">
        <v>2026.0</v>
      </c>
      <c r="P2237" s="20">
        <v>1.0</v>
      </c>
      <c r="Q2237" s="3">
        <v>0.0</v>
      </c>
    </row>
    <row r="2238">
      <c r="A2238" s="3" t="s">
        <v>10867</v>
      </c>
      <c r="B2238" s="3" t="s">
        <v>10871</v>
      </c>
      <c r="C2238" s="20">
        <v>2.0</v>
      </c>
      <c r="D2238" s="20">
        <v>2017.0</v>
      </c>
      <c r="E2238" s="3" t="s">
        <v>10872</v>
      </c>
      <c r="F2238" s="11"/>
      <c r="G2238" s="6">
        <v>43281.0</v>
      </c>
      <c r="H2238" s="6">
        <v>42917.0</v>
      </c>
      <c r="M2238" s="5" t="s">
        <v>10873</v>
      </c>
      <c r="N2238" s="5" t="s">
        <v>10870</v>
      </c>
      <c r="O2238" s="20">
        <v>2026.0</v>
      </c>
      <c r="P2238" s="20">
        <v>1.0</v>
      </c>
      <c r="Q2238" s="3">
        <v>0.0</v>
      </c>
    </row>
    <row r="2239">
      <c r="A2239" s="3" t="s">
        <v>10874</v>
      </c>
      <c r="B2239" s="3" t="s">
        <v>10875</v>
      </c>
      <c r="C2239" s="20">
        <v>1.0</v>
      </c>
      <c r="D2239" s="20">
        <v>2017.0</v>
      </c>
      <c r="F2239" s="11"/>
      <c r="G2239" s="6">
        <v>43234.0</v>
      </c>
      <c r="H2239" s="6">
        <v>42870.0</v>
      </c>
      <c r="M2239" s="5" t="s">
        <v>10876</v>
      </c>
      <c r="N2239" s="5" t="s">
        <v>9285</v>
      </c>
      <c r="O2239" s="20">
        <v>2026.0</v>
      </c>
      <c r="P2239" s="20">
        <v>1.0</v>
      </c>
      <c r="Q2239" s="3">
        <v>0.0</v>
      </c>
    </row>
    <row r="2240">
      <c r="A2240" s="3" t="s">
        <v>10877</v>
      </c>
      <c r="B2240" s="3" t="s">
        <v>10878</v>
      </c>
      <c r="C2240" s="20">
        <v>4.0</v>
      </c>
      <c r="D2240" s="20">
        <v>2023.0</v>
      </c>
      <c r="E2240" s="3" t="s">
        <v>3711</v>
      </c>
      <c r="F2240" s="7">
        <v>0.08</v>
      </c>
      <c r="I2240" s="3" t="s">
        <v>10879</v>
      </c>
      <c r="J2240" s="3" t="s">
        <v>10880</v>
      </c>
      <c r="M2240" s="5" t="s">
        <v>10881</v>
      </c>
      <c r="N2240" s="5" t="s">
        <v>823</v>
      </c>
      <c r="O2240" s="20">
        <v>2026.0</v>
      </c>
      <c r="P2240" s="20">
        <v>1.0</v>
      </c>
      <c r="Q2240" s="20">
        <v>1.0</v>
      </c>
    </row>
    <row r="2241">
      <c r="A2241" s="3" t="s">
        <v>822</v>
      </c>
      <c r="B2241" s="3" t="s">
        <v>10882</v>
      </c>
      <c r="C2241" s="20">
        <v>4.0</v>
      </c>
      <c r="D2241" s="20">
        <v>2025.0</v>
      </c>
      <c r="E2241" s="3" t="s">
        <v>10883</v>
      </c>
      <c r="F2241" s="7">
        <v>0.08</v>
      </c>
      <c r="J2241" s="3" t="s">
        <v>10884</v>
      </c>
      <c r="L2241" s="3" t="s">
        <v>495</v>
      </c>
      <c r="M2241" s="5" t="s">
        <v>10885</v>
      </c>
      <c r="N2241" s="5" t="s">
        <v>823</v>
      </c>
      <c r="O2241" s="20">
        <v>2026.0</v>
      </c>
      <c r="P2241" s="20">
        <v>1.0</v>
      </c>
      <c r="Q2241" s="20">
        <v>1.0</v>
      </c>
    </row>
    <row r="2242">
      <c r="A2242" s="3" t="s">
        <v>10886</v>
      </c>
      <c r="B2242" s="3" t="s">
        <v>10887</v>
      </c>
      <c r="C2242" s="20">
        <v>4.0</v>
      </c>
      <c r="D2242" s="20">
        <v>2026.0</v>
      </c>
      <c r="E2242" s="3" t="s">
        <v>822</v>
      </c>
      <c r="F2242" s="7">
        <v>0.08</v>
      </c>
      <c r="L2242" s="3" t="s">
        <v>495</v>
      </c>
      <c r="M2242" s="5" t="s">
        <v>108</v>
      </c>
      <c r="N2242" s="5" t="s">
        <v>823</v>
      </c>
      <c r="O2242" s="20">
        <v>2026.0</v>
      </c>
      <c r="P2242" s="20">
        <v>1.0</v>
      </c>
      <c r="Q2242" s="3">
        <v>0.0</v>
      </c>
    </row>
    <row r="2243">
      <c r="A2243" s="3" t="s">
        <v>10883</v>
      </c>
      <c r="B2243" s="3" t="s">
        <v>10888</v>
      </c>
      <c r="C2243" s="20">
        <v>4.0</v>
      </c>
      <c r="D2243" s="20">
        <v>2024.0</v>
      </c>
      <c r="E2243" s="3" t="s">
        <v>10877</v>
      </c>
      <c r="F2243" s="7">
        <v>0.08</v>
      </c>
      <c r="I2243" s="3" t="s">
        <v>10889</v>
      </c>
      <c r="J2243" s="3" t="s">
        <v>10890</v>
      </c>
      <c r="M2243" s="5" t="s">
        <v>10891</v>
      </c>
      <c r="N2243" s="5" t="s">
        <v>823</v>
      </c>
      <c r="O2243" s="20">
        <v>2026.0</v>
      </c>
      <c r="P2243" s="20">
        <v>1.0</v>
      </c>
      <c r="Q2243" s="20">
        <v>1.0</v>
      </c>
    </row>
    <row r="2244">
      <c r="A2244" s="3" t="s">
        <v>10892</v>
      </c>
      <c r="B2244" s="3" t="s">
        <v>10893</v>
      </c>
      <c r="C2244" s="20">
        <v>3.0</v>
      </c>
      <c r="D2244" s="20">
        <v>2025.0</v>
      </c>
      <c r="E2244" s="3" t="s">
        <v>5276</v>
      </c>
      <c r="F2244" s="7">
        <v>0.06</v>
      </c>
      <c r="I2244" s="3" t="s">
        <v>10894</v>
      </c>
      <c r="J2244" s="3" t="s">
        <v>10895</v>
      </c>
      <c r="M2244" s="5" t="s">
        <v>10896</v>
      </c>
      <c r="N2244" s="5" t="s">
        <v>5281</v>
      </c>
      <c r="O2244" s="20">
        <v>2026.0</v>
      </c>
      <c r="P2244" s="20">
        <v>1.0</v>
      </c>
      <c r="Q2244" s="20">
        <v>1.0</v>
      </c>
    </row>
    <row r="2245">
      <c r="A2245" s="3" t="s">
        <v>10897</v>
      </c>
      <c r="B2245" s="3" t="s">
        <v>10898</v>
      </c>
      <c r="C2245" s="20">
        <v>3.0</v>
      </c>
      <c r="D2245" s="20">
        <v>2026.0</v>
      </c>
      <c r="E2245" s="3" t="s">
        <v>10892</v>
      </c>
      <c r="F2245" s="7">
        <v>0.06</v>
      </c>
      <c r="L2245" s="3" t="s">
        <v>495</v>
      </c>
      <c r="M2245" s="5" t="s">
        <v>10899</v>
      </c>
      <c r="N2245" s="5" t="s">
        <v>5281</v>
      </c>
      <c r="O2245" s="20">
        <v>2026.0</v>
      </c>
      <c r="P2245" s="20">
        <v>1.0</v>
      </c>
      <c r="Q2245" s="3">
        <v>0.0</v>
      </c>
    </row>
    <row r="2246">
      <c r="A2246" s="3" t="s">
        <v>10900</v>
      </c>
      <c r="B2246" s="3" t="s">
        <v>10901</v>
      </c>
      <c r="C2246" s="20">
        <v>3.0</v>
      </c>
      <c r="D2246" s="20">
        <v>2025.0</v>
      </c>
      <c r="E2246" s="3" t="s">
        <v>5739</v>
      </c>
      <c r="F2246" s="7">
        <v>0.1</v>
      </c>
      <c r="J2246" s="3" t="s">
        <v>10902</v>
      </c>
      <c r="M2246" s="5" t="s">
        <v>10903</v>
      </c>
      <c r="N2246" s="5" t="s">
        <v>5744</v>
      </c>
      <c r="O2246" s="20">
        <v>2026.0</v>
      </c>
      <c r="P2246" s="20">
        <v>1.0</v>
      </c>
      <c r="Q2246" s="20">
        <v>1.0</v>
      </c>
    </row>
    <row r="2247">
      <c r="A2247" s="3" t="s">
        <v>10904</v>
      </c>
      <c r="B2247" s="3" t="s">
        <v>10905</v>
      </c>
      <c r="C2247" s="20">
        <v>4.0</v>
      </c>
      <c r="D2247" s="20">
        <v>2026.0</v>
      </c>
      <c r="E2247" s="3" t="s">
        <v>10900</v>
      </c>
      <c r="F2247" s="7">
        <v>0.1</v>
      </c>
      <c r="L2247" s="3" t="s">
        <v>495</v>
      </c>
      <c r="M2247" s="5" t="s">
        <v>10906</v>
      </c>
      <c r="N2247" s="5" t="s">
        <v>5744</v>
      </c>
      <c r="O2247" s="20">
        <v>2026.0</v>
      </c>
      <c r="P2247" s="20">
        <v>1.0</v>
      </c>
      <c r="Q2247" s="3">
        <v>0.0</v>
      </c>
    </row>
    <row r="2248">
      <c r="A2248" s="3" t="s">
        <v>10907</v>
      </c>
      <c r="B2248" s="3" t="s">
        <v>10908</v>
      </c>
      <c r="C2248" s="20">
        <v>3.0</v>
      </c>
      <c r="D2248" s="20">
        <v>2018.0</v>
      </c>
      <c r="F2248" s="11"/>
      <c r="G2248" s="6">
        <v>44439.0</v>
      </c>
      <c r="H2248" s="6">
        <v>43344.0</v>
      </c>
      <c r="M2248" s="5" t="s">
        <v>10909</v>
      </c>
      <c r="N2248" s="5" t="s">
        <v>10910</v>
      </c>
      <c r="O2248" s="20">
        <v>2026.0</v>
      </c>
      <c r="P2248" s="20">
        <v>1.0</v>
      </c>
      <c r="Q2248" s="3">
        <v>0.0</v>
      </c>
    </row>
    <row r="2249">
      <c r="A2249" s="3" t="s">
        <v>10911</v>
      </c>
      <c r="B2249" s="3" t="s">
        <v>10912</v>
      </c>
      <c r="C2249" s="20">
        <v>3.0</v>
      </c>
      <c r="D2249" s="20">
        <v>2019.0</v>
      </c>
      <c r="F2249" s="11"/>
      <c r="G2249" s="6">
        <v>44439.0</v>
      </c>
      <c r="H2249" s="6">
        <v>43709.0</v>
      </c>
      <c r="M2249" s="5" t="s">
        <v>10913</v>
      </c>
      <c r="N2249" s="5" t="s">
        <v>10910</v>
      </c>
      <c r="O2249" s="20">
        <v>2026.0</v>
      </c>
      <c r="P2249" s="20">
        <v>1.0</v>
      </c>
      <c r="Q2249" s="3">
        <v>0.0</v>
      </c>
    </row>
    <row r="2250">
      <c r="A2250" s="3" t="s">
        <v>10914</v>
      </c>
      <c r="B2250" s="3" t="s">
        <v>10915</v>
      </c>
      <c r="C2250" s="20">
        <v>3.0</v>
      </c>
      <c r="D2250" s="20">
        <v>2021.0</v>
      </c>
      <c r="F2250" s="11"/>
      <c r="G2250" s="6">
        <v>44804.0</v>
      </c>
      <c r="H2250" s="6">
        <v>44440.0</v>
      </c>
      <c r="K2250" s="3" t="s">
        <v>10916</v>
      </c>
      <c r="M2250" s="5" t="s">
        <v>10917</v>
      </c>
      <c r="N2250" s="5" t="s">
        <v>10910</v>
      </c>
      <c r="O2250" s="20">
        <v>2026.0</v>
      </c>
      <c r="P2250" s="20">
        <v>1.0</v>
      </c>
      <c r="Q2250" s="3">
        <v>0.0</v>
      </c>
    </row>
    <row r="2251">
      <c r="A2251" s="3" t="s">
        <v>10918</v>
      </c>
      <c r="B2251" s="3" t="s">
        <v>10919</v>
      </c>
      <c r="C2251" s="20">
        <v>4.0</v>
      </c>
      <c r="D2251" s="20">
        <v>2018.0</v>
      </c>
      <c r="E2251" s="3" t="s">
        <v>10920</v>
      </c>
      <c r="F2251" s="11"/>
      <c r="G2251" s="6">
        <v>43830.0</v>
      </c>
      <c r="H2251" s="6">
        <v>43466.0</v>
      </c>
      <c r="M2251" s="5" t="s">
        <v>10921</v>
      </c>
      <c r="N2251" s="5" t="s">
        <v>5852</v>
      </c>
      <c r="O2251" s="20">
        <v>2026.0</v>
      </c>
      <c r="P2251" s="20">
        <v>1.0</v>
      </c>
      <c r="Q2251" s="20">
        <v>1.0</v>
      </c>
    </row>
    <row r="2252">
      <c r="A2252" s="3" t="s">
        <v>5849</v>
      </c>
      <c r="B2252" s="3" t="s">
        <v>10922</v>
      </c>
      <c r="C2252" s="20">
        <v>4.0</v>
      </c>
      <c r="D2252" s="20">
        <v>2021.0</v>
      </c>
      <c r="E2252" s="3" t="s">
        <v>10923</v>
      </c>
      <c r="F2252" s="11"/>
      <c r="J2252" s="3" t="s">
        <v>10924</v>
      </c>
      <c r="M2252" s="5" t="s">
        <v>10925</v>
      </c>
      <c r="N2252" s="5" t="s">
        <v>5852</v>
      </c>
      <c r="O2252" s="20">
        <v>2026.0</v>
      </c>
      <c r="P2252" s="20">
        <v>1.0</v>
      </c>
      <c r="Q2252" s="20">
        <v>1.0</v>
      </c>
    </row>
    <row r="2253">
      <c r="A2253" s="3" t="s">
        <v>10923</v>
      </c>
      <c r="B2253" s="3" t="s">
        <v>10926</v>
      </c>
      <c r="C2253" s="20">
        <v>4.0</v>
      </c>
      <c r="D2253" s="20">
        <v>2020.0</v>
      </c>
      <c r="E2253" s="3" t="s">
        <v>10927</v>
      </c>
      <c r="F2253" s="11"/>
      <c r="J2253" s="3" t="s">
        <v>10928</v>
      </c>
      <c r="M2253" s="5" t="s">
        <v>10929</v>
      </c>
      <c r="N2253" s="5" t="s">
        <v>5852</v>
      </c>
      <c r="O2253" s="20">
        <v>2026.0</v>
      </c>
      <c r="P2253" s="20">
        <v>1.0</v>
      </c>
      <c r="Q2253" s="20">
        <v>1.0</v>
      </c>
    </row>
    <row r="2254">
      <c r="A2254" s="3" t="s">
        <v>10927</v>
      </c>
      <c r="B2254" s="3" t="s">
        <v>10930</v>
      </c>
      <c r="C2254" s="20">
        <v>4.0</v>
      </c>
      <c r="D2254" s="20">
        <v>2019.0</v>
      </c>
      <c r="E2254" s="3" t="s">
        <v>10918</v>
      </c>
      <c r="F2254" s="11"/>
      <c r="G2254" s="6">
        <v>44196.0</v>
      </c>
      <c r="H2254" s="6">
        <v>43831.0</v>
      </c>
      <c r="M2254" s="5" t="s">
        <v>10931</v>
      </c>
      <c r="N2254" s="5" t="s">
        <v>5852</v>
      </c>
      <c r="O2254" s="20">
        <v>2026.0</v>
      </c>
      <c r="P2254" s="20">
        <v>1.0</v>
      </c>
      <c r="Q2254" s="20">
        <v>1.0</v>
      </c>
    </row>
    <row r="2255">
      <c r="A2255" s="3" t="s">
        <v>10920</v>
      </c>
      <c r="B2255" s="3" t="s">
        <v>10932</v>
      </c>
      <c r="C2255" s="20">
        <v>4.0</v>
      </c>
      <c r="D2255" s="20">
        <v>2017.0</v>
      </c>
      <c r="E2255" s="3" t="s">
        <v>10933</v>
      </c>
      <c r="F2255" s="11"/>
      <c r="G2255" s="6">
        <v>43465.0</v>
      </c>
      <c r="H2255" s="6">
        <v>43101.0</v>
      </c>
      <c r="J2255" s="3" t="s">
        <v>10934</v>
      </c>
      <c r="M2255" s="5" t="s">
        <v>10935</v>
      </c>
      <c r="N2255" s="5" t="s">
        <v>5852</v>
      </c>
      <c r="O2255" s="20">
        <v>2026.0</v>
      </c>
      <c r="P2255" s="20">
        <v>1.0</v>
      </c>
      <c r="Q2255" s="3">
        <v>0.0</v>
      </c>
    </row>
    <row r="2256">
      <c r="A2256" s="3" t="s">
        <v>10936</v>
      </c>
      <c r="B2256" s="3" t="s">
        <v>10937</v>
      </c>
      <c r="C2256" s="20">
        <v>4.0</v>
      </c>
      <c r="D2256" s="20">
        <v>2023.0</v>
      </c>
      <c r="E2256" s="3" t="s">
        <v>10938</v>
      </c>
      <c r="F2256" s="7">
        <v>0.0392</v>
      </c>
      <c r="I2256" s="3" t="s">
        <v>10939</v>
      </c>
      <c r="J2256" s="3" t="s">
        <v>10940</v>
      </c>
      <c r="M2256" s="5" t="s">
        <v>10941</v>
      </c>
      <c r="N2256" s="5" t="s">
        <v>4027</v>
      </c>
      <c r="O2256" s="20">
        <v>2026.0</v>
      </c>
      <c r="P2256" s="20">
        <v>1.0</v>
      </c>
      <c r="Q2256" s="20">
        <v>1.0</v>
      </c>
    </row>
    <row r="2257">
      <c r="A2257" s="3" t="s">
        <v>10942</v>
      </c>
      <c r="B2257" s="3" t="s">
        <v>10943</v>
      </c>
      <c r="C2257" s="20">
        <v>4.0</v>
      </c>
      <c r="D2257" s="20">
        <v>2025.0</v>
      </c>
      <c r="E2257" s="3" t="s">
        <v>10944</v>
      </c>
      <c r="F2257" s="7">
        <v>0.0392</v>
      </c>
      <c r="I2257" s="3" t="s">
        <v>10945</v>
      </c>
      <c r="J2257" s="3" t="s">
        <v>10946</v>
      </c>
      <c r="L2257" s="3" t="s">
        <v>1027</v>
      </c>
      <c r="M2257" s="5" t="s">
        <v>10947</v>
      </c>
      <c r="N2257" s="5" t="s">
        <v>4027</v>
      </c>
      <c r="O2257" s="20">
        <v>2026.0</v>
      </c>
      <c r="P2257" s="20">
        <v>1.0</v>
      </c>
      <c r="Q2257" s="20">
        <v>1.0</v>
      </c>
    </row>
    <row r="2258">
      <c r="A2258" s="3" t="s">
        <v>10948</v>
      </c>
      <c r="B2258" s="3" t="s">
        <v>10949</v>
      </c>
      <c r="C2258" s="20">
        <v>4.0</v>
      </c>
      <c r="D2258" s="20">
        <v>2026.0</v>
      </c>
      <c r="E2258" s="3" t="s">
        <v>10942</v>
      </c>
      <c r="F2258" s="7">
        <v>0.0392</v>
      </c>
      <c r="L2258" s="3" t="s">
        <v>1027</v>
      </c>
      <c r="M2258" s="5" t="s">
        <v>10950</v>
      </c>
      <c r="N2258" s="5" t="s">
        <v>4027</v>
      </c>
      <c r="O2258" s="20">
        <v>2026.0</v>
      </c>
      <c r="P2258" s="20">
        <v>1.0</v>
      </c>
      <c r="Q2258" s="3">
        <v>0.0</v>
      </c>
    </row>
    <row r="2259">
      <c r="A2259" s="3" t="s">
        <v>10944</v>
      </c>
      <c r="B2259" s="3" t="s">
        <v>10951</v>
      </c>
      <c r="C2259" s="20">
        <v>4.0</v>
      </c>
      <c r="D2259" s="20">
        <v>2024.0</v>
      </c>
      <c r="E2259" s="3" t="s">
        <v>10936</v>
      </c>
      <c r="F2259" s="7">
        <v>0.0392</v>
      </c>
      <c r="J2259" s="3" t="s">
        <v>10952</v>
      </c>
      <c r="M2259" s="5" t="s">
        <v>10953</v>
      </c>
      <c r="N2259" s="5" t="s">
        <v>4027</v>
      </c>
      <c r="O2259" s="20">
        <v>2026.0</v>
      </c>
      <c r="P2259" s="20">
        <v>1.0</v>
      </c>
      <c r="Q2259" s="20">
        <v>1.0</v>
      </c>
    </row>
    <row r="2260">
      <c r="A2260" s="3" t="s">
        <v>2487</v>
      </c>
      <c r="B2260" s="3" t="s">
        <v>10954</v>
      </c>
      <c r="C2260" s="20">
        <v>4.0</v>
      </c>
      <c r="D2260" s="20">
        <v>2017.0</v>
      </c>
      <c r="E2260" s="3" t="s">
        <v>10955</v>
      </c>
      <c r="F2260" s="11"/>
      <c r="G2260" s="6">
        <v>43296.0</v>
      </c>
      <c r="H2260" s="6">
        <v>43116.0</v>
      </c>
      <c r="J2260" s="3" t="s">
        <v>10956</v>
      </c>
      <c r="M2260" s="5" t="s">
        <v>10957</v>
      </c>
      <c r="N2260" s="5" t="s">
        <v>2490</v>
      </c>
      <c r="O2260" s="20">
        <v>2026.0</v>
      </c>
      <c r="P2260" s="20">
        <v>1.0</v>
      </c>
      <c r="Q2260" s="20">
        <v>1.0</v>
      </c>
    </row>
    <row r="2261">
      <c r="A2261" s="3" t="s">
        <v>10958</v>
      </c>
      <c r="B2261" s="3" t="s">
        <v>10959</v>
      </c>
      <c r="C2261" s="20">
        <v>4.0</v>
      </c>
      <c r="D2261" s="20">
        <v>2021.0</v>
      </c>
      <c r="E2261" s="3" t="s">
        <v>9158</v>
      </c>
      <c r="F2261" s="11"/>
      <c r="J2261" s="3" t="s">
        <v>10960</v>
      </c>
      <c r="M2261" s="5" t="s">
        <v>10961</v>
      </c>
      <c r="N2261" s="5" t="s">
        <v>9151</v>
      </c>
      <c r="O2261" s="20">
        <v>2026.0</v>
      </c>
      <c r="P2261" s="20">
        <v>1.0</v>
      </c>
      <c r="Q2261" s="20">
        <v>1.0</v>
      </c>
    </row>
    <row r="2262">
      <c r="A2262" s="3" t="s">
        <v>10962</v>
      </c>
      <c r="B2262" s="3" t="s">
        <v>10963</v>
      </c>
      <c r="C2262" s="20">
        <v>4.0</v>
      </c>
      <c r="D2262" s="20">
        <v>2025.0</v>
      </c>
      <c r="E2262" s="3" t="s">
        <v>10964</v>
      </c>
      <c r="F2262" s="7">
        <v>0.075</v>
      </c>
      <c r="I2262" s="3" t="s">
        <v>10965</v>
      </c>
      <c r="J2262" s="3" t="s">
        <v>10966</v>
      </c>
      <c r="M2262" s="5" t="s">
        <v>10967</v>
      </c>
      <c r="N2262" s="5" t="s">
        <v>9151</v>
      </c>
      <c r="O2262" s="20">
        <v>2026.0</v>
      </c>
      <c r="P2262" s="20">
        <v>1.0</v>
      </c>
      <c r="Q2262" s="20">
        <v>1.0</v>
      </c>
    </row>
    <row r="2263">
      <c r="A2263" s="3" t="s">
        <v>10968</v>
      </c>
      <c r="B2263" s="3" t="s">
        <v>10969</v>
      </c>
      <c r="C2263" s="20">
        <v>4.0</v>
      </c>
      <c r="D2263" s="20">
        <v>2026.0</v>
      </c>
      <c r="E2263" s="3" t="s">
        <v>10962</v>
      </c>
      <c r="F2263" s="7">
        <v>0.075</v>
      </c>
      <c r="L2263" s="3" t="s">
        <v>541</v>
      </c>
      <c r="M2263" s="5" t="s">
        <v>10970</v>
      </c>
      <c r="N2263" s="5" t="s">
        <v>9151</v>
      </c>
      <c r="O2263" s="20">
        <v>2026.0</v>
      </c>
      <c r="P2263" s="20">
        <v>1.0</v>
      </c>
      <c r="Q2263" s="3">
        <v>0.0</v>
      </c>
    </row>
    <row r="2264">
      <c r="A2264" s="3" t="s">
        <v>10964</v>
      </c>
      <c r="B2264" s="3" t="s">
        <v>10971</v>
      </c>
      <c r="C2264" s="20">
        <v>4.0</v>
      </c>
      <c r="D2264" s="20">
        <v>2024.0</v>
      </c>
      <c r="E2264" s="3" t="s">
        <v>10972</v>
      </c>
      <c r="F2264" s="7">
        <v>0.075</v>
      </c>
      <c r="I2264" s="3" t="s">
        <v>10973</v>
      </c>
      <c r="J2264" s="3" t="s">
        <v>10974</v>
      </c>
      <c r="M2264" s="5" t="s">
        <v>10975</v>
      </c>
      <c r="N2264" s="5" t="s">
        <v>9151</v>
      </c>
      <c r="O2264" s="20">
        <v>2026.0</v>
      </c>
      <c r="P2264" s="20">
        <v>1.0</v>
      </c>
      <c r="Q2264" s="20">
        <v>1.0</v>
      </c>
    </row>
    <row r="2265">
      <c r="A2265" s="3" t="s">
        <v>10972</v>
      </c>
      <c r="B2265" s="3" t="s">
        <v>10976</v>
      </c>
      <c r="C2265" s="20">
        <v>4.0</v>
      </c>
      <c r="D2265" s="20">
        <v>2023.0</v>
      </c>
      <c r="E2265" s="3" t="s">
        <v>10977</v>
      </c>
      <c r="F2265" s="7">
        <v>0.075</v>
      </c>
      <c r="I2265" s="3" t="s">
        <v>10978</v>
      </c>
      <c r="J2265" s="3" t="s">
        <v>10979</v>
      </c>
      <c r="M2265" s="5" t="s">
        <v>10980</v>
      </c>
      <c r="N2265" s="5" t="s">
        <v>9151</v>
      </c>
      <c r="O2265" s="20">
        <v>2026.0</v>
      </c>
      <c r="P2265" s="20">
        <v>1.0</v>
      </c>
      <c r="Q2265" s="20">
        <v>1.0</v>
      </c>
    </row>
    <row r="2266">
      <c r="A2266" s="3" t="s">
        <v>10977</v>
      </c>
      <c r="B2266" s="3" t="s">
        <v>10981</v>
      </c>
      <c r="C2266" s="20">
        <v>4.0</v>
      </c>
      <c r="D2266" s="20">
        <v>2022.0</v>
      </c>
      <c r="E2266" s="3" t="s">
        <v>10958</v>
      </c>
      <c r="F2266" s="7">
        <v>0.0146</v>
      </c>
      <c r="J2266" s="3" t="s">
        <v>10982</v>
      </c>
      <c r="M2266" s="5" t="s">
        <v>10983</v>
      </c>
      <c r="N2266" s="5" t="s">
        <v>9151</v>
      </c>
      <c r="O2266" s="20">
        <v>2026.0</v>
      </c>
      <c r="P2266" s="20">
        <v>1.0</v>
      </c>
      <c r="Q2266" s="20">
        <v>1.0</v>
      </c>
    </row>
    <row r="2267">
      <c r="A2267" s="3" t="s">
        <v>10984</v>
      </c>
      <c r="B2267" s="3" t="s">
        <v>10985</v>
      </c>
      <c r="C2267" s="20">
        <v>3.0</v>
      </c>
      <c r="D2267" s="20">
        <v>2017.0</v>
      </c>
      <c r="E2267" s="3" t="s">
        <v>10986</v>
      </c>
      <c r="F2267" s="11"/>
      <c r="G2267" s="6">
        <v>43468.0</v>
      </c>
      <c r="H2267" s="6">
        <v>43104.0</v>
      </c>
      <c r="M2267" s="5" t="s">
        <v>10987</v>
      </c>
      <c r="N2267" s="5" t="s">
        <v>10988</v>
      </c>
      <c r="O2267" s="20">
        <v>2026.0</v>
      </c>
      <c r="P2267" s="20">
        <v>1.0</v>
      </c>
      <c r="Q2267" s="3">
        <v>0.0</v>
      </c>
    </row>
    <row r="2268">
      <c r="A2268" s="3" t="s">
        <v>10989</v>
      </c>
      <c r="B2268" s="3" t="s">
        <v>10990</v>
      </c>
      <c r="C2268" s="20">
        <v>4.0</v>
      </c>
      <c r="D2268" s="20">
        <v>2018.0</v>
      </c>
      <c r="E2268" s="3" t="s">
        <v>10984</v>
      </c>
      <c r="F2268" s="11"/>
      <c r="G2268" s="6">
        <v>43833.0</v>
      </c>
      <c r="H2268" s="6">
        <v>43469.0</v>
      </c>
      <c r="K2268" s="3" t="s">
        <v>10991</v>
      </c>
      <c r="M2268" s="5" t="s">
        <v>10992</v>
      </c>
      <c r="N2268" s="5" t="s">
        <v>10988</v>
      </c>
      <c r="O2268" s="20">
        <v>2026.0</v>
      </c>
      <c r="P2268" s="20">
        <v>1.0</v>
      </c>
      <c r="Q2268" s="20">
        <v>1.0</v>
      </c>
    </row>
    <row r="2269">
      <c r="A2269" s="3" t="s">
        <v>10993</v>
      </c>
      <c r="B2269" s="3" t="s">
        <v>10994</v>
      </c>
      <c r="C2269" s="20">
        <v>4.0</v>
      </c>
      <c r="D2269" s="20">
        <v>2023.0</v>
      </c>
      <c r="E2269" s="3" t="s">
        <v>5847</v>
      </c>
      <c r="F2269" s="7">
        <v>0.06</v>
      </c>
      <c r="J2269" s="3" t="s">
        <v>10995</v>
      </c>
      <c r="M2269" s="5" t="s">
        <v>10996</v>
      </c>
      <c r="N2269" s="5" t="s">
        <v>5852</v>
      </c>
      <c r="O2269" s="20">
        <v>2026.0</v>
      </c>
      <c r="P2269" s="20">
        <v>1.0</v>
      </c>
      <c r="Q2269" s="20">
        <v>1.0</v>
      </c>
    </row>
    <row r="2270">
      <c r="A2270" s="3" t="s">
        <v>6460</v>
      </c>
      <c r="B2270" s="3" t="s">
        <v>10997</v>
      </c>
      <c r="C2270" s="20">
        <v>4.0</v>
      </c>
      <c r="D2270" s="20">
        <v>2024.0</v>
      </c>
      <c r="E2270" s="3" t="s">
        <v>10993</v>
      </c>
      <c r="F2270" s="7">
        <v>0.06</v>
      </c>
      <c r="I2270" s="3" t="s">
        <v>10998</v>
      </c>
      <c r="J2270" s="3" t="s">
        <v>10999</v>
      </c>
      <c r="M2270" s="5" t="s">
        <v>11000</v>
      </c>
      <c r="N2270" s="5" t="s">
        <v>5852</v>
      </c>
      <c r="O2270" s="20">
        <v>2026.0</v>
      </c>
      <c r="P2270" s="20">
        <v>1.0</v>
      </c>
      <c r="Q2270" s="20">
        <v>1.0</v>
      </c>
    </row>
    <row r="2271">
      <c r="A2271" s="3" t="s">
        <v>11001</v>
      </c>
      <c r="B2271" s="3" t="s">
        <v>11002</v>
      </c>
      <c r="C2271" s="20">
        <v>3.0</v>
      </c>
      <c r="D2271" s="20">
        <v>2024.0</v>
      </c>
      <c r="E2271" s="3" t="s">
        <v>6487</v>
      </c>
      <c r="F2271" s="7">
        <v>0.03</v>
      </c>
      <c r="I2271" s="3" t="s">
        <v>11003</v>
      </c>
      <c r="K2271" s="3" t="s">
        <v>11004</v>
      </c>
      <c r="M2271" s="5" t="s">
        <v>11005</v>
      </c>
      <c r="N2271" s="5" t="s">
        <v>6492</v>
      </c>
      <c r="O2271" s="20">
        <v>2026.0</v>
      </c>
      <c r="P2271" s="20">
        <v>1.0</v>
      </c>
      <c r="Q2271" s="20">
        <v>1.0</v>
      </c>
    </row>
    <row r="2272">
      <c r="A2272" s="3" t="s">
        <v>11006</v>
      </c>
      <c r="B2272" s="3" t="s">
        <v>11007</v>
      </c>
      <c r="C2272" s="20">
        <v>4.0</v>
      </c>
      <c r="D2272" s="20">
        <v>2018.0</v>
      </c>
      <c r="E2272" s="3" t="s">
        <v>11008</v>
      </c>
      <c r="F2272" s="11"/>
      <c r="G2272" s="6">
        <v>43829.0</v>
      </c>
      <c r="H2272" s="6">
        <v>43465.0</v>
      </c>
      <c r="M2272" s="5" t="s">
        <v>11009</v>
      </c>
      <c r="N2272" s="5" t="s">
        <v>4399</v>
      </c>
      <c r="O2272" s="20">
        <v>2026.0</v>
      </c>
      <c r="P2272" s="20">
        <v>1.0</v>
      </c>
      <c r="Q2272" s="20">
        <v>1.0</v>
      </c>
    </row>
    <row r="2273">
      <c r="A2273" s="3" t="s">
        <v>11010</v>
      </c>
      <c r="B2273" s="3" t="s">
        <v>11011</v>
      </c>
      <c r="C2273" s="20">
        <v>4.0</v>
      </c>
      <c r="D2273" s="20">
        <v>2019.0</v>
      </c>
      <c r="E2273" s="3" t="s">
        <v>11006</v>
      </c>
      <c r="F2273" s="11"/>
      <c r="G2273" s="6">
        <v>44195.0</v>
      </c>
      <c r="H2273" s="6">
        <v>43830.0</v>
      </c>
      <c r="K2273" s="3" t="s">
        <v>11012</v>
      </c>
      <c r="M2273" s="5" t="s">
        <v>11013</v>
      </c>
      <c r="N2273" s="5" t="s">
        <v>4399</v>
      </c>
      <c r="O2273" s="20">
        <v>2026.0</v>
      </c>
      <c r="P2273" s="20">
        <v>1.0</v>
      </c>
      <c r="Q2273" s="20">
        <v>1.0</v>
      </c>
    </row>
    <row r="2274">
      <c r="A2274" s="3" t="s">
        <v>2707</v>
      </c>
      <c r="B2274" s="3" t="s">
        <v>11014</v>
      </c>
      <c r="C2274" s="20">
        <v>2.0</v>
      </c>
      <c r="D2274" s="20">
        <v>2018.0</v>
      </c>
      <c r="E2274" s="3" t="s">
        <v>11015</v>
      </c>
      <c r="F2274" s="11"/>
      <c r="G2274" s="6">
        <v>43982.0</v>
      </c>
      <c r="H2274" s="6">
        <v>43252.0</v>
      </c>
      <c r="J2274" s="3" t="s">
        <v>11016</v>
      </c>
      <c r="M2274" s="5" t="s">
        <v>11017</v>
      </c>
      <c r="N2274" s="5" t="s">
        <v>2710</v>
      </c>
      <c r="O2274" s="20">
        <v>2026.0</v>
      </c>
      <c r="P2274" s="20">
        <v>1.0</v>
      </c>
      <c r="Q2274" s="20">
        <v>1.0</v>
      </c>
    </row>
    <row r="2275">
      <c r="A2275" s="3" t="s">
        <v>11018</v>
      </c>
      <c r="B2275" s="3" t="s">
        <v>11019</v>
      </c>
      <c r="C2275" s="20">
        <v>4.0</v>
      </c>
      <c r="D2275" s="20">
        <v>2020.0</v>
      </c>
      <c r="E2275" s="3" t="s">
        <v>9591</v>
      </c>
      <c r="F2275" s="11"/>
      <c r="J2275" s="3" t="s">
        <v>11020</v>
      </c>
      <c r="M2275" s="5" t="s">
        <v>11021</v>
      </c>
      <c r="N2275" s="5" t="s">
        <v>6782</v>
      </c>
      <c r="O2275" s="20">
        <v>2026.0</v>
      </c>
      <c r="P2275" s="20">
        <v>1.0</v>
      </c>
      <c r="Q2275" s="3">
        <v>0.0</v>
      </c>
    </row>
    <row r="2276">
      <c r="A2276" s="3" t="s">
        <v>6779</v>
      </c>
      <c r="B2276" s="3" t="s">
        <v>11022</v>
      </c>
      <c r="C2276" s="20">
        <v>4.0</v>
      </c>
      <c r="D2276" s="20">
        <v>2021.0</v>
      </c>
      <c r="E2276" s="3" t="s">
        <v>11018</v>
      </c>
      <c r="F2276" s="11"/>
      <c r="J2276" s="3" t="s">
        <v>11023</v>
      </c>
      <c r="M2276" s="5" t="s">
        <v>11024</v>
      </c>
      <c r="N2276" s="5" t="s">
        <v>6782</v>
      </c>
      <c r="O2276" s="20">
        <v>2026.0</v>
      </c>
      <c r="P2276" s="20">
        <v>1.0</v>
      </c>
      <c r="Q2276" s="20">
        <v>1.0</v>
      </c>
    </row>
    <row r="2277">
      <c r="A2277" s="3" t="s">
        <v>11025</v>
      </c>
      <c r="B2277" s="3" t="s">
        <v>11026</v>
      </c>
      <c r="C2277" s="20">
        <v>3.0</v>
      </c>
      <c r="D2277" s="20">
        <v>2018.0</v>
      </c>
      <c r="F2277" s="11"/>
      <c r="G2277" s="6">
        <v>43780.0</v>
      </c>
      <c r="H2277" s="6">
        <v>43324.0</v>
      </c>
      <c r="M2277" s="5" t="s">
        <v>11027</v>
      </c>
      <c r="N2277" s="5" t="s">
        <v>11028</v>
      </c>
      <c r="O2277" s="20">
        <v>2026.0</v>
      </c>
      <c r="P2277" s="20">
        <v>1.0</v>
      </c>
      <c r="Q2277" s="20">
        <v>1.0</v>
      </c>
    </row>
    <row r="2278">
      <c r="A2278" s="3" t="s">
        <v>11029</v>
      </c>
      <c r="B2278" s="3" t="s">
        <v>11030</v>
      </c>
      <c r="C2278" s="20">
        <v>4.0</v>
      </c>
      <c r="D2278" s="20">
        <v>2017.0</v>
      </c>
      <c r="F2278" s="11"/>
      <c r="G2278" s="6">
        <v>43323.0</v>
      </c>
      <c r="H2278" s="6">
        <v>42959.0</v>
      </c>
      <c r="J2278" s="3" t="s">
        <v>11031</v>
      </c>
      <c r="M2278" s="5" t="s">
        <v>11032</v>
      </c>
      <c r="N2278" s="5" t="s">
        <v>11028</v>
      </c>
      <c r="O2278" s="20">
        <v>2026.0</v>
      </c>
      <c r="P2278" s="20">
        <v>1.0</v>
      </c>
      <c r="Q2278" s="20">
        <v>1.0</v>
      </c>
    </row>
    <row r="2279">
      <c r="A2279" s="3" t="s">
        <v>11033</v>
      </c>
      <c r="B2279" s="3" t="s">
        <v>11034</v>
      </c>
      <c r="C2279" s="20">
        <v>1.0</v>
      </c>
      <c r="D2279" s="20">
        <v>2020.0</v>
      </c>
      <c r="F2279" s="11"/>
      <c r="G2279" s="6">
        <v>44146.0</v>
      </c>
      <c r="H2279" s="6">
        <v>43781.0</v>
      </c>
      <c r="K2279" s="3" t="s">
        <v>3199</v>
      </c>
      <c r="M2279" s="5" t="s">
        <v>11035</v>
      </c>
      <c r="N2279" s="5" t="s">
        <v>11028</v>
      </c>
      <c r="O2279" s="20">
        <v>2026.0</v>
      </c>
      <c r="P2279" s="20">
        <v>1.0</v>
      </c>
      <c r="Q2279" s="20">
        <v>1.0</v>
      </c>
    </row>
    <row r="2280">
      <c r="A2280" s="3" t="s">
        <v>11036</v>
      </c>
      <c r="B2280" s="3" t="s">
        <v>11037</v>
      </c>
      <c r="C2280" s="20">
        <v>2.0</v>
      </c>
      <c r="D2280" s="20">
        <v>2019.0</v>
      </c>
      <c r="E2280" s="3" t="s">
        <v>11038</v>
      </c>
      <c r="F2280" s="11"/>
      <c r="G2280" s="6">
        <v>43982.0</v>
      </c>
      <c r="H2280" s="6">
        <v>43617.0</v>
      </c>
      <c r="M2280" s="5" t="s">
        <v>11039</v>
      </c>
      <c r="N2280" s="5" t="s">
        <v>2379</v>
      </c>
      <c r="O2280" s="20">
        <v>2026.0</v>
      </c>
      <c r="P2280" s="20">
        <v>1.0</v>
      </c>
      <c r="Q2280" s="3">
        <v>0.0</v>
      </c>
    </row>
    <row r="2281">
      <c r="A2281" s="3" t="s">
        <v>11038</v>
      </c>
      <c r="B2281" s="3" t="s">
        <v>11040</v>
      </c>
      <c r="C2281" s="20">
        <v>2.0</v>
      </c>
      <c r="D2281" s="20">
        <v>2018.0</v>
      </c>
      <c r="E2281" s="3" t="s">
        <v>11041</v>
      </c>
      <c r="F2281" s="11"/>
      <c r="G2281" s="6">
        <v>43616.0</v>
      </c>
      <c r="H2281" s="6">
        <v>43252.0</v>
      </c>
      <c r="M2281" s="5" t="s">
        <v>11042</v>
      </c>
      <c r="N2281" s="5" t="s">
        <v>2379</v>
      </c>
      <c r="O2281" s="20">
        <v>2026.0</v>
      </c>
      <c r="P2281" s="20">
        <v>1.0</v>
      </c>
      <c r="Q2281" s="20">
        <v>1.0</v>
      </c>
    </row>
    <row r="2282">
      <c r="A2282" s="3" t="s">
        <v>9743</v>
      </c>
      <c r="B2282" s="3" t="s">
        <v>11043</v>
      </c>
      <c r="C2282" s="20">
        <v>2.0</v>
      </c>
      <c r="D2282" s="20">
        <v>2022.0</v>
      </c>
      <c r="E2282" s="3" t="s">
        <v>11044</v>
      </c>
      <c r="F2282" s="11"/>
      <c r="J2282" s="3" t="s">
        <v>11045</v>
      </c>
      <c r="M2282" s="5" t="s">
        <v>11046</v>
      </c>
      <c r="N2282" s="5" t="s">
        <v>2379</v>
      </c>
      <c r="O2282" s="20">
        <v>2026.0</v>
      </c>
      <c r="P2282" s="20">
        <v>1.0</v>
      </c>
      <c r="Q2282" s="20">
        <v>1.0</v>
      </c>
    </row>
    <row r="2283">
      <c r="A2283" s="3" t="s">
        <v>11044</v>
      </c>
      <c r="B2283" s="3" t="s">
        <v>11047</v>
      </c>
      <c r="C2283" s="20">
        <v>1.0</v>
      </c>
      <c r="D2283" s="20">
        <v>2021.0</v>
      </c>
      <c r="E2283" s="3" t="s">
        <v>11048</v>
      </c>
      <c r="F2283" s="11"/>
      <c r="J2283" s="3" t="s">
        <v>11049</v>
      </c>
      <c r="M2283" s="5" t="s">
        <v>11050</v>
      </c>
      <c r="N2283" s="5" t="s">
        <v>2379</v>
      </c>
      <c r="O2283" s="20">
        <v>2026.0</v>
      </c>
      <c r="P2283" s="20">
        <v>1.0</v>
      </c>
      <c r="Q2283" s="20">
        <v>1.0</v>
      </c>
    </row>
    <row r="2284">
      <c r="A2284" s="3" t="s">
        <v>11048</v>
      </c>
      <c r="B2284" s="3" t="s">
        <v>11051</v>
      </c>
      <c r="C2284" s="20">
        <v>2.0</v>
      </c>
      <c r="D2284" s="20">
        <v>2020.0</v>
      </c>
      <c r="E2284" s="3" t="s">
        <v>11036</v>
      </c>
      <c r="F2284" s="11"/>
      <c r="G2284" s="6">
        <v>44347.0</v>
      </c>
      <c r="H2284" s="6">
        <v>43983.0</v>
      </c>
      <c r="J2284" s="3" t="s">
        <v>11052</v>
      </c>
      <c r="M2284" s="5" t="s">
        <v>11053</v>
      </c>
      <c r="N2284" s="5" t="s">
        <v>2379</v>
      </c>
      <c r="O2284" s="20">
        <v>2026.0</v>
      </c>
      <c r="P2284" s="20">
        <v>1.0</v>
      </c>
      <c r="Q2284" s="20">
        <v>1.0</v>
      </c>
    </row>
    <row r="2285">
      <c r="A2285" s="3" t="s">
        <v>6254</v>
      </c>
      <c r="B2285" s="3" t="s">
        <v>11054</v>
      </c>
      <c r="C2285" s="20">
        <v>3.0</v>
      </c>
      <c r="D2285" s="20">
        <v>2022.0</v>
      </c>
      <c r="E2285" s="3" t="s">
        <v>11055</v>
      </c>
      <c r="F2285" s="7">
        <v>0.0833</v>
      </c>
      <c r="J2285" s="3" t="s">
        <v>11056</v>
      </c>
      <c r="M2285" s="5" t="s">
        <v>11057</v>
      </c>
      <c r="N2285" s="5" t="s">
        <v>4069</v>
      </c>
      <c r="O2285" s="20">
        <v>2026.0</v>
      </c>
      <c r="P2285" s="20">
        <v>1.0</v>
      </c>
      <c r="Q2285" s="20">
        <v>1.0</v>
      </c>
    </row>
    <row r="2286">
      <c r="A2286" s="3" t="s">
        <v>11055</v>
      </c>
      <c r="B2286" s="3" t="s">
        <v>11058</v>
      </c>
      <c r="C2286" s="20">
        <v>3.0</v>
      </c>
      <c r="D2286" s="20">
        <v>2021.0</v>
      </c>
      <c r="E2286" s="3" t="s">
        <v>11059</v>
      </c>
      <c r="F2286" s="11"/>
      <c r="J2286" s="3" t="s">
        <v>11060</v>
      </c>
      <c r="M2286" s="5" t="s">
        <v>11061</v>
      </c>
      <c r="N2286" s="5" t="s">
        <v>4069</v>
      </c>
      <c r="O2286" s="20">
        <v>2026.0</v>
      </c>
      <c r="P2286" s="20">
        <v>1.0</v>
      </c>
      <c r="Q2286" s="3">
        <v>0.0</v>
      </c>
    </row>
    <row r="2287">
      <c r="A2287" s="3" t="s">
        <v>11059</v>
      </c>
      <c r="B2287" s="3" t="s">
        <v>11062</v>
      </c>
      <c r="C2287" s="20">
        <v>3.0</v>
      </c>
      <c r="D2287" s="20">
        <v>2020.0</v>
      </c>
      <c r="E2287" s="3" t="s">
        <v>11063</v>
      </c>
      <c r="F2287" s="11"/>
      <c r="G2287" s="6">
        <v>44469.0</v>
      </c>
      <c r="H2287" s="6">
        <v>44105.0</v>
      </c>
      <c r="J2287" s="3" t="s">
        <v>4950</v>
      </c>
      <c r="M2287" s="5" t="s">
        <v>11064</v>
      </c>
      <c r="N2287" s="5" t="s">
        <v>4069</v>
      </c>
      <c r="O2287" s="20">
        <v>2026.0</v>
      </c>
      <c r="P2287" s="20">
        <v>1.0</v>
      </c>
      <c r="Q2287" s="3">
        <v>0.0</v>
      </c>
    </row>
    <row r="2288">
      <c r="A2288" s="3" t="s">
        <v>11063</v>
      </c>
      <c r="B2288" s="3" t="s">
        <v>11065</v>
      </c>
      <c r="C2288" s="20">
        <v>3.0</v>
      </c>
      <c r="D2288" s="20">
        <v>2019.0</v>
      </c>
      <c r="E2288" s="3" t="s">
        <v>4064</v>
      </c>
      <c r="F2288" s="11"/>
      <c r="G2288" s="6">
        <v>44104.0</v>
      </c>
      <c r="H2288" s="6">
        <v>43739.0</v>
      </c>
      <c r="M2288" s="5" t="s">
        <v>11066</v>
      </c>
      <c r="N2288" s="5" t="s">
        <v>4069</v>
      </c>
      <c r="O2288" s="20">
        <v>2026.0</v>
      </c>
      <c r="P2288" s="20">
        <v>1.0</v>
      </c>
      <c r="Q2288" s="3">
        <v>0.0</v>
      </c>
    </row>
    <row r="2289">
      <c r="A2289" s="3" t="s">
        <v>11067</v>
      </c>
      <c r="B2289" s="3" t="s">
        <v>11068</v>
      </c>
      <c r="C2289" s="20">
        <v>3.0</v>
      </c>
      <c r="D2289" s="20">
        <v>2017.0</v>
      </c>
      <c r="E2289" s="3" t="s">
        <v>11069</v>
      </c>
      <c r="F2289" s="11"/>
      <c r="G2289" s="6">
        <v>43653.0</v>
      </c>
      <c r="H2289" s="6">
        <v>42924.0</v>
      </c>
      <c r="K2289" s="3" t="s">
        <v>11070</v>
      </c>
      <c r="M2289" s="5" t="s">
        <v>11071</v>
      </c>
      <c r="N2289" s="5" t="s">
        <v>11072</v>
      </c>
      <c r="O2289" s="20">
        <v>2026.0</v>
      </c>
      <c r="P2289" s="20">
        <v>1.0</v>
      </c>
      <c r="Q2289" s="3">
        <v>0.0</v>
      </c>
    </row>
    <row r="2290">
      <c r="A2290" s="3" t="s">
        <v>11073</v>
      </c>
      <c r="B2290" s="3" t="s">
        <v>11074</v>
      </c>
      <c r="C2290" s="20">
        <v>2.0</v>
      </c>
      <c r="D2290" s="20">
        <v>2023.0</v>
      </c>
      <c r="E2290" s="3" t="s">
        <v>9295</v>
      </c>
      <c r="F2290" s="7">
        <v>0.04</v>
      </c>
      <c r="J2290" s="3" t="s">
        <v>11075</v>
      </c>
      <c r="M2290" s="5" t="s">
        <v>11076</v>
      </c>
      <c r="N2290" s="5" t="s">
        <v>9294</v>
      </c>
      <c r="O2290" s="20">
        <v>2026.0</v>
      </c>
      <c r="P2290" s="20">
        <v>1.0</v>
      </c>
      <c r="Q2290" s="20">
        <v>1.0</v>
      </c>
    </row>
    <row r="2291">
      <c r="A2291" s="3" t="s">
        <v>11077</v>
      </c>
      <c r="B2291" s="3" t="s">
        <v>11078</v>
      </c>
      <c r="C2291" s="20">
        <v>2.0</v>
      </c>
      <c r="D2291" s="20">
        <v>2025.0</v>
      </c>
      <c r="E2291" s="3" t="s">
        <v>11079</v>
      </c>
      <c r="F2291" s="7">
        <v>0.0425</v>
      </c>
      <c r="I2291" s="3" t="s">
        <v>11080</v>
      </c>
      <c r="J2291" s="3" t="s">
        <v>11081</v>
      </c>
      <c r="M2291" s="5" t="s">
        <v>11082</v>
      </c>
      <c r="N2291" s="5" t="s">
        <v>9294</v>
      </c>
      <c r="O2291" s="20">
        <v>2026.0</v>
      </c>
      <c r="P2291" s="20">
        <v>1.0</v>
      </c>
      <c r="Q2291" s="20">
        <v>1.0</v>
      </c>
    </row>
    <row r="2292">
      <c r="A2292" s="3" t="s">
        <v>11079</v>
      </c>
      <c r="B2292" s="3" t="s">
        <v>11083</v>
      </c>
      <c r="C2292" s="20">
        <v>2.0</v>
      </c>
      <c r="D2292" s="20">
        <v>2024.0</v>
      </c>
      <c r="E2292" s="3" t="s">
        <v>11073</v>
      </c>
      <c r="F2292" s="7">
        <v>0.0425</v>
      </c>
      <c r="I2292" s="3" t="s">
        <v>11084</v>
      </c>
      <c r="J2292" s="3" t="s">
        <v>11085</v>
      </c>
      <c r="M2292" s="5" t="s">
        <v>11086</v>
      </c>
      <c r="N2292" s="5" t="s">
        <v>9294</v>
      </c>
      <c r="O2292" s="20">
        <v>2026.0</v>
      </c>
      <c r="P2292" s="20">
        <v>1.0</v>
      </c>
      <c r="Q2292" s="20">
        <v>1.0</v>
      </c>
    </row>
    <row r="2293">
      <c r="A2293" s="3" t="s">
        <v>11087</v>
      </c>
      <c r="B2293" s="3" t="s">
        <v>11088</v>
      </c>
      <c r="C2293" s="20">
        <v>2.0</v>
      </c>
      <c r="D2293" s="20">
        <v>2018.0</v>
      </c>
      <c r="E2293" s="3" t="s">
        <v>11089</v>
      </c>
      <c r="F2293" s="11"/>
      <c r="G2293" s="6">
        <v>43630.0</v>
      </c>
      <c r="H2293" s="6">
        <v>43266.0</v>
      </c>
      <c r="K2293" s="3" t="s">
        <v>11090</v>
      </c>
      <c r="M2293" s="5" t="s">
        <v>11091</v>
      </c>
      <c r="N2293" s="5" t="s">
        <v>11092</v>
      </c>
      <c r="O2293" s="20">
        <v>2026.0</v>
      </c>
      <c r="P2293" s="20">
        <v>1.0</v>
      </c>
      <c r="Q2293" s="20">
        <v>1.0</v>
      </c>
    </row>
    <row r="2294">
      <c r="A2294" s="3" t="s">
        <v>11089</v>
      </c>
      <c r="B2294" s="3" t="s">
        <v>11093</v>
      </c>
      <c r="C2294" s="20">
        <v>2.0</v>
      </c>
      <c r="D2294" s="20">
        <v>2017.0</v>
      </c>
      <c r="E2294" s="3" t="s">
        <v>11094</v>
      </c>
      <c r="F2294" s="11"/>
      <c r="G2294" s="6">
        <v>43265.0</v>
      </c>
      <c r="H2294" s="6">
        <v>42901.0</v>
      </c>
      <c r="M2294" s="5" t="s">
        <v>11095</v>
      </c>
      <c r="N2294" s="5" t="s">
        <v>11092</v>
      </c>
      <c r="O2294" s="20">
        <v>2026.0</v>
      </c>
      <c r="P2294" s="20">
        <v>1.0</v>
      </c>
      <c r="Q2294" s="3">
        <v>0.0</v>
      </c>
    </row>
    <row r="2295">
      <c r="A2295" s="3" t="s">
        <v>11094</v>
      </c>
      <c r="B2295" s="3" t="s">
        <v>11096</v>
      </c>
      <c r="C2295" s="20">
        <v>2.0</v>
      </c>
      <c r="D2295" s="20">
        <v>2016.0</v>
      </c>
      <c r="E2295" s="3" t="s">
        <v>11097</v>
      </c>
      <c r="F2295" s="11"/>
      <c r="G2295" s="6">
        <v>42900.0</v>
      </c>
      <c r="H2295" s="6">
        <v>42536.0</v>
      </c>
      <c r="M2295" s="5" t="s">
        <v>11098</v>
      </c>
      <c r="N2295" s="5" t="s">
        <v>11092</v>
      </c>
      <c r="O2295" s="20">
        <v>2026.0</v>
      </c>
      <c r="P2295" s="20">
        <v>1.0</v>
      </c>
      <c r="Q2295" s="3">
        <v>0.0</v>
      </c>
    </row>
    <row r="2296">
      <c r="A2296" s="3" t="s">
        <v>11099</v>
      </c>
      <c r="B2296" s="3" t="s">
        <v>11100</v>
      </c>
      <c r="C2296" s="20">
        <v>1.0</v>
      </c>
      <c r="D2296" s="20">
        <v>2018.0</v>
      </c>
      <c r="E2296" s="3" t="s">
        <v>11101</v>
      </c>
      <c r="F2296" s="11"/>
      <c r="G2296" s="6">
        <v>43510.0</v>
      </c>
      <c r="H2296" s="6">
        <v>43146.0</v>
      </c>
      <c r="M2296" s="5" t="s">
        <v>11102</v>
      </c>
      <c r="N2296" s="5" t="s">
        <v>11103</v>
      </c>
      <c r="O2296" s="20">
        <v>2026.0</v>
      </c>
      <c r="P2296" s="20">
        <v>1.0</v>
      </c>
      <c r="Q2296" s="20">
        <v>1.0</v>
      </c>
    </row>
    <row r="2297">
      <c r="A2297" s="3" t="s">
        <v>11104</v>
      </c>
      <c r="B2297" s="3" t="s">
        <v>11105</v>
      </c>
      <c r="C2297" s="20">
        <v>1.0</v>
      </c>
      <c r="D2297" s="20">
        <v>2020.0</v>
      </c>
      <c r="E2297" s="3" t="s">
        <v>11106</v>
      </c>
      <c r="F2297" s="11"/>
      <c r="G2297" s="6">
        <v>44241.0</v>
      </c>
      <c r="H2297" s="6">
        <v>43876.0</v>
      </c>
      <c r="K2297" s="3" t="s">
        <v>11107</v>
      </c>
      <c r="M2297" s="5" t="s">
        <v>11108</v>
      </c>
      <c r="N2297" s="5" t="s">
        <v>11103</v>
      </c>
      <c r="O2297" s="20">
        <v>2026.0</v>
      </c>
      <c r="P2297" s="20">
        <v>1.0</v>
      </c>
      <c r="Q2297" s="3">
        <v>0.0</v>
      </c>
    </row>
    <row r="2298">
      <c r="A2298" s="3" t="s">
        <v>11106</v>
      </c>
      <c r="B2298" s="3" t="s">
        <v>11109</v>
      </c>
      <c r="C2298" s="20">
        <v>1.0</v>
      </c>
      <c r="D2298" s="20">
        <v>2019.0</v>
      </c>
      <c r="E2298" s="3" t="s">
        <v>11099</v>
      </c>
      <c r="F2298" s="11"/>
      <c r="G2298" s="6">
        <v>43875.0</v>
      </c>
      <c r="H2298" s="6">
        <v>43511.0</v>
      </c>
      <c r="M2298" s="5" t="s">
        <v>11110</v>
      </c>
      <c r="N2298" s="5" t="s">
        <v>11103</v>
      </c>
      <c r="O2298" s="20">
        <v>2026.0</v>
      </c>
      <c r="P2298" s="20">
        <v>1.0</v>
      </c>
      <c r="Q2298" s="3">
        <v>0.0</v>
      </c>
    </row>
    <row r="2299">
      <c r="A2299" s="3" t="s">
        <v>11111</v>
      </c>
      <c r="B2299" s="3" t="s">
        <v>11112</v>
      </c>
      <c r="C2299" s="20">
        <v>2.0</v>
      </c>
      <c r="D2299" s="20">
        <v>2017.0</v>
      </c>
      <c r="E2299" s="3" t="s">
        <v>11113</v>
      </c>
      <c r="F2299" s="11"/>
      <c r="G2299" s="6">
        <v>43312.0</v>
      </c>
      <c r="H2299" s="6">
        <v>42948.0</v>
      </c>
      <c r="K2299" s="3" t="s">
        <v>11114</v>
      </c>
      <c r="M2299" s="5" t="s">
        <v>11115</v>
      </c>
      <c r="N2299" s="5" t="s">
        <v>11116</v>
      </c>
      <c r="O2299" s="20">
        <v>2026.0</v>
      </c>
      <c r="P2299" s="20">
        <v>1.0</v>
      </c>
      <c r="Q2299" s="3">
        <v>0.0</v>
      </c>
    </row>
    <row r="2300">
      <c r="A2300" s="3" t="s">
        <v>11117</v>
      </c>
      <c r="B2300" s="3" t="s">
        <v>11118</v>
      </c>
      <c r="C2300" s="20">
        <v>2.0</v>
      </c>
      <c r="D2300" s="20">
        <v>2018.0</v>
      </c>
      <c r="E2300" s="3" t="s">
        <v>11119</v>
      </c>
      <c r="F2300" s="11"/>
      <c r="G2300" s="6">
        <v>43677.0</v>
      </c>
      <c r="H2300" s="6">
        <v>43313.0</v>
      </c>
      <c r="K2300" s="3" t="s">
        <v>11120</v>
      </c>
      <c r="M2300" s="5" t="s">
        <v>11121</v>
      </c>
      <c r="N2300" s="5" t="s">
        <v>11122</v>
      </c>
      <c r="O2300" s="20">
        <v>2026.0</v>
      </c>
      <c r="P2300" s="20">
        <v>1.0</v>
      </c>
      <c r="Q2300" s="20">
        <v>1.0</v>
      </c>
    </row>
    <row r="2301">
      <c r="A2301" s="3" t="s">
        <v>11123</v>
      </c>
      <c r="B2301" s="3" t="s">
        <v>11124</v>
      </c>
      <c r="C2301" s="20">
        <v>1.0</v>
      </c>
      <c r="D2301" s="20">
        <v>2017.0</v>
      </c>
      <c r="E2301" s="3" t="s">
        <v>11125</v>
      </c>
      <c r="F2301" s="11"/>
      <c r="G2301" s="6">
        <v>43204.0</v>
      </c>
      <c r="H2301" s="6">
        <v>42840.0</v>
      </c>
      <c r="K2301" s="3" t="s">
        <v>11126</v>
      </c>
      <c r="M2301" s="5" t="s">
        <v>11127</v>
      </c>
      <c r="N2301" s="5" t="s">
        <v>11128</v>
      </c>
      <c r="O2301" s="20">
        <v>2026.0</v>
      </c>
      <c r="P2301" s="20">
        <v>1.0</v>
      </c>
      <c r="Q2301" s="3">
        <v>0.0</v>
      </c>
    </row>
    <row r="2302">
      <c r="A2302" s="3" t="s">
        <v>11129</v>
      </c>
      <c r="B2302" s="3" t="s">
        <v>11130</v>
      </c>
      <c r="C2302" s="20">
        <v>3.0</v>
      </c>
      <c r="D2302" s="20">
        <v>2024.0</v>
      </c>
      <c r="E2302" s="3" t="s">
        <v>11131</v>
      </c>
      <c r="F2302" s="7">
        <v>0.2</v>
      </c>
      <c r="I2302" s="3" t="s">
        <v>11132</v>
      </c>
      <c r="J2302" s="3" t="s">
        <v>11133</v>
      </c>
      <c r="M2302" s="5" t="s">
        <v>11134</v>
      </c>
      <c r="N2302" s="5" t="s">
        <v>11135</v>
      </c>
      <c r="O2302" s="20">
        <v>2026.0</v>
      </c>
      <c r="P2302" s="20">
        <v>1.0</v>
      </c>
      <c r="Q2302" s="20">
        <v>1.0</v>
      </c>
    </row>
    <row r="2303">
      <c r="A2303" s="3" t="s">
        <v>11136</v>
      </c>
      <c r="B2303" s="3" t="s">
        <v>11137</v>
      </c>
      <c r="C2303" s="20">
        <v>3.0</v>
      </c>
      <c r="D2303" s="20">
        <v>2025.0</v>
      </c>
      <c r="E2303" s="3" t="s">
        <v>11129</v>
      </c>
      <c r="F2303" s="7">
        <v>0.2</v>
      </c>
      <c r="K2303" s="3" t="s">
        <v>11138</v>
      </c>
      <c r="M2303" s="5" t="s">
        <v>11139</v>
      </c>
      <c r="N2303" s="5" t="s">
        <v>11135</v>
      </c>
      <c r="O2303" s="20">
        <v>2026.0</v>
      </c>
      <c r="P2303" s="20">
        <v>1.0</v>
      </c>
      <c r="Q2303" s="20">
        <v>1.0</v>
      </c>
    </row>
    <row r="2304">
      <c r="A2304" s="3" t="s">
        <v>11140</v>
      </c>
      <c r="B2304" s="3" t="s">
        <v>11141</v>
      </c>
      <c r="C2304" s="20">
        <v>3.0</v>
      </c>
      <c r="D2304" s="20">
        <v>2017.0</v>
      </c>
      <c r="E2304" s="3" t="s">
        <v>11142</v>
      </c>
      <c r="F2304" s="11"/>
      <c r="G2304" s="6">
        <v>43426.0</v>
      </c>
      <c r="H2304" s="6">
        <v>43062.0</v>
      </c>
      <c r="K2304" s="3" t="s">
        <v>11143</v>
      </c>
      <c r="M2304" s="5" t="s">
        <v>11144</v>
      </c>
      <c r="N2304" s="5" t="s">
        <v>11135</v>
      </c>
      <c r="O2304" s="20">
        <v>2026.0</v>
      </c>
      <c r="P2304" s="20">
        <v>1.0</v>
      </c>
      <c r="Q2304" s="20">
        <v>1.0</v>
      </c>
    </row>
    <row r="2305">
      <c r="A2305" s="3" t="s">
        <v>11142</v>
      </c>
      <c r="B2305" s="3" t="s">
        <v>11145</v>
      </c>
      <c r="C2305" s="20">
        <v>4.0</v>
      </c>
      <c r="D2305" s="20">
        <v>2016.0</v>
      </c>
      <c r="E2305" s="3" t="s">
        <v>11146</v>
      </c>
      <c r="F2305" s="11"/>
      <c r="G2305" s="6">
        <v>43061.0</v>
      </c>
      <c r="H2305" s="6">
        <v>42697.0</v>
      </c>
      <c r="M2305" s="5" t="s">
        <v>11147</v>
      </c>
      <c r="N2305" s="5" t="s">
        <v>11135</v>
      </c>
      <c r="O2305" s="20">
        <v>2026.0</v>
      </c>
      <c r="P2305" s="20">
        <v>1.0</v>
      </c>
      <c r="Q2305" s="3">
        <v>0.0</v>
      </c>
    </row>
    <row r="2306">
      <c r="A2306" s="3" t="s">
        <v>11148</v>
      </c>
      <c r="B2306" s="3" t="s">
        <v>11149</v>
      </c>
      <c r="C2306" s="20">
        <v>1.0</v>
      </c>
      <c r="D2306" s="20">
        <v>2018.0</v>
      </c>
      <c r="F2306" s="11"/>
      <c r="G2306" s="6">
        <v>43555.0</v>
      </c>
      <c r="H2306" s="6">
        <v>43191.0</v>
      </c>
      <c r="J2306" s="3" t="s">
        <v>11150</v>
      </c>
      <c r="M2306" s="5" t="s">
        <v>11151</v>
      </c>
      <c r="N2306" s="5" t="s">
        <v>1336</v>
      </c>
      <c r="O2306" s="20">
        <v>2026.0</v>
      </c>
      <c r="P2306" s="20">
        <v>1.0</v>
      </c>
      <c r="Q2306" s="3">
        <v>0.0</v>
      </c>
    </row>
    <row r="2307">
      <c r="A2307" s="3" t="s">
        <v>11152</v>
      </c>
      <c r="B2307" s="3" t="s">
        <v>11153</v>
      </c>
      <c r="C2307" s="20">
        <v>1.0</v>
      </c>
      <c r="D2307" s="20">
        <v>2026.0</v>
      </c>
      <c r="E2307" s="3" t="s">
        <v>1331</v>
      </c>
      <c r="F2307" s="7">
        <v>0.11</v>
      </c>
      <c r="L2307" s="3" t="s">
        <v>495</v>
      </c>
      <c r="M2307" s="5" t="s">
        <v>11154</v>
      </c>
      <c r="N2307" s="5" t="s">
        <v>1336</v>
      </c>
      <c r="O2307" s="20">
        <v>2026.0</v>
      </c>
      <c r="P2307" s="20">
        <v>1.0</v>
      </c>
      <c r="Q2307" s="3">
        <v>0.0</v>
      </c>
    </row>
    <row r="2308">
      <c r="A2308" s="3" t="s">
        <v>1333</v>
      </c>
      <c r="B2308" s="3" t="s">
        <v>11155</v>
      </c>
      <c r="C2308" s="20">
        <v>1.0</v>
      </c>
      <c r="D2308" s="20">
        <v>2024.0</v>
      </c>
      <c r="E2308" s="3" t="s">
        <v>11156</v>
      </c>
      <c r="F2308" s="7">
        <v>0.11</v>
      </c>
      <c r="I2308" s="3" t="s">
        <v>11157</v>
      </c>
      <c r="J2308" s="3" t="s">
        <v>11158</v>
      </c>
      <c r="M2308" s="5" t="s">
        <v>11159</v>
      </c>
      <c r="N2308" s="5" t="s">
        <v>1336</v>
      </c>
      <c r="O2308" s="20">
        <v>2026.0</v>
      </c>
      <c r="P2308" s="20">
        <v>1.0</v>
      </c>
      <c r="Q2308" s="20">
        <v>1.0</v>
      </c>
    </row>
    <row r="2309">
      <c r="A2309" s="3" t="s">
        <v>11156</v>
      </c>
      <c r="B2309" s="3" t="s">
        <v>11160</v>
      </c>
      <c r="C2309" s="20">
        <v>1.0</v>
      </c>
      <c r="D2309" s="20">
        <v>2023.0</v>
      </c>
      <c r="E2309" s="3" t="s">
        <v>11161</v>
      </c>
      <c r="F2309" s="7">
        <v>0.11</v>
      </c>
      <c r="I2309" s="3" t="s">
        <v>11162</v>
      </c>
      <c r="J2309" s="3" t="s">
        <v>11163</v>
      </c>
      <c r="M2309" s="5" t="s">
        <v>11164</v>
      </c>
      <c r="N2309" s="5" t="s">
        <v>1336</v>
      </c>
      <c r="O2309" s="20">
        <v>2026.0</v>
      </c>
      <c r="P2309" s="20">
        <v>1.0</v>
      </c>
      <c r="Q2309" s="3">
        <v>0.0</v>
      </c>
    </row>
    <row r="2310">
      <c r="A2310" s="3" t="s">
        <v>11161</v>
      </c>
      <c r="B2310" s="3" t="s">
        <v>11165</v>
      </c>
      <c r="C2310" s="20">
        <v>1.0</v>
      </c>
      <c r="D2310" s="20">
        <v>2022.0</v>
      </c>
      <c r="E2310" s="3" t="s">
        <v>11166</v>
      </c>
      <c r="F2310" s="11"/>
      <c r="J2310" s="3" t="s">
        <v>11167</v>
      </c>
      <c r="M2310" s="5" t="s">
        <v>11168</v>
      </c>
      <c r="N2310" s="5" t="s">
        <v>1336</v>
      </c>
      <c r="O2310" s="20">
        <v>2026.0</v>
      </c>
      <c r="P2310" s="20">
        <v>1.0</v>
      </c>
      <c r="Q2310" s="20">
        <v>1.0</v>
      </c>
    </row>
    <row r="2311">
      <c r="A2311" s="3" t="s">
        <v>11166</v>
      </c>
      <c r="B2311" s="3" t="s">
        <v>11169</v>
      </c>
      <c r="C2311" s="20">
        <v>1.0</v>
      </c>
      <c r="D2311" s="20">
        <v>2021.0</v>
      </c>
      <c r="E2311" s="3" t="s">
        <v>11170</v>
      </c>
      <c r="F2311" s="11"/>
      <c r="J2311" s="3" t="s">
        <v>11171</v>
      </c>
      <c r="M2311" s="5" t="s">
        <v>11172</v>
      </c>
      <c r="N2311" s="5" t="s">
        <v>1336</v>
      </c>
      <c r="O2311" s="20">
        <v>2026.0</v>
      </c>
      <c r="P2311" s="20">
        <v>1.0</v>
      </c>
      <c r="Q2311" s="20">
        <v>1.0</v>
      </c>
    </row>
    <row r="2312">
      <c r="A2312" s="3" t="s">
        <v>11170</v>
      </c>
      <c r="B2312" s="3" t="s">
        <v>11173</v>
      </c>
      <c r="C2312" s="20">
        <v>1.0</v>
      </c>
      <c r="D2312" s="20">
        <v>2020.0</v>
      </c>
      <c r="E2312" s="3" t="s">
        <v>11174</v>
      </c>
      <c r="F2312" s="11"/>
      <c r="G2312" s="6">
        <v>44286.0</v>
      </c>
      <c r="H2312" s="6">
        <v>43922.0</v>
      </c>
      <c r="J2312" s="3" t="s">
        <v>11175</v>
      </c>
      <c r="M2312" s="5" t="s">
        <v>11176</v>
      </c>
      <c r="N2312" s="5" t="s">
        <v>1336</v>
      </c>
      <c r="O2312" s="20">
        <v>2026.0</v>
      </c>
      <c r="P2312" s="20">
        <v>1.0</v>
      </c>
      <c r="Q2312" s="3">
        <v>0.0</v>
      </c>
    </row>
    <row r="2313">
      <c r="A2313" s="3" t="s">
        <v>11174</v>
      </c>
      <c r="B2313" s="3" t="s">
        <v>11177</v>
      </c>
      <c r="C2313" s="20">
        <v>1.0</v>
      </c>
      <c r="D2313" s="20">
        <v>2019.0</v>
      </c>
      <c r="E2313" s="3" t="s">
        <v>11148</v>
      </c>
      <c r="F2313" s="11"/>
      <c r="G2313" s="6">
        <v>43921.0</v>
      </c>
      <c r="H2313" s="6">
        <v>43556.0</v>
      </c>
      <c r="M2313" s="5" t="s">
        <v>11178</v>
      </c>
      <c r="N2313" s="5" t="s">
        <v>1336</v>
      </c>
      <c r="O2313" s="20">
        <v>2026.0</v>
      </c>
      <c r="P2313" s="20">
        <v>1.0</v>
      </c>
      <c r="Q2313" s="20">
        <v>1.0</v>
      </c>
    </row>
    <row r="2314">
      <c r="A2314" s="3" t="s">
        <v>11179</v>
      </c>
      <c r="B2314" s="3" t="s">
        <v>11180</v>
      </c>
      <c r="C2314" s="20">
        <v>4.0</v>
      </c>
      <c r="D2314" s="20">
        <v>2018.0</v>
      </c>
      <c r="E2314" s="3" t="s">
        <v>11181</v>
      </c>
      <c r="F2314" s="11"/>
      <c r="G2314" s="6">
        <v>43799.0</v>
      </c>
      <c r="H2314" s="6">
        <v>43435.0</v>
      </c>
      <c r="M2314" s="5" t="s">
        <v>11182</v>
      </c>
      <c r="N2314" s="5" t="s">
        <v>931</v>
      </c>
      <c r="O2314" s="20">
        <v>2026.0</v>
      </c>
      <c r="P2314" s="20">
        <v>1.0</v>
      </c>
      <c r="Q2314" s="20">
        <v>1.0</v>
      </c>
    </row>
    <row r="2315">
      <c r="A2315" s="3" t="s">
        <v>11181</v>
      </c>
      <c r="B2315" s="3" t="s">
        <v>11183</v>
      </c>
      <c r="C2315" s="20">
        <v>4.0</v>
      </c>
      <c r="D2315" s="20">
        <v>2017.0</v>
      </c>
      <c r="E2315" s="3" t="s">
        <v>11184</v>
      </c>
      <c r="F2315" s="11"/>
      <c r="G2315" s="6">
        <v>43434.0</v>
      </c>
      <c r="H2315" s="6">
        <v>43070.0</v>
      </c>
      <c r="M2315" s="5" t="s">
        <v>11185</v>
      </c>
      <c r="N2315" s="5" t="s">
        <v>931</v>
      </c>
      <c r="O2315" s="20">
        <v>2026.0</v>
      </c>
      <c r="P2315" s="20">
        <v>1.0</v>
      </c>
      <c r="Q2315" s="3">
        <v>0.0</v>
      </c>
    </row>
    <row r="2316">
      <c r="A2316" s="3" t="s">
        <v>11184</v>
      </c>
      <c r="B2316" s="3" t="s">
        <v>11186</v>
      </c>
      <c r="C2316" s="20">
        <v>3.0</v>
      </c>
      <c r="D2316" s="20">
        <v>2016.0</v>
      </c>
      <c r="E2316" s="3" t="s">
        <v>11187</v>
      </c>
      <c r="F2316" s="11"/>
      <c r="G2316" s="6">
        <v>43069.0</v>
      </c>
      <c r="H2316" s="6">
        <v>42705.0</v>
      </c>
      <c r="M2316" s="5" t="s">
        <v>11188</v>
      </c>
      <c r="N2316" s="5" t="s">
        <v>931</v>
      </c>
      <c r="O2316" s="20">
        <v>2026.0</v>
      </c>
      <c r="P2316" s="20">
        <v>1.0</v>
      </c>
      <c r="Q2316" s="3">
        <v>0.0</v>
      </c>
    </row>
    <row r="2317">
      <c r="A2317" s="3" t="s">
        <v>11189</v>
      </c>
      <c r="B2317" s="3" t="s">
        <v>11190</v>
      </c>
      <c r="C2317" s="20">
        <v>4.0</v>
      </c>
      <c r="D2317" s="20">
        <v>2023.0</v>
      </c>
      <c r="E2317" s="3" t="s">
        <v>11191</v>
      </c>
      <c r="F2317" s="7">
        <v>0.0576</v>
      </c>
      <c r="I2317" s="3" t="s">
        <v>11192</v>
      </c>
      <c r="J2317" s="3" t="s">
        <v>11193</v>
      </c>
      <c r="M2317" s="5" t="s">
        <v>11194</v>
      </c>
      <c r="N2317" s="5" t="s">
        <v>931</v>
      </c>
      <c r="O2317" s="20">
        <v>2026.0</v>
      </c>
      <c r="P2317" s="20">
        <v>1.0</v>
      </c>
      <c r="Q2317" s="20">
        <v>1.0</v>
      </c>
    </row>
    <row r="2318">
      <c r="A2318" s="3" t="s">
        <v>11195</v>
      </c>
      <c r="B2318" s="3" t="s">
        <v>11196</v>
      </c>
      <c r="C2318" s="20">
        <v>3.0</v>
      </c>
      <c r="D2318" s="20">
        <v>2021.0</v>
      </c>
      <c r="E2318" s="3" t="s">
        <v>11197</v>
      </c>
      <c r="F2318" s="11"/>
      <c r="J2318" s="3" t="s">
        <v>11198</v>
      </c>
      <c r="M2318" s="5" t="s">
        <v>11199</v>
      </c>
      <c r="N2318" s="5" t="s">
        <v>931</v>
      </c>
      <c r="O2318" s="20">
        <v>2026.0</v>
      </c>
      <c r="P2318" s="20">
        <v>1.0</v>
      </c>
      <c r="Q2318" s="3">
        <v>0.0</v>
      </c>
    </row>
    <row r="2319">
      <c r="A2319" s="3" t="s">
        <v>11197</v>
      </c>
      <c r="B2319" s="3" t="s">
        <v>11200</v>
      </c>
      <c r="C2319" s="20">
        <v>4.0</v>
      </c>
      <c r="D2319" s="20">
        <v>2020.0</v>
      </c>
      <c r="E2319" s="3" t="s">
        <v>11201</v>
      </c>
      <c r="F2319" s="11"/>
      <c r="G2319" s="6">
        <v>44530.0</v>
      </c>
      <c r="H2319" s="6">
        <v>44166.0</v>
      </c>
      <c r="J2319" s="3" t="s">
        <v>11202</v>
      </c>
      <c r="M2319" s="5" t="s">
        <v>11203</v>
      </c>
      <c r="N2319" s="5" t="s">
        <v>931</v>
      </c>
      <c r="O2319" s="20">
        <v>2026.0</v>
      </c>
      <c r="P2319" s="20">
        <v>1.0</v>
      </c>
      <c r="Q2319" s="3">
        <v>0.0</v>
      </c>
    </row>
    <row r="2320">
      <c r="A2320" s="3" t="s">
        <v>11201</v>
      </c>
      <c r="B2320" s="3" t="s">
        <v>11204</v>
      </c>
      <c r="C2320" s="20">
        <v>3.0</v>
      </c>
      <c r="D2320" s="20">
        <v>2019.0</v>
      </c>
      <c r="E2320" s="3" t="s">
        <v>11179</v>
      </c>
      <c r="F2320" s="11"/>
      <c r="G2320" s="6">
        <v>44165.0</v>
      </c>
      <c r="H2320" s="6">
        <v>43800.0</v>
      </c>
      <c r="J2320" s="3" t="s">
        <v>11205</v>
      </c>
      <c r="M2320" s="5" t="s">
        <v>11206</v>
      </c>
      <c r="N2320" s="5" t="s">
        <v>931</v>
      </c>
      <c r="O2320" s="20">
        <v>2026.0</v>
      </c>
      <c r="P2320" s="20">
        <v>1.0</v>
      </c>
      <c r="Q2320" s="20">
        <v>1.0</v>
      </c>
    </row>
    <row r="2321">
      <c r="A2321" s="3" t="s">
        <v>11207</v>
      </c>
      <c r="B2321" s="3" t="s">
        <v>11208</v>
      </c>
      <c r="C2321" s="20">
        <v>1.0</v>
      </c>
      <c r="D2321" s="20">
        <v>2022.0</v>
      </c>
      <c r="E2321" s="3" t="s">
        <v>11209</v>
      </c>
      <c r="F2321" s="7">
        <v>0.11</v>
      </c>
      <c r="K2321" s="3" t="s">
        <v>11210</v>
      </c>
      <c r="M2321" s="5" t="s">
        <v>11211</v>
      </c>
      <c r="N2321" s="5" t="s">
        <v>11212</v>
      </c>
      <c r="O2321" s="20">
        <v>2026.0</v>
      </c>
      <c r="P2321" s="20">
        <v>1.0</v>
      </c>
      <c r="Q2321" s="20">
        <v>1.0</v>
      </c>
    </row>
    <row r="2322">
      <c r="A2322" s="3" t="s">
        <v>11213</v>
      </c>
      <c r="B2322" s="3" t="s">
        <v>11214</v>
      </c>
      <c r="C2322" s="20">
        <v>4.0</v>
      </c>
      <c r="D2322" s="20">
        <v>2016.0</v>
      </c>
      <c r="E2322" s="3" t="s">
        <v>11215</v>
      </c>
      <c r="F2322" s="11"/>
      <c r="G2322" s="6">
        <v>43076.0</v>
      </c>
      <c r="H2322" s="6">
        <v>42712.0</v>
      </c>
      <c r="M2322" s="5" t="s">
        <v>11216</v>
      </c>
      <c r="N2322" s="5" t="s">
        <v>11217</v>
      </c>
      <c r="O2322" s="20">
        <v>2026.0</v>
      </c>
      <c r="P2322" s="20">
        <v>1.0</v>
      </c>
      <c r="Q2322" s="3">
        <v>0.0</v>
      </c>
    </row>
    <row r="2323">
      <c r="A2323" s="3" t="s">
        <v>11218</v>
      </c>
      <c r="B2323" s="3" t="s">
        <v>11219</v>
      </c>
      <c r="C2323" s="20">
        <v>4.0</v>
      </c>
      <c r="D2323" s="20">
        <v>2017.0</v>
      </c>
      <c r="E2323" s="3" t="s">
        <v>11213</v>
      </c>
      <c r="F2323" s="11"/>
      <c r="G2323" s="6">
        <v>43441.0</v>
      </c>
      <c r="H2323" s="6">
        <v>43077.0</v>
      </c>
      <c r="K2323" s="3" t="s">
        <v>11220</v>
      </c>
      <c r="M2323" s="5" t="s">
        <v>11221</v>
      </c>
      <c r="N2323" s="5" t="s">
        <v>11217</v>
      </c>
      <c r="O2323" s="20">
        <v>2026.0</v>
      </c>
      <c r="P2323" s="20">
        <v>1.0</v>
      </c>
      <c r="Q2323" s="3">
        <v>0.0</v>
      </c>
    </row>
    <row r="2324">
      <c r="A2324" s="3" t="s">
        <v>6150</v>
      </c>
      <c r="B2324" s="3" t="s">
        <v>11222</v>
      </c>
      <c r="C2324" s="20">
        <v>2.0</v>
      </c>
      <c r="D2324" s="20">
        <v>2022.0</v>
      </c>
      <c r="E2324" s="3" t="s">
        <v>9891</v>
      </c>
      <c r="F2324" s="7">
        <v>0.15</v>
      </c>
      <c r="J2324" s="3" t="s">
        <v>11223</v>
      </c>
      <c r="M2324" s="5" t="s">
        <v>11224</v>
      </c>
      <c r="N2324" s="5" t="s">
        <v>6153</v>
      </c>
      <c r="O2324" s="20">
        <v>2026.0</v>
      </c>
      <c r="P2324" s="20">
        <v>1.0</v>
      </c>
      <c r="Q2324" s="20">
        <v>1.0</v>
      </c>
    </row>
    <row r="2325">
      <c r="A2325" s="3" t="s">
        <v>11225</v>
      </c>
      <c r="B2325" s="3" t="s">
        <v>11226</v>
      </c>
      <c r="C2325" s="20">
        <v>1.0</v>
      </c>
      <c r="D2325" s="20">
        <v>2018.0</v>
      </c>
      <c r="E2325" s="3" t="s">
        <v>11227</v>
      </c>
      <c r="F2325" s="11"/>
      <c r="G2325" s="6">
        <v>43600.0</v>
      </c>
      <c r="H2325" s="6">
        <v>43236.0</v>
      </c>
      <c r="M2325" s="5" t="s">
        <v>11228</v>
      </c>
      <c r="N2325" s="5" t="s">
        <v>11229</v>
      </c>
      <c r="O2325" s="20">
        <v>2026.0</v>
      </c>
      <c r="P2325" s="20">
        <v>1.0</v>
      </c>
      <c r="Q2325" s="3">
        <v>0.0</v>
      </c>
    </row>
    <row r="2326">
      <c r="A2326" s="3" t="s">
        <v>11227</v>
      </c>
      <c r="B2326" s="3" t="s">
        <v>11230</v>
      </c>
      <c r="C2326" s="20">
        <v>2.0</v>
      </c>
      <c r="D2326" s="20">
        <v>2017.0</v>
      </c>
      <c r="E2326" s="3" t="s">
        <v>11231</v>
      </c>
      <c r="F2326" s="11"/>
      <c r="G2326" s="6">
        <v>43235.0</v>
      </c>
      <c r="H2326" s="6">
        <v>42871.0</v>
      </c>
      <c r="M2326" s="5" t="s">
        <v>11232</v>
      </c>
      <c r="N2326" s="5" t="s">
        <v>11229</v>
      </c>
      <c r="O2326" s="20">
        <v>2026.0</v>
      </c>
      <c r="P2326" s="20">
        <v>1.0</v>
      </c>
      <c r="Q2326" s="3">
        <v>0.0</v>
      </c>
    </row>
    <row r="2327">
      <c r="A2327" s="3" t="s">
        <v>11233</v>
      </c>
      <c r="B2327" s="3" t="s">
        <v>11234</v>
      </c>
      <c r="C2327" s="20">
        <v>2.0</v>
      </c>
      <c r="D2327" s="20">
        <v>2020.0</v>
      </c>
      <c r="E2327" s="3" t="s">
        <v>11235</v>
      </c>
      <c r="F2327" s="11"/>
      <c r="G2327" s="6">
        <v>44331.0</v>
      </c>
      <c r="H2327" s="6">
        <v>43967.0</v>
      </c>
      <c r="K2327" s="3" t="s">
        <v>11236</v>
      </c>
      <c r="M2327" s="5" t="s">
        <v>11237</v>
      </c>
      <c r="N2327" s="5" t="s">
        <v>11229</v>
      </c>
      <c r="O2327" s="20">
        <v>2026.0</v>
      </c>
      <c r="P2327" s="20">
        <v>1.0</v>
      </c>
      <c r="Q2327" s="3">
        <v>0.0</v>
      </c>
    </row>
    <row r="2328">
      <c r="A2328" s="3" t="s">
        <v>11235</v>
      </c>
      <c r="B2328" s="3" t="s">
        <v>11238</v>
      </c>
      <c r="C2328" s="20">
        <v>1.0</v>
      </c>
      <c r="D2328" s="20">
        <v>2019.0</v>
      </c>
      <c r="E2328" s="3" t="s">
        <v>11225</v>
      </c>
      <c r="F2328" s="11"/>
      <c r="G2328" s="6">
        <v>43966.0</v>
      </c>
      <c r="H2328" s="6">
        <v>43601.0</v>
      </c>
      <c r="M2328" s="5" t="s">
        <v>11239</v>
      </c>
      <c r="N2328" s="5" t="s">
        <v>11229</v>
      </c>
      <c r="O2328" s="20">
        <v>2026.0</v>
      </c>
      <c r="P2328" s="20">
        <v>1.0</v>
      </c>
      <c r="Q2328" s="3">
        <v>0.0</v>
      </c>
    </row>
    <row r="2329">
      <c r="A2329" s="3" t="s">
        <v>1733</v>
      </c>
      <c r="B2329" s="3" t="s">
        <v>11240</v>
      </c>
      <c r="C2329" s="20">
        <v>4.0</v>
      </c>
      <c r="D2329" s="20">
        <v>2018.0</v>
      </c>
      <c r="E2329" s="3" t="s">
        <v>11241</v>
      </c>
      <c r="F2329" s="11"/>
      <c r="G2329" s="6">
        <v>43769.0</v>
      </c>
      <c r="H2329" s="6">
        <v>43405.0</v>
      </c>
      <c r="M2329" s="5" t="s">
        <v>11242</v>
      </c>
      <c r="N2329" s="5" t="s">
        <v>1735</v>
      </c>
      <c r="O2329" s="20">
        <v>2026.0</v>
      </c>
      <c r="P2329" s="20">
        <v>1.0</v>
      </c>
      <c r="Q2329" s="20">
        <v>1.0</v>
      </c>
    </row>
    <row r="2330">
      <c r="A2330" s="3" t="s">
        <v>2748</v>
      </c>
      <c r="B2330" s="3" t="s">
        <v>11243</v>
      </c>
      <c r="C2330" s="20">
        <v>4.0</v>
      </c>
      <c r="D2330" s="20">
        <v>2023.0</v>
      </c>
      <c r="E2330" s="3" t="s">
        <v>1749</v>
      </c>
      <c r="F2330" s="7">
        <v>0.0222</v>
      </c>
      <c r="J2330" s="3" t="s">
        <v>11244</v>
      </c>
      <c r="M2330" s="5" t="s">
        <v>11245</v>
      </c>
      <c r="N2330" s="5" t="s">
        <v>1754</v>
      </c>
      <c r="O2330" s="20">
        <v>2026.0</v>
      </c>
      <c r="P2330" s="20">
        <v>1.0</v>
      </c>
      <c r="Q2330" s="20">
        <v>1.0</v>
      </c>
    </row>
    <row r="2331">
      <c r="A2331" s="3" t="s">
        <v>11241</v>
      </c>
      <c r="B2331" s="3" t="s">
        <v>11246</v>
      </c>
      <c r="C2331" s="20">
        <v>4.0</v>
      </c>
      <c r="D2331" s="20">
        <v>2017.0</v>
      </c>
      <c r="E2331" s="3" t="s">
        <v>11247</v>
      </c>
      <c r="F2331" s="11"/>
      <c r="G2331" s="6">
        <v>43404.0</v>
      </c>
      <c r="H2331" s="6">
        <v>43040.0</v>
      </c>
      <c r="M2331" s="5" t="s">
        <v>11248</v>
      </c>
      <c r="N2331" s="5" t="s">
        <v>1735</v>
      </c>
      <c r="O2331" s="20">
        <v>2026.0</v>
      </c>
      <c r="P2331" s="20">
        <v>1.0</v>
      </c>
      <c r="Q2331" s="3">
        <v>0.0</v>
      </c>
    </row>
    <row r="2332">
      <c r="A2332" s="3" t="s">
        <v>11249</v>
      </c>
      <c r="B2332" s="3" t="s">
        <v>11250</v>
      </c>
      <c r="C2332" s="20">
        <v>3.0</v>
      </c>
      <c r="D2332" s="20">
        <v>2020.0</v>
      </c>
      <c r="E2332" s="3" t="s">
        <v>11251</v>
      </c>
      <c r="F2332" s="11"/>
      <c r="G2332" s="6">
        <v>44469.0</v>
      </c>
      <c r="H2332" s="6">
        <v>44105.0</v>
      </c>
      <c r="K2332" s="3" t="s">
        <v>11252</v>
      </c>
      <c r="M2332" s="5" t="s">
        <v>11253</v>
      </c>
      <c r="N2332" s="5" t="s">
        <v>11254</v>
      </c>
      <c r="O2332" s="20">
        <v>2026.0</v>
      </c>
      <c r="P2332" s="20">
        <v>1.0</v>
      </c>
      <c r="Q2332" s="3">
        <v>0.0</v>
      </c>
    </row>
    <row r="2333">
      <c r="A2333" s="3" t="s">
        <v>11251</v>
      </c>
      <c r="B2333" s="3" t="s">
        <v>11255</v>
      </c>
      <c r="C2333" s="20">
        <v>3.0</v>
      </c>
      <c r="D2333" s="20">
        <v>2019.0</v>
      </c>
      <c r="E2333" s="3" t="s">
        <v>11256</v>
      </c>
      <c r="F2333" s="11"/>
      <c r="G2333" s="6">
        <v>44104.0</v>
      </c>
      <c r="H2333" s="6">
        <v>43739.0</v>
      </c>
      <c r="M2333" s="5" t="s">
        <v>11257</v>
      </c>
      <c r="N2333" s="5" t="s">
        <v>11254</v>
      </c>
      <c r="O2333" s="20">
        <v>2026.0</v>
      </c>
      <c r="P2333" s="20">
        <v>1.0</v>
      </c>
      <c r="Q2333" s="20">
        <v>1.0</v>
      </c>
    </row>
    <row r="2334">
      <c r="A2334" s="3" t="s">
        <v>11258</v>
      </c>
      <c r="B2334" s="3" t="s">
        <v>11259</v>
      </c>
      <c r="C2334" s="20">
        <v>2.0</v>
      </c>
      <c r="D2334" s="20">
        <v>2018.0</v>
      </c>
      <c r="E2334" s="3" t="s">
        <v>11260</v>
      </c>
      <c r="F2334" s="11"/>
      <c r="G2334" s="6">
        <v>43599.0</v>
      </c>
      <c r="H2334" s="6">
        <v>43235.0</v>
      </c>
      <c r="M2334" s="5" t="s">
        <v>11261</v>
      </c>
      <c r="N2334" s="5" t="s">
        <v>11262</v>
      </c>
      <c r="O2334" s="20">
        <v>2026.0</v>
      </c>
      <c r="P2334" s="20">
        <v>1.0</v>
      </c>
      <c r="Q2334" s="3">
        <v>0.0</v>
      </c>
    </row>
    <row r="2335">
      <c r="A2335" s="3" t="s">
        <v>11260</v>
      </c>
      <c r="B2335" s="3" t="s">
        <v>11263</v>
      </c>
      <c r="C2335" s="20">
        <v>2.0</v>
      </c>
      <c r="D2335" s="20">
        <v>2017.0</v>
      </c>
      <c r="E2335" s="3" t="s">
        <v>11264</v>
      </c>
      <c r="F2335" s="11"/>
      <c r="G2335" s="6">
        <v>43234.0</v>
      </c>
      <c r="H2335" s="6">
        <v>42870.0</v>
      </c>
      <c r="J2335" s="3" t="s">
        <v>11265</v>
      </c>
      <c r="M2335" s="5" t="s">
        <v>11266</v>
      </c>
      <c r="N2335" s="5" t="s">
        <v>11262</v>
      </c>
      <c r="O2335" s="20">
        <v>2026.0</v>
      </c>
      <c r="P2335" s="20">
        <v>1.0</v>
      </c>
      <c r="Q2335" s="3">
        <v>0.0</v>
      </c>
    </row>
    <row r="2336">
      <c r="A2336" s="3" t="s">
        <v>11267</v>
      </c>
      <c r="B2336" s="3" t="s">
        <v>11268</v>
      </c>
      <c r="C2336" s="20">
        <v>1.0</v>
      </c>
      <c r="D2336" s="20">
        <v>2019.0</v>
      </c>
      <c r="E2336" s="3" t="s">
        <v>11258</v>
      </c>
      <c r="F2336" s="11"/>
      <c r="G2336" s="6">
        <v>43965.0</v>
      </c>
      <c r="H2336" s="6">
        <v>43600.0</v>
      </c>
      <c r="K2336" s="3" t="s">
        <v>11269</v>
      </c>
      <c r="M2336" s="5" t="s">
        <v>11270</v>
      </c>
      <c r="N2336" s="5" t="s">
        <v>11262</v>
      </c>
      <c r="O2336" s="20">
        <v>2026.0</v>
      </c>
      <c r="P2336" s="20">
        <v>1.0</v>
      </c>
      <c r="Q2336" s="3">
        <v>0.0</v>
      </c>
    </row>
    <row r="2337">
      <c r="A2337" s="3" t="s">
        <v>11271</v>
      </c>
      <c r="B2337" s="3" t="s">
        <v>11272</v>
      </c>
      <c r="C2337" s="20">
        <v>3.0</v>
      </c>
      <c r="D2337" s="20">
        <v>2025.0</v>
      </c>
      <c r="E2337" s="3" t="s">
        <v>6418</v>
      </c>
      <c r="F2337" s="7">
        <v>0.0212</v>
      </c>
      <c r="I2337" s="3" t="s">
        <v>11273</v>
      </c>
      <c r="J2337" s="3" t="s">
        <v>11274</v>
      </c>
      <c r="M2337" s="5" t="s">
        <v>11275</v>
      </c>
      <c r="N2337" s="5" t="s">
        <v>6424</v>
      </c>
      <c r="O2337" s="20">
        <v>2026.0</v>
      </c>
      <c r="P2337" s="20">
        <v>1.0</v>
      </c>
      <c r="Q2337" s="20">
        <v>1.0</v>
      </c>
    </row>
    <row r="2338">
      <c r="A2338" s="3" t="s">
        <v>11276</v>
      </c>
      <c r="B2338" s="3" t="s">
        <v>11277</v>
      </c>
      <c r="C2338" s="20">
        <v>3.0</v>
      </c>
      <c r="D2338" s="20">
        <v>2016.0</v>
      </c>
      <c r="F2338" s="11"/>
      <c r="G2338" s="6">
        <v>43008.0</v>
      </c>
      <c r="H2338" s="6">
        <v>42644.0</v>
      </c>
      <c r="M2338" s="5" t="s">
        <v>11278</v>
      </c>
      <c r="N2338" s="5" t="s">
        <v>3307</v>
      </c>
      <c r="O2338" s="20">
        <v>2026.0</v>
      </c>
      <c r="P2338" s="20">
        <v>1.0</v>
      </c>
      <c r="Q2338" s="3">
        <v>0.0</v>
      </c>
    </row>
    <row r="2339">
      <c r="A2339" s="3" t="s">
        <v>11279</v>
      </c>
      <c r="B2339" s="3" t="s">
        <v>11280</v>
      </c>
      <c r="C2339" s="20">
        <v>3.0</v>
      </c>
      <c r="D2339" s="20">
        <v>2018.0</v>
      </c>
      <c r="E2339" s="3" t="s">
        <v>11281</v>
      </c>
      <c r="F2339" s="11"/>
      <c r="G2339" s="6">
        <v>43708.0</v>
      </c>
      <c r="H2339" s="6">
        <v>43344.0</v>
      </c>
      <c r="M2339" s="5" t="s">
        <v>11282</v>
      </c>
      <c r="N2339" s="5" t="s">
        <v>11283</v>
      </c>
      <c r="O2339" s="20">
        <v>2026.0</v>
      </c>
      <c r="P2339" s="20">
        <v>1.0</v>
      </c>
      <c r="Q2339" s="20">
        <v>1.0</v>
      </c>
    </row>
    <row r="2340">
      <c r="A2340" s="3" t="s">
        <v>11281</v>
      </c>
      <c r="B2340" s="3" t="s">
        <v>11284</v>
      </c>
      <c r="C2340" s="20">
        <v>3.0</v>
      </c>
      <c r="D2340" s="20">
        <v>2017.0</v>
      </c>
      <c r="E2340" s="3" t="s">
        <v>11285</v>
      </c>
      <c r="F2340" s="11"/>
      <c r="G2340" s="6">
        <v>43343.0</v>
      </c>
      <c r="H2340" s="6">
        <v>42979.0</v>
      </c>
      <c r="M2340" s="5" t="s">
        <v>11286</v>
      </c>
      <c r="N2340" s="5" t="s">
        <v>11283</v>
      </c>
      <c r="O2340" s="20">
        <v>2026.0</v>
      </c>
      <c r="P2340" s="20">
        <v>1.0</v>
      </c>
      <c r="Q2340" s="3">
        <v>0.0</v>
      </c>
    </row>
    <row r="2341">
      <c r="A2341" s="3" t="s">
        <v>11285</v>
      </c>
      <c r="B2341" s="3" t="s">
        <v>11287</v>
      </c>
      <c r="C2341" s="20">
        <v>3.0</v>
      </c>
      <c r="D2341" s="20">
        <v>2016.0</v>
      </c>
      <c r="E2341" s="3" t="s">
        <v>11288</v>
      </c>
      <c r="F2341" s="11"/>
      <c r="G2341" s="6">
        <v>42978.0</v>
      </c>
      <c r="H2341" s="6">
        <v>42614.0</v>
      </c>
      <c r="M2341" s="5" t="s">
        <v>11289</v>
      </c>
      <c r="N2341" s="5" t="s">
        <v>11283</v>
      </c>
      <c r="O2341" s="20">
        <v>2026.0</v>
      </c>
      <c r="P2341" s="20">
        <v>1.0</v>
      </c>
      <c r="Q2341" s="3">
        <v>0.0</v>
      </c>
    </row>
    <row r="2342">
      <c r="A2342" s="3" t="s">
        <v>11290</v>
      </c>
      <c r="B2342" s="3" t="s">
        <v>11291</v>
      </c>
      <c r="C2342" s="20">
        <v>3.0</v>
      </c>
      <c r="D2342" s="20">
        <v>2021.0</v>
      </c>
      <c r="E2342" s="3" t="s">
        <v>11292</v>
      </c>
      <c r="F2342" s="11"/>
      <c r="J2342" s="3" t="s">
        <v>11293</v>
      </c>
      <c r="M2342" s="5" t="s">
        <v>11294</v>
      </c>
      <c r="N2342" s="5" t="s">
        <v>11283</v>
      </c>
      <c r="O2342" s="20">
        <v>2026.0</v>
      </c>
      <c r="P2342" s="20">
        <v>1.0</v>
      </c>
      <c r="Q2342" s="20">
        <v>1.0</v>
      </c>
    </row>
    <row r="2343">
      <c r="A2343" s="3" t="s">
        <v>11292</v>
      </c>
      <c r="B2343" s="3" t="s">
        <v>11295</v>
      </c>
      <c r="C2343" s="20">
        <v>3.0</v>
      </c>
      <c r="D2343" s="20">
        <v>2020.0</v>
      </c>
      <c r="E2343" s="3" t="s">
        <v>11296</v>
      </c>
      <c r="F2343" s="11"/>
      <c r="G2343" s="6">
        <v>44439.0</v>
      </c>
      <c r="H2343" s="6">
        <v>44075.0</v>
      </c>
      <c r="J2343" s="3" t="s">
        <v>11297</v>
      </c>
      <c r="M2343" s="5" t="s">
        <v>11298</v>
      </c>
      <c r="N2343" s="5" t="s">
        <v>11283</v>
      </c>
      <c r="O2343" s="20">
        <v>2026.0</v>
      </c>
      <c r="P2343" s="20">
        <v>1.0</v>
      </c>
      <c r="Q2343" s="20">
        <v>1.0</v>
      </c>
    </row>
    <row r="2344">
      <c r="A2344" s="3" t="s">
        <v>11296</v>
      </c>
      <c r="B2344" s="3" t="s">
        <v>11299</v>
      </c>
      <c r="C2344" s="20">
        <v>3.0</v>
      </c>
      <c r="D2344" s="20">
        <v>2019.0</v>
      </c>
      <c r="E2344" s="3" t="s">
        <v>11279</v>
      </c>
      <c r="F2344" s="11"/>
      <c r="G2344" s="6">
        <v>44074.0</v>
      </c>
      <c r="H2344" s="6">
        <v>43709.0</v>
      </c>
      <c r="M2344" s="5" t="s">
        <v>11300</v>
      </c>
      <c r="N2344" s="5" t="s">
        <v>11283</v>
      </c>
      <c r="O2344" s="20">
        <v>2026.0</v>
      </c>
      <c r="P2344" s="20">
        <v>1.0</v>
      </c>
      <c r="Q2344" s="20">
        <v>1.0</v>
      </c>
    </row>
    <row r="2345">
      <c r="A2345" s="3" t="s">
        <v>11301</v>
      </c>
      <c r="B2345" s="3" t="s">
        <v>11302</v>
      </c>
      <c r="C2345" s="20">
        <v>4.0</v>
      </c>
      <c r="D2345" s="20">
        <v>2019.0</v>
      </c>
      <c r="E2345" s="3" t="s">
        <v>11303</v>
      </c>
      <c r="F2345" s="11"/>
      <c r="G2345" s="6">
        <v>44227.0</v>
      </c>
      <c r="H2345" s="6">
        <v>43862.0</v>
      </c>
      <c r="K2345" s="3" t="s">
        <v>11304</v>
      </c>
      <c r="M2345" s="5" t="s">
        <v>11305</v>
      </c>
      <c r="N2345" s="5" t="s">
        <v>11306</v>
      </c>
      <c r="O2345" s="20">
        <v>2026.0</v>
      </c>
      <c r="P2345" s="20">
        <v>1.0</v>
      </c>
      <c r="Q2345" s="20">
        <v>1.0</v>
      </c>
    </row>
    <row r="2346">
      <c r="A2346" s="3" t="s">
        <v>11303</v>
      </c>
      <c r="B2346" s="3" t="s">
        <v>11307</v>
      </c>
      <c r="C2346" s="20">
        <v>4.0</v>
      </c>
      <c r="D2346" s="20">
        <v>2018.0</v>
      </c>
      <c r="E2346" s="3" t="s">
        <v>11308</v>
      </c>
      <c r="F2346" s="11"/>
      <c r="G2346" s="6">
        <v>43861.0</v>
      </c>
      <c r="H2346" s="6">
        <v>43497.0</v>
      </c>
      <c r="M2346" s="5" t="s">
        <v>11309</v>
      </c>
      <c r="N2346" s="5" t="s">
        <v>11306</v>
      </c>
      <c r="O2346" s="20">
        <v>2026.0</v>
      </c>
      <c r="P2346" s="20">
        <v>1.0</v>
      </c>
      <c r="Q2346" s="20">
        <v>1.0</v>
      </c>
    </row>
    <row r="2347">
      <c r="A2347" s="3" t="s">
        <v>11310</v>
      </c>
      <c r="B2347" s="3" t="s">
        <v>11311</v>
      </c>
      <c r="C2347" s="20">
        <v>3.0</v>
      </c>
      <c r="D2347" s="20">
        <v>2019.0</v>
      </c>
      <c r="E2347" s="3" t="s">
        <v>11312</v>
      </c>
      <c r="F2347" s="11"/>
      <c r="G2347" s="6">
        <v>44067.0</v>
      </c>
      <c r="H2347" s="6">
        <v>43702.0</v>
      </c>
      <c r="K2347" s="3" t="s">
        <v>11313</v>
      </c>
      <c r="M2347" s="5" t="s">
        <v>11314</v>
      </c>
      <c r="N2347" s="5" t="s">
        <v>11315</v>
      </c>
      <c r="O2347" s="20">
        <v>2026.0</v>
      </c>
      <c r="P2347" s="20">
        <v>1.0</v>
      </c>
      <c r="Q2347" s="3">
        <v>0.0</v>
      </c>
    </row>
    <row r="2348">
      <c r="A2348" s="3" t="s">
        <v>11312</v>
      </c>
      <c r="B2348" s="3" t="s">
        <v>11316</v>
      </c>
      <c r="C2348" s="20">
        <v>3.0</v>
      </c>
      <c r="D2348" s="20">
        <v>2018.0</v>
      </c>
      <c r="E2348" s="3" t="s">
        <v>11317</v>
      </c>
      <c r="F2348" s="11"/>
      <c r="G2348" s="6">
        <v>43701.0</v>
      </c>
      <c r="H2348" s="6">
        <v>43337.0</v>
      </c>
      <c r="M2348" s="5" t="s">
        <v>11318</v>
      </c>
      <c r="N2348" s="5" t="s">
        <v>11315</v>
      </c>
      <c r="O2348" s="20">
        <v>2026.0</v>
      </c>
      <c r="P2348" s="20">
        <v>1.0</v>
      </c>
      <c r="Q2348" s="20">
        <v>1.0</v>
      </c>
    </row>
    <row r="2349">
      <c r="A2349" s="3" t="s">
        <v>2952</v>
      </c>
      <c r="B2349" s="3" t="s">
        <v>11319</v>
      </c>
      <c r="C2349" s="20">
        <v>4.0</v>
      </c>
      <c r="D2349" s="20">
        <v>2024.0</v>
      </c>
      <c r="E2349" s="3" t="s">
        <v>11189</v>
      </c>
      <c r="F2349" s="7">
        <v>0.072</v>
      </c>
      <c r="I2349" s="3" t="s">
        <v>11320</v>
      </c>
      <c r="J2349" s="3" t="s">
        <v>11321</v>
      </c>
      <c r="M2349" s="5" t="s">
        <v>11322</v>
      </c>
      <c r="N2349" s="5" t="s">
        <v>931</v>
      </c>
      <c r="O2349" s="20">
        <v>2026.0</v>
      </c>
      <c r="P2349" s="20">
        <v>1.0</v>
      </c>
      <c r="Q2349" s="20">
        <v>1.0</v>
      </c>
    </row>
    <row r="2350">
      <c r="A2350" s="3" t="s">
        <v>11323</v>
      </c>
      <c r="B2350" s="3" t="s">
        <v>11324</v>
      </c>
      <c r="C2350" s="20">
        <v>4.0</v>
      </c>
      <c r="D2350" s="20">
        <v>2017.0</v>
      </c>
      <c r="E2350" s="3" t="s">
        <v>11325</v>
      </c>
      <c r="F2350" s="11"/>
      <c r="G2350" s="6">
        <v>43511.0</v>
      </c>
      <c r="H2350" s="6">
        <v>43147.0</v>
      </c>
      <c r="M2350" s="5" t="s">
        <v>11326</v>
      </c>
      <c r="N2350" s="5" t="s">
        <v>8742</v>
      </c>
      <c r="O2350" s="20">
        <v>2026.0</v>
      </c>
      <c r="P2350" s="20">
        <v>1.0</v>
      </c>
      <c r="Q2350" s="3">
        <v>0.0</v>
      </c>
    </row>
    <row r="2351">
      <c r="A2351" s="3" t="s">
        <v>11325</v>
      </c>
      <c r="B2351" s="3" t="s">
        <v>11327</v>
      </c>
      <c r="C2351" s="20">
        <v>1.0</v>
      </c>
      <c r="D2351" s="20">
        <v>2017.0</v>
      </c>
      <c r="E2351" s="3" t="s">
        <v>8746</v>
      </c>
      <c r="F2351" s="11"/>
      <c r="G2351" s="6">
        <v>43146.0</v>
      </c>
      <c r="H2351" s="6">
        <v>42782.0</v>
      </c>
      <c r="J2351" s="3" t="s">
        <v>11328</v>
      </c>
      <c r="M2351" s="5" t="s">
        <v>11329</v>
      </c>
      <c r="N2351" s="5" t="s">
        <v>8742</v>
      </c>
      <c r="O2351" s="20">
        <v>2026.0</v>
      </c>
      <c r="P2351" s="20">
        <v>1.0</v>
      </c>
      <c r="Q2351" s="3">
        <v>0.0</v>
      </c>
    </row>
    <row r="2352">
      <c r="A2352" s="3" t="s">
        <v>11330</v>
      </c>
      <c r="B2352" s="3" t="s">
        <v>11331</v>
      </c>
      <c r="C2352" s="20">
        <v>1.0</v>
      </c>
      <c r="D2352" s="20">
        <v>2019.0</v>
      </c>
      <c r="E2352" s="3" t="s">
        <v>11323</v>
      </c>
      <c r="F2352" s="11"/>
      <c r="G2352" s="6">
        <v>43876.0</v>
      </c>
      <c r="H2352" s="6">
        <v>43512.0</v>
      </c>
      <c r="K2352" s="3" t="s">
        <v>11332</v>
      </c>
      <c r="M2352" s="5" t="s">
        <v>11333</v>
      </c>
      <c r="N2352" s="5" t="s">
        <v>8742</v>
      </c>
      <c r="O2352" s="20">
        <v>2026.0</v>
      </c>
      <c r="P2352" s="20">
        <v>1.0</v>
      </c>
      <c r="Q2352" s="20">
        <v>1.0</v>
      </c>
    </row>
    <row r="2353">
      <c r="A2353" s="3" t="s">
        <v>11334</v>
      </c>
      <c r="B2353" s="3" t="s">
        <v>11335</v>
      </c>
      <c r="C2353" s="20">
        <v>1.0</v>
      </c>
      <c r="D2353" s="20">
        <v>2019.0</v>
      </c>
      <c r="E2353" s="3" t="s">
        <v>11336</v>
      </c>
      <c r="F2353" s="11"/>
      <c r="G2353" s="6">
        <v>43900.0</v>
      </c>
      <c r="H2353" s="6">
        <v>43533.0</v>
      </c>
      <c r="K2353" s="3" t="s">
        <v>11337</v>
      </c>
      <c r="M2353" s="5" t="s">
        <v>11338</v>
      </c>
      <c r="N2353" s="5" t="s">
        <v>11339</v>
      </c>
      <c r="O2353" s="20">
        <v>2026.0</v>
      </c>
      <c r="P2353" s="20">
        <v>1.0</v>
      </c>
      <c r="Q2353" s="3">
        <v>0.0</v>
      </c>
    </row>
    <row r="2354">
      <c r="A2354" s="3" t="s">
        <v>11340</v>
      </c>
      <c r="B2354" s="3" t="s">
        <v>11341</v>
      </c>
      <c r="C2354" s="20">
        <v>1.0</v>
      </c>
      <c r="D2354" s="20">
        <v>2018.0</v>
      </c>
      <c r="E2354" s="3" t="s">
        <v>10244</v>
      </c>
      <c r="F2354" s="11"/>
      <c r="G2354" s="6">
        <v>43343.0</v>
      </c>
      <c r="H2354" s="6">
        <v>43221.0</v>
      </c>
      <c r="J2354" s="3" t="s">
        <v>11342</v>
      </c>
      <c r="M2354" s="5" t="s">
        <v>11343</v>
      </c>
      <c r="N2354" s="5" t="s">
        <v>6610</v>
      </c>
      <c r="O2354" s="20">
        <v>2026.0</v>
      </c>
      <c r="P2354" s="20">
        <v>1.0</v>
      </c>
      <c r="Q2354" s="3">
        <v>0.0</v>
      </c>
    </row>
    <row r="2355">
      <c r="A2355" s="3" t="s">
        <v>6607</v>
      </c>
      <c r="B2355" s="3" t="s">
        <v>11344</v>
      </c>
      <c r="C2355" s="20">
        <v>3.0</v>
      </c>
      <c r="D2355" s="20">
        <v>2022.0</v>
      </c>
      <c r="E2355" s="3" t="s">
        <v>11345</v>
      </c>
      <c r="F2355" s="7">
        <v>0.15</v>
      </c>
      <c r="J2355" s="3" t="s">
        <v>11346</v>
      </c>
      <c r="M2355" s="5" t="s">
        <v>11347</v>
      </c>
      <c r="N2355" s="5" t="s">
        <v>6610</v>
      </c>
      <c r="O2355" s="20">
        <v>2026.0</v>
      </c>
      <c r="P2355" s="20">
        <v>1.0</v>
      </c>
      <c r="Q2355" s="3">
        <v>0.0</v>
      </c>
    </row>
    <row r="2356">
      <c r="A2356" s="3" t="s">
        <v>11345</v>
      </c>
      <c r="B2356" s="3" t="s">
        <v>11348</v>
      </c>
      <c r="C2356" s="20">
        <v>3.0</v>
      </c>
      <c r="D2356" s="20">
        <v>2021.0</v>
      </c>
      <c r="E2356" s="3" t="s">
        <v>11349</v>
      </c>
      <c r="F2356" s="11"/>
      <c r="J2356" s="3" t="s">
        <v>11350</v>
      </c>
      <c r="M2356" s="5" t="s">
        <v>11351</v>
      </c>
      <c r="N2356" s="5" t="s">
        <v>6610</v>
      </c>
      <c r="O2356" s="20">
        <v>2026.0</v>
      </c>
      <c r="P2356" s="20">
        <v>1.0</v>
      </c>
      <c r="Q2356" s="3">
        <v>0.0</v>
      </c>
    </row>
    <row r="2357">
      <c r="A2357" s="3" t="s">
        <v>11349</v>
      </c>
      <c r="B2357" s="3" t="s">
        <v>11352</v>
      </c>
      <c r="C2357" s="20">
        <v>3.0</v>
      </c>
      <c r="D2357" s="20">
        <v>2020.0</v>
      </c>
      <c r="E2357" s="3" t="s">
        <v>10254</v>
      </c>
      <c r="F2357" s="11"/>
      <c r="G2357" s="6">
        <v>44439.0</v>
      </c>
      <c r="H2357" s="6">
        <v>44075.0</v>
      </c>
      <c r="J2357" s="3" t="s">
        <v>11353</v>
      </c>
      <c r="M2357" s="5" t="s">
        <v>11354</v>
      </c>
      <c r="N2357" s="5" t="s">
        <v>6610</v>
      </c>
      <c r="O2357" s="20">
        <v>2026.0</v>
      </c>
      <c r="P2357" s="20">
        <v>1.0</v>
      </c>
      <c r="Q2357" s="3">
        <v>0.0</v>
      </c>
    </row>
    <row r="2358">
      <c r="A2358" s="3" t="s">
        <v>11355</v>
      </c>
      <c r="B2358" s="3" t="s">
        <v>11356</v>
      </c>
      <c r="C2358" s="20">
        <v>4.0</v>
      </c>
      <c r="D2358" s="20">
        <v>2026.0</v>
      </c>
      <c r="E2358" s="3" t="s">
        <v>9441</v>
      </c>
      <c r="F2358" s="7">
        <v>0.0292</v>
      </c>
      <c r="L2358" s="3" t="s">
        <v>495</v>
      </c>
      <c r="M2358" s="5" t="s">
        <v>11357</v>
      </c>
      <c r="N2358" s="5" t="s">
        <v>9447</v>
      </c>
      <c r="O2358" s="20">
        <v>2026.0</v>
      </c>
      <c r="P2358" s="20">
        <v>1.0</v>
      </c>
      <c r="Q2358" s="3">
        <v>0.0</v>
      </c>
    </row>
    <row r="2359">
      <c r="A2359" s="3" t="s">
        <v>4151</v>
      </c>
      <c r="B2359" s="3" t="s">
        <v>11358</v>
      </c>
      <c r="C2359" s="20">
        <v>4.0</v>
      </c>
      <c r="D2359" s="20">
        <v>2018.0</v>
      </c>
      <c r="E2359" s="3" t="s">
        <v>11359</v>
      </c>
      <c r="F2359" s="11"/>
      <c r="G2359" s="6">
        <v>44196.0</v>
      </c>
      <c r="H2359" s="6">
        <v>43466.0</v>
      </c>
      <c r="M2359" s="5" t="s">
        <v>11360</v>
      </c>
      <c r="N2359" s="5" t="s">
        <v>4154</v>
      </c>
      <c r="O2359" s="20">
        <v>2026.0</v>
      </c>
      <c r="P2359" s="20">
        <v>1.0</v>
      </c>
      <c r="Q2359" s="20">
        <v>1.0</v>
      </c>
    </row>
    <row r="2360">
      <c r="A2360" s="3" t="s">
        <v>11361</v>
      </c>
      <c r="B2360" s="3" t="s">
        <v>11362</v>
      </c>
      <c r="C2360" s="20">
        <v>3.0</v>
      </c>
      <c r="D2360" s="20">
        <v>2019.0</v>
      </c>
      <c r="E2360" s="3" t="s">
        <v>11363</v>
      </c>
      <c r="F2360" s="11"/>
      <c r="G2360" s="6">
        <v>44073.0</v>
      </c>
      <c r="H2360" s="6">
        <v>43709.0</v>
      </c>
      <c r="K2360" s="3" t="s">
        <v>11364</v>
      </c>
      <c r="M2360" s="5" t="s">
        <v>11365</v>
      </c>
      <c r="N2360" s="5" t="s">
        <v>11366</v>
      </c>
      <c r="O2360" s="20">
        <v>2026.0</v>
      </c>
      <c r="P2360" s="20">
        <v>1.0</v>
      </c>
      <c r="Q2360" s="20">
        <v>1.0</v>
      </c>
    </row>
    <row r="2361">
      <c r="A2361" s="3" t="s">
        <v>11367</v>
      </c>
      <c r="B2361" s="3" t="s">
        <v>11368</v>
      </c>
      <c r="C2361" s="20">
        <v>2.0</v>
      </c>
      <c r="D2361" s="20">
        <v>2017.0</v>
      </c>
      <c r="E2361" s="3" t="s">
        <v>11369</v>
      </c>
      <c r="F2361" s="11"/>
      <c r="G2361" s="6">
        <v>43251.0</v>
      </c>
      <c r="H2361" s="6">
        <v>42887.0</v>
      </c>
      <c r="K2361" s="3" t="s">
        <v>11370</v>
      </c>
      <c r="M2361" s="5" t="s">
        <v>11371</v>
      </c>
      <c r="N2361" s="5" t="s">
        <v>11372</v>
      </c>
      <c r="O2361" s="20">
        <v>2026.0</v>
      </c>
      <c r="P2361" s="20">
        <v>1.0</v>
      </c>
      <c r="Q2361" s="3">
        <v>0.0</v>
      </c>
    </row>
    <row r="2362">
      <c r="A2362" s="3" t="s">
        <v>11373</v>
      </c>
      <c r="B2362" s="3" t="s">
        <v>11374</v>
      </c>
      <c r="C2362" s="20">
        <v>3.0</v>
      </c>
      <c r="D2362" s="20">
        <v>2018.0</v>
      </c>
      <c r="E2362" s="3" t="s">
        <v>11375</v>
      </c>
      <c r="F2362" s="11"/>
      <c r="G2362" s="6">
        <v>44057.0</v>
      </c>
      <c r="H2362" s="6">
        <v>43327.0</v>
      </c>
      <c r="M2362" s="5" t="s">
        <v>11376</v>
      </c>
      <c r="N2362" s="5" t="s">
        <v>11377</v>
      </c>
      <c r="O2362" s="20">
        <v>2026.0</v>
      </c>
      <c r="P2362" s="20">
        <v>1.0</v>
      </c>
      <c r="Q2362" s="20">
        <v>1.0</v>
      </c>
    </row>
    <row r="2363">
      <c r="A2363" s="3" t="s">
        <v>11375</v>
      </c>
      <c r="B2363" s="3" t="s">
        <v>11378</v>
      </c>
      <c r="C2363" s="20">
        <v>3.0</v>
      </c>
      <c r="D2363" s="20">
        <v>2017.0</v>
      </c>
      <c r="E2363" s="3" t="s">
        <v>11379</v>
      </c>
      <c r="F2363" s="11"/>
      <c r="G2363" s="6">
        <v>43326.0</v>
      </c>
      <c r="H2363" s="6">
        <v>42962.0</v>
      </c>
      <c r="M2363" s="5" t="s">
        <v>11380</v>
      </c>
      <c r="N2363" s="5" t="s">
        <v>11377</v>
      </c>
      <c r="O2363" s="20">
        <v>2026.0</v>
      </c>
      <c r="P2363" s="20">
        <v>1.0</v>
      </c>
      <c r="Q2363" s="3">
        <v>0.0</v>
      </c>
    </row>
    <row r="2364">
      <c r="A2364" s="3" t="s">
        <v>11381</v>
      </c>
      <c r="B2364" s="3" t="s">
        <v>11382</v>
      </c>
      <c r="C2364" s="20">
        <v>3.0</v>
      </c>
      <c r="D2364" s="20">
        <v>2020.0</v>
      </c>
      <c r="E2364" s="3" t="s">
        <v>11373</v>
      </c>
      <c r="F2364" s="11"/>
      <c r="G2364" s="6">
        <v>44422.0</v>
      </c>
      <c r="H2364" s="6">
        <v>44058.0</v>
      </c>
      <c r="K2364" s="3" t="s">
        <v>11383</v>
      </c>
      <c r="M2364" s="5" t="s">
        <v>11384</v>
      </c>
      <c r="N2364" s="5" t="s">
        <v>11377</v>
      </c>
      <c r="O2364" s="20">
        <v>2026.0</v>
      </c>
      <c r="P2364" s="20">
        <v>1.0</v>
      </c>
      <c r="Q2364" s="20">
        <v>1.0</v>
      </c>
    </row>
    <row r="2365">
      <c r="A2365" s="3" t="s">
        <v>11385</v>
      </c>
      <c r="B2365" s="3" t="s">
        <v>11386</v>
      </c>
      <c r="C2365" s="20">
        <v>2.0</v>
      </c>
      <c r="D2365" s="20">
        <v>2017.0</v>
      </c>
      <c r="E2365" s="3" t="s">
        <v>11387</v>
      </c>
      <c r="F2365" s="11"/>
      <c r="G2365" s="6">
        <v>43305.0</v>
      </c>
      <c r="H2365" s="6">
        <v>42941.0</v>
      </c>
      <c r="M2365" s="5" t="s">
        <v>11388</v>
      </c>
      <c r="N2365" s="5" t="s">
        <v>576</v>
      </c>
      <c r="O2365" s="20">
        <v>2026.0</v>
      </c>
      <c r="P2365" s="20">
        <v>1.0</v>
      </c>
      <c r="Q2365" s="3">
        <v>0.0</v>
      </c>
    </row>
    <row r="2366">
      <c r="A2366" s="3" t="s">
        <v>11389</v>
      </c>
      <c r="B2366" s="3" t="s">
        <v>11390</v>
      </c>
      <c r="C2366" s="20">
        <v>2.0</v>
      </c>
      <c r="D2366" s="20">
        <v>2019.0</v>
      </c>
      <c r="E2366" s="3" t="s">
        <v>11391</v>
      </c>
      <c r="F2366" s="11"/>
      <c r="G2366" s="6">
        <v>44036.0</v>
      </c>
      <c r="H2366" s="6">
        <v>43671.0</v>
      </c>
      <c r="J2366" s="3" t="s">
        <v>9418</v>
      </c>
      <c r="K2366" s="3" t="s">
        <v>11392</v>
      </c>
      <c r="M2366" s="5" t="s">
        <v>11393</v>
      </c>
      <c r="N2366" s="5" t="s">
        <v>576</v>
      </c>
      <c r="O2366" s="20">
        <v>2026.0</v>
      </c>
      <c r="P2366" s="20">
        <v>1.0</v>
      </c>
      <c r="Q2366" s="3">
        <v>0.0</v>
      </c>
    </row>
    <row r="2367">
      <c r="A2367" s="3" t="s">
        <v>11391</v>
      </c>
      <c r="B2367" s="3" t="s">
        <v>11394</v>
      </c>
      <c r="C2367" s="20">
        <v>2.0</v>
      </c>
      <c r="D2367" s="20">
        <v>2018.0</v>
      </c>
      <c r="E2367" s="3" t="s">
        <v>11385</v>
      </c>
      <c r="F2367" s="11"/>
      <c r="G2367" s="6">
        <v>43670.0</v>
      </c>
      <c r="H2367" s="6">
        <v>43306.0</v>
      </c>
      <c r="J2367" s="3" t="s">
        <v>11395</v>
      </c>
      <c r="M2367" s="5" t="s">
        <v>11396</v>
      </c>
      <c r="N2367" s="5" t="s">
        <v>576</v>
      </c>
      <c r="O2367" s="20">
        <v>2026.0</v>
      </c>
      <c r="P2367" s="20">
        <v>1.0</v>
      </c>
      <c r="Q2367" s="3">
        <v>0.0</v>
      </c>
    </row>
    <row r="2368">
      <c r="A2368" s="3" t="s">
        <v>11397</v>
      </c>
      <c r="B2368" s="3" t="s">
        <v>11398</v>
      </c>
      <c r="C2368" s="20">
        <v>3.0</v>
      </c>
      <c r="D2368" s="20">
        <v>2019.0</v>
      </c>
      <c r="E2368" s="3" t="s">
        <v>11399</v>
      </c>
      <c r="F2368" s="11"/>
      <c r="G2368" s="6">
        <v>44500.0</v>
      </c>
      <c r="H2368" s="6">
        <v>43770.0</v>
      </c>
      <c r="J2368" s="3" t="s">
        <v>11400</v>
      </c>
      <c r="M2368" s="5" t="s">
        <v>11401</v>
      </c>
      <c r="N2368" s="5" t="s">
        <v>7637</v>
      </c>
      <c r="O2368" s="20">
        <v>2026.0</v>
      </c>
      <c r="P2368" s="20">
        <v>1.0</v>
      </c>
      <c r="Q2368" s="3">
        <v>0.0</v>
      </c>
    </row>
    <row r="2369">
      <c r="A2369" s="3" t="s">
        <v>7904</v>
      </c>
      <c r="B2369" s="3" t="s">
        <v>11402</v>
      </c>
      <c r="C2369" s="20">
        <v>3.0</v>
      </c>
      <c r="D2369" s="20">
        <v>2022.0</v>
      </c>
      <c r="E2369" s="3" t="s">
        <v>11403</v>
      </c>
      <c r="F2369" s="7">
        <v>0.0366</v>
      </c>
      <c r="J2369" s="3" t="s">
        <v>11404</v>
      </c>
      <c r="M2369" s="5" t="s">
        <v>11405</v>
      </c>
      <c r="N2369" s="5" t="s">
        <v>7637</v>
      </c>
      <c r="O2369" s="20">
        <v>2026.0</v>
      </c>
      <c r="P2369" s="20">
        <v>1.0</v>
      </c>
      <c r="Q2369" s="20">
        <v>1.0</v>
      </c>
    </row>
    <row r="2370">
      <c r="A2370" s="3" t="s">
        <v>11403</v>
      </c>
      <c r="B2370" s="3" t="s">
        <v>11406</v>
      </c>
      <c r="C2370" s="20">
        <v>3.0</v>
      </c>
      <c r="D2370" s="20">
        <v>2021.0</v>
      </c>
      <c r="E2370" s="3" t="s">
        <v>11397</v>
      </c>
      <c r="F2370" s="11"/>
      <c r="G2370" s="6">
        <v>44865.0</v>
      </c>
      <c r="H2370" s="6">
        <v>44501.0</v>
      </c>
      <c r="J2370" s="3" t="s">
        <v>11407</v>
      </c>
      <c r="M2370" s="5" t="s">
        <v>11408</v>
      </c>
      <c r="N2370" s="5" t="s">
        <v>7637</v>
      </c>
      <c r="O2370" s="20">
        <v>2026.0</v>
      </c>
      <c r="P2370" s="20">
        <v>1.0</v>
      </c>
      <c r="Q2370" s="20">
        <v>1.0</v>
      </c>
    </row>
    <row r="2371">
      <c r="A2371" s="3" t="s">
        <v>11409</v>
      </c>
      <c r="B2371" s="3" t="s">
        <v>11410</v>
      </c>
      <c r="C2371" s="20">
        <v>2.0</v>
      </c>
      <c r="D2371" s="20">
        <v>2018.0</v>
      </c>
      <c r="F2371" s="11"/>
      <c r="G2371" s="6">
        <v>43616.0</v>
      </c>
      <c r="H2371" s="6">
        <v>43252.0</v>
      </c>
      <c r="J2371" s="3" t="s">
        <v>3169</v>
      </c>
      <c r="M2371" s="5" t="s">
        <v>11411</v>
      </c>
      <c r="N2371" s="5" t="s">
        <v>3172</v>
      </c>
      <c r="O2371" s="20">
        <v>2026.0</v>
      </c>
      <c r="P2371" s="20">
        <v>1.0</v>
      </c>
      <c r="Q2371" s="3">
        <v>0.0</v>
      </c>
    </row>
    <row r="2372">
      <c r="A2372" s="3" t="s">
        <v>11412</v>
      </c>
      <c r="B2372" s="3" t="s">
        <v>11413</v>
      </c>
      <c r="C2372" s="20">
        <v>1.0</v>
      </c>
      <c r="D2372" s="20">
        <v>2020.0</v>
      </c>
      <c r="F2372" s="11"/>
      <c r="G2372" s="6">
        <v>44285.0</v>
      </c>
      <c r="H2372" s="6">
        <v>43921.0</v>
      </c>
      <c r="K2372" s="3" t="s">
        <v>11414</v>
      </c>
      <c r="M2372" s="5" t="s">
        <v>11415</v>
      </c>
      <c r="N2372" s="5" t="s">
        <v>1072</v>
      </c>
      <c r="O2372" s="20">
        <v>2026.0</v>
      </c>
      <c r="P2372" s="20">
        <v>1.0</v>
      </c>
      <c r="Q2372" s="3">
        <v>0.0</v>
      </c>
    </row>
    <row r="2373">
      <c r="A2373" s="3" t="s">
        <v>11416</v>
      </c>
      <c r="B2373" s="3" t="s">
        <v>11417</v>
      </c>
      <c r="C2373" s="20">
        <v>2.0</v>
      </c>
      <c r="D2373" s="20">
        <v>2018.0</v>
      </c>
      <c r="E2373" s="3" t="s">
        <v>1102</v>
      </c>
      <c r="F2373" s="11"/>
      <c r="G2373" s="6">
        <v>43646.0</v>
      </c>
      <c r="H2373" s="6">
        <v>43282.0</v>
      </c>
      <c r="M2373" s="5" t="s">
        <v>11418</v>
      </c>
      <c r="N2373" s="5" t="s">
        <v>1068</v>
      </c>
      <c r="O2373" s="20">
        <v>2026.0</v>
      </c>
      <c r="P2373" s="20">
        <v>1.0</v>
      </c>
      <c r="Q2373" s="20">
        <v>1.0</v>
      </c>
    </row>
    <row r="2374">
      <c r="A2374" s="3" t="s">
        <v>11419</v>
      </c>
      <c r="B2374" s="3" t="s">
        <v>11420</v>
      </c>
      <c r="C2374" s="20">
        <v>2.0</v>
      </c>
      <c r="D2374" s="20">
        <v>2019.0</v>
      </c>
      <c r="E2374" s="3" t="s">
        <v>11416</v>
      </c>
      <c r="F2374" s="11"/>
      <c r="G2374" s="6">
        <v>44012.0</v>
      </c>
      <c r="H2374" s="6">
        <v>43647.0</v>
      </c>
      <c r="K2374" s="3" t="s">
        <v>11421</v>
      </c>
      <c r="M2374" s="5" t="s">
        <v>11422</v>
      </c>
      <c r="N2374" s="5" t="s">
        <v>1068</v>
      </c>
      <c r="O2374" s="20">
        <v>2026.0</v>
      </c>
      <c r="P2374" s="20">
        <v>1.0</v>
      </c>
      <c r="Q2374" s="20">
        <v>1.0</v>
      </c>
    </row>
    <row r="2375">
      <c r="A2375" s="3" t="s">
        <v>11423</v>
      </c>
      <c r="B2375" s="3" t="s">
        <v>11424</v>
      </c>
      <c r="C2375" s="20">
        <v>3.0</v>
      </c>
      <c r="D2375" s="20">
        <v>2017.0</v>
      </c>
      <c r="E2375" s="3" t="s">
        <v>8608</v>
      </c>
      <c r="F2375" s="11"/>
      <c r="G2375" s="6">
        <v>43343.0</v>
      </c>
      <c r="H2375" s="6">
        <v>42979.0</v>
      </c>
      <c r="J2375" s="3" t="s">
        <v>11425</v>
      </c>
      <c r="M2375" s="5" t="s">
        <v>11426</v>
      </c>
      <c r="N2375" s="5" t="s">
        <v>8612</v>
      </c>
      <c r="O2375" s="20">
        <v>2026.0</v>
      </c>
      <c r="P2375" s="20">
        <v>1.0</v>
      </c>
      <c r="Q2375" s="3">
        <v>0.0</v>
      </c>
    </row>
    <row r="2376">
      <c r="A2376" s="3" t="s">
        <v>11427</v>
      </c>
      <c r="B2376" s="3" t="s">
        <v>11428</v>
      </c>
      <c r="C2376" s="20">
        <v>3.0</v>
      </c>
      <c r="D2376" s="20">
        <v>2022.0</v>
      </c>
      <c r="E2376" s="3" t="s">
        <v>11429</v>
      </c>
      <c r="F2376" s="11"/>
      <c r="K2376" s="3" t="s">
        <v>11430</v>
      </c>
      <c r="M2376" s="5" t="s">
        <v>11431</v>
      </c>
      <c r="N2376" s="5" t="s">
        <v>8612</v>
      </c>
      <c r="O2376" s="20">
        <v>2026.0</v>
      </c>
      <c r="P2376" s="20">
        <v>1.0</v>
      </c>
      <c r="Q2376" s="20">
        <v>1.0</v>
      </c>
    </row>
    <row r="2377">
      <c r="A2377" s="3" t="s">
        <v>11429</v>
      </c>
      <c r="B2377" s="3" t="s">
        <v>11432</v>
      </c>
      <c r="C2377" s="20">
        <v>3.0</v>
      </c>
      <c r="D2377" s="20">
        <v>2021.0</v>
      </c>
      <c r="E2377" s="3" t="s">
        <v>11433</v>
      </c>
      <c r="F2377" s="11"/>
      <c r="J2377" s="3" t="s">
        <v>11434</v>
      </c>
      <c r="M2377" s="5" t="s">
        <v>11435</v>
      </c>
      <c r="N2377" s="5" t="s">
        <v>8612</v>
      </c>
      <c r="O2377" s="20">
        <v>2026.0</v>
      </c>
      <c r="P2377" s="20">
        <v>1.0</v>
      </c>
      <c r="Q2377" s="3">
        <v>0.0</v>
      </c>
    </row>
    <row r="2378">
      <c r="A2378" s="3" t="s">
        <v>11436</v>
      </c>
      <c r="B2378" s="3" t="s">
        <v>11437</v>
      </c>
      <c r="C2378" s="20">
        <v>2.0</v>
      </c>
      <c r="D2378" s="20">
        <v>2019.0</v>
      </c>
      <c r="E2378" s="3" t="s">
        <v>11438</v>
      </c>
      <c r="F2378" s="11"/>
      <c r="J2378" s="3" t="s">
        <v>11439</v>
      </c>
      <c r="M2378" s="5" t="s">
        <v>11440</v>
      </c>
      <c r="N2378" s="5" t="s">
        <v>8612</v>
      </c>
      <c r="O2378" s="20">
        <v>2026.0</v>
      </c>
      <c r="P2378" s="20">
        <v>1.0</v>
      </c>
      <c r="Q2378" s="3">
        <v>0.0</v>
      </c>
    </row>
    <row r="2379">
      <c r="A2379" s="3" t="s">
        <v>11433</v>
      </c>
      <c r="B2379" s="3" t="s">
        <v>11441</v>
      </c>
      <c r="C2379" s="20">
        <v>3.0</v>
      </c>
      <c r="D2379" s="20">
        <v>2020.0</v>
      </c>
      <c r="E2379" s="3" t="s">
        <v>11442</v>
      </c>
      <c r="F2379" s="11"/>
      <c r="G2379" s="6">
        <v>44439.0</v>
      </c>
      <c r="H2379" s="6">
        <v>44075.0</v>
      </c>
      <c r="J2379" s="3" t="s">
        <v>11443</v>
      </c>
      <c r="M2379" s="5" t="s">
        <v>11444</v>
      </c>
      <c r="N2379" s="5" t="s">
        <v>8612</v>
      </c>
      <c r="O2379" s="20">
        <v>2026.0</v>
      </c>
      <c r="P2379" s="20">
        <v>1.0</v>
      </c>
      <c r="Q2379" s="3">
        <v>0.0</v>
      </c>
    </row>
    <row r="2380">
      <c r="A2380" s="3" t="s">
        <v>11442</v>
      </c>
      <c r="B2380" s="3" t="s">
        <v>11445</v>
      </c>
      <c r="C2380" s="20">
        <v>2.0</v>
      </c>
      <c r="D2380" s="20">
        <v>2019.0</v>
      </c>
      <c r="E2380" s="3" t="s">
        <v>11438</v>
      </c>
      <c r="F2380" s="11"/>
      <c r="G2380" s="6">
        <v>44074.0</v>
      </c>
      <c r="H2380" s="6">
        <v>43709.0</v>
      </c>
      <c r="J2380" s="3" t="s">
        <v>11439</v>
      </c>
      <c r="M2380" s="5" t="s">
        <v>11446</v>
      </c>
      <c r="N2380" s="5" t="s">
        <v>8612</v>
      </c>
      <c r="O2380" s="20">
        <v>2026.0</v>
      </c>
      <c r="P2380" s="20">
        <v>1.0</v>
      </c>
      <c r="Q2380" s="20">
        <v>1.0</v>
      </c>
    </row>
    <row r="2381">
      <c r="A2381" s="3" t="s">
        <v>11438</v>
      </c>
      <c r="B2381" s="3" t="s">
        <v>11447</v>
      </c>
      <c r="C2381" s="20">
        <v>3.0</v>
      </c>
      <c r="D2381" s="20">
        <v>2018.0</v>
      </c>
      <c r="E2381" s="3" t="s">
        <v>11423</v>
      </c>
      <c r="F2381" s="11"/>
      <c r="G2381" s="6">
        <v>43708.0</v>
      </c>
      <c r="H2381" s="6">
        <v>43344.0</v>
      </c>
      <c r="M2381" s="5" t="s">
        <v>11448</v>
      </c>
      <c r="N2381" s="5" t="s">
        <v>8612</v>
      </c>
      <c r="O2381" s="20">
        <v>2026.0</v>
      </c>
      <c r="P2381" s="20">
        <v>1.0</v>
      </c>
      <c r="Q2381" s="20">
        <v>1.0</v>
      </c>
    </row>
    <row r="2382">
      <c r="A2382" s="3" t="s">
        <v>11449</v>
      </c>
      <c r="B2382" s="3" t="s">
        <v>11450</v>
      </c>
      <c r="C2382" s="20">
        <v>2.0</v>
      </c>
      <c r="D2382" s="20">
        <v>2017.0</v>
      </c>
      <c r="E2382" s="3" t="s">
        <v>11451</v>
      </c>
      <c r="F2382" s="11"/>
      <c r="G2382" s="6">
        <v>43281.0</v>
      </c>
      <c r="H2382" s="6">
        <v>42917.0</v>
      </c>
      <c r="K2382" s="3" t="s">
        <v>11452</v>
      </c>
      <c r="M2382" s="5" t="s">
        <v>11453</v>
      </c>
      <c r="N2382" s="5" t="s">
        <v>11454</v>
      </c>
      <c r="O2382" s="20">
        <v>2026.0</v>
      </c>
      <c r="P2382" s="20">
        <v>1.0</v>
      </c>
      <c r="Q2382" s="3">
        <v>0.0</v>
      </c>
    </row>
    <row r="2383">
      <c r="A2383" s="3" t="s">
        <v>11455</v>
      </c>
      <c r="B2383" s="3" t="s">
        <v>11456</v>
      </c>
      <c r="C2383" s="20">
        <v>3.0</v>
      </c>
      <c r="D2383" s="20">
        <v>2017.0</v>
      </c>
      <c r="E2383" s="3" t="s">
        <v>11457</v>
      </c>
      <c r="F2383" s="11"/>
      <c r="G2383" s="6">
        <v>43404.0</v>
      </c>
      <c r="H2383" s="6">
        <v>43040.0</v>
      </c>
      <c r="K2383" s="3" t="s">
        <v>11458</v>
      </c>
      <c r="M2383" s="5" t="s">
        <v>11459</v>
      </c>
      <c r="N2383" s="5" t="s">
        <v>11460</v>
      </c>
      <c r="O2383" s="20">
        <v>2026.0</v>
      </c>
      <c r="P2383" s="20">
        <v>1.0</v>
      </c>
      <c r="Q2383" s="3">
        <v>0.0</v>
      </c>
    </row>
    <row r="2384">
      <c r="A2384" s="3" t="s">
        <v>11461</v>
      </c>
      <c r="B2384" s="3" t="s">
        <v>11462</v>
      </c>
      <c r="C2384" s="20">
        <v>3.0</v>
      </c>
      <c r="D2384" s="20">
        <v>2019.0</v>
      </c>
      <c r="E2384" s="3" t="s">
        <v>11463</v>
      </c>
      <c r="F2384" s="11"/>
      <c r="G2384" s="6">
        <v>44135.0</v>
      </c>
      <c r="H2384" s="6">
        <v>43770.0</v>
      </c>
      <c r="M2384" s="5" t="s">
        <v>11464</v>
      </c>
      <c r="N2384" s="5" t="s">
        <v>11465</v>
      </c>
      <c r="O2384" s="20">
        <v>2026.0</v>
      </c>
      <c r="P2384" s="20">
        <v>1.0</v>
      </c>
      <c r="Q2384" s="3">
        <v>0.0</v>
      </c>
    </row>
    <row r="2385">
      <c r="A2385" s="3" t="s">
        <v>11463</v>
      </c>
      <c r="B2385" s="3" t="s">
        <v>11466</v>
      </c>
      <c r="C2385" s="20">
        <v>3.0</v>
      </c>
      <c r="D2385" s="20">
        <v>2018.0</v>
      </c>
      <c r="E2385" s="3" t="s">
        <v>11467</v>
      </c>
      <c r="F2385" s="11"/>
      <c r="G2385" s="6">
        <v>43767.0</v>
      </c>
      <c r="H2385" s="6">
        <v>43403.0</v>
      </c>
      <c r="M2385" s="5" t="s">
        <v>11468</v>
      </c>
      <c r="N2385" s="5" t="s">
        <v>11465</v>
      </c>
      <c r="O2385" s="20">
        <v>2026.0</v>
      </c>
      <c r="P2385" s="20">
        <v>1.0</v>
      </c>
      <c r="Q2385" s="20">
        <v>1.0</v>
      </c>
    </row>
    <row r="2386">
      <c r="A2386" s="3" t="s">
        <v>11469</v>
      </c>
      <c r="B2386" s="3" t="s">
        <v>11470</v>
      </c>
      <c r="C2386" s="20">
        <v>4.0</v>
      </c>
      <c r="D2386" s="20">
        <v>2018.0</v>
      </c>
      <c r="E2386" s="3" t="s">
        <v>11471</v>
      </c>
      <c r="F2386" s="11"/>
      <c r="G2386" s="6">
        <v>43830.0</v>
      </c>
      <c r="H2386" s="6">
        <v>43466.0</v>
      </c>
      <c r="M2386" s="5" t="s">
        <v>11472</v>
      </c>
      <c r="N2386" s="5" t="s">
        <v>4089</v>
      </c>
      <c r="O2386" s="20">
        <v>2026.0</v>
      </c>
      <c r="P2386" s="20">
        <v>1.0</v>
      </c>
      <c r="Q2386" s="20">
        <v>1.0</v>
      </c>
    </row>
    <row r="2387">
      <c r="A2387" s="3" t="s">
        <v>11471</v>
      </c>
      <c r="B2387" s="3" t="s">
        <v>11473</v>
      </c>
      <c r="C2387" s="20">
        <v>4.0</v>
      </c>
      <c r="D2387" s="20">
        <v>2017.0</v>
      </c>
      <c r="E2387" s="3" t="s">
        <v>11474</v>
      </c>
      <c r="F2387" s="11"/>
      <c r="G2387" s="6">
        <v>43465.0</v>
      </c>
      <c r="H2387" s="6">
        <v>43101.0</v>
      </c>
      <c r="M2387" s="5" t="s">
        <v>11475</v>
      </c>
      <c r="N2387" s="5" t="s">
        <v>4089</v>
      </c>
      <c r="O2387" s="20">
        <v>2026.0</v>
      </c>
      <c r="P2387" s="20">
        <v>1.0</v>
      </c>
      <c r="Q2387" s="3">
        <v>0.0</v>
      </c>
    </row>
    <row r="2388">
      <c r="A2388" s="3" t="s">
        <v>4086</v>
      </c>
      <c r="B2388" s="3" t="s">
        <v>11476</v>
      </c>
      <c r="C2388" s="20">
        <v>4.0</v>
      </c>
      <c r="D2388" s="20">
        <v>2019.0</v>
      </c>
      <c r="E2388" s="3" t="s">
        <v>11469</v>
      </c>
      <c r="F2388" s="11"/>
      <c r="G2388" s="6">
        <v>44196.0</v>
      </c>
      <c r="H2388" s="6">
        <v>43831.0</v>
      </c>
      <c r="M2388" s="5" t="s">
        <v>11477</v>
      </c>
      <c r="N2388" s="5" t="s">
        <v>4089</v>
      </c>
      <c r="O2388" s="20">
        <v>2026.0</v>
      </c>
      <c r="P2388" s="20">
        <v>1.0</v>
      </c>
      <c r="Q2388" s="20">
        <v>1.0</v>
      </c>
    </row>
    <row r="2389">
      <c r="A2389" s="3" t="s">
        <v>7590</v>
      </c>
      <c r="B2389" s="3" t="s">
        <v>11478</v>
      </c>
      <c r="C2389" s="20">
        <v>2.0</v>
      </c>
      <c r="D2389" s="20">
        <v>2023.0</v>
      </c>
      <c r="E2389" s="3" t="s">
        <v>11479</v>
      </c>
      <c r="F2389" s="7">
        <v>0.11</v>
      </c>
      <c r="J2389" s="3" t="s">
        <v>11480</v>
      </c>
      <c r="M2389" s="5" t="s">
        <v>11481</v>
      </c>
      <c r="N2389" s="5" t="s">
        <v>7594</v>
      </c>
      <c r="O2389" s="20">
        <v>2026.0</v>
      </c>
      <c r="P2389" s="20">
        <v>1.0</v>
      </c>
      <c r="Q2389" s="20">
        <v>1.0</v>
      </c>
    </row>
    <row r="2390">
      <c r="A2390" s="3" t="s">
        <v>11479</v>
      </c>
      <c r="B2390" s="3" t="s">
        <v>11482</v>
      </c>
      <c r="C2390" s="20">
        <v>2.0</v>
      </c>
      <c r="D2390" s="20">
        <v>2022.0</v>
      </c>
      <c r="E2390" s="3" t="s">
        <v>11483</v>
      </c>
      <c r="F2390" s="7">
        <v>0.11</v>
      </c>
      <c r="J2390" s="3" t="s">
        <v>11484</v>
      </c>
      <c r="M2390" s="5" t="s">
        <v>11485</v>
      </c>
      <c r="N2390" s="5" t="s">
        <v>7594</v>
      </c>
      <c r="O2390" s="20">
        <v>2026.0</v>
      </c>
      <c r="P2390" s="20">
        <v>1.0</v>
      </c>
      <c r="Q2390" s="3">
        <v>0.0</v>
      </c>
    </row>
    <row r="2391">
      <c r="A2391" s="3" t="s">
        <v>11483</v>
      </c>
      <c r="B2391" s="3" t="s">
        <v>11486</v>
      </c>
      <c r="C2391" s="20">
        <v>2.0</v>
      </c>
      <c r="D2391" s="20">
        <v>2021.0</v>
      </c>
      <c r="E2391" s="3" t="s">
        <v>11487</v>
      </c>
      <c r="F2391" s="11"/>
      <c r="J2391" s="3" t="s">
        <v>11488</v>
      </c>
      <c r="M2391" s="5" t="s">
        <v>11489</v>
      </c>
      <c r="N2391" s="5" t="s">
        <v>7594</v>
      </c>
      <c r="O2391" s="20">
        <v>2026.0</v>
      </c>
      <c r="P2391" s="20">
        <v>1.0</v>
      </c>
      <c r="Q2391" s="20">
        <v>1.0</v>
      </c>
    </row>
    <row r="2392">
      <c r="A2392" s="3" t="s">
        <v>11487</v>
      </c>
      <c r="B2392" s="3" t="s">
        <v>11490</v>
      </c>
      <c r="C2392" s="20">
        <v>3.0</v>
      </c>
      <c r="D2392" s="20">
        <v>2020.0</v>
      </c>
      <c r="E2392" s="3" t="s">
        <v>11491</v>
      </c>
      <c r="F2392" s="11"/>
      <c r="G2392" s="6">
        <v>44395.0</v>
      </c>
      <c r="H2392" s="6">
        <v>44031.0</v>
      </c>
      <c r="J2392" s="3" t="s">
        <v>11492</v>
      </c>
      <c r="M2392" s="5" t="s">
        <v>11493</v>
      </c>
      <c r="N2392" s="5" t="s">
        <v>7594</v>
      </c>
      <c r="O2392" s="20">
        <v>2026.0</v>
      </c>
      <c r="P2392" s="20">
        <v>1.0</v>
      </c>
      <c r="Q2392" s="20">
        <v>1.0</v>
      </c>
    </row>
    <row r="2393">
      <c r="A2393" s="3" t="s">
        <v>11494</v>
      </c>
      <c r="B2393" s="3" t="s">
        <v>11495</v>
      </c>
      <c r="C2393" s="20">
        <v>1.0</v>
      </c>
      <c r="D2393" s="20">
        <v>2018.0</v>
      </c>
      <c r="E2393" s="3" t="s">
        <v>11496</v>
      </c>
      <c r="F2393" s="11"/>
      <c r="G2393" s="6">
        <v>43606.0</v>
      </c>
      <c r="H2393" s="6">
        <v>43242.0</v>
      </c>
      <c r="M2393" s="5" t="s">
        <v>11497</v>
      </c>
      <c r="N2393" s="5" t="s">
        <v>11498</v>
      </c>
      <c r="O2393" s="20">
        <v>2026.0</v>
      </c>
      <c r="P2393" s="20">
        <v>1.0</v>
      </c>
      <c r="Q2393" s="20">
        <v>1.0</v>
      </c>
    </row>
    <row r="2394">
      <c r="A2394" s="3" t="s">
        <v>11499</v>
      </c>
      <c r="B2394" s="3" t="s">
        <v>11500</v>
      </c>
      <c r="C2394" s="20">
        <v>2.0</v>
      </c>
      <c r="D2394" s="20">
        <v>2020.0</v>
      </c>
      <c r="E2394" s="3" t="s">
        <v>11501</v>
      </c>
      <c r="F2394" s="11"/>
      <c r="G2394" s="6">
        <v>44337.0</v>
      </c>
      <c r="H2394" s="6">
        <v>43973.0</v>
      </c>
      <c r="K2394" s="3" t="s">
        <v>11502</v>
      </c>
      <c r="M2394" s="5" t="s">
        <v>11503</v>
      </c>
      <c r="N2394" s="5" t="s">
        <v>11498</v>
      </c>
      <c r="O2394" s="20">
        <v>2026.0</v>
      </c>
      <c r="P2394" s="20">
        <v>1.0</v>
      </c>
      <c r="Q2394" s="20">
        <v>1.0</v>
      </c>
    </row>
    <row r="2395">
      <c r="A2395" s="3" t="s">
        <v>11504</v>
      </c>
      <c r="B2395" s="3" t="s">
        <v>11505</v>
      </c>
      <c r="C2395" s="20">
        <v>2.0</v>
      </c>
      <c r="D2395" s="20">
        <v>2018.0</v>
      </c>
      <c r="E2395" s="3" t="s">
        <v>11494</v>
      </c>
      <c r="F2395" s="11"/>
      <c r="G2395" s="6">
        <v>43606.0</v>
      </c>
      <c r="H2395" s="6">
        <v>43242.0</v>
      </c>
      <c r="J2395" s="3" t="s">
        <v>11506</v>
      </c>
      <c r="M2395" s="5" t="s">
        <v>11507</v>
      </c>
      <c r="N2395" s="5" t="s">
        <v>11498</v>
      </c>
      <c r="O2395" s="20">
        <v>2026.0</v>
      </c>
      <c r="P2395" s="20">
        <v>1.0</v>
      </c>
      <c r="Q2395" s="3">
        <v>0.0</v>
      </c>
    </row>
    <row r="2396">
      <c r="A2396" s="3" t="s">
        <v>11501</v>
      </c>
      <c r="B2396" s="3" t="s">
        <v>11508</v>
      </c>
      <c r="C2396" s="20">
        <v>3.0</v>
      </c>
      <c r="D2396" s="20">
        <v>2019.0</v>
      </c>
      <c r="E2396" s="3" t="s">
        <v>11494</v>
      </c>
      <c r="F2396" s="11"/>
      <c r="G2396" s="6">
        <v>43972.0</v>
      </c>
      <c r="H2396" s="6">
        <v>43607.0</v>
      </c>
      <c r="M2396" s="5" t="s">
        <v>11509</v>
      </c>
      <c r="N2396" s="5" t="s">
        <v>11498</v>
      </c>
      <c r="O2396" s="20">
        <v>2026.0</v>
      </c>
      <c r="P2396" s="20">
        <v>1.0</v>
      </c>
      <c r="Q2396" s="20">
        <v>1.0</v>
      </c>
    </row>
    <row r="2397">
      <c r="A2397" s="3" t="s">
        <v>11510</v>
      </c>
      <c r="B2397" s="3" t="s">
        <v>11511</v>
      </c>
      <c r="C2397" s="20">
        <v>3.0</v>
      </c>
      <c r="D2397" s="20">
        <v>2017.0</v>
      </c>
      <c r="E2397" s="3" t="s">
        <v>11512</v>
      </c>
      <c r="F2397" s="11"/>
      <c r="G2397" s="6">
        <v>43372.0</v>
      </c>
      <c r="H2397" s="6">
        <v>43008.0</v>
      </c>
      <c r="K2397" s="3" t="s">
        <v>11513</v>
      </c>
      <c r="M2397" s="5" t="s">
        <v>11514</v>
      </c>
      <c r="N2397" s="5" t="s">
        <v>11515</v>
      </c>
      <c r="O2397" s="20">
        <v>2026.0</v>
      </c>
      <c r="P2397" s="20">
        <v>1.0</v>
      </c>
      <c r="Q2397" s="3">
        <v>0.0</v>
      </c>
    </row>
    <row r="2398">
      <c r="A2398" s="3" t="s">
        <v>980</v>
      </c>
      <c r="B2398" s="3" t="s">
        <v>11516</v>
      </c>
      <c r="C2398" s="20">
        <v>3.0</v>
      </c>
      <c r="D2398" s="20">
        <v>2019.0</v>
      </c>
      <c r="F2398" s="11"/>
      <c r="G2398" s="6">
        <v>44500.0</v>
      </c>
      <c r="H2398" s="6">
        <v>43770.0</v>
      </c>
      <c r="M2398" s="5" t="s">
        <v>11517</v>
      </c>
      <c r="N2398" s="5" t="s">
        <v>983</v>
      </c>
      <c r="O2398" s="20">
        <v>2026.0</v>
      </c>
      <c r="P2398" s="20">
        <v>1.0</v>
      </c>
      <c r="Q2398" s="3">
        <v>0.0</v>
      </c>
    </row>
    <row r="2399">
      <c r="A2399" s="3" t="s">
        <v>11518</v>
      </c>
      <c r="B2399" s="3" t="s">
        <v>11519</v>
      </c>
      <c r="C2399" s="20">
        <v>2.0</v>
      </c>
      <c r="D2399" s="20">
        <v>2019.0</v>
      </c>
      <c r="F2399" s="11"/>
      <c r="G2399" s="6">
        <v>43951.0</v>
      </c>
      <c r="H2399" s="6">
        <v>43586.0</v>
      </c>
      <c r="J2399" s="3" t="s">
        <v>11520</v>
      </c>
      <c r="M2399" s="5" t="s">
        <v>11521</v>
      </c>
      <c r="N2399" s="5" t="s">
        <v>983</v>
      </c>
      <c r="O2399" s="20">
        <v>2026.0</v>
      </c>
      <c r="P2399" s="20">
        <v>1.0</v>
      </c>
      <c r="Q2399" s="20">
        <v>1.0</v>
      </c>
    </row>
    <row r="2400">
      <c r="A2400" s="3" t="s">
        <v>11522</v>
      </c>
      <c r="B2400" s="3" t="s">
        <v>11523</v>
      </c>
      <c r="C2400" s="20">
        <v>4.0</v>
      </c>
      <c r="D2400" s="20">
        <v>2023.0</v>
      </c>
      <c r="E2400" s="3" t="s">
        <v>11524</v>
      </c>
      <c r="F2400" s="7">
        <v>0.0583</v>
      </c>
      <c r="K2400" s="3" t="s">
        <v>11525</v>
      </c>
      <c r="M2400" s="5" t="s">
        <v>11526</v>
      </c>
      <c r="N2400" s="5" t="s">
        <v>8475</v>
      </c>
      <c r="O2400" s="20">
        <v>2026.0</v>
      </c>
      <c r="P2400" s="20">
        <v>1.0</v>
      </c>
      <c r="Q2400" s="20">
        <v>1.0</v>
      </c>
    </row>
    <row r="2401">
      <c r="A2401" s="3" t="s">
        <v>11524</v>
      </c>
      <c r="B2401" s="3" t="s">
        <v>11527</v>
      </c>
      <c r="C2401" s="20">
        <v>4.0</v>
      </c>
      <c r="D2401" s="20">
        <v>2022.0</v>
      </c>
      <c r="E2401" s="3" t="s">
        <v>11528</v>
      </c>
      <c r="F2401" s="7">
        <v>0.0583</v>
      </c>
      <c r="J2401" s="3" t="s">
        <v>11529</v>
      </c>
      <c r="M2401" s="5" t="s">
        <v>11530</v>
      </c>
      <c r="N2401" s="5" t="s">
        <v>8475</v>
      </c>
      <c r="O2401" s="20">
        <v>2026.0</v>
      </c>
      <c r="P2401" s="20">
        <v>1.0</v>
      </c>
      <c r="Q2401" s="3">
        <v>0.0</v>
      </c>
    </row>
    <row r="2402">
      <c r="A2402" s="3" t="s">
        <v>11528</v>
      </c>
      <c r="B2402" s="3" t="s">
        <v>11531</v>
      </c>
      <c r="C2402" s="20">
        <v>4.0</v>
      </c>
      <c r="D2402" s="20">
        <v>2021.0</v>
      </c>
      <c r="E2402" s="3" t="s">
        <v>11532</v>
      </c>
      <c r="F2402" s="11"/>
      <c r="J2402" s="3" t="s">
        <v>11533</v>
      </c>
      <c r="M2402" s="5" t="s">
        <v>11534</v>
      </c>
      <c r="N2402" s="5" t="s">
        <v>8475</v>
      </c>
      <c r="O2402" s="20">
        <v>2026.0</v>
      </c>
      <c r="P2402" s="20">
        <v>1.0</v>
      </c>
      <c r="Q2402" s="3">
        <v>0.0</v>
      </c>
    </row>
    <row r="2403">
      <c r="A2403" s="3" t="s">
        <v>11532</v>
      </c>
      <c r="B2403" s="3" t="s">
        <v>11535</v>
      </c>
      <c r="C2403" s="20">
        <v>4.0</v>
      </c>
      <c r="D2403" s="20">
        <v>2020.0</v>
      </c>
      <c r="E2403" s="3" t="s">
        <v>11536</v>
      </c>
      <c r="F2403" s="11"/>
      <c r="G2403" s="6">
        <v>44561.0</v>
      </c>
      <c r="H2403" s="6">
        <v>44197.0</v>
      </c>
      <c r="J2403" s="3" t="s">
        <v>11537</v>
      </c>
      <c r="M2403" s="5" t="s">
        <v>11538</v>
      </c>
      <c r="N2403" s="5" t="s">
        <v>8475</v>
      </c>
      <c r="O2403" s="20">
        <v>2026.0</v>
      </c>
      <c r="P2403" s="20">
        <v>1.0</v>
      </c>
      <c r="Q2403" s="20">
        <v>1.0</v>
      </c>
    </row>
    <row r="2404">
      <c r="A2404" s="3" t="s">
        <v>11536</v>
      </c>
      <c r="B2404" s="3" t="s">
        <v>11539</v>
      </c>
      <c r="C2404" s="20">
        <v>4.0</v>
      </c>
      <c r="D2404" s="20">
        <v>2019.0</v>
      </c>
      <c r="E2404" s="3" t="s">
        <v>11540</v>
      </c>
      <c r="F2404" s="11"/>
      <c r="G2404" s="6">
        <v>44196.0</v>
      </c>
      <c r="H2404" s="6">
        <v>43831.0</v>
      </c>
      <c r="M2404" s="5" t="s">
        <v>11541</v>
      </c>
      <c r="N2404" s="5" t="s">
        <v>8475</v>
      </c>
      <c r="O2404" s="20">
        <v>2026.0</v>
      </c>
      <c r="P2404" s="20">
        <v>1.0</v>
      </c>
      <c r="Q2404" s="3">
        <v>0.0</v>
      </c>
    </row>
    <row r="2405">
      <c r="A2405" s="3" t="s">
        <v>11540</v>
      </c>
      <c r="B2405" s="3" t="s">
        <v>11542</v>
      </c>
      <c r="C2405" s="20">
        <v>4.0</v>
      </c>
      <c r="D2405" s="20">
        <v>2018.0</v>
      </c>
      <c r="E2405" s="3" t="s">
        <v>8479</v>
      </c>
      <c r="F2405" s="11"/>
      <c r="G2405" s="6">
        <v>43830.0</v>
      </c>
      <c r="H2405" s="6">
        <v>43466.0</v>
      </c>
      <c r="M2405" s="5" t="s">
        <v>11543</v>
      </c>
      <c r="N2405" s="5" t="s">
        <v>8475</v>
      </c>
      <c r="O2405" s="20">
        <v>2026.0</v>
      </c>
      <c r="P2405" s="20">
        <v>1.0</v>
      </c>
      <c r="Q2405" s="20">
        <v>1.0</v>
      </c>
    </row>
    <row r="2406">
      <c r="A2406" s="3" t="s">
        <v>11544</v>
      </c>
      <c r="B2406" s="3" t="s">
        <v>11545</v>
      </c>
      <c r="C2406" s="20">
        <v>4.0</v>
      </c>
      <c r="D2406" s="20">
        <v>2020.0</v>
      </c>
      <c r="E2406" s="3" t="s">
        <v>10050</v>
      </c>
      <c r="F2406" s="11"/>
      <c r="G2406" s="6">
        <v>44439.0</v>
      </c>
      <c r="H2406" s="6">
        <v>44075.0</v>
      </c>
      <c r="J2406" s="3" t="s">
        <v>11546</v>
      </c>
      <c r="M2406" s="5" t="s">
        <v>11547</v>
      </c>
      <c r="N2406" s="5" t="s">
        <v>10053</v>
      </c>
      <c r="O2406" s="20">
        <v>2026.0</v>
      </c>
      <c r="P2406" s="20">
        <v>1.0</v>
      </c>
      <c r="Q2406" s="20">
        <v>1.0</v>
      </c>
    </row>
    <row r="2407">
      <c r="A2407" s="3" t="s">
        <v>11548</v>
      </c>
      <c r="B2407" s="3" t="s">
        <v>11549</v>
      </c>
      <c r="C2407" s="20">
        <v>3.0</v>
      </c>
      <c r="D2407" s="20">
        <v>2022.0</v>
      </c>
      <c r="E2407" s="3" t="s">
        <v>11550</v>
      </c>
      <c r="F2407" s="11"/>
      <c r="K2407" s="3" t="s">
        <v>11551</v>
      </c>
      <c r="M2407" s="5" t="s">
        <v>11552</v>
      </c>
      <c r="N2407" s="5" t="s">
        <v>10053</v>
      </c>
      <c r="O2407" s="20">
        <v>2026.0</v>
      </c>
      <c r="P2407" s="20">
        <v>1.0</v>
      </c>
      <c r="Q2407" s="20">
        <v>1.0</v>
      </c>
    </row>
    <row r="2408">
      <c r="A2408" s="3" t="s">
        <v>11550</v>
      </c>
      <c r="B2408" s="3" t="s">
        <v>11553</v>
      </c>
      <c r="C2408" s="20">
        <v>3.0</v>
      </c>
      <c r="D2408" s="20">
        <v>2021.0</v>
      </c>
      <c r="E2408" s="3" t="s">
        <v>11544</v>
      </c>
      <c r="F2408" s="11"/>
      <c r="J2408" s="3" t="s">
        <v>11554</v>
      </c>
      <c r="M2408" s="5" t="s">
        <v>11555</v>
      </c>
      <c r="N2408" s="5" t="s">
        <v>10053</v>
      </c>
      <c r="O2408" s="20">
        <v>2026.0</v>
      </c>
      <c r="P2408" s="20">
        <v>1.0</v>
      </c>
      <c r="Q2408" s="3">
        <v>0.0</v>
      </c>
    </row>
    <row r="2409">
      <c r="A2409" s="3" t="s">
        <v>11556</v>
      </c>
      <c r="B2409" s="3" t="s">
        <v>11557</v>
      </c>
      <c r="C2409" s="20">
        <v>3.0</v>
      </c>
      <c r="D2409" s="20">
        <v>2018.0</v>
      </c>
      <c r="E2409" s="3" t="s">
        <v>11558</v>
      </c>
      <c r="F2409" s="11"/>
      <c r="G2409" s="6">
        <v>43708.0</v>
      </c>
      <c r="H2409" s="6">
        <v>43344.0</v>
      </c>
      <c r="J2409" s="3" t="s">
        <v>11559</v>
      </c>
      <c r="K2409" s="3" t="s">
        <v>11560</v>
      </c>
      <c r="M2409" s="5" t="s">
        <v>11561</v>
      </c>
      <c r="N2409" s="5" t="s">
        <v>1319</v>
      </c>
      <c r="O2409" s="20">
        <v>2026.0</v>
      </c>
      <c r="P2409" s="20">
        <v>1.0</v>
      </c>
      <c r="Q2409" s="3">
        <v>0.0</v>
      </c>
    </row>
    <row r="2410">
      <c r="A2410" s="3" t="s">
        <v>11562</v>
      </c>
      <c r="B2410" s="3" t="s">
        <v>11563</v>
      </c>
      <c r="C2410" s="20">
        <v>2.0</v>
      </c>
      <c r="D2410" s="20">
        <v>2018.0</v>
      </c>
      <c r="E2410" s="3" t="s">
        <v>11564</v>
      </c>
      <c r="F2410" s="11"/>
      <c r="G2410" s="6">
        <v>43738.0</v>
      </c>
      <c r="H2410" s="6">
        <v>43374.0</v>
      </c>
      <c r="K2410" s="3" t="s">
        <v>11565</v>
      </c>
      <c r="M2410" s="5" t="s">
        <v>11566</v>
      </c>
      <c r="N2410" s="5" t="s">
        <v>11567</v>
      </c>
      <c r="O2410" s="20">
        <v>2026.0</v>
      </c>
      <c r="P2410" s="20">
        <v>1.0</v>
      </c>
      <c r="Q2410" s="3">
        <v>0.0</v>
      </c>
    </row>
    <row r="2411">
      <c r="A2411" s="3" t="s">
        <v>11564</v>
      </c>
      <c r="B2411" s="3" t="s">
        <v>11568</v>
      </c>
      <c r="C2411" s="20">
        <v>3.0</v>
      </c>
      <c r="D2411" s="20">
        <v>2017.0</v>
      </c>
      <c r="E2411" s="3" t="s">
        <v>11569</v>
      </c>
      <c r="F2411" s="11"/>
      <c r="G2411" s="6">
        <v>43373.0</v>
      </c>
      <c r="H2411" s="6">
        <v>43009.0</v>
      </c>
      <c r="M2411" s="5" t="s">
        <v>11570</v>
      </c>
      <c r="N2411" s="5" t="s">
        <v>11567</v>
      </c>
      <c r="O2411" s="20">
        <v>2026.0</v>
      </c>
      <c r="P2411" s="20">
        <v>1.0</v>
      </c>
      <c r="Q2411" s="3">
        <v>0.0</v>
      </c>
    </row>
    <row r="2412">
      <c r="A2412" s="3" t="s">
        <v>11571</v>
      </c>
      <c r="B2412" s="3" t="s">
        <v>11572</v>
      </c>
      <c r="C2412" s="20">
        <v>1.0</v>
      </c>
      <c r="D2412" s="20">
        <v>2021.0</v>
      </c>
      <c r="E2412" s="3" t="s">
        <v>11573</v>
      </c>
      <c r="F2412" s="11"/>
      <c r="J2412" s="3" t="s">
        <v>8248</v>
      </c>
      <c r="K2412" s="3" t="s">
        <v>11574</v>
      </c>
      <c r="M2412" s="5" t="s">
        <v>11575</v>
      </c>
      <c r="N2412" s="5" t="s">
        <v>11576</v>
      </c>
      <c r="O2412" s="20">
        <v>2026.0</v>
      </c>
      <c r="P2412" s="20">
        <v>1.0</v>
      </c>
      <c r="Q2412" s="3">
        <v>0.0</v>
      </c>
    </row>
    <row r="2413">
      <c r="A2413" s="3" t="s">
        <v>11573</v>
      </c>
      <c r="B2413" s="3" t="s">
        <v>11577</v>
      </c>
      <c r="C2413" s="20">
        <v>1.0</v>
      </c>
      <c r="D2413" s="20">
        <v>2020.0</v>
      </c>
      <c r="E2413" s="3" t="s">
        <v>11578</v>
      </c>
      <c r="F2413" s="11"/>
      <c r="G2413" s="6">
        <v>44286.0</v>
      </c>
      <c r="H2413" s="6">
        <v>43922.0</v>
      </c>
      <c r="J2413" s="3" t="s">
        <v>8248</v>
      </c>
      <c r="M2413" s="5" t="s">
        <v>11579</v>
      </c>
      <c r="N2413" s="5" t="s">
        <v>11576</v>
      </c>
      <c r="O2413" s="20">
        <v>2026.0</v>
      </c>
      <c r="P2413" s="20">
        <v>1.0</v>
      </c>
      <c r="Q2413" s="20">
        <v>1.0</v>
      </c>
    </row>
    <row r="2414">
      <c r="A2414" s="3" t="s">
        <v>11578</v>
      </c>
      <c r="B2414" s="3" t="s">
        <v>11580</v>
      </c>
      <c r="C2414" s="20">
        <v>1.0</v>
      </c>
      <c r="D2414" s="20">
        <v>2019.0</v>
      </c>
      <c r="E2414" s="3" t="s">
        <v>11581</v>
      </c>
      <c r="F2414" s="11"/>
      <c r="G2414" s="6">
        <v>43921.0</v>
      </c>
      <c r="H2414" s="6">
        <v>43556.0</v>
      </c>
      <c r="M2414" s="5" t="s">
        <v>11582</v>
      </c>
      <c r="N2414" s="5" t="s">
        <v>11576</v>
      </c>
      <c r="O2414" s="20">
        <v>2026.0</v>
      </c>
      <c r="P2414" s="20">
        <v>1.0</v>
      </c>
      <c r="Q2414" s="3">
        <v>0.0</v>
      </c>
    </row>
    <row r="2415">
      <c r="A2415" s="3" t="s">
        <v>11583</v>
      </c>
      <c r="B2415" s="3" t="s">
        <v>11584</v>
      </c>
      <c r="C2415" s="20">
        <v>4.0</v>
      </c>
      <c r="D2415" s="20">
        <v>2017.0</v>
      </c>
      <c r="F2415" s="11"/>
      <c r="G2415" s="6">
        <v>43465.0</v>
      </c>
      <c r="H2415" s="6">
        <v>43101.0</v>
      </c>
      <c r="K2415" s="3" t="s">
        <v>11585</v>
      </c>
      <c r="M2415" s="5" t="s">
        <v>11586</v>
      </c>
      <c r="N2415" s="5" t="s">
        <v>11587</v>
      </c>
      <c r="O2415" s="20">
        <v>2026.0</v>
      </c>
      <c r="P2415" s="20">
        <v>1.0</v>
      </c>
      <c r="Q2415" s="3">
        <v>0.0</v>
      </c>
    </row>
    <row r="2416">
      <c r="A2416" s="3" t="s">
        <v>11588</v>
      </c>
      <c r="B2416" s="3" t="s">
        <v>11589</v>
      </c>
      <c r="C2416" s="20">
        <v>2.0</v>
      </c>
      <c r="D2416" s="20">
        <v>2023.0</v>
      </c>
      <c r="E2416" s="3" t="s">
        <v>11590</v>
      </c>
      <c r="F2416" s="7">
        <v>0.075</v>
      </c>
      <c r="J2416" s="3" t="s">
        <v>11591</v>
      </c>
      <c r="M2416" s="5" t="s">
        <v>11592</v>
      </c>
      <c r="N2416" s="5" t="s">
        <v>1171</v>
      </c>
      <c r="O2416" s="20">
        <v>2026.0</v>
      </c>
      <c r="P2416" s="20">
        <v>1.0</v>
      </c>
      <c r="Q2416" s="20">
        <v>1.0</v>
      </c>
    </row>
    <row r="2417">
      <c r="A2417" s="3" t="s">
        <v>1169</v>
      </c>
      <c r="B2417" s="3" t="s">
        <v>11593</v>
      </c>
      <c r="C2417" s="20">
        <v>2.0</v>
      </c>
      <c r="D2417" s="20">
        <v>2024.0</v>
      </c>
      <c r="E2417" s="3" t="s">
        <v>11588</v>
      </c>
      <c r="F2417" s="7">
        <v>0.075</v>
      </c>
      <c r="I2417" s="3" t="s">
        <v>11594</v>
      </c>
      <c r="J2417" s="3" t="s">
        <v>11595</v>
      </c>
      <c r="M2417" s="5" t="s">
        <v>11596</v>
      </c>
      <c r="N2417" s="5" t="s">
        <v>1171</v>
      </c>
      <c r="O2417" s="20">
        <v>2026.0</v>
      </c>
      <c r="P2417" s="20">
        <v>1.0</v>
      </c>
      <c r="Q2417" s="20">
        <v>1.0</v>
      </c>
    </row>
    <row r="2418">
      <c r="A2418" s="3" t="s">
        <v>11597</v>
      </c>
      <c r="B2418" s="3" t="s">
        <v>11598</v>
      </c>
      <c r="C2418" s="20">
        <v>2.0</v>
      </c>
      <c r="D2418" s="20">
        <v>2025.0</v>
      </c>
      <c r="E2418" s="3" t="s">
        <v>1709</v>
      </c>
      <c r="F2418" s="7">
        <v>0.15</v>
      </c>
      <c r="J2418" s="3" t="s">
        <v>11599</v>
      </c>
      <c r="M2418" s="5" t="s">
        <v>11600</v>
      </c>
      <c r="N2418" s="5" t="s">
        <v>1714</v>
      </c>
      <c r="O2418" s="20">
        <v>2026.0</v>
      </c>
      <c r="P2418" s="20">
        <v>1.0</v>
      </c>
      <c r="Q2418" s="20">
        <v>1.0</v>
      </c>
    </row>
    <row r="2419">
      <c r="A2419" s="3" t="s">
        <v>11601</v>
      </c>
      <c r="B2419" s="3" t="s">
        <v>11602</v>
      </c>
      <c r="C2419" s="20">
        <v>3.0</v>
      </c>
      <c r="D2419" s="20">
        <v>2027.0</v>
      </c>
      <c r="E2419" s="3" t="s">
        <v>11597</v>
      </c>
      <c r="F2419" s="7">
        <v>0.15</v>
      </c>
      <c r="L2419" s="3" t="s">
        <v>523</v>
      </c>
      <c r="M2419" s="5" t="s">
        <v>11603</v>
      </c>
      <c r="N2419" s="5" t="s">
        <v>1714</v>
      </c>
      <c r="O2419" s="20">
        <v>2026.0</v>
      </c>
      <c r="P2419" s="20">
        <v>1.0</v>
      </c>
      <c r="Q2419" s="20">
        <v>1.0</v>
      </c>
    </row>
    <row r="2420">
      <c r="A2420" s="3" t="s">
        <v>11604</v>
      </c>
      <c r="B2420" s="3" t="s">
        <v>11605</v>
      </c>
      <c r="C2420" s="20">
        <v>4.0</v>
      </c>
      <c r="D2420" s="20">
        <v>2017.0</v>
      </c>
      <c r="E2420" s="3" t="s">
        <v>11606</v>
      </c>
      <c r="F2420" s="11"/>
      <c r="G2420" s="6">
        <v>43484.0</v>
      </c>
      <c r="H2420" s="6">
        <v>43120.0</v>
      </c>
      <c r="K2420" s="3" t="s">
        <v>11607</v>
      </c>
      <c r="M2420" s="5" t="s">
        <v>11608</v>
      </c>
      <c r="N2420" s="5" t="s">
        <v>11609</v>
      </c>
      <c r="O2420" s="20">
        <v>2026.0</v>
      </c>
      <c r="P2420" s="20">
        <v>1.0</v>
      </c>
      <c r="Q2420" s="20">
        <v>1.0</v>
      </c>
    </row>
    <row r="2421">
      <c r="A2421" s="3" t="s">
        <v>11610</v>
      </c>
      <c r="B2421" s="3" t="s">
        <v>11611</v>
      </c>
      <c r="C2421" s="20">
        <v>1.0</v>
      </c>
      <c r="D2421" s="20">
        <v>2018.0</v>
      </c>
      <c r="E2421" s="3" t="s">
        <v>11612</v>
      </c>
      <c r="F2421" s="11"/>
      <c r="G2421" s="6">
        <v>43585.0</v>
      </c>
      <c r="H2421" s="6">
        <v>43221.0</v>
      </c>
      <c r="K2421" s="3" t="s">
        <v>11613</v>
      </c>
      <c r="M2421" s="5" t="s">
        <v>11614</v>
      </c>
      <c r="N2421" s="5" t="s">
        <v>11615</v>
      </c>
      <c r="O2421" s="20">
        <v>2026.0</v>
      </c>
      <c r="P2421" s="20">
        <v>1.0</v>
      </c>
      <c r="Q2421" s="3">
        <v>0.0</v>
      </c>
    </row>
    <row r="2422">
      <c r="A2422" s="3" t="s">
        <v>11616</v>
      </c>
      <c r="B2422" s="3" t="s">
        <v>11617</v>
      </c>
      <c r="C2422" s="20">
        <v>3.0</v>
      </c>
      <c r="D2422" s="20">
        <v>2017.0</v>
      </c>
      <c r="E2422" s="3" t="s">
        <v>11618</v>
      </c>
      <c r="F2422" s="11"/>
      <c r="G2422" s="6">
        <v>43418.0</v>
      </c>
      <c r="H2422" s="6">
        <v>43054.0</v>
      </c>
      <c r="K2422" s="3" t="s">
        <v>11619</v>
      </c>
      <c r="M2422" s="5" t="s">
        <v>11620</v>
      </c>
      <c r="N2422" s="5" t="s">
        <v>11621</v>
      </c>
      <c r="O2422" s="20">
        <v>2026.0</v>
      </c>
      <c r="P2422" s="20">
        <v>1.0</v>
      </c>
      <c r="Q2422" s="3">
        <v>0.0</v>
      </c>
    </row>
    <row r="2423">
      <c r="A2423" s="3" t="s">
        <v>11622</v>
      </c>
      <c r="B2423" s="3" t="s">
        <v>11623</v>
      </c>
      <c r="C2423" s="20">
        <v>4.0</v>
      </c>
      <c r="D2423" s="20">
        <v>2019.0</v>
      </c>
      <c r="E2423" s="3" t="s">
        <v>11624</v>
      </c>
      <c r="F2423" s="11"/>
      <c r="G2423" s="6">
        <v>44145.0</v>
      </c>
      <c r="H2423" s="6">
        <v>43780.0</v>
      </c>
      <c r="J2423" s="3" t="s">
        <v>11625</v>
      </c>
      <c r="M2423" s="5" t="s">
        <v>11626</v>
      </c>
      <c r="N2423" s="5" t="s">
        <v>11627</v>
      </c>
      <c r="O2423" s="20">
        <v>2026.0</v>
      </c>
      <c r="P2423" s="20">
        <v>1.0</v>
      </c>
      <c r="Q2423" s="20">
        <v>1.0</v>
      </c>
    </row>
    <row r="2424">
      <c r="A2424" s="3" t="s">
        <v>11624</v>
      </c>
      <c r="B2424" s="3" t="s">
        <v>11628</v>
      </c>
      <c r="C2424" s="20">
        <v>3.0</v>
      </c>
      <c r="D2424" s="20">
        <v>2018.0</v>
      </c>
      <c r="E2424" s="3" t="s">
        <v>11629</v>
      </c>
      <c r="F2424" s="11"/>
      <c r="G2424" s="6">
        <v>43779.0</v>
      </c>
      <c r="H2424" s="6">
        <v>43415.0</v>
      </c>
      <c r="M2424" s="5" t="s">
        <v>11630</v>
      </c>
      <c r="N2424" s="5" t="s">
        <v>11627</v>
      </c>
      <c r="O2424" s="20">
        <v>2026.0</v>
      </c>
      <c r="P2424" s="20">
        <v>1.0</v>
      </c>
      <c r="Q2424" s="20">
        <v>1.0</v>
      </c>
    </row>
    <row r="2425">
      <c r="A2425" s="3" t="s">
        <v>11631</v>
      </c>
      <c r="B2425" s="5" t="s">
        <v>11632</v>
      </c>
      <c r="C2425" s="20">
        <v>4.0</v>
      </c>
      <c r="D2425" s="20">
        <v>2020.0</v>
      </c>
      <c r="E2425" s="3" t="s">
        <v>11622</v>
      </c>
      <c r="F2425" s="11"/>
      <c r="G2425" s="6">
        <v>44510.0</v>
      </c>
      <c r="H2425" s="6">
        <v>44146.0</v>
      </c>
      <c r="J2425" s="3" t="s">
        <v>11625</v>
      </c>
      <c r="K2425" s="3" t="s">
        <v>11633</v>
      </c>
      <c r="M2425" s="5" t="s">
        <v>11634</v>
      </c>
      <c r="N2425" s="5" t="s">
        <v>11627</v>
      </c>
      <c r="O2425" s="20">
        <v>2026.0</v>
      </c>
      <c r="P2425" s="20">
        <v>1.0</v>
      </c>
      <c r="Q2425" s="3">
        <v>0.0</v>
      </c>
    </row>
    <row r="2426">
      <c r="A2426" s="3" t="s">
        <v>1541</v>
      </c>
      <c r="B2426" s="3" t="s">
        <v>11635</v>
      </c>
      <c r="C2426" s="20">
        <v>1.0</v>
      </c>
      <c r="D2426" s="20">
        <v>2025.0</v>
      </c>
      <c r="E2426" s="3" t="s">
        <v>1768</v>
      </c>
      <c r="F2426" s="7">
        <v>0.0325</v>
      </c>
      <c r="J2426" s="3" t="s">
        <v>11636</v>
      </c>
      <c r="M2426" s="5" t="s">
        <v>11637</v>
      </c>
      <c r="N2426" s="5" t="s">
        <v>1543</v>
      </c>
      <c r="O2426" s="20">
        <v>2026.0</v>
      </c>
      <c r="P2426" s="20">
        <v>1.0</v>
      </c>
      <c r="Q2426" s="20">
        <v>1.0</v>
      </c>
    </row>
    <row r="2427">
      <c r="A2427" s="3" t="s">
        <v>11638</v>
      </c>
      <c r="B2427" s="3" t="s">
        <v>11639</v>
      </c>
      <c r="C2427" s="20">
        <v>1.0</v>
      </c>
      <c r="D2427" s="20">
        <v>2018.0</v>
      </c>
      <c r="E2427" s="3" t="s">
        <v>11640</v>
      </c>
      <c r="F2427" s="11"/>
      <c r="G2427" s="6">
        <v>43585.0</v>
      </c>
      <c r="H2427" s="6">
        <v>43221.0</v>
      </c>
      <c r="M2427" s="5" t="s">
        <v>11641</v>
      </c>
      <c r="N2427" s="5" t="s">
        <v>11642</v>
      </c>
      <c r="O2427" s="20">
        <v>2026.0</v>
      </c>
      <c r="P2427" s="20">
        <v>1.0</v>
      </c>
      <c r="Q2427" s="20">
        <v>1.0</v>
      </c>
    </row>
    <row r="2428">
      <c r="A2428" s="3" t="s">
        <v>11643</v>
      </c>
      <c r="B2428" s="3" t="s">
        <v>11644</v>
      </c>
      <c r="C2428" s="20">
        <v>1.0</v>
      </c>
      <c r="D2428" s="20">
        <v>2019.0</v>
      </c>
      <c r="E2428" s="3" t="s">
        <v>11638</v>
      </c>
      <c r="F2428" s="11"/>
      <c r="G2428" s="6">
        <v>43951.0</v>
      </c>
      <c r="H2428" s="6">
        <v>43586.0</v>
      </c>
      <c r="K2428" s="3" t="s">
        <v>11645</v>
      </c>
      <c r="M2428" s="5" t="s">
        <v>11646</v>
      </c>
      <c r="N2428" s="5" t="s">
        <v>11642</v>
      </c>
      <c r="O2428" s="20">
        <v>2026.0</v>
      </c>
      <c r="P2428" s="20">
        <v>1.0</v>
      </c>
      <c r="Q2428" s="3">
        <v>0.0</v>
      </c>
    </row>
    <row r="2429">
      <c r="A2429" s="3" t="s">
        <v>11647</v>
      </c>
      <c r="B2429" s="3" t="s">
        <v>11648</v>
      </c>
      <c r="C2429" s="20">
        <v>3.0</v>
      </c>
      <c r="D2429" s="20">
        <v>2018.0</v>
      </c>
      <c r="E2429" s="3" t="s">
        <v>11649</v>
      </c>
      <c r="F2429" s="11"/>
      <c r="G2429" s="6">
        <v>43798.0</v>
      </c>
      <c r="H2429" s="6">
        <v>43434.0</v>
      </c>
      <c r="M2429" s="5" t="s">
        <v>11650</v>
      </c>
      <c r="N2429" s="5" t="s">
        <v>11651</v>
      </c>
      <c r="O2429" s="20">
        <v>2026.0</v>
      </c>
      <c r="P2429" s="20">
        <v>1.0</v>
      </c>
      <c r="Q2429" s="3">
        <v>0.0</v>
      </c>
    </row>
    <row r="2430">
      <c r="A2430" s="3" t="s">
        <v>11649</v>
      </c>
      <c r="B2430" s="3" t="s">
        <v>11652</v>
      </c>
      <c r="C2430" s="20">
        <v>3.0</v>
      </c>
      <c r="D2430" s="20">
        <v>2017.0</v>
      </c>
      <c r="E2430" s="3" t="s">
        <v>11653</v>
      </c>
      <c r="F2430" s="11"/>
      <c r="G2430" s="6">
        <v>43433.0</v>
      </c>
      <c r="H2430" s="6">
        <v>43069.0</v>
      </c>
      <c r="J2430" s="3" t="s">
        <v>11654</v>
      </c>
      <c r="M2430" s="5" t="s">
        <v>11655</v>
      </c>
      <c r="N2430" s="5" t="s">
        <v>11651</v>
      </c>
      <c r="O2430" s="20">
        <v>2026.0</v>
      </c>
      <c r="P2430" s="20">
        <v>1.0</v>
      </c>
      <c r="Q2430" s="3">
        <v>0.0</v>
      </c>
    </row>
    <row r="2431">
      <c r="A2431" s="3" t="s">
        <v>11656</v>
      </c>
      <c r="B2431" s="3" t="s">
        <v>11657</v>
      </c>
      <c r="C2431" s="20">
        <v>4.0</v>
      </c>
      <c r="D2431" s="20">
        <v>2019.0</v>
      </c>
      <c r="E2431" s="3" t="s">
        <v>11647</v>
      </c>
      <c r="F2431" s="11"/>
      <c r="G2431" s="6">
        <v>44164.0</v>
      </c>
      <c r="H2431" s="6">
        <v>43799.0</v>
      </c>
      <c r="K2431" s="3" t="s">
        <v>11658</v>
      </c>
      <c r="M2431" s="5" t="s">
        <v>11659</v>
      </c>
      <c r="N2431" s="5" t="s">
        <v>11651</v>
      </c>
      <c r="O2431" s="20">
        <v>2026.0</v>
      </c>
      <c r="P2431" s="20">
        <v>1.0</v>
      </c>
      <c r="Q2431" s="3">
        <v>0.0</v>
      </c>
    </row>
    <row r="2432">
      <c r="A2432" s="3" t="s">
        <v>11660</v>
      </c>
      <c r="B2432" s="3" t="s">
        <v>11661</v>
      </c>
      <c r="C2432" s="20">
        <v>4.0</v>
      </c>
      <c r="D2432" s="20">
        <v>2017.0</v>
      </c>
      <c r="E2432" s="3" t="s">
        <v>11662</v>
      </c>
      <c r="F2432" s="11"/>
      <c r="G2432" s="6">
        <v>43496.0</v>
      </c>
      <c r="H2432" s="6">
        <v>43132.0</v>
      </c>
      <c r="K2432" s="3" t="s">
        <v>11663</v>
      </c>
      <c r="M2432" s="5" t="s">
        <v>11664</v>
      </c>
      <c r="N2432" s="5" t="s">
        <v>11665</v>
      </c>
      <c r="O2432" s="20">
        <v>2026.0</v>
      </c>
      <c r="P2432" s="20">
        <v>1.0</v>
      </c>
      <c r="Q2432" s="3">
        <v>0.0</v>
      </c>
    </row>
    <row r="2433">
      <c r="A2433" s="3" t="s">
        <v>11666</v>
      </c>
      <c r="B2433" s="3" t="s">
        <v>11667</v>
      </c>
      <c r="C2433" s="20">
        <v>3.0</v>
      </c>
      <c r="D2433" s="20">
        <v>2018.0</v>
      </c>
      <c r="E2433" s="3" t="s">
        <v>11668</v>
      </c>
      <c r="F2433" s="11"/>
      <c r="G2433" s="6">
        <v>43769.0</v>
      </c>
      <c r="H2433" s="6">
        <v>43405.0</v>
      </c>
      <c r="M2433" s="5" t="s">
        <v>11669</v>
      </c>
      <c r="N2433" s="5" t="s">
        <v>3747</v>
      </c>
      <c r="O2433" s="20">
        <v>2026.0</v>
      </c>
      <c r="P2433" s="20">
        <v>1.0</v>
      </c>
      <c r="Q2433" s="20">
        <v>1.0</v>
      </c>
    </row>
    <row r="2434">
      <c r="A2434" s="3" t="s">
        <v>11670</v>
      </c>
      <c r="B2434" s="3" t="s">
        <v>11671</v>
      </c>
      <c r="C2434" s="20">
        <v>4.0</v>
      </c>
      <c r="D2434" s="20">
        <v>2017.0</v>
      </c>
      <c r="E2434" s="3" t="s">
        <v>11668</v>
      </c>
      <c r="F2434" s="11"/>
      <c r="G2434" s="6">
        <v>43404.0</v>
      </c>
      <c r="H2434" s="6">
        <v>43040.0</v>
      </c>
      <c r="M2434" s="5" t="s">
        <v>11672</v>
      </c>
      <c r="N2434" s="5" t="s">
        <v>3747</v>
      </c>
      <c r="O2434" s="20">
        <v>2026.0</v>
      </c>
      <c r="P2434" s="20">
        <v>1.0</v>
      </c>
      <c r="Q2434" s="3">
        <v>0.0</v>
      </c>
    </row>
    <row r="2435">
      <c r="A2435" s="3" t="s">
        <v>3744</v>
      </c>
      <c r="B2435" s="3" t="s">
        <v>11673</v>
      </c>
      <c r="C2435" s="20">
        <v>3.0</v>
      </c>
      <c r="D2435" s="20">
        <v>2019.0</v>
      </c>
      <c r="E2435" s="3" t="s">
        <v>11666</v>
      </c>
      <c r="F2435" s="11"/>
      <c r="G2435" s="6">
        <v>44135.0</v>
      </c>
      <c r="H2435" s="6">
        <v>43770.0</v>
      </c>
      <c r="M2435" s="5" t="s">
        <v>11674</v>
      </c>
      <c r="N2435" s="5" t="s">
        <v>3747</v>
      </c>
      <c r="O2435" s="20">
        <v>2026.0</v>
      </c>
      <c r="P2435" s="20">
        <v>1.0</v>
      </c>
      <c r="Q2435" s="20">
        <v>1.0</v>
      </c>
    </row>
    <row r="2436">
      <c r="A2436" s="3" t="s">
        <v>11675</v>
      </c>
      <c r="B2436" s="3" t="s">
        <v>11676</v>
      </c>
      <c r="C2436" s="20">
        <v>3.0</v>
      </c>
      <c r="D2436" s="20">
        <v>2018.0</v>
      </c>
      <c r="E2436" s="3" t="s">
        <v>11677</v>
      </c>
      <c r="F2436" s="11"/>
      <c r="G2436" s="6">
        <v>43778.0</v>
      </c>
      <c r="H2436" s="6">
        <v>43414.0</v>
      </c>
      <c r="M2436" s="5" t="s">
        <v>11678</v>
      </c>
      <c r="N2436" s="5" t="s">
        <v>11679</v>
      </c>
      <c r="O2436" s="20">
        <v>2026.0</v>
      </c>
      <c r="P2436" s="20">
        <v>1.0</v>
      </c>
      <c r="Q2436" s="3">
        <v>0.0</v>
      </c>
    </row>
    <row r="2437">
      <c r="A2437" s="3" t="s">
        <v>11677</v>
      </c>
      <c r="B2437" s="3" t="s">
        <v>11680</v>
      </c>
      <c r="C2437" s="20">
        <v>4.0</v>
      </c>
      <c r="D2437" s="20">
        <v>2017.0</v>
      </c>
      <c r="E2437" s="3" t="s">
        <v>11681</v>
      </c>
      <c r="F2437" s="11"/>
      <c r="G2437" s="6">
        <v>43413.0</v>
      </c>
      <c r="H2437" s="6">
        <v>43049.0</v>
      </c>
      <c r="M2437" s="5" t="s">
        <v>11682</v>
      </c>
      <c r="N2437" s="5" t="s">
        <v>11679</v>
      </c>
      <c r="O2437" s="20">
        <v>2026.0</v>
      </c>
      <c r="P2437" s="20">
        <v>1.0</v>
      </c>
      <c r="Q2437" s="3">
        <v>0.0</v>
      </c>
    </row>
    <row r="2438">
      <c r="A2438" s="3" t="s">
        <v>11683</v>
      </c>
      <c r="B2438" s="3" t="s">
        <v>11684</v>
      </c>
      <c r="C2438" s="20">
        <v>4.0</v>
      </c>
      <c r="D2438" s="20">
        <v>2020.0</v>
      </c>
      <c r="E2438" s="3" t="s">
        <v>11685</v>
      </c>
      <c r="F2438" s="11"/>
      <c r="G2438" s="6">
        <v>44509.0</v>
      </c>
      <c r="H2438" s="6">
        <v>44145.0</v>
      </c>
      <c r="K2438" s="3" t="s">
        <v>11686</v>
      </c>
      <c r="M2438" s="5" t="s">
        <v>11687</v>
      </c>
      <c r="N2438" s="5" t="s">
        <v>11679</v>
      </c>
      <c r="O2438" s="20">
        <v>2026.0</v>
      </c>
      <c r="P2438" s="20">
        <v>1.0</v>
      </c>
      <c r="Q2438" s="3">
        <v>0.0</v>
      </c>
    </row>
    <row r="2439">
      <c r="A2439" s="3" t="s">
        <v>11685</v>
      </c>
      <c r="B2439" s="3" t="s">
        <v>11688</v>
      </c>
      <c r="C2439" s="20">
        <v>3.0</v>
      </c>
      <c r="D2439" s="20">
        <v>2019.0</v>
      </c>
      <c r="E2439" s="3" t="s">
        <v>11675</v>
      </c>
      <c r="F2439" s="11"/>
      <c r="G2439" s="6">
        <v>44144.0</v>
      </c>
      <c r="H2439" s="6">
        <v>43779.0</v>
      </c>
      <c r="M2439" s="5" t="s">
        <v>11689</v>
      </c>
      <c r="N2439" s="5" t="s">
        <v>11679</v>
      </c>
      <c r="O2439" s="20">
        <v>2026.0</v>
      </c>
      <c r="P2439" s="20">
        <v>1.0</v>
      </c>
      <c r="Q2439" s="3">
        <v>0.0</v>
      </c>
    </row>
    <row r="2440">
      <c r="A2440" s="3" t="s">
        <v>1701</v>
      </c>
      <c r="B2440" s="3" t="s">
        <v>11690</v>
      </c>
      <c r="C2440" s="20">
        <v>2.0</v>
      </c>
      <c r="D2440" s="20">
        <v>2018.0</v>
      </c>
      <c r="E2440" s="3" t="s">
        <v>11691</v>
      </c>
      <c r="F2440" s="11"/>
      <c r="G2440" s="6">
        <v>43644.0</v>
      </c>
      <c r="H2440" s="6">
        <v>43280.0</v>
      </c>
      <c r="M2440" s="5" t="s">
        <v>11692</v>
      </c>
      <c r="N2440" s="5" t="s">
        <v>1704</v>
      </c>
      <c r="O2440" s="20">
        <v>2026.0</v>
      </c>
      <c r="P2440" s="20">
        <v>1.0</v>
      </c>
      <c r="Q2440" s="20">
        <v>1.0</v>
      </c>
    </row>
    <row r="2441">
      <c r="A2441" s="3" t="s">
        <v>11693</v>
      </c>
      <c r="B2441" s="3" t="s">
        <v>11694</v>
      </c>
      <c r="C2441" s="20">
        <v>2.0</v>
      </c>
      <c r="D2441" s="20">
        <v>2018.0</v>
      </c>
      <c r="F2441" s="11"/>
      <c r="G2441" s="6">
        <v>43584.0</v>
      </c>
      <c r="H2441" s="6">
        <v>43220.0</v>
      </c>
      <c r="J2441" s="3" t="s">
        <v>11695</v>
      </c>
      <c r="M2441" s="5" t="s">
        <v>11696</v>
      </c>
      <c r="N2441" s="5" t="s">
        <v>11697</v>
      </c>
      <c r="O2441" s="20">
        <v>2026.0</v>
      </c>
      <c r="P2441" s="20">
        <v>1.0</v>
      </c>
      <c r="Q2441" s="3">
        <v>0.0</v>
      </c>
    </row>
    <row r="2442">
      <c r="A2442" s="3" t="s">
        <v>11698</v>
      </c>
      <c r="B2442" s="3" t="s">
        <v>11699</v>
      </c>
      <c r="C2442" s="20">
        <v>1.0</v>
      </c>
      <c r="D2442" s="20">
        <v>2021.0</v>
      </c>
      <c r="E2442" s="3" t="s">
        <v>11700</v>
      </c>
      <c r="F2442" s="11"/>
      <c r="K2442" s="3" t="s">
        <v>11701</v>
      </c>
      <c r="M2442" s="5" t="s">
        <v>11702</v>
      </c>
      <c r="N2442" s="5" t="s">
        <v>11697</v>
      </c>
      <c r="O2442" s="20">
        <v>2026.0</v>
      </c>
      <c r="P2442" s="20">
        <v>1.0</v>
      </c>
      <c r="Q2442" s="20">
        <v>1.0</v>
      </c>
    </row>
    <row r="2443">
      <c r="A2443" s="3" t="s">
        <v>11700</v>
      </c>
      <c r="B2443" s="3" t="s">
        <v>11703</v>
      </c>
      <c r="C2443" s="20">
        <v>1.0</v>
      </c>
      <c r="D2443" s="20">
        <v>2020.0</v>
      </c>
      <c r="F2443" s="11"/>
      <c r="G2443" s="6">
        <v>44315.0</v>
      </c>
      <c r="H2443" s="6">
        <v>43951.0</v>
      </c>
      <c r="J2443" s="3" t="s">
        <v>11704</v>
      </c>
      <c r="M2443" s="5" t="s">
        <v>11705</v>
      </c>
      <c r="N2443" s="5" t="s">
        <v>11697</v>
      </c>
      <c r="O2443" s="20">
        <v>2026.0</v>
      </c>
      <c r="P2443" s="20">
        <v>1.0</v>
      </c>
      <c r="Q2443" s="20">
        <v>1.0</v>
      </c>
    </row>
    <row r="2444">
      <c r="A2444" s="3" t="s">
        <v>11706</v>
      </c>
      <c r="B2444" s="3" t="s">
        <v>11707</v>
      </c>
      <c r="C2444" s="20">
        <v>1.0</v>
      </c>
      <c r="D2444" s="20">
        <v>2019.0</v>
      </c>
      <c r="F2444" s="11"/>
      <c r="G2444" s="6">
        <v>43950.0</v>
      </c>
      <c r="H2444" s="6">
        <v>43585.0</v>
      </c>
      <c r="M2444" s="5" t="s">
        <v>11708</v>
      </c>
      <c r="N2444" s="5" t="s">
        <v>11697</v>
      </c>
      <c r="O2444" s="20">
        <v>2026.0</v>
      </c>
      <c r="P2444" s="20">
        <v>1.0</v>
      </c>
      <c r="Q2444" s="20">
        <v>1.0</v>
      </c>
    </row>
    <row r="2445">
      <c r="A2445" s="3" t="s">
        <v>11709</v>
      </c>
      <c r="B2445" s="3" t="s">
        <v>11710</v>
      </c>
      <c r="C2445" s="20">
        <v>4.0</v>
      </c>
      <c r="D2445" s="20">
        <v>2018.0</v>
      </c>
      <c r="E2445" s="3" t="s">
        <v>11711</v>
      </c>
      <c r="F2445" s="11"/>
      <c r="G2445" s="6">
        <v>43782.0</v>
      </c>
      <c r="H2445" s="6">
        <v>43418.0</v>
      </c>
      <c r="K2445" s="3" t="s">
        <v>11712</v>
      </c>
      <c r="M2445" s="5" t="s">
        <v>11713</v>
      </c>
      <c r="N2445" s="5" t="s">
        <v>11714</v>
      </c>
      <c r="O2445" s="20">
        <v>2026.0</v>
      </c>
      <c r="P2445" s="20">
        <v>1.0</v>
      </c>
      <c r="Q2445" s="3">
        <v>0.0</v>
      </c>
    </row>
    <row r="2446">
      <c r="A2446" s="3" t="s">
        <v>11715</v>
      </c>
      <c r="B2446" s="3" t="s">
        <v>11716</v>
      </c>
      <c r="C2446" s="20">
        <v>3.0</v>
      </c>
      <c r="D2446" s="20">
        <v>2024.0</v>
      </c>
      <c r="E2446" s="3" t="s">
        <v>11717</v>
      </c>
      <c r="F2446" s="7">
        <v>0.0323</v>
      </c>
      <c r="I2446" s="3" t="s">
        <v>11718</v>
      </c>
      <c r="J2446" s="3" t="s">
        <v>11719</v>
      </c>
      <c r="M2446" s="5" t="s">
        <v>11720</v>
      </c>
      <c r="N2446" s="5" t="s">
        <v>7146</v>
      </c>
      <c r="O2446" s="20">
        <v>2026.0</v>
      </c>
      <c r="P2446" s="20">
        <v>1.0</v>
      </c>
      <c r="Q2446" s="20">
        <v>1.0</v>
      </c>
    </row>
    <row r="2447">
      <c r="A2447" s="3" t="s">
        <v>11721</v>
      </c>
      <c r="B2447" s="3" t="s">
        <v>11722</v>
      </c>
      <c r="C2447" s="20">
        <v>4.0</v>
      </c>
      <c r="D2447" s="20">
        <v>2018.0</v>
      </c>
      <c r="F2447" s="11"/>
      <c r="G2447" s="6">
        <v>44165.0</v>
      </c>
      <c r="H2447" s="6">
        <v>43435.0</v>
      </c>
      <c r="M2447" s="5" t="s">
        <v>11723</v>
      </c>
      <c r="N2447" s="5" t="s">
        <v>7146</v>
      </c>
      <c r="O2447" s="20">
        <v>2026.0</v>
      </c>
      <c r="P2447" s="20">
        <v>1.0</v>
      </c>
      <c r="Q2447" s="20">
        <v>1.0</v>
      </c>
    </row>
    <row r="2448">
      <c r="A2448" s="3" t="s">
        <v>11717</v>
      </c>
      <c r="B2448" s="3" t="s">
        <v>11724</v>
      </c>
      <c r="C2448" s="20">
        <v>4.0</v>
      </c>
      <c r="D2448" s="20">
        <v>2023.0</v>
      </c>
      <c r="E2448" s="3" t="s">
        <v>11725</v>
      </c>
      <c r="F2448" s="7">
        <v>0.0323</v>
      </c>
      <c r="I2448" s="3" t="s">
        <v>11726</v>
      </c>
      <c r="J2448" s="3" t="s">
        <v>11727</v>
      </c>
      <c r="M2448" s="5" t="s">
        <v>11728</v>
      </c>
      <c r="N2448" s="5" t="s">
        <v>7146</v>
      </c>
      <c r="O2448" s="20">
        <v>2026.0</v>
      </c>
      <c r="P2448" s="20">
        <v>1.0</v>
      </c>
      <c r="Q2448" s="20">
        <v>1.0</v>
      </c>
    </row>
    <row r="2449">
      <c r="A2449" s="3" t="s">
        <v>11725</v>
      </c>
      <c r="B2449" s="3" t="s">
        <v>11729</v>
      </c>
      <c r="C2449" s="20">
        <v>4.0</v>
      </c>
      <c r="D2449" s="20">
        <v>2022.0</v>
      </c>
      <c r="E2449" s="3" t="s">
        <v>11730</v>
      </c>
      <c r="F2449" s="7">
        <v>0.0323</v>
      </c>
      <c r="J2449" s="3" t="s">
        <v>11731</v>
      </c>
      <c r="M2449" s="5" t="s">
        <v>11732</v>
      </c>
      <c r="N2449" s="5" t="s">
        <v>7146</v>
      </c>
      <c r="O2449" s="20">
        <v>2026.0</v>
      </c>
      <c r="P2449" s="20">
        <v>1.0</v>
      </c>
      <c r="Q2449" s="20">
        <v>1.0</v>
      </c>
    </row>
    <row r="2450">
      <c r="A2450" s="3" t="s">
        <v>11730</v>
      </c>
      <c r="B2450" s="3" t="s">
        <v>11733</v>
      </c>
      <c r="C2450" s="20">
        <v>4.0</v>
      </c>
      <c r="D2450" s="20">
        <v>2020.0</v>
      </c>
      <c r="E2450" s="3" t="s">
        <v>11721</v>
      </c>
      <c r="F2450" s="11"/>
      <c r="G2450" s="6">
        <v>44530.0</v>
      </c>
      <c r="H2450" s="6">
        <v>44166.0</v>
      </c>
      <c r="J2450" s="3" t="s">
        <v>11734</v>
      </c>
      <c r="M2450" s="5" t="s">
        <v>11735</v>
      </c>
      <c r="N2450" s="5" t="s">
        <v>7146</v>
      </c>
      <c r="O2450" s="20">
        <v>2026.0</v>
      </c>
      <c r="P2450" s="20">
        <v>1.0</v>
      </c>
      <c r="Q2450" s="3">
        <v>0.0</v>
      </c>
    </row>
    <row r="2451">
      <c r="A2451" s="3" t="s">
        <v>11736</v>
      </c>
      <c r="B2451" s="3" t="s">
        <v>11737</v>
      </c>
      <c r="C2451" s="20">
        <v>2.0</v>
      </c>
      <c r="D2451" s="20">
        <v>2018.0</v>
      </c>
      <c r="F2451" s="11"/>
      <c r="G2451" s="6">
        <v>43203.0</v>
      </c>
      <c r="H2451" s="6">
        <v>42839.0</v>
      </c>
      <c r="M2451" s="5" t="s">
        <v>11738</v>
      </c>
      <c r="N2451" s="5" t="s">
        <v>1253</v>
      </c>
      <c r="O2451" s="20">
        <v>2026.0</v>
      </c>
      <c r="P2451" s="20">
        <v>1.0</v>
      </c>
      <c r="Q2451" s="3">
        <v>0.0</v>
      </c>
    </row>
    <row r="2452">
      <c r="A2452" s="3" t="s">
        <v>11739</v>
      </c>
      <c r="B2452" s="3" t="s">
        <v>11740</v>
      </c>
      <c r="C2452" s="20">
        <v>2.0</v>
      </c>
      <c r="D2452" s="20">
        <v>2018.0</v>
      </c>
      <c r="F2452" s="11"/>
      <c r="G2452" s="6">
        <v>43465.0</v>
      </c>
      <c r="H2452" s="6">
        <v>43204.0</v>
      </c>
      <c r="M2452" s="5" t="s">
        <v>11741</v>
      </c>
      <c r="N2452" s="5" t="s">
        <v>1253</v>
      </c>
      <c r="O2452" s="20">
        <v>2026.0</v>
      </c>
      <c r="P2452" s="20">
        <v>1.0</v>
      </c>
      <c r="Q2452" s="20">
        <v>1.0</v>
      </c>
    </row>
    <row r="2453">
      <c r="A2453" s="3" t="s">
        <v>11742</v>
      </c>
      <c r="B2453" s="3" t="s">
        <v>11743</v>
      </c>
      <c r="C2453" s="20">
        <v>1.0</v>
      </c>
      <c r="D2453" s="20">
        <v>2022.0</v>
      </c>
      <c r="F2453" s="11"/>
      <c r="G2453" s="6">
        <v>45029.0</v>
      </c>
      <c r="H2453" s="6">
        <v>44665.0</v>
      </c>
      <c r="K2453" s="3" t="s">
        <v>11744</v>
      </c>
      <c r="M2453" s="5" t="s">
        <v>11745</v>
      </c>
      <c r="N2453" s="5" t="s">
        <v>1253</v>
      </c>
      <c r="O2453" s="20">
        <v>2026.0</v>
      </c>
      <c r="P2453" s="20">
        <v>1.0</v>
      </c>
      <c r="Q2453" s="20">
        <v>1.0</v>
      </c>
    </row>
    <row r="2454">
      <c r="A2454" s="3" t="s">
        <v>11746</v>
      </c>
      <c r="B2454" s="3" t="s">
        <v>11747</v>
      </c>
      <c r="C2454" s="20">
        <v>1.0</v>
      </c>
      <c r="D2454" s="20">
        <v>2019.0</v>
      </c>
      <c r="F2454" s="11"/>
      <c r="G2454" s="6">
        <v>44664.0</v>
      </c>
      <c r="H2454" s="6">
        <v>43569.0</v>
      </c>
      <c r="M2454" s="5" t="s">
        <v>11748</v>
      </c>
      <c r="N2454" s="5" t="s">
        <v>1253</v>
      </c>
      <c r="O2454" s="20">
        <v>2026.0</v>
      </c>
      <c r="P2454" s="20">
        <v>1.0</v>
      </c>
      <c r="Q2454" s="3">
        <v>0.0</v>
      </c>
    </row>
    <row r="2455">
      <c r="A2455" s="3" t="s">
        <v>11749</v>
      </c>
      <c r="B2455" s="3" t="s">
        <v>11750</v>
      </c>
      <c r="C2455" s="20">
        <v>3.0</v>
      </c>
      <c r="D2455" s="20">
        <v>2022.0</v>
      </c>
      <c r="E2455" s="3" t="s">
        <v>11751</v>
      </c>
      <c r="F2455" s="11"/>
      <c r="M2455" s="5" t="s">
        <v>11752</v>
      </c>
      <c r="N2455" s="5" t="s">
        <v>11465</v>
      </c>
      <c r="O2455" s="20">
        <v>2026.0</v>
      </c>
      <c r="P2455" s="20">
        <v>1.0</v>
      </c>
      <c r="Q2455" s="20">
        <v>1.0</v>
      </c>
    </row>
    <row r="2456">
      <c r="A2456" s="3" t="s">
        <v>11751</v>
      </c>
      <c r="B2456" s="3" t="s">
        <v>11753</v>
      </c>
      <c r="C2456" s="20">
        <v>3.0</v>
      </c>
      <c r="D2456" s="20">
        <v>2021.0</v>
      </c>
      <c r="E2456" s="3" t="s">
        <v>11754</v>
      </c>
      <c r="F2456" s="11"/>
      <c r="J2456" s="3" t="s">
        <v>11755</v>
      </c>
      <c r="M2456" s="5" t="s">
        <v>11756</v>
      </c>
      <c r="N2456" s="5" t="s">
        <v>11465</v>
      </c>
      <c r="O2456" s="20">
        <v>2026.0</v>
      </c>
      <c r="P2456" s="20">
        <v>1.0</v>
      </c>
      <c r="Q2456" s="3">
        <v>0.0</v>
      </c>
    </row>
    <row r="2457">
      <c r="A2457" s="3" t="s">
        <v>11754</v>
      </c>
      <c r="B2457" s="3" t="s">
        <v>11757</v>
      </c>
      <c r="C2457" s="20">
        <v>3.0</v>
      </c>
      <c r="D2457" s="20">
        <v>2020.0</v>
      </c>
      <c r="E2457" s="3" t="s">
        <v>11461</v>
      </c>
      <c r="F2457" s="11"/>
      <c r="G2457" s="6">
        <v>44500.0</v>
      </c>
      <c r="H2457" s="6">
        <v>44136.0</v>
      </c>
      <c r="J2457" s="3" t="s">
        <v>11758</v>
      </c>
      <c r="M2457" s="5" t="s">
        <v>11759</v>
      </c>
      <c r="N2457" s="5" t="s">
        <v>11465</v>
      </c>
      <c r="O2457" s="20">
        <v>2026.0</v>
      </c>
      <c r="P2457" s="20">
        <v>1.0</v>
      </c>
      <c r="Q2457" s="20">
        <v>1.0</v>
      </c>
    </row>
    <row r="2458">
      <c r="A2458" s="3" t="s">
        <v>11760</v>
      </c>
      <c r="B2458" s="3" t="s">
        <v>11761</v>
      </c>
      <c r="C2458" s="20">
        <v>4.0</v>
      </c>
      <c r="D2458" s="20">
        <v>2022.0</v>
      </c>
      <c r="E2458" s="3" t="s">
        <v>11762</v>
      </c>
      <c r="F2458" s="7">
        <v>0.08</v>
      </c>
      <c r="M2458" s="5" t="s">
        <v>11763</v>
      </c>
      <c r="N2458" s="5" t="s">
        <v>11764</v>
      </c>
      <c r="O2458" s="20">
        <v>2026.0</v>
      </c>
      <c r="P2458" s="20">
        <v>1.0</v>
      </c>
      <c r="Q2458" s="20">
        <v>1.0</v>
      </c>
    </row>
    <row r="2459">
      <c r="A2459" s="3" t="s">
        <v>11762</v>
      </c>
      <c r="B2459" s="3" t="s">
        <v>11765</v>
      </c>
      <c r="C2459" s="20">
        <v>4.0</v>
      </c>
      <c r="D2459" s="20">
        <v>2021.0</v>
      </c>
      <c r="E2459" s="3" t="s">
        <v>11766</v>
      </c>
      <c r="F2459" s="11"/>
      <c r="J2459" s="3" t="s">
        <v>11767</v>
      </c>
      <c r="M2459" s="5" t="s">
        <v>11768</v>
      </c>
      <c r="N2459" s="5" t="s">
        <v>11764</v>
      </c>
      <c r="O2459" s="20">
        <v>2026.0</v>
      </c>
      <c r="P2459" s="20">
        <v>1.0</v>
      </c>
      <c r="Q2459" s="20">
        <v>1.0</v>
      </c>
    </row>
    <row r="2460">
      <c r="A2460" s="3" t="s">
        <v>11766</v>
      </c>
      <c r="B2460" s="3" t="s">
        <v>11769</v>
      </c>
      <c r="C2460" s="20">
        <v>4.0</v>
      </c>
      <c r="D2460" s="20">
        <v>2020.0</v>
      </c>
      <c r="E2460" s="3" t="s">
        <v>11770</v>
      </c>
      <c r="F2460" s="11"/>
      <c r="G2460" s="6">
        <v>44531.0</v>
      </c>
      <c r="H2460" s="6">
        <v>44167.0</v>
      </c>
      <c r="J2460" s="3" t="s">
        <v>11771</v>
      </c>
      <c r="M2460" s="5" t="s">
        <v>11772</v>
      </c>
      <c r="N2460" s="5" t="s">
        <v>11764</v>
      </c>
      <c r="O2460" s="20">
        <v>2026.0</v>
      </c>
      <c r="P2460" s="20">
        <v>1.0</v>
      </c>
      <c r="Q2460" s="3">
        <v>0.0</v>
      </c>
    </row>
    <row r="2461">
      <c r="A2461" s="3" t="s">
        <v>7388</v>
      </c>
      <c r="B2461" s="3" t="s">
        <v>11773</v>
      </c>
      <c r="C2461" s="20">
        <v>2.0</v>
      </c>
      <c r="D2461" s="20">
        <v>2023.0</v>
      </c>
      <c r="E2461" s="3" t="s">
        <v>11774</v>
      </c>
      <c r="F2461" s="7">
        <v>0.0057</v>
      </c>
      <c r="J2461" s="3" t="s">
        <v>11775</v>
      </c>
      <c r="M2461" s="5" t="s">
        <v>11776</v>
      </c>
      <c r="N2461" s="5" t="s">
        <v>7392</v>
      </c>
      <c r="O2461" s="20">
        <v>2026.0</v>
      </c>
      <c r="P2461" s="20">
        <v>1.0</v>
      </c>
      <c r="Q2461" s="20">
        <v>1.0</v>
      </c>
    </row>
    <row r="2462">
      <c r="A2462" s="3" t="s">
        <v>10858</v>
      </c>
      <c r="B2462" s="3" t="s">
        <v>11777</v>
      </c>
      <c r="C2462" s="20">
        <v>1.0</v>
      </c>
      <c r="D2462" s="20">
        <v>2018.0</v>
      </c>
      <c r="E2462" s="3" t="s">
        <v>11778</v>
      </c>
      <c r="F2462" s="11"/>
      <c r="G2462" s="6">
        <v>43584.0</v>
      </c>
      <c r="H2462" s="6">
        <v>43220.0</v>
      </c>
      <c r="M2462" s="5" t="s">
        <v>11779</v>
      </c>
      <c r="N2462" s="5" t="s">
        <v>10860</v>
      </c>
      <c r="O2462" s="20">
        <v>2026.0</v>
      </c>
      <c r="P2462" s="20">
        <v>1.0</v>
      </c>
      <c r="Q2462" s="20">
        <v>1.0</v>
      </c>
    </row>
    <row r="2463">
      <c r="A2463" s="3" t="s">
        <v>11780</v>
      </c>
      <c r="B2463" s="3" t="s">
        <v>11781</v>
      </c>
      <c r="C2463" s="20">
        <v>4.0</v>
      </c>
      <c r="D2463" s="20">
        <v>2017.0</v>
      </c>
      <c r="E2463" s="3" t="s">
        <v>11782</v>
      </c>
      <c r="F2463" s="11"/>
      <c r="G2463" s="6">
        <v>43434.0</v>
      </c>
      <c r="H2463" s="6">
        <v>43070.0</v>
      </c>
      <c r="K2463" s="3" t="s">
        <v>11783</v>
      </c>
      <c r="M2463" s="5" t="s">
        <v>11784</v>
      </c>
      <c r="N2463" s="5" t="s">
        <v>11785</v>
      </c>
      <c r="O2463" s="20">
        <v>2026.0</v>
      </c>
      <c r="P2463" s="20">
        <v>1.0</v>
      </c>
      <c r="Q2463" s="3">
        <v>0.0</v>
      </c>
    </row>
    <row r="2464">
      <c r="A2464" s="3" t="s">
        <v>11786</v>
      </c>
      <c r="B2464" s="3" t="s">
        <v>11787</v>
      </c>
      <c r="C2464" s="20">
        <v>4.0</v>
      </c>
      <c r="D2464" s="20">
        <v>2018.0</v>
      </c>
      <c r="E2464" s="3" t="s">
        <v>11788</v>
      </c>
      <c r="F2464" s="11"/>
      <c r="G2464" s="6">
        <v>43799.0</v>
      </c>
      <c r="H2464" s="6">
        <v>43435.0</v>
      </c>
      <c r="K2464" s="3" t="s">
        <v>11789</v>
      </c>
      <c r="M2464" s="5" t="s">
        <v>11790</v>
      </c>
      <c r="N2464" s="5" t="s">
        <v>11791</v>
      </c>
      <c r="O2464" s="20">
        <v>2026.0</v>
      </c>
      <c r="P2464" s="20">
        <v>1.0</v>
      </c>
      <c r="Q2464" s="20">
        <v>1.0</v>
      </c>
    </row>
    <row r="2465">
      <c r="A2465" s="3" t="s">
        <v>1862</v>
      </c>
      <c r="B2465" s="3" t="s">
        <v>11792</v>
      </c>
      <c r="C2465" s="20">
        <v>4.0</v>
      </c>
      <c r="D2465" s="20">
        <v>2021.0</v>
      </c>
      <c r="E2465" s="3" t="s">
        <v>11793</v>
      </c>
      <c r="F2465" s="11"/>
      <c r="J2465" s="3" t="s">
        <v>8465</v>
      </c>
      <c r="M2465" s="5" t="s">
        <v>11794</v>
      </c>
      <c r="N2465" s="5" t="s">
        <v>781</v>
      </c>
      <c r="O2465" s="20">
        <v>2026.0</v>
      </c>
      <c r="P2465" s="20">
        <v>1.0</v>
      </c>
      <c r="Q2465" s="20">
        <v>1.0</v>
      </c>
    </row>
    <row r="2466">
      <c r="A2466" s="3" t="s">
        <v>11793</v>
      </c>
      <c r="B2466" s="3" t="s">
        <v>11795</v>
      </c>
      <c r="C2466" s="20">
        <v>4.0</v>
      </c>
      <c r="D2466" s="20">
        <v>2020.0</v>
      </c>
      <c r="E2466" s="3" t="s">
        <v>11796</v>
      </c>
      <c r="F2466" s="11"/>
      <c r="G2466" s="6">
        <v>44530.0</v>
      </c>
      <c r="H2466" s="6">
        <v>44166.0</v>
      </c>
      <c r="J2466" s="3" t="s">
        <v>11797</v>
      </c>
      <c r="M2466" s="5" t="s">
        <v>11798</v>
      </c>
      <c r="N2466" s="5" t="s">
        <v>781</v>
      </c>
      <c r="O2466" s="20">
        <v>2026.0</v>
      </c>
      <c r="P2466" s="20">
        <v>1.0</v>
      </c>
      <c r="Q2466" s="3">
        <v>0.0</v>
      </c>
    </row>
    <row r="2467">
      <c r="A2467" s="3" t="s">
        <v>11796</v>
      </c>
      <c r="B2467" s="3" t="s">
        <v>11799</v>
      </c>
      <c r="C2467" s="20">
        <v>3.0</v>
      </c>
      <c r="D2467" s="20">
        <v>2019.0</v>
      </c>
      <c r="E2467" s="3" t="s">
        <v>11800</v>
      </c>
      <c r="F2467" s="11"/>
      <c r="G2467" s="6">
        <v>44165.0</v>
      </c>
      <c r="H2467" s="6">
        <v>43800.0</v>
      </c>
      <c r="M2467" s="5" t="s">
        <v>11801</v>
      </c>
      <c r="N2467" s="5" t="s">
        <v>781</v>
      </c>
      <c r="O2467" s="20">
        <v>2026.0</v>
      </c>
      <c r="P2467" s="20">
        <v>1.0</v>
      </c>
      <c r="Q2467" s="20">
        <v>1.0</v>
      </c>
    </row>
    <row r="2468">
      <c r="A2468" s="3" t="s">
        <v>11800</v>
      </c>
      <c r="B2468" s="3" t="s">
        <v>11802</v>
      </c>
      <c r="C2468" s="20">
        <v>4.0</v>
      </c>
      <c r="D2468" s="20">
        <v>2018.0</v>
      </c>
      <c r="E2468" s="3" t="s">
        <v>11803</v>
      </c>
      <c r="F2468" s="11"/>
      <c r="G2468" s="6">
        <v>43799.0</v>
      </c>
      <c r="H2468" s="6">
        <v>43435.0</v>
      </c>
      <c r="M2468" s="5" t="s">
        <v>11804</v>
      </c>
      <c r="N2468" s="5" t="s">
        <v>781</v>
      </c>
      <c r="O2468" s="20">
        <v>2026.0</v>
      </c>
      <c r="P2468" s="20">
        <v>1.0</v>
      </c>
      <c r="Q2468" s="3">
        <v>0.0</v>
      </c>
    </row>
    <row r="2469">
      <c r="A2469" s="3" t="s">
        <v>11805</v>
      </c>
      <c r="B2469" s="3" t="s">
        <v>11806</v>
      </c>
      <c r="C2469" s="20">
        <v>4.0</v>
      </c>
      <c r="D2469" s="20">
        <v>2018.0</v>
      </c>
      <c r="E2469" s="3" t="s">
        <v>11807</v>
      </c>
      <c r="F2469" s="11"/>
      <c r="G2469" s="6">
        <v>43830.0</v>
      </c>
      <c r="H2469" s="6">
        <v>43466.0</v>
      </c>
      <c r="M2469" s="5" t="s">
        <v>11808</v>
      </c>
      <c r="N2469" s="5" t="s">
        <v>11809</v>
      </c>
      <c r="O2469" s="20">
        <v>2026.0</v>
      </c>
      <c r="P2469" s="20">
        <v>1.0</v>
      </c>
      <c r="Q2469" s="20">
        <v>1.0</v>
      </c>
    </row>
    <row r="2470">
      <c r="A2470" s="3" t="s">
        <v>11807</v>
      </c>
      <c r="B2470" s="3" t="s">
        <v>11810</v>
      </c>
      <c r="C2470" s="20">
        <v>4.0</v>
      </c>
      <c r="D2470" s="20">
        <v>2017.0</v>
      </c>
      <c r="E2470" s="3" t="s">
        <v>11811</v>
      </c>
      <c r="F2470" s="11"/>
      <c r="G2470" s="6">
        <v>43465.0</v>
      </c>
      <c r="H2470" s="6">
        <v>43101.0</v>
      </c>
      <c r="J2470" s="3" t="s">
        <v>11812</v>
      </c>
      <c r="M2470" s="5" t="s">
        <v>11813</v>
      </c>
      <c r="N2470" s="5" t="s">
        <v>11809</v>
      </c>
      <c r="O2470" s="20">
        <v>2026.0</v>
      </c>
      <c r="P2470" s="20">
        <v>1.0</v>
      </c>
      <c r="Q2470" s="3">
        <v>0.0</v>
      </c>
    </row>
    <row r="2471">
      <c r="A2471" s="3" t="s">
        <v>11814</v>
      </c>
      <c r="B2471" s="3" t="s">
        <v>11815</v>
      </c>
      <c r="C2471" s="20">
        <v>1.0</v>
      </c>
      <c r="D2471" s="20">
        <v>2022.0</v>
      </c>
      <c r="E2471" s="3" t="s">
        <v>11816</v>
      </c>
      <c r="F2471" s="11"/>
      <c r="K2471" s="3" t="s">
        <v>11817</v>
      </c>
      <c r="M2471" s="5" t="s">
        <v>11818</v>
      </c>
      <c r="N2471" s="5" t="s">
        <v>11809</v>
      </c>
      <c r="O2471" s="20">
        <v>2026.0</v>
      </c>
      <c r="P2471" s="20">
        <v>1.0</v>
      </c>
      <c r="Q2471" s="3">
        <v>0.0</v>
      </c>
    </row>
    <row r="2472">
      <c r="A2472" s="3" t="s">
        <v>11816</v>
      </c>
      <c r="B2472" s="3" t="s">
        <v>11819</v>
      </c>
      <c r="C2472" s="20">
        <v>4.0</v>
      </c>
      <c r="D2472" s="20">
        <v>2020.0</v>
      </c>
      <c r="E2472" s="3" t="s">
        <v>11820</v>
      </c>
      <c r="F2472" s="11"/>
      <c r="G2472" s="6">
        <v>44561.0</v>
      </c>
      <c r="H2472" s="6">
        <v>44197.0</v>
      </c>
      <c r="J2472" s="3" t="s">
        <v>11821</v>
      </c>
      <c r="M2472" s="5" t="s">
        <v>11822</v>
      </c>
      <c r="N2472" s="5" t="s">
        <v>11809</v>
      </c>
      <c r="O2472" s="20">
        <v>2026.0</v>
      </c>
      <c r="P2472" s="20">
        <v>1.0</v>
      </c>
      <c r="Q2472" s="3">
        <v>0.0</v>
      </c>
    </row>
    <row r="2473">
      <c r="A2473" s="3" t="s">
        <v>11820</v>
      </c>
      <c r="B2473" s="3" t="s">
        <v>11823</v>
      </c>
      <c r="C2473" s="20">
        <v>4.0</v>
      </c>
      <c r="D2473" s="20">
        <v>2019.0</v>
      </c>
      <c r="E2473" s="3" t="s">
        <v>11805</v>
      </c>
      <c r="F2473" s="11"/>
      <c r="G2473" s="6">
        <v>44196.0</v>
      </c>
      <c r="H2473" s="6">
        <v>43831.0</v>
      </c>
      <c r="M2473" s="5" t="s">
        <v>11824</v>
      </c>
      <c r="N2473" s="5" t="s">
        <v>11809</v>
      </c>
      <c r="O2473" s="20">
        <v>2026.0</v>
      </c>
      <c r="P2473" s="20">
        <v>1.0</v>
      </c>
      <c r="Q2473" s="20">
        <v>1.0</v>
      </c>
    </row>
    <row r="2474">
      <c r="A2474" s="3" t="s">
        <v>11825</v>
      </c>
      <c r="B2474" s="3" t="s">
        <v>11826</v>
      </c>
      <c r="C2474" s="20">
        <v>4.0</v>
      </c>
      <c r="D2474" s="20">
        <v>2017.0</v>
      </c>
      <c r="E2474" s="3" t="s">
        <v>11827</v>
      </c>
      <c r="F2474" s="11"/>
      <c r="G2474" s="6">
        <v>43465.0</v>
      </c>
      <c r="H2474" s="6">
        <v>43101.0</v>
      </c>
      <c r="K2474" s="3" t="s">
        <v>11607</v>
      </c>
      <c r="M2474" s="5" t="s">
        <v>11828</v>
      </c>
      <c r="N2474" s="5" t="s">
        <v>11829</v>
      </c>
      <c r="O2474" s="20">
        <v>2026.0</v>
      </c>
      <c r="P2474" s="20">
        <v>1.0</v>
      </c>
      <c r="Q2474" s="3">
        <v>0.0</v>
      </c>
    </row>
    <row r="2475">
      <c r="A2475" s="3" t="s">
        <v>11830</v>
      </c>
      <c r="B2475" s="3" t="s">
        <v>11831</v>
      </c>
      <c r="C2475" s="20">
        <v>3.0</v>
      </c>
      <c r="D2475" s="20">
        <v>2018.0</v>
      </c>
      <c r="E2475" s="3" t="s">
        <v>11832</v>
      </c>
      <c r="F2475" s="11"/>
      <c r="G2475" s="6">
        <v>43749.0</v>
      </c>
      <c r="H2475" s="6">
        <v>43385.0</v>
      </c>
      <c r="M2475" s="5" t="s">
        <v>11833</v>
      </c>
      <c r="N2475" s="5" t="s">
        <v>731</v>
      </c>
      <c r="O2475" s="20">
        <v>2026.0</v>
      </c>
      <c r="P2475" s="20">
        <v>1.0</v>
      </c>
      <c r="Q2475" s="20">
        <v>1.0</v>
      </c>
    </row>
    <row r="2476">
      <c r="A2476" s="3" t="s">
        <v>11832</v>
      </c>
      <c r="B2476" s="3" t="s">
        <v>11834</v>
      </c>
      <c r="C2476" s="20">
        <v>3.0</v>
      </c>
      <c r="D2476" s="20">
        <v>2017.0</v>
      </c>
      <c r="E2476" s="3" t="s">
        <v>8535</v>
      </c>
      <c r="F2476" s="11"/>
      <c r="G2476" s="6">
        <v>43384.0</v>
      </c>
      <c r="H2476" s="6">
        <v>43020.0</v>
      </c>
      <c r="M2476" s="5" t="s">
        <v>11835</v>
      </c>
      <c r="N2476" s="5" t="s">
        <v>731</v>
      </c>
      <c r="O2476" s="20">
        <v>2026.0</v>
      </c>
      <c r="P2476" s="20">
        <v>1.0</v>
      </c>
      <c r="Q2476" s="3">
        <v>0.0</v>
      </c>
    </row>
    <row r="2477">
      <c r="A2477" s="3" t="s">
        <v>2878</v>
      </c>
      <c r="B2477" s="3" t="s">
        <v>11836</v>
      </c>
      <c r="C2477" s="20">
        <v>3.0</v>
      </c>
      <c r="D2477" s="20">
        <v>2022.0</v>
      </c>
      <c r="E2477" s="3" t="s">
        <v>11837</v>
      </c>
      <c r="F2477" s="7">
        <v>0.04</v>
      </c>
      <c r="J2477" s="3" t="s">
        <v>11838</v>
      </c>
      <c r="M2477" s="5" t="s">
        <v>11839</v>
      </c>
      <c r="N2477" s="5" t="s">
        <v>731</v>
      </c>
      <c r="O2477" s="20">
        <v>2026.0</v>
      </c>
      <c r="P2477" s="20">
        <v>1.0</v>
      </c>
      <c r="Q2477" s="20">
        <v>1.0</v>
      </c>
    </row>
    <row r="2478">
      <c r="A2478" s="3" t="s">
        <v>11837</v>
      </c>
      <c r="B2478" s="3" t="s">
        <v>11840</v>
      </c>
      <c r="C2478" s="20">
        <v>3.0</v>
      </c>
      <c r="D2478" s="20">
        <v>2021.0</v>
      </c>
      <c r="E2478" s="3" t="s">
        <v>11841</v>
      </c>
      <c r="F2478" s="11"/>
      <c r="J2478" s="3" t="s">
        <v>11842</v>
      </c>
      <c r="M2478" s="5" t="s">
        <v>11843</v>
      </c>
      <c r="N2478" s="5" t="s">
        <v>731</v>
      </c>
      <c r="O2478" s="20">
        <v>2026.0</v>
      </c>
      <c r="P2478" s="20">
        <v>1.0</v>
      </c>
      <c r="Q2478" s="20">
        <v>1.0</v>
      </c>
    </row>
    <row r="2479">
      <c r="A2479" s="3" t="s">
        <v>11841</v>
      </c>
      <c r="B2479" s="3" t="s">
        <v>11844</v>
      </c>
      <c r="C2479" s="20">
        <v>4.0</v>
      </c>
      <c r="D2479" s="20">
        <v>2020.0</v>
      </c>
      <c r="E2479" s="3" t="s">
        <v>11845</v>
      </c>
      <c r="F2479" s="11"/>
      <c r="G2479" s="6">
        <v>44480.0</v>
      </c>
      <c r="H2479" s="6">
        <v>44116.0</v>
      </c>
      <c r="J2479" s="3" t="s">
        <v>11846</v>
      </c>
      <c r="M2479" s="5" t="s">
        <v>11847</v>
      </c>
      <c r="N2479" s="5" t="s">
        <v>731</v>
      </c>
      <c r="O2479" s="20">
        <v>2026.0</v>
      </c>
      <c r="P2479" s="20">
        <v>1.0</v>
      </c>
      <c r="Q2479" s="20">
        <v>1.0</v>
      </c>
    </row>
    <row r="2480">
      <c r="A2480" s="3" t="s">
        <v>11845</v>
      </c>
      <c r="B2480" s="3" t="s">
        <v>11848</v>
      </c>
      <c r="C2480" s="20">
        <v>3.0</v>
      </c>
      <c r="D2480" s="20">
        <v>2019.0</v>
      </c>
      <c r="E2480" s="3" t="s">
        <v>11830</v>
      </c>
      <c r="F2480" s="11"/>
      <c r="G2480" s="6">
        <v>44115.0</v>
      </c>
      <c r="H2480" s="6">
        <v>43750.0</v>
      </c>
      <c r="J2480" s="3" t="s">
        <v>11849</v>
      </c>
      <c r="M2480" s="5" t="s">
        <v>11850</v>
      </c>
      <c r="N2480" s="5" t="s">
        <v>731</v>
      </c>
      <c r="O2480" s="20">
        <v>2026.0</v>
      </c>
      <c r="P2480" s="20">
        <v>1.0</v>
      </c>
      <c r="Q2480" s="20">
        <v>1.0</v>
      </c>
    </row>
    <row r="2481">
      <c r="A2481" s="3" t="s">
        <v>6523</v>
      </c>
      <c r="B2481" s="3" t="s">
        <v>11851</v>
      </c>
      <c r="C2481" s="20">
        <v>4.0</v>
      </c>
      <c r="D2481" s="20">
        <v>2025.0</v>
      </c>
      <c r="E2481" s="3" t="s">
        <v>11852</v>
      </c>
      <c r="F2481" s="7">
        <v>0.1</v>
      </c>
      <c r="I2481" s="3" t="s">
        <v>11853</v>
      </c>
      <c r="J2481" s="3" t="s">
        <v>11854</v>
      </c>
      <c r="L2481" s="3" t="s">
        <v>541</v>
      </c>
      <c r="M2481" s="5" t="s">
        <v>11855</v>
      </c>
      <c r="N2481" s="5" t="s">
        <v>6525</v>
      </c>
      <c r="O2481" s="20">
        <v>2026.0</v>
      </c>
      <c r="P2481" s="20">
        <v>1.0</v>
      </c>
      <c r="Q2481" s="20">
        <v>1.0</v>
      </c>
    </row>
    <row r="2482">
      <c r="A2482" s="3" t="s">
        <v>11856</v>
      </c>
      <c r="B2482" s="3" t="s">
        <v>11857</v>
      </c>
      <c r="C2482" s="20">
        <v>3.0</v>
      </c>
      <c r="D2482" s="20">
        <v>2017.0</v>
      </c>
      <c r="E2482" s="3" t="s">
        <v>1078</v>
      </c>
      <c r="F2482" s="11"/>
      <c r="G2482" s="6">
        <v>43395.0</v>
      </c>
      <c r="H2482" s="6">
        <v>43031.0</v>
      </c>
      <c r="K2482" s="3" t="s">
        <v>11858</v>
      </c>
      <c r="M2482" s="5" t="s">
        <v>11859</v>
      </c>
      <c r="N2482" s="5" t="s">
        <v>1082</v>
      </c>
      <c r="O2482" s="20">
        <v>2026.0</v>
      </c>
      <c r="P2482" s="20">
        <v>1.0</v>
      </c>
      <c r="Q2482" s="3">
        <v>0.0</v>
      </c>
    </row>
    <row r="2483">
      <c r="A2483" s="3" t="s">
        <v>11860</v>
      </c>
      <c r="B2483" s="3" t="s">
        <v>11861</v>
      </c>
      <c r="C2483" s="20">
        <v>2.0</v>
      </c>
      <c r="D2483" s="20">
        <v>2019.0</v>
      </c>
      <c r="E2483" s="3" t="s">
        <v>11862</v>
      </c>
      <c r="F2483" s="11"/>
      <c r="G2483" s="6">
        <v>44377.0</v>
      </c>
      <c r="H2483" s="6">
        <v>43647.0</v>
      </c>
      <c r="M2483" s="5" t="s">
        <v>11863</v>
      </c>
      <c r="N2483" s="5" t="s">
        <v>11864</v>
      </c>
      <c r="O2483" s="20">
        <v>2026.0</v>
      </c>
      <c r="P2483" s="20">
        <v>1.0</v>
      </c>
      <c r="Q2483" s="3">
        <v>0.0</v>
      </c>
    </row>
    <row r="2484">
      <c r="A2484" s="3" t="s">
        <v>11865</v>
      </c>
      <c r="B2484" s="3" t="s">
        <v>11866</v>
      </c>
      <c r="C2484" s="20">
        <v>2.0</v>
      </c>
      <c r="D2484" s="20">
        <v>2021.0</v>
      </c>
      <c r="E2484" s="3" t="s">
        <v>11860</v>
      </c>
      <c r="F2484" s="11"/>
      <c r="G2484" s="6">
        <v>44742.0</v>
      </c>
      <c r="H2484" s="6">
        <v>44378.0</v>
      </c>
      <c r="K2484" s="3" t="s">
        <v>11867</v>
      </c>
      <c r="M2484" s="5" t="s">
        <v>11868</v>
      </c>
      <c r="N2484" s="5" t="s">
        <v>11864</v>
      </c>
      <c r="O2484" s="20">
        <v>2026.0</v>
      </c>
      <c r="P2484" s="20">
        <v>1.0</v>
      </c>
      <c r="Q2484" s="20">
        <v>1.0</v>
      </c>
    </row>
    <row r="2485">
      <c r="A2485" s="3" t="s">
        <v>11869</v>
      </c>
      <c r="B2485" s="3" t="s">
        <v>11870</v>
      </c>
      <c r="C2485" s="20">
        <v>2.0</v>
      </c>
      <c r="D2485" s="20">
        <v>2022.0</v>
      </c>
      <c r="E2485" s="3" t="s">
        <v>11871</v>
      </c>
      <c r="F2485" s="11"/>
      <c r="K2485" s="3" t="s">
        <v>11872</v>
      </c>
      <c r="M2485" s="5" t="s">
        <v>11873</v>
      </c>
      <c r="N2485" s="5" t="s">
        <v>2998</v>
      </c>
      <c r="O2485" s="20">
        <v>2026.0</v>
      </c>
      <c r="P2485" s="20">
        <v>1.0</v>
      </c>
      <c r="Q2485" s="3">
        <v>0.0</v>
      </c>
    </row>
    <row r="2486">
      <c r="A2486" s="3" t="s">
        <v>3001</v>
      </c>
      <c r="B2486" s="3" t="s">
        <v>11874</v>
      </c>
      <c r="C2486" s="20">
        <v>2.0</v>
      </c>
      <c r="D2486" s="20">
        <v>2024.0</v>
      </c>
      <c r="E2486" s="3" t="s">
        <v>11875</v>
      </c>
      <c r="F2486" s="7">
        <v>0.05</v>
      </c>
      <c r="I2486" s="3" t="s">
        <v>11876</v>
      </c>
      <c r="J2486" s="3" t="s">
        <v>11877</v>
      </c>
      <c r="M2486" s="5" t="s">
        <v>11878</v>
      </c>
      <c r="N2486" s="5" t="s">
        <v>2998</v>
      </c>
      <c r="O2486" s="20">
        <v>2026.0</v>
      </c>
      <c r="P2486" s="20">
        <v>1.0</v>
      </c>
      <c r="Q2486" s="20">
        <v>1.0</v>
      </c>
    </row>
    <row r="2487">
      <c r="A2487" s="3" t="s">
        <v>11875</v>
      </c>
      <c r="B2487" s="3" t="s">
        <v>11879</v>
      </c>
      <c r="C2487" s="20">
        <v>2.0</v>
      </c>
      <c r="D2487" s="20">
        <v>2021.0</v>
      </c>
      <c r="E2487" s="3" t="s">
        <v>2993</v>
      </c>
      <c r="F2487" s="11"/>
      <c r="J2487" s="3" t="s">
        <v>11880</v>
      </c>
      <c r="M2487" s="5" t="s">
        <v>11881</v>
      </c>
      <c r="N2487" s="5" t="s">
        <v>2998</v>
      </c>
      <c r="O2487" s="20">
        <v>2026.0</v>
      </c>
      <c r="P2487" s="20">
        <v>1.0</v>
      </c>
      <c r="Q2487" s="20">
        <v>1.0</v>
      </c>
    </row>
    <row r="2488">
      <c r="A2488" s="3" t="s">
        <v>11882</v>
      </c>
      <c r="B2488" s="3" t="s">
        <v>11883</v>
      </c>
      <c r="C2488" s="20">
        <v>3.0</v>
      </c>
      <c r="D2488" s="20">
        <v>2025.0</v>
      </c>
      <c r="E2488" s="3" t="s">
        <v>1404</v>
      </c>
      <c r="F2488" s="7">
        <v>0.0485</v>
      </c>
      <c r="I2488" s="3" t="s">
        <v>11884</v>
      </c>
      <c r="M2488" s="5" t="s">
        <v>11885</v>
      </c>
      <c r="N2488" s="5" t="s">
        <v>1410</v>
      </c>
      <c r="O2488" s="20">
        <v>2026.0</v>
      </c>
      <c r="P2488" s="20">
        <v>1.0</v>
      </c>
      <c r="Q2488" s="20">
        <v>1.0</v>
      </c>
    </row>
    <row r="2489">
      <c r="A2489" s="3" t="s">
        <v>11886</v>
      </c>
      <c r="B2489" s="3" t="s">
        <v>11887</v>
      </c>
      <c r="C2489" s="20">
        <v>1.0</v>
      </c>
      <c r="D2489" s="20">
        <v>2019.0</v>
      </c>
      <c r="F2489" s="11"/>
      <c r="G2489" s="6">
        <v>43891.0</v>
      </c>
      <c r="H2489" s="6">
        <v>43525.0</v>
      </c>
      <c r="K2489" s="3" t="s">
        <v>11888</v>
      </c>
      <c r="M2489" s="5" t="s">
        <v>11889</v>
      </c>
      <c r="N2489" s="5" t="s">
        <v>11890</v>
      </c>
      <c r="O2489" s="20">
        <v>2026.0</v>
      </c>
      <c r="P2489" s="20">
        <v>1.0</v>
      </c>
      <c r="Q2489" s="20">
        <v>1.0</v>
      </c>
    </row>
    <row r="2490">
      <c r="A2490" s="3" t="s">
        <v>11891</v>
      </c>
      <c r="B2490" s="3" t="s">
        <v>11892</v>
      </c>
      <c r="C2490" s="20">
        <v>4.0</v>
      </c>
      <c r="D2490" s="20">
        <v>2017.0</v>
      </c>
      <c r="E2490" s="3" t="s">
        <v>11893</v>
      </c>
      <c r="F2490" s="11"/>
      <c r="G2490" s="6">
        <v>43525.0</v>
      </c>
      <c r="H2490" s="6">
        <v>43160.0</v>
      </c>
      <c r="M2490" s="5" t="s">
        <v>11894</v>
      </c>
      <c r="N2490" s="5" t="s">
        <v>11890</v>
      </c>
      <c r="O2490" s="20">
        <v>2026.0</v>
      </c>
      <c r="P2490" s="20">
        <v>1.0</v>
      </c>
      <c r="Q2490" s="3">
        <v>0.0</v>
      </c>
    </row>
    <row r="2491">
      <c r="A2491" s="3" t="s">
        <v>2004</v>
      </c>
      <c r="B2491" s="3" t="s">
        <v>11895</v>
      </c>
      <c r="C2491" s="20">
        <v>3.0</v>
      </c>
      <c r="D2491" s="20">
        <v>2018.0</v>
      </c>
      <c r="E2491" s="3" t="s">
        <v>11896</v>
      </c>
      <c r="F2491" s="11"/>
      <c r="G2491" s="6">
        <v>43768.0</v>
      </c>
      <c r="H2491" s="6">
        <v>43404.0</v>
      </c>
      <c r="M2491" s="5" t="s">
        <v>11897</v>
      </c>
      <c r="N2491" s="5" t="s">
        <v>1842</v>
      </c>
      <c r="O2491" s="20">
        <v>2026.0</v>
      </c>
      <c r="P2491" s="20">
        <v>1.0</v>
      </c>
      <c r="Q2491" s="20">
        <v>1.0</v>
      </c>
    </row>
    <row r="2492">
      <c r="A2492" s="3" t="s">
        <v>11898</v>
      </c>
      <c r="B2492" s="3" t="s">
        <v>11899</v>
      </c>
      <c r="C2492" s="20">
        <v>1.0</v>
      </c>
      <c r="D2492" s="20">
        <v>2020.0</v>
      </c>
      <c r="E2492" s="3" t="s">
        <v>11900</v>
      </c>
      <c r="F2492" s="11"/>
      <c r="G2492" s="6">
        <v>44306.0</v>
      </c>
      <c r="H2492" s="6">
        <v>43942.0</v>
      </c>
      <c r="J2492" s="3" t="s">
        <v>11901</v>
      </c>
      <c r="M2492" s="5" t="s">
        <v>11902</v>
      </c>
      <c r="N2492" s="5" t="s">
        <v>11903</v>
      </c>
      <c r="O2492" s="20">
        <v>2026.0</v>
      </c>
      <c r="P2492" s="20">
        <v>1.0</v>
      </c>
      <c r="Q2492" s="20">
        <v>1.0</v>
      </c>
    </row>
    <row r="2493">
      <c r="A2493" s="3" t="s">
        <v>11904</v>
      </c>
      <c r="B2493" s="3" t="s">
        <v>11905</v>
      </c>
      <c r="C2493" s="20">
        <v>1.0</v>
      </c>
      <c r="D2493" s="20">
        <v>2021.0</v>
      </c>
      <c r="E2493" s="3" t="s">
        <v>11898</v>
      </c>
      <c r="F2493" s="11"/>
      <c r="K2493" s="3" t="s">
        <v>11906</v>
      </c>
      <c r="M2493" s="5" t="s">
        <v>11907</v>
      </c>
      <c r="N2493" s="5" t="s">
        <v>11903</v>
      </c>
      <c r="O2493" s="20">
        <v>2026.0</v>
      </c>
      <c r="P2493" s="20">
        <v>1.0</v>
      </c>
      <c r="Q2493" s="3">
        <v>0.0</v>
      </c>
    </row>
    <row r="2494">
      <c r="A2494" s="3" t="s">
        <v>11908</v>
      </c>
      <c r="B2494" s="3" t="s">
        <v>11909</v>
      </c>
      <c r="C2494" s="20">
        <v>2.0</v>
      </c>
      <c r="D2494" s="20">
        <v>2018.0</v>
      </c>
      <c r="E2494" s="3" t="s">
        <v>11910</v>
      </c>
      <c r="F2494" s="11"/>
      <c r="G2494" s="6">
        <v>43646.0</v>
      </c>
      <c r="H2494" s="6">
        <v>43282.0</v>
      </c>
      <c r="M2494" s="5" t="s">
        <v>11911</v>
      </c>
      <c r="N2494" s="5" t="s">
        <v>11912</v>
      </c>
      <c r="O2494" s="20">
        <v>2026.0</v>
      </c>
      <c r="P2494" s="20">
        <v>1.0</v>
      </c>
      <c r="Q2494" s="20">
        <v>1.0</v>
      </c>
    </row>
    <row r="2495">
      <c r="A2495" s="3" t="s">
        <v>11913</v>
      </c>
      <c r="B2495" s="3" t="s">
        <v>11914</v>
      </c>
      <c r="C2495" s="20">
        <v>2.0</v>
      </c>
      <c r="D2495" s="20">
        <v>2021.0</v>
      </c>
      <c r="E2495" s="3" t="s">
        <v>11915</v>
      </c>
      <c r="F2495" s="11"/>
      <c r="K2495" s="3" t="s">
        <v>11916</v>
      </c>
      <c r="M2495" s="5" t="s">
        <v>11917</v>
      </c>
      <c r="N2495" s="5" t="s">
        <v>11912</v>
      </c>
      <c r="O2495" s="20">
        <v>2026.0</v>
      </c>
      <c r="P2495" s="20">
        <v>1.0</v>
      </c>
      <c r="Q2495" s="20">
        <v>1.0</v>
      </c>
    </row>
    <row r="2496">
      <c r="A2496" s="3" t="s">
        <v>11915</v>
      </c>
      <c r="B2496" s="3" t="s">
        <v>11918</v>
      </c>
      <c r="C2496" s="20">
        <v>2.0</v>
      </c>
      <c r="D2496" s="20">
        <v>2020.0</v>
      </c>
      <c r="E2496" s="3" t="s">
        <v>11919</v>
      </c>
      <c r="F2496" s="11"/>
      <c r="G2496" s="6">
        <v>44377.0</v>
      </c>
      <c r="H2496" s="6">
        <v>44013.0</v>
      </c>
      <c r="J2496" s="3" t="s">
        <v>11920</v>
      </c>
      <c r="M2496" s="5" t="s">
        <v>11921</v>
      </c>
      <c r="N2496" s="5" t="s">
        <v>11912</v>
      </c>
      <c r="O2496" s="20">
        <v>2026.0</v>
      </c>
      <c r="P2496" s="20">
        <v>1.0</v>
      </c>
      <c r="Q2496" s="20">
        <v>1.0</v>
      </c>
    </row>
    <row r="2497">
      <c r="A2497" s="3" t="s">
        <v>11919</v>
      </c>
      <c r="B2497" s="3" t="s">
        <v>11922</v>
      </c>
      <c r="C2497" s="20">
        <v>2.0</v>
      </c>
      <c r="D2497" s="20">
        <v>2019.0</v>
      </c>
      <c r="E2497" s="3" t="s">
        <v>11908</v>
      </c>
      <c r="F2497" s="11"/>
      <c r="G2497" s="6">
        <v>44012.0</v>
      </c>
      <c r="H2497" s="6">
        <v>43647.0</v>
      </c>
      <c r="M2497" s="5" t="s">
        <v>11923</v>
      </c>
      <c r="N2497" s="5" t="s">
        <v>11912</v>
      </c>
      <c r="O2497" s="20">
        <v>2026.0</v>
      </c>
      <c r="P2497" s="20">
        <v>1.0</v>
      </c>
      <c r="Q2497" s="20">
        <v>1.0</v>
      </c>
    </row>
    <row r="2498">
      <c r="A2498" s="3" t="s">
        <v>11924</v>
      </c>
      <c r="B2498" s="3" t="s">
        <v>11925</v>
      </c>
      <c r="C2498" s="20">
        <v>4.0</v>
      </c>
      <c r="D2498" s="20">
        <v>2017.0</v>
      </c>
      <c r="E2498" s="3" t="s">
        <v>11926</v>
      </c>
      <c r="F2498" s="11"/>
      <c r="G2498" s="6">
        <v>43465.0</v>
      </c>
      <c r="H2498" s="6">
        <v>43101.0</v>
      </c>
      <c r="K2498" s="3" t="s">
        <v>11927</v>
      </c>
      <c r="M2498" s="5" t="s">
        <v>11928</v>
      </c>
      <c r="N2498" s="5" t="s">
        <v>5573</v>
      </c>
      <c r="O2498" s="20">
        <v>2026.0</v>
      </c>
      <c r="P2498" s="20">
        <v>1.0</v>
      </c>
      <c r="Q2498" s="20">
        <v>1.0</v>
      </c>
    </row>
    <row r="2499">
      <c r="A2499" s="3" t="s">
        <v>11929</v>
      </c>
      <c r="B2499" s="3" t="s">
        <v>11930</v>
      </c>
      <c r="C2499" s="20">
        <v>4.0</v>
      </c>
      <c r="D2499" s="20">
        <v>2017.0</v>
      </c>
      <c r="F2499" s="11"/>
      <c r="G2499" s="6">
        <v>43445.0</v>
      </c>
      <c r="H2499" s="6">
        <v>43081.0</v>
      </c>
      <c r="K2499" s="3" t="s">
        <v>11931</v>
      </c>
      <c r="M2499" s="5" t="s">
        <v>11932</v>
      </c>
      <c r="N2499" s="5" t="s">
        <v>11933</v>
      </c>
      <c r="O2499" s="20">
        <v>2026.0</v>
      </c>
      <c r="P2499" s="20">
        <v>1.0</v>
      </c>
      <c r="Q2499" s="3">
        <v>0.0</v>
      </c>
    </row>
    <row r="2500">
      <c r="A2500" s="3" t="s">
        <v>11934</v>
      </c>
      <c r="B2500" s="3" t="s">
        <v>11935</v>
      </c>
      <c r="C2500" s="20">
        <v>4.0</v>
      </c>
      <c r="D2500" s="20">
        <v>2017.0</v>
      </c>
      <c r="E2500" s="3" t="s">
        <v>11936</v>
      </c>
      <c r="F2500" s="11"/>
      <c r="G2500" s="6">
        <v>43465.0</v>
      </c>
      <c r="H2500" s="6">
        <v>43101.0</v>
      </c>
      <c r="K2500" s="3" t="s">
        <v>11937</v>
      </c>
      <c r="M2500" s="5" t="s">
        <v>11938</v>
      </c>
      <c r="N2500" s="5" t="s">
        <v>11939</v>
      </c>
      <c r="O2500" s="20">
        <v>2026.0</v>
      </c>
      <c r="P2500" s="20">
        <v>1.0</v>
      </c>
      <c r="Q2500" s="3">
        <v>0.0</v>
      </c>
    </row>
    <row r="2501">
      <c r="A2501" s="3" t="s">
        <v>11940</v>
      </c>
      <c r="B2501" s="3" t="s">
        <v>11941</v>
      </c>
      <c r="C2501" s="20">
        <v>4.0</v>
      </c>
      <c r="D2501" s="20">
        <v>2016.0</v>
      </c>
      <c r="E2501" s="3" t="s">
        <v>11942</v>
      </c>
      <c r="F2501" s="11"/>
      <c r="G2501" s="6">
        <v>43103.0</v>
      </c>
      <c r="H2501" s="6">
        <v>42739.0</v>
      </c>
      <c r="M2501" s="5" t="s">
        <v>11943</v>
      </c>
      <c r="N2501" s="5" t="s">
        <v>11944</v>
      </c>
      <c r="O2501" s="20">
        <v>2026.0</v>
      </c>
      <c r="P2501" s="20">
        <v>1.0</v>
      </c>
      <c r="Q2501" s="3">
        <v>0.0</v>
      </c>
    </row>
    <row r="2502">
      <c r="A2502" s="3" t="s">
        <v>11945</v>
      </c>
      <c r="B2502" s="3" t="s">
        <v>11946</v>
      </c>
      <c r="C2502" s="20">
        <v>4.0</v>
      </c>
      <c r="D2502" s="20">
        <v>2017.0</v>
      </c>
      <c r="E2502" s="3" t="s">
        <v>11940</v>
      </c>
      <c r="F2502" s="11"/>
      <c r="G2502" s="6">
        <v>43468.0</v>
      </c>
      <c r="H2502" s="6">
        <v>43104.0</v>
      </c>
      <c r="K2502" s="3" t="s">
        <v>11947</v>
      </c>
      <c r="M2502" s="5" t="s">
        <v>11948</v>
      </c>
      <c r="N2502" s="5" t="s">
        <v>11944</v>
      </c>
      <c r="O2502" s="20">
        <v>2026.0</v>
      </c>
      <c r="P2502" s="20">
        <v>1.0</v>
      </c>
      <c r="Q2502" s="3">
        <v>0.0</v>
      </c>
    </row>
    <row r="2503">
      <c r="A2503" s="3" t="s">
        <v>11949</v>
      </c>
      <c r="B2503" s="3" t="s">
        <v>11950</v>
      </c>
      <c r="C2503" s="20">
        <v>3.0</v>
      </c>
      <c r="D2503" s="20">
        <v>2018.0</v>
      </c>
      <c r="E2503" s="3" t="s">
        <v>11951</v>
      </c>
      <c r="F2503" s="11"/>
      <c r="G2503" s="6">
        <v>43708.0</v>
      </c>
      <c r="H2503" s="6">
        <v>43344.0</v>
      </c>
      <c r="M2503" s="5" t="s">
        <v>11952</v>
      </c>
      <c r="N2503" s="5" t="s">
        <v>11953</v>
      </c>
      <c r="O2503" s="20">
        <v>2026.0</v>
      </c>
      <c r="P2503" s="20">
        <v>1.0</v>
      </c>
      <c r="Q2503" s="20">
        <v>1.0</v>
      </c>
    </row>
    <row r="2504">
      <c r="A2504" s="3" t="s">
        <v>11954</v>
      </c>
      <c r="B2504" s="3" t="s">
        <v>11955</v>
      </c>
      <c r="C2504" s="20">
        <v>3.0</v>
      </c>
      <c r="D2504" s="20">
        <v>2022.0</v>
      </c>
      <c r="E2504" s="3" t="s">
        <v>11956</v>
      </c>
      <c r="F2504" s="11"/>
      <c r="M2504" s="5" t="s">
        <v>11957</v>
      </c>
      <c r="N2504" s="5" t="s">
        <v>11953</v>
      </c>
      <c r="O2504" s="20">
        <v>2026.0</v>
      </c>
      <c r="P2504" s="20">
        <v>1.0</v>
      </c>
      <c r="Q2504" s="3">
        <v>0.0</v>
      </c>
    </row>
    <row r="2505">
      <c r="A2505" s="3" t="s">
        <v>11956</v>
      </c>
      <c r="B2505" s="3" t="s">
        <v>11958</v>
      </c>
      <c r="C2505" s="20">
        <v>3.0</v>
      </c>
      <c r="D2505" s="20">
        <v>2021.0</v>
      </c>
      <c r="E2505" s="3" t="s">
        <v>11959</v>
      </c>
      <c r="F2505" s="11"/>
      <c r="J2505" s="3" t="s">
        <v>11960</v>
      </c>
      <c r="M2505" s="5" t="s">
        <v>11961</v>
      </c>
      <c r="N2505" s="5" t="s">
        <v>11953</v>
      </c>
      <c r="O2505" s="20">
        <v>2026.0</v>
      </c>
      <c r="P2505" s="20">
        <v>1.0</v>
      </c>
      <c r="Q2505" s="20">
        <v>1.0</v>
      </c>
    </row>
    <row r="2506">
      <c r="A2506" s="3" t="s">
        <v>11959</v>
      </c>
      <c r="B2506" s="3" t="s">
        <v>11962</v>
      </c>
      <c r="C2506" s="20">
        <v>3.0</v>
      </c>
      <c r="D2506" s="20">
        <v>2020.0</v>
      </c>
      <c r="E2506" s="3" t="s">
        <v>11963</v>
      </c>
      <c r="F2506" s="11"/>
      <c r="G2506" s="6">
        <v>44439.0</v>
      </c>
      <c r="H2506" s="6">
        <v>44075.0</v>
      </c>
      <c r="J2506" s="3" t="s">
        <v>11964</v>
      </c>
      <c r="M2506" s="5" t="s">
        <v>11965</v>
      </c>
      <c r="N2506" s="5" t="s">
        <v>11953</v>
      </c>
      <c r="O2506" s="20">
        <v>2026.0</v>
      </c>
      <c r="P2506" s="20">
        <v>1.0</v>
      </c>
      <c r="Q2506" s="3">
        <v>0.0</v>
      </c>
    </row>
    <row r="2507">
      <c r="A2507" s="3" t="s">
        <v>11963</v>
      </c>
      <c r="B2507" s="3" t="s">
        <v>11966</v>
      </c>
      <c r="C2507" s="20">
        <v>2.0</v>
      </c>
      <c r="D2507" s="20">
        <v>2019.0</v>
      </c>
      <c r="E2507" s="3" t="s">
        <v>11949</v>
      </c>
      <c r="F2507" s="11"/>
      <c r="G2507" s="6">
        <v>44074.0</v>
      </c>
      <c r="H2507" s="6">
        <v>43709.0</v>
      </c>
      <c r="M2507" s="5" t="s">
        <v>11967</v>
      </c>
      <c r="N2507" s="5" t="s">
        <v>11953</v>
      </c>
      <c r="O2507" s="20">
        <v>2026.0</v>
      </c>
      <c r="P2507" s="20">
        <v>1.0</v>
      </c>
      <c r="Q2507" s="3">
        <v>0.0</v>
      </c>
    </row>
    <row r="2508">
      <c r="A2508" s="3" t="s">
        <v>11968</v>
      </c>
      <c r="B2508" s="3" t="s">
        <v>11969</v>
      </c>
      <c r="C2508" s="20">
        <v>4.0</v>
      </c>
      <c r="D2508" s="20">
        <v>2018.0</v>
      </c>
      <c r="F2508" s="11"/>
      <c r="G2508" s="6">
        <v>43861.0</v>
      </c>
      <c r="H2508" s="6">
        <v>43497.0</v>
      </c>
      <c r="M2508" s="5" t="s">
        <v>11970</v>
      </c>
      <c r="N2508" s="5" t="s">
        <v>8089</v>
      </c>
      <c r="O2508" s="20">
        <v>2026.0</v>
      </c>
      <c r="P2508" s="20">
        <v>1.0</v>
      </c>
      <c r="Q2508" s="3">
        <v>0.0</v>
      </c>
    </row>
    <row r="2509">
      <c r="A2509" s="3" t="s">
        <v>11971</v>
      </c>
      <c r="B2509" s="3" t="s">
        <v>11972</v>
      </c>
      <c r="C2509" s="20">
        <v>4.0</v>
      </c>
      <c r="D2509" s="20">
        <v>2017.0</v>
      </c>
      <c r="F2509" s="11"/>
      <c r="G2509" s="6">
        <v>43496.0</v>
      </c>
      <c r="H2509" s="6">
        <v>43132.0</v>
      </c>
      <c r="M2509" s="5" t="s">
        <v>11973</v>
      </c>
      <c r="N2509" s="5" t="s">
        <v>8089</v>
      </c>
      <c r="O2509" s="20">
        <v>2026.0</v>
      </c>
      <c r="P2509" s="20">
        <v>1.0</v>
      </c>
      <c r="Q2509" s="20">
        <v>1.0</v>
      </c>
    </row>
    <row r="2510">
      <c r="A2510" s="3" t="s">
        <v>11974</v>
      </c>
      <c r="B2510" s="3" t="s">
        <v>11975</v>
      </c>
      <c r="C2510" s="20">
        <v>4.0</v>
      </c>
      <c r="D2510" s="20">
        <v>2016.0</v>
      </c>
      <c r="F2510" s="11"/>
      <c r="G2510" s="6">
        <v>43131.0</v>
      </c>
      <c r="H2510" s="6">
        <v>42767.0</v>
      </c>
      <c r="J2510" s="3" t="s">
        <v>11976</v>
      </c>
      <c r="M2510" s="5" t="s">
        <v>11977</v>
      </c>
      <c r="N2510" s="5" t="s">
        <v>8089</v>
      </c>
      <c r="O2510" s="20">
        <v>2026.0</v>
      </c>
      <c r="P2510" s="20">
        <v>1.0</v>
      </c>
      <c r="Q2510" s="3">
        <v>0.0</v>
      </c>
    </row>
    <row r="2511">
      <c r="A2511" s="3" t="s">
        <v>11978</v>
      </c>
      <c r="B2511" s="3" t="s">
        <v>11979</v>
      </c>
      <c r="C2511" s="20">
        <v>4.0</v>
      </c>
      <c r="D2511" s="20">
        <v>2020.0</v>
      </c>
      <c r="F2511" s="11"/>
      <c r="J2511" s="3" t="s">
        <v>11980</v>
      </c>
      <c r="K2511" s="3" t="s">
        <v>11981</v>
      </c>
      <c r="M2511" s="5" t="s">
        <v>11982</v>
      </c>
      <c r="N2511" s="5" t="s">
        <v>8089</v>
      </c>
      <c r="O2511" s="20">
        <v>2026.0</v>
      </c>
      <c r="P2511" s="20">
        <v>1.0</v>
      </c>
      <c r="Q2511" s="20">
        <v>1.0</v>
      </c>
    </row>
    <row r="2512">
      <c r="A2512" s="3" t="s">
        <v>11983</v>
      </c>
      <c r="B2512" s="3" t="s">
        <v>11984</v>
      </c>
      <c r="C2512" s="20">
        <v>4.0</v>
      </c>
      <c r="D2512" s="20">
        <v>2019.0</v>
      </c>
      <c r="F2512" s="11"/>
      <c r="G2512" s="6">
        <v>44227.0</v>
      </c>
      <c r="H2512" s="6">
        <v>43862.0</v>
      </c>
      <c r="J2512" s="3" t="s">
        <v>11980</v>
      </c>
      <c r="M2512" s="5" t="s">
        <v>11985</v>
      </c>
      <c r="N2512" s="5" t="s">
        <v>8089</v>
      </c>
      <c r="O2512" s="20">
        <v>2026.0</v>
      </c>
      <c r="P2512" s="20">
        <v>1.0</v>
      </c>
      <c r="Q2512" s="20">
        <v>1.0</v>
      </c>
    </row>
    <row r="2513">
      <c r="A2513" s="3" t="s">
        <v>11986</v>
      </c>
      <c r="B2513" s="3" t="s">
        <v>11987</v>
      </c>
      <c r="C2513" s="20">
        <v>1.0</v>
      </c>
      <c r="D2513" s="20">
        <v>2020.0</v>
      </c>
      <c r="E2513" s="3" t="s">
        <v>11988</v>
      </c>
      <c r="F2513" s="11"/>
      <c r="G2513" s="6">
        <v>44316.0</v>
      </c>
      <c r="H2513" s="6">
        <v>43952.0</v>
      </c>
      <c r="K2513" s="3" t="s">
        <v>11989</v>
      </c>
      <c r="M2513" s="5" t="s">
        <v>11990</v>
      </c>
      <c r="N2513" s="5" t="s">
        <v>2046</v>
      </c>
      <c r="O2513" s="20">
        <v>2026.0</v>
      </c>
      <c r="P2513" s="20">
        <v>1.0</v>
      </c>
      <c r="Q2513" s="20">
        <v>1.0</v>
      </c>
    </row>
    <row r="2514">
      <c r="A2514" s="3" t="s">
        <v>11991</v>
      </c>
      <c r="B2514" s="3" t="s">
        <v>11992</v>
      </c>
      <c r="C2514" s="20">
        <v>4.0</v>
      </c>
      <c r="D2514" s="20">
        <v>2018.0</v>
      </c>
      <c r="E2514" s="3" t="s">
        <v>11993</v>
      </c>
      <c r="F2514" s="11"/>
      <c r="G2514" s="6">
        <v>43861.0</v>
      </c>
      <c r="H2514" s="6">
        <v>43497.0</v>
      </c>
      <c r="K2514" s="3" t="s">
        <v>11994</v>
      </c>
      <c r="M2514" s="5" t="s">
        <v>11995</v>
      </c>
      <c r="N2514" s="5" t="s">
        <v>11996</v>
      </c>
      <c r="O2514" s="20">
        <v>2026.0</v>
      </c>
      <c r="P2514" s="20">
        <v>1.0</v>
      </c>
      <c r="Q2514" s="20">
        <v>1.0</v>
      </c>
    </row>
    <row r="2515">
      <c r="A2515" s="3" t="s">
        <v>11997</v>
      </c>
      <c r="B2515" s="3" t="s">
        <v>11998</v>
      </c>
      <c r="C2515" s="20">
        <v>2.0</v>
      </c>
      <c r="D2515" s="20">
        <v>2019.0</v>
      </c>
      <c r="E2515" s="3" t="s">
        <v>11999</v>
      </c>
      <c r="F2515" s="11"/>
      <c r="G2515" s="6">
        <v>44043.0</v>
      </c>
      <c r="H2515" s="6">
        <v>43678.0</v>
      </c>
      <c r="K2515" s="3" t="s">
        <v>12000</v>
      </c>
      <c r="M2515" s="5" t="s">
        <v>12001</v>
      </c>
      <c r="N2515" s="5" t="s">
        <v>12002</v>
      </c>
      <c r="O2515" s="20">
        <v>2026.0</v>
      </c>
      <c r="P2515" s="20">
        <v>1.0</v>
      </c>
      <c r="Q2515" s="20">
        <v>1.0</v>
      </c>
    </row>
    <row r="2516">
      <c r="A2516" s="3" t="s">
        <v>8893</v>
      </c>
      <c r="B2516" s="3" t="s">
        <v>12003</v>
      </c>
      <c r="C2516" s="20">
        <v>4.0</v>
      </c>
      <c r="D2516" s="20">
        <v>2017.0</v>
      </c>
      <c r="E2516" s="3" t="s">
        <v>12004</v>
      </c>
      <c r="F2516" s="11"/>
      <c r="G2516" s="6">
        <v>43465.0</v>
      </c>
      <c r="H2516" s="6">
        <v>43101.0</v>
      </c>
      <c r="J2516" s="3" t="s">
        <v>12005</v>
      </c>
      <c r="M2516" s="5" t="s">
        <v>12006</v>
      </c>
      <c r="N2516" s="5" t="s">
        <v>3559</v>
      </c>
      <c r="O2516" s="20">
        <v>2026.0</v>
      </c>
      <c r="P2516" s="20">
        <v>1.0</v>
      </c>
      <c r="Q2516" s="3">
        <v>0.0</v>
      </c>
    </row>
    <row r="2517">
      <c r="A2517" s="3" t="s">
        <v>12007</v>
      </c>
      <c r="B2517" s="3" t="s">
        <v>12008</v>
      </c>
      <c r="C2517" s="20">
        <v>2.0</v>
      </c>
      <c r="D2517" s="20">
        <v>2020.0</v>
      </c>
      <c r="E2517" s="3" t="s">
        <v>4053</v>
      </c>
      <c r="F2517" s="11"/>
      <c r="G2517" s="6">
        <v>44304.0</v>
      </c>
      <c r="H2517" s="6">
        <v>43940.0</v>
      </c>
      <c r="J2517" s="3" t="s">
        <v>12009</v>
      </c>
      <c r="M2517" s="5" t="s">
        <v>12010</v>
      </c>
      <c r="N2517" s="5" t="s">
        <v>4057</v>
      </c>
      <c r="O2517" s="20">
        <v>2026.0</v>
      </c>
      <c r="P2517" s="20">
        <v>1.0</v>
      </c>
      <c r="Q2517" s="20">
        <v>1.0</v>
      </c>
    </row>
    <row r="2518">
      <c r="A2518" s="3" t="s">
        <v>12011</v>
      </c>
      <c r="B2518" s="3" t="s">
        <v>12012</v>
      </c>
      <c r="C2518" s="20">
        <v>2.0</v>
      </c>
      <c r="D2518" s="20">
        <v>2024.0</v>
      </c>
      <c r="E2518" s="3" t="s">
        <v>12013</v>
      </c>
      <c r="F2518" s="7">
        <v>0.1</v>
      </c>
      <c r="I2518" s="3" t="s">
        <v>12014</v>
      </c>
      <c r="J2518" s="3" t="s">
        <v>12015</v>
      </c>
      <c r="M2518" s="5" t="s">
        <v>12016</v>
      </c>
      <c r="N2518" s="5" t="s">
        <v>4057</v>
      </c>
      <c r="O2518" s="20">
        <v>2026.0</v>
      </c>
      <c r="P2518" s="20">
        <v>1.0</v>
      </c>
      <c r="Q2518" s="20">
        <v>1.0</v>
      </c>
    </row>
    <row r="2519">
      <c r="A2519" s="3" t="s">
        <v>12013</v>
      </c>
      <c r="B2519" s="3" t="s">
        <v>12017</v>
      </c>
      <c r="C2519" s="20">
        <v>1.0</v>
      </c>
      <c r="D2519" s="20">
        <v>2021.0</v>
      </c>
      <c r="E2519" s="3" t="s">
        <v>12007</v>
      </c>
      <c r="F2519" s="11"/>
      <c r="J2519" s="3" t="s">
        <v>12018</v>
      </c>
      <c r="M2519" s="5" t="s">
        <v>12019</v>
      </c>
      <c r="N2519" s="5" t="s">
        <v>4057</v>
      </c>
      <c r="O2519" s="20">
        <v>2026.0</v>
      </c>
      <c r="P2519" s="20">
        <v>1.0</v>
      </c>
      <c r="Q2519" s="20">
        <v>1.0</v>
      </c>
    </row>
    <row r="2520">
      <c r="A2520" s="3" t="s">
        <v>12020</v>
      </c>
      <c r="B2520" s="3" t="s">
        <v>12021</v>
      </c>
      <c r="C2520" s="20">
        <v>2.0</v>
      </c>
      <c r="D2520" s="20">
        <v>2018.0</v>
      </c>
      <c r="E2520" s="3" t="s">
        <v>12022</v>
      </c>
      <c r="F2520" s="11"/>
      <c r="G2520" s="6">
        <v>43982.0</v>
      </c>
      <c r="H2520" s="6">
        <v>43252.0</v>
      </c>
      <c r="K2520" s="3" t="s">
        <v>12023</v>
      </c>
      <c r="M2520" s="5" t="s">
        <v>12024</v>
      </c>
      <c r="N2520" s="5" t="s">
        <v>12025</v>
      </c>
      <c r="O2520" s="20">
        <v>2026.0</v>
      </c>
      <c r="P2520" s="20">
        <v>1.0</v>
      </c>
      <c r="Q2520" s="20">
        <v>1.0</v>
      </c>
    </row>
    <row r="2521">
      <c r="A2521" s="3" t="s">
        <v>12026</v>
      </c>
      <c r="B2521" s="3" t="s">
        <v>12027</v>
      </c>
      <c r="C2521" s="20">
        <v>4.0</v>
      </c>
      <c r="D2521" s="20">
        <v>2018.0</v>
      </c>
      <c r="E2521" s="3" t="s">
        <v>12028</v>
      </c>
      <c r="F2521" s="11"/>
      <c r="G2521" s="6">
        <v>43830.0</v>
      </c>
      <c r="H2521" s="6">
        <v>43466.0</v>
      </c>
      <c r="K2521" s="3" t="s">
        <v>12029</v>
      </c>
      <c r="M2521" s="5" t="s">
        <v>12030</v>
      </c>
      <c r="N2521" s="5" t="s">
        <v>8575</v>
      </c>
      <c r="O2521" s="20">
        <v>2026.0</v>
      </c>
      <c r="P2521" s="20">
        <v>1.0</v>
      </c>
      <c r="Q2521" s="20">
        <v>1.0</v>
      </c>
    </row>
    <row r="2522">
      <c r="A2522" s="3" t="s">
        <v>12028</v>
      </c>
      <c r="B2522" s="3" t="s">
        <v>12031</v>
      </c>
      <c r="C2522" s="20">
        <v>4.0</v>
      </c>
      <c r="D2522" s="20">
        <v>2017.0</v>
      </c>
      <c r="E2522" s="3" t="s">
        <v>8571</v>
      </c>
      <c r="F2522" s="11"/>
      <c r="G2522" s="6">
        <v>43465.0</v>
      </c>
      <c r="H2522" s="6">
        <v>43101.0</v>
      </c>
      <c r="J2522" s="3" t="s">
        <v>12032</v>
      </c>
      <c r="M2522" s="5" t="s">
        <v>12033</v>
      </c>
      <c r="N2522" s="5" t="s">
        <v>8575</v>
      </c>
      <c r="O2522" s="20">
        <v>2026.0</v>
      </c>
      <c r="P2522" s="20">
        <v>1.0</v>
      </c>
      <c r="Q2522" s="3">
        <v>0.0</v>
      </c>
    </row>
    <row r="2523">
      <c r="A2523" s="3" t="s">
        <v>12034</v>
      </c>
      <c r="B2523" s="3" t="s">
        <v>12035</v>
      </c>
      <c r="C2523" s="20">
        <v>1.0</v>
      </c>
      <c r="D2523" s="20">
        <v>2026.0</v>
      </c>
      <c r="E2523" s="3" t="s">
        <v>12036</v>
      </c>
      <c r="F2523" s="7">
        <v>0.09</v>
      </c>
      <c r="I2523" s="3" t="s">
        <v>12037</v>
      </c>
      <c r="L2523" s="3" t="s">
        <v>495</v>
      </c>
      <c r="M2523" s="5" t="s">
        <v>12038</v>
      </c>
      <c r="N2523" s="5" t="s">
        <v>12039</v>
      </c>
      <c r="O2523" s="20">
        <v>2026.0</v>
      </c>
      <c r="P2523" s="20">
        <v>1.0</v>
      </c>
      <c r="Q2523" s="3">
        <v>0.0</v>
      </c>
    </row>
    <row r="2524">
      <c r="A2524" s="3" t="s">
        <v>12040</v>
      </c>
      <c r="B2524" s="3" t="s">
        <v>12041</v>
      </c>
      <c r="C2524" s="20">
        <v>4.0</v>
      </c>
      <c r="D2524" s="20">
        <v>2017.0</v>
      </c>
      <c r="E2524" s="3" t="s">
        <v>12042</v>
      </c>
      <c r="F2524" s="11"/>
      <c r="G2524" s="6">
        <v>43373.0</v>
      </c>
      <c r="H2524" s="6">
        <v>43009.0</v>
      </c>
      <c r="K2524" s="3" t="s">
        <v>12043</v>
      </c>
      <c r="M2524" s="5" t="s">
        <v>12044</v>
      </c>
      <c r="N2524" s="5" t="s">
        <v>12045</v>
      </c>
      <c r="O2524" s="20">
        <v>2026.0</v>
      </c>
      <c r="P2524" s="20">
        <v>1.0</v>
      </c>
      <c r="Q2524" s="3">
        <v>0.0</v>
      </c>
    </row>
    <row r="2525">
      <c r="A2525" s="3" t="s">
        <v>12046</v>
      </c>
      <c r="B2525" s="3" t="s">
        <v>12047</v>
      </c>
      <c r="C2525" s="20">
        <v>1.0</v>
      </c>
      <c r="D2525" s="20">
        <v>2020.0</v>
      </c>
      <c r="E2525" s="3" t="s">
        <v>12048</v>
      </c>
      <c r="F2525" s="11"/>
      <c r="G2525" s="6">
        <v>44316.0</v>
      </c>
      <c r="H2525" s="6">
        <v>43952.0</v>
      </c>
      <c r="J2525" s="3" t="s">
        <v>12049</v>
      </c>
      <c r="M2525" s="5" t="s">
        <v>12050</v>
      </c>
      <c r="N2525" s="5" t="s">
        <v>3386</v>
      </c>
      <c r="O2525" s="20">
        <v>2026.0</v>
      </c>
      <c r="P2525" s="20">
        <v>1.0</v>
      </c>
      <c r="Q2525" s="20">
        <v>1.0</v>
      </c>
    </row>
    <row r="2526">
      <c r="A2526" s="3" t="s">
        <v>512</v>
      </c>
      <c r="B2526" s="3" t="s">
        <v>12051</v>
      </c>
      <c r="C2526" s="20">
        <v>4.0</v>
      </c>
      <c r="D2526" s="20">
        <v>2024.0</v>
      </c>
      <c r="E2526" s="3" t="s">
        <v>12052</v>
      </c>
      <c r="F2526" s="7">
        <v>0.1</v>
      </c>
      <c r="J2526" s="3" t="s">
        <v>12053</v>
      </c>
      <c r="M2526" s="5" t="s">
        <v>12054</v>
      </c>
      <c r="N2526" s="5" t="s">
        <v>513</v>
      </c>
      <c r="O2526" s="20">
        <v>2026.0</v>
      </c>
      <c r="P2526" s="20">
        <v>1.0</v>
      </c>
      <c r="Q2526" s="20">
        <v>1.0</v>
      </c>
    </row>
    <row r="2527">
      <c r="A2527" s="3" t="s">
        <v>12048</v>
      </c>
      <c r="B2527" s="3" t="s">
        <v>12055</v>
      </c>
      <c r="C2527" s="20">
        <v>2.0</v>
      </c>
      <c r="D2527" s="20">
        <v>2018.0</v>
      </c>
      <c r="E2527" s="3" t="s">
        <v>12056</v>
      </c>
      <c r="F2527" s="11"/>
      <c r="G2527" s="6">
        <v>43951.0</v>
      </c>
      <c r="H2527" s="6">
        <v>43221.0</v>
      </c>
      <c r="J2527" s="3" t="s">
        <v>12057</v>
      </c>
      <c r="M2527" s="5" t="s">
        <v>12058</v>
      </c>
      <c r="N2527" s="5" t="s">
        <v>3386</v>
      </c>
      <c r="O2527" s="20">
        <v>2026.0</v>
      </c>
      <c r="P2527" s="20">
        <v>1.0</v>
      </c>
      <c r="Q2527" s="3">
        <v>0.0</v>
      </c>
    </row>
    <row r="2528">
      <c r="A2528" s="3" t="s">
        <v>3383</v>
      </c>
      <c r="B2528" s="3" t="s">
        <v>12059</v>
      </c>
      <c r="C2528" s="20">
        <v>2.0</v>
      </c>
      <c r="D2528" s="20">
        <v>2022.0</v>
      </c>
      <c r="E2528" s="3" t="s">
        <v>12046</v>
      </c>
      <c r="F2528" s="7">
        <v>0.014</v>
      </c>
      <c r="J2528" s="3" t="s">
        <v>12060</v>
      </c>
      <c r="M2528" s="5" t="s">
        <v>12061</v>
      </c>
      <c r="N2528" s="5" t="s">
        <v>3386</v>
      </c>
      <c r="O2528" s="20">
        <v>2026.0</v>
      </c>
      <c r="P2528" s="20">
        <v>1.0</v>
      </c>
      <c r="Q2528" s="20">
        <v>1.0</v>
      </c>
    </row>
    <row r="2529">
      <c r="A2529" s="3" t="s">
        <v>12062</v>
      </c>
      <c r="B2529" s="3" t="s">
        <v>12063</v>
      </c>
      <c r="C2529" s="20">
        <v>2.0</v>
      </c>
      <c r="D2529" s="20">
        <v>2019.0</v>
      </c>
      <c r="E2529" s="3" t="s">
        <v>12064</v>
      </c>
      <c r="F2529" s="11"/>
      <c r="G2529" s="6">
        <v>44032.0</v>
      </c>
      <c r="H2529" s="6">
        <v>43667.0</v>
      </c>
      <c r="M2529" s="5" t="s">
        <v>12065</v>
      </c>
      <c r="N2529" s="5" t="s">
        <v>12066</v>
      </c>
      <c r="O2529" s="20">
        <v>2026.0</v>
      </c>
      <c r="P2529" s="20">
        <v>1.0</v>
      </c>
      <c r="Q2529" s="20">
        <v>1.0</v>
      </c>
    </row>
    <row r="2530">
      <c r="A2530" s="3" t="s">
        <v>12064</v>
      </c>
      <c r="B2530" s="3" t="s">
        <v>12067</v>
      </c>
      <c r="C2530" s="20">
        <v>2.0</v>
      </c>
      <c r="D2530" s="20">
        <v>2018.0</v>
      </c>
      <c r="E2530" s="3" t="s">
        <v>12068</v>
      </c>
      <c r="F2530" s="11"/>
      <c r="G2530" s="6">
        <v>43666.0</v>
      </c>
      <c r="H2530" s="6">
        <v>43302.0</v>
      </c>
      <c r="M2530" s="5" t="s">
        <v>12069</v>
      </c>
      <c r="N2530" s="5" t="s">
        <v>12066</v>
      </c>
      <c r="O2530" s="20">
        <v>2026.0</v>
      </c>
      <c r="P2530" s="20">
        <v>1.0</v>
      </c>
      <c r="Q2530" s="20">
        <v>1.0</v>
      </c>
    </row>
    <row r="2531">
      <c r="A2531" s="3" t="s">
        <v>12070</v>
      </c>
      <c r="B2531" s="3" t="s">
        <v>12071</v>
      </c>
      <c r="C2531" s="20">
        <v>2.0</v>
      </c>
      <c r="D2531" s="20">
        <v>2020.0</v>
      </c>
      <c r="E2531" s="3" t="s">
        <v>12062</v>
      </c>
      <c r="F2531" s="11"/>
      <c r="G2531" s="6">
        <v>44397.0</v>
      </c>
      <c r="H2531" s="6">
        <v>44033.0</v>
      </c>
      <c r="K2531" s="3" t="s">
        <v>12072</v>
      </c>
      <c r="M2531" s="5" t="s">
        <v>12073</v>
      </c>
      <c r="N2531" s="5" t="s">
        <v>12066</v>
      </c>
      <c r="O2531" s="20">
        <v>2026.0</v>
      </c>
      <c r="P2531" s="20">
        <v>1.0</v>
      </c>
      <c r="Q2531" s="3">
        <v>0.0</v>
      </c>
    </row>
    <row r="2532">
      <c r="A2532" s="3" t="s">
        <v>12074</v>
      </c>
      <c r="B2532" s="3" t="s">
        <v>12075</v>
      </c>
      <c r="C2532" s="20">
        <v>1.0</v>
      </c>
      <c r="D2532" s="20">
        <v>2024.0</v>
      </c>
      <c r="E2532" s="3" t="s">
        <v>4090</v>
      </c>
      <c r="F2532" s="7">
        <v>0.15</v>
      </c>
      <c r="M2532" s="5" t="s">
        <v>12076</v>
      </c>
      <c r="N2532" s="5" t="s">
        <v>4089</v>
      </c>
      <c r="O2532" s="20">
        <v>2026.0</v>
      </c>
      <c r="P2532" s="20">
        <v>1.0</v>
      </c>
      <c r="Q2532" s="20">
        <v>1.0</v>
      </c>
    </row>
    <row r="2533">
      <c r="A2533" s="3" t="s">
        <v>12077</v>
      </c>
      <c r="B2533" s="3" t="s">
        <v>12078</v>
      </c>
      <c r="C2533" s="20">
        <v>1.0</v>
      </c>
      <c r="D2533" s="20">
        <v>2017.0</v>
      </c>
      <c r="F2533" s="11"/>
      <c r="G2533" s="6">
        <v>43548.0</v>
      </c>
      <c r="H2533" s="6">
        <v>42819.0</v>
      </c>
      <c r="J2533" s="3" t="s">
        <v>12079</v>
      </c>
      <c r="M2533" s="5" t="s">
        <v>12080</v>
      </c>
      <c r="N2533" s="5" t="s">
        <v>12081</v>
      </c>
      <c r="O2533" s="20">
        <v>2026.0</v>
      </c>
      <c r="P2533" s="20">
        <v>1.0</v>
      </c>
      <c r="Q2533" s="3">
        <v>0.0</v>
      </c>
    </row>
    <row r="2534">
      <c r="A2534" s="3" t="s">
        <v>12082</v>
      </c>
      <c r="B2534" s="3" t="s">
        <v>12083</v>
      </c>
      <c r="C2534" s="20">
        <v>3.0</v>
      </c>
      <c r="D2534" s="20">
        <v>2017.0</v>
      </c>
      <c r="E2534" s="3" t="s">
        <v>12084</v>
      </c>
      <c r="F2534" s="11"/>
      <c r="G2534" s="6">
        <v>43404.0</v>
      </c>
      <c r="H2534" s="6">
        <v>43040.0</v>
      </c>
      <c r="K2534" s="3" t="s">
        <v>12085</v>
      </c>
      <c r="M2534" s="5" t="s">
        <v>12086</v>
      </c>
      <c r="N2534" s="5" t="s">
        <v>12087</v>
      </c>
      <c r="O2534" s="20">
        <v>2026.0</v>
      </c>
      <c r="P2534" s="20">
        <v>1.0</v>
      </c>
      <c r="Q2534" s="3">
        <v>0.0</v>
      </c>
    </row>
    <row r="2535">
      <c r="A2535" s="3" t="s">
        <v>12088</v>
      </c>
      <c r="B2535" s="3" t="s">
        <v>12089</v>
      </c>
      <c r="C2535" s="20">
        <v>4.0</v>
      </c>
      <c r="D2535" s="20">
        <v>2021.0</v>
      </c>
      <c r="E2535" s="3" t="s">
        <v>12090</v>
      </c>
      <c r="F2535" s="11"/>
      <c r="J2535" s="3" t="s">
        <v>12091</v>
      </c>
      <c r="M2535" s="5" t="s">
        <v>12092</v>
      </c>
      <c r="N2535" s="5" t="s">
        <v>3186</v>
      </c>
      <c r="O2535" s="20">
        <v>2026.0</v>
      </c>
      <c r="P2535" s="20">
        <v>1.0</v>
      </c>
      <c r="Q2535" s="20">
        <v>1.0</v>
      </c>
    </row>
    <row r="2536">
      <c r="A2536" s="3" t="s">
        <v>12093</v>
      </c>
      <c r="B2536" s="3" t="s">
        <v>12094</v>
      </c>
      <c r="C2536" s="20">
        <v>4.0</v>
      </c>
      <c r="D2536" s="20">
        <v>2022.0</v>
      </c>
      <c r="E2536" s="3" t="s">
        <v>12088</v>
      </c>
      <c r="F2536" s="7">
        <v>-1.8</v>
      </c>
      <c r="J2536" s="3" t="s">
        <v>12095</v>
      </c>
      <c r="M2536" s="5" t="s">
        <v>12096</v>
      </c>
      <c r="N2536" s="5" t="s">
        <v>3186</v>
      </c>
      <c r="O2536" s="20">
        <v>2026.0</v>
      </c>
      <c r="P2536" s="20">
        <v>1.0</v>
      </c>
      <c r="Q2536" s="20">
        <v>1.0</v>
      </c>
    </row>
    <row r="2537">
      <c r="A2537" s="3" t="s">
        <v>12097</v>
      </c>
      <c r="B2537" s="3" t="s">
        <v>12098</v>
      </c>
      <c r="C2537" s="20">
        <v>2.0</v>
      </c>
      <c r="D2537" s="20">
        <v>2018.0</v>
      </c>
      <c r="F2537" s="11"/>
      <c r="G2537" s="6">
        <v>43621.0</v>
      </c>
      <c r="H2537" s="6">
        <v>43257.0</v>
      </c>
      <c r="M2537" s="5" t="s">
        <v>12099</v>
      </c>
      <c r="N2537" s="5" t="s">
        <v>1101</v>
      </c>
      <c r="O2537" s="20">
        <v>2026.0</v>
      </c>
      <c r="P2537" s="20">
        <v>1.0</v>
      </c>
      <c r="Q2537" s="3">
        <v>0.0</v>
      </c>
    </row>
    <row r="2538">
      <c r="A2538" s="3" t="s">
        <v>12100</v>
      </c>
      <c r="B2538" s="3" t="s">
        <v>12101</v>
      </c>
      <c r="C2538" s="20">
        <v>3.0</v>
      </c>
      <c r="D2538" s="20">
        <v>2019.0</v>
      </c>
      <c r="F2538" s="11"/>
      <c r="G2538" s="6">
        <v>43987.0</v>
      </c>
      <c r="H2538" s="6">
        <v>43622.0</v>
      </c>
      <c r="J2538" s="3" t="s">
        <v>12102</v>
      </c>
      <c r="M2538" s="5" t="s">
        <v>12103</v>
      </c>
      <c r="N2538" s="5" t="s">
        <v>1101</v>
      </c>
      <c r="O2538" s="20">
        <v>2026.0</v>
      </c>
      <c r="P2538" s="20">
        <v>1.0</v>
      </c>
      <c r="Q2538" s="20">
        <v>1.0</v>
      </c>
    </row>
    <row r="2539">
      <c r="A2539" s="3" t="s">
        <v>5451</v>
      </c>
      <c r="B2539" s="3" t="s">
        <v>12104</v>
      </c>
      <c r="C2539" s="20">
        <v>3.0</v>
      </c>
      <c r="D2539" s="20">
        <v>2022.0</v>
      </c>
      <c r="F2539" s="11"/>
      <c r="J2539" s="3" t="s">
        <v>12105</v>
      </c>
      <c r="M2539" s="5" t="s">
        <v>12106</v>
      </c>
      <c r="N2539" s="5" t="s">
        <v>1101</v>
      </c>
      <c r="O2539" s="20">
        <v>2026.0</v>
      </c>
      <c r="P2539" s="20">
        <v>1.0</v>
      </c>
      <c r="Q2539" s="3">
        <v>0.0</v>
      </c>
    </row>
    <row r="2540">
      <c r="A2540" s="3" t="s">
        <v>12107</v>
      </c>
      <c r="B2540" s="3" t="s">
        <v>12108</v>
      </c>
      <c r="C2540" s="20">
        <v>2.0</v>
      </c>
      <c r="D2540" s="20">
        <v>2020.0</v>
      </c>
      <c r="F2540" s="11"/>
      <c r="G2540" s="6">
        <v>44352.0</v>
      </c>
      <c r="H2540" s="6">
        <v>43988.0</v>
      </c>
      <c r="J2540" s="3" t="s">
        <v>12109</v>
      </c>
      <c r="M2540" s="5" t="s">
        <v>12110</v>
      </c>
      <c r="N2540" s="5" t="s">
        <v>1101</v>
      </c>
      <c r="O2540" s="20">
        <v>2026.0</v>
      </c>
      <c r="P2540" s="20">
        <v>1.0</v>
      </c>
      <c r="Q2540" s="3">
        <v>0.0</v>
      </c>
    </row>
    <row r="2541">
      <c r="A2541" s="3" t="s">
        <v>12111</v>
      </c>
      <c r="B2541" s="3" t="s">
        <v>12112</v>
      </c>
      <c r="C2541" s="20">
        <v>4.0</v>
      </c>
      <c r="D2541" s="20">
        <v>2017.0</v>
      </c>
      <c r="E2541" s="3" t="s">
        <v>12113</v>
      </c>
      <c r="F2541" s="11"/>
      <c r="G2541" s="6">
        <v>43489.0</v>
      </c>
      <c r="H2541" s="6">
        <v>43125.0</v>
      </c>
      <c r="K2541" s="3" t="s">
        <v>12114</v>
      </c>
      <c r="M2541" s="5" t="s">
        <v>12115</v>
      </c>
      <c r="N2541" s="5" t="s">
        <v>12116</v>
      </c>
      <c r="O2541" s="20">
        <v>2026.0</v>
      </c>
      <c r="P2541" s="20">
        <v>1.0</v>
      </c>
      <c r="Q2541" s="20">
        <v>1.0</v>
      </c>
    </row>
    <row r="2542">
      <c r="A2542" s="3" t="s">
        <v>12117</v>
      </c>
      <c r="B2542" s="3" t="s">
        <v>12118</v>
      </c>
      <c r="C2542" s="20">
        <v>3.0</v>
      </c>
      <c r="D2542" s="20">
        <v>2018.0</v>
      </c>
      <c r="E2542" s="3" t="s">
        <v>12119</v>
      </c>
      <c r="F2542" s="11"/>
      <c r="G2542" s="6">
        <v>43707.0</v>
      </c>
      <c r="H2542" s="6">
        <v>43343.0</v>
      </c>
      <c r="M2542" s="5" t="s">
        <v>12120</v>
      </c>
      <c r="N2542" s="5" t="s">
        <v>3443</v>
      </c>
      <c r="O2542" s="20">
        <v>2026.0</v>
      </c>
      <c r="P2542" s="20">
        <v>1.0</v>
      </c>
      <c r="Q2542" s="20">
        <v>1.0</v>
      </c>
    </row>
    <row r="2543">
      <c r="A2543" s="3" t="s">
        <v>12119</v>
      </c>
      <c r="B2543" s="3" t="s">
        <v>12121</v>
      </c>
      <c r="C2543" s="20">
        <v>3.0</v>
      </c>
      <c r="D2543" s="20">
        <v>2017.0</v>
      </c>
      <c r="E2543" s="3" t="s">
        <v>12122</v>
      </c>
      <c r="F2543" s="11"/>
      <c r="G2543" s="6">
        <v>43342.0</v>
      </c>
      <c r="H2543" s="6">
        <v>42978.0</v>
      </c>
      <c r="J2543" s="3" t="s">
        <v>12123</v>
      </c>
      <c r="M2543" s="5" t="s">
        <v>12124</v>
      </c>
      <c r="N2543" s="5" t="s">
        <v>3443</v>
      </c>
      <c r="O2543" s="20">
        <v>2026.0</v>
      </c>
      <c r="P2543" s="20">
        <v>1.0</v>
      </c>
      <c r="Q2543" s="3">
        <v>0.0</v>
      </c>
    </row>
    <row r="2544">
      <c r="A2544" s="3" t="s">
        <v>3440</v>
      </c>
      <c r="B2544" s="3" t="s">
        <v>12125</v>
      </c>
      <c r="C2544" s="20">
        <v>3.0</v>
      </c>
      <c r="D2544" s="20">
        <v>2019.0</v>
      </c>
      <c r="E2544" s="3" t="s">
        <v>12117</v>
      </c>
      <c r="F2544" s="11"/>
      <c r="G2544" s="6">
        <v>44135.0</v>
      </c>
      <c r="H2544" s="6">
        <v>43708.0</v>
      </c>
      <c r="M2544" s="5" t="s">
        <v>12126</v>
      </c>
      <c r="N2544" s="5" t="s">
        <v>3443</v>
      </c>
      <c r="O2544" s="20">
        <v>2026.0</v>
      </c>
      <c r="P2544" s="20">
        <v>1.0</v>
      </c>
      <c r="Q2544" s="3">
        <v>0.0</v>
      </c>
    </row>
    <row r="2545">
      <c r="A2545" s="3" t="s">
        <v>12127</v>
      </c>
      <c r="B2545" s="3" t="s">
        <v>12128</v>
      </c>
      <c r="C2545" s="20">
        <v>1.0</v>
      </c>
      <c r="D2545" s="20">
        <v>2017.0</v>
      </c>
      <c r="F2545" s="11"/>
      <c r="G2545" s="6">
        <v>43220.0</v>
      </c>
      <c r="H2545" s="6">
        <v>42856.0</v>
      </c>
      <c r="J2545" s="3" t="s">
        <v>12129</v>
      </c>
      <c r="M2545" s="5" t="s">
        <v>12130</v>
      </c>
      <c r="N2545" s="5" t="s">
        <v>12131</v>
      </c>
      <c r="O2545" s="20">
        <v>2026.0</v>
      </c>
      <c r="P2545" s="20">
        <v>1.0</v>
      </c>
      <c r="Q2545" s="3">
        <v>0.0</v>
      </c>
    </row>
    <row r="2546">
      <c r="A2546" s="3" t="s">
        <v>12132</v>
      </c>
      <c r="B2546" s="3" t="s">
        <v>12133</v>
      </c>
      <c r="C2546" s="20">
        <v>1.0</v>
      </c>
      <c r="D2546" s="20">
        <v>2019.0</v>
      </c>
      <c r="F2546" s="11"/>
      <c r="G2546" s="6">
        <v>43951.0</v>
      </c>
      <c r="H2546" s="6">
        <v>43586.0</v>
      </c>
      <c r="K2546" s="3" t="s">
        <v>12134</v>
      </c>
      <c r="M2546" s="5" t="s">
        <v>12135</v>
      </c>
      <c r="N2546" s="5" t="s">
        <v>12131</v>
      </c>
      <c r="O2546" s="20">
        <v>2026.0</v>
      </c>
      <c r="P2546" s="20">
        <v>1.0</v>
      </c>
      <c r="Q2546" s="20">
        <v>1.0</v>
      </c>
    </row>
    <row r="2547">
      <c r="A2547" s="3" t="s">
        <v>12136</v>
      </c>
      <c r="B2547" s="3" t="s">
        <v>12137</v>
      </c>
      <c r="C2547" s="20">
        <v>1.0</v>
      </c>
      <c r="D2547" s="20">
        <v>2017.0</v>
      </c>
      <c r="F2547" s="11"/>
      <c r="G2547" s="6">
        <v>43220.0</v>
      </c>
      <c r="H2547" s="6">
        <v>42856.0</v>
      </c>
      <c r="J2547" s="3" t="s">
        <v>12129</v>
      </c>
      <c r="M2547" s="5" t="s">
        <v>12138</v>
      </c>
      <c r="N2547" s="5" t="s">
        <v>12131</v>
      </c>
      <c r="O2547" s="20">
        <v>2026.0</v>
      </c>
      <c r="P2547" s="20">
        <v>1.0</v>
      </c>
      <c r="Q2547" s="3">
        <v>0.0</v>
      </c>
    </row>
    <row r="2548">
      <c r="A2548" s="3" t="s">
        <v>12139</v>
      </c>
      <c r="B2548" s="3" t="s">
        <v>12140</v>
      </c>
      <c r="C2548" s="20">
        <v>1.0</v>
      </c>
      <c r="D2548" s="20">
        <v>2018.0</v>
      </c>
      <c r="F2548" s="11"/>
      <c r="G2548" s="6">
        <v>43585.0</v>
      </c>
      <c r="H2548" s="6">
        <v>43221.0</v>
      </c>
      <c r="J2548" s="3" t="s">
        <v>12141</v>
      </c>
      <c r="M2548" s="5" t="s">
        <v>12142</v>
      </c>
      <c r="N2548" s="5" t="s">
        <v>12131</v>
      </c>
      <c r="O2548" s="20">
        <v>2026.0</v>
      </c>
      <c r="P2548" s="20">
        <v>1.0</v>
      </c>
      <c r="Q2548" s="3">
        <v>0.0</v>
      </c>
    </row>
    <row r="2549">
      <c r="A2549" s="3" t="s">
        <v>12143</v>
      </c>
      <c r="B2549" s="3" t="s">
        <v>12144</v>
      </c>
      <c r="C2549" s="20">
        <v>1.0</v>
      </c>
      <c r="D2549" s="20">
        <v>2017.0</v>
      </c>
      <c r="F2549" s="11"/>
      <c r="G2549" s="6">
        <v>43220.0</v>
      </c>
      <c r="H2549" s="6">
        <v>42856.0</v>
      </c>
      <c r="J2549" s="3" t="s">
        <v>12129</v>
      </c>
      <c r="M2549" s="5" t="s">
        <v>12145</v>
      </c>
      <c r="N2549" s="5" t="s">
        <v>12131</v>
      </c>
      <c r="O2549" s="20">
        <v>2026.0</v>
      </c>
      <c r="P2549" s="20">
        <v>1.0</v>
      </c>
      <c r="Q2549" s="3">
        <v>0.0</v>
      </c>
    </row>
    <row r="2550">
      <c r="A2550" s="3" t="s">
        <v>12146</v>
      </c>
      <c r="B2550" s="3" t="s">
        <v>12147</v>
      </c>
      <c r="C2550" s="20">
        <v>2.0</v>
      </c>
      <c r="D2550" s="20">
        <v>2019.0</v>
      </c>
      <c r="E2550" s="3" t="s">
        <v>913</v>
      </c>
      <c r="F2550" s="11"/>
      <c r="G2550" s="6">
        <v>44300.0</v>
      </c>
      <c r="H2550" s="6">
        <v>43570.0</v>
      </c>
      <c r="J2550" s="3" t="s">
        <v>12148</v>
      </c>
      <c r="M2550" s="5" t="s">
        <v>12149</v>
      </c>
      <c r="N2550" s="5" t="s">
        <v>587</v>
      </c>
      <c r="O2550" s="20">
        <v>2026.0</v>
      </c>
      <c r="P2550" s="20">
        <v>1.0</v>
      </c>
      <c r="Q2550" s="3">
        <v>0.0</v>
      </c>
    </row>
    <row r="2551">
      <c r="A2551" s="3" t="s">
        <v>7119</v>
      </c>
      <c r="B2551" s="3" t="s">
        <v>12150</v>
      </c>
      <c r="C2551" s="20">
        <v>1.0</v>
      </c>
      <c r="D2551" s="20">
        <v>2023.0</v>
      </c>
      <c r="E2551" s="3" t="s">
        <v>12151</v>
      </c>
      <c r="F2551" s="7">
        <v>0.0575</v>
      </c>
      <c r="J2551" s="3" t="s">
        <v>12152</v>
      </c>
      <c r="M2551" s="5" t="s">
        <v>12153</v>
      </c>
      <c r="N2551" s="5" t="s">
        <v>587</v>
      </c>
      <c r="O2551" s="20">
        <v>2026.0</v>
      </c>
      <c r="P2551" s="20">
        <v>1.0</v>
      </c>
      <c r="Q2551" s="20">
        <v>1.0</v>
      </c>
    </row>
    <row r="2552">
      <c r="A2552" s="3" t="s">
        <v>12151</v>
      </c>
      <c r="B2552" s="3" t="s">
        <v>12154</v>
      </c>
      <c r="C2552" s="20">
        <v>1.0</v>
      </c>
      <c r="D2552" s="20">
        <v>2021.0</v>
      </c>
      <c r="E2552" s="3" t="s">
        <v>12146</v>
      </c>
      <c r="F2552" s="11"/>
      <c r="G2552" s="6">
        <v>44665.0</v>
      </c>
      <c r="H2552" s="6">
        <v>44301.0</v>
      </c>
      <c r="J2552" s="3" t="s">
        <v>12148</v>
      </c>
      <c r="M2552" s="5" t="s">
        <v>12155</v>
      </c>
      <c r="N2552" s="5" t="s">
        <v>587</v>
      </c>
      <c r="O2552" s="20">
        <v>2026.0</v>
      </c>
      <c r="P2552" s="20">
        <v>1.0</v>
      </c>
      <c r="Q2552" s="20">
        <v>1.0</v>
      </c>
    </row>
    <row r="2553">
      <c r="A2553" s="3" t="s">
        <v>12156</v>
      </c>
      <c r="B2553" s="3" t="s">
        <v>12157</v>
      </c>
      <c r="C2553" s="20">
        <v>2.0</v>
      </c>
      <c r="D2553" s="20">
        <v>2019.0</v>
      </c>
      <c r="E2553" s="3" t="s">
        <v>12158</v>
      </c>
      <c r="F2553" s="11"/>
      <c r="G2553" s="6">
        <v>43950.0</v>
      </c>
      <c r="H2553" s="6">
        <v>43585.0</v>
      </c>
      <c r="M2553" s="5" t="s">
        <v>12159</v>
      </c>
      <c r="N2553" s="5" t="s">
        <v>7848</v>
      </c>
      <c r="O2553" s="20">
        <v>2026.0</v>
      </c>
      <c r="P2553" s="20">
        <v>1.0</v>
      </c>
      <c r="Q2553" s="20">
        <v>1.0</v>
      </c>
    </row>
    <row r="2554">
      <c r="A2554" s="3" t="s">
        <v>7844</v>
      </c>
      <c r="B2554" s="3" t="s">
        <v>12160</v>
      </c>
      <c r="C2554" s="20">
        <v>1.0</v>
      </c>
      <c r="D2554" s="20">
        <v>2023.0</v>
      </c>
      <c r="E2554" s="3" t="s">
        <v>12161</v>
      </c>
      <c r="F2554" s="7">
        <v>0.0417</v>
      </c>
      <c r="J2554" s="3" t="s">
        <v>12162</v>
      </c>
      <c r="M2554" s="5" t="s">
        <v>12163</v>
      </c>
      <c r="N2554" s="5" t="s">
        <v>7848</v>
      </c>
      <c r="O2554" s="20">
        <v>2026.0</v>
      </c>
      <c r="P2554" s="20">
        <v>1.0</v>
      </c>
      <c r="Q2554" s="20">
        <v>1.0</v>
      </c>
    </row>
    <row r="2555">
      <c r="A2555" s="3" t="s">
        <v>12161</v>
      </c>
      <c r="B2555" s="3" t="s">
        <v>12164</v>
      </c>
      <c r="C2555" s="20">
        <v>1.0</v>
      </c>
      <c r="D2555" s="20">
        <v>2022.0</v>
      </c>
      <c r="E2555" s="3" t="s">
        <v>12165</v>
      </c>
      <c r="F2555" s="11"/>
      <c r="J2555" s="3" t="s">
        <v>12166</v>
      </c>
      <c r="M2555" s="5" t="s">
        <v>12167</v>
      </c>
      <c r="N2555" s="5" t="s">
        <v>7848</v>
      </c>
      <c r="O2555" s="20">
        <v>2026.0</v>
      </c>
      <c r="P2555" s="20">
        <v>1.0</v>
      </c>
      <c r="Q2555" s="20">
        <v>1.0</v>
      </c>
    </row>
    <row r="2556">
      <c r="A2556" s="3" t="s">
        <v>12165</v>
      </c>
      <c r="B2556" s="3" t="s">
        <v>12168</v>
      </c>
      <c r="C2556" s="20">
        <v>4.0</v>
      </c>
      <c r="D2556" s="20">
        <v>2020.0</v>
      </c>
      <c r="E2556" s="3" t="s">
        <v>12169</v>
      </c>
      <c r="F2556" s="11"/>
      <c r="J2556" s="3" t="s">
        <v>12170</v>
      </c>
      <c r="M2556" s="5" t="s">
        <v>12171</v>
      </c>
      <c r="N2556" s="5" t="s">
        <v>7848</v>
      </c>
      <c r="O2556" s="20">
        <v>2026.0</v>
      </c>
      <c r="P2556" s="20">
        <v>1.0</v>
      </c>
      <c r="Q2556" s="3">
        <v>0.0</v>
      </c>
    </row>
    <row r="2557">
      <c r="A2557" s="3" t="s">
        <v>12169</v>
      </c>
      <c r="B2557" s="3" t="s">
        <v>12172</v>
      </c>
      <c r="C2557" s="20">
        <v>1.0</v>
      </c>
      <c r="D2557" s="20">
        <v>2020.0</v>
      </c>
      <c r="E2557" s="3" t="s">
        <v>12156</v>
      </c>
      <c r="F2557" s="11"/>
      <c r="G2557" s="6">
        <v>44315.0</v>
      </c>
      <c r="H2557" s="6">
        <v>43951.0</v>
      </c>
      <c r="J2557" s="3" t="s">
        <v>12173</v>
      </c>
      <c r="M2557" s="5" t="s">
        <v>12174</v>
      </c>
      <c r="N2557" s="5" t="s">
        <v>7848</v>
      </c>
      <c r="O2557" s="20">
        <v>2026.0</v>
      </c>
      <c r="P2557" s="20">
        <v>1.0</v>
      </c>
      <c r="Q2557" s="3">
        <v>0.0</v>
      </c>
    </row>
    <row r="2558">
      <c r="A2558" s="3" t="s">
        <v>12175</v>
      </c>
      <c r="B2558" s="3" t="s">
        <v>12176</v>
      </c>
      <c r="C2558" s="20">
        <v>2.0</v>
      </c>
      <c r="D2558" s="20">
        <v>2019.0</v>
      </c>
      <c r="E2558" s="3" t="s">
        <v>12177</v>
      </c>
      <c r="F2558" s="11"/>
      <c r="G2558" s="6">
        <v>43982.0</v>
      </c>
      <c r="H2558" s="6">
        <v>43617.0</v>
      </c>
      <c r="K2558" s="3" t="s">
        <v>12178</v>
      </c>
      <c r="M2558" s="5" t="s">
        <v>12179</v>
      </c>
      <c r="N2558" s="5" t="s">
        <v>12180</v>
      </c>
      <c r="O2558" s="20">
        <v>2026.0</v>
      </c>
      <c r="P2558" s="20">
        <v>1.0</v>
      </c>
      <c r="Q2558" s="3">
        <v>0.0</v>
      </c>
    </row>
    <row r="2559">
      <c r="A2559" s="3" t="s">
        <v>12181</v>
      </c>
      <c r="B2559" s="3" t="s">
        <v>12182</v>
      </c>
      <c r="C2559" s="20">
        <v>4.0</v>
      </c>
      <c r="D2559" s="20">
        <v>2017.0</v>
      </c>
      <c r="E2559" s="3" t="s">
        <v>8150</v>
      </c>
      <c r="F2559" s="11"/>
      <c r="G2559" s="6">
        <v>43465.0</v>
      </c>
      <c r="H2559" s="6">
        <v>43089.0</v>
      </c>
      <c r="J2559" s="3" t="s">
        <v>12183</v>
      </c>
      <c r="M2559" s="5" t="s">
        <v>12184</v>
      </c>
      <c r="N2559" s="5" t="s">
        <v>8149</v>
      </c>
      <c r="O2559" s="20">
        <v>2026.0</v>
      </c>
      <c r="P2559" s="20">
        <v>1.0</v>
      </c>
      <c r="Q2559" s="3">
        <v>0.0</v>
      </c>
    </row>
    <row r="2560">
      <c r="A2560" s="3" t="s">
        <v>12185</v>
      </c>
      <c r="B2560" s="3" t="s">
        <v>12186</v>
      </c>
      <c r="C2560" s="20">
        <v>4.0</v>
      </c>
      <c r="D2560" s="20">
        <v>2020.0</v>
      </c>
      <c r="E2560" s="3" t="s">
        <v>12187</v>
      </c>
      <c r="F2560" s="11"/>
      <c r="G2560" s="6">
        <v>44561.0</v>
      </c>
      <c r="H2560" s="6">
        <v>44197.0</v>
      </c>
      <c r="K2560" s="3" t="s">
        <v>12188</v>
      </c>
      <c r="M2560" s="5" t="s">
        <v>12189</v>
      </c>
      <c r="N2560" s="5" t="s">
        <v>8149</v>
      </c>
      <c r="O2560" s="20">
        <v>2026.0</v>
      </c>
      <c r="P2560" s="20">
        <v>1.0</v>
      </c>
      <c r="Q2560" s="3">
        <v>0.0</v>
      </c>
    </row>
    <row r="2561">
      <c r="A2561" s="3" t="s">
        <v>12187</v>
      </c>
      <c r="B2561" s="3" t="s">
        <v>12190</v>
      </c>
      <c r="C2561" s="20">
        <v>4.0</v>
      </c>
      <c r="D2561" s="20">
        <v>2019.0</v>
      </c>
      <c r="E2561" s="3" t="s">
        <v>12191</v>
      </c>
      <c r="F2561" s="11"/>
      <c r="G2561" s="6">
        <v>44196.0</v>
      </c>
      <c r="H2561" s="6">
        <v>43831.0</v>
      </c>
      <c r="M2561" s="5" t="s">
        <v>12192</v>
      </c>
      <c r="N2561" s="5" t="s">
        <v>8149</v>
      </c>
      <c r="O2561" s="20">
        <v>2026.0</v>
      </c>
      <c r="P2561" s="20">
        <v>1.0</v>
      </c>
      <c r="Q2561" s="20">
        <v>1.0</v>
      </c>
    </row>
    <row r="2562">
      <c r="A2562" s="3" t="s">
        <v>12191</v>
      </c>
      <c r="B2562" s="3" t="s">
        <v>12193</v>
      </c>
      <c r="C2562" s="20">
        <v>4.0</v>
      </c>
      <c r="D2562" s="20">
        <v>2018.0</v>
      </c>
      <c r="E2562" s="3" t="s">
        <v>12181</v>
      </c>
      <c r="F2562" s="11"/>
      <c r="G2562" s="6">
        <v>43830.0</v>
      </c>
      <c r="H2562" s="6">
        <v>43466.0</v>
      </c>
      <c r="M2562" s="5" t="s">
        <v>12194</v>
      </c>
      <c r="N2562" s="5" t="s">
        <v>8149</v>
      </c>
      <c r="O2562" s="20">
        <v>2026.0</v>
      </c>
      <c r="P2562" s="20">
        <v>1.0</v>
      </c>
      <c r="Q2562" s="20">
        <v>1.0</v>
      </c>
    </row>
    <row r="2563">
      <c r="A2563" s="3" t="s">
        <v>12195</v>
      </c>
      <c r="B2563" s="3" t="s">
        <v>12196</v>
      </c>
      <c r="C2563" s="20">
        <v>4.0</v>
      </c>
      <c r="D2563" s="20">
        <v>2026.0</v>
      </c>
      <c r="E2563" s="3" t="s">
        <v>12197</v>
      </c>
      <c r="F2563" s="11"/>
      <c r="L2563" s="3" t="s">
        <v>523</v>
      </c>
      <c r="M2563" s="5" t="s">
        <v>12198</v>
      </c>
      <c r="N2563" s="5" t="s">
        <v>8493</v>
      </c>
      <c r="O2563" s="20">
        <v>2026.0</v>
      </c>
      <c r="P2563" s="20">
        <v>1.0</v>
      </c>
      <c r="Q2563" s="3">
        <v>0.0</v>
      </c>
    </row>
    <row r="2564">
      <c r="A2564" s="3" t="s">
        <v>12199</v>
      </c>
      <c r="B2564" s="3" t="s">
        <v>12200</v>
      </c>
      <c r="C2564" s="20">
        <v>2.0</v>
      </c>
      <c r="D2564" s="20">
        <v>2018.0</v>
      </c>
      <c r="E2564" s="3" t="s">
        <v>12201</v>
      </c>
      <c r="F2564" s="11"/>
      <c r="G2564" s="6">
        <v>43646.0</v>
      </c>
      <c r="H2564" s="6">
        <v>43282.0</v>
      </c>
      <c r="K2564" s="3" t="s">
        <v>12202</v>
      </c>
      <c r="M2564" s="5" t="s">
        <v>12203</v>
      </c>
      <c r="N2564" s="5" t="s">
        <v>12204</v>
      </c>
      <c r="O2564" s="20">
        <v>2026.0</v>
      </c>
      <c r="P2564" s="20">
        <v>1.0</v>
      </c>
      <c r="Q2564" s="20">
        <v>1.0</v>
      </c>
    </row>
    <row r="2565">
      <c r="A2565" s="3" t="s">
        <v>12205</v>
      </c>
      <c r="B2565" s="3" t="s">
        <v>12206</v>
      </c>
      <c r="C2565" s="20">
        <v>2.0</v>
      </c>
      <c r="D2565" s="20">
        <v>2018.0</v>
      </c>
      <c r="E2565" s="3" t="s">
        <v>12207</v>
      </c>
      <c r="F2565" s="11"/>
      <c r="G2565" s="6">
        <v>43616.0</v>
      </c>
      <c r="H2565" s="6">
        <v>43252.0</v>
      </c>
      <c r="M2565" s="5" t="s">
        <v>12208</v>
      </c>
      <c r="N2565" s="5" t="s">
        <v>12209</v>
      </c>
      <c r="O2565" s="20">
        <v>2026.0</v>
      </c>
      <c r="P2565" s="20">
        <v>1.0</v>
      </c>
      <c r="Q2565" s="3">
        <v>0.0</v>
      </c>
    </row>
    <row r="2566">
      <c r="A2566" s="3" t="s">
        <v>12210</v>
      </c>
      <c r="B2566" s="3" t="s">
        <v>12211</v>
      </c>
      <c r="C2566" s="20">
        <v>2.0</v>
      </c>
      <c r="D2566" s="20">
        <v>2019.0</v>
      </c>
      <c r="E2566" s="3" t="s">
        <v>12205</v>
      </c>
      <c r="F2566" s="11"/>
      <c r="G2566" s="6">
        <v>43982.0</v>
      </c>
      <c r="H2566" s="6">
        <v>43617.0</v>
      </c>
      <c r="K2566" s="3" t="s">
        <v>12212</v>
      </c>
      <c r="M2566" s="5" t="s">
        <v>12213</v>
      </c>
      <c r="N2566" s="5" t="s">
        <v>12209</v>
      </c>
      <c r="O2566" s="20">
        <v>2026.0</v>
      </c>
      <c r="P2566" s="20">
        <v>1.0</v>
      </c>
      <c r="Q2566" s="3">
        <v>0.0</v>
      </c>
    </row>
    <row r="2567">
      <c r="A2567" s="3" t="s">
        <v>12214</v>
      </c>
      <c r="B2567" s="3" t="s">
        <v>12215</v>
      </c>
      <c r="C2567" s="20">
        <v>1.0</v>
      </c>
      <c r="D2567" s="20">
        <v>2018.0</v>
      </c>
      <c r="E2567" s="3" t="s">
        <v>12216</v>
      </c>
      <c r="F2567" s="11"/>
      <c r="G2567" s="6">
        <v>43572.0</v>
      </c>
      <c r="H2567" s="6">
        <v>43208.0</v>
      </c>
      <c r="J2567" s="3" t="s">
        <v>12217</v>
      </c>
      <c r="M2567" s="5" t="s">
        <v>12218</v>
      </c>
      <c r="N2567" s="5" t="s">
        <v>9230</v>
      </c>
      <c r="O2567" s="20">
        <v>2026.0</v>
      </c>
      <c r="P2567" s="20">
        <v>1.0</v>
      </c>
      <c r="Q2567" s="20">
        <v>1.0</v>
      </c>
    </row>
    <row r="2568">
      <c r="A2568" s="3" t="s">
        <v>12219</v>
      </c>
      <c r="B2568" s="3" t="s">
        <v>12220</v>
      </c>
      <c r="C2568" s="20">
        <v>1.0</v>
      </c>
      <c r="D2568" s="20">
        <v>2019.0</v>
      </c>
      <c r="E2568" s="3" t="s">
        <v>12214</v>
      </c>
      <c r="F2568" s="11"/>
      <c r="G2568" s="6">
        <v>43938.0</v>
      </c>
      <c r="H2568" s="6">
        <v>43573.0</v>
      </c>
      <c r="K2568" s="3" t="s">
        <v>12221</v>
      </c>
      <c r="M2568" s="5" t="s">
        <v>12222</v>
      </c>
      <c r="N2568" s="5" t="s">
        <v>9230</v>
      </c>
      <c r="O2568" s="20">
        <v>2026.0</v>
      </c>
      <c r="P2568" s="20">
        <v>1.0</v>
      </c>
      <c r="Q2568" s="20">
        <v>1.0</v>
      </c>
    </row>
    <row r="2569">
      <c r="A2569" s="3" t="s">
        <v>12216</v>
      </c>
      <c r="B2569" s="3" t="s">
        <v>12223</v>
      </c>
      <c r="C2569" s="20">
        <v>1.0</v>
      </c>
      <c r="D2569" s="20">
        <v>2017.0</v>
      </c>
      <c r="E2569" s="3" t="s">
        <v>9225</v>
      </c>
      <c r="F2569" s="11"/>
      <c r="G2569" s="6">
        <v>43207.0</v>
      </c>
      <c r="H2569" s="6">
        <v>42843.0</v>
      </c>
      <c r="J2569" s="3" t="s">
        <v>12224</v>
      </c>
      <c r="M2569" s="5" t="s">
        <v>12225</v>
      </c>
      <c r="N2569" s="5" t="s">
        <v>9230</v>
      </c>
      <c r="O2569" s="20">
        <v>2026.0</v>
      </c>
      <c r="P2569" s="20">
        <v>1.0</v>
      </c>
      <c r="Q2569" s="3">
        <v>0.0</v>
      </c>
    </row>
    <row r="2570">
      <c r="A2570" s="3" t="s">
        <v>12226</v>
      </c>
      <c r="B2570" s="3" t="s">
        <v>12227</v>
      </c>
      <c r="C2570" s="20">
        <v>2.0</v>
      </c>
      <c r="D2570" s="20">
        <v>2018.0</v>
      </c>
      <c r="E2570" s="3" t="s">
        <v>12228</v>
      </c>
      <c r="F2570" s="11"/>
      <c r="G2570" s="6">
        <v>43676.0</v>
      </c>
      <c r="H2570" s="6">
        <v>43312.0</v>
      </c>
      <c r="M2570" s="5" t="s">
        <v>12229</v>
      </c>
      <c r="N2570" s="5" t="s">
        <v>12230</v>
      </c>
      <c r="O2570" s="20">
        <v>2026.0</v>
      </c>
      <c r="P2570" s="20">
        <v>1.0</v>
      </c>
      <c r="Q2570" s="20">
        <v>1.0</v>
      </c>
    </row>
    <row r="2571">
      <c r="A2571" s="3" t="s">
        <v>12231</v>
      </c>
      <c r="B2571" s="3" t="s">
        <v>12232</v>
      </c>
      <c r="C2571" s="20">
        <v>3.0</v>
      </c>
      <c r="D2571" s="20">
        <v>2020.0</v>
      </c>
      <c r="E2571" s="3" t="s">
        <v>12233</v>
      </c>
      <c r="F2571" s="11"/>
      <c r="G2571" s="6">
        <v>44407.0</v>
      </c>
      <c r="H2571" s="6">
        <v>44043.0</v>
      </c>
      <c r="K2571" s="3" t="s">
        <v>12234</v>
      </c>
      <c r="M2571" s="5" t="s">
        <v>12235</v>
      </c>
      <c r="N2571" s="5" t="s">
        <v>12230</v>
      </c>
      <c r="O2571" s="20">
        <v>2026.0</v>
      </c>
      <c r="P2571" s="20">
        <v>1.0</v>
      </c>
      <c r="Q2571" s="3">
        <v>0.0</v>
      </c>
    </row>
    <row r="2572">
      <c r="A2572" s="3" t="s">
        <v>12233</v>
      </c>
      <c r="B2572" s="3" t="s">
        <v>12236</v>
      </c>
      <c r="C2572" s="20">
        <v>3.0</v>
      </c>
      <c r="D2572" s="20">
        <v>2019.0</v>
      </c>
      <c r="E2572" s="3" t="s">
        <v>12226</v>
      </c>
      <c r="F2572" s="11"/>
      <c r="G2572" s="6">
        <v>44042.0</v>
      </c>
      <c r="H2572" s="6">
        <v>43677.0</v>
      </c>
      <c r="M2572" s="5" t="s">
        <v>12237</v>
      </c>
      <c r="N2572" s="5" t="s">
        <v>12230</v>
      </c>
      <c r="O2572" s="20">
        <v>2026.0</v>
      </c>
      <c r="P2572" s="20">
        <v>1.0</v>
      </c>
      <c r="Q2572" s="20">
        <v>1.0</v>
      </c>
    </row>
    <row r="2573">
      <c r="A2573" s="3" t="s">
        <v>12238</v>
      </c>
      <c r="B2573" s="3" t="s">
        <v>12239</v>
      </c>
      <c r="C2573" s="20">
        <v>2.0</v>
      </c>
      <c r="D2573" s="20">
        <v>2019.0</v>
      </c>
      <c r="E2573" s="3" t="s">
        <v>12240</v>
      </c>
      <c r="F2573" s="11"/>
      <c r="G2573" s="6">
        <v>44012.0</v>
      </c>
      <c r="H2573" s="6">
        <v>43647.0</v>
      </c>
      <c r="K2573" s="3" t="s">
        <v>12241</v>
      </c>
      <c r="M2573" s="5" t="s">
        <v>12242</v>
      </c>
      <c r="N2573" s="5" t="s">
        <v>12243</v>
      </c>
      <c r="O2573" s="20">
        <v>2026.0</v>
      </c>
      <c r="P2573" s="20">
        <v>1.0</v>
      </c>
      <c r="Q2573" s="3">
        <v>0.0</v>
      </c>
    </row>
    <row r="2574">
      <c r="A2574" s="3" t="s">
        <v>12240</v>
      </c>
      <c r="B2574" s="3" t="s">
        <v>12244</v>
      </c>
      <c r="C2574" s="20">
        <v>2.0</v>
      </c>
      <c r="D2574" s="20">
        <v>2018.0</v>
      </c>
      <c r="E2574" s="3" t="s">
        <v>12245</v>
      </c>
      <c r="F2574" s="11"/>
      <c r="G2574" s="6">
        <v>43646.0</v>
      </c>
      <c r="H2574" s="6">
        <v>43282.0</v>
      </c>
      <c r="J2574" s="3" t="s">
        <v>12246</v>
      </c>
      <c r="M2574" s="5" t="s">
        <v>12247</v>
      </c>
      <c r="N2574" s="5" t="s">
        <v>12243</v>
      </c>
      <c r="O2574" s="20">
        <v>2026.0</v>
      </c>
      <c r="P2574" s="20">
        <v>1.0</v>
      </c>
      <c r="Q2574" s="20">
        <v>1.0</v>
      </c>
    </row>
    <row r="2575">
      <c r="A2575" s="3" t="s">
        <v>12248</v>
      </c>
      <c r="B2575" s="3" t="s">
        <v>12249</v>
      </c>
      <c r="C2575" s="20">
        <v>3.0</v>
      </c>
      <c r="D2575" s="20">
        <v>2018.0</v>
      </c>
      <c r="E2575" s="3" t="s">
        <v>12250</v>
      </c>
      <c r="F2575" s="11"/>
      <c r="G2575" s="6">
        <v>43738.0</v>
      </c>
      <c r="H2575" s="6">
        <v>43374.0</v>
      </c>
      <c r="M2575" s="5" t="s">
        <v>12251</v>
      </c>
      <c r="N2575" s="5" t="s">
        <v>6424</v>
      </c>
      <c r="O2575" s="20">
        <v>2026.0</v>
      </c>
      <c r="P2575" s="20">
        <v>1.0</v>
      </c>
      <c r="Q2575" s="3">
        <v>0.0</v>
      </c>
    </row>
    <row r="2576">
      <c r="A2576" s="3" t="s">
        <v>6630</v>
      </c>
      <c r="B2576" s="3" t="s">
        <v>12252</v>
      </c>
      <c r="C2576" s="20">
        <v>3.0</v>
      </c>
      <c r="D2576" s="20">
        <v>2022.0</v>
      </c>
      <c r="E2576" s="3" t="s">
        <v>12253</v>
      </c>
      <c r="F2576" s="7">
        <v>0.0212</v>
      </c>
      <c r="J2576" s="3" t="s">
        <v>12254</v>
      </c>
      <c r="M2576" s="5" t="s">
        <v>12255</v>
      </c>
      <c r="N2576" s="5" t="s">
        <v>6424</v>
      </c>
      <c r="O2576" s="20">
        <v>2026.0</v>
      </c>
      <c r="P2576" s="20">
        <v>1.0</v>
      </c>
      <c r="Q2576" s="3">
        <v>0.0</v>
      </c>
    </row>
    <row r="2577">
      <c r="A2577" s="3" t="s">
        <v>12253</v>
      </c>
      <c r="B2577" s="3" t="s">
        <v>12256</v>
      </c>
      <c r="C2577" s="20">
        <v>3.0</v>
      </c>
      <c r="D2577" s="20">
        <v>2021.0</v>
      </c>
      <c r="E2577" s="3" t="s">
        <v>12257</v>
      </c>
      <c r="F2577" s="11"/>
      <c r="J2577" s="3" t="s">
        <v>12258</v>
      </c>
      <c r="M2577" s="5" t="s">
        <v>12259</v>
      </c>
      <c r="N2577" s="5" t="s">
        <v>6424</v>
      </c>
      <c r="O2577" s="20">
        <v>2026.0</v>
      </c>
      <c r="P2577" s="20">
        <v>1.0</v>
      </c>
      <c r="Q2577" s="3">
        <v>0.0</v>
      </c>
    </row>
    <row r="2578">
      <c r="A2578" s="3" t="s">
        <v>12257</v>
      </c>
      <c r="B2578" s="3" t="s">
        <v>12260</v>
      </c>
      <c r="C2578" s="20">
        <v>3.0</v>
      </c>
      <c r="D2578" s="20">
        <v>2020.0</v>
      </c>
      <c r="E2578" s="3" t="s">
        <v>12261</v>
      </c>
      <c r="F2578" s="11"/>
      <c r="G2578" s="6">
        <v>44469.0</v>
      </c>
      <c r="H2578" s="6">
        <v>44105.0</v>
      </c>
      <c r="J2578" s="3" t="s">
        <v>12262</v>
      </c>
      <c r="M2578" s="5" t="s">
        <v>12263</v>
      </c>
      <c r="N2578" s="5" t="s">
        <v>6424</v>
      </c>
      <c r="O2578" s="20">
        <v>2026.0</v>
      </c>
      <c r="P2578" s="20">
        <v>1.0</v>
      </c>
      <c r="Q2578" s="3">
        <v>0.0</v>
      </c>
    </row>
    <row r="2579">
      <c r="A2579" s="3" t="s">
        <v>12261</v>
      </c>
      <c r="B2579" s="3" t="s">
        <v>12264</v>
      </c>
      <c r="C2579" s="20">
        <v>3.0</v>
      </c>
      <c r="D2579" s="20">
        <v>2019.0</v>
      </c>
      <c r="E2579" s="3" t="s">
        <v>12248</v>
      </c>
      <c r="F2579" s="11"/>
      <c r="G2579" s="6">
        <v>44104.0</v>
      </c>
      <c r="H2579" s="6">
        <v>43739.0</v>
      </c>
      <c r="M2579" s="5" t="s">
        <v>12265</v>
      </c>
      <c r="N2579" s="5" t="s">
        <v>6424</v>
      </c>
      <c r="O2579" s="20">
        <v>2026.0</v>
      </c>
      <c r="P2579" s="20">
        <v>1.0</v>
      </c>
      <c r="Q2579" s="3">
        <v>0.0</v>
      </c>
    </row>
    <row r="2580">
      <c r="A2580" s="3" t="s">
        <v>12266</v>
      </c>
      <c r="B2580" s="3" t="s">
        <v>12267</v>
      </c>
      <c r="C2580" s="20">
        <v>4.0</v>
      </c>
      <c r="D2580" s="20">
        <v>2024.0</v>
      </c>
      <c r="E2580" s="3" t="s">
        <v>12268</v>
      </c>
      <c r="F2580" s="7">
        <v>0.15</v>
      </c>
      <c r="I2580" s="3" t="s">
        <v>12269</v>
      </c>
      <c r="J2580" s="3" t="s">
        <v>12270</v>
      </c>
      <c r="M2580" s="5" t="s">
        <v>12271</v>
      </c>
      <c r="N2580" s="5" t="s">
        <v>12272</v>
      </c>
      <c r="O2580" s="20">
        <v>2026.0</v>
      </c>
      <c r="P2580" s="20">
        <v>1.0</v>
      </c>
      <c r="Q2580" s="3">
        <v>0.0</v>
      </c>
    </row>
    <row r="2581">
      <c r="A2581" s="3" t="s">
        <v>12273</v>
      </c>
      <c r="B2581" s="3" t="s">
        <v>12274</v>
      </c>
      <c r="C2581" s="20">
        <v>2.0</v>
      </c>
      <c r="D2581" s="20">
        <v>2026.0</v>
      </c>
      <c r="E2581" s="3" t="s">
        <v>12275</v>
      </c>
      <c r="F2581" s="7">
        <v>0.1</v>
      </c>
      <c r="L2581" s="3" t="s">
        <v>495</v>
      </c>
      <c r="M2581" s="5" t="s">
        <v>12276</v>
      </c>
      <c r="N2581" s="5" t="s">
        <v>12277</v>
      </c>
      <c r="O2581" s="20">
        <v>2026.0</v>
      </c>
      <c r="P2581" s="20">
        <v>1.0</v>
      </c>
      <c r="Q2581" s="3">
        <v>0.0</v>
      </c>
    </row>
    <row r="2582">
      <c r="A2582" s="3" t="s">
        <v>4848</v>
      </c>
      <c r="B2582" s="3" t="s">
        <v>12278</v>
      </c>
      <c r="C2582" s="20">
        <v>4.0</v>
      </c>
      <c r="D2582" s="20">
        <v>2024.0</v>
      </c>
      <c r="E2582" s="3" t="s">
        <v>4854</v>
      </c>
      <c r="F2582" s="7">
        <v>0.06</v>
      </c>
      <c r="I2582" s="3" t="s">
        <v>12279</v>
      </c>
      <c r="J2582" s="3" t="s">
        <v>12280</v>
      </c>
      <c r="M2582" s="5" t="s">
        <v>12281</v>
      </c>
      <c r="N2582" s="5" t="s">
        <v>861</v>
      </c>
      <c r="O2582" s="20">
        <v>2026.0</v>
      </c>
      <c r="P2582" s="20">
        <v>1.0</v>
      </c>
      <c r="Q2582" s="20">
        <v>1.0</v>
      </c>
    </row>
    <row r="2583">
      <c r="A2583" s="3" t="s">
        <v>12282</v>
      </c>
      <c r="B2583" s="3" t="s">
        <v>12283</v>
      </c>
      <c r="C2583" s="20">
        <v>3.0</v>
      </c>
      <c r="D2583" s="20">
        <v>2024.0</v>
      </c>
      <c r="E2583" s="3" t="s">
        <v>12284</v>
      </c>
      <c r="F2583" s="7">
        <v>0.2</v>
      </c>
      <c r="K2583" s="3" t="s">
        <v>12285</v>
      </c>
      <c r="M2583" s="5" t="s">
        <v>12286</v>
      </c>
      <c r="N2583" s="5" t="s">
        <v>12287</v>
      </c>
      <c r="O2583" s="20">
        <v>2026.0</v>
      </c>
      <c r="P2583" s="20">
        <v>1.0</v>
      </c>
      <c r="Q2583" s="20">
        <v>1.0</v>
      </c>
    </row>
    <row r="2584">
      <c r="A2584" s="3" t="s">
        <v>12288</v>
      </c>
      <c r="B2584" s="3" t="s">
        <v>12289</v>
      </c>
      <c r="C2584" s="20">
        <v>4.0</v>
      </c>
      <c r="D2584" s="20">
        <v>2025.0</v>
      </c>
      <c r="E2584" s="3" t="s">
        <v>12266</v>
      </c>
      <c r="F2584" s="7">
        <v>0.15</v>
      </c>
      <c r="K2584" s="3" t="s">
        <v>12290</v>
      </c>
      <c r="M2584" s="5" t="s">
        <v>12291</v>
      </c>
      <c r="N2584" s="5" t="s">
        <v>12272</v>
      </c>
      <c r="O2584" s="20">
        <v>2026.0</v>
      </c>
      <c r="P2584" s="20">
        <v>1.0</v>
      </c>
      <c r="Q2584" s="20">
        <v>1.0</v>
      </c>
    </row>
    <row r="2585">
      <c r="A2585" s="3" t="s">
        <v>6024</v>
      </c>
      <c r="B2585" s="3" t="s">
        <v>12292</v>
      </c>
      <c r="C2585" s="20">
        <v>2.0</v>
      </c>
      <c r="D2585" s="20">
        <v>2024.0</v>
      </c>
      <c r="E2585" s="3" t="s">
        <v>7237</v>
      </c>
      <c r="F2585" s="7">
        <v>0.1</v>
      </c>
      <c r="J2585" s="3" t="s">
        <v>12293</v>
      </c>
      <c r="M2585" s="5" t="s">
        <v>12294</v>
      </c>
      <c r="N2585" s="5" t="s">
        <v>6027</v>
      </c>
      <c r="O2585" s="20">
        <v>2026.0</v>
      </c>
      <c r="P2585" s="20">
        <v>1.0</v>
      </c>
      <c r="Q2585" s="20">
        <v>1.0</v>
      </c>
    </row>
    <row r="2586">
      <c r="A2586" s="3" t="s">
        <v>12295</v>
      </c>
      <c r="B2586" s="3" t="s">
        <v>12296</v>
      </c>
      <c r="C2586" s="20">
        <v>3.0</v>
      </c>
      <c r="D2586" s="20">
        <v>2024.0</v>
      </c>
      <c r="E2586" s="3" t="s">
        <v>12297</v>
      </c>
      <c r="F2586" s="7">
        <v>0.1</v>
      </c>
      <c r="I2586" s="3" t="s">
        <v>12298</v>
      </c>
      <c r="J2586" s="3" t="s">
        <v>12299</v>
      </c>
      <c r="M2586" s="5" t="s">
        <v>12300</v>
      </c>
      <c r="N2586" s="5" t="s">
        <v>11028</v>
      </c>
      <c r="O2586" s="20">
        <v>2026.0</v>
      </c>
      <c r="P2586" s="20">
        <v>1.0</v>
      </c>
      <c r="Q2586" s="20">
        <v>1.0</v>
      </c>
    </row>
    <row r="2587">
      <c r="A2587" s="3" t="s">
        <v>12301</v>
      </c>
      <c r="B2587" s="3" t="s">
        <v>12302</v>
      </c>
      <c r="C2587" s="20">
        <v>3.0</v>
      </c>
      <c r="D2587" s="20">
        <v>2026.0</v>
      </c>
      <c r="E2587" s="3" t="s">
        <v>12295</v>
      </c>
      <c r="F2587" s="7">
        <v>0.1</v>
      </c>
      <c r="L2587" s="3" t="s">
        <v>523</v>
      </c>
      <c r="M2587" s="5" t="s">
        <v>12303</v>
      </c>
      <c r="N2587" s="5" t="s">
        <v>11028</v>
      </c>
      <c r="O2587" s="20">
        <v>2026.0</v>
      </c>
      <c r="P2587" s="20">
        <v>1.0</v>
      </c>
      <c r="Q2587" s="20">
        <v>1.0</v>
      </c>
    </row>
    <row r="2588">
      <c r="A2588" s="3" t="s">
        <v>12304</v>
      </c>
      <c r="B2588" s="3" t="s">
        <v>12305</v>
      </c>
      <c r="C2588" s="20">
        <v>4.0</v>
      </c>
      <c r="D2588" s="20">
        <v>2023.0</v>
      </c>
      <c r="E2588" s="3" t="s">
        <v>5607</v>
      </c>
      <c r="F2588" s="7">
        <v>0.05</v>
      </c>
      <c r="J2588" s="3" t="s">
        <v>12306</v>
      </c>
      <c r="M2588" s="5" t="s">
        <v>12307</v>
      </c>
      <c r="N2588" s="5" t="s">
        <v>2433</v>
      </c>
      <c r="O2588" s="20">
        <v>2026.0</v>
      </c>
      <c r="P2588" s="20">
        <v>1.0</v>
      </c>
      <c r="Q2588" s="20">
        <v>1.0</v>
      </c>
    </row>
    <row r="2589">
      <c r="A2589" s="3" t="s">
        <v>8280</v>
      </c>
      <c r="B2589" s="3" t="s">
        <v>12308</v>
      </c>
      <c r="C2589" s="20">
        <v>2.0</v>
      </c>
      <c r="D2589" s="20">
        <v>2025.0</v>
      </c>
      <c r="E2589" s="3" t="s">
        <v>8292</v>
      </c>
      <c r="F2589" s="7">
        <v>0.0295</v>
      </c>
      <c r="I2589" s="3" t="s">
        <v>8281</v>
      </c>
      <c r="J2589" s="3" t="s">
        <v>12309</v>
      </c>
      <c r="M2589" s="5" t="s">
        <v>12310</v>
      </c>
      <c r="N2589" s="5" t="s">
        <v>8283</v>
      </c>
      <c r="O2589" s="20">
        <v>2026.0</v>
      </c>
      <c r="P2589" s="20">
        <v>1.0</v>
      </c>
      <c r="Q2589" s="20">
        <v>1.0</v>
      </c>
    </row>
    <row r="2590">
      <c r="A2590" s="3" t="s">
        <v>12311</v>
      </c>
      <c r="B2590" s="3" t="s">
        <v>12312</v>
      </c>
      <c r="C2590" s="20">
        <v>4.0</v>
      </c>
      <c r="D2590" s="20">
        <v>2024.0</v>
      </c>
      <c r="E2590" s="3" t="s">
        <v>4142</v>
      </c>
      <c r="F2590" s="7">
        <v>0.15</v>
      </c>
      <c r="K2590" s="3" t="s">
        <v>12313</v>
      </c>
      <c r="M2590" s="5" t="s">
        <v>12314</v>
      </c>
      <c r="N2590" s="5" t="s">
        <v>4148</v>
      </c>
      <c r="O2590" s="20">
        <v>2026.0</v>
      </c>
      <c r="P2590" s="20">
        <v>1.0</v>
      </c>
      <c r="Q2590" s="20">
        <v>1.0</v>
      </c>
    </row>
    <row r="2591">
      <c r="A2591" s="3" t="s">
        <v>12315</v>
      </c>
      <c r="B2591" s="3" t="s">
        <v>12316</v>
      </c>
      <c r="C2591" s="20">
        <v>4.0</v>
      </c>
      <c r="D2591" s="20">
        <v>2023.0</v>
      </c>
      <c r="E2591" s="3" t="s">
        <v>4890</v>
      </c>
      <c r="F2591" s="7">
        <v>0.0856</v>
      </c>
      <c r="I2591" s="3" t="s">
        <v>12317</v>
      </c>
      <c r="J2591" s="3" t="s">
        <v>12318</v>
      </c>
      <c r="M2591" s="5" t="s">
        <v>12319</v>
      </c>
      <c r="N2591" s="5" t="s">
        <v>3591</v>
      </c>
      <c r="O2591" s="20">
        <v>2026.0</v>
      </c>
      <c r="P2591" s="20">
        <v>1.0</v>
      </c>
      <c r="Q2591" s="20">
        <v>1.0</v>
      </c>
    </row>
    <row r="2592">
      <c r="A2592" s="3" t="s">
        <v>3588</v>
      </c>
      <c r="B2592" s="3" t="s">
        <v>12320</v>
      </c>
      <c r="C2592" s="20">
        <v>4.0</v>
      </c>
      <c r="D2592" s="20">
        <v>2024.0</v>
      </c>
      <c r="E2592" s="3" t="s">
        <v>12315</v>
      </c>
      <c r="F2592" s="7">
        <v>0.0856</v>
      </c>
      <c r="J2592" s="3" t="s">
        <v>12321</v>
      </c>
      <c r="M2592" s="5" t="s">
        <v>12322</v>
      </c>
      <c r="N2592" s="5" t="s">
        <v>3591</v>
      </c>
      <c r="O2592" s="20">
        <v>2026.0</v>
      </c>
      <c r="P2592" s="20">
        <v>1.0</v>
      </c>
      <c r="Q2592" s="20">
        <v>1.0</v>
      </c>
    </row>
    <row r="2593">
      <c r="A2593" s="3" t="s">
        <v>12323</v>
      </c>
      <c r="B2593" s="3" t="s">
        <v>12324</v>
      </c>
      <c r="C2593" s="20">
        <v>2.0</v>
      </c>
      <c r="D2593" s="20">
        <v>2025.0</v>
      </c>
      <c r="E2593" s="3" t="s">
        <v>12325</v>
      </c>
      <c r="F2593" s="7">
        <v>0.2</v>
      </c>
      <c r="I2593" s="3" t="s">
        <v>12326</v>
      </c>
      <c r="J2593" s="3" t="s">
        <v>12327</v>
      </c>
      <c r="M2593" s="5" t="s">
        <v>12328</v>
      </c>
      <c r="N2593" s="5" t="s">
        <v>12329</v>
      </c>
      <c r="O2593" s="20">
        <v>2026.0</v>
      </c>
      <c r="P2593" s="20">
        <v>1.0</v>
      </c>
      <c r="Q2593" s="20">
        <v>1.0</v>
      </c>
    </row>
    <row r="2594">
      <c r="A2594" s="3" t="s">
        <v>12330</v>
      </c>
      <c r="B2594" s="3" t="s">
        <v>12331</v>
      </c>
      <c r="C2594" s="20">
        <v>4.0</v>
      </c>
      <c r="D2594" s="20">
        <v>2025.0</v>
      </c>
      <c r="E2594" s="3" t="s">
        <v>5996</v>
      </c>
      <c r="F2594" s="7">
        <v>0.19</v>
      </c>
      <c r="K2594" s="3" t="s">
        <v>12332</v>
      </c>
      <c r="M2594" s="5" t="s">
        <v>12333</v>
      </c>
      <c r="N2594" s="5" t="s">
        <v>6001</v>
      </c>
      <c r="O2594" s="20">
        <v>2026.0</v>
      </c>
      <c r="P2594" s="20">
        <v>1.0</v>
      </c>
      <c r="Q2594" s="20">
        <v>1.0</v>
      </c>
    </row>
    <row r="2595">
      <c r="A2595" s="3" t="s">
        <v>12334</v>
      </c>
      <c r="B2595" s="3" t="s">
        <v>12335</v>
      </c>
      <c r="C2595" s="20">
        <v>1.0</v>
      </c>
      <c r="D2595" s="20">
        <v>2025.0</v>
      </c>
      <c r="E2595" s="3" t="s">
        <v>12336</v>
      </c>
      <c r="F2595" s="7">
        <v>0.15</v>
      </c>
      <c r="I2595" s="3" t="s">
        <v>12337</v>
      </c>
      <c r="J2595" s="3" t="s">
        <v>12338</v>
      </c>
      <c r="M2595" s="5" t="s">
        <v>12339</v>
      </c>
      <c r="N2595" s="5" t="s">
        <v>12340</v>
      </c>
      <c r="O2595" s="20">
        <v>2026.0</v>
      </c>
      <c r="P2595" s="20">
        <v>1.0</v>
      </c>
      <c r="Q2595" s="20">
        <v>1.0</v>
      </c>
    </row>
    <row r="2596">
      <c r="A2596" s="3" t="s">
        <v>12341</v>
      </c>
      <c r="B2596" s="3" t="s">
        <v>12342</v>
      </c>
      <c r="C2596" s="20">
        <v>4.0</v>
      </c>
      <c r="D2596" s="20">
        <v>2026.0</v>
      </c>
      <c r="E2596" s="3" t="s">
        <v>12343</v>
      </c>
      <c r="F2596" s="7">
        <v>0.11</v>
      </c>
      <c r="L2596" s="3" t="s">
        <v>495</v>
      </c>
      <c r="M2596" s="5" t="s">
        <v>12344</v>
      </c>
      <c r="N2596" s="5" t="s">
        <v>12345</v>
      </c>
      <c r="O2596" s="20">
        <v>2026.0</v>
      </c>
      <c r="P2596" s="20">
        <v>1.0</v>
      </c>
      <c r="Q2596" s="3">
        <v>0.0</v>
      </c>
    </row>
    <row r="2597">
      <c r="A2597" s="3" t="s">
        <v>12343</v>
      </c>
      <c r="B2597" s="3" t="s">
        <v>12346</v>
      </c>
      <c r="C2597" s="20">
        <v>3.0</v>
      </c>
      <c r="D2597" s="20">
        <v>2025.0</v>
      </c>
      <c r="E2597" s="3" t="s">
        <v>12347</v>
      </c>
      <c r="F2597" s="7">
        <v>0.11</v>
      </c>
      <c r="J2597" s="3" t="s">
        <v>12348</v>
      </c>
      <c r="M2597" s="5" t="s">
        <v>12349</v>
      </c>
      <c r="N2597" s="5" t="s">
        <v>12345</v>
      </c>
      <c r="O2597" s="20">
        <v>2026.0</v>
      </c>
      <c r="P2597" s="20">
        <v>1.0</v>
      </c>
      <c r="Q2597" s="20">
        <v>1.0</v>
      </c>
    </row>
    <row r="2598">
      <c r="A2598" s="3" t="s">
        <v>12350</v>
      </c>
      <c r="B2598" s="3" t="s">
        <v>12351</v>
      </c>
      <c r="C2598" s="20">
        <v>4.0</v>
      </c>
      <c r="D2598" s="20">
        <v>2026.0</v>
      </c>
      <c r="E2598" s="3" t="s">
        <v>12352</v>
      </c>
      <c r="F2598" s="7">
        <v>0.025</v>
      </c>
      <c r="L2598" s="3" t="s">
        <v>541</v>
      </c>
      <c r="M2598" s="5" t="s">
        <v>12353</v>
      </c>
      <c r="N2598" s="5" t="s">
        <v>4529</v>
      </c>
      <c r="O2598" s="20">
        <v>2026.0</v>
      </c>
      <c r="P2598" s="20">
        <v>1.0</v>
      </c>
      <c r="Q2598" s="3">
        <v>0.0</v>
      </c>
    </row>
    <row r="2599">
      <c r="A2599" s="3" t="s">
        <v>12354</v>
      </c>
      <c r="B2599" s="3" t="s">
        <v>12355</v>
      </c>
      <c r="C2599" s="20">
        <v>2.0</v>
      </c>
      <c r="D2599" s="20">
        <v>2024.0</v>
      </c>
      <c r="E2599" s="3" t="s">
        <v>12356</v>
      </c>
      <c r="F2599" s="7">
        <v>0.08</v>
      </c>
      <c r="I2599" s="3" t="s">
        <v>12357</v>
      </c>
      <c r="J2599" s="3" t="s">
        <v>12358</v>
      </c>
      <c r="M2599" s="5" t="s">
        <v>12359</v>
      </c>
      <c r="N2599" s="5" t="s">
        <v>12360</v>
      </c>
      <c r="O2599" s="20">
        <v>2026.0</v>
      </c>
      <c r="P2599" s="20">
        <v>1.0</v>
      </c>
      <c r="Q2599" s="20">
        <v>1.0</v>
      </c>
    </row>
    <row r="2600">
      <c r="A2600" s="3" t="s">
        <v>12361</v>
      </c>
      <c r="B2600" s="3" t="s">
        <v>12362</v>
      </c>
      <c r="C2600" s="20">
        <v>2.0</v>
      </c>
      <c r="D2600" s="20">
        <v>2024.0</v>
      </c>
      <c r="E2600" s="3" t="s">
        <v>12363</v>
      </c>
      <c r="F2600" s="7">
        <v>0.1143</v>
      </c>
      <c r="I2600" s="3" t="s">
        <v>12364</v>
      </c>
      <c r="J2600" s="3" t="s">
        <v>12365</v>
      </c>
      <c r="M2600" s="5" t="s">
        <v>12366</v>
      </c>
      <c r="N2600" s="5" t="s">
        <v>12367</v>
      </c>
      <c r="O2600" s="20">
        <v>2026.0</v>
      </c>
      <c r="P2600" s="20">
        <v>1.0</v>
      </c>
      <c r="Q2600" s="3">
        <v>0.0</v>
      </c>
    </row>
    <row r="2601">
      <c r="A2601" s="3" t="s">
        <v>12368</v>
      </c>
      <c r="B2601" s="3" t="s">
        <v>12369</v>
      </c>
      <c r="C2601" s="20">
        <v>3.0</v>
      </c>
      <c r="D2601" s="20">
        <v>2026.0</v>
      </c>
      <c r="E2601" s="3" t="s">
        <v>12361</v>
      </c>
      <c r="F2601" s="7">
        <v>0.1143</v>
      </c>
      <c r="L2601" s="3" t="s">
        <v>1027</v>
      </c>
      <c r="M2601" s="5" t="s">
        <v>12370</v>
      </c>
      <c r="N2601" s="5" t="s">
        <v>12367</v>
      </c>
      <c r="O2601" s="20">
        <v>2026.0</v>
      </c>
      <c r="P2601" s="20">
        <v>1.0</v>
      </c>
      <c r="Q2601" s="3">
        <v>0.0</v>
      </c>
    </row>
    <row r="2602">
      <c r="A2602" s="3" t="s">
        <v>614</v>
      </c>
      <c r="B2602" s="3" t="s">
        <v>12371</v>
      </c>
      <c r="C2602" s="20">
        <v>2.0</v>
      </c>
      <c r="D2602" s="20">
        <v>2025.0</v>
      </c>
      <c r="E2602" s="3" t="s">
        <v>7881</v>
      </c>
      <c r="F2602" s="7">
        <v>0.2</v>
      </c>
      <c r="I2602" s="3" t="s">
        <v>12372</v>
      </c>
      <c r="J2602" s="3" t="s">
        <v>12373</v>
      </c>
      <c r="M2602" s="5" t="s">
        <v>12374</v>
      </c>
      <c r="N2602" s="5" t="s">
        <v>615</v>
      </c>
      <c r="O2602" s="20">
        <v>2026.0</v>
      </c>
      <c r="P2602" s="20">
        <v>1.0</v>
      </c>
      <c r="Q2602" s="20">
        <v>1.0</v>
      </c>
    </row>
    <row r="2603">
      <c r="A2603" s="3" t="s">
        <v>12375</v>
      </c>
      <c r="B2603" s="3" t="s">
        <v>12376</v>
      </c>
      <c r="C2603" s="20">
        <v>4.0</v>
      </c>
      <c r="D2603" s="20">
        <v>2024.0</v>
      </c>
      <c r="E2603" s="3" t="s">
        <v>2127</v>
      </c>
      <c r="F2603" s="7">
        <v>0.0117</v>
      </c>
      <c r="I2603" s="3" t="s">
        <v>12377</v>
      </c>
      <c r="J2603" s="3" t="s">
        <v>12378</v>
      </c>
      <c r="M2603" s="5" t="s">
        <v>12379</v>
      </c>
      <c r="N2603" s="5" t="s">
        <v>2132</v>
      </c>
      <c r="O2603" s="20">
        <v>2026.0</v>
      </c>
      <c r="P2603" s="20">
        <v>1.0</v>
      </c>
      <c r="Q2603" s="20">
        <v>1.0</v>
      </c>
    </row>
    <row r="2604">
      <c r="A2604" s="3" t="s">
        <v>12380</v>
      </c>
      <c r="B2604" s="3" t="s">
        <v>12381</v>
      </c>
      <c r="C2604" s="20">
        <v>2.0</v>
      </c>
      <c r="D2604" s="20">
        <v>2026.0</v>
      </c>
      <c r="E2604" s="3" t="s">
        <v>7426</v>
      </c>
      <c r="F2604" s="7">
        <v>0.0311</v>
      </c>
      <c r="I2604" s="3" t="s">
        <v>12382</v>
      </c>
      <c r="L2604" s="3" t="s">
        <v>541</v>
      </c>
      <c r="M2604" s="5" t="s">
        <v>12383</v>
      </c>
      <c r="N2604" s="5" t="s">
        <v>3989</v>
      </c>
      <c r="O2604" s="20">
        <v>2026.0</v>
      </c>
      <c r="P2604" s="20">
        <v>1.0</v>
      </c>
      <c r="Q2604" s="20">
        <v>1.0</v>
      </c>
    </row>
    <row r="2605">
      <c r="A2605" s="3" t="s">
        <v>12384</v>
      </c>
      <c r="B2605" s="3" t="s">
        <v>12385</v>
      </c>
      <c r="C2605" s="20">
        <v>2.0</v>
      </c>
      <c r="D2605" s="20">
        <v>2026.0</v>
      </c>
      <c r="E2605" s="3" t="s">
        <v>11271</v>
      </c>
      <c r="F2605" s="7">
        <v>0.0212</v>
      </c>
      <c r="L2605" s="3" t="s">
        <v>541</v>
      </c>
      <c r="M2605" s="5" t="s">
        <v>12386</v>
      </c>
      <c r="N2605" s="5" t="s">
        <v>6424</v>
      </c>
      <c r="O2605" s="20">
        <v>2026.0</v>
      </c>
      <c r="P2605" s="20">
        <v>1.0</v>
      </c>
      <c r="Q2605" s="20">
        <v>1.0</v>
      </c>
    </row>
    <row r="2606">
      <c r="A2606" s="3" t="s">
        <v>2754</v>
      </c>
      <c r="B2606" s="3" t="s">
        <v>12387</v>
      </c>
      <c r="C2606" s="20">
        <v>4.0</v>
      </c>
      <c r="D2606" s="20">
        <v>2025.0</v>
      </c>
      <c r="E2606" s="3" t="s">
        <v>2746</v>
      </c>
      <c r="F2606" s="7">
        <v>0.0222</v>
      </c>
      <c r="I2606" s="3" t="s">
        <v>12388</v>
      </c>
      <c r="J2606" s="3" t="s">
        <v>12389</v>
      </c>
      <c r="L2606" s="3" t="s">
        <v>541</v>
      </c>
      <c r="M2606" s="5" t="s">
        <v>12390</v>
      </c>
      <c r="N2606" s="5" t="s">
        <v>1754</v>
      </c>
      <c r="O2606" s="20">
        <v>2026.0</v>
      </c>
      <c r="P2606" s="20">
        <v>1.0</v>
      </c>
      <c r="Q2606" s="20">
        <v>1.0</v>
      </c>
    </row>
    <row r="2607">
      <c r="A2607" s="3" t="s">
        <v>787</v>
      </c>
      <c r="B2607" s="3" t="s">
        <v>12391</v>
      </c>
      <c r="C2607" s="20">
        <v>4.0</v>
      </c>
      <c r="D2607" s="20">
        <v>2025.0</v>
      </c>
      <c r="E2607" s="3" t="s">
        <v>7136</v>
      </c>
      <c r="F2607" s="7">
        <v>0.2</v>
      </c>
      <c r="I2607" s="3" t="s">
        <v>12392</v>
      </c>
      <c r="J2607" s="3" t="s">
        <v>12393</v>
      </c>
      <c r="M2607" s="5" t="s">
        <v>12394</v>
      </c>
      <c r="N2607" s="5" t="s">
        <v>788</v>
      </c>
      <c r="O2607" s="20">
        <v>2026.0</v>
      </c>
      <c r="P2607" s="20">
        <v>1.0</v>
      </c>
      <c r="Q2607" s="20">
        <v>1.0</v>
      </c>
    </row>
    <row r="2608">
      <c r="A2608" s="3" t="s">
        <v>12395</v>
      </c>
      <c r="B2608" s="3" t="s">
        <v>12396</v>
      </c>
      <c r="C2608" s="20">
        <v>4.0</v>
      </c>
      <c r="D2608" s="20">
        <v>2024.0</v>
      </c>
      <c r="E2608" s="3" t="s">
        <v>12397</v>
      </c>
      <c r="F2608" s="7">
        <v>0.15</v>
      </c>
      <c r="I2608" s="3" t="s">
        <v>12398</v>
      </c>
      <c r="J2608" s="3" t="s">
        <v>12399</v>
      </c>
      <c r="M2608" s="5" t="s">
        <v>12400</v>
      </c>
      <c r="N2608" s="5" t="s">
        <v>12401</v>
      </c>
      <c r="O2608" s="20">
        <v>2026.0</v>
      </c>
      <c r="P2608" s="20">
        <v>1.0</v>
      </c>
      <c r="Q2608" s="20">
        <v>1.0</v>
      </c>
    </row>
    <row r="2609">
      <c r="A2609" s="3" t="s">
        <v>12402</v>
      </c>
      <c r="B2609" s="3" t="s">
        <v>12403</v>
      </c>
      <c r="C2609" s="20">
        <v>1.0</v>
      </c>
      <c r="D2609" s="20">
        <v>2026.0</v>
      </c>
      <c r="E2609" s="3" t="s">
        <v>2265</v>
      </c>
      <c r="F2609" s="7">
        <v>0.015</v>
      </c>
      <c r="L2609" s="3" t="s">
        <v>541</v>
      </c>
      <c r="M2609" s="5" t="s">
        <v>12404</v>
      </c>
      <c r="N2609" s="5" t="s">
        <v>2270</v>
      </c>
      <c r="O2609" s="20">
        <v>2026.0</v>
      </c>
      <c r="P2609" s="20">
        <v>1.0</v>
      </c>
      <c r="Q2609" s="3">
        <v>0.0</v>
      </c>
    </row>
    <row r="2610">
      <c r="A2610" s="3" t="s">
        <v>12405</v>
      </c>
      <c r="B2610" s="3" t="s">
        <v>12406</v>
      </c>
      <c r="C2610" s="20">
        <v>2.0</v>
      </c>
      <c r="D2610" s="20">
        <v>2027.0</v>
      </c>
      <c r="E2610" s="3" t="s">
        <v>885</v>
      </c>
      <c r="F2610" s="7">
        <v>0.06</v>
      </c>
      <c r="L2610" s="3" t="s">
        <v>495</v>
      </c>
      <c r="M2610" s="5" t="s">
        <v>118</v>
      </c>
      <c r="N2610" s="5" t="s">
        <v>886</v>
      </c>
      <c r="O2610" s="20">
        <v>2026.0</v>
      </c>
      <c r="P2610" s="20">
        <v>1.0</v>
      </c>
      <c r="Q2610" s="3">
        <v>0.0</v>
      </c>
    </row>
    <row r="2611">
      <c r="A2611" s="3" t="s">
        <v>12407</v>
      </c>
      <c r="B2611" s="3" t="s">
        <v>12408</v>
      </c>
      <c r="C2611" s="20">
        <v>4.0</v>
      </c>
      <c r="D2611" s="20">
        <v>2024.0</v>
      </c>
      <c r="E2611" s="3" t="s">
        <v>12409</v>
      </c>
      <c r="F2611" s="7">
        <v>0.2</v>
      </c>
      <c r="K2611" s="3" t="s">
        <v>12410</v>
      </c>
      <c r="M2611" s="5" t="s">
        <v>12411</v>
      </c>
      <c r="N2611" s="5" t="s">
        <v>12412</v>
      </c>
      <c r="O2611" s="20">
        <v>2026.0</v>
      </c>
      <c r="P2611" s="20">
        <v>1.0</v>
      </c>
      <c r="Q2611" s="20">
        <v>1.0</v>
      </c>
    </row>
    <row r="2612">
      <c r="A2612" s="3" t="s">
        <v>12413</v>
      </c>
      <c r="B2612" s="3" t="s">
        <v>12414</v>
      </c>
      <c r="C2612" s="20">
        <v>4.0</v>
      </c>
      <c r="D2612" s="20">
        <v>2023.0</v>
      </c>
      <c r="E2612" s="3" t="s">
        <v>3438</v>
      </c>
      <c r="F2612" s="7">
        <v>0.12</v>
      </c>
      <c r="I2612" s="3" t="s">
        <v>12415</v>
      </c>
      <c r="J2612" s="3" t="s">
        <v>12416</v>
      </c>
      <c r="M2612" s="5" t="s">
        <v>12417</v>
      </c>
      <c r="N2612" s="5" t="s">
        <v>3443</v>
      </c>
      <c r="O2612" s="20">
        <v>2026.0</v>
      </c>
      <c r="P2612" s="20">
        <v>1.0</v>
      </c>
      <c r="Q2612" s="20">
        <v>1.0</v>
      </c>
    </row>
    <row r="2613">
      <c r="A2613" s="3" t="s">
        <v>7527</v>
      </c>
      <c r="B2613" s="3" t="s">
        <v>12418</v>
      </c>
      <c r="C2613" s="20">
        <v>4.0</v>
      </c>
      <c r="D2613" s="20">
        <v>2025.0</v>
      </c>
      <c r="E2613" s="3" t="s">
        <v>7530</v>
      </c>
      <c r="F2613" s="7">
        <v>0.15</v>
      </c>
      <c r="I2613" s="3" t="s">
        <v>12419</v>
      </c>
      <c r="J2613" s="3" t="s">
        <v>12420</v>
      </c>
      <c r="L2613" s="3" t="s">
        <v>541</v>
      </c>
      <c r="M2613" s="5" t="s">
        <v>12421</v>
      </c>
      <c r="N2613" s="5" t="s">
        <v>7529</v>
      </c>
      <c r="O2613" s="20">
        <v>2026.0</v>
      </c>
      <c r="P2613" s="20">
        <v>1.0</v>
      </c>
      <c r="Q2613" s="20">
        <v>1.0</v>
      </c>
    </row>
    <row r="2614">
      <c r="A2614" s="3" t="s">
        <v>12422</v>
      </c>
      <c r="B2614" s="3" t="s">
        <v>6987</v>
      </c>
      <c r="C2614" s="20">
        <v>3.0</v>
      </c>
      <c r="D2614" s="20">
        <v>2026.0</v>
      </c>
      <c r="E2614" s="3" t="s">
        <v>12423</v>
      </c>
      <c r="F2614" s="7">
        <v>0.0275</v>
      </c>
      <c r="L2614" s="3" t="s">
        <v>1027</v>
      </c>
      <c r="M2614" s="5" t="s">
        <v>12424</v>
      </c>
      <c r="N2614" s="5" t="s">
        <v>5049</v>
      </c>
      <c r="O2614" s="20">
        <v>2026.0</v>
      </c>
      <c r="P2614" s="20">
        <v>1.0</v>
      </c>
      <c r="Q2614" s="20">
        <v>1.0</v>
      </c>
    </row>
    <row r="2615">
      <c r="A2615" s="3" t="s">
        <v>12423</v>
      </c>
      <c r="B2615" s="3" t="s">
        <v>12425</v>
      </c>
      <c r="C2615" s="20">
        <v>3.0</v>
      </c>
      <c r="D2615" s="20">
        <v>2025.0</v>
      </c>
      <c r="E2615" s="3" t="s">
        <v>5043</v>
      </c>
      <c r="F2615" s="7">
        <v>0.0275</v>
      </c>
      <c r="I2615" s="3" t="s">
        <v>12426</v>
      </c>
      <c r="J2615" s="3" t="s">
        <v>12427</v>
      </c>
      <c r="M2615" s="5" t="s">
        <v>12428</v>
      </c>
      <c r="N2615" s="5" t="s">
        <v>5049</v>
      </c>
      <c r="O2615" s="20">
        <v>2026.0</v>
      </c>
      <c r="P2615" s="20">
        <v>1.0</v>
      </c>
      <c r="Q2615" s="20">
        <v>1.0</v>
      </c>
    </row>
    <row r="2616">
      <c r="A2616" s="3" t="s">
        <v>12429</v>
      </c>
      <c r="B2616" s="3" t="s">
        <v>12430</v>
      </c>
      <c r="C2616" s="20">
        <v>3.0</v>
      </c>
      <c r="D2616" s="20">
        <v>2023.0</v>
      </c>
      <c r="E2616" s="3" t="s">
        <v>988</v>
      </c>
      <c r="F2616" s="7">
        <v>0.05</v>
      </c>
      <c r="I2616" s="3" t="s">
        <v>12431</v>
      </c>
      <c r="J2616" s="3" t="s">
        <v>12432</v>
      </c>
      <c r="M2616" s="5" t="s">
        <v>12433</v>
      </c>
      <c r="N2616" s="5" t="s">
        <v>983</v>
      </c>
      <c r="O2616" s="20">
        <v>2026.0</v>
      </c>
      <c r="P2616" s="20">
        <v>1.0</v>
      </c>
      <c r="Q2616" s="20">
        <v>1.0</v>
      </c>
    </row>
    <row r="2617">
      <c r="A2617" s="3" t="s">
        <v>12434</v>
      </c>
      <c r="B2617" s="3" t="s">
        <v>12435</v>
      </c>
      <c r="C2617" s="20">
        <v>3.0</v>
      </c>
      <c r="D2617" s="20">
        <v>2025.0</v>
      </c>
      <c r="E2617" s="3" t="s">
        <v>12436</v>
      </c>
      <c r="F2617" s="7">
        <v>0.05</v>
      </c>
      <c r="I2617" s="3" t="s">
        <v>12437</v>
      </c>
      <c r="J2617" s="3" t="s">
        <v>12438</v>
      </c>
      <c r="M2617" s="5" t="s">
        <v>12439</v>
      </c>
      <c r="N2617" s="5" t="s">
        <v>983</v>
      </c>
      <c r="O2617" s="20">
        <v>2026.0</v>
      </c>
      <c r="P2617" s="20">
        <v>1.0</v>
      </c>
      <c r="Q2617" s="20">
        <v>1.0</v>
      </c>
    </row>
    <row r="2618">
      <c r="A2618" s="3" t="s">
        <v>12440</v>
      </c>
      <c r="B2618" s="3" t="s">
        <v>12441</v>
      </c>
      <c r="C2618" s="20">
        <v>3.0</v>
      </c>
      <c r="D2618" s="20">
        <v>2026.0</v>
      </c>
      <c r="E2618" s="3" t="s">
        <v>12434</v>
      </c>
      <c r="F2618" s="7">
        <v>0.05</v>
      </c>
      <c r="L2618" s="3" t="s">
        <v>541</v>
      </c>
      <c r="M2618" s="5" t="s">
        <v>12442</v>
      </c>
      <c r="N2618" s="5" t="s">
        <v>983</v>
      </c>
      <c r="O2618" s="20">
        <v>2026.0</v>
      </c>
      <c r="P2618" s="20">
        <v>1.0</v>
      </c>
      <c r="Q2618" s="3">
        <v>0.0</v>
      </c>
    </row>
    <row r="2619">
      <c r="A2619" s="3" t="s">
        <v>12436</v>
      </c>
      <c r="B2619" s="3" t="s">
        <v>12443</v>
      </c>
      <c r="C2619" s="20">
        <v>3.0</v>
      </c>
      <c r="D2619" s="20">
        <v>2024.0</v>
      </c>
      <c r="E2619" s="3" t="s">
        <v>12429</v>
      </c>
      <c r="F2619" s="7">
        <v>0.05</v>
      </c>
      <c r="I2619" s="3" t="s">
        <v>12431</v>
      </c>
      <c r="J2619" s="3" t="s">
        <v>12444</v>
      </c>
      <c r="M2619" s="5" t="s">
        <v>12445</v>
      </c>
      <c r="N2619" s="5" t="s">
        <v>983</v>
      </c>
      <c r="O2619" s="20">
        <v>2026.0</v>
      </c>
      <c r="P2619" s="20">
        <v>1.0</v>
      </c>
      <c r="Q2619" s="20">
        <v>1.0</v>
      </c>
    </row>
    <row r="2620">
      <c r="A2620" s="3" t="s">
        <v>12446</v>
      </c>
      <c r="B2620" s="3" t="s">
        <v>12447</v>
      </c>
      <c r="C2620" s="20">
        <v>3.0</v>
      </c>
      <c r="D2620" s="20">
        <v>2025.0</v>
      </c>
      <c r="E2620" s="3" t="s">
        <v>12448</v>
      </c>
      <c r="F2620" s="7">
        <v>0.126</v>
      </c>
      <c r="J2620" s="3" t="s">
        <v>12449</v>
      </c>
      <c r="M2620" s="5" t="s">
        <v>12450</v>
      </c>
      <c r="N2620" s="5" t="s">
        <v>9541</v>
      </c>
      <c r="O2620" s="20">
        <v>2026.0</v>
      </c>
      <c r="P2620" s="20">
        <v>1.0</v>
      </c>
      <c r="Q2620" s="20">
        <v>1.0</v>
      </c>
    </row>
    <row r="2621">
      <c r="A2621" s="3" t="s">
        <v>12451</v>
      </c>
      <c r="B2621" s="3" t="s">
        <v>12452</v>
      </c>
      <c r="C2621" s="20">
        <v>4.0</v>
      </c>
      <c r="D2621" s="20">
        <v>2026.0</v>
      </c>
      <c r="E2621" s="3" t="s">
        <v>12446</v>
      </c>
      <c r="F2621" s="7">
        <v>0.126</v>
      </c>
      <c r="L2621" s="3" t="s">
        <v>495</v>
      </c>
      <c r="M2621" s="5" t="s">
        <v>12453</v>
      </c>
      <c r="N2621" s="5" t="s">
        <v>9541</v>
      </c>
      <c r="O2621" s="20">
        <v>2026.0</v>
      </c>
      <c r="P2621" s="20">
        <v>1.0</v>
      </c>
      <c r="Q2621" s="3">
        <v>0.0</v>
      </c>
    </row>
    <row r="2622">
      <c r="A2622" s="3" t="s">
        <v>7446</v>
      </c>
      <c r="B2622" s="3" t="s">
        <v>12454</v>
      </c>
      <c r="C2622" s="20">
        <v>4.0</v>
      </c>
      <c r="D2622" s="20">
        <v>2025.0</v>
      </c>
      <c r="E2622" s="3" t="s">
        <v>12375</v>
      </c>
      <c r="F2622" s="7">
        <v>0.0117</v>
      </c>
      <c r="I2622" s="3" t="s">
        <v>12455</v>
      </c>
      <c r="J2622" s="3" t="s">
        <v>12456</v>
      </c>
      <c r="L2622" s="3" t="s">
        <v>541</v>
      </c>
      <c r="M2622" s="5" t="s">
        <v>12457</v>
      </c>
      <c r="N2622" s="5" t="s">
        <v>2132</v>
      </c>
      <c r="O2622" s="20">
        <v>2026.0</v>
      </c>
      <c r="P2622" s="20">
        <v>1.0</v>
      </c>
      <c r="Q2622" s="20">
        <v>1.0</v>
      </c>
    </row>
    <row r="2623">
      <c r="A2623" s="3" t="s">
        <v>12458</v>
      </c>
      <c r="B2623" s="3" t="s">
        <v>12459</v>
      </c>
      <c r="C2623" s="20">
        <v>4.0</v>
      </c>
      <c r="D2623" s="20">
        <v>2024.0</v>
      </c>
      <c r="E2623" s="3" t="s">
        <v>4606</v>
      </c>
      <c r="F2623" s="7">
        <v>0.0917</v>
      </c>
      <c r="J2623" s="3" t="s">
        <v>12460</v>
      </c>
      <c r="M2623" s="5" t="s">
        <v>12461</v>
      </c>
      <c r="N2623" s="5" t="s">
        <v>4612</v>
      </c>
      <c r="O2623" s="20">
        <v>2026.0</v>
      </c>
      <c r="P2623" s="20">
        <v>1.0</v>
      </c>
      <c r="Q2623" s="20">
        <v>1.0</v>
      </c>
    </row>
    <row r="2624">
      <c r="A2624" s="3" t="s">
        <v>12462</v>
      </c>
      <c r="B2624" s="3" t="s">
        <v>12463</v>
      </c>
      <c r="C2624" s="20">
        <v>4.0</v>
      </c>
      <c r="D2624" s="20">
        <v>2025.0</v>
      </c>
      <c r="E2624" s="3" t="s">
        <v>12458</v>
      </c>
      <c r="F2624" s="7">
        <v>0.0917</v>
      </c>
      <c r="J2624" s="3" t="s">
        <v>12464</v>
      </c>
      <c r="M2624" s="5" t="s">
        <v>12465</v>
      </c>
      <c r="N2624" s="5" t="s">
        <v>4612</v>
      </c>
      <c r="O2624" s="20">
        <v>2026.0</v>
      </c>
      <c r="P2624" s="20">
        <v>1.0</v>
      </c>
      <c r="Q2624" s="20">
        <v>1.0</v>
      </c>
    </row>
    <row r="2625">
      <c r="A2625" s="3" t="s">
        <v>12466</v>
      </c>
      <c r="B2625" s="3" t="s">
        <v>12467</v>
      </c>
      <c r="C2625" s="20">
        <v>4.0</v>
      </c>
      <c r="D2625" s="20">
        <v>2026.0</v>
      </c>
      <c r="E2625" s="3" t="s">
        <v>12462</v>
      </c>
      <c r="F2625" s="7">
        <v>0.0917</v>
      </c>
      <c r="L2625" s="3" t="s">
        <v>523</v>
      </c>
      <c r="M2625" s="5" t="s">
        <v>12468</v>
      </c>
      <c r="N2625" s="5" t="s">
        <v>4612</v>
      </c>
      <c r="O2625" s="20">
        <v>2026.0</v>
      </c>
      <c r="P2625" s="20">
        <v>1.0</v>
      </c>
      <c r="Q2625" s="20">
        <v>1.0</v>
      </c>
    </row>
    <row r="2626">
      <c r="A2626" s="3" t="s">
        <v>12469</v>
      </c>
      <c r="B2626" s="3" t="s">
        <v>12470</v>
      </c>
      <c r="C2626" s="20">
        <v>4.0</v>
      </c>
      <c r="D2626" s="20">
        <v>2026.0</v>
      </c>
      <c r="E2626" s="3" t="s">
        <v>820</v>
      </c>
      <c r="F2626" s="7">
        <v>0.2</v>
      </c>
      <c r="L2626" s="3" t="s">
        <v>523</v>
      </c>
      <c r="M2626" s="5" t="s">
        <v>109</v>
      </c>
      <c r="N2626" s="5" t="s">
        <v>821</v>
      </c>
      <c r="O2626" s="20">
        <v>2026.0</v>
      </c>
      <c r="P2626" s="20">
        <v>1.0</v>
      </c>
      <c r="Q2626" s="3">
        <v>0.0</v>
      </c>
    </row>
    <row r="2627">
      <c r="A2627" s="3" t="s">
        <v>820</v>
      </c>
      <c r="B2627" s="3" t="s">
        <v>12471</v>
      </c>
      <c r="C2627" s="20">
        <v>4.0</v>
      </c>
      <c r="D2627" s="20">
        <v>2025.0</v>
      </c>
      <c r="E2627" s="3" t="s">
        <v>7928</v>
      </c>
      <c r="F2627" s="7">
        <v>0.2</v>
      </c>
      <c r="I2627" s="3" t="s">
        <v>12472</v>
      </c>
      <c r="J2627" s="3" t="s">
        <v>12473</v>
      </c>
      <c r="L2627" s="3" t="s">
        <v>523</v>
      </c>
      <c r="M2627" s="5" t="s">
        <v>12474</v>
      </c>
      <c r="N2627" s="5" t="s">
        <v>821</v>
      </c>
      <c r="O2627" s="20">
        <v>2026.0</v>
      </c>
      <c r="P2627" s="20">
        <v>1.0</v>
      </c>
      <c r="Q2627" s="20">
        <v>1.0</v>
      </c>
    </row>
    <row r="2628">
      <c r="A2628" s="3" t="s">
        <v>12475</v>
      </c>
      <c r="B2628" s="3" t="s">
        <v>12476</v>
      </c>
      <c r="C2628" s="20">
        <v>3.0</v>
      </c>
      <c r="D2628" s="20">
        <v>2024.0</v>
      </c>
      <c r="E2628" s="3" t="s">
        <v>12413</v>
      </c>
      <c r="F2628" s="7">
        <v>0.12</v>
      </c>
      <c r="K2628" s="3" t="s">
        <v>12477</v>
      </c>
      <c r="M2628" s="5" t="s">
        <v>12478</v>
      </c>
      <c r="N2628" s="5" t="s">
        <v>3443</v>
      </c>
      <c r="O2628" s="20">
        <v>2026.0</v>
      </c>
      <c r="P2628" s="20">
        <v>1.0</v>
      </c>
      <c r="Q2628" s="20">
        <v>1.0</v>
      </c>
    </row>
    <row r="2629">
      <c r="A2629" s="3" t="s">
        <v>625</v>
      </c>
      <c r="B2629" s="3" t="s">
        <v>12479</v>
      </c>
      <c r="C2629" s="20">
        <v>2.0</v>
      </c>
      <c r="D2629" s="20">
        <v>2025.0</v>
      </c>
      <c r="E2629" s="3" t="s">
        <v>12480</v>
      </c>
      <c r="F2629" s="7">
        <v>0.15</v>
      </c>
      <c r="I2629" s="3" t="s">
        <v>12481</v>
      </c>
      <c r="J2629" s="3" t="s">
        <v>12482</v>
      </c>
      <c r="M2629" s="5" t="s">
        <v>12483</v>
      </c>
      <c r="N2629" s="5" t="s">
        <v>626</v>
      </c>
      <c r="O2629" s="20">
        <v>2026.0</v>
      </c>
      <c r="P2629" s="20">
        <v>1.0</v>
      </c>
      <c r="Q2629" s="20">
        <v>1.0</v>
      </c>
    </row>
    <row r="2630">
      <c r="A2630" s="3" t="s">
        <v>12484</v>
      </c>
      <c r="B2630" s="3" t="s">
        <v>12485</v>
      </c>
      <c r="C2630" s="20">
        <v>2.0</v>
      </c>
      <c r="D2630" s="20">
        <v>2026.0</v>
      </c>
      <c r="E2630" s="3" t="s">
        <v>625</v>
      </c>
      <c r="F2630" s="7">
        <v>0.15</v>
      </c>
      <c r="L2630" s="3" t="s">
        <v>495</v>
      </c>
      <c r="M2630" s="5" t="s">
        <v>74</v>
      </c>
      <c r="N2630" s="5" t="s">
        <v>626</v>
      </c>
      <c r="O2630" s="20">
        <v>2026.0</v>
      </c>
      <c r="P2630" s="20">
        <v>1.0</v>
      </c>
      <c r="Q2630" s="3">
        <v>0.0</v>
      </c>
    </row>
    <row r="2631">
      <c r="A2631" s="3" t="s">
        <v>12486</v>
      </c>
      <c r="B2631" s="3" t="s">
        <v>12487</v>
      </c>
      <c r="C2631" s="20">
        <v>1.0</v>
      </c>
      <c r="D2631" s="20">
        <v>2026.0</v>
      </c>
      <c r="E2631" s="3" t="s">
        <v>12488</v>
      </c>
      <c r="F2631" s="7">
        <v>0.15</v>
      </c>
      <c r="I2631" s="3" t="s">
        <v>12489</v>
      </c>
      <c r="L2631" s="3" t="s">
        <v>523</v>
      </c>
      <c r="M2631" s="5" t="s">
        <v>12490</v>
      </c>
      <c r="N2631" s="5" t="s">
        <v>12491</v>
      </c>
      <c r="O2631" s="20">
        <v>2026.0</v>
      </c>
      <c r="P2631" s="20">
        <v>1.0</v>
      </c>
      <c r="Q2631" s="20">
        <v>1.0</v>
      </c>
    </row>
    <row r="2632">
      <c r="A2632" s="3" t="s">
        <v>12492</v>
      </c>
      <c r="B2632" s="3" t="s">
        <v>12493</v>
      </c>
      <c r="C2632" s="20">
        <v>2.0</v>
      </c>
      <c r="D2632" s="20">
        <v>2025.0</v>
      </c>
      <c r="E2632" s="3" t="s">
        <v>1002</v>
      </c>
      <c r="F2632" s="7">
        <v>0.064</v>
      </c>
      <c r="J2632" s="3" t="s">
        <v>12494</v>
      </c>
      <c r="M2632" s="5" t="s">
        <v>12495</v>
      </c>
      <c r="N2632" s="5" t="s">
        <v>946</v>
      </c>
      <c r="O2632" s="20">
        <v>2026.0</v>
      </c>
      <c r="P2632" s="20">
        <v>1.0</v>
      </c>
      <c r="Q2632" s="20">
        <v>1.0</v>
      </c>
    </row>
    <row r="2633">
      <c r="A2633" s="3" t="s">
        <v>12496</v>
      </c>
      <c r="B2633" s="3" t="s">
        <v>12497</v>
      </c>
      <c r="C2633" s="20">
        <v>1.0</v>
      </c>
      <c r="D2633" s="20">
        <v>2025.0</v>
      </c>
      <c r="E2633" s="3" t="s">
        <v>12498</v>
      </c>
      <c r="F2633" s="7">
        <v>0.2</v>
      </c>
      <c r="K2633" s="3" t="s">
        <v>12499</v>
      </c>
      <c r="M2633" s="5" t="s">
        <v>12500</v>
      </c>
      <c r="N2633" s="5" t="s">
        <v>12501</v>
      </c>
      <c r="O2633" s="20">
        <v>2026.0</v>
      </c>
      <c r="P2633" s="20">
        <v>1.0</v>
      </c>
      <c r="Q2633" s="20">
        <v>1.0</v>
      </c>
    </row>
    <row r="2634">
      <c r="A2634" s="3" t="s">
        <v>12502</v>
      </c>
      <c r="B2634" s="3" t="s">
        <v>12503</v>
      </c>
      <c r="C2634" s="20">
        <v>4.0</v>
      </c>
      <c r="D2634" s="20">
        <v>2025.0</v>
      </c>
      <c r="E2634" s="3" t="s">
        <v>12504</v>
      </c>
      <c r="F2634" s="7">
        <v>0.636</v>
      </c>
      <c r="I2634" s="3" t="s">
        <v>12505</v>
      </c>
      <c r="J2634" s="3" t="s">
        <v>12506</v>
      </c>
      <c r="L2634" s="3" t="s">
        <v>541</v>
      </c>
      <c r="M2634" s="5" t="s">
        <v>12507</v>
      </c>
      <c r="N2634" s="5" t="s">
        <v>2484</v>
      </c>
      <c r="O2634" s="20">
        <v>2026.0</v>
      </c>
      <c r="P2634" s="20">
        <v>1.0</v>
      </c>
      <c r="Q2634" s="20">
        <v>1.0</v>
      </c>
    </row>
    <row r="2635">
      <c r="A2635" s="3" t="s">
        <v>12508</v>
      </c>
      <c r="B2635" s="3" t="s">
        <v>12509</v>
      </c>
      <c r="C2635" s="20">
        <v>4.0</v>
      </c>
      <c r="D2635" s="20">
        <v>2026.0</v>
      </c>
      <c r="E2635" s="3" t="s">
        <v>12502</v>
      </c>
      <c r="F2635" s="7">
        <v>0.636</v>
      </c>
      <c r="M2635" s="5" t="s">
        <v>12510</v>
      </c>
      <c r="N2635" s="5" t="s">
        <v>2484</v>
      </c>
      <c r="O2635" s="20">
        <v>2026.0</v>
      </c>
      <c r="P2635" s="20">
        <v>1.0</v>
      </c>
      <c r="Q2635" s="3">
        <v>0.0</v>
      </c>
    </row>
    <row r="2636">
      <c r="A2636" s="3" t="s">
        <v>12511</v>
      </c>
      <c r="B2636" s="3" t="s">
        <v>12512</v>
      </c>
      <c r="C2636" s="20">
        <v>4.0</v>
      </c>
      <c r="D2636" s="20">
        <v>2024.0</v>
      </c>
      <c r="E2636" s="3" t="s">
        <v>12513</v>
      </c>
      <c r="F2636" s="7">
        <v>0.1</v>
      </c>
      <c r="I2636" s="3" t="s">
        <v>12514</v>
      </c>
      <c r="J2636" s="3" t="s">
        <v>12515</v>
      </c>
      <c r="M2636" s="5" t="s">
        <v>12516</v>
      </c>
      <c r="N2636" s="5" t="s">
        <v>12517</v>
      </c>
      <c r="O2636" s="20">
        <v>2026.0</v>
      </c>
      <c r="P2636" s="20">
        <v>1.0</v>
      </c>
      <c r="Q2636" s="20">
        <v>1.0</v>
      </c>
    </row>
    <row r="2637">
      <c r="A2637" s="3" t="s">
        <v>12518</v>
      </c>
      <c r="B2637" s="3" t="s">
        <v>12519</v>
      </c>
      <c r="C2637" s="20">
        <v>4.0</v>
      </c>
      <c r="D2637" s="20">
        <v>2025.0</v>
      </c>
      <c r="E2637" s="3" t="s">
        <v>12511</v>
      </c>
      <c r="F2637" s="7">
        <v>0.1</v>
      </c>
      <c r="K2637" s="3" t="s">
        <v>12520</v>
      </c>
      <c r="L2637" s="3" t="s">
        <v>541</v>
      </c>
      <c r="M2637" s="5" t="s">
        <v>12521</v>
      </c>
      <c r="N2637" s="5" t="s">
        <v>12517</v>
      </c>
      <c r="O2637" s="20">
        <v>2026.0</v>
      </c>
      <c r="P2637" s="20">
        <v>1.0</v>
      </c>
      <c r="Q2637" s="20">
        <v>1.0</v>
      </c>
    </row>
    <row r="2638">
      <c r="A2638" s="3" t="s">
        <v>12522</v>
      </c>
      <c r="B2638" s="3" t="s">
        <v>12523</v>
      </c>
      <c r="C2638" s="20">
        <v>3.0</v>
      </c>
      <c r="D2638" s="20">
        <v>2024.0</v>
      </c>
      <c r="E2638" s="3" t="s">
        <v>12524</v>
      </c>
      <c r="F2638" s="7">
        <v>0.15</v>
      </c>
      <c r="J2638" s="3" t="s">
        <v>12525</v>
      </c>
      <c r="M2638" s="5" t="s">
        <v>12526</v>
      </c>
      <c r="N2638" s="5" t="s">
        <v>12527</v>
      </c>
      <c r="O2638" s="20">
        <v>2026.0</v>
      </c>
      <c r="P2638" s="20">
        <v>1.0</v>
      </c>
      <c r="Q2638" s="20">
        <v>1.0</v>
      </c>
    </row>
    <row r="2639">
      <c r="A2639" s="3" t="s">
        <v>12528</v>
      </c>
      <c r="B2639" s="3" t="s">
        <v>12529</v>
      </c>
      <c r="C2639" s="20">
        <v>2.0</v>
      </c>
      <c r="D2639" s="20">
        <v>2025.0</v>
      </c>
      <c r="E2639" s="3" t="s">
        <v>6677</v>
      </c>
      <c r="F2639" s="7">
        <v>0.14</v>
      </c>
      <c r="K2639" s="3" t="s">
        <v>12530</v>
      </c>
      <c r="M2639" s="5" t="s">
        <v>12531</v>
      </c>
      <c r="N2639" s="5" t="s">
        <v>6682</v>
      </c>
      <c r="O2639" s="20">
        <v>2026.0</v>
      </c>
      <c r="P2639" s="20">
        <v>1.0</v>
      </c>
      <c r="Q2639" s="20">
        <v>1.0</v>
      </c>
    </row>
    <row r="2640">
      <c r="A2640" s="3" t="s">
        <v>12532</v>
      </c>
      <c r="B2640" s="3" t="s">
        <v>12533</v>
      </c>
      <c r="C2640" s="20">
        <v>3.0</v>
      </c>
      <c r="D2640" s="20">
        <v>2026.0</v>
      </c>
      <c r="E2640" s="3" t="s">
        <v>12534</v>
      </c>
      <c r="F2640" s="7">
        <v>0.0552</v>
      </c>
      <c r="I2640" s="3" t="s">
        <v>12535</v>
      </c>
      <c r="L2640" s="3" t="s">
        <v>541</v>
      </c>
      <c r="M2640" s="5" t="s">
        <v>12536</v>
      </c>
      <c r="N2640" s="5" t="s">
        <v>1704</v>
      </c>
      <c r="O2640" s="20">
        <v>2026.0</v>
      </c>
      <c r="P2640" s="20">
        <v>1.0</v>
      </c>
      <c r="Q2640" s="3">
        <v>0.0</v>
      </c>
    </row>
    <row r="2641">
      <c r="A2641" s="3" t="s">
        <v>12537</v>
      </c>
      <c r="B2641" s="3" t="s">
        <v>12538</v>
      </c>
      <c r="C2641" s="20">
        <v>4.0</v>
      </c>
      <c r="D2641" s="20">
        <v>2025.0</v>
      </c>
      <c r="E2641" s="3" t="s">
        <v>12395</v>
      </c>
      <c r="F2641" s="7">
        <v>0.15</v>
      </c>
      <c r="K2641" s="3" t="s">
        <v>12539</v>
      </c>
      <c r="L2641" s="3" t="s">
        <v>541</v>
      </c>
      <c r="M2641" s="5" t="s">
        <v>12540</v>
      </c>
      <c r="N2641" s="5" t="s">
        <v>12401</v>
      </c>
      <c r="O2641" s="20">
        <v>2026.0</v>
      </c>
      <c r="P2641" s="20">
        <v>1.0</v>
      </c>
      <c r="Q2641" s="20">
        <v>1.0</v>
      </c>
    </row>
    <row r="2642">
      <c r="A2642" s="3" t="s">
        <v>530</v>
      </c>
      <c r="B2642" s="3" t="s">
        <v>12541</v>
      </c>
      <c r="C2642" s="20">
        <v>4.0</v>
      </c>
      <c r="D2642" s="20">
        <v>2024.0</v>
      </c>
      <c r="E2642" s="3" t="s">
        <v>12542</v>
      </c>
      <c r="F2642" s="7">
        <v>0.0833</v>
      </c>
      <c r="I2642" s="3" t="s">
        <v>12543</v>
      </c>
      <c r="J2642" s="3" t="s">
        <v>12544</v>
      </c>
      <c r="M2642" s="5" t="s">
        <v>12545</v>
      </c>
      <c r="N2642" s="5" t="s">
        <v>531</v>
      </c>
      <c r="O2642" s="20">
        <v>2026.0</v>
      </c>
      <c r="P2642" s="20">
        <v>1.0</v>
      </c>
      <c r="Q2642" s="20">
        <v>1.0</v>
      </c>
    </row>
    <row r="2643">
      <c r="A2643" s="3" t="s">
        <v>12546</v>
      </c>
      <c r="B2643" s="3" t="s">
        <v>12547</v>
      </c>
      <c r="C2643" s="20">
        <v>1.0</v>
      </c>
      <c r="D2643" s="20">
        <v>2026.0</v>
      </c>
      <c r="E2643" s="3" t="s">
        <v>12334</v>
      </c>
      <c r="F2643" s="7">
        <v>0.15</v>
      </c>
      <c r="L2643" s="3" t="s">
        <v>495</v>
      </c>
      <c r="M2643" s="5" t="s">
        <v>12548</v>
      </c>
      <c r="N2643" s="5" t="s">
        <v>12340</v>
      </c>
      <c r="O2643" s="20">
        <v>2026.0</v>
      </c>
      <c r="P2643" s="20">
        <v>1.0</v>
      </c>
      <c r="Q2643" s="20">
        <v>1.0</v>
      </c>
    </row>
    <row r="2644">
      <c r="A2644" s="3" t="s">
        <v>12549</v>
      </c>
      <c r="B2644" s="3" t="s">
        <v>12550</v>
      </c>
      <c r="C2644" s="20">
        <v>1.0</v>
      </c>
      <c r="D2644" s="20">
        <v>2026.0</v>
      </c>
      <c r="E2644" s="3" t="s">
        <v>12551</v>
      </c>
      <c r="F2644" s="7">
        <v>0.15</v>
      </c>
      <c r="L2644" s="3" t="s">
        <v>523</v>
      </c>
      <c r="M2644" s="5" t="s">
        <v>12552</v>
      </c>
      <c r="N2644" s="5" t="s">
        <v>12553</v>
      </c>
      <c r="O2644" s="20">
        <v>2026.0</v>
      </c>
      <c r="P2644" s="20">
        <v>1.0</v>
      </c>
      <c r="Q2644" s="20">
        <v>1.0</v>
      </c>
    </row>
    <row r="2645">
      <c r="A2645" s="3" t="s">
        <v>12554</v>
      </c>
      <c r="B2645" s="3" t="s">
        <v>12555</v>
      </c>
      <c r="C2645" s="20">
        <v>2.0</v>
      </c>
      <c r="D2645" s="20">
        <v>2025.0</v>
      </c>
      <c r="E2645" s="3" t="s">
        <v>7811</v>
      </c>
      <c r="F2645" s="7">
        <v>0.0139</v>
      </c>
      <c r="K2645" s="3" t="s">
        <v>12556</v>
      </c>
      <c r="M2645" s="5" t="s">
        <v>12557</v>
      </c>
      <c r="N2645" s="5" t="s">
        <v>6053</v>
      </c>
      <c r="O2645" s="20">
        <v>2026.0</v>
      </c>
      <c r="P2645" s="20">
        <v>1.0</v>
      </c>
      <c r="Q2645" s="20">
        <v>1.0</v>
      </c>
    </row>
    <row r="2646">
      <c r="A2646" s="3" t="s">
        <v>6568</v>
      </c>
      <c r="B2646" s="3" t="s">
        <v>12558</v>
      </c>
      <c r="C2646" s="20">
        <v>1.0</v>
      </c>
      <c r="D2646" s="20">
        <v>2024.0</v>
      </c>
      <c r="E2646" s="3" t="s">
        <v>5641</v>
      </c>
      <c r="F2646" s="7">
        <v>0.2</v>
      </c>
      <c r="I2646" s="3" t="s">
        <v>12559</v>
      </c>
      <c r="J2646" s="3" t="s">
        <v>12560</v>
      </c>
      <c r="M2646" s="5" t="s">
        <v>12561</v>
      </c>
      <c r="N2646" s="5" t="s">
        <v>5646</v>
      </c>
      <c r="O2646" s="20">
        <v>2026.0</v>
      </c>
      <c r="P2646" s="20">
        <v>1.0</v>
      </c>
      <c r="Q2646" s="20">
        <v>1.0</v>
      </c>
    </row>
    <row r="2647">
      <c r="A2647" s="3" t="s">
        <v>12562</v>
      </c>
      <c r="B2647" s="3" t="s">
        <v>12563</v>
      </c>
      <c r="C2647" s="20">
        <v>4.0</v>
      </c>
      <c r="D2647" s="20">
        <v>2025.0</v>
      </c>
      <c r="E2647" s="3" t="s">
        <v>7874</v>
      </c>
      <c r="F2647" s="7">
        <v>0.15</v>
      </c>
      <c r="I2647" s="3" t="s">
        <v>12564</v>
      </c>
      <c r="K2647" s="3" t="s">
        <v>12565</v>
      </c>
      <c r="L2647" s="3" t="s">
        <v>541</v>
      </c>
      <c r="M2647" s="5" t="s">
        <v>12566</v>
      </c>
      <c r="N2647" s="5" t="s">
        <v>7880</v>
      </c>
      <c r="O2647" s="20">
        <v>2026.0</v>
      </c>
      <c r="P2647" s="20">
        <v>1.0</v>
      </c>
      <c r="Q2647" s="20">
        <v>1.0</v>
      </c>
    </row>
    <row r="2648">
      <c r="A2648" s="3" t="s">
        <v>5936</v>
      </c>
      <c r="B2648" s="3" t="s">
        <v>12567</v>
      </c>
      <c r="C2648" s="20">
        <v>1.0</v>
      </c>
      <c r="D2648" s="20">
        <v>2025.0</v>
      </c>
      <c r="E2648" s="3" t="s">
        <v>12568</v>
      </c>
      <c r="F2648" s="7">
        <v>0.1419</v>
      </c>
      <c r="I2648" s="3" t="s">
        <v>12569</v>
      </c>
      <c r="J2648" s="3" t="s">
        <v>12570</v>
      </c>
      <c r="M2648" s="5" t="s">
        <v>12571</v>
      </c>
      <c r="N2648" s="5" t="s">
        <v>5938</v>
      </c>
      <c r="O2648" s="20">
        <v>2026.0</v>
      </c>
      <c r="P2648" s="20">
        <v>1.0</v>
      </c>
      <c r="Q2648" s="20">
        <v>1.0</v>
      </c>
    </row>
    <row r="2649">
      <c r="A2649" s="3" t="s">
        <v>12572</v>
      </c>
      <c r="B2649" s="3" t="s">
        <v>12573</v>
      </c>
      <c r="C2649" s="20">
        <v>2.0</v>
      </c>
      <c r="D2649" s="20">
        <v>2024.0</v>
      </c>
      <c r="E2649" s="3" t="s">
        <v>3476</v>
      </c>
      <c r="F2649" s="7">
        <v>0.0302</v>
      </c>
      <c r="J2649" s="3" t="s">
        <v>12574</v>
      </c>
      <c r="M2649" s="5" t="s">
        <v>12575</v>
      </c>
      <c r="N2649" s="5" t="s">
        <v>3481</v>
      </c>
      <c r="O2649" s="20">
        <v>2026.0</v>
      </c>
      <c r="P2649" s="20">
        <v>1.0</v>
      </c>
      <c r="Q2649" s="20">
        <v>1.0</v>
      </c>
    </row>
    <row r="2650">
      <c r="A2650" s="3" t="s">
        <v>12576</v>
      </c>
      <c r="B2650" s="3" t="s">
        <v>12577</v>
      </c>
      <c r="C2650" s="20">
        <v>1.0</v>
      </c>
      <c r="D2650" s="20">
        <v>2026.0</v>
      </c>
      <c r="E2650" s="3" t="s">
        <v>12011</v>
      </c>
      <c r="F2650" s="7">
        <v>0.0975</v>
      </c>
      <c r="I2650" s="3" t="s">
        <v>12578</v>
      </c>
      <c r="L2650" s="3" t="s">
        <v>523</v>
      </c>
      <c r="M2650" s="5" t="s">
        <v>12579</v>
      </c>
      <c r="N2650" s="5" t="s">
        <v>4057</v>
      </c>
      <c r="O2650" s="20">
        <v>2026.0</v>
      </c>
      <c r="P2650" s="20">
        <v>1.0</v>
      </c>
      <c r="Q2650" s="20">
        <v>1.0</v>
      </c>
    </row>
    <row r="2651">
      <c r="A2651" s="3" t="s">
        <v>12580</v>
      </c>
      <c r="B2651" s="3" t="s">
        <v>12581</v>
      </c>
      <c r="C2651" s="20">
        <v>2.0</v>
      </c>
      <c r="D2651" s="20">
        <v>2026.0</v>
      </c>
      <c r="E2651" s="3" t="s">
        <v>12582</v>
      </c>
      <c r="F2651" s="7">
        <v>0.06</v>
      </c>
      <c r="I2651" s="3" t="s">
        <v>12583</v>
      </c>
      <c r="L2651" s="3" t="s">
        <v>541</v>
      </c>
      <c r="M2651" s="5" t="s">
        <v>12584</v>
      </c>
      <c r="N2651" s="5" t="s">
        <v>3025</v>
      </c>
      <c r="O2651" s="20">
        <v>2026.0</v>
      </c>
      <c r="P2651" s="20">
        <v>1.0</v>
      </c>
      <c r="Q2651" s="3">
        <v>0.0</v>
      </c>
    </row>
    <row r="2652">
      <c r="A2652" s="3" t="s">
        <v>12582</v>
      </c>
      <c r="B2652" s="3" t="s">
        <v>12585</v>
      </c>
      <c r="C2652" s="20">
        <v>2.0</v>
      </c>
      <c r="D2652" s="20">
        <v>2025.0</v>
      </c>
      <c r="E2652" s="3" t="s">
        <v>12586</v>
      </c>
      <c r="F2652" s="7">
        <v>0.06</v>
      </c>
      <c r="I2652" s="3" t="s">
        <v>12587</v>
      </c>
      <c r="J2652" s="3" t="s">
        <v>12588</v>
      </c>
      <c r="M2652" s="5" t="s">
        <v>12589</v>
      </c>
      <c r="N2652" s="5" t="s">
        <v>3025</v>
      </c>
      <c r="O2652" s="20">
        <v>2026.0</v>
      </c>
      <c r="P2652" s="20">
        <v>1.0</v>
      </c>
      <c r="Q2652" s="20">
        <v>1.0</v>
      </c>
    </row>
    <row r="2653">
      <c r="A2653" s="3" t="s">
        <v>7754</v>
      </c>
      <c r="B2653" s="3" t="s">
        <v>12590</v>
      </c>
      <c r="C2653" s="20">
        <v>4.0</v>
      </c>
      <c r="D2653" s="20">
        <v>2025.0</v>
      </c>
      <c r="E2653" s="3" t="s">
        <v>7095</v>
      </c>
      <c r="F2653" s="7">
        <v>0.0917</v>
      </c>
      <c r="J2653" s="3" t="s">
        <v>12591</v>
      </c>
      <c r="M2653" s="5" t="s">
        <v>12592</v>
      </c>
      <c r="N2653" s="5" t="s">
        <v>7094</v>
      </c>
      <c r="O2653" s="20">
        <v>2026.0</v>
      </c>
      <c r="P2653" s="20">
        <v>1.0</v>
      </c>
      <c r="Q2653" s="20">
        <v>1.0</v>
      </c>
    </row>
    <row r="2654">
      <c r="A2654" s="3" t="s">
        <v>12593</v>
      </c>
      <c r="B2654" s="3" t="s">
        <v>12594</v>
      </c>
      <c r="C2654" s="20">
        <v>1.0</v>
      </c>
      <c r="D2654" s="20">
        <v>2027.0</v>
      </c>
      <c r="E2654" s="3" t="s">
        <v>835</v>
      </c>
      <c r="F2654" s="7">
        <v>0.1119</v>
      </c>
      <c r="M2654" s="5" t="s">
        <v>111</v>
      </c>
      <c r="N2654" s="5" t="s">
        <v>836</v>
      </c>
      <c r="O2654" s="20">
        <v>2026.0</v>
      </c>
      <c r="P2654" s="20">
        <v>1.0</v>
      </c>
      <c r="Q2654" s="3">
        <v>0.0</v>
      </c>
    </row>
    <row r="2655">
      <c r="A2655" s="3" t="s">
        <v>835</v>
      </c>
      <c r="B2655" s="3" t="s">
        <v>12595</v>
      </c>
      <c r="C2655" s="20">
        <v>4.0</v>
      </c>
      <c r="D2655" s="20">
        <v>2025.0</v>
      </c>
      <c r="E2655" s="3" t="s">
        <v>7861</v>
      </c>
      <c r="F2655" s="7">
        <v>0.1119</v>
      </c>
      <c r="I2655" s="3" t="s">
        <v>12596</v>
      </c>
      <c r="J2655" s="3" t="s">
        <v>12597</v>
      </c>
      <c r="L2655" s="3" t="s">
        <v>495</v>
      </c>
      <c r="M2655" s="5" t="s">
        <v>12598</v>
      </c>
      <c r="N2655" s="5" t="s">
        <v>836</v>
      </c>
      <c r="O2655" s="20">
        <v>2026.0</v>
      </c>
      <c r="P2655" s="20">
        <v>1.0</v>
      </c>
      <c r="Q2655" s="3">
        <v>0.0</v>
      </c>
    </row>
    <row r="2656">
      <c r="A2656" s="3" t="s">
        <v>12599</v>
      </c>
      <c r="B2656" s="3" t="s">
        <v>12600</v>
      </c>
      <c r="C2656" s="20">
        <v>1.0</v>
      </c>
      <c r="D2656" s="20">
        <v>2026.0</v>
      </c>
      <c r="E2656" s="3" t="s">
        <v>12601</v>
      </c>
      <c r="F2656" s="7">
        <v>0.15</v>
      </c>
      <c r="L2656" s="3" t="s">
        <v>523</v>
      </c>
      <c r="M2656" s="5" t="s">
        <v>12602</v>
      </c>
      <c r="N2656" s="5" t="s">
        <v>12603</v>
      </c>
      <c r="O2656" s="20">
        <v>2026.0</v>
      </c>
      <c r="P2656" s="20">
        <v>1.0</v>
      </c>
      <c r="Q2656" s="20">
        <v>1.0</v>
      </c>
    </row>
    <row r="2657">
      <c r="A2657" s="3" t="s">
        <v>12480</v>
      </c>
      <c r="B2657" s="3" t="s">
        <v>12604</v>
      </c>
      <c r="C2657" s="20">
        <v>2.0</v>
      </c>
      <c r="D2657" s="20">
        <v>2024.0</v>
      </c>
      <c r="E2657" s="3" t="s">
        <v>1007</v>
      </c>
      <c r="F2657" s="7">
        <v>0.15</v>
      </c>
      <c r="I2657" s="3" t="s">
        <v>12605</v>
      </c>
      <c r="J2657" s="3" t="s">
        <v>12606</v>
      </c>
      <c r="M2657" s="5" t="s">
        <v>12607</v>
      </c>
      <c r="N2657" s="5" t="s">
        <v>626</v>
      </c>
      <c r="O2657" s="20">
        <v>2026.0</v>
      </c>
      <c r="P2657" s="20">
        <v>1.0</v>
      </c>
      <c r="Q2657" s="20">
        <v>1.0</v>
      </c>
    </row>
    <row r="2658">
      <c r="A2658" s="3" t="s">
        <v>12608</v>
      </c>
      <c r="B2658" s="3" t="s">
        <v>12609</v>
      </c>
      <c r="C2658" s="20">
        <v>2.0</v>
      </c>
      <c r="D2658" s="20">
        <v>2026.0</v>
      </c>
      <c r="E2658" s="3" t="s">
        <v>12610</v>
      </c>
      <c r="F2658" s="11"/>
      <c r="L2658" s="3" t="s">
        <v>541</v>
      </c>
      <c r="M2658" s="5" t="s">
        <v>12611</v>
      </c>
      <c r="N2658" s="5" t="s">
        <v>12612</v>
      </c>
      <c r="O2658" s="20">
        <v>2026.0</v>
      </c>
      <c r="P2658" s="20">
        <v>1.0</v>
      </c>
      <c r="Q2658" s="3">
        <v>0.0</v>
      </c>
    </row>
    <row r="2659">
      <c r="A2659" s="3" t="s">
        <v>12613</v>
      </c>
      <c r="B2659" s="3" t="s">
        <v>12614</v>
      </c>
      <c r="C2659" s="20">
        <v>1.0</v>
      </c>
      <c r="D2659" s="20">
        <v>2027.0</v>
      </c>
      <c r="E2659" s="3" t="s">
        <v>12615</v>
      </c>
      <c r="F2659" s="7">
        <v>0.15</v>
      </c>
      <c r="M2659" s="5" t="s">
        <v>12616</v>
      </c>
      <c r="N2659" s="5" t="s">
        <v>12617</v>
      </c>
      <c r="O2659" s="20">
        <v>2026.0</v>
      </c>
      <c r="P2659" s="20">
        <v>1.0</v>
      </c>
      <c r="Q2659" s="3">
        <v>0.0</v>
      </c>
    </row>
    <row r="2660">
      <c r="A2660" s="3" t="s">
        <v>12618</v>
      </c>
      <c r="B2660" s="3" t="s">
        <v>12619</v>
      </c>
      <c r="C2660" s="20">
        <v>3.0</v>
      </c>
      <c r="D2660" s="20">
        <v>2026.0</v>
      </c>
      <c r="E2660" s="3" t="s">
        <v>12620</v>
      </c>
      <c r="F2660" s="7">
        <v>0.15</v>
      </c>
      <c r="L2660" s="3" t="s">
        <v>523</v>
      </c>
      <c r="M2660" s="5" t="s">
        <v>12621</v>
      </c>
      <c r="N2660" s="5" t="s">
        <v>12622</v>
      </c>
      <c r="O2660" s="20">
        <v>2026.0</v>
      </c>
      <c r="P2660" s="20">
        <v>1.0</v>
      </c>
      <c r="Q2660" s="3">
        <v>0.0</v>
      </c>
    </row>
    <row r="2661">
      <c r="A2661" s="3" t="s">
        <v>12623</v>
      </c>
      <c r="B2661" s="3" t="s">
        <v>12624</v>
      </c>
      <c r="C2661" s="20">
        <v>1.0</v>
      </c>
      <c r="D2661" s="20">
        <v>2026.0</v>
      </c>
      <c r="E2661" s="3" t="s">
        <v>12625</v>
      </c>
      <c r="F2661" s="7">
        <v>0.11</v>
      </c>
      <c r="L2661" s="3" t="s">
        <v>523</v>
      </c>
      <c r="M2661" s="5" t="s">
        <v>12626</v>
      </c>
      <c r="N2661" s="5" t="s">
        <v>12627</v>
      </c>
      <c r="O2661" s="20">
        <v>2026.0</v>
      </c>
      <c r="P2661" s="20">
        <v>1.0</v>
      </c>
      <c r="Q2661" s="20">
        <v>1.0</v>
      </c>
    </row>
    <row r="2662">
      <c r="A2662" s="3" t="s">
        <v>12628</v>
      </c>
      <c r="B2662" s="3" t="s">
        <v>12629</v>
      </c>
      <c r="C2662" s="20">
        <v>1.0</v>
      </c>
      <c r="D2662" s="20">
        <v>2025.0</v>
      </c>
      <c r="E2662" s="3" t="s">
        <v>12630</v>
      </c>
      <c r="F2662" s="7">
        <v>0.2</v>
      </c>
      <c r="I2662" s="3" t="s">
        <v>12631</v>
      </c>
      <c r="J2662" s="3" t="s">
        <v>12632</v>
      </c>
      <c r="M2662" s="5" t="s">
        <v>12633</v>
      </c>
      <c r="N2662" s="5" t="s">
        <v>12634</v>
      </c>
      <c r="O2662" s="20">
        <v>2026.0</v>
      </c>
      <c r="P2662" s="20">
        <v>1.0</v>
      </c>
      <c r="Q2662" s="3">
        <v>0.0</v>
      </c>
    </row>
    <row r="2663">
      <c r="A2663" s="3" t="s">
        <v>12635</v>
      </c>
      <c r="B2663" s="3" t="s">
        <v>12636</v>
      </c>
      <c r="C2663" s="20">
        <v>1.0</v>
      </c>
      <c r="D2663" s="20">
        <v>2026.0</v>
      </c>
      <c r="E2663" s="3" t="s">
        <v>12628</v>
      </c>
      <c r="F2663" s="7">
        <v>0.2</v>
      </c>
      <c r="L2663" s="3" t="s">
        <v>523</v>
      </c>
      <c r="M2663" s="5" t="s">
        <v>12637</v>
      </c>
      <c r="N2663" s="5" t="s">
        <v>12634</v>
      </c>
      <c r="O2663" s="20">
        <v>2026.0</v>
      </c>
      <c r="P2663" s="20">
        <v>1.0</v>
      </c>
      <c r="Q2663" s="3">
        <v>0.0</v>
      </c>
    </row>
    <row r="2664">
      <c r="A2664" s="3" t="s">
        <v>12352</v>
      </c>
      <c r="B2664" s="3" t="s">
        <v>12638</v>
      </c>
      <c r="C2664" s="20">
        <v>4.0</v>
      </c>
      <c r="D2664" s="20">
        <v>2025.0</v>
      </c>
      <c r="E2664" s="3" t="s">
        <v>8871</v>
      </c>
      <c r="F2664" s="7">
        <v>0.025</v>
      </c>
      <c r="I2664" s="3" t="s">
        <v>12639</v>
      </c>
      <c r="J2664" s="3" t="s">
        <v>12640</v>
      </c>
      <c r="L2664" s="3" t="s">
        <v>541</v>
      </c>
      <c r="M2664" s="5" t="s">
        <v>12641</v>
      </c>
      <c r="N2664" s="5" t="s">
        <v>4529</v>
      </c>
      <c r="O2664" s="20">
        <v>2026.0</v>
      </c>
      <c r="P2664" s="20">
        <v>1.0</v>
      </c>
      <c r="Q2664" s="20">
        <v>1.0</v>
      </c>
    </row>
    <row r="2665">
      <c r="A2665" s="3" t="s">
        <v>12642</v>
      </c>
      <c r="B2665" s="3" t="s">
        <v>12643</v>
      </c>
      <c r="C2665" s="20">
        <v>3.0</v>
      </c>
      <c r="D2665" s="20">
        <v>2024.0</v>
      </c>
      <c r="E2665" s="3" t="s">
        <v>3812</v>
      </c>
      <c r="F2665" s="7">
        <v>0.0542</v>
      </c>
      <c r="I2665" s="3" t="s">
        <v>12644</v>
      </c>
      <c r="J2665" s="3" t="s">
        <v>12645</v>
      </c>
      <c r="M2665" s="5" t="s">
        <v>12646</v>
      </c>
      <c r="N2665" s="5" t="s">
        <v>3811</v>
      </c>
      <c r="O2665" s="20">
        <v>2026.0</v>
      </c>
      <c r="P2665" s="20">
        <v>1.0</v>
      </c>
      <c r="Q2665" s="20">
        <v>1.0</v>
      </c>
    </row>
    <row r="2666">
      <c r="A2666" s="3" t="s">
        <v>12647</v>
      </c>
      <c r="B2666" s="3" t="s">
        <v>12648</v>
      </c>
      <c r="C2666" s="20">
        <v>4.0</v>
      </c>
      <c r="D2666" s="20">
        <v>2026.0</v>
      </c>
      <c r="E2666" s="3" t="s">
        <v>12642</v>
      </c>
      <c r="F2666" s="7">
        <v>0.0542</v>
      </c>
      <c r="L2666" s="3" t="s">
        <v>495</v>
      </c>
      <c r="M2666" s="5" t="s">
        <v>12649</v>
      </c>
      <c r="N2666" s="5" t="s">
        <v>3811</v>
      </c>
      <c r="O2666" s="20">
        <v>2026.0</v>
      </c>
      <c r="P2666" s="20">
        <v>1.0</v>
      </c>
      <c r="Q2666" s="20">
        <v>1.0</v>
      </c>
    </row>
    <row r="2667">
      <c r="A2667" s="3" t="s">
        <v>12650</v>
      </c>
      <c r="B2667" s="3" t="s">
        <v>12651</v>
      </c>
      <c r="C2667" s="20">
        <v>2.0</v>
      </c>
      <c r="D2667" s="20">
        <v>2026.0</v>
      </c>
      <c r="E2667" s="3" t="s">
        <v>11077</v>
      </c>
      <c r="F2667" s="7">
        <v>0.0425</v>
      </c>
      <c r="L2667" s="3" t="s">
        <v>523</v>
      </c>
      <c r="M2667" s="5" t="s">
        <v>12652</v>
      </c>
      <c r="N2667" s="5" t="s">
        <v>9294</v>
      </c>
      <c r="O2667" s="20">
        <v>2026.0</v>
      </c>
      <c r="P2667" s="20">
        <v>1.0</v>
      </c>
      <c r="Q2667" s="20">
        <v>1.0</v>
      </c>
    </row>
    <row r="2668">
      <c r="A2668" s="3" t="s">
        <v>12653</v>
      </c>
      <c r="B2668" s="3" t="s">
        <v>12654</v>
      </c>
      <c r="C2668" s="20">
        <v>2.0</v>
      </c>
      <c r="D2668" s="20">
        <v>2026.0</v>
      </c>
      <c r="E2668" s="3" t="s">
        <v>12655</v>
      </c>
      <c r="F2668" s="7">
        <v>0.17</v>
      </c>
      <c r="L2668" s="3" t="s">
        <v>523</v>
      </c>
      <c r="M2668" s="5" t="s">
        <v>12656</v>
      </c>
      <c r="N2668" s="5" t="s">
        <v>12657</v>
      </c>
      <c r="O2668" s="20">
        <v>2026.0</v>
      </c>
      <c r="P2668" s="20">
        <v>1.0</v>
      </c>
      <c r="Q2668" s="20">
        <v>1.0</v>
      </c>
    </row>
    <row r="2669">
      <c r="A2669" s="3" t="s">
        <v>12658</v>
      </c>
      <c r="B2669" s="3" t="s">
        <v>12659</v>
      </c>
      <c r="C2669" s="20">
        <v>2.0</v>
      </c>
      <c r="D2669" s="20">
        <v>2024.0</v>
      </c>
      <c r="E2669" s="3" t="s">
        <v>6101</v>
      </c>
      <c r="F2669" s="7">
        <v>0.15</v>
      </c>
      <c r="J2669" s="3" t="s">
        <v>12660</v>
      </c>
      <c r="M2669" s="5" t="s">
        <v>12661</v>
      </c>
      <c r="N2669" s="5" t="s">
        <v>6106</v>
      </c>
      <c r="O2669" s="20">
        <v>2026.0</v>
      </c>
      <c r="P2669" s="20">
        <v>1.0</v>
      </c>
      <c r="Q2669" s="20">
        <v>1.0</v>
      </c>
    </row>
    <row r="2670">
      <c r="A2670" s="3" t="s">
        <v>12662</v>
      </c>
      <c r="B2670" s="3" t="s">
        <v>12663</v>
      </c>
      <c r="C2670" s="20">
        <v>2.0</v>
      </c>
      <c r="D2670" s="20">
        <v>2026.0</v>
      </c>
      <c r="E2670" s="3" t="s">
        <v>12664</v>
      </c>
      <c r="F2670" s="7">
        <v>0.15</v>
      </c>
      <c r="L2670" s="3" t="s">
        <v>541</v>
      </c>
      <c r="M2670" s="5" t="s">
        <v>12665</v>
      </c>
      <c r="N2670" s="5" t="s">
        <v>6106</v>
      </c>
      <c r="O2670" s="20">
        <v>2026.0</v>
      </c>
      <c r="P2670" s="20">
        <v>1.0</v>
      </c>
      <c r="Q2670" s="3">
        <v>0.0</v>
      </c>
    </row>
    <row r="2671">
      <c r="A2671" s="3" t="s">
        <v>12664</v>
      </c>
      <c r="B2671" s="3" t="s">
        <v>12666</v>
      </c>
      <c r="C2671" s="20">
        <v>2.0</v>
      </c>
      <c r="D2671" s="20">
        <v>2025.0</v>
      </c>
      <c r="E2671" s="3" t="s">
        <v>12658</v>
      </c>
      <c r="F2671" s="7">
        <v>0.15</v>
      </c>
      <c r="J2671" s="3" t="s">
        <v>12667</v>
      </c>
      <c r="M2671" s="5" t="s">
        <v>12668</v>
      </c>
      <c r="N2671" s="5" t="s">
        <v>6106</v>
      </c>
      <c r="O2671" s="20">
        <v>2026.0</v>
      </c>
      <c r="P2671" s="20">
        <v>1.0</v>
      </c>
      <c r="Q2671" s="20">
        <v>1.0</v>
      </c>
    </row>
    <row r="2672">
      <c r="A2672" s="3" t="s">
        <v>12669</v>
      </c>
      <c r="B2672" s="3" t="s">
        <v>12670</v>
      </c>
      <c r="C2672" s="20">
        <v>2.0</v>
      </c>
      <c r="D2672" s="20">
        <v>2025.0</v>
      </c>
      <c r="E2672" s="3" t="s">
        <v>12671</v>
      </c>
      <c r="F2672" s="7">
        <v>0.0526</v>
      </c>
      <c r="I2672" s="3" t="s">
        <v>12672</v>
      </c>
      <c r="J2672" s="3" t="s">
        <v>12673</v>
      </c>
      <c r="M2672" s="5" t="s">
        <v>12674</v>
      </c>
      <c r="N2672" s="5" t="s">
        <v>12675</v>
      </c>
      <c r="O2672" s="20">
        <v>2026.0</v>
      </c>
      <c r="P2672" s="20">
        <v>1.0</v>
      </c>
      <c r="Q2672" s="20">
        <v>1.0</v>
      </c>
    </row>
    <row r="2673">
      <c r="A2673" s="3" t="s">
        <v>7294</v>
      </c>
      <c r="B2673" s="3" t="s">
        <v>12676</v>
      </c>
      <c r="C2673" s="20">
        <v>2.0</v>
      </c>
      <c r="D2673" s="20">
        <v>2025.0</v>
      </c>
      <c r="E2673" s="3" t="s">
        <v>7603</v>
      </c>
      <c r="F2673" s="7">
        <v>0.1046</v>
      </c>
      <c r="J2673" s="3" t="s">
        <v>12677</v>
      </c>
      <c r="M2673" s="5" t="s">
        <v>12678</v>
      </c>
      <c r="N2673" s="5" t="s">
        <v>7296</v>
      </c>
      <c r="O2673" s="20">
        <v>2026.0</v>
      </c>
      <c r="P2673" s="20">
        <v>1.0</v>
      </c>
      <c r="Q2673" s="20">
        <v>1.0</v>
      </c>
    </row>
    <row r="2674">
      <c r="A2674" s="3" t="s">
        <v>12679</v>
      </c>
      <c r="B2674" s="3" t="s">
        <v>12680</v>
      </c>
      <c r="C2674" s="20">
        <v>1.0</v>
      </c>
      <c r="D2674" s="20">
        <v>2025.0</v>
      </c>
      <c r="E2674" s="3" t="s">
        <v>12681</v>
      </c>
      <c r="F2674" s="7">
        <v>0.2</v>
      </c>
      <c r="J2674" s="3" t="s">
        <v>12682</v>
      </c>
      <c r="M2674" s="5" t="s">
        <v>12683</v>
      </c>
      <c r="N2674" s="5" t="s">
        <v>12684</v>
      </c>
      <c r="O2674" s="20">
        <v>2026.0</v>
      </c>
      <c r="P2674" s="20">
        <v>1.0</v>
      </c>
      <c r="Q2674" s="20">
        <v>1.0</v>
      </c>
    </row>
    <row r="2675">
      <c r="A2675" s="3" t="s">
        <v>12685</v>
      </c>
      <c r="B2675" s="3" t="s">
        <v>12686</v>
      </c>
      <c r="C2675" s="20">
        <v>1.0</v>
      </c>
      <c r="D2675" s="20">
        <v>2026.0</v>
      </c>
      <c r="E2675" s="3" t="s">
        <v>12679</v>
      </c>
      <c r="F2675" s="7">
        <v>0.2</v>
      </c>
      <c r="L2675" s="3" t="s">
        <v>523</v>
      </c>
      <c r="M2675" s="5" t="s">
        <v>12687</v>
      </c>
      <c r="N2675" s="5" t="s">
        <v>12684</v>
      </c>
      <c r="O2675" s="20">
        <v>2026.0</v>
      </c>
      <c r="P2675" s="20">
        <v>1.0</v>
      </c>
      <c r="Q2675" s="20">
        <v>1.0</v>
      </c>
    </row>
    <row r="2676">
      <c r="A2676" s="3" t="s">
        <v>12688</v>
      </c>
      <c r="B2676" s="3" t="s">
        <v>12689</v>
      </c>
      <c r="C2676" s="20">
        <v>4.0</v>
      </c>
      <c r="D2676" s="20">
        <v>2025.0</v>
      </c>
      <c r="E2676" s="3" t="s">
        <v>7867</v>
      </c>
      <c r="F2676" s="7">
        <v>0.0458</v>
      </c>
      <c r="I2676" s="3" t="s">
        <v>12690</v>
      </c>
      <c r="K2676" s="3" t="s">
        <v>12691</v>
      </c>
      <c r="L2676" s="3" t="s">
        <v>1027</v>
      </c>
      <c r="M2676" s="5" t="s">
        <v>12692</v>
      </c>
      <c r="N2676" s="5" t="s">
        <v>7873</v>
      </c>
      <c r="O2676" s="20">
        <v>2026.0</v>
      </c>
      <c r="P2676" s="20">
        <v>1.0</v>
      </c>
      <c r="Q2676" s="20">
        <v>1.0</v>
      </c>
    </row>
    <row r="2677">
      <c r="A2677" s="3" t="s">
        <v>12693</v>
      </c>
      <c r="B2677" s="3" t="s">
        <v>12694</v>
      </c>
      <c r="C2677" s="20">
        <v>4.0</v>
      </c>
      <c r="D2677" s="20">
        <v>2026.0</v>
      </c>
      <c r="E2677" s="3" t="s">
        <v>12695</v>
      </c>
      <c r="F2677" s="7">
        <v>0.2</v>
      </c>
      <c r="L2677" s="3" t="s">
        <v>541</v>
      </c>
      <c r="M2677" s="5" t="s">
        <v>12696</v>
      </c>
      <c r="N2677" s="5" t="s">
        <v>12697</v>
      </c>
      <c r="O2677" s="20">
        <v>2026.0</v>
      </c>
      <c r="P2677" s="20">
        <v>1.0</v>
      </c>
      <c r="Q2677" s="3">
        <v>0.0</v>
      </c>
    </row>
    <row r="2678">
      <c r="A2678" s="3" t="s">
        <v>12695</v>
      </c>
      <c r="B2678" s="3" t="s">
        <v>12698</v>
      </c>
      <c r="C2678" s="20">
        <v>4.0</v>
      </c>
      <c r="D2678" s="20">
        <v>2025.0</v>
      </c>
      <c r="E2678" s="3" t="s">
        <v>12699</v>
      </c>
      <c r="F2678" s="7">
        <v>0.2</v>
      </c>
      <c r="I2678" s="3" t="s">
        <v>12700</v>
      </c>
      <c r="J2678" s="3" t="s">
        <v>12701</v>
      </c>
      <c r="M2678" s="5" t="s">
        <v>12702</v>
      </c>
      <c r="N2678" s="5" t="s">
        <v>12697</v>
      </c>
      <c r="O2678" s="20">
        <v>2026.0</v>
      </c>
      <c r="P2678" s="20">
        <v>1.0</v>
      </c>
      <c r="Q2678" s="20">
        <v>1.0</v>
      </c>
    </row>
    <row r="2679">
      <c r="A2679" s="3" t="s">
        <v>6514</v>
      </c>
      <c r="B2679" s="3" t="s">
        <v>12703</v>
      </c>
      <c r="C2679" s="20">
        <v>3.0</v>
      </c>
      <c r="D2679" s="20">
        <v>2025.0</v>
      </c>
      <c r="E2679" s="3" t="s">
        <v>12704</v>
      </c>
      <c r="F2679" s="7">
        <v>0.15</v>
      </c>
      <c r="I2679" s="3" t="s">
        <v>12705</v>
      </c>
      <c r="J2679" s="3" t="s">
        <v>12706</v>
      </c>
      <c r="M2679" s="5" t="s">
        <v>12707</v>
      </c>
      <c r="N2679" s="5" t="s">
        <v>6516</v>
      </c>
      <c r="O2679" s="20">
        <v>2026.0</v>
      </c>
      <c r="P2679" s="20">
        <v>1.0</v>
      </c>
      <c r="Q2679" s="20">
        <v>1.0</v>
      </c>
    </row>
    <row r="2680">
      <c r="A2680" s="3" t="s">
        <v>12708</v>
      </c>
      <c r="B2680" s="3" t="s">
        <v>12709</v>
      </c>
      <c r="C2680" s="20">
        <v>2.0</v>
      </c>
      <c r="D2680" s="20">
        <v>2025.0</v>
      </c>
      <c r="E2680" s="3" t="s">
        <v>12710</v>
      </c>
      <c r="F2680" s="7">
        <v>0.15</v>
      </c>
      <c r="K2680" s="3" t="s">
        <v>12711</v>
      </c>
      <c r="M2680" s="5" t="s">
        <v>12712</v>
      </c>
      <c r="N2680" s="5" t="s">
        <v>12713</v>
      </c>
      <c r="O2680" s="20">
        <v>2026.0</v>
      </c>
      <c r="P2680" s="20">
        <v>1.0</v>
      </c>
      <c r="Q2680" s="20">
        <v>1.0</v>
      </c>
    </row>
    <row r="2681">
      <c r="A2681" s="3" t="s">
        <v>12714</v>
      </c>
      <c r="B2681" s="3" t="s">
        <v>12715</v>
      </c>
      <c r="C2681" s="20">
        <v>2.0</v>
      </c>
      <c r="D2681" s="20">
        <v>2026.0</v>
      </c>
      <c r="E2681" s="3" t="s">
        <v>614</v>
      </c>
      <c r="F2681" s="7">
        <v>0.2</v>
      </c>
      <c r="L2681" s="3" t="s">
        <v>523</v>
      </c>
      <c r="M2681" s="5" t="s">
        <v>71</v>
      </c>
      <c r="N2681" s="5" t="s">
        <v>615</v>
      </c>
      <c r="O2681" s="20">
        <v>2026.0</v>
      </c>
      <c r="P2681" s="20">
        <v>1.0</v>
      </c>
      <c r="Q2681" s="3">
        <v>0.0</v>
      </c>
    </row>
    <row r="2682">
      <c r="A2682" s="3" t="s">
        <v>12716</v>
      </c>
      <c r="B2682" s="3" t="s">
        <v>12717</v>
      </c>
      <c r="C2682" s="20">
        <v>2.0</v>
      </c>
      <c r="D2682" s="20">
        <v>2028.0</v>
      </c>
      <c r="E2682" s="3" t="s">
        <v>12718</v>
      </c>
      <c r="F2682" s="11"/>
      <c r="L2682" s="3" t="s">
        <v>495</v>
      </c>
      <c r="M2682" s="5" t="s">
        <v>12719</v>
      </c>
      <c r="N2682" s="5" t="s">
        <v>12720</v>
      </c>
      <c r="O2682" s="20">
        <v>2026.0</v>
      </c>
      <c r="P2682" s="20">
        <v>1.0</v>
      </c>
      <c r="Q2682" s="20">
        <v>1.0</v>
      </c>
    </row>
    <row r="2683">
      <c r="A2683" s="3" t="s">
        <v>12721</v>
      </c>
      <c r="B2683" s="3" t="s">
        <v>12722</v>
      </c>
      <c r="C2683" s="20">
        <v>3.0</v>
      </c>
      <c r="D2683" s="20">
        <v>2025.0</v>
      </c>
      <c r="E2683" s="3" t="s">
        <v>12723</v>
      </c>
      <c r="F2683" s="7">
        <v>0.135</v>
      </c>
      <c r="I2683" s="3" t="s">
        <v>12724</v>
      </c>
      <c r="J2683" s="3" t="s">
        <v>12725</v>
      </c>
      <c r="M2683" s="5" t="s">
        <v>12726</v>
      </c>
      <c r="N2683" s="5" t="s">
        <v>12727</v>
      </c>
      <c r="O2683" s="20">
        <v>2026.0</v>
      </c>
      <c r="P2683" s="20">
        <v>1.0</v>
      </c>
      <c r="Q2683" s="20">
        <v>1.0</v>
      </c>
    </row>
    <row r="2684">
      <c r="A2684" s="3" t="s">
        <v>12728</v>
      </c>
      <c r="B2684" s="3" t="s">
        <v>12729</v>
      </c>
      <c r="C2684" s="20">
        <v>2.0</v>
      </c>
      <c r="D2684" s="20">
        <v>2026.0</v>
      </c>
      <c r="E2684" s="3" t="s">
        <v>12323</v>
      </c>
      <c r="F2684" s="7">
        <v>0.2</v>
      </c>
      <c r="L2684" s="3" t="s">
        <v>523</v>
      </c>
      <c r="M2684" s="5" t="s">
        <v>12730</v>
      </c>
      <c r="N2684" s="5" t="s">
        <v>12329</v>
      </c>
      <c r="O2684" s="20">
        <v>2026.0</v>
      </c>
      <c r="P2684" s="20">
        <v>1.0</v>
      </c>
      <c r="Q2684" s="3">
        <v>0.0</v>
      </c>
    </row>
    <row r="2685">
      <c r="A2685" s="3" t="s">
        <v>12731</v>
      </c>
      <c r="B2685" s="3" t="s">
        <v>12732</v>
      </c>
      <c r="C2685" s="20">
        <v>1.0</v>
      </c>
      <c r="D2685" s="20">
        <v>2026.0</v>
      </c>
      <c r="E2685" s="3" t="s">
        <v>554</v>
      </c>
      <c r="F2685" s="7">
        <v>0.15</v>
      </c>
      <c r="L2685" s="3" t="s">
        <v>495</v>
      </c>
      <c r="M2685" s="5" t="s">
        <v>55</v>
      </c>
      <c r="N2685" s="5" t="s">
        <v>555</v>
      </c>
      <c r="O2685" s="20">
        <v>2026.0</v>
      </c>
      <c r="P2685" s="20">
        <v>1.0</v>
      </c>
      <c r="Q2685" s="3">
        <v>0.0</v>
      </c>
    </row>
    <row r="2686">
      <c r="A2686" s="3" t="s">
        <v>12733</v>
      </c>
      <c r="B2686" s="3" t="s">
        <v>12734</v>
      </c>
      <c r="C2686" s="20">
        <v>2.0</v>
      </c>
      <c r="D2686" s="20">
        <v>2025.0</v>
      </c>
      <c r="E2686" s="3" t="s">
        <v>7376</v>
      </c>
      <c r="F2686" s="7">
        <v>0.06</v>
      </c>
      <c r="I2686" s="3" t="s">
        <v>12735</v>
      </c>
      <c r="J2686" s="3" t="s">
        <v>12736</v>
      </c>
      <c r="M2686" s="5" t="s">
        <v>12737</v>
      </c>
      <c r="N2686" s="5" t="s">
        <v>7382</v>
      </c>
      <c r="O2686" s="20">
        <v>2026.0</v>
      </c>
      <c r="P2686" s="20">
        <v>1.0</v>
      </c>
      <c r="Q2686" s="20">
        <v>1.0</v>
      </c>
    </row>
    <row r="2687">
      <c r="A2687" s="3" t="s">
        <v>12738</v>
      </c>
      <c r="B2687" s="3" t="s">
        <v>12739</v>
      </c>
      <c r="C2687" s="20">
        <v>4.0</v>
      </c>
      <c r="D2687" s="20">
        <v>2024.0</v>
      </c>
      <c r="E2687" s="3" t="s">
        <v>2539</v>
      </c>
      <c r="F2687" s="7">
        <v>0.06</v>
      </c>
      <c r="J2687" s="3" t="s">
        <v>12740</v>
      </c>
      <c r="M2687" s="5" t="s">
        <v>12741</v>
      </c>
      <c r="N2687" s="5" t="s">
        <v>799</v>
      </c>
      <c r="O2687" s="20">
        <v>2026.0</v>
      </c>
      <c r="P2687" s="20">
        <v>1.0</v>
      </c>
      <c r="Q2687" s="20">
        <v>1.0</v>
      </c>
    </row>
    <row r="2688">
      <c r="A2688" s="3" t="s">
        <v>12742</v>
      </c>
      <c r="B2688" s="3" t="s">
        <v>12743</v>
      </c>
      <c r="C2688" s="20">
        <v>4.0</v>
      </c>
      <c r="D2688" s="20">
        <v>2024.0</v>
      </c>
      <c r="E2688" s="3" t="s">
        <v>12744</v>
      </c>
      <c r="F2688" s="7">
        <v>0.2</v>
      </c>
      <c r="J2688" s="3" t="s">
        <v>12745</v>
      </c>
      <c r="M2688" s="5" t="s">
        <v>12746</v>
      </c>
      <c r="N2688" s="5" t="s">
        <v>12747</v>
      </c>
      <c r="O2688" s="20">
        <v>2026.0</v>
      </c>
      <c r="P2688" s="20">
        <v>1.0</v>
      </c>
      <c r="Q2688" s="20">
        <v>1.0</v>
      </c>
    </row>
    <row r="2689">
      <c r="A2689" s="3" t="s">
        <v>12748</v>
      </c>
      <c r="B2689" s="3" t="s">
        <v>12749</v>
      </c>
      <c r="C2689" s="20">
        <v>4.0</v>
      </c>
      <c r="D2689" s="20">
        <v>2026.0</v>
      </c>
      <c r="E2689" s="3" t="s">
        <v>12750</v>
      </c>
      <c r="F2689" s="7">
        <v>0.12</v>
      </c>
      <c r="L2689" s="3" t="s">
        <v>541</v>
      </c>
      <c r="M2689" s="5" t="s">
        <v>12751</v>
      </c>
      <c r="N2689" s="5" t="s">
        <v>2394</v>
      </c>
      <c r="O2689" s="20">
        <v>2026.0</v>
      </c>
      <c r="P2689" s="20">
        <v>1.0</v>
      </c>
      <c r="Q2689" s="3">
        <v>0.0</v>
      </c>
    </row>
    <row r="2690">
      <c r="A2690" s="3" t="s">
        <v>12752</v>
      </c>
      <c r="B2690" s="3" t="s">
        <v>12753</v>
      </c>
      <c r="C2690" s="20">
        <v>4.0</v>
      </c>
      <c r="D2690" s="20">
        <v>2026.0</v>
      </c>
      <c r="E2690" s="3" t="s">
        <v>5691</v>
      </c>
      <c r="F2690" s="7">
        <v>0.1422</v>
      </c>
      <c r="J2690" s="3" t="s">
        <v>12754</v>
      </c>
      <c r="L2690" s="3" t="s">
        <v>1027</v>
      </c>
      <c r="M2690" s="5" t="s">
        <v>12755</v>
      </c>
      <c r="N2690" s="5" t="s">
        <v>3580</v>
      </c>
      <c r="O2690" s="20">
        <v>2026.0</v>
      </c>
      <c r="P2690" s="20">
        <v>1.0</v>
      </c>
      <c r="Q2690" s="3">
        <v>0.0</v>
      </c>
    </row>
    <row r="2691">
      <c r="A2691" s="3" t="s">
        <v>12756</v>
      </c>
      <c r="B2691" s="3" t="s">
        <v>12757</v>
      </c>
      <c r="C2691" s="20">
        <v>3.0</v>
      </c>
      <c r="D2691" s="20">
        <v>2026.0</v>
      </c>
      <c r="E2691" s="3" t="s">
        <v>12758</v>
      </c>
      <c r="F2691" s="11"/>
      <c r="L2691" s="3" t="s">
        <v>523</v>
      </c>
      <c r="M2691" s="5" t="s">
        <v>12759</v>
      </c>
      <c r="N2691" s="5" t="s">
        <v>12760</v>
      </c>
      <c r="O2691" s="20">
        <v>2026.0</v>
      </c>
      <c r="P2691" s="20">
        <v>1.0</v>
      </c>
      <c r="Q2691" s="3">
        <v>0.0</v>
      </c>
    </row>
    <row r="2692">
      <c r="A2692" s="3" t="s">
        <v>4100</v>
      </c>
      <c r="B2692" s="3" t="s">
        <v>12761</v>
      </c>
      <c r="C2692" s="20">
        <v>4.0</v>
      </c>
      <c r="D2692" s="20">
        <v>2025.0</v>
      </c>
      <c r="E2692" s="3" t="s">
        <v>4103</v>
      </c>
      <c r="F2692" s="7">
        <v>1.0</v>
      </c>
      <c r="I2692" s="3" t="s">
        <v>12762</v>
      </c>
      <c r="J2692" s="3" t="s">
        <v>12763</v>
      </c>
      <c r="L2692" s="3" t="s">
        <v>495</v>
      </c>
      <c r="M2692" s="5" t="s">
        <v>12764</v>
      </c>
      <c r="N2692" s="5" t="s">
        <v>4102</v>
      </c>
      <c r="O2692" s="20">
        <v>2026.0</v>
      </c>
      <c r="P2692" s="20">
        <v>1.0</v>
      </c>
      <c r="Q2692" s="20">
        <v>1.0</v>
      </c>
    </row>
    <row r="2693">
      <c r="A2693" s="3" t="s">
        <v>12765</v>
      </c>
      <c r="B2693" s="3" t="s">
        <v>12766</v>
      </c>
      <c r="C2693" s="20">
        <v>3.0</v>
      </c>
      <c r="D2693" s="20">
        <v>2024.0</v>
      </c>
      <c r="E2693" s="3" t="s">
        <v>3725</v>
      </c>
      <c r="F2693" s="7">
        <v>0.1</v>
      </c>
      <c r="J2693" s="3" t="s">
        <v>12767</v>
      </c>
      <c r="M2693" s="5" t="s">
        <v>12768</v>
      </c>
      <c r="N2693" s="5" t="s">
        <v>3731</v>
      </c>
      <c r="O2693" s="20">
        <v>2026.0</v>
      </c>
      <c r="P2693" s="20">
        <v>1.0</v>
      </c>
      <c r="Q2693" s="20">
        <v>1.0</v>
      </c>
    </row>
    <row r="2694">
      <c r="A2694" s="3" t="s">
        <v>12769</v>
      </c>
      <c r="B2694" s="3" t="s">
        <v>12770</v>
      </c>
      <c r="C2694" s="20">
        <v>4.0</v>
      </c>
      <c r="D2694" s="20">
        <v>2026.0</v>
      </c>
      <c r="E2694" s="3" t="s">
        <v>12771</v>
      </c>
      <c r="F2694" s="7">
        <v>0.163</v>
      </c>
      <c r="L2694" s="3" t="s">
        <v>495</v>
      </c>
      <c r="M2694" s="5" t="s">
        <v>12772</v>
      </c>
      <c r="N2694" s="5" t="s">
        <v>12773</v>
      </c>
      <c r="O2694" s="20">
        <v>2026.0</v>
      </c>
      <c r="P2694" s="20">
        <v>1.0</v>
      </c>
      <c r="Q2694" s="3">
        <v>0.0</v>
      </c>
    </row>
    <row r="2695">
      <c r="A2695" s="3" t="s">
        <v>12774</v>
      </c>
      <c r="B2695" s="3" t="s">
        <v>12775</v>
      </c>
      <c r="C2695" s="20">
        <v>1.0</v>
      </c>
      <c r="D2695" s="20">
        <v>2026.0</v>
      </c>
      <c r="E2695" s="3" t="s">
        <v>12776</v>
      </c>
      <c r="F2695" s="7">
        <v>0.13</v>
      </c>
      <c r="L2695" s="3" t="s">
        <v>495</v>
      </c>
      <c r="M2695" s="5" t="s">
        <v>12777</v>
      </c>
      <c r="N2695" s="5" t="s">
        <v>12778</v>
      </c>
      <c r="O2695" s="20">
        <v>2026.0</v>
      </c>
      <c r="P2695" s="20">
        <v>1.0</v>
      </c>
      <c r="Q2695" s="3">
        <v>0.0</v>
      </c>
    </row>
    <row r="2696">
      <c r="A2696" s="3" t="s">
        <v>12779</v>
      </c>
      <c r="B2696" s="3" t="s">
        <v>12780</v>
      </c>
      <c r="C2696" s="20">
        <v>3.0</v>
      </c>
      <c r="D2696" s="20">
        <v>2026.0</v>
      </c>
      <c r="E2696" s="3" t="s">
        <v>12781</v>
      </c>
      <c r="F2696" s="7">
        <v>0.11</v>
      </c>
      <c r="L2696" s="3" t="s">
        <v>495</v>
      </c>
      <c r="M2696" s="5" t="s">
        <v>12782</v>
      </c>
      <c r="N2696" s="5" t="s">
        <v>12783</v>
      </c>
      <c r="O2696" s="20">
        <v>2026.0</v>
      </c>
      <c r="P2696" s="20">
        <v>1.0</v>
      </c>
      <c r="Q2696" s="3">
        <v>0.0</v>
      </c>
    </row>
    <row r="2697">
      <c r="A2697" s="3" t="s">
        <v>12784</v>
      </c>
      <c r="B2697" s="3" t="s">
        <v>12785</v>
      </c>
      <c r="C2697" s="20">
        <v>1.0</v>
      </c>
      <c r="D2697" s="20">
        <v>2026.0</v>
      </c>
      <c r="E2697" s="3" t="s">
        <v>5584</v>
      </c>
      <c r="F2697" s="7">
        <v>0.028</v>
      </c>
      <c r="L2697" s="3" t="s">
        <v>495</v>
      </c>
      <c r="M2697" s="5" t="s">
        <v>12786</v>
      </c>
      <c r="N2697" s="5" t="s">
        <v>5590</v>
      </c>
      <c r="O2697" s="20">
        <v>2026.0</v>
      </c>
      <c r="P2697" s="20">
        <v>1.0</v>
      </c>
      <c r="Q2697" s="20">
        <v>1.0</v>
      </c>
    </row>
    <row r="2698">
      <c r="A2698" s="3" t="s">
        <v>12787</v>
      </c>
      <c r="B2698" s="3" t="s">
        <v>12788</v>
      </c>
      <c r="C2698" s="20">
        <v>4.0</v>
      </c>
      <c r="D2698" s="20">
        <v>2025.0</v>
      </c>
      <c r="E2698" s="3" t="s">
        <v>12789</v>
      </c>
      <c r="F2698" s="7">
        <v>0.11</v>
      </c>
      <c r="J2698" s="3" t="s">
        <v>12790</v>
      </c>
      <c r="M2698" s="5" t="s">
        <v>12791</v>
      </c>
      <c r="N2698" s="5" t="s">
        <v>12792</v>
      </c>
      <c r="O2698" s="20">
        <v>2026.0</v>
      </c>
      <c r="P2698" s="20">
        <v>1.0</v>
      </c>
      <c r="Q2698" s="20">
        <v>1.0</v>
      </c>
    </row>
    <row r="2699">
      <c r="A2699" s="3" t="s">
        <v>12793</v>
      </c>
      <c r="B2699" s="3" t="s">
        <v>12794</v>
      </c>
      <c r="C2699" s="20">
        <v>4.0</v>
      </c>
      <c r="D2699" s="20">
        <v>2026.0</v>
      </c>
      <c r="E2699" s="3" t="s">
        <v>12787</v>
      </c>
      <c r="F2699" s="7">
        <v>0.11</v>
      </c>
      <c r="L2699" s="3" t="s">
        <v>1027</v>
      </c>
      <c r="M2699" s="5" t="s">
        <v>12795</v>
      </c>
      <c r="N2699" s="5" t="s">
        <v>12792</v>
      </c>
      <c r="O2699" s="20">
        <v>2026.0</v>
      </c>
      <c r="P2699" s="20">
        <v>1.0</v>
      </c>
      <c r="Q2699" s="3">
        <v>0.0</v>
      </c>
    </row>
    <row r="2700">
      <c r="A2700" s="3" t="s">
        <v>12796</v>
      </c>
      <c r="B2700" s="3" t="s">
        <v>12797</v>
      </c>
      <c r="C2700" s="20">
        <v>4.0</v>
      </c>
      <c r="D2700" s="20">
        <v>2026.0</v>
      </c>
      <c r="E2700" s="3" t="s">
        <v>12798</v>
      </c>
      <c r="F2700" s="11"/>
      <c r="L2700" s="3" t="s">
        <v>541</v>
      </c>
      <c r="M2700" s="5" t="s">
        <v>12799</v>
      </c>
      <c r="N2700" s="5" t="s">
        <v>6178</v>
      </c>
      <c r="O2700" s="20">
        <v>2026.0</v>
      </c>
      <c r="P2700" s="20">
        <v>1.0</v>
      </c>
      <c r="Q2700" s="3">
        <v>0.0</v>
      </c>
    </row>
    <row r="2701">
      <c r="A2701" s="3" t="s">
        <v>12800</v>
      </c>
      <c r="B2701" s="3" t="s">
        <v>12801</v>
      </c>
      <c r="C2701" s="20">
        <v>3.0</v>
      </c>
      <c r="D2701" s="20">
        <v>2025.0</v>
      </c>
      <c r="E2701" s="3" t="s">
        <v>5460</v>
      </c>
      <c r="F2701" s="7">
        <v>0.0814</v>
      </c>
      <c r="K2701" s="3" t="s">
        <v>12802</v>
      </c>
      <c r="M2701" s="5" t="s">
        <v>12803</v>
      </c>
      <c r="N2701" s="5" t="s">
        <v>5465</v>
      </c>
      <c r="O2701" s="20">
        <v>2026.0</v>
      </c>
      <c r="P2701" s="20">
        <v>1.0</v>
      </c>
      <c r="Q2701" s="20">
        <v>1.0</v>
      </c>
    </row>
    <row r="2702">
      <c r="A2702" s="3" t="s">
        <v>12804</v>
      </c>
      <c r="B2702" s="3" t="s">
        <v>12805</v>
      </c>
      <c r="C2702" s="20">
        <v>4.0</v>
      </c>
      <c r="D2702" s="20">
        <v>2026.0</v>
      </c>
      <c r="E2702" s="3" t="s">
        <v>12806</v>
      </c>
      <c r="F2702" s="11"/>
      <c r="L2702" s="3" t="s">
        <v>495</v>
      </c>
      <c r="M2702" s="5" t="s">
        <v>12807</v>
      </c>
      <c r="N2702" s="5" t="s">
        <v>12808</v>
      </c>
      <c r="O2702" s="20">
        <v>2026.0</v>
      </c>
      <c r="P2702" s="20">
        <v>1.0</v>
      </c>
      <c r="Q2702" s="3">
        <v>0.0</v>
      </c>
    </row>
    <row r="2703">
      <c r="A2703" s="3" t="s">
        <v>12809</v>
      </c>
      <c r="B2703" s="3" t="s">
        <v>12810</v>
      </c>
      <c r="C2703" s="20">
        <v>1.0</v>
      </c>
      <c r="D2703" s="20">
        <v>2027.0</v>
      </c>
      <c r="E2703" s="3" t="s">
        <v>4627</v>
      </c>
      <c r="F2703" s="7">
        <v>0.035</v>
      </c>
      <c r="L2703" s="3" t="s">
        <v>1027</v>
      </c>
      <c r="M2703" s="5" t="s">
        <v>12811</v>
      </c>
      <c r="N2703" s="5" t="s">
        <v>4633</v>
      </c>
      <c r="O2703" s="20">
        <v>2026.0</v>
      </c>
      <c r="P2703" s="20">
        <v>1.0</v>
      </c>
      <c r="Q2703" s="20">
        <v>1.0</v>
      </c>
    </row>
    <row r="2704">
      <c r="A2704" s="3" t="s">
        <v>12812</v>
      </c>
      <c r="B2704" s="3" t="s">
        <v>12813</v>
      </c>
      <c r="C2704" s="20">
        <v>4.0</v>
      </c>
      <c r="D2704" s="20">
        <v>2024.0</v>
      </c>
      <c r="E2704" s="3" t="s">
        <v>12304</v>
      </c>
      <c r="F2704" s="7">
        <v>0.05</v>
      </c>
      <c r="J2704" s="3" t="s">
        <v>12814</v>
      </c>
      <c r="M2704" s="5" t="s">
        <v>12815</v>
      </c>
      <c r="N2704" s="5" t="s">
        <v>2433</v>
      </c>
      <c r="O2704" s="20">
        <v>2026.0</v>
      </c>
      <c r="P2704" s="20">
        <v>1.0</v>
      </c>
      <c r="Q2704" s="20">
        <v>1.0</v>
      </c>
    </row>
    <row r="2705">
      <c r="A2705" s="3" t="s">
        <v>12816</v>
      </c>
      <c r="B2705" s="3" t="s">
        <v>12817</v>
      </c>
      <c r="C2705" s="20">
        <v>3.0</v>
      </c>
      <c r="D2705" s="20">
        <v>2026.0</v>
      </c>
      <c r="E2705" s="3" t="s">
        <v>12818</v>
      </c>
      <c r="F2705" s="7">
        <v>0.126</v>
      </c>
      <c r="L2705" s="3" t="s">
        <v>541</v>
      </c>
      <c r="M2705" s="5" t="s">
        <v>12819</v>
      </c>
      <c r="N2705" s="5" t="s">
        <v>3443</v>
      </c>
      <c r="O2705" s="20">
        <v>2026.0</v>
      </c>
      <c r="P2705" s="20">
        <v>1.0</v>
      </c>
      <c r="Q2705" s="3">
        <v>0.0</v>
      </c>
    </row>
    <row r="2706">
      <c r="A2706" s="3" t="s">
        <v>12820</v>
      </c>
      <c r="B2706" s="3" t="s">
        <v>12821</v>
      </c>
      <c r="C2706" s="20">
        <v>3.0</v>
      </c>
      <c r="D2706" s="20">
        <v>2026.0</v>
      </c>
      <c r="E2706" s="3" t="s">
        <v>12822</v>
      </c>
      <c r="F2706" s="11"/>
      <c r="L2706" s="3" t="s">
        <v>541</v>
      </c>
      <c r="M2706" s="5" t="s">
        <v>12823</v>
      </c>
      <c r="N2706" s="5" t="s">
        <v>12824</v>
      </c>
      <c r="O2706" s="20">
        <v>2026.0</v>
      </c>
      <c r="P2706" s="20">
        <v>1.0</v>
      </c>
      <c r="Q2706" s="3">
        <v>0.0</v>
      </c>
    </row>
    <row r="2707">
      <c r="A2707" s="3" t="s">
        <v>12825</v>
      </c>
      <c r="B2707" s="3" t="s">
        <v>12826</v>
      </c>
      <c r="C2707" s="20">
        <v>3.0</v>
      </c>
      <c r="D2707" s="20">
        <v>2026.0</v>
      </c>
      <c r="E2707" s="3" t="s">
        <v>12827</v>
      </c>
      <c r="F2707" s="7">
        <v>0.1</v>
      </c>
      <c r="L2707" s="3" t="s">
        <v>523</v>
      </c>
      <c r="M2707" s="5" t="s">
        <v>12828</v>
      </c>
      <c r="N2707" s="5" t="s">
        <v>12829</v>
      </c>
      <c r="O2707" s="20">
        <v>2026.0</v>
      </c>
      <c r="P2707" s="20">
        <v>1.0</v>
      </c>
      <c r="Q2707" s="20">
        <v>1.0</v>
      </c>
    </row>
    <row r="2708">
      <c r="A2708" s="3" t="s">
        <v>7144</v>
      </c>
      <c r="B2708" s="3" t="s">
        <v>12830</v>
      </c>
      <c r="C2708" s="20">
        <v>3.0</v>
      </c>
      <c r="D2708" s="20">
        <v>2025.0</v>
      </c>
      <c r="E2708" s="3" t="s">
        <v>11715</v>
      </c>
      <c r="F2708" s="7">
        <v>0.0323</v>
      </c>
      <c r="I2708" s="3" t="s">
        <v>12831</v>
      </c>
      <c r="J2708" s="3" t="s">
        <v>12832</v>
      </c>
      <c r="M2708" s="5" t="s">
        <v>12833</v>
      </c>
      <c r="N2708" s="5" t="s">
        <v>7146</v>
      </c>
      <c r="O2708" s="20">
        <v>2026.0</v>
      </c>
      <c r="P2708" s="20">
        <v>1.0</v>
      </c>
      <c r="Q2708" s="20">
        <v>1.0</v>
      </c>
    </row>
    <row r="2709">
      <c r="A2709" s="3" t="s">
        <v>12834</v>
      </c>
      <c r="B2709" s="3" t="s">
        <v>12835</v>
      </c>
      <c r="C2709" s="20">
        <v>2.0</v>
      </c>
      <c r="D2709" s="20">
        <v>2025.0</v>
      </c>
      <c r="E2709" s="3" t="s">
        <v>12836</v>
      </c>
      <c r="F2709" s="7">
        <v>0.15</v>
      </c>
      <c r="I2709" s="3" t="s">
        <v>12837</v>
      </c>
      <c r="J2709" s="3" t="s">
        <v>12838</v>
      </c>
      <c r="M2709" s="5" t="s">
        <v>12839</v>
      </c>
      <c r="N2709" s="5" t="s">
        <v>12840</v>
      </c>
      <c r="O2709" s="20">
        <v>2026.0</v>
      </c>
      <c r="P2709" s="20">
        <v>1.0</v>
      </c>
      <c r="Q2709" s="20">
        <v>1.0</v>
      </c>
    </row>
    <row r="2710">
      <c r="A2710" s="3" t="s">
        <v>12841</v>
      </c>
      <c r="B2710" s="3" t="s">
        <v>12842</v>
      </c>
      <c r="C2710" s="20">
        <v>2.0</v>
      </c>
      <c r="D2710" s="20">
        <v>2026.0</v>
      </c>
      <c r="E2710" s="3" t="s">
        <v>12834</v>
      </c>
      <c r="F2710" s="7">
        <v>0.15</v>
      </c>
      <c r="L2710" s="3" t="s">
        <v>495</v>
      </c>
      <c r="M2710" s="5" t="s">
        <v>12843</v>
      </c>
      <c r="N2710" s="5" t="s">
        <v>12840</v>
      </c>
      <c r="O2710" s="20">
        <v>2026.0</v>
      </c>
      <c r="P2710" s="20">
        <v>1.0</v>
      </c>
      <c r="Q2710" s="3">
        <v>0.0</v>
      </c>
    </row>
    <row r="2711">
      <c r="A2711" s="3" t="s">
        <v>12844</v>
      </c>
      <c r="B2711" s="3" t="s">
        <v>12845</v>
      </c>
      <c r="C2711" s="20">
        <v>1.0</v>
      </c>
      <c r="D2711" s="20">
        <v>2020.0</v>
      </c>
      <c r="F2711" s="11"/>
      <c r="G2711" s="6">
        <v>44279.0</v>
      </c>
      <c r="H2711" s="6">
        <v>43915.0</v>
      </c>
      <c r="K2711" s="3" t="s">
        <v>12846</v>
      </c>
      <c r="M2711" s="5" t="s">
        <v>12847</v>
      </c>
      <c r="N2711" s="5" t="s">
        <v>12081</v>
      </c>
      <c r="O2711" s="20">
        <v>2026.0</v>
      </c>
      <c r="P2711" s="20">
        <v>1.0</v>
      </c>
      <c r="Q2711" s="3">
        <v>0.0</v>
      </c>
    </row>
    <row r="2712">
      <c r="A2712" s="3" t="s">
        <v>12848</v>
      </c>
      <c r="B2712" s="3" t="s">
        <v>12849</v>
      </c>
      <c r="C2712" s="20">
        <v>2.0</v>
      </c>
      <c r="D2712" s="20">
        <v>2019.0</v>
      </c>
      <c r="F2712" s="11"/>
      <c r="G2712" s="6">
        <v>43914.0</v>
      </c>
      <c r="H2712" s="6">
        <v>43549.0</v>
      </c>
      <c r="M2712" s="5" t="s">
        <v>12850</v>
      </c>
      <c r="N2712" s="5" t="s">
        <v>12081</v>
      </c>
      <c r="O2712" s="20">
        <v>2026.0</v>
      </c>
      <c r="P2712" s="20">
        <v>1.0</v>
      </c>
      <c r="Q2712" s="20">
        <v>1.0</v>
      </c>
    </row>
    <row r="2713">
      <c r="A2713" s="3" t="s">
        <v>12851</v>
      </c>
      <c r="B2713" s="3" t="s">
        <v>12852</v>
      </c>
      <c r="C2713" s="20">
        <v>3.0</v>
      </c>
      <c r="D2713" s="20">
        <v>2026.0</v>
      </c>
      <c r="E2713" s="3" t="s">
        <v>12853</v>
      </c>
      <c r="F2713" s="7">
        <v>0.15</v>
      </c>
      <c r="L2713" s="3" t="s">
        <v>495</v>
      </c>
      <c r="M2713" s="5" t="s">
        <v>12854</v>
      </c>
      <c r="N2713" s="5" t="s">
        <v>12855</v>
      </c>
      <c r="O2713" s="20">
        <v>2026.0</v>
      </c>
      <c r="P2713" s="20">
        <v>1.0</v>
      </c>
      <c r="Q2713" s="3">
        <v>0.0</v>
      </c>
    </row>
    <row r="2714">
      <c r="A2714" s="3" t="s">
        <v>12853</v>
      </c>
      <c r="B2714" s="3" t="s">
        <v>12856</v>
      </c>
      <c r="C2714" s="20">
        <v>3.0</v>
      </c>
      <c r="D2714" s="20">
        <v>2025.0</v>
      </c>
      <c r="E2714" s="3" t="s">
        <v>12857</v>
      </c>
      <c r="F2714" s="7">
        <v>0.15</v>
      </c>
      <c r="J2714" s="3" t="s">
        <v>12858</v>
      </c>
      <c r="M2714" s="5" t="s">
        <v>12859</v>
      </c>
      <c r="N2714" s="5" t="s">
        <v>12855</v>
      </c>
      <c r="O2714" s="20">
        <v>2026.0</v>
      </c>
      <c r="P2714" s="20">
        <v>1.0</v>
      </c>
      <c r="Q2714" s="20">
        <v>1.0</v>
      </c>
    </row>
    <row r="2715">
      <c r="A2715" s="3" t="s">
        <v>12860</v>
      </c>
      <c r="B2715" s="3" t="s">
        <v>12861</v>
      </c>
      <c r="C2715" s="20">
        <v>3.0</v>
      </c>
      <c r="D2715" s="20">
        <v>2025.0</v>
      </c>
      <c r="E2715" s="3" t="s">
        <v>7457</v>
      </c>
      <c r="F2715" s="7">
        <v>0.11</v>
      </c>
      <c r="K2715" s="3" t="s">
        <v>12862</v>
      </c>
      <c r="M2715" s="5" t="s">
        <v>12863</v>
      </c>
      <c r="N2715" s="5" t="s">
        <v>3834</v>
      </c>
      <c r="O2715" s="20">
        <v>2026.0</v>
      </c>
      <c r="P2715" s="20">
        <v>1.0</v>
      </c>
      <c r="Q2715" s="20">
        <v>1.0</v>
      </c>
    </row>
    <row r="2716">
      <c r="A2716" s="3" t="s">
        <v>12864</v>
      </c>
      <c r="B2716" s="3" t="s">
        <v>12865</v>
      </c>
      <c r="C2716" s="20">
        <v>2.0</v>
      </c>
      <c r="D2716" s="20">
        <v>2026.0</v>
      </c>
      <c r="E2716" s="3" t="s">
        <v>12866</v>
      </c>
      <c r="F2716" s="7">
        <v>0.08</v>
      </c>
      <c r="L2716" s="3" t="s">
        <v>523</v>
      </c>
      <c r="M2716" s="5" t="s">
        <v>12867</v>
      </c>
      <c r="N2716" s="5" t="s">
        <v>12868</v>
      </c>
      <c r="O2716" s="20">
        <v>2026.0</v>
      </c>
      <c r="P2716" s="20">
        <v>1.0</v>
      </c>
      <c r="Q2716" s="20">
        <v>1.0</v>
      </c>
    </row>
    <row r="2717">
      <c r="A2717" s="3" t="s">
        <v>12869</v>
      </c>
      <c r="B2717" s="3" t="s">
        <v>12870</v>
      </c>
      <c r="C2717" s="20">
        <v>4.0</v>
      </c>
      <c r="D2717" s="20">
        <v>2050.0</v>
      </c>
      <c r="E2717" s="3" t="s">
        <v>12871</v>
      </c>
      <c r="F2717" s="11"/>
      <c r="M2717" s="5" t="s">
        <v>12872</v>
      </c>
      <c r="N2717" s="5" t="s">
        <v>12873</v>
      </c>
      <c r="O2717" s="20">
        <v>2026.0</v>
      </c>
      <c r="P2717" s="20">
        <v>1.0</v>
      </c>
      <c r="Q2717" s="20">
        <v>1.0</v>
      </c>
    </row>
    <row r="2718">
      <c r="A2718" s="3" t="s">
        <v>12874</v>
      </c>
      <c r="B2718" s="3" t="s">
        <v>12875</v>
      </c>
      <c r="C2718" s="20">
        <v>3.0</v>
      </c>
      <c r="D2718" s="20">
        <v>2026.0</v>
      </c>
      <c r="E2718" s="3" t="s">
        <v>12876</v>
      </c>
      <c r="F2718" s="7">
        <v>0.12</v>
      </c>
      <c r="L2718" s="3" t="s">
        <v>541</v>
      </c>
      <c r="M2718" s="5" t="s">
        <v>12877</v>
      </c>
      <c r="N2718" s="5" t="s">
        <v>12878</v>
      </c>
      <c r="O2718" s="20">
        <v>2026.0</v>
      </c>
      <c r="P2718" s="20">
        <v>1.0</v>
      </c>
      <c r="Q2718" s="3">
        <v>0.0</v>
      </c>
    </row>
    <row r="2719">
      <c r="A2719" s="3" t="s">
        <v>12876</v>
      </c>
      <c r="B2719" s="3" t="s">
        <v>12879</v>
      </c>
      <c r="C2719" s="20">
        <v>3.0</v>
      </c>
      <c r="D2719" s="20">
        <v>2025.0</v>
      </c>
      <c r="E2719" s="3" t="s">
        <v>12880</v>
      </c>
      <c r="F2719" s="7">
        <v>0.12</v>
      </c>
      <c r="I2719" s="3" t="s">
        <v>12881</v>
      </c>
      <c r="J2719" s="3" t="s">
        <v>12882</v>
      </c>
      <c r="M2719" s="5" t="s">
        <v>12883</v>
      </c>
      <c r="N2719" s="5" t="s">
        <v>12878</v>
      </c>
      <c r="O2719" s="20">
        <v>2026.0</v>
      </c>
      <c r="P2719" s="20">
        <v>1.0</v>
      </c>
      <c r="Q2719" s="20">
        <v>1.0</v>
      </c>
    </row>
    <row r="2720">
      <c r="A2720" s="3" t="s">
        <v>12884</v>
      </c>
      <c r="B2720" s="3" t="s">
        <v>12885</v>
      </c>
      <c r="C2720" s="20">
        <v>3.0</v>
      </c>
      <c r="D2720" s="20">
        <v>2026.0</v>
      </c>
      <c r="E2720" s="3" t="s">
        <v>12886</v>
      </c>
      <c r="F2720" s="11"/>
      <c r="L2720" s="3" t="s">
        <v>523</v>
      </c>
      <c r="M2720" s="5" t="s">
        <v>12887</v>
      </c>
      <c r="N2720" s="5" t="s">
        <v>12888</v>
      </c>
      <c r="O2720" s="20">
        <v>2026.0</v>
      </c>
      <c r="P2720" s="20">
        <v>1.0</v>
      </c>
      <c r="Q2720" s="3">
        <v>0.0</v>
      </c>
    </row>
    <row r="2721">
      <c r="A2721" s="3" t="s">
        <v>12889</v>
      </c>
      <c r="B2721" s="3" t="s">
        <v>12890</v>
      </c>
      <c r="C2721" s="20">
        <v>1.0</v>
      </c>
      <c r="D2721" s="20">
        <v>2026.0</v>
      </c>
      <c r="E2721" s="3" t="s">
        <v>12891</v>
      </c>
      <c r="F2721" s="7">
        <v>0.05</v>
      </c>
      <c r="L2721" s="3" t="s">
        <v>523</v>
      </c>
      <c r="M2721" s="5" t="s">
        <v>12892</v>
      </c>
      <c r="N2721" s="5" t="s">
        <v>2935</v>
      </c>
      <c r="O2721" s="20">
        <v>2026.0</v>
      </c>
      <c r="P2721" s="20">
        <v>1.0</v>
      </c>
      <c r="Q2721" s="20">
        <v>1.0</v>
      </c>
    </row>
    <row r="2722">
      <c r="A2722" s="3" t="s">
        <v>12893</v>
      </c>
      <c r="B2722" s="3" t="s">
        <v>12894</v>
      </c>
      <c r="C2722" s="20">
        <v>2.0</v>
      </c>
      <c r="D2722" s="20">
        <v>2026.0</v>
      </c>
      <c r="E2722" s="3" t="s">
        <v>2739</v>
      </c>
      <c r="F2722" s="7">
        <v>0.12</v>
      </c>
      <c r="L2722" s="3" t="s">
        <v>495</v>
      </c>
      <c r="M2722" s="5" t="s">
        <v>12895</v>
      </c>
      <c r="N2722" s="5" t="s">
        <v>2745</v>
      </c>
      <c r="O2722" s="20">
        <v>2026.0</v>
      </c>
      <c r="P2722" s="20">
        <v>1.0</v>
      </c>
      <c r="Q2722" s="3">
        <v>0.0</v>
      </c>
    </row>
    <row r="2723">
      <c r="A2723" s="3" t="s">
        <v>12896</v>
      </c>
      <c r="B2723" s="3" t="s">
        <v>12897</v>
      </c>
      <c r="C2723" s="20">
        <v>4.0</v>
      </c>
      <c r="D2723" s="20">
        <v>2026.0</v>
      </c>
      <c r="E2723" s="3" t="s">
        <v>12898</v>
      </c>
      <c r="F2723" s="7">
        <v>0.1</v>
      </c>
      <c r="M2723" s="5" t="s">
        <v>12899</v>
      </c>
      <c r="N2723" s="5" t="s">
        <v>12900</v>
      </c>
      <c r="O2723" s="20">
        <v>2026.0</v>
      </c>
      <c r="P2723" s="20">
        <v>1.0</v>
      </c>
      <c r="Q2723" s="3">
        <v>0.0</v>
      </c>
    </row>
    <row r="2724">
      <c r="A2724" s="3" t="s">
        <v>7727</v>
      </c>
      <c r="B2724" s="3" t="s">
        <v>12901</v>
      </c>
      <c r="C2724" s="20">
        <v>1.0</v>
      </c>
      <c r="D2724" s="20">
        <v>2025.0</v>
      </c>
      <c r="E2724" s="3" t="s">
        <v>12902</v>
      </c>
      <c r="F2724" s="7">
        <v>0.15</v>
      </c>
      <c r="I2724" s="3" t="s">
        <v>12903</v>
      </c>
      <c r="J2724" s="3" t="s">
        <v>12904</v>
      </c>
      <c r="M2724" s="5" t="s">
        <v>12905</v>
      </c>
      <c r="N2724" s="5" t="s">
        <v>1504</v>
      </c>
      <c r="O2724" s="20">
        <v>2026.0</v>
      </c>
      <c r="P2724" s="20">
        <v>1.0</v>
      </c>
      <c r="Q2724" s="20">
        <v>1.0</v>
      </c>
    </row>
    <row r="2725">
      <c r="A2725" s="3" t="s">
        <v>7765</v>
      </c>
      <c r="B2725" s="3" t="s">
        <v>12906</v>
      </c>
      <c r="C2725" s="20">
        <v>3.0</v>
      </c>
      <c r="D2725" s="20">
        <v>2025.0</v>
      </c>
      <c r="E2725" s="3" t="s">
        <v>5832</v>
      </c>
      <c r="F2725" s="7">
        <v>0.11</v>
      </c>
      <c r="J2725" s="3" t="s">
        <v>12907</v>
      </c>
      <c r="M2725" s="5" t="s">
        <v>12908</v>
      </c>
      <c r="N2725" s="5" t="s">
        <v>5837</v>
      </c>
      <c r="O2725" s="20">
        <v>2026.0</v>
      </c>
      <c r="P2725" s="20">
        <v>1.0</v>
      </c>
      <c r="Q2725" s="20">
        <v>1.0</v>
      </c>
    </row>
    <row r="2726">
      <c r="A2726" s="3" t="s">
        <v>12909</v>
      </c>
      <c r="B2726" s="3" t="s">
        <v>12910</v>
      </c>
      <c r="C2726" s="20">
        <v>4.0</v>
      </c>
      <c r="D2726" s="20">
        <v>2025.0</v>
      </c>
      <c r="E2726" s="3" t="s">
        <v>12911</v>
      </c>
      <c r="F2726" s="7">
        <v>0.0288</v>
      </c>
      <c r="I2726" s="3" t="s">
        <v>12912</v>
      </c>
      <c r="J2726" s="3" t="s">
        <v>12913</v>
      </c>
      <c r="L2726" s="3" t="s">
        <v>523</v>
      </c>
      <c r="M2726" s="5" t="s">
        <v>12914</v>
      </c>
      <c r="N2726" s="5" t="s">
        <v>7614</v>
      </c>
      <c r="O2726" s="20">
        <v>2026.0</v>
      </c>
      <c r="P2726" s="20">
        <v>1.0</v>
      </c>
      <c r="Q2726" s="20">
        <v>1.0</v>
      </c>
    </row>
    <row r="2727">
      <c r="A2727" s="3" t="s">
        <v>12915</v>
      </c>
      <c r="B2727" s="3" t="s">
        <v>12916</v>
      </c>
      <c r="C2727" s="20">
        <v>4.0</v>
      </c>
      <c r="D2727" s="20">
        <v>2026.0</v>
      </c>
      <c r="E2727" s="3" t="s">
        <v>12909</v>
      </c>
      <c r="F2727" s="7">
        <v>0.0315</v>
      </c>
      <c r="M2727" s="5" t="s">
        <v>12917</v>
      </c>
      <c r="N2727" s="5" t="s">
        <v>7614</v>
      </c>
      <c r="O2727" s="20">
        <v>2026.0</v>
      </c>
      <c r="P2727" s="20">
        <v>1.0</v>
      </c>
      <c r="Q2727" s="3">
        <v>0.0</v>
      </c>
    </row>
    <row r="2728">
      <c r="A2728" s="3" t="s">
        <v>12918</v>
      </c>
      <c r="B2728" s="3" t="s">
        <v>12919</v>
      </c>
      <c r="C2728" s="20">
        <v>4.0</v>
      </c>
      <c r="D2728" s="20">
        <v>2026.0</v>
      </c>
      <c r="E2728" s="3" t="s">
        <v>814</v>
      </c>
      <c r="F2728" s="7">
        <v>0.15</v>
      </c>
      <c r="L2728" s="3" t="s">
        <v>495</v>
      </c>
      <c r="M2728" s="5" t="s">
        <v>110</v>
      </c>
      <c r="N2728" s="5" t="s">
        <v>815</v>
      </c>
      <c r="O2728" s="20">
        <v>2026.0</v>
      </c>
      <c r="P2728" s="20">
        <v>1.0</v>
      </c>
      <c r="Q2728" s="3">
        <v>0.0</v>
      </c>
    </row>
    <row r="2729">
      <c r="A2729" s="3" t="s">
        <v>814</v>
      </c>
      <c r="B2729" s="3" t="s">
        <v>12920</v>
      </c>
      <c r="C2729" s="20">
        <v>4.0</v>
      </c>
      <c r="D2729" s="20">
        <v>2025.0</v>
      </c>
      <c r="E2729" s="3" t="s">
        <v>7855</v>
      </c>
      <c r="F2729" s="7">
        <v>0.15</v>
      </c>
      <c r="J2729" s="3" t="s">
        <v>12921</v>
      </c>
      <c r="L2729" s="3" t="s">
        <v>495</v>
      </c>
      <c r="M2729" s="5" t="s">
        <v>12922</v>
      </c>
      <c r="N2729" s="5" t="s">
        <v>815</v>
      </c>
      <c r="O2729" s="20">
        <v>2026.0</v>
      </c>
      <c r="P2729" s="20">
        <v>1.0</v>
      </c>
      <c r="Q2729" s="20">
        <v>1.0</v>
      </c>
    </row>
    <row r="2730">
      <c r="A2730" s="3" t="s">
        <v>12923</v>
      </c>
      <c r="B2730" s="3" t="s">
        <v>12924</v>
      </c>
      <c r="C2730" s="20">
        <v>4.0</v>
      </c>
      <c r="D2730" s="20">
        <v>2025.0</v>
      </c>
      <c r="E2730" s="3" t="s">
        <v>12925</v>
      </c>
      <c r="F2730" s="7">
        <v>0.0667</v>
      </c>
      <c r="J2730" s="3" t="s">
        <v>12926</v>
      </c>
      <c r="L2730" s="3" t="s">
        <v>541</v>
      </c>
      <c r="M2730" s="5" t="s">
        <v>12927</v>
      </c>
      <c r="N2730" s="5" t="s">
        <v>12928</v>
      </c>
      <c r="O2730" s="20">
        <v>2026.0</v>
      </c>
      <c r="P2730" s="20">
        <v>1.0</v>
      </c>
      <c r="Q2730" s="3">
        <v>0.0</v>
      </c>
    </row>
    <row r="2731">
      <c r="A2731" s="3" t="s">
        <v>2545</v>
      </c>
      <c r="B2731" s="3" t="s">
        <v>12929</v>
      </c>
      <c r="C2731" s="20">
        <v>4.0</v>
      </c>
      <c r="D2731" s="20">
        <v>2025.0</v>
      </c>
      <c r="E2731" s="3" t="s">
        <v>12925</v>
      </c>
      <c r="F2731" s="7">
        <v>0.0667</v>
      </c>
      <c r="J2731" s="3" t="s">
        <v>12930</v>
      </c>
      <c r="L2731" s="3" t="s">
        <v>1027</v>
      </c>
      <c r="M2731" s="5" t="s">
        <v>12931</v>
      </c>
      <c r="N2731" s="5" t="s">
        <v>2547</v>
      </c>
      <c r="O2731" s="20">
        <v>2026.0</v>
      </c>
      <c r="P2731" s="20">
        <v>1.0</v>
      </c>
      <c r="Q2731" s="20">
        <v>1.0</v>
      </c>
    </row>
    <row r="2732">
      <c r="A2732" s="3" t="s">
        <v>12932</v>
      </c>
      <c r="B2732" s="3" t="s">
        <v>12933</v>
      </c>
      <c r="C2732" s="20">
        <v>4.0</v>
      </c>
      <c r="D2732" s="20">
        <v>2024.0</v>
      </c>
      <c r="E2732" s="3" t="s">
        <v>12934</v>
      </c>
      <c r="F2732" s="7">
        <v>0.15</v>
      </c>
      <c r="I2732" s="3" t="s">
        <v>12935</v>
      </c>
      <c r="J2732" s="3" t="s">
        <v>12936</v>
      </c>
      <c r="M2732" s="5" t="s">
        <v>12937</v>
      </c>
      <c r="N2732" s="5" t="s">
        <v>12938</v>
      </c>
      <c r="O2732" s="20">
        <v>2026.0</v>
      </c>
      <c r="P2732" s="20">
        <v>1.0</v>
      </c>
      <c r="Q2732" s="20">
        <v>1.0</v>
      </c>
    </row>
    <row r="2733">
      <c r="A2733" s="3" t="s">
        <v>12939</v>
      </c>
      <c r="B2733" s="3" t="s">
        <v>12940</v>
      </c>
      <c r="C2733" s="20">
        <v>4.0</v>
      </c>
      <c r="D2733" s="20">
        <v>2025.0</v>
      </c>
      <c r="E2733" s="3" t="s">
        <v>12932</v>
      </c>
      <c r="F2733" s="7">
        <v>0.15</v>
      </c>
      <c r="I2733" s="3" t="s">
        <v>12941</v>
      </c>
      <c r="J2733" s="3" t="s">
        <v>12942</v>
      </c>
      <c r="L2733" s="3" t="s">
        <v>495</v>
      </c>
      <c r="M2733" s="5" t="s">
        <v>12943</v>
      </c>
      <c r="N2733" s="5" t="s">
        <v>12938</v>
      </c>
      <c r="O2733" s="20">
        <v>2026.0</v>
      </c>
      <c r="P2733" s="20">
        <v>1.0</v>
      </c>
      <c r="Q2733" s="20">
        <v>1.0</v>
      </c>
    </row>
    <row r="2734">
      <c r="A2734" s="3" t="s">
        <v>12944</v>
      </c>
      <c r="B2734" s="3" t="s">
        <v>12945</v>
      </c>
      <c r="C2734" s="20">
        <v>4.0</v>
      </c>
      <c r="D2734" s="20">
        <v>2026.0</v>
      </c>
      <c r="E2734" s="3" t="s">
        <v>12939</v>
      </c>
      <c r="F2734" s="7">
        <v>0.15</v>
      </c>
      <c r="M2734" s="5" t="s">
        <v>12946</v>
      </c>
      <c r="N2734" s="5" t="s">
        <v>12938</v>
      </c>
      <c r="O2734" s="20">
        <v>2026.0</v>
      </c>
      <c r="P2734" s="20">
        <v>1.0</v>
      </c>
      <c r="Q2734" s="3">
        <v>0.0</v>
      </c>
    </row>
    <row r="2735">
      <c r="A2735" s="3" t="s">
        <v>12947</v>
      </c>
      <c r="B2735" s="3" t="s">
        <v>12948</v>
      </c>
      <c r="C2735" s="20">
        <v>4.0</v>
      </c>
      <c r="D2735" s="20">
        <v>2024.0</v>
      </c>
      <c r="E2735" s="3" t="s">
        <v>1415</v>
      </c>
      <c r="F2735" s="7">
        <v>0.0242</v>
      </c>
      <c r="I2735" s="3" t="s">
        <v>12949</v>
      </c>
      <c r="J2735" s="3" t="s">
        <v>12950</v>
      </c>
      <c r="M2735" s="5" t="s">
        <v>12951</v>
      </c>
      <c r="N2735" s="5" t="s">
        <v>1421</v>
      </c>
      <c r="O2735" s="20">
        <v>2026.0</v>
      </c>
      <c r="P2735" s="20">
        <v>1.0</v>
      </c>
      <c r="Q2735" s="20">
        <v>1.0</v>
      </c>
    </row>
    <row r="2736">
      <c r="A2736" s="3" t="s">
        <v>12952</v>
      </c>
      <c r="B2736" s="3" t="s">
        <v>12953</v>
      </c>
      <c r="C2736" s="20">
        <v>4.0</v>
      </c>
      <c r="D2736" s="20">
        <v>2025.0</v>
      </c>
      <c r="E2736" s="3" t="s">
        <v>12947</v>
      </c>
      <c r="F2736" s="7">
        <v>0.0242</v>
      </c>
      <c r="K2736" s="3" t="s">
        <v>12954</v>
      </c>
      <c r="L2736" s="3" t="s">
        <v>495</v>
      </c>
      <c r="M2736" s="5" t="s">
        <v>12955</v>
      </c>
      <c r="N2736" s="5" t="s">
        <v>1421</v>
      </c>
      <c r="O2736" s="20">
        <v>2026.0</v>
      </c>
      <c r="P2736" s="20">
        <v>1.0</v>
      </c>
      <c r="Q2736" s="20">
        <v>1.0</v>
      </c>
    </row>
    <row r="2737">
      <c r="A2737" s="3" t="s">
        <v>12956</v>
      </c>
      <c r="B2737" s="3" t="s">
        <v>12957</v>
      </c>
      <c r="C2737" s="20">
        <v>3.0</v>
      </c>
      <c r="D2737" s="20">
        <v>2026.0</v>
      </c>
      <c r="E2737" s="3" t="s">
        <v>12721</v>
      </c>
      <c r="F2737" s="7">
        <v>0.135</v>
      </c>
      <c r="L2737" s="3" t="s">
        <v>541</v>
      </c>
      <c r="M2737" s="5" t="s">
        <v>12958</v>
      </c>
      <c r="N2737" s="5" t="s">
        <v>12727</v>
      </c>
      <c r="O2737" s="20">
        <v>2026.0</v>
      </c>
      <c r="P2737" s="20">
        <v>1.0</v>
      </c>
      <c r="Q2737" s="3">
        <v>0.0</v>
      </c>
    </row>
    <row r="2738">
      <c r="A2738" s="3" t="s">
        <v>6427</v>
      </c>
      <c r="B2738" s="3" t="s">
        <v>12959</v>
      </c>
      <c r="C2738" s="20">
        <v>2.0</v>
      </c>
      <c r="D2738" s="20">
        <v>2025.0</v>
      </c>
      <c r="E2738" s="3" t="s">
        <v>6909</v>
      </c>
      <c r="F2738" s="7">
        <v>0.082568201</v>
      </c>
      <c r="J2738" s="3" t="s">
        <v>12960</v>
      </c>
      <c r="M2738" s="5" t="s">
        <v>12961</v>
      </c>
      <c r="N2738" s="5" t="s">
        <v>4392</v>
      </c>
      <c r="O2738" s="20">
        <v>2026.0</v>
      </c>
      <c r="P2738" s="20">
        <v>1.0</v>
      </c>
      <c r="Q2738" s="20">
        <v>1.0</v>
      </c>
    </row>
    <row r="2739">
      <c r="A2739" s="3" t="s">
        <v>12962</v>
      </c>
      <c r="B2739" s="3" t="s">
        <v>12963</v>
      </c>
      <c r="C2739" s="20">
        <v>3.0</v>
      </c>
      <c r="D2739" s="20">
        <v>2025.0</v>
      </c>
      <c r="E2739" s="3" t="s">
        <v>12765</v>
      </c>
      <c r="F2739" s="7">
        <v>0.1</v>
      </c>
      <c r="I2739" s="3" t="s">
        <v>12964</v>
      </c>
      <c r="M2739" s="5" t="s">
        <v>12965</v>
      </c>
      <c r="N2739" s="5" t="s">
        <v>3731</v>
      </c>
      <c r="O2739" s="20">
        <v>2026.0</v>
      </c>
      <c r="P2739" s="20">
        <v>1.0</v>
      </c>
      <c r="Q2739" s="20">
        <v>1.0</v>
      </c>
    </row>
    <row r="2740">
      <c r="A2740" s="3" t="s">
        <v>12966</v>
      </c>
      <c r="B2740" s="3" t="s">
        <v>12967</v>
      </c>
      <c r="C2740" s="20">
        <v>4.0</v>
      </c>
      <c r="D2740" s="20">
        <v>2026.0</v>
      </c>
      <c r="E2740" s="3" t="s">
        <v>798</v>
      </c>
      <c r="F2740" s="7">
        <v>0.06</v>
      </c>
      <c r="L2740" s="3" t="s">
        <v>495</v>
      </c>
      <c r="M2740" s="5" t="s">
        <v>104</v>
      </c>
      <c r="N2740" s="5" t="s">
        <v>799</v>
      </c>
      <c r="O2740" s="20">
        <v>2026.0</v>
      </c>
      <c r="P2740" s="20">
        <v>1.0</v>
      </c>
      <c r="Q2740" s="3">
        <v>0.0</v>
      </c>
    </row>
    <row r="2741">
      <c r="A2741" s="3" t="s">
        <v>798</v>
      </c>
      <c r="B2741" s="3" t="s">
        <v>12968</v>
      </c>
      <c r="C2741" s="20">
        <v>4.0</v>
      </c>
      <c r="D2741" s="20">
        <v>2025.0</v>
      </c>
      <c r="E2741" s="3" t="s">
        <v>12738</v>
      </c>
      <c r="F2741" s="7">
        <v>0.06</v>
      </c>
      <c r="I2741" s="3" t="s">
        <v>12969</v>
      </c>
      <c r="J2741" s="3" t="s">
        <v>12970</v>
      </c>
      <c r="M2741" s="5" t="s">
        <v>12971</v>
      </c>
      <c r="N2741" s="5" t="s">
        <v>799</v>
      </c>
      <c r="O2741" s="20">
        <v>2026.0</v>
      </c>
      <c r="P2741" s="20">
        <v>1.0</v>
      </c>
      <c r="Q2741" s="20">
        <v>1.0</v>
      </c>
    </row>
    <row r="2742">
      <c r="A2742" s="3" t="s">
        <v>12972</v>
      </c>
      <c r="B2742" s="3" t="s">
        <v>12973</v>
      </c>
      <c r="C2742" s="20">
        <v>3.0</v>
      </c>
      <c r="D2742" s="20">
        <v>2025.0</v>
      </c>
      <c r="E2742" s="3" t="s">
        <v>7505</v>
      </c>
      <c r="F2742" s="7">
        <v>0.03</v>
      </c>
      <c r="K2742" s="3" t="s">
        <v>12974</v>
      </c>
      <c r="M2742" s="5" t="s">
        <v>12975</v>
      </c>
      <c r="N2742" s="5" t="s">
        <v>1628</v>
      </c>
      <c r="O2742" s="20">
        <v>2026.0</v>
      </c>
      <c r="P2742" s="20">
        <v>1.0</v>
      </c>
      <c r="Q2742" s="20">
        <v>1.0</v>
      </c>
    </row>
    <row r="2743">
      <c r="A2743" s="3" t="s">
        <v>12976</v>
      </c>
      <c r="B2743" s="3" t="s">
        <v>12977</v>
      </c>
      <c r="C2743" s="20">
        <v>3.0</v>
      </c>
      <c r="D2743" s="20">
        <v>2026.0</v>
      </c>
      <c r="E2743" s="3" t="s">
        <v>7832</v>
      </c>
      <c r="F2743" s="7">
        <v>0.11</v>
      </c>
      <c r="L2743" s="3" t="s">
        <v>495</v>
      </c>
      <c r="M2743" s="5" t="s">
        <v>12978</v>
      </c>
      <c r="N2743" s="5" t="s">
        <v>2080</v>
      </c>
      <c r="O2743" s="20">
        <v>2026.0</v>
      </c>
      <c r="P2743" s="20">
        <v>1.0</v>
      </c>
      <c r="Q2743" s="3">
        <v>0.0</v>
      </c>
    </row>
    <row r="2744">
      <c r="A2744" s="3" t="s">
        <v>12979</v>
      </c>
      <c r="B2744" s="3" t="s">
        <v>12980</v>
      </c>
      <c r="C2744" s="20">
        <v>4.0</v>
      </c>
      <c r="D2744" s="20">
        <v>2026.0</v>
      </c>
      <c r="E2744" s="3" t="s">
        <v>12981</v>
      </c>
      <c r="F2744" s="7">
        <v>0.11</v>
      </c>
      <c r="M2744" s="5" t="s">
        <v>12982</v>
      </c>
      <c r="N2744" s="5" t="s">
        <v>12983</v>
      </c>
      <c r="O2744" s="20">
        <v>2026.0</v>
      </c>
      <c r="P2744" s="20">
        <v>1.0</v>
      </c>
      <c r="Q2744" s="3">
        <v>0.0</v>
      </c>
    </row>
    <row r="2745">
      <c r="A2745" s="3" t="s">
        <v>12984</v>
      </c>
      <c r="B2745" s="3" t="s">
        <v>12985</v>
      </c>
      <c r="C2745" s="20">
        <v>3.0</v>
      </c>
      <c r="D2745" s="20">
        <v>2026.0</v>
      </c>
      <c r="E2745" s="3" t="s">
        <v>12986</v>
      </c>
      <c r="F2745" s="7">
        <v>0.12</v>
      </c>
      <c r="L2745" s="3" t="s">
        <v>523</v>
      </c>
      <c r="M2745" s="5" t="s">
        <v>12987</v>
      </c>
      <c r="N2745" s="5" t="s">
        <v>12527</v>
      </c>
      <c r="O2745" s="20">
        <v>2026.0</v>
      </c>
      <c r="P2745" s="20">
        <v>1.0</v>
      </c>
      <c r="Q2745" s="20">
        <v>1.0</v>
      </c>
    </row>
    <row r="2746">
      <c r="A2746" s="3" t="s">
        <v>12988</v>
      </c>
      <c r="B2746" s="3" t="s">
        <v>12989</v>
      </c>
      <c r="C2746" s="20">
        <v>3.0</v>
      </c>
      <c r="D2746" s="20">
        <v>2026.0</v>
      </c>
      <c r="E2746" s="3" t="s">
        <v>740</v>
      </c>
      <c r="F2746" s="11"/>
      <c r="L2746" s="3" t="s">
        <v>541</v>
      </c>
      <c r="M2746" s="5" t="s">
        <v>92</v>
      </c>
      <c r="N2746" s="5" t="s">
        <v>741</v>
      </c>
      <c r="O2746" s="20">
        <v>2026.0</v>
      </c>
      <c r="P2746" s="20">
        <v>1.0</v>
      </c>
      <c r="Q2746" s="3">
        <v>0.0</v>
      </c>
    </row>
    <row r="2747">
      <c r="A2747" s="3" t="s">
        <v>12990</v>
      </c>
      <c r="B2747" s="3" t="s">
        <v>12991</v>
      </c>
      <c r="C2747" s="20">
        <v>3.0</v>
      </c>
      <c r="D2747" s="20">
        <v>2025.0</v>
      </c>
      <c r="E2747" s="3" t="s">
        <v>6673</v>
      </c>
      <c r="F2747" s="7">
        <v>0.0417</v>
      </c>
      <c r="K2747" s="3" t="s">
        <v>12992</v>
      </c>
      <c r="M2747" s="5" t="s">
        <v>12993</v>
      </c>
      <c r="N2747" s="5" t="s">
        <v>6672</v>
      </c>
      <c r="O2747" s="20">
        <v>2026.0</v>
      </c>
      <c r="P2747" s="20">
        <v>1.0</v>
      </c>
      <c r="Q2747" s="20">
        <v>1.0</v>
      </c>
    </row>
    <row r="2748">
      <c r="A2748" s="3" t="s">
        <v>12994</v>
      </c>
      <c r="B2748" s="3" t="s">
        <v>12995</v>
      </c>
      <c r="C2748" s="20">
        <v>1.0</v>
      </c>
      <c r="D2748" s="20">
        <v>2027.0</v>
      </c>
      <c r="E2748" s="3" t="s">
        <v>12996</v>
      </c>
      <c r="F2748" s="7">
        <v>0.135</v>
      </c>
      <c r="M2748" s="5" t="s">
        <v>12997</v>
      </c>
      <c r="N2748" s="5" t="s">
        <v>12998</v>
      </c>
      <c r="O2748" s="20">
        <v>2026.0</v>
      </c>
      <c r="P2748" s="20">
        <v>1.0</v>
      </c>
      <c r="Q2748" s="3">
        <v>0.0</v>
      </c>
    </row>
    <row r="2749">
      <c r="A2749" s="3" t="s">
        <v>12999</v>
      </c>
      <c r="B2749" s="3" t="s">
        <v>13000</v>
      </c>
      <c r="C2749" s="20">
        <v>4.0</v>
      </c>
      <c r="D2749" s="20">
        <v>2026.0</v>
      </c>
      <c r="E2749" s="3" t="s">
        <v>13001</v>
      </c>
      <c r="F2749" s="11"/>
      <c r="L2749" s="3" t="s">
        <v>541</v>
      </c>
      <c r="M2749" s="5" t="s">
        <v>13002</v>
      </c>
      <c r="N2749" s="5" t="s">
        <v>13003</v>
      </c>
      <c r="O2749" s="20">
        <v>2026.0</v>
      </c>
      <c r="P2749" s="20">
        <v>1.0</v>
      </c>
      <c r="Q2749" s="3">
        <v>0.0</v>
      </c>
    </row>
    <row r="2750">
      <c r="A2750" s="3" t="s">
        <v>13004</v>
      </c>
      <c r="B2750" s="3" t="s">
        <v>13005</v>
      </c>
      <c r="C2750" s="20">
        <v>3.0</v>
      </c>
      <c r="D2750" s="20">
        <v>2026.0</v>
      </c>
      <c r="E2750" s="3" t="s">
        <v>13006</v>
      </c>
      <c r="F2750" s="7">
        <v>0.0969</v>
      </c>
      <c r="L2750" s="3" t="s">
        <v>523</v>
      </c>
      <c r="M2750" s="5" t="s">
        <v>13007</v>
      </c>
      <c r="N2750" s="5" t="s">
        <v>3724</v>
      </c>
      <c r="O2750" s="20">
        <v>2026.0</v>
      </c>
      <c r="P2750" s="20">
        <v>1.0</v>
      </c>
      <c r="Q2750" s="3">
        <v>0.0</v>
      </c>
    </row>
    <row r="2751">
      <c r="A2751" s="3" t="s">
        <v>13006</v>
      </c>
      <c r="B2751" s="3" t="s">
        <v>13008</v>
      </c>
      <c r="C2751" s="20">
        <v>4.0</v>
      </c>
      <c r="D2751" s="20">
        <v>2025.0</v>
      </c>
      <c r="E2751" s="3" t="s">
        <v>7114</v>
      </c>
      <c r="F2751" s="7">
        <v>0.0969</v>
      </c>
      <c r="I2751" s="3" t="s">
        <v>13009</v>
      </c>
      <c r="J2751" s="3" t="s">
        <v>13010</v>
      </c>
      <c r="L2751" s="3" t="s">
        <v>523</v>
      </c>
      <c r="M2751" s="5" t="s">
        <v>13011</v>
      </c>
      <c r="N2751" s="5" t="s">
        <v>3724</v>
      </c>
      <c r="O2751" s="20">
        <v>2026.0</v>
      </c>
      <c r="P2751" s="20">
        <v>1.0</v>
      </c>
      <c r="Q2751" s="20">
        <v>1.0</v>
      </c>
    </row>
    <row r="2752">
      <c r="A2752" s="3" t="s">
        <v>13012</v>
      </c>
      <c r="B2752" s="3" t="s">
        <v>13013</v>
      </c>
      <c r="C2752" s="20">
        <v>4.0</v>
      </c>
      <c r="D2752" s="20">
        <v>2026.0</v>
      </c>
      <c r="E2752" s="3" t="s">
        <v>772</v>
      </c>
      <c r="F2752" s="11"/>
      <c r="M2752" s="5" t="s">
        <v>98</v>
      </c>
      <c r="N2752" s="5" t="s">
        <v>773</v>
      </c>
      <c r="O2752" s="20">
        <v>2026.0</v>
      </c>
      <c r="P2752" s="20">
        <v>1.0</v>
      </c>
      <c r="Q2752" s="3">
        <v>0.0</v>
      </c>
    </row>
    <row r="2753">
      <c r="A2753" s="3" t="s">
        <v>13014</v>
      </c>
      <c r="B2753" s="3" t="s">
        <v>13015</v>
      </c>
      <c r="C2753" s="20">
        <v>1.0</v>
      </c>
      <c r="D2753" s="20">
        <v>2026.0</v>
      </c>
      <c r="E2753" s="3" t="s">
        <v>604</v>
      </c>
      <c r="F2753" s="7">
        <v>0.0</v>
      </c>
      <c r="L2753" s="3" t="s">
        <v>495</v>
      </c>
      <c r="M2753" s="5" t="s">
        <v>69</v>
      </c>
      <c r="N2753" s="5" t="s">
        <v>605</v>
      </c>
      <c r="O2753" s="20">
        <v>2026.0</v>
      </c>
      <c r="P2753" s="20">
        <v>1.0</v>
      </c>
      <c r="Q2753" s="3">
        <v>0.0</v>
      </c>
    </row>
    <row r="2754">
      <c r="A2754" s="3" t="s">
        <v>13016</v>
      </c>
      <c r="B2754" s="3" t="s">
        <v>13017</v>
      </c>
      <c r="C2754" s="20">
        <v>2.0</v>
      </c>
      <c r="D2754" s="20">
        <v>2026.0</v>
      </c>
      <c r="E2754" s="3" t="s">
        <v>12669</v>
      </c>
      <c r="F2754" s="7">
        <v>0.0526</v>
      </c>
      <c r="L2754" s="3" t="s">
        <v>523</v>
      </c>
      <c r="M2754" s="5" t="s">
        <v>13018</v>
      </c>
      <c r="N2754" s="5" t="s">
        <v>12675</v>
      </c>
      <c r="O2754" s="20">
        <v>2026.0</v>
      </c>
      <c r="P2754" s="20">
        <v>1.0</v>
      </c>
      <c r="Q2754" s="20">
        <v>1.0</v>
      </c>
    </row>
    <row r="2755">
      <c r="A2755" s="3" t="s">
        <v>6583</v>
      </c>
      <c r="B2755" s="3" t="s">
        <v>13019</v>
      </c>
      <c r="C2755" s="20">
        <v>4.0</v>
      </c>
      <c r="D2755" s="20">
        <v>2025.0</v>
      </c>
      <c r="E2755" s="3" t="s">
        <v>5133</v>
      </c>
      <c r="F2755" s="7">
        <v>0.0414</v>
      </c>
      <c r="J2755" s="3" t="s">
        <v>13020</v>
      </c>
      <c r="L2755" s="3" t="s">
        <v>495</v>
      </c>
      <c r="M2755" s="5" t="s">
        <v>13021</v>
      </c>
      <c r="N2755" s="5" t="s">
        <v>5139</v>
      </c>
      <c r="O2755" s="20">
        <v>2026.0</v>
      </c>
      <c r="P2755" s="20">
        <v>1.0</v>
      </c>
      <c r="Q2755" s="20">
        <v>1.0</v>
      </c>
    </row>
    <row r="2756">
      <c r="A2756" s="3" t="s">
        <v>2767</v>
      </c>
      <c r="B2756" s="3" t="s">
        <v>13022</v>
      </c>
      <c r="C2756" s="20">
        <v>4.0</v>
      </c>
      <c r="D2756" s="20">
        <v>2025.0</v>
      </c>
      <c r="E2756" s="3" t="s">
        <v>6773</v>
      </c>
      <c r="F2756" s="7">
        <v>0.15</v>
      </c>
      <c r="J2756" s="3" t="s">
        <v>13023</v>
      </c>
      <c r="L2756" s="3" t="s">
        <v>523</v>
      </c>
      <c r="M2756" s="5" t="s">
        <v>13024</v>
      </c>
      <c r="N2756" s="5" t="s">
        <v>2769</v>
      </c>
      <c r="O2756" s="20">
        <v>2026.0</v>
      </c>
      <c r="P2756" s="20">
        <v>1.0</v>
      </c>
      <c r="Q2756" s="20">
        <v>1.0</v>
      </c>
    </row>
    <row r="2757">
      <c r="A2757" s="3" t="s">
        <v>13025</v>
      </c>
      <c r="B2757" s="3" t="s">
        <v>13026</v>
      </c>
      <c r="C2757" s="20">
        <v>4.0</v>
      </c>
      <c r="D2757" s="20">
        <v>2026.0</v>
      </c>
      <c r="E2757" s="3" t="s">
        <v>13027</v>
      </c>
      <c r="F2757" s="11"/>
      <c r="L2757" s="3" t="s">
        <v>495</v>
      </c>
      <c r="M2757" s="5" t="s">
        <v>13028</v>
      </c>
      <c r="N2757" s="5" t="s">
        <v>13029</v>
      </c>
      <c r="O2757" s="20">
        <v>2026.0</v>
      </c>
      <c r="P2757" s="20">
        <v>1.0</v>
      </c>
      <c r="Q2757" s="3">
        <v>0.0</v>
      </c>
    </row>
    <row r="2758">
      <c r="A2758" s="3" t="s">
        <v>13030</v>
      </c>
      <c r="B2758" s="3" t="s">
        <v>13031</v>
      </c>
      <c r="C2758" s="20">
        <v>4.0</v>
      </c>
      <c r="D2758" s="20">
        <v>2026.0</v>
      </c>
      <c r="E2758" s="3" t="s">
        <v>12923</v>
      </c>
      <c r="F2758" s="7">
        <v>0.0667</v>
      </c>
      <c r="M2758" s="5" t="s">
        <v>13032</v>
      </c>
      <c r="N2758" s="5" t="s">
        <v>12928</v>
      </c>
      <c r="O2758" s="20">
        <v>2026.0</v>
      </c>
      <c r="P2758" s="20">
        <v>1.0</v>
      </c>
      <c r="Q2758" s="3">
        <v>0.0</v>
      </c>
    </row>
    <row r="2759">
      <c r="A2759" s="3" t="s">
        <v>13033</v>
      </c>
      <c r="B2759" s="3" t="s">
        <v>13034</v>
      </c>
      <c r="C2759" s="20">
        <v>4.0</v>
      </c>
      <c r="D2759" s="20">
        <v>2025.0</v>
      </c>
      <c r="E2759" s="3" t="s">
        <v>4875</v>
      </c>
      <c r="F2759" s="7">
        <v>0.0698</v>
      </c>
      <c r="K2759" s="3" t="s">
        <v>13035</v>
      </c>
      <c r="L2759" s="3" t="s">
        <v>495</v>
      </c>
      <c r="M2759" s="5" t="s">
        <v>13036</v>
      </c>
      <c r="N2759" s="5" t="s">
        <v>4881</v>
      </c>
      <c r="O2759" s="20">
        <v>2026.0</v>
      </c>
      <c r="P2759" s="20">
        <v>1.0</v>
      </c>
      <c r="Q2759" s="20">
        <v>1.0</v>
      </c>
    </row>
    <row r="2760">
      <c r="A2760" s="3" t="s">
        <v>13037</v>
      </c>
      <c r="B2760" s="3" t="s">
        <v>13038</v>
      </c>
      <c r="C2760" s="20">
        <v>1.0</v>
      </c>
      <c r="D2760" s="20">
        <v>2027.0</v>
      </c>
      <c r="E2760" s="3" t="s">
        <v>844</v>
      </c>
      <c r="F2760" s="7">
        <v>0.12</v>
      </c>
      <c r="L2760" s="3" t="s">
        <v>495</v>
      </c>
      <c r="M2760" s="5" t="s">
        <v>114</v>
      </c>
      <c r="N2760" s="5" t="s">
        <v>845</v>
      </c>
      <c r="O2760" s="20">
        <v>2026.0</v>
      </c>
      <c r="P2760" s="20">
        <v>1.0</v>
      </c>
      <c r="Q2760" s="3">
        <v>0.0</v>
      </c>
    </row>
    <row r="2761">
      <c r="A2761" s="3" t="s">
        <v>13039</v>
      </c>
      <c r="B2761" s="3" t="s">
        <v>13040</v>
      </c>
      <c r="C2761" s="20">
        <v>2.0</v>
      </c>
      <c r="D2761" s="20">
        <v>2026.0</v>
      </c>
      <c r="E2761" s="3" t="s">
        <v>13041</v>
      </c>
      <c r="F2761" s="7">
        <v>0.15</v>
      </c>
      <c r="L2761" s="3" t="s">
        <v>495</v>
      </c>
      <c r="M2761" s="5" t="s">
        <v>13042</v>
      </c>
      <c r="N2761" s="5" t="s">
        <v>13043</v>
      </c>
      <c r="O2761" s="20">
        <v>2026.0</v>
      </c>
      <c r="P2761" s="20">
        <v>1.0</v>
      </c>
      <c r="Q2761" s="3">
        <v>0.0</v>
      </c>
    </row>
    <row r="2762">
      <c r="A2762" s="3" t="s">
        <v>13041</v>
      </c>
      <c r="B2762" s="3" t="s">
        <v>13044</v>
      </c>
      <c r="C2762" s="20">
        <v>2.0</v>
      </c>
      <c r="D2762" s="20">
        <v>2025.0</v>
      </c>
      <c r="E2762" s="3" t="s">
        <v>13045</v>
      </c>
      <c r="F2762" s="7">
        <v>0.15</v>
      </c>
      <c r="I2762" s="3" t="s">
        <v>13046</v>
      </c>
      <c r="J2762" s="3" t="s">
        <v>13047</v>
      </c>
      <c r="M2762" s="5" t="s">
        <v>13048</v>
      </c>
      <c r="N2762" s="5" t="s">
        <v>13043</v>
      </c>
      <c r="O2762" s="20">
        <v>2026.0</v>
      </c>
      <c r="P2762" s="20">
        <v>1.0</v>
      </c>
      <c r="Q2762" s="20">
        <v>1.0</v>
      </c>
    </row>
    <row r="2763">
      <c r="A2763" s="3" t="s">
        <v>13049</v>
      </c>
      <c r="B2763" s="3" t="s">
        <v>13050</v>
      </c>
      <c r="C2763" s="20">
        <v>3.0</v>
      </c>
      <c r="D2763" s="20">
        <v>2025.0</v>
      </c>
      <c r="E2763" s="3" t="s">
        <v>13051</v>
      </c>
      <c r="F2763" s="7">
        <v>0.1</v>
      </c>
      <c r="I2763" s="3" t="s">
        <v>13052</v>
      </c>
      <c r="J2763" s="3" t="s">
        <v>13053</v>
      </c>
      <c r="M2763" s="5" t="s">
        <v>13054</v>
      </c>
      <c r="N2763" s="5" t="s">
        <v>13055</v>
      </c>
      <c r="O2763" s="20">
        <v>2026.0</v>
      </c>
      <c r="P2763" s="20">
        <v>1.0</v>
      </c>
      <c r="Q2763" s="20">
        <v>1.0</v>
      </c>
    </row>
    <row r="2764">
      <c r="A2764" s="3" t="s">
        <v>13056</v>
      </c>
      <c r="B2764" s="3" t="s">
        <v>13057</v>
      </c>
      <c r="C2764" s="20">
        <v>3.0</v>
      </c>
      <c r="D2764" s="20">
        <v>2026.0</v>
      </c>
      <c r="E2764" s="3" t="s">
        <v>13049</v>
      </c>
      <c r="F2764" s="7">
        <v>0.1</v>
      </c>
      <c r="L2764" s="3" t="s">
        <v>495</v>
      </c>
      <c r="M2764" s="5" t="s">
        <v>13058</v>
      </c>
      <c r="N2764" s="5" t="s">
        <v>13055</v>
      </c>
      <c r="O2764" s="20">
        <v>2026.0</v>
      </c>
      <c r="P2764" s="20">
        <v>1.0</v>
      </c>
      <c r="Q2764" s="3">
        <v>0.0</v>
      </c>
    </row>
    <row r="2765">
      <c r="A2765" s="3" t="s">
        <v>13059</v>
      </c>
      <c r="B2765" s="3" t="s">
        <v>13060</v>
      </c>
      <c r="C2765" s="20">
        <v>3.0</v>
      </c>
      <c r="D2765" s="20">
        <v>2024.0</v>
      </c>
      <c r="E2765" s="3" t="s">
        <v>13061</v>
      </c>
      <c r="F2765" s="7">
        <v>0.2</v>
      </c>
      <c r="J2765" s="3" t="s">
        <v>13062</v>
      </c>
      <c r="M2765" s="5" t="s">
        <v>13063</v>
      </c>
      <c r="N2765" s="5" t="s">
        <v>721</v>
      </c>
      <c r="O2765" s="20">
        <v>2026.0</v>
      </c>
      <c r="P2765" s="20">
        <v>1.0</v>
      </c>
      <c r="Q2765" s="20">
        <v>1.0</v>
      </c>
    </row>
    <row r="2766">
      <c r="A2766" s="3" t="s">
        <v>720</v>
      </c>
      <c r="B2766" s="3" t="s">
        <v>13064</v>
      </c>
      <c r="C2766" s="20">
        <v>3.0</v>
      </c>
      <c r="D2766" s="20">
        <v>2025.0</v>
      </c>
      <c r="E2766" s="3" t="s">
        <v>13059</v>
      </c>
      <c r="F2766" s="7">
        <v>0.2</v>
      </c>
      <c r="I2766" s="3" t="s">
        <v>13065</v>
      </c>
      <c r="J2766" s="3" t="s">
        <v>13066</v>
      </c>
      <c r="M2766" s="5" t="s">
        <v>13067</v>
      </c>
      <c r="N2766" s="5" t="s">
        <v>721</v>
      </c>
      <c r="O2766" s="20">
        <v>2026.0</v>
      </c>
      <c r="P2766" s="20">
        <v>1.0</v>
      </c>
      <c r="Q2766" s="20">
        <v>1.0</v>
      </c>
    </row>
    <row r="2767">
      <c r="A2767" s="3" t="s">
        <v>13068</v>
      </c>
      <c r="B2767" s="3" t="s">
        <v>13069</v>
      </c>
      <c r="C2767" s="20">
        <v>3.0</v>
      </c>
      <c r="D2767" s="20">
        <v>2026.0</v>
      </c>
      <c r="E2767" s="3" t="s">
        <v>720</v>
      </c>
      <c r="F2767" s="7">
        <v>0.2</v>
      </c>
      <c r="L2767" s="3" t="s">
        <v>495</v>
      </c>
      <c r="M2767" s="5" t="s">
        <v>90</v>
      </c>
      <c r="N2767" s="5" t="s">
        <v>721</v>
      </c>
      <c r="O2767" s="20">
        <v>2026.0</v>
      </c>
      <c r="P2767" s="20">
        <v>1.0</v>
      </c>
      <c r="Q2767" s="3">
        <v>0.0</v>
      </c>
    </row>
    <row r="2768">
      <c r="A2768" s="3" t="s">
        <v>13070</v>
      </c>
      <c r="B2768" s="3" t="s">
        <v>13071</v>
      </c>
      <c r="C2768" s="20">
        <v>4.0</v>
      </c>
      <c r="D2768" s="20">
        <v>2026.0</v>
      </c>
      <c r="E2768" s="3" t="s">
        <v>13072</v>
      </c>
      <c r="F2768" s="7">
        <v>0.1631</v>
      </c>
      <c r="L2768" s="3" t="s">
        <v>541</v>
      </c>
      <c r="M2768" s="5" t="s">
        <v>13073</v>
      </c>
      <c r="N2768" s="5" t="s">
        <v>13074</v>
      </c>
      <c r="O2768" s="20">
        <v>2026.0</v>
      </c>
      <c r="P2768" s="20">
        <v>1.0</v>
      </c>
      <c r="Q2768" s="3">
        <v>0.0</v>
      </c>
    </row>
    <row r="2769">
      <c r="A2769" s="3" t="s">
        <v>13072</v>
      </c>
      <c r="B2769" s="3" t="s">
        <v>13075</v>
      </c>
      <c r="C2769" s="20">
        <v>4.0</v>
      </c>
      <c r="D2769" s="20">
        <v>2025.0</v>
      </c>
      <c r="E2769" s="3" t="s">
        <v>13076</v>
      </c>
      <c r="F2769" s="7">
        <v>0.1631</v>
      </c>
      <c r="I2769" s="3" t="s">
        <v>13077</v>
      </c>
      <c r="J2769" s="3" t="s">
        <v>13078</v>
      </c>
      <c r="L2769" s="3" t="s">
        <v>541</v>
      </c>
      <c r="M2769" s="5" t="s">
        <v>13079</v>
      </c>
      <c r="N2769" s="5" t="s">
        <v>13074</v>
      </c>
      <c r="O2769" s="20">
        <v>2026.0</v>
      </c>
      <c r="P2769" s="20">
        <v>1.0</v>
      </c>
      <c r="Q2769" s="20">
        <v>1.0</v>
      </c>
    </row>
    <row r="2770">
      <c r="A2770" s="3" t="s">
        <v>13080</v>
      </c>
      <c r="B2770" s="3" t="s">
        <v>13081</v>
      </c>
      <c r="C2770" s="20">
        <v>4.0</v>
      </c>
      <c r="D2770" s="20">
        <v>2025.0</v>
      </c>
      <c r="E2770" s="3" t="s">
        <v>1874</v>
      </c>
      <c r="F2770" s="11"/>
      <c r="J2770" s="3" t="s">
        <v>13082</v>
      </c>
      <c r="M2770" s="5" t="s">
        <v>13083</v>
      </c>
      <c r="N2770" s="5" t="s">
        <v>1879</v>
      </c>
      <c r="O2770" s="20">
        <v>2026.0</v>
      </c>
      <c r="P2770" s="20">
        <v>1.0</v>
      </c>
      <c r="Q2770" s="20">
        <v>1.0</v>
      </c>
    </row>
    <row r="2771">
      <c r="A2771" s="3" t="s">
        <v>13084</v>
      </c>
      <c r="B2771" s="3" t="s">
        <v>13085</v>
      </c>
      <c r="C2771" s="20">
        <v>4.0</v>
      </c>
      <c r="D2771" s="20">
        <v>2026.0</v>
      </c>
      <c r="E2771" s="3" t="s">
        <v>13080</v>
      </c>
      <c r="F2771" s="11"/>
      <c r="I2771" s="3" t="s">
        <v>13086</v>
      </c>
      <c r="L2771" s="3" t="s">
        <v>523</v>
      </c>
      <c r="M2771" s="5" t="s">
        <v>13087</v>
      </c>
      <c r="N2771" s="5" t="s">
        <v>1879</v>
      </c>
      <c r="O2771" s="20">
        <v>2026.0</v>
      </c>
      <c r="P2771" s="20">
        <v>1.0</v>
      </c>
      <c r="Q2771" s="3">
        <v>0.0</v>
      </c>
    </row>
    <row r="2772">
      <c r="A2772" s="3" t="s">
        <v>13088</v>
      </c>
      <c r="B2772" s="3" t="s">
        <v>13089</v>
      </c>
      <c r="C2772" s="20">
        <v>4.0</v>
      </c>
      <c r="D2772" s="20">
        <v>2026.0</v>
      </c>
      <c r="E2772" s="3" t="s">
        <v>778</v>
      </c>
      <c r="F2772" s="11"/>
      <c r="M2772" s="5" t="s">
        <v>100</v>
      </c>
      <c r="N2772" s="5" t="s">
        <v>779</v>
      </c>
      <c r="O2772" s="20">
        <v>2026.0</v>
      </c>
      <c r="P2772" s="20">
        <v>1.0</v>
      </c>
      <c r="Q2772" s="3">
        <v>0.0</v>
      </c>
    </row>
    <row r="2773">
      <c r="A2773" s="3" t="s">
        <v>7352</v>
      </c>
      <c r="B2773" s="3" t="s">
        <v>13090</v>
      </c>
      <c r="C2773" s="20">
        <v>4.0</v>
      </c>
      <c r="D2773" s="20">
        <v>2025.0</v>
      </c>
      <c r="E2773" s="3" t="s">
        <v>13091</v>
      </c>
      <c r="F2773" s="7">
        <v>0.15</v>
      </c>
      <c r="I2773" s="3" t="s">
        <v>13092</v>
      </c>
      <c r="J2773" s="3" t="s">
        <v>13093</v>
      </c>
      <c r="M2773" s="5" t="s">
        <v>13094</v>
      </c>
      <c r="N2773" s="5" t="s">
        <v>5719</v>
      </c>
      <c r="O2773" s="20">
        <v>2026.0</v>
      </c>
      <c r="P2773" s="20">
        <v>1.0</v>
      </c>
      <c r="Q2773" s="20">
        <v>1.0</v>
      </c>
    </row>
    <row r="2774">
      <c r="A2774" s="3" t="s">
        <v>13095</v>
      </c>
      <c r="B2774" s="3" t="s">
        <v>13096</v>
      </c>
      <c r="C2774" s="20">
        <v>4.0</v>
      </c>
      <c r="D2774" s="20">
        <v>2026.0</v>
      </c>
      <c r="E2774" s="3" t="s">
        <v>13097</v>
      </c>
      <c r="F2774" s="11"/>
      <c r="L2774" s="3" t="s">
        <v>495</v>
      </c>
      <c r="M2774" s="5" t="s">
        <v>13098</v>
      </c>
      <c r="N2774" s="5" t="s">
        <v>13099</v>
      </c>
      <c r="O2774" s="20">
        <v>2026.0</v>
      </c>
      <c r="P2774" s="20">
        <v>1.0</v>
      </c>
      <c r="Q2774" s="3">
        <v>0.0</v>
      </c>
    </row>
    <row r="2775">
      <c r="A2775" s="3" t="s">
        <v>13100</v>
      </c>
      <c r="B2775" s="3" t="s">
        <v>13101</v>
      </c>
      <c r="C2775" s="20">
        <v>4.0</v>
      </c>
      <c r="D2775" s="20">
        <v>2024.0</v>
      </c>
      <c r="E2775" s="3" t="s">
        <v>6901</v>
      </c>
      <c r="F2775" s="7">
        <v>0.11</v>
      </c>
      <c r="J2775" s="3" t="s">
        <v>13102</v>
      </c>
      <c r="M2775" s="5" t="s">
        <v>13103</v>
      </c>
      <c r="N2775" s="5" t="s">
        <v>3793</v>
      </c>
      <c r="O2775" s="20">
        <v>2026.0</v>
      </c>
      <c r="P2775" s="20">
        <v>1.0</v>
      </c>
      <c r="Q2775" s="20">
        <v>1.0</v>
      </c>
    </row>
    <row r="2776">
      <c r="A2776" s="3" t="s">
        <v>13104</v>
      </c>
      <c r="B2776" s="3" t="s">
        <v>13105</v>
      </c>
      <c r="C2776" s="20">
        <v>4.0</v>
      </c>
      <c r="D2776" s="20">
        <v>2026.0</v>
      </c>
      <c r="E2776" s="3" t="s">
        <v>13106</v>
      </c>
      <c r="F2776" s="7">
        <v>0.11</v>
      </c>
      <c r="L2776" s="3" t="s">
        <v>541</v>
      </c>
      <c r="M2776" s="5" t="s">
        <v>13107</v>
      </c>
      <c r="N2776" s="5" t="s">
        <v>3793</v>
      </c>
      <c r="O2776" s="20">
        <v>2026.0</v>
      </c>
      <c r="P2776" s="20">
        <v>1.0</v>
      </c>
      <c r="Q2776" s="3">
        <v>0.0</v>
      </c>
    </row>
    <row r="2777">
      <c r="A2777" s="3" t="s">
        <v>4574</v>
      </c>
      <c r="B2777" s="3" t="s">
        <v>13108</v>
      </c>
      <c r="C2777" s="20">
        <v>4.0</v>
      </c>
      <c r="D2777" s="20">
        <v>2024.0</v>
      </c>
      <c r="E2777" s="3" t="s">
        <v>13109</v>
      </c>
      <c r="F2777" s="7">
        <v>0.06</v>
      </c>
      <c r="J2777" s="3" t="s">
        <v>13110</v>
      </c>
      <c r="L2777" s="3" t="s">
        <v>523</v>
      </c>
      <c r="M2777" s="5" t="s">
        <v>13111</v>
      </c>
      <c r="N2777" s="5" t="s">
        <v>4577</v>
      </c>
      <c r="O2777" s="20">
        <v>2026.0</v>
      </c>
      <c r="P2777" s="20">
        <v>1.0</v>
      </c>
      <c r="Q2777" s="20">
        <v>1.0</v>
      </c>
    </row>
    <row r="2778">
      <c r="A2778" s="3" t="s">
        <v>13112</v>
      </c>
      <c r="B2778" s="3" t="s">
        <v>13113</v>
      </c>
      <c r="C2778" s="20">
        <v>2.0</v>
      </c>
      <c r="D2778" s="20">
        <v>2026.0</v>
      </c>
      <c r="E2778" s="3" t="s">
        <v>13114</v>
      </c>
      <c r="F2778" s="11"/>
      <c r="I2778" s="3" t="s">
        <v>13115</v>
      </c>
      <c r="L2778" s="3" t="s">
        <v>523</v>
      </c>
      <c r="M2778" s="5" t="s">
        <v>13116</v>
      </c>
      <c r="N2778" s="5" t="s">
        <v>13117</v>
      </c>
      <c r="O2778" s="20">
        <v>2026.0</v>
      </c>
      <c r="P2778" s="20">
        <v>1.0</v>
      </c>
      <c r="Q2778" s="20">
        <v>1.0</v>
      </c>
    </row>
    <row r="2779">
      <c r="A2779" s="3" t="s">
        <v>13118</v>
      </c>
      <c r="B2779" s="3" t="s">
        <v>13119</v>
      </c>
      <c r="C2779" s="20">
        <v>3.0</v>
      </c>
      <c r="D2779" s="20">
        <v>2026.0</v>
      </c>
      <c r="E2779" s="3" t="s">
        <v>13120</v>
      </c>
      <c r="F2779" s="7">
        <v>0.0345</v>
      </c>
      <c r="L2779" s="3" t="s">
        <v>1027</v>
      </c>
      <c r="M2779" s="5" t="s">
        <v>13121</v>
      </c>
      <c r="N2779" s="5" t="s">
        <v>6018</v>
      </c>
      <c r="O2779" s="20">
        <v>2026.0</v>
      </c>
      <c r="P2779" s="20">
        <v>1.0</v>
      </c>
      <c r="Q2779" s="3">
        <v>0.0</v>
      </c>
    </row>
    <row r="2780">
      <c r="A2780" s="3" t="s">
        <v>13120</v>
      </c>
      <c r="B2780" s="3" t="s">
        <v>13122</v>
      </c>
      <c r="C2780" s="20">
        <v>3.0</v>
      </c>
      <c r="D2780" s="20">
        <v>2025.0</v>
      </c>
      <c r="E2780" s="3" t="s">
        <v>6012</v>
      </c>
      <c r="F2780" s="7">
        <v>0.0345</v>
      </c>
      <c r="I2780" s="3" t="s">
        <v>13123</v>
      </c>
      <c r="J2780" s="3" t="s">
        <v>13124</v>
      </c>
      <c r="M2780" s="5" t="s">
        <v>13125</v>
      </c>
      <c r="N2780" s="5" t="s">
        <v>6018</v>
      </c>
      <c r="O2780" s="20">
        <v>2026.0</v>
      </c>
      <c r="P2780" s="20">
        <v>1.0</v>
      </c>
      <c r="Q2780" s="20">
        <v>1.0</v>
      </c>
    </row>
    <row r="2781">
      <c r="A2781" s="3" t="s">
        <v>13126</v>
      </c>
      <c r="B2781" s="3" t="s">
        <v>13127</v>
      </c>
      <c r="C2781" s="20">
        <v>4.0</v>
      </c>
      <c r="D2781" s="20">
        <v>2028.0</v>
      </c>
      <c r="E2781" s="3" t="s">
        <v>13128</v>
      </c>
      <c r="F2781" s="7">
        <v>0.04</v>
      </c>
      <c r="I2781" s="3" t="s">
        <v>13129</v>
      </c>
      <c r="L2781" s="3" t="s">
        <v>523</v>
      </c>
      <c r="M2781" s="5" t="s">
        <v>13130</v>
      </c>
      <c r="N2781" s="5" t="s">
        <v>9244</v>
      </c>
      <c r="O2781" s="20">
        <v>2026.0</v>
      </c>
      <c r="P2781" s="20">
        <v>1.0</v>
      </c>
      <c r="Q2781" s="3">
        <v>0.0</v>
      </c>
    </row>
    <row r="2782">
      <c r="A2782" s="3" t="s">
        <v>13131</v>
      </c>
      <c r="B2782" s="3" t="s">
        <v>13132</v>
      </c>
      <c r="C2782" s="20">
        <v>4.0</v>
      </c>
      <c r="D2782" s="20">
        <v>2026.0</v>
      </c>
      <c r="E2782" s="3" t="s">
        <v>13133</v>
      </c>
      <c r="F2782" s="7">
        <v>0.2</v>
      </c>
      <c r="L2782" s="3" t="s">
        <v>541</v>
      </c>
      <c r="M2782" s="5" t="s">
        <v>13134</v>
      </c>
      <c r="N2782" s="5" t="s">
        <v>542</v>
      </c>
      <c r="O2782" s="20">
        <v>2026.0</v>
      </c>
      <c r="P2782" s="20">
        <v>1.0</v>
      </c>
      <c r="Q2782" s="3">
        <v>0.0</v>
      </c>
    </row>
    <row r="2783">
      <c r="A2783" s="3" t="s">
        <v>13133</v>
      </c>
      <c r="B2783" s="3" t="s">
        <v>13135</v>
      </c>
      <c r="C2783" s="20">
        <v>4.0</v>
      </c>
      <c r="D2783" s="20">
        <v>2025.0</v>
      </c>
      <c r="E2783" s="3" t="s">
        <v>1207</v>
      </c>
      <c r="F2783" s="7">
        <v>0.2</v>
      </c>
      <c r="I2783" s="3" t="s">
        <v>13136</v>
      </c>
      <c r="J2783" s="3" t="s">
        <v>13137</v>
      </c>
      <c r="L2783" s="3" t="s">
        <v>541</v>
      </c>
      <c r="M2783" s="5" t="s">
        <v>13138</v>
      </c>
      <c r="N2783" s="5" t="s">
        <v>542</v>
      </c>
      <c r="O2783" s="20">
        <v>2026.0</v>
      </c>
      <c r="P2783" s="20">
        <v>1.0</v>
      </c>
      <c r="Q2783" s="20">
        <v>1.0</v>
      </c>
    </row>
    <row r="2784">
      <c r="A2784" s="3" t="s">
        <v>12898</v>
      </c>
      <c r="B2784" s="3" t="s">
        <v>13139</v>
      </c>
      <c r="C2784" s="20">
        <v>4.0</v>
      </c>
      <c r="D2784" s="20">
        <v>2025.0</v>
      </c>
      <c r="E2784" s="3" t="s">
        <v>13140</v>
      </c>
      <c r="F2784" s="7">
        <v>0.1</v>
      </c>
      <c r="I2784" s="3" t="s">
        <v>13141</v>
      </c>
      <c r="J2784" s="3" t="s">
        <v>13142</v>
      </c>
      <c r="L2784" s="3" t="s">
        <v>495</v>
      </c>
      <c r="M2784" s="5" t="s">
        <v>13143</v>
      </c>
      <c r="N2784" s="5" t="s">
        <v>12900</v>
      </c>
      <c r="O2784" s="20">
        <v>2026.0</v>
      </c>
      <c r="P2784" s="20">
        <v>1.0</v>
      </c>
      <c r="Q2784" s="20">
        <v>1.0</v>
      </c>
    </row>
    <row r="2785">
      <c r="A2785" s="3" t="s">
        <v>12601</v>
      </c>
      <c r="B2785" s="3" t="s">
        <v>13144</v>
      </c>
      <c r="C2785" s="20">
        <v>1.0</v>
      </c>
      <c r="D2785" s="20">
        <v>2025.0</v>
      </c>
      <c r="E2785" s="3" t="s">
        <v>13145</v>
      </c>
      <c r="F2785" s="7">
        <v>0.15</v>
      </c>
      <c r="I2785" s="3" t="s">
        <v>13146</v>
      </c>
      <c r="J2785" s="3" t="s">
        <v>13147</v>
      </c>
      <c r="M2785" s="5" t="s">
        <v>13148</v>
      </c>
      <c r="N2785" s="5" t="s">
        <v>12603</v>
      </c>
      <c r="O2785" s="20">
        <v>2026.0</v>
      </c>
      <c r="P2785" s="20">
        <v>1.0</v>
      </c>
      <c r="Q2785" s="20">
        <v>1.0</v>
      </c>
    </row>
    <row r="2786">
      <c r="A2786" s="3" t="s">
        <v>13149</v>
      </c>
      <c r="B2786" s="3" t="s">
        <v>13150</v>
      </c>
      <c r="C2786" s="20">
        <v>1.0</v>
      </c>
      <c r="D2786" s="20">
        <v>2026.0</v>
      </c>
      <c r="E2786" s="3" t="s">
        <v>5324</v>
      </c>
      <c r="F2786" s="7">
        <v>0.03</v>
      </c>
      <c r="L2786" s="3" t="s">
        <v>541</v>
      </c>
      <c r="M2786" s="5" t="s">
        <v>13151</v>
      </c>
      <c r="N2786" s="5" t="s">
        <v>13152</v>
      </c>
      <c r="O2786" s="20">
        <v>2026.0</v>
      </c>
      <c r="P2786" s="20">
        <v>1.0</v>
      </c>
      <c r="Q2786" s="3">
        <v>0.0</v>
      </c>
    </row>
    <row r="2787">
      <c r="A2787" s="3" t="s">
        <v>13153</v>
      </c>
      <c r="B2787" s="3" t="s">
        <v>13154</v>
      </c>
      <c r="C2787" s="20">
        <v>2.0</v>
      </c>
      <c r="D2787" s="20">
        <v>2026.0</v>
      </c>
      <c r="E2787" s="3" t="s">
        <v>9730</v>
      </c>
      <c r="F2787" s="7">
        <v>0.15</v>
      </c>
      <c r="L2787" s="3" t="s">
        <v>523</v>
      </c>
      <c r="M2787" s="5" t="s">
        <v>13155</v>
      </c>
      <c r="N2787" s="5" t="s">
        <v>7999</v>
      </c>
      <c r="O2787" s="20">
        <v>2026.0</v>
      </c>
      <c r="P2787" s="20">
        <v>1.0</v>
      </c>
      <c r="Q2787" s="20">
        <v>1.0</v>
      </c>
    </row>
    <row r="2788">
      <c r="A2788" s="3" t="s">
        <v>13156</v>
      </c>
      <c r="B2788" s="3" t="s">
        <v>13157</v>
      </c>
      <c r="C2788" s="20">
        <v>4.0</v>
      </c>
      <c r="D2788" s="20">
        <v>2025.0</v>
      </c>
      <c r="E2788" s="3" t="s">
        <v>13158</v>
      </c>
      <c r="F2788" s="7">
        <v>0.08</v>
      </c>
      <c r="I2788" s="3" t="s">
        <v>13159</v>
      </c>
      <c r="J2788" s="3" t="s">
        <v>13160</v>
      </c>
      <c r="M2788" s="5" t="s">
        <v>13161</v>
      </c>
      <c r="N2788" s="5" t="s">
        <v>13162</v>
      </c>
      <c r="O2788" s="20">
        <v>2026.0</v>
      </c>
      <c r="P2788" s="20">
        <v>1.0</v>
      </c>
      <c r="Q2788" s="20">
        <v>1.0</v>
      </c>
    </row>
    <row r="2789">
      <c r="A2789" s="3" t="s">
        <v>13163</v>
      </c>
      <c r="B2789" s="3" t="s">
        <v>13164</v>
      </c>
      <c r="C2789" s="20">
        <v>4.0</v>
      </c>
      <c r="D2789" s="20">
        <v>2026.0</v>
      </c>
      <c r="E2789" s="3" t="s">
        <v>13156</v>
      </c>
      <c r="F2789" s="7">
        <v>0.08</v>
      </c>
      <c r="L2789" s="3" t="s">
        <v>1027</v>
      </c>
      <c r="M2789" s="5" t="s">
        <v>13165</v>
      </c>
      <c r="N2789" s="5" t="s">
        <v>13162</v>
      </c>
      <c r="O2789" s="20">
        <v>2026.0</v>
      </c>
      <c r="P2789" s="20">
        <v>1.0</v>
      </c>
      <c r="Q2789" s="3">
        <v>0.0</v>
      </c>
    </row>
    <row r="2790">
      <c r="A2790" s="3" t="s">
        <v>12750</v>
      </c>
      <c r="B2790" s="3" t="s">
        <v>13166</v>
      </c>
      <c r="C2790" s="20">
        <v>4.0</v>
      </c>
      <c r="D2790" s="20">
        <v>2025.0</v>
      </c>
      <c r="E2790" s="3" t="s">
        <v>2395</v>
      </c>
      <c r="F2790" s="7">
        <v>0.12</v>
      </c>
      <c r="I2790" s="3" t="s">
        <v>13167</v>
      </c>
      <c r="J2790" s="3" t="s">
        <v>13168</v>
      </c>
      <c r="L2790" s="3" t="s">
        <v>541</v>
      </c>
      <c r="M2790" s="5" t="s">
        <v>13169</v>
      </c>
      <c r="N2790" s="5" t="s">
        <v>2394</v>
      </c>
      <c r="O2790" s="20">
        <v>2026.0</v>
      </c>
      <c r="P2790" s="20">
        <v>1.0</v>
      </c>
      <c r="Q2790" s="20">
        <v>1.0</v>
      </c>
    </row>
    <row r="2791">
      <c r="A2791" s="3" t="s">
        <v>13170</v>
      </c>
      <c r="B2791" s="3" t="s">
        <v>13171</v>
      </c>
      <c r="C2791" s="20">
        <v>1.0</v>
      </c>
      <c r="D2791" s="20">
        <v>2026.0</v>
      </c>
      <c r="E2791" s="3" t="s">
        <v>6576</v>
      </c>
      <c r="F2791" s="7">
        <v>0.0503</v>
      </c>
      <c r="L2791" s="3" t="s">
        <v>1027</v>
      </c>
      <c r="M2791" s="5" t="s">
        <v>13172</v>
      </c>
      <c r="N2791" s="5" t="s">
        <v>3957</v>
      </c>
      <c r="O2791" s="20">
        <v>2026.0</v>
      </c>
      <c r="P2791" s="20">
        <v>1.0</v>
      </c>
      <c r="Q2791" s="3">
        <v>0.0</v>
      </c>
    </row>
    <row r="2792">
      <c r="A2792" s="3" t="s">
        <v>13173</v>
      </c>
      <c r="B2792" s="3" t="s">
        <v>13174</v>
      </c>
      <c r="C2792" s="20">
        <v>4.0</v>
      </c>
      <c r="D2792" s="20">
        <v>2026.0</v>
      </c>
      <c r="E2792" s="3" t="s">
        <v>13175</v>
      </c>
      <c r="F2792" s="7">
        <v>0.125</v>
      </c>
      <c r="L2792" s="3" t="s">
        <v>523</v>
      </c>
      <c r="M2792" s="5" t="s">
        <v>13176</v>
      </c>
      <c r="N2792" s="5" t="s">
        <v>1842</v>
      </c>
      <c r="O2792" s="20">
        <v>2026.0</v>
      </c>
      <c r="P2792" s="20">
        <v>1.0</v>
      </c>
      <c r="Q2792" s="3">
        <v>0.0</v>
      </c>
    </row>
    <row r="2793">
      <c r="A2793" s="3" t="s">
        <v>13175</v>
      </c>
      <c r="B2793" s="3" t="s">
        <v>13177</v>
      </c>
      <c r="C2793" s="20">
        <v>4.0</v>
      </c>
      <c r="D2793" s="20">
        <v>2025.0</v>
      </c>
      <c r="E2793" s="3" t="s">
        <v>7908</v>
      </c>
      <c r="F2793" s="7">
        <v>0.125</v>
      </c>
      <c r="J2793" s="3" t="s">
        <v>13178</v>
      </c>
      <c r="L2793" s="3" t="s">
        <v>523</v>
      </c>
      <c r="M2793" s="5" t="s">
        <v>13179</v>
      </c>
      <c r="N2793" s="5" t="s">
        <v>1842</v>
      </c>
      <c r="O2793" s="20">
        <v>2026.0</v>
      </c>
      <c r="P2793" s="20">
        <v>1.0</v>
      </c>
      <c r="Q2793" s="20">
        <v>1.0</v>
      </c>
    </row>
    <row r="2794">
      <c r="A2794" s="3" t="s">
        <v>13180</v>
      </c>
      <c r="B2794" s="3" t="s">
        <v>6513</v>
      </c>
      <c r="C2794" s="20">
        <v>4.0</v>
      </c>
      <c r="D2794" s="20">
        <v>2026.0</v>
      </c>
      <c r="E2794" s="3" t="s">
        <v>13181</v>
      </c>
      <c r="F2794" s="11"/>
      <c r="L2794" s="3" t="s">
        <v>541</v>
      </c>
      <c r="M2794" s="5" t="s">
        <v>13182</v>
      </c>
      <c r="N2794" s="5" t="s">
        <v>6516</v>
      </c>
      <c r="O2794" s="20">
        <v>2026.0</v>
      </c>
      <c r="P2794" s="20">
        <v>1.0</v>
      </c>
      <c r="Q2794" s="20">
        <v>1.0</v>
      </c>
    </row>
    <row r="2795">
      <c r="A2795" s="3" t="s">
        <v>13183</v>
      </c>
      <c r="B2795" s="3" t="s">
        <v>13184</v>
      </c>
      <c r="C2795" s="20">
        <v>4.0</v>
      </c>
      <c r="D2795" s="20">
        <v>2025.0</v>
      </c>
      <c r="E2795" s="3" t="s">
        <v>12812</v>
      </c>
      <c r="F2795" s="7">
        <v>0.05</v>
      </c>
      <c r="I2795" s="3" t="s">
        <v>13185</v>
      </c>
      <c r="K2795" s="3" t="s">
        <v>13186</v>
      </c>
      <c r="L2795" s="3" t="s">
        <v>541</v>
      </c>
      <c r="M2795" s="5" t="s">
        <v>13187</v>
      </c>
      <c r="N2795" s="5" t="s">
        <v>2433</v>
      </c>
      <c r="O2795" s="20">
        <v>2026.0</v>
      </c>
      <c r="P2795" s="20">
        <v>1.0</v>
      </c>
      <c r="Q2795" s="20">
        <v>1.0</v>
      </c>
    </row>
    <row r="2796">
      <c r="A2796" s="3" t="s">
        <v>13188</v>
      </c>
      <c r="B2796" s="3" t="s">
        <v>13189</v>
      </c>
      <c r="C2796" s="20">
        <v>3.0</v>
      </c>
      <c r="D2796" s="20">
        <v>2026.0</v>
      </c>
      <c r="E2796" s="3" t="s">
        <v>2667</v>
      </c>
      <c r="F2796" s="7">
        <v>0.12</v>
      </c>
      <c r="L2796" s="3" t="s">
        <v>523</v>
      </c>
      <c r="M2796" s="5" t="s">
        <v>13190</v>
      </c>
      <c r="N2796" s="5" t="s">
        <v>2673</v>
      </c>
      <c r="O2796" s="20">
        <v>2026.0</v>
      </c>
      <c r="P2796" s="20">
        <v>1.0</v>
      </c>
      <c r="Q2796" s="3">
        <v>0.0</v>
      </c>
    </row>
    <row r="2797">
      <c r="A2797" s="3" t="s">
        <v>13191</v>
      </c>
      <c r="B2797" s="3" t="s">
        <v>13192</v>
      </c>
      <c r="C2797" s="20">
        <v>2.0</v>
      </c>
      <c r="D2797" s="20">
        <v>2026.0</v>
      </c>
      <c r="E2797" s="3" t="s">
        <v>691</v>
      </c>
      <c r="F2797" s="7">
        <v>0.136</v>
      </c>
      <c r="L2797" s="3" t="s">
        <v>495</v>
      </c>
      <c r="M2797" s="5" t="s">
        <v>86</v>
      </c>
      <c r="N2797" s="5" t="s">
        <v>692</v>
      </c>
      <c r="O2797" s="20">
        <v>2026.0</v>
      </c>
      <c r="P2797" s="20">
        <v>1.0</v>
      </c>
      <c r="Q2797" s="3">
        <v>0.0</v>
      </c>
    </row>
    <row r="2798">
      <c r="A2798" s="3" t="s">
        <v>13193</v>
      </c>
      <c r="B2798" s="3" t="s">
        <v>13194</v>
      </c>
      <c r="C2798" s="20">
        <v>1.0</v>
      </c>
      <c r="D2798" s="20">
        <v>2026.0</v>
      </c>
      <c r="E2798" s="3" t="s">
        <v>13195</v>
      </c>
      <c r="F2798" s="7">
        <v>0.12</v>
      </c>
      <c r="L2798" s="3" t="s">
        <v>523</v>
      </c>
      <c r="M2798" s="5" t="s">
        <v>13196</v>
      </c>
      <c r="N2798" s="5" t="s">
        <v>13197</v>
      </c>
      <c r="O2798" s="20">
        <v>2026.0</v>
      </c>
      <c r="P2798" s="20">
        <v>1.0</v>
      </c>
      <c r="Q2798" s="20">
        <v>1.0</v>
      </c>
    </row>
    <row r="2799">
      <c r="A2799" s="3" t="s">
        <v>13198</v>
      </c>
      <c r="B2799" s="3" t="s">
        <v>13199</v>
      </c>
      <c r="C2799" s="20">
        <v>1.0</v>
      </c>
      <c r="D2799" s="20">
        <v>2026.0</v>
      </c>
      <c r="E2799" s="3" t="s">
        <v>13200</v>
      </c>
      <c r="F2799" s="11"/>
      <c r="L2799" s="3" t="s">
        <v>541</v>
      </c>
      <c r="M2799" s="5" t="s">
        <v>13201</v>
      </c>
      <c r="N2799" s="5" t="s">
        <v>13202</v>
      </c>
      <c r="O2799" s="20">
        <v>2026.0</v>
      </c>
      <c r="P2799" s="20">
        <v>1.0</v>
      </c>
      <c r="Q2799" s="3">
        <v>0.0</v>
      </c>
    </row>
    <row r="2800">
      <c r="A2800" s="3" t="s">
        <v>13203</v>
      </c>
      <c r="B2800" s="3" t="s">
        <v>13204</v>
      </c>
      <c r="C2800" s="20">
        <v>4.0</v>
      </c>
      <c r="D2800" s="20">
        <v>2027.0</v>
      </c>
      <c r="E2800" s="3" t="s">
        <v>13205</v>
      </c>
      <c r="F2800" s="7">
        <v>0.0285</v>
      </c>
      <c r="M2800" s="5" t="s">
        <v>13206</v>
      </c>
      <c r="N2800" s="5" t="s">
        <v>10534</v>
      </c>
      <c r="O2800" s="20">
        <v>2026.0</v>
      </c>
      <c r="P2800" s="20">
        <v>1.0</v>
      </c>
      <c r="Q2800" s="3">
        <v>0.0</v>
      </c>
    </row>
    <row r="2801">
      <c r="A2801" s="3" t="s">
        <v>13207</v>
      </c>
      <c r="B2801" s="3" t="s">
        <v>13208</v>
      </c>
      <c r="C2801" s="20">
        <v>4.0</v>
      </c>
      <c r="D2801" s="20">
        <v>2026.0</v>
      </c>
      <c r="E2801" s="3" t="s">
        <v>7030</v>
      </c>
      <c r="F2801" s="7">
        <v>0.06</v>
      </c>
      <c r="M2801" s="5" t="s">
        <v>13209</v>
      </c>
      <c r="N2801" s="5" t="s">
        <v>5820</v>
      </c>
      <c r="O2801" s="20">
        <v>2026.0</v>
      </c>
      <c r="P2801" s="20">
        <v>1.0</v>
      </c>
      <c r="Q2801" s="3">
        <v>0.0</v>
      </c>
    </row>
    <row r="2802">
      <c r="A2802" s="3" t="s">
        <v>13210</v>
      </c>
      <c r="B2802" s="3" t="s">
        <v>13211</v>
      </c>
      <c r="C2802" s="20">
        <v>1.0</v>
      </c>
      <c r="D2802" s="20">
        <v>2026.0</v>
      </c>
      <c r="E2802" s="3" t="s">
        <v>13212</v>
      </c>
      <c r="F2802" s="7">
        <v>0.1359</v>
      </c>
      <c r="L2802" s="3" t="s">
        <v>541</v>
      </c>
      <c r="M2802" s="5" t="s">
        <v>13213</v>
      </c>
      <c r="N2802" s="5" t="s">
        <v>13214</v>
      </c>
      <c r="O2802" s="20">
        <v>2026.0</v>
      </c>
      <c r="P2802" s="20">
        <v>1.0</v>
      </c>
      <c r="Q2802" s="20">
        <v>1.0</v>
      </c>
    </row>
    <row r="2803">
      <c r="A2803" s="3" t="s">
        <v>13215</v>
      </c>
      <c r="B2803" s="3" t="s">
        <v>13216</v>
      </c>
      <c r="C2803" s="20">
        <v>4.0</v>
      </c>
      <c r="D2803" s="20">
        <v>2024.0</v>
      </c>
      <c r="E2803" s="3" t="s">
        <v>3620</v>
      </c>
      <c r="F2803" s="7">
        <v>0.057</v>
      </c>
      <c r="I2803" s="3" t="s">
        <v>13217</v>
      </c>
      <c r="J2803" s="3" t="s">
        <v>13218</v>
      </c>
      <c r="M2803" s="5" t="s">
        <v>13219</v>
      </c>
      <c r="N2803" s="5" t="s">
        <v>2246</v>
      </c>
      <c r="O2803" s="20">
        <v>2026.0</v>
      </c>
      <c r="P2803" s="20">
        <v>1.0</v>
      </c>
      <c r="Q2803" s="20">
        <v>1.0</v>
      </c>
    </row>
    <row r="2804">
      <c r="A2804" s="3" t="s">
        <v>13220</v>
      </c>
      <c r="B2804" s="3" t="s">
        <v>13221</v>
      </c>
      <c r="C2804" s="20">
        <v>3.0</v>
      </c>
      <c r="D2804" s="20">
        <v>2026.0</v>
      </c>
      <c r="E2804" s="3" t="s">
        <v>13215</v>
      </c>
      <c r="F2804" s="7">
        <v>0.052</v>
      </c>
      <c r="I2804" s="3" t="s">
        <v>13222</v>
      </c>
      <c r="L2804" s="3" t="s">
        <v>541</v>
      </c>
      <c r="M2804" s="5" t="s">
        <v>13223</v>
      </c>
      <c r="N2804" s="5" t="s">
        <v>2246</v>
      </c>
      <c r="O2804" s="20">
        <v>2026.0</v>
      </c>
      <c r="P2804" s="20">
        <v>1.0</v>
      </c>
      <c r="Q2804" s="3">
        <v>0.0</v>
      </c>
    </row>
    <row r="2805">
      <c r="A2805" s="3" t="s">
        <v>808</v>
      </c>
      <c r="B2805" s="3" t="s">
        <v>13224</v>
      </c>
      <c r="C2805" s="20">
        <v>4.0</v>
      </c>
      <c r="D2805" s="20">
        <v>2025.0</v>
      </c>
      <c r="E2805" s="3" t="s">
        <v>6167</v>
      </c>
      <c r="F2805" s="7">
        <v>0.18</v>
      </c>
      <c r="I2805" s="3" t="s">
        <v>13225</v>
      </c>
      <c r="J2805" s="3" t="s">
        <v>13226</v>
      </c>
      <c r="L2805" s="3" t="s">
        <v>541</v>
      </c>
      <c r="M2805" s="5" t="s">
        <v>13227</v>
      </c>
      <c r="N2805" s="5" t="s">
        <v>809</v>
      </c>
      <c r="O2805" s="20">
        <v>2026.0</v>
      </c>
      <c r="P2805" s="20">
        <v>1.0</v>
      </c>
      <c r="Q2805" s="20">
        <v>1.0</v>
      </c>
    </row>
    <row r="2806">
      <c r="A2806" s="3" t="s">
        <v>13228</v>
      </c>
      <c r="B2806" s="3" t="s">
        <v>13164</v>
      </c>
      <c r="C2806" s="20">
        <v>3.0</v>
      </c>
      <c r="D2806" s="20">
        <v>2026.0</v>
      </c>
      <c r="E2806" s="3" t="s">
        <v>13229</v>
      </c>
      <c r="F2806" s="11"/>
      <c r="L2806" s="3" t="s">
        <v>1027</v>
      </c>
      <c r="M2806" s="5" t="s">
        <v>13230</v>
      </c>
      <c r="N2806" s="5" t="s">
        <v>13162</v>
      </c>
      <c r="O2806" s="20">
        <v>2026.0</v>
      </c>
      <c r="P2806" s="20">
        <v>1.0</v>
      </c>
      <c r="Q2806" s="20">
        <v>1.0</v>
      </c>
    </row>
    <row r="2807">
      <c r="A2807" s="3" t="s">
        <v>13231</v>
      </c>
      <c r="B2807" s="3" t="s">
        <v>13164</v>
      </c>
      <c r="C2807" s="20">
        <v>1.0</v>
      </c>
      <c r="D2807" s="20">
        <v>2026.0</v>
      </c>
      <c r="E2807" s="3" t="s">
        <v>13232</v>
      </c>
      <c r="F2807" s="7">
        <v>0.08</v>
      </c>
      <c r="L2807" s="3" t="s">
        <v>1027</v>
      </c>
      <c r="M2807" s="5" t="s">
        <v>13233</v>
      </c>
      <c r="N2807" s="5" t="s">
        <v>13162</v>
      </c>
      <c r="O2807" s="20">
        <v>2026.0</v>
      </c>
      <c r="P2807" s="20">
        <v>1.0</v>
      </c>
      <c r="Q2807" s="20">
        <v>1.0</v>
      </c>
    </row>
    <row r="2808">
      <c r="A2808" s="3" t="s">
        <v>13234</v>
      </c>
      <c r="B2808" s="3" t="s">
        <v>13164</v>
      </c>
      <c r="C2808" s="20">
        <v>1.0</v>
      </c>
      <c r="D2808" s="20">
        <v>2026.0</v>
      </c>
      <c r="E2808" s="3" t="s">
        <v>13235</v>
      </c>
      <c r="F2808" s="7">
        <v>0.08</v>
      </c>
      <c r="L2808" s="3" t="s">
        <v>1027</v>
      </c>
      <c r="M2808" s="5" t="s">
        <v>13236</v>
      </c>
      <c r="N2808" s="5" t="s">
        <v>13162</v>
      </c>
      <c r="O2808" s="20">
        <v>2026.0</v>
      </c>
      <c r="P2808" s="20">
        <v>1.0</v>
      </c>
      <c r="Q2808" s="20">
        <v>1.0</v>
      </c>
    </row>
    <row r="2809">
      <c r="A2809" s="3" t="s">
        <v>13237</v>
      </c>
      <c r="B2809" s="3" t="s">
        <v>13238</v>
      </c>
      <c r="C2809" s="20">
        <v>4.0</v>
      </c>
      <c r="D2809" s="20">
        <v>2026.0</v>
      </c>
      <c r="E2809" s="3" t="s">
        <v>13239</v>
      </c>
      <c r="F2809" s="11"/>
      <c r="M2809" s="5" t="s">
        <v>13240</v>
      </c>
      <c r="N2809" s="5" t="s">
        <v>13241</v>
      </c>
      <c r="O2809" s="20">
        <v>2026.0</v>
      </c>
      <c r="P2809" s="20">
        <v>1.0</v>
      </c>
      <c r="Q2809" s="3">
        <v>0.0</v>
      </c>
    </row>
    <row r="2810">
      <c r="A2810" s="3" t="s">
        <v>13242</v>
      </c>
      <c r="B2810" s="3" t="s">
        <v>13243</v>
      </c>
      <c r="C2810" s="20">
        <v>4.0</v>
      </c>
      <c r="D2810" s="20">
        <v>2027.0</v>
      </c>
      <c r="E2810" s="3" t="s">
        <v>3205</v>
      </c>
      <c r="F2810" s="7">
        <v>0.15</v>
      </c>
      <c r="L2810" s="3" t="s">
        <v>523</v>
      </c>
      <c r="M2810" s="5" t="s">
        <v>13244</v>
      </c>
      <c r="N2810" s="5" t="s">
        <v>3210</v>
      </c>
      <c r="O2810" s="20">
        <v>2026.0</v>
      </c>
      <c r="P2810" s="20">
        <v>1.0</v>
      </c>
      <c r="Q2810" s="20">
        <v>1.0</v>
      </c>
    </row>
    <row r="2811">
      <c r="A2811" s="3" t="s">
        <v>13245</v>
      </c>
      <c r="B2811" s="3" t="s">
        <v>13246</v>
      </c>
      <c r="C2811" s="20">
        <v>1.0</v>
      </c>
      <c r="D2811" s="20">
        <v>2027.0</v>
      </c>
      <c r="E2811" s="3" t="s">
        <v>13247</v>
      </c>
      <c r="F2811" s="11"/>
      <c r="M2811" s="5" t="s">
        <v>13248</v>
      </c>
      <c r="N2811" s="5" t="s">
        <v>13249</v>
      </c>
      <c r="O2811" s="20">
        <v>2026.0</v>
      </c>
      <c r="P2811" s="20">
        <v>1.0</v>
      </c>
      <c r="Q2811" s="3">
        <v>0.0</v>
      </c>
    </row>
    <row r="2812">
      <c r="A2812" s="3" t="s">
        <v>13250</v>
      </c>
      <c r="B2812" s="3" t="s">
        <v>13251</v>
      </c>
      <c r="C2812" s="20">
        <v>1.0</v>
      </c>
      <c r="D2812" s="20">
        <v>2027.0</v>
      </c>
      <c r="E2812" s="3" t="s">
        <v>7788</v>
      </c>
      <c r="F2812" s="7">
        <v>0.045</v>
      </c>
      <c r="M2812" s="5" t="s">
        <v>13252</v>
      </c>
      <c r="N2812" s="5" t="s">
        <v>4822</v>
      </c>
      <c r="O2812" s="20">
        <v>2026.0</v>
      </c>
      <c r="P2812" s="20">
        <v>1.0</v>
      </c>
      <c r="Q2812" s="3">
        <v>0.0</v>
      </c>
    </row>
    <row r="2813">
      <c r="A2813" s="3" t="s">
        <v>13253</v>
      </c>
      <c r="B2813" s="3" t="s">
        <v>13254</v>
      </c>
      <c r="C2813" s="20">
        <v>3.0</v>
      </c>
      <c r="D2813" s="20">
        <v>2026.0</v>
      </c>
      <c r="E2813" s="3" t="s">
        <v>13255</v>
      </c>
      <c r="F2813" s="11"/>
      <c r="L2813" s="3" t="s">
        <v>495</v>
      </c>
      <c r="M2813" s="5" t="s">
        <v>13256</v>
      </c>
      <c r="N2813" s="5" t="s">
        <v>3923</v>
      </c>
      <c r="O2813" s="20">
        <v>2026.0</v>
      </c>
      <c r="P2813" s="20">
        <v>1.0</v>
      </c>
      <c r="Q2813" s="3">
        <v>0.0</v>
      </c>
    </row>
    <row r="2814">
      <c r="A2814" s="3" t="s">
        <v>12534</v>
      </c>
      <c r="B2814" s="3" t="s">
        <v>13257</v>
      </c>
      <c r="C2814" s="20">
        <v>3.0</v>
      </c>
      <c r="D2814" s="20">
        <v>2025.0</v>
      </c>
      <c r="E2814" s="3" t="s">
        <v>13258</v>
      </c>
      <c r="F2814" s="7">
        <v>0.0552</v>
      </c>
      <c r="I2814" s="3" t="s">
        <v>13259</v>
      </c>
      <c r="J2814" s="3" t="s">
        <v>13260</v>
      </c>
      <c r="M2814" s="5" t="s">
        <v>13261</v>
      </c>
      <c r="N2814" s="5" t="s">
        <v>1704</v>
      </c>
      <c r="O2814" s="20">
        <v>2026.0</v>
      </c>
      <c r="P2814" s="20">
        <v>1.0</v>
      </c>
      <c r="Q2814" s="20">
        <v>1.0</v>
      </c>
    </row>
    <row r="2815">
      <c r="A2815" s="3" t="s">
        <v>13262</v>
      </c>
      <c r="B2815" s="3" t="s">
        <v>13263</v>
      </c>
      <c r="C2815" s="20">
        <v>3.0</v>
      </c>
      <c r="D2815" s="20">
        <v>2024.0</v>
      </c>
      <c r="E2815" s="3" t="s">
        <v>1225</v>
      </c>
      <c r="F2815" s="7">
        <v>0.04</v>
      </c>
      <c r="J2815" s="3" t="s">
        <v>13264</v>
      </c>
      <c r="M2815" s="5" t="s">
        <v>13265</v>
      </c>
      <c r="N2815" s="5" t="s">
        <v>1230</v>
      </c>
      <c r="O2815" s="20">
        <v>2026.0</v>
      </c>
      <c r="P2815" s="20">
        <v>1.0</v>
      </c>
      <c r="Q2815" s="20">
        <v>1.0</v>
      </c>
    </row>
    <row r="2816">
      <c r="A2816" s="3" t="s">
        <v>13266</v>
      </c>
      <c r="B2816" s="3" t="s">
        <v>13267</v>
      </c>
      <c r="C2816" s="20">
        <v>3.0</v>
      </c>
      <c r="D2816" s="20">
        <v>2027.0</v>
      </c>
      <c r="E2816" s="3" t="s">
        <v>13262</v>
      </c>
      <c r="F2816" s="7">
        <v>0.04</v>
      </c>
      <c r="L2816" s="3" t="s">
        <v>1027</v>
      </c>
      <c r="M2816" s="5" t="s">
        <v>13268</v>
      </c>
      <c r="N2816" s="5" t="s">
        <v>1230</v>
      </c>
      <c r="O2816" s="20">
        <v>2026.0</v>
      </c>
      <c r="P2816" s="20">
        <v>1.0</v>
      </c>
      <c r="Q2816" s="3">
        <v>0.0</v>
      </c>
    </row>
    <row r="2817">
      <c r="A2817" s="3" t="s">
        <v>3855</v>
      </c>
      <c r="B2817" s="3" t="s">
        <v>13269</v>
      </c>
      <c r="C2817" s="20">
        <v>2.0</v>
      </c>
      <c r="D2817" s="20">
        <v>2023.0</v>
      </c>
      <c r="E2817" s="3" t="s">
        <v>3689</v>
      </c>
      <c r="F2817" s="7">
        <v>0.06</v>
      </c>
      <c r="J2817" s="3" t="s">
        <v>13270</v>
      </c>
      <c r="M2817" s="5" t="s">
        <v>13271</v>
      </c>
      <c r="N2817" s="5" t="s">
        <v>3694</v>
      </c>
      <c r="O2817" s="20">
        <v>2026.0</v>
      </c>
      <c r="P2817" s="20">
        <v>1.0</v>
      </c>
      <c r="Q2817" s="20">
        <v>1.0</v>
      </c>
    </row>
    <row r="2818">
      <c r="A2818" s="3" t="s">
        <v>13205</v>
      </c>
      <c r="B2818" s="3" t="s">
        <v>13272</v>
      </c>
      <c r="C2818" s="20">
        <v>4.0</v>
      </c>
      <c r="D2818" s="20">
        <v>2025.0</v>
      </c>
      <c r="E2818" s="3" t="s">
        <v>10528</v>
      </c>
      <c r="F2818" s="7">
        <v>0.0285</v>
      </c>
      <c r="J2818" s="3" t="s">
        <v>13273</v>
      </c>
      <c r="L2818" s="3" t="s">
        <v>523</v>
      </c>
      <c r="M2818" s="5" t="s">
        <v>13274</v>
      </c>
      <c r="N2818" s="5" t="s">
        <v>10534</v>
      </c>
      <c r="O2818" s="20">
        <v>2026.0</v>
      </c>
      <c r="P2818" s="20">
        <v>1.0</v>
      </c>
      <c r="Q2818" s="20">
        <v>1.0</v>
      </c>
    </row>
    <row r="2819">
      <c r="A2819" s="3" t="s">
        <v>13275</v>
      </c>
      <c r="B2819" s="3" t="s">
        <v>13276</v>
      </c>
      <c r="C2819" s="20">
        <v>1.0</v>
      </c>
      <c r="D2819" s="20">
        <v>2027.0</v>
      </c>
      <c r="E2819" s="3" t="s">
        <v>13277</v>
      </c>
      <c r="F2819" s="7">
        <v>0.136</v>
      </c>
      <c r="M2819" s="5" t="s">
        <v>13278</v>
      </c>
      <c r="N2819" s="5" t="s">
        <v>13279</v>
      </c>
      <c r="O2819" s="20">
        <v>2026.0</v>
      </c>
      <c r="P2819" s="20">
        <v>1.0</v>
      </c>
      <c r="Q2819" s="3">
        <v>0.0</v>
      </c>
    </row>
    <row r="2820">
      <c r="A2820" s="3" t="s">
        <v>13277</v>
      </c>
      <c r="B2820" s="3" t="s">
        <v>13280</v>
      </c>
      <c r="C2820" s="20">
        <v>1.0</v>
      </c>
      <c r="D2820" s="20">
        <v>2026.0</v>
      </c>
      <c r="E2820" s="3" t="s">
        <v>13281</v>
      </c>
      <c r="F2820" s="7">
        <v>0.136</v>
      </c>
      <c r="I2820" s="3" t="s">
        <v>13282</v>
      </c>
      <c r="J2820" s="3" t="s">
        <v>13283</v>
      </c>
      <c r="L2820" s="3" t="s">
        <v>523</v>
      </c>
      <c r="M2820" s="5" t="s">
        <v>13284</v>
      </c>
      <c r="N2820" s="5" t="s">
        <v>13279</v>
      </c>
      <c r="O2820" s="20">
        <v>2026.0</v>
      </c>
      <c r="P2820" s="20">
        <v>1.0</v>
      </c>
      <c r="Q2820" s="20">
        <v>1.0</v>
      </c>
    </row>
    <row r="2821">
      <c r="A2821" s="3" t="s">
        <v>13285</v>
      </c>
      <c r="B2821" s="3" t="s">
        <v>13286</v>
      </c>
      <c r="C2821" s="20">
        <v>2.0</v>
      </c>
      <c r="D2821" s="20">
        <v>2025.0</v>
      </c>
      <c r="E2821" s="3" t="s">
        <v>1517</v>
      </c>
      <c r="F2821" s="7">
        <v>0.11</v>
      </c>
      <c r="K2821" s="3" t="s">
        <v>13287</v>
      </c>
      <c r="M2821" s="5" t="s">
        <v>13288</v>
      </c>
      <c r="N2821" s="5" t="s">
        <v>1523</v>
      </c>
      <c r="O2821" s="20">
        <v>2026.0</v>
      </c>
      <c r="P2821" s="20">
        <v>1.0</v>
      </c>
      <c r="Q2821" s="20">
        <v>1.0</v>
      </c>
    </row>
    <row r="2822">
      <c r="A2822" s="3" t="s">
        <v>4714</v>
      </c>
      <c r="B2822" s="3" t="s">
        <v>13289</v>
      </c>
      <c r="C2822" s="20">
        <v>1.0</v>
      </c>
      <c r="D2822" s="20">
        <v>2025.0</v>
      </c>
      <c r="E2822" s="3" t="s">
        <v>4716</v>
      </c>
      <c r="F2822" s="7">
        <v>0.045</v>
      </c>
      <c r="I2822" s="3" t="s">
        <v>13290</v>
      </c>
      <c r="J2822" s="3" t="s">
        <v>13291</v>
      </c>
      <c r="M2822" s="5" t="s">
        <v>13292</v>
      </c>
      <c r="N2822" s="5" t="s">
        <v>1393</v>
      </c>
      <c r="O2822" s="20">
        <v>2026.0</v>
      </c>
      <c r="P2822" s="20">
        <v>1.0</v>
      </c>
      <c r="Q2822" s="20">
        <v>1.0</v>
      </c>
    </row>
    <row r="2823">
      <c r="A2823" s="3" t="s">
        <v>13293</v>
      </c>
      <c r="B2823" s="3" t="s">
        <v>13294</v>
      </c>
      <c r="C2823" s="20">
        <v>3.0</v>
      </c>
      <c r="D2823" s="20">
        <v>2027.0</v>
      </c>
      <c r="E2823" s="3" t="s">
        <v>7193</v>
      </c>
      <c r="F2823" s="7">
        <v>0.09</v>
      </c>
      <c r="L2823" s="3" t="s">
        <v>495</v>
      </c>
      <c r="M2823" s="5" t="s">
        <v>13295</v>
      </c>
      <c r="N2823" s="5" t="s">
        <v>7192</v>
      </c>
      <c r="O2823" s="20">
        <v>2026.0</v>
      </c>
      <c r="P2823" s="20">
        <v>1.0</v>
      </c>
      <c r="Q2823" s="3">
        <v>0.0</v>
      </c>
    </row>
    <row r="2824">
      <c r="A2824" s="3" t="s">
        <v>13296</v>
      </c>
      <c r="B2824" s="3" t="s">
        <v>13297</v>
      </c>
      <c r="C2824" s="20">
        <v>2.0</v>
      </c>
      <c r="D2824" s="20">
        <v>2026.0</v>
      </c>
      <c r="E2824" s="3" t="s">
        <v>618</v>
      </c>
      <c r="F2824" s="7">
        <v>0.15</v>
      </c>
      <c r="L2824" s="3" t="s">
        <v>495</v>
      </c>
      <c r="M2824" s="5" t="s">
        <v>73</v>
      </c>
      <c r="N2824" s="5" t="s">
        <v>619</v>
      </c>
      <c r="O2824" s="20">
        <v>2026.0</v>
      </c>
      <c r="P2824" s="20">
        <v>1.0</v>
      </c>
      <c r="Q2824" s="3">
        <v>0.0</v>
      </c>
    </row>
    <row r="2825">
      <c r="A2825" s="3" t="s">
        <v>13298</v>
      </c>
      <c r="B2825" s="3" t="s">
        <v>13299</v>
      </c>
      <c r="C2825" s="20">
        <v>1.0</v>
      </c>
      <c r="D2825" s="20">
        <v>2025.0</v>
      </c>
      <c r="E2825" s="3" t="s">
        <v>13300</v>
      </c>
      <c r="F2825" s="7">
        <v>0.099</v>
      </c>
      <c r="I2825" s="3" t="s">
        <v>13301</v>
      </c>
      <c r="J2825" s="3" t="s">
        <v>13302</v>
      </c>
      <c r="M2825" s="5" t="s">
        <v>13303</v>
      </c>
      <c r="N2825" s="5" t="s">
        <v>7873</v>
      </c>
      <c r="O2825" s="20">
        <v>2026.0</v>
      </c>
      <c r="P2825" s="20">
        <v>1.0</v>
      </c>
      <c r="Q2825" s="20">
        <v>1.0</v>
      </c>
    </row>
    <row r="2826">
      <c r="A2826" s="3" t="s">
        <v>13304</v>
      </c>
      <c r="B2826" s="3" t="s">
        <v>13305</v>
      </c>
      <c r="C2826" s="20">
        <v>1.0</v>
      </c>
      <c r="D2826" s="20">
        <v>2027.0</v>
      </c>
      <c r="E2826" s="3" t="s">
        <v>13298</v>
      </c>
      <c r="F2826" s="7">
        <v>0.099</v>
      </c>
      <c r="I2826" s="3" t="s">
        <v>13306</v>
      </c>
      <c r="L2826" s="3" t="s">
        <v>1027</v>
      </c>
      <c r="M2826" s="5" t="s">
        <v>13307</v>
      </c>
      <c r="N2826" s="5" t="s">
        <v>7873</v>
      </c>
      <c r="O2826" s="20">
        <v>2026.0</v>
      </c>
      <c r="P2826" s="20">
        <v>1.0</v>
      </c>
      <c r="Q2826" s="20">
        <v>1.0</v>
      </c>
    </row>
    <row r="2827">
      <c r="A2827" s="3" t="s">
        <v>12986</v>
      </c>
      <c r="B2827" s="3" t="s">
        <v>13308</v>
      </c>
      <c r="C2827" s="20">
        <v>3.0</v>
      </c>
      <c r="D2827" s="20">
        <v>2025.0</v>
      </c>
      <c r="E2827" s="3" t="s">
        <v>12522</v>
      </c>
      <c r="F2827" s="7">
        <v>0.12</v>
      </c>
      <c r="I2827" s="3" t="s">
        <v>13309</v>
      </c>
      <c r="J2827" s="3" t="s">
        <v>13310</v>
      </c>
      <c r="M2827" s="5" t="s">
        <v>13311</v>
      </c>
      <c r="N2827" s="5" t="s">
        <v>12527</v>
      </c>
      <c r="O2827" s="20">
        <v>2026.0</v>
      </c>
      <c r="P2827" s="20">
        <v>1.0</v>
      </c>
      <c r="Q2827" s="20">
        <v>1.0</v>
      </c>
    </row>
    <row r="2828">
      <c r="A2828" s="3" t="s">
        <v>13312</v>
      </c>
      <c r="B2828" s="3" t="s">
        <v>13313</v>
      </c>
      <c r="C2828" s="20">
        <v>3.0</v>
      </c>
      <c r="D2828" s="20">
        <v>2026.0</v>
      </c>
      <c r="E2828" s="3" t="s">
        <v>7448</v>
      </c>
      <c r="F2828" s="7">
        <v>0.03</v>
      </c>
      <c r="L2828" s="3" t="s">
        <v>523</v>
      </c>
      <c r="M2828" s="5" t="s">
        <v>13314</v>
      </c>
      <c r="N2828" s="5" t="s">
        <v>2724</v>
      </c>
      <c r="O2828" s="20">
        <v>2026.0</v>
      </c>
      <c r="P2828" s="20">
        <v>1.0</v>
      </c>
      <c r="Q2828" s="20">
        <v>1.0</v>
      </c>
    </row>
    <row r="2829">
      <c r="A2829" s="3" t="s">
        <v>13315</v>
      </c>
      <c r="B2829" s="3" t="s">
        <v>13316</v>
      </c>
      <c r="C2829" s="20">
        <v>1.0</v>
      </c>
      <c r="D2829" s="20">
        <v>2025.0</v>
      </c>
      <c r="E2829" s="3" t="s">
        <v>6848</v>
      </c>
      <c r="F2829" s="7">
        <v>0.15</v>
      </c>
      <c r="M2829" s="5" t="s">
        <v>13317</v>
      </c>
      <c r="N2829" s="5" t="s">
        <v>6854</v>
      </c>
      <c r="O2829" s="20">
        <v>2026.0</v>
      </c>
      <c r="P2829" s="20">
        <v>1.0</v>
      </c>
      <c r="Q2829" s="20">
        <v>1.0</v>
      </c>
    </row>
    <row r="2830">
      <c r="A2830" s="3" t="s">
        <v>13318</v>
      </c>
      <c r="B2830" s="3" t="s">
        <v>13319</v>
      </c>
      <c r="C2830" s="20">
        <v>1.0</v>
      </c>
      <c r="D2830" s="20">
        <v>2026.0</v>
      </c>
      <c r="E2830" s="3" t="s">
        <v>5497</v>
      </c>
      <c r="F2830" s="7">
        <v>0.024</v>
      </c>
      <c r="L2830" s="3" t="s">
        <v>495</v>
      </c>
      <c r="M2830" s="5" t="s">
        <v>13320</v>
      </c>
      <c r="N2830" s="5" t="s">
        <v>2830</v>
      </c>
      <c r="O2830" s="20">
        <v>2026.0</v>
      </c>
      <c r="P2830" s="20">
        <v>1.0</v>
      </c>
      <c r="Q2830" s="20">
        <v>1.0</v>
      </c>
    </row>
    <row r="2831">
      <c r="A2831" s="3" t="s">
        <v>12891</v>
      </c>
      <c r="B2831" s="3" t="s">
        <v>13321</v>
      </c>
      <c r="C2831" s="20">
        <v>4.0</v>
      </c>
      <c r="D2831" s="20">
        <v>2024.0</v>
      </c>
      <c r="E2831" s="3" t="s">
        <v>2930</v>
      </c>
      <c r="F2831" s="7">
        <v>0.05</v>
      </c>
      <c r="J2831" s="3" t="s">
        <v>13322</v>
      </c>
      <c r="M2831" s="5" t="s">
        <v>13323</v>
      </c>
      <c r="N2831" s="5" t="s">
        <v>2935</v>
      </c>
      <c r="O2831" s="20">
        <v>2026.0</v>
      </c>
      <c r="P2831" s="20">
        <v>1.0</v>
      </c>
      <c r="Q2831" s="3">
        <v>0.0</v>
      </c>
    </row>
    <row r="2832">
      <c r="A2832" s="3" t="s">
        <v>13324</v>
      </c>
      <c r="B2832" s="3" t="s">
        <v>13325</v>
      </c>
      <c r="C2832" s="20">
        <v>4.0</v>
      </c>
      <c r="D2832" s="20">
        <v>2024.0</v>
      </c>
      <c r="E2832" s="3" t="s">
        <v>13326</v>
      </c>
      <c r="F2832" s="7">
        <v>0.11</v>
      </c>
      <c r="J2832" s="3" t="s">
        <v>13327</v>
      </c>
      <c r="M2832" s="5" t="s">
        <v>13328</v>
      </c>
      <c r="N2832" s="5" t="s">
        <v>13329</v>
      </c>
      <c r="O2832" s="20">
        <v>2026.0</v>
      </c>
      <c r="P2832" s="20">
        <v>1.0</v>
      </c>
      <c r="Q2832" s="20">
        <v>1.0</v>
      </c>
    </row>
    <row r="2833">
      <c r="A2833" s="3" t="s">
        <v>13330</v>
      </c>
      <c r="B2833" s="3" t="s">
        <v>13331</v>
      </c>
      <c r="C2833" s="20">
        <v>4.0</v>
      </c>
      <c r="D2833" s="20">
        <v>2025.0</v>
      </c>
      <c r="E2833" s="3" t="s">
        <v>13324</v>
      </c>
      <c r="F2833" s="7">
        <v>0.11</v>
      </c>
      <c r="K2833" s="3" t="s">
        <v>13332</v>
      </c>
      <c r="M2833" s="5" t="s">
        <v>13333</v>
      </c>
      <c r="N2833" s="5" t="s">
        <v>13329</v>
      </c>
      <c r="O2833" s="20">
        <v>2026.0</v>
      </c>
      <c r="P2833" s="20">
        <v>1.0</v>
      </c>
      <c r="Q2833" s="20">
        <v>1.0</v>
      </c>
    </row>
    <row r="2834">
      <c r="A2834" s="3" t="s">
        <v>6660</v>
      </c>
      <c r="B2834" s="3" t="s">
        <v>13334</v>
      </c>
      <c r="C2834" s="20">
        <v>3.0</v>
      </c>
      <c r="D2834" s="20">
        <v>2025.0</v>
      </c>
      <c r="E2834" s="3" t="s">
        <v>6662</v>
      </c>
      <c r="F2834" s="7">
        <v>0.05</v>
      </c>
      <c r="I2834" s="3" t="s">
        <v>13335</v>
      </c>
      <c r="J2834" s="3" t="s">
        <v>13336</v>
      </c>
      <c r="M2834" s="5" t="s">
        <v>13337</v>
      </c>
      <c r="N2834" s="5" t="s">
        <v>4661</v>
      </c>
      <c r="O2834" s="20">
        <v>2026.0</v>
      </c>
      <c r="P2834" s="20">
        <v>1.0</v>
      </c>
      <c r="Q2834" s="20">
        <v>1.0</v>
      </c>
    </row>
    <row r="2835">
      <c r="A2835" s="3" t="s">
        <v>13338</v>
      </c>
      <c r="B2835" s="3" t="s">
        <v>13339</v>
      </c>
      <c r="C2835" s="20">
        <v>4.0</v>
      </c>
      <c r="D2835" s="20">
        <v>2025.0</v>
      </c>
      <c r="E2835" s="3" t="s">
        <v>13340</v>
      </c>
      <c r="F2835" s="7">
        <v>0.15</v>
      </c>
      <c r="K2835" s="3" t="s">
        <v>13341</v>
      </c>
      <c r="L2835" s="3" t="s">
        <v>541</v>
      </c>
      <c r="M2835" s="5" t="s">
        <v>13342</v>
      </c>
      <c r="N2835" s="5" t="s">
        <v>13343</v>
      </c>
      <c r="O2835" s="20">
        <v>2026.0</v>
      </c>
      <c r="P2835" s="20">
        <v>1.0</v>
      </c>
      <c r="Q2835" s="20">
        <v>1.0</v>
      </c>
    </row>
    <row r="2836">
      <c r="A2836" s="3" t="s">
        <v>13344</v>
      </c>
      <c r="B2836" s="3" t="s">
        <v>13345</v>
      </c>
      <c r="C2836" s="20">
        <v>1.0</v>
      </c>
      <c r="D2836" s="20">
        <v>2026.0</v>
      </c>
      <c r="E2836" s="3" t="s">
        <v>13346</v>
      </c>
      <c r="F2836" s="11"/>
      <c r="L2836" s="3" t="s">
        <v>541</v>
      </c>
      <c r="M2836" s="5" t="s">
        <v>13347</v>
      </c>
      <c r="N2836" s="5" t="s">
        <v>13348</v>
      </c>
      <c r="O2836" s="20">
        <v>2026.0</v>
      </c>
      <c r="P2836" s="20">
        <v>1.0</v>
      </c>
      <c r="Q2836" s="3">
        <v>0.0</v>
      </c>
    </row>
    <row r="2837">
      <c r="A2837" s="3" t="s">
        <v>7645</v>
      </c>
      <c r="B2837" s="3" t="s">
        <v>13349</v>
      </c>
      <c r="C2837" s="20">
        <v>2.0</v>
      </c>
      <c r="D2837" s="20">
        <v>2025.0</v>
      </c>
      <c r="E2837" s="3" t="s">
        <v>7638</v>
      </c>
      <c r="F2837" s="7">
        <v>0.0788</v>
      </c>
      <c r="I2837" s="3" t="s">
        <v>13350</v>
      </c>
      <c r="J2837" s="3" t="s">
        <v>13351</v>
      </c>
      <c r="M2837" s="5" t="s">
        <v>13352</v>
      </c>
      <c r="N2837" s="5" t="s">
        <v>5880</v>
      </c>
      <c r="O2837" s="20">
        <v>2026.0</v>
      </c>
      <c r="P2837" s="20">
        <v>1.0</v>
      </c>
      <c r="Q2837" s="20">
        <v>1.0</v>
      </c>
    </row>
    <row r="2838">
      <c r="A2838" s="3" t="s">
        <v>13091</v>
      </c>
      <c r="B2838" s="3" t="s">
        <v>13353</v>
      </c>
      <c r="C2838" s="20">
        <v>4.0</v>
      </c>
      <c r="D2838" s="20">
        <v>2024.0</v>
      </c>
      <c r="E2838" s="3" t="s">
        <v>6154</v>
      </c>
      <c r="F2838" s="7">
        <v>0.15</v>
      </c>
      <c r="I2838" s="3" t="s">
        <v>13354</v>
      </c>
      <c r="J2838" s="3" t="s">
        <v>13355</v>
      </c>
      <c r="M2838" s="5" t="s">
        <v>13356</v>
      </c>
      <c r="N2838" s="5" t="s">
        <v>5719</v>
      </c>
      <c r="O2838" s="20">
        <v>2026.0</v>
      </c>
      <c r="P2838" s="20">
        <v>1.0</v>
      </c>
      <c r="Q2838" s="20">
        <v>1.0</v>
      </c>
    </row>
    <row r="2839">
      <c r="A2839" s="3" t="s">
        <v>13357</v>
      </c>
      <c r="B2839" s="3" t="s">
        <v>13358</v>
      </c>
      <c r="C2839" s="20">
        <v>1.0</v>
      </c>
      <c r="D2839" s="20">
        <v>2026.0</v>
      </c>
      <c r="E2839" s="3" t="s">
        <v>595</v>
      </c>
      <c r="F2839" s="11"/>
      <c r="L2839" s="3" t="s">
        <v>495</v>
      </c>
      <c r="M2839" s="5" t="s">
        <v>66</v>
      </c>
      <c r="N2839" s="5" t="s">
        <v>596</v>
      </c>
      <c r="O2839" s="20">
        <v>2026.0</v>
      </c>
      <c r="P2839" s="20">
        <v>1.0</v>
      </c>
      <c r="Q2839" s="3">
        <v>0.0</v>
      </c>
    </row>
    <row r="2840">
      <c r="A2840" s="3" t="s">
        <v>13359</v>
      </c>
      <c r="B2840" s="3" t="s">
        <v>13360</v>
      </c>
      <c r="C2840" s="20">
        <v>4.0</v>
      </c>
      <c r="D2840" s="20">
        <v>2024.0</v>
      </c>
      <c r="E2840" s="3" t="s">
        <v>8953</v>
      </c>
      <c r="F2840" s="7">
        <v>0.4404</v>
      </c>
      <c r="I2840" s="3" t="s">
        <v>13361</v>
      </c>
      <c r="J2840" s="3" t="s">
        <v>13362</v>
      </c>
      <c r="M2840" s="5" t="s">
        <v>13363</v>
      </c>
      <c r="N2840" s="5" t="s">
        <v>8958</v>
      </c>
      <c r="O2840" s="20">
        <v>2026.0</v>
      </c>
      <c r="P2840" s="20">
        <v>1.0</v>
      </c>
      <c r="Q2840" s="20">
        <v>1.0</v>
      </c>
    </row>
    <row r="2841">
      <c r="A2841" s="3" t="s">
        <v>13364</v>
      </c>
      <c r="B2841" s="3" t="s">
        <v>13365</v>
      </c>
      <c r="C2841" s="20">
        <v>4.0</v>
      </c>
      <c r="D2841" s="20">
        <v>2026.0</v>
      </c>
      <c r="E2841" s="3" t="s">
        <v>13359</v>
      </c>
      <c r="F2841" s="7">
        <v>0.4404</v>
      </c>
      <c r="L2841" s="3" t="s">
        <v>541</v>
      </c>
      <c r="M2841" s="5" t="s">
        <v>13366</v>
      </c>
      <c r="N2841" s="5" t="s">
        <v>8958</v>
      </c>
      <c r="O2841" s="20">
        <v>2026.0</v>
      </c>
      <c r="P2841" s="20">
        <v>1.0</v>
      </c>
      <c r="Q2841" s="3">
        <v>0.0</v>
      </c>
    </row>
    <row r="2842">
      <c r="A2842" s="3" t="s">
        <v>13367</v>
      </c>
      <c r="B2842" s="3" t="s">
        <v>13368</v>
      </c>
      <c r="C2842" s="20">
        <v>1.0</v>
      </c>
      <c r="D2842" s="20">
        <v>2026.0</v>
      </c>
      <c r="E2842" s="3" t="s">
        <v>13369</v>
      </c>
      <c r="F2842" s="7">
        <v>0.17</v>
      </c>
      <c r="L2842" s="3" t="s">
        <v>523</v>
      </c>
      <c r="M2842" s="5" t="s">
        <v>13370</v>
      </c>
      <c r="N2842" s="5" t="s">
        <v>13371</v>
      </c>
      <c r="O2842" s="20">
        <v>2026.0</v>
      </c>
      <c r="P2842" s="20">
        <v>1.0</v>
      </c>
      <c r="Q2842" s="20">
        <v>1.0</v>
      </c>
    </row>
    <row r="2843">
      <c r="A2843" s="3" t="s">
        <v>13372</v>
      </c>
      <c r="B2843" s="3" t="s">
        <v>13373</v>
      </c>
      <c r="C2843" s="20">
        <v>4.0</v>
      </c>
      <c r="D2843" s="20">
        <v>2026.0</v>
      </c>
      <c r="E2843" s="3" t="s">
        <v>3586</v>
      </c>
      <c r="F2843" s="7">
        <v>0.0856</v>
      </c>
      <c r="L2843" s="3" t="s">
        <v>495</v>
      </c>
      <c r="M2843" s="5" t="s">
        <v>13374</v>
      </c>
      <c r="N2843" s="5" t="s">
        <v>3591</v>
      </c>
      <c r="O2843" s="20">
        <v>2026.0</v>
      </c>
      <c r="P2843" s="20">
        <v>1.0</v>
      </c>
      <c r="Q2843" s="3">
        <v>0.0</v>
      </c>
    </row>
    <row r="2844">
      <c r="A2844" s="3" t="s">
        <v>13375</v>
      </c>
      <c r="B2844" s="3" t="s">
        <v>13376</v>
      </c>
      <c r="C2844" s="20">
        <v>4.0</v>
      </c>
      <c r="D2844" s="20">
        <v>2025.0</v>
      </c>
      <c r="E2844" s="3" t="s">
        <v>13377</v>
      </c>
      <c r="F2844" s="7">
        <v>0.15</v>
      </c>
      <c r="I2844" s="3" t="s">
        <v>13378</v>
      </c>
      <c r="J2844" s="3" t="s">
        <v>13379</v>
      </c>
      <c r="L2844" s="3" t="s">
        <v>523</v>
      </c>
      <c r="M2844" s="5" t="s">
        <v>13380</v>
      </c>
      <c r="N2844" s="5" t="s">
        <v>13381</v>
      </c>
      <c r="O2844" s="20">
        <v>2026.0</v>
      </c>
      <c r="P2844" s="20">
        <v>1.0</v>
      </c>
      <c r="Q2844" s="20">
        <v>1.0</v>
      </c>
    </row>
    <row r="2845">
      <c r="A2845" s="3" t="s">
        <v>13382</v>
      </c>
      <c r="B2845" s="3" t="s">
        <v>13383</v>
      </c>
      <c r="C2845" s="20">
        <v>4.0</v>
      </c>
      <c r="D2845" s="20">
        <v>2026.0</v>
      </c>
      <c r="E2845" s="3" t="s">
        <v>13375</v>
      </c>
      <c r="F2845" s="7">
        <v>0.15</v>
      </c>
      <c r="L2845" s="3" t="s">
        <v>523</v>
      </c>
      <c r="M2845" s="5" t="s">
        <v>13384</v>
      </c>
      <c r="N2845" s="5" t="s">
        <v>13381</v>
      </c>
      <c r="O2845" s="20">
        <v>2026.0</v>
      </c>
      <c r="P2845" s="20">
        <v>1.0</v>
      </c>
      <c r="Q2845" s="3">
        <v>0.0</v>
      </c>
    </row>
    <row r="2846">
      <c r="A2846" s="3" t="s">
        <v>13385</v>
      </c>
      <c r="B2846" s="3" t="s">
        <v>13386</v>
      </c>
      <c r="C2846" s="20">
        <v>1.0</v>
      </c>
      <c r="D2846" s="20">
        <v>2026.0</v>
      </c>
      <c r="E2846" s="3" t="s">
        <v>574</v>
      </c>
      <c r="F2846" s="11"/>
      <c r="I2846" s="3" t="s">
        <v>575</v>
      </c>
      <c r="L2846" s="3" t="s">
        <v>495</v>
      </c>
      <c r="M2846" s="5" t="s">
        <v>64</v>
      </c>
      <c r="N2846" s="5" t="s">
        <v>576</v>
      </c>
      <c r="O2846" s="20">
        <v>2026.0</v>
      </c>
      <c r="P2846" s="20">
        <v>1.0</v>
      </c>
      <c r="Q2846" s="3">
        <v>0.0</v>
      </c>
    </row>
    <row r="2847">
      <c r="A2847" s="3" t="s">
        <v>12925</v>
      </c>
      <c r="B2847" s="3" t="s">
        <v>13387</v>
      </c>
      <c r="C2847" s="20">
        <v>4.0</v>
      </c>
      <c r="D2847" s="20">
        <v>2024.0</v>
      </c>
      <c r="E2847" s="3" t="s">
        <v>10291</v>
      </c>
      <c r="F2847" s="7">
        <v>0.0667</v>
      </c>
      <c r="J2847" s="3" t="s">
        <v>13388</v>
      </c>
      <c r="M2847" s="5" t="s">
        <v>13389</v>
      </c>
      <c r="N2847" s="5" t="s">
        <v>10286</v>
      </c>
      <c r="O2847" s="20">
        <v>2026.0</v>
      </c>
      <c r="P2847" s="20">
        <v>1.0</v>
      </c>
      <c r="Q2847" s="20">
        <v>1.0</v>
      </c>
    </row>
    <row r="2848">
      <c r="A2848" s="3" t="s">
        <v>6828</v>
      </c>
      <c r="B2848" s="3" t="s">
        <v>13390</v>
      </c>
      <c r="C2848" s="20">
        <v>1.0</v>
      </c>
      <c r="D2848" s="20">
        <v>2025.0</v>
      </c>
      <c r="E2848" s="3" t="s">
        <v>1654</v>
      </c>
      <c r="F2848" s="7">
        <v>0.1</v>
      </c>
      <c r="J2848" s="3" t="s">
        <v>13391</v>
      </c>
      <c r="M2848" s="5" t="s">
        <v>13392</v>
      </c>
      <c r="N2848" s="5" t="s">
        <v>1660</v>
      </c>
      <c r="O2848" s="20">
        <v>2026.0</v>
      </c>
      <c r="P2848" s="20">
        <v>1.0</v>
      </c>
      <c r="Q2848" s="20">
        <v>1.0</v>
      </c>
    </row>
    <row r="2849">
      <c r="A2849" s="3" t="s">
        <v>12615</v>
      </c>
      <c r="B2849" s="3" t="s">
        <v>13393</v>
      </c>
      <c r="C2849" s="20">
        <v>1.0</v>
      </c>
      <c r="D2849" s="20">
        <v>2026.0</v>
      </c>
      <c r="E2849" s="3" t="s">
        <v>13394</v>
      </c>
      <c r="F2849" s="7">
        <v>0.15</v>
      </c>
      <c r="I2849" s="3" t="s">
        <v>13395</v>
      </c>
      <c r="J2849" s="3" t="s">
        <v>13396</v>
      </c>
      <c r="L2849" s="3" t="s">
        <v>541</v>
      </c>
      <c r="M2849" s="5" t="s">
        <v>13397</v>
      </c>
      <c r="N2849" s="5" t="s">
        <v>12617</v>
      </c>
      <c r="O2849" s="20">
        <v>2026.0</v>
      </c>
      <c r="P2849" s="20">
        <v>1.0</v>
      </c>
      <c r="Q2849" s="3">
        <v>0.0</v>
      </c>
    </row>
    <row r="2850">
      <c r="A2850" s="3" t="s">
        <v>13398</v>
      </c>
      <c r="B2850" s="3" t="s">
        <v>13399</v>
      </c>
      <c r="C2850" s="20">
        <v>2.0</v>
      </c>
      <c r="D2850" s="20">
        <v>2025.0</v>
      </c>
      <c r="E2850" s="3" t="s">
        <v>13400</v>
      </c>
      <c r="F2850" s="7">
        <v>0.09</v>
      </c>
      <c r="I2850" s="3" t="s">
        <v>13401</v>
      </c>
      <c r="K2850" s="3" t="s">
        <v>13402</v>
      </c>
      <c r="M2850" s="5" t="s">
        <v>13403</v>
      </c>
      <c r="N2850" s="5" t="s">
        <v>3127</v>
      </c>
      <c r="O2850" s="20">
        <v>2026.0</v>
      </c>
      <c r="P2850" s="20">
        <v>1.0</v>
      </c>
      <c r="Q2850" s="20">
        <v>1.0</v>
      </c>
    </row>
    <row r="2851">
      <c r="A2851" s="3" t="s">
        <v>13404</v>
      </c>
      <c r="B2851" s="3" t="s">
        <v>13405</v>
      </c>
      <c r="C2851" s="20">
        <v>3.0</v>
      </c>
      <c r="D2851" s="20">
        <v>2026.0</v>
      </c>
      <c r="E2851" s="3" t="s">
        <v>5828</v>
      </c>
      <c r="F2851" s="7">
        <v>0.05</v>
      </c>
      <c r="I2851" s="3" t="s">
        <v>13406</v>
      </c>
      <c r="L2851" s="3" t="s">
        <v>541</v>
      </c>
      <c r="M2851" s="5" t="s">
        <v>13407</v>
      </c>
      <c r="N2851" s="5" t="s">
        <v>5827</v>
      </c>
      <c r="O2851" s="20">
        <v>2026.0</v>
      </c>
      <c r="P2851" s="20">
        <v>1.0</v>
      </c>
      <c r="Q2851" s="3">
        <v>0.0</v>
      </c>
    </row>
    <row r="2852">
      <c r="A2852" s="3" t="s">
        <v>13408</v>
      </c>
      <c r="B2852" s="3" t="s">
        <v>13409</v>
      </c>
      <c r="C2852" s="20">
        <v>1.0</v>
      </c>
      <c r="D2852" s="20">
        <v>2025.0</v>
      </c>
      <c r="E2852" s="3" t="s">
        <v>1649</v>
      </c>
      <c r="F2852" s="7">
        <v>0.2</v>
      </c>
      <c r="I2852" s="3" t="s">
        <v>13410</v>
      </c>
      <c r="J2852" s="3" t="s">
        <v>13411</v>
      </c>
      <c r="M2852" s="5" t="s">
        <v>13412</v>
      </c>
      <c r="N2852" s="5" t="s">
        <v>1648</v>
      </c>
      <c r="O2852" s="20">
        <v>2026.0</v>
      </c>
      <c r="P2852" s="20">
        <v>1.0</v>
      </c>
      <c r="Q2852" s="20">
        <v>1.0</v>
      </c>
    </row>
    <row r="2853">
      <c r="A2853" s="3" t="s">
        <v>13413</v>
      </c>
      <c r="B2853" s="3" t="s">
        <v>13414</v>
      </c>
      <c r="C2853" s="20">
        <v>1.0</v>
      </c>
      <c r="D2853" s="20">
        <v>2026.0</v>
      </c>
      <c r="E2853" s="3" t="s">
        <v>13408</v>
      </c>
      <c r="F2853" s="7">
        <v>0.2</v>
      </c>
      <c r="L2853" s="3" t="s">
        <v>541</v>
      </c>
      <c r="M2853" s="5" t="s">
        <v>13415</v>
      </c>
      <c r="N2853" s="5" t="s">
        <v>1648</v>
      </c>
      <c r="O2853" s="20">
        <v>2026.0</v>
      </c>
      <c r="P2853" s="20">
        <v>1.0</v>
      </c>
      <c r="Q2853" s="3">
        <v>0.0</v>
      </c>
    </row>
    <row r="2854">
      <c r="A2854" s="3" t="s">
        <v>13416</v>
      </c>
      <c r="B2854" s="3" t="s">
        <v>13417</v>
      </c>
      <c r="C2854" s="20">
        <v>2.0</v>
      </c>
      <c r="D2854" s="20">
        <v>2026.0</v>
      </c>
      <c r="E2854" s="3" t="s">
        <v>13418</v>
      </c>
      <c r="F2854" s="11"/>
      <c r="L2854" s="3" t="s">
        <v>541</v>
      </c>
      <c r="M2854" s="5" t="s">
        <v>13419</v>
      </c>
      <c r="N2854" s="5" t="s">
        <v>13420</v>
      </c>
      <c r="O2854" s="20">
        <v>2026.0</v>
      </c>
      <c r="P2854" s="20">
        <v>1.0</v>
      </c>
      <c r="Q2854" s="3">
        <v>0.0</v>
      </c>
    </row>
    <row r="2855">
      <c r="A2855" s="3" t="s">
        <v>13421</v>
      </c>
      <c r="B2855" s="3" t="s">
        <v>13422</v>
      </c>
      <c r="C2855" s="20">
        <v>2.0</v>
      </c>
      <c r="D2855" s="20">
        <v>2026.0</v>
      </c>
      <c r="E2855" s="3" t="s">
        <v>13423</v>
      </c>
      <c r="F2855" s="7">
        <v>0.11</v>
      </c>
      <c r="L2855" s="3" t="s">
        <v>495</v>
      </c>
      <c r="M2855" s="5" t="s">
        <v>13424</v>
      </c>
      <c r="N2855" s="5" t="s">
        <v>13425</v>
      </c>
      <c r="O2855" s="20">
        <v>2026.0</v>
      </c>
      <c r="P2855" s="20">
        <v>1.0</v>
      </c>
      <c r="Q2855" s="3">
        <v>0.0</v>
      </c>
    </row>
    <row r="2856">
      <c r="A2856" s="3" t="s">
        <v>6294</v>
      </c>
      <c r="B2856" s="3" t="s">
        <v>13426</v>
      </c>
      <c r="C2856" s="20">
        <v>2.0</v>
      </c>
      <c r="D2856" s="20">
        <v>2025.0</v>
      </c>
      <c r="E2856" s="3" t="s">
        <v>12572</v>
      </c>
      <c r="F2856" s="7">
        <v>0.0302</v>
      </c>
      <c r="I2856" s="3" t="s">
        <v>13427</v>
      </c>
      <c r="J2856" s="3" t="s">
        <v>13428</v>
      </c>
      <c r="M2856" s="5" t="s">
        <v>13429</v>
      </c>
      <c r="N2856" s="5" t="s">
        <v>3481</v>
      </c>
      <c r="O2856" s="20">
        <v>2026.0</v>
      </c>
      <c r="P2856" s="20">
        <v>1.0</v>
      </c>
      <c r="Q2856" s="20">
        <v>1.0</v>
      </c>
    </row>
    <row r="2857">
      <c r="A2857" s="3" t="s">
        <v>13430</v>
      </c>
      <c r="B2857" s="3" t="s">
        <v>13431</v>
      </c>
      <c r="C2857" s="20">
        <v>1.0</v>
      </c>
      <c r="D2857" s="20">
        <v>2027.0</v>
      </c>
      <c r="E2857" s="3" t="s">
        <v>3899</v>
      </c>
      <c r="F2857" s="7">
        <v>0.0424</v>
      </c>
      <c r="I2857" s="3" t="s">
        <v>3902</v>
      </c>
      <c r="L2857" s="3" t="s">
        <v>541</v>
      </c>
      <c r="M2857" s="5" t="s">
        <v>13432</v>
      </c>
      <c r="N2857" s="5" t="s">
        <v>2387</v>
      </c>
      <c r="O2857" s="20">
        <v>2026.0</v>
      </c>
      <c r="P2857" s="20">
        <v>1.0</v>
      </c>
      <c r="Q2857" s="3">
        <v>0.0</v>
      </c>
    </row>
    <row r="2858">
      <c r="A2858" s="3" t="s">
        <v>13433</v>
      </c>
      <c r="B2858" s="3" t="s">
        <v>13434</v>
      </c>
      <c r="C2858" s="20">
        <v>3.0</v>
      </c>
      <c r="D2858" s="20">
        <v>2026.0</v>
      </c>
      <c r="E2858" s="3" t="s">
        <v>13435</v>
      </c>
      <c r="F2858" s="11"/>
      <c r="L2858" s="3" t="s">
        <v>495</v>
      </c>
      <c r="M2858" s="5" t="s">
        <v>13436</v>
      </c>
      <c r="N2858" s="5" t="s">
        <v>13437</v>
      </c>
      <c r="O2858" s="20">
        <v>2026.0</v>
      </c>
      <c r="P2858" s="20">
        <v>1.0</v>
      </c>
      <c r="Q2858" s="3">
        <v>0.0</v>
      </c>
    </row>
    <row r="2859">
      <c r="A2859" s="3" t="s">
        <v>13438</v>
      </c>
      <c r="B2859" s="3" t="s">
        <v>13439</v>
      </c>
      <c r="C2859" s="20">
        <v>1.0</v>
      </c>
      <c r="D2859" s="20">
        <v>2027.0</v>
      </c>
      <c r="E2859" s="3" t="s">
        <v>13440</v>
      </c>
      <c r="F2859" s="7">
        <v>0.11</v>
      </c>
      <c r="I2859" s="3" t="s">
        <v>13441</v>
      </c>
      <c r="L2859" s="3" t="s">
        <v>523</v>
      </c>
      <c r="M2859" s="5" t="s">
        <v>13442</v>
      </c>
      <c r="N2859" s="5" t="s">
        <v>13443</v>
      </c>
      <c r="O2859" s="20">
        <v>2026.0</v>
      </c>
      <c r="P2859" s="20">
        <v>1.0</v>
      </c>
      <c r="Q2859" s="20">
        <v>1.0</v>
      </c>
    </row>
    <row r="2860">
      <c r="A2860" s="3" t="s">
        <v>13444</v>
      </c>
      <c r="B2860" s="3" t="s">
        <v>13445</v>
      </c>
      <c r="C2860" s="20">
        <v>4.0</v>
      </c>
      <c r="D2860" s="20">
        <v>2026.0</v>
      </c>
      <c r="E2860" s="3" t="s">
        <v>13446</v>
      </c>
      <c r="F2860" s="11"/>
      <c r="L2860" s="3" t="s">
        <v>523</v>
      </c>
      <c r="M2860" s="5" t="s">
        <v>13447</v>
      </c>
      <c r="N2860" s="5" t="s">
        <v>13448</v>
      </c>
      <c r="O2860" s="20">
        <v>2026.0</v>
      </c>
      <c r="P2860" s="20">
        <v>1.0</v>
      </c>
      <c r="Q2860" s="3">
        <v>0.0</v>
      </c>
    </row>
    <row r="2861">
      <c r="A2861" s="3" t="s">
        <v>13449</v>
      </c>
      <c r="B2861" s="3" t="s">
        <v>13450</v>
      </c>
      <c r="C2861" s="20">
        <v>1.0</v>
      </c>
      <c r="D2861" s="20">
        <v>2026.0</v>
      </c>
      <c r="E2861" s="3" t="s">
        <v>13451</v>
      </c>
      <c r="F2861" s="7">
        <v>0.147</v>
      </c>
      <c r="L2861" s="3" t="s">
        <v>523</v>
      </c>
      <c r="M2861" s="5" t="s">
        <v>13452</v>
      </c>
      <c r="N2861" s="5" t="s">
        <v>13453</v>
      </c>
      <c r="O2861" s="20">
        <v>2026.0</v>
      </c>
      <c r="P2861" s="20">
        <v>1.0</v>
      </c>
      <c r="Q2861" s="20">
        <v>1.0</v>
      </c>
    </row>
    <row r="2862">
      <c r="A2862" s="3" t="s">
        <v>13454</v>
      </c>
      <c r="B2862" s="3" t="s">
        <v>13455</v>
      </c>
      <c r="C2862" s="20">
        <v>1.0</v>
      </c>
      <c r="D2862" s="20">
        <v>2025.0</v>
      </c>
      <c r="E2862" s="3" t="s">
        <v>12354</v>
      </c>
      <c r="F2862" s="7">
        <v>0.08</v>
      </c>
      <c r="I2862" s="3" t="s">
        <v>13456</v>
      </c>
      <c r="J2862" s="3" t="s">
        <v>13457</v>
      </c>
      <c r="M2862" s="5" t="s">
        <v>13458</v>
      </c>
      <c r="N2862" s="5" t="s">
        <v>12360</v>
      </c>
      <c r="O2862" s="20">
        <v>2026.0</v>
      </c>
      <c r="P2862" s="20">
        <v>1.0</v>
      </c>
      <c r="Q2862" s="20">
        <v>1.0</v>
      </c>
    </row>
    <row r="2863">
      <c r="A2863" s="3" t="s">
        <v>13459</v>
      </c>
      <c r="B2863" s="3" t="s">
        <v>13460</v>
      </c>
      <c r="C2863" s="20">
        <v>2.0</v>
      </c>
      <c r="D2863" s="20">
        <v>2026.0</v>
      </c>
      <c r="E2863" s="3" t="s">
        <v>13454</v>
      </c>
      <c r="F2863" s="7">
        <v>0.08</v>
      </c>
      <c r="L2863" s="3" t="s">
        <v>523</v>
      </c>
      <c r="M2863" s="5" t="s">
        <v>13461</v>
      </c>
      <c r="N2863" s="5" t="s">
        <v>12360</v>
      </c>
      <c r="O2863" s="20">
        <v>2026.0</v>
      </c>
      <c r="P2863" s="20">
        <v>1.0</v>
      </c>
      <c r="Q2863" s="20">
        <v>1.0</v>
      </c>
    </row>
    <row r="2864">
      <c r="A2864" s="3" t="s">
        <v>13462</v>
      </c>
      <c r="B2864" s="3" t="s">
        <v>13463</v>
      </c>
      <c r="C2864" s="20">
        <v>2.0</v>
      </c>
      <c r="D2864" s="20">
        <v>2026.0</v>
      </c>
      <c r="E2864" s="3" t="s">
        <v>13464</v>
      </c>
      <c r="F2864" s="11"/>
      <c r="L2864" s="3" t="s">
        <v>523</v>
      </c>
      <c r="M2864" s="5" t="s">
        <v>13465</v>
      </c>
      <c r="N2864" s="5" t="s">
        <v>13466</v>
      </c>
      <c r="O2864" s="20">
        <v>2026.0</v>
      </c>
      <c r="P2864" s="20">
        <v>1.0</v>
      </c>
      <c r="Q2864" s="20">
        <v>1.0</v>
      </c>
    </row>
    <row r="2865">
      <c r="A2865" s="3" t="s">
        <v>13467</v>
      </c>
      <c r="B2865" s="3" t="s">
        <v>13468</v>
      </c>
      <c r="C2865" s="20">
        <v>4.0</v>
      </c>
      <c r="D2865" s="20">
        <v>2026.0</v>
      </c>
      <c r="E2865" s="3" t="s">
        <v>13469</v>
      </c>
      <c r="F2865" s="7">
        <v>0.15</v>
      </c>
      <c r="L2865" s="3" t="s">
        <v>495</v>
      </c>
      <c r="M2865" s="5" t="s">
        <v>13470</v>
      </c>
      <c r="N2865" s="5" t="s">
        <v>3066</v>
      </c>
      <c r="O2865" s="20">
        <v>2026.0</v>
      </c>
      <c r="P2865" s="20">
        <v>1.0</v>
      </c>
      <c r="Q2865" s="3">
        <v>0.0</v>
      </c>
    </row>
    <row r="2866">
      <c r="A2866" s="3" t="s">
        <v>13469</v>
      </c>
      <c r="B2866" s="3" t="s">
        <v>13471</v>
      </c>
      <c r="C2866" s="20">
        <v>4.0</v>
      </c>
      <c r="D2866" s="20">
        <v>2025.0</v>
      </c>
      <c r="E2866" s="3" t="s">
        <v>10159</v>
      </c>
      <c r="F2866" s="7">
        <v>0.15</v>
      </c>
      <c r="I2866" s="3" t="s">
        <v>13472</v>
      </c>
      <c r="J2866" s="3" t="s">
        <v>13473</v>
      </c>
      <c r="L2866" s="3" t="s">
        <v>495</v>
      </c>
      <c r="M2866" s="5" t="s">
        <v>13474</v>
      </c>
      <c r="N2866" s="5" t="s">
        <v>3066</v>
      </c>
      <c r="O2866" s="20">
        <v>2026.0</v>
      </c>
      <c r="P2866" s="20">
        <v>1.0</v>
      </c>
      <c r="Q2866" s="3">
        <v>0.0</v>
      </c>
    </row>
    <row r="2867">
      <c r="A2867" s="3" t="s">
        <v>544</v>
      </c>
      <c r="B2867" s="3" t="s">
        <v>13475</v>
      </c>
      <c r="C2867" s="20">
        <v>1.0</v>
      </c>
      <c r="D2867" s="20">
        <v>2025.0</v>
      </c>
      <c r="E2867" s="3" t="s">
        <v>13476</v>
      </c>
      <c r="F2867" s="7">
        <v>0.11</v>
      </c>
      <c r="J2867" s="3" t="s">
        <v>13477</v>
      </c>
      <c r="M2867" s="5" t="s">
        <v>13478</v>
      </c>
      <c r="N2867" s="5" t="s">
        <v>545</v>
      </c>
      <c r="O2867" s="20">
        <v>2026.0</v>
      </c>
      <c r="P2867" s="20">
        <v>1.0</v>
      </c>
      <c r="Q2867" s="20">
        <v>1.0</v>
      </c>
    </row>
    <row r="2868">
      <c r="A2868" s="3" t="s">
        <v>13479</v>
      </c>
      <c r="B2868" s="3" t="s">
        <v>13480</v>
      </c>
      <c r="C2868" s="20">
        <v>1.0</v>
      </c>
      <c r="D2868" s="20">
        <v>2026.0</v>
      </c>
      <c r="E2868" s="3" t="s">
        <v>544</v>
      </c>
      <c r="F2868" s="7">
        <v>0.11</v>
      </c>
      <c r="L2868" s="3" t="s">
        <v>495</v>
      </c>
      <c r="M2868" s="5" t="s">
        <v>52</v>
      </c>
      <c r="N2868" s="5" t="s">
        <v>545</v>
      </c>
      <c r="O2868" s="20">
        <v>2026.0</v>
      </c>
      <c r="P2868" s="20">
        <v>1.0</v>
      </c>
      <c r="Q2868" s="3">
        <v>0.0</v>
      </c>
    </row>
    <row r="2869">
      <c r="A2869" s="3" t="s">
        <v>13394</v>
      </c>
      <c r="B2869" s="3" t="s">
        <v>13481</v>
      </c>
      <c r="C2869" s="20">
        <v>1.0</v>
      </c>
      <c r="D2869" s="20">
        <v>2025.0</v>
      </c>
      <c r="E2869" s="3" t="s">
        <v>13482</v>
      </c>
      <c r="F2869" s="7">
        <v>0.15</v>
      </c>
      <c r="I2869" s="3" t="s">
        <v>13483</v>
      </c>
      <c r="J2869" s="3" t="s">
        <v>13484</v>
      </c>
      <c r="M2869" s="5" t="s">
        <v>13485</v>
      </c>
      <c r="N2869" s="5" t="s">
        <v>12617</v>
      </c>
      <c r="O2869" s="20">
        <v>2026.0</v>
      </c>
      <c r="P2869" s="20">
        <v>1.0</v>
      </c>
      <c r="Q2869" s="20">
        <v>1.0</v>
      </c>
    </row>
    <row r="2870">
      <c r="A2870" s="3" t="s">
        <v>13486</v>
      </c>
      <c r="B2870" s="3" t="s">
        <v>13487</v>
      </c>
      <c r="C2870" s="20">
        <v>2.0</v>
      </c>
      <c r="D2870" s="20">
        <v>2026.0</v>
      </c>
      <c r="E2870" s="3" t="s">
        <v>13488</v>
      </c>
      <c r="F2870" s="11"/>
      <c r="L2870" s="3" t="s">
        <v>1027</v>
      </c>
      <c r="M2870" s="5" t="s">
        <v>13489</v>
      </c>
      <c r="N2870" s="5" t="s">
        <v>6088</v>
      </c>
      <c r="O2870" s="20">
        <v>2026.0</v>
      </c>
      <c r="P2870" s="20">
        <v>1.0</v>
      </c>
      <c r="Q2870" s="3">
        <v>0.0</v>
      </c>
    </row>
    <row r="2871">
      <c r="A2871" s="3" t="s">
        <v>13490</v>
      </c>
      <c r="B2871" s="3" t="s">
        <v>13491</v>
      </c>
      <c r="C2871" s="20">
        <v>1.0</v>
      </c>
      <c r="D2871" s="20">
        <v>2027.0</v>
      </c>
      <c r="E2871" s="3" t="s">
        <v>13492</v>
      </c>
      <c r="F2871" s="11"/>
      <c r="L2871" s="3" t="s">
        <v>523</v>
      </c>
      <c r="M2871" s="5" t="s">
        <v>13493</v>
      </c>
      <c r="N2871" s="5" t="s">
        <v>1942</v>
      </c>
      <c r="O2871" s="20">
        <v>2026.0</v>
      </c>
      <c r="P2871" s="20">
        <v>1.0</v>
      </c>
      <c r="Q2871" s="20">
        <v>1.0</v>
      </c>
    </row>
    <row r="2872">
      <c r="A2872" s="3" t="s">
        <v>13494</v>
      </c>
      <c r="B2872" s="3" t="s">
        <v>13495</v>
      </c>
      <c r="C2872" s="20">
        <v>1.0</v>
      </c>
      <c r="D2872" s="20">
        <v>2027.0</v>
      </c>
      <c r="E2872" s="3" t="s">
        <v>13496</v>
      </c>
      <c r="F2872" s="7">
        <v>0.0951</v>
      </c>
      <c r="M2872" s="5" t="s">
        <v>13497</v>
      </c>
      <c r="N2872" s="5" t="s">
        <v>3630</v>
      </c>
      <c r="O2872" s="20">
        <v>2026.0</v>
      </c>
      <c r="P2872" s="20">
        <v>1.0</v>
      </c>
      <c r="Q2872" s="3">
        <v>0.0</v>
      </c>
    </row>
    <row r="2873">
      <c r="A2873" s="3" t="s">
        <v>13496</v>
      </c>
      <c r="B2873" s="3" t="s">
        <v>13498</v>
      </c>
      <c r="C2873" s="20">
        <v>4.0</v>
      </c>
      <c r="D2873" s="20">
        <v>2025.0</v>
      </c>
      <c r="E2873" s="3" t="s">
        <v>13499</v>
      </c>
      <c r="F2873" s="7">
        <v>0.0951</v>
      </c>
      <c r="J2873" s="3" t="s">
        <v>13500</v>
      </c>
      <c r="L2873" s="3" t="s">
        <v>541</v>
      </c>
      <c r="M2873" s="5" t="s">
        <v>13501</v>
      </c>
      <c r="N2873" s="5" t="s">
        <v>3630</v>
      </c>
      <c r="O2873" s="20">
        <v>2026.0</v>
      </c>
      <c r="P2873" s="20">
        <v>1.0</v>
      </c>
      <c r="Q2873" s="3">
        <v>0.0</v>
      </c>
    </row>
    <row r="2874">
      <c r="A2874" s="3" t="s">
        <v>13502</v>
      </c>
      <c r="B2874" s="3" t="s">
        <v>13503</v>
      </c>
      <c r="C2874" s="20">
        <v>1.0</v>
      </c>
      <c r="D2874" s="20">
        <v>2026.0</v>
      </c>
      <c r="E2874" s="3" t="s">
        <v>13504</v>
      </c>
      <c r="F2874" s="7">
        <v>0.1</v>
      </c>
      <c r="L2874" s="3" t="s">
        <v>523</v>
      </c>
      <c r="M2874" s="5" t="s">
        <v>13505</v>
      </c>
      <c r="N2874" s="5" t="s">
        <v>13506</v>
      </c>
      <c r="O2874" s="20">
        <v>2026.0</v>
      </c>
      <c r="P2874" s="20">
        <v>1.0</v>
      </c>
      <c r="Q2874" s="20">
        <v>1.0</v>
      </c>
    </row>
    <row r="2875">
      <c r="A2875" s="3" t="s">
        <v>12551</v>
      </c>
      <c r="B2875" s="3" t="s">
        <v>13507</v>
      </c>
      <c r="C2875" s="20">
        <v>1.0</v>
      </c>
      <c r="D2875" s="20">
        <v>2025.0</v>
      </c>
      <c r="E2875" s="3" t="s">
        <v>13508</v>
      </c>
      <c r="F2875" s="7">
        <v>0.15</v>
      </c>
      <c r="J2875" s="3" t="s">
        <v>13509</v>
      </c>
      <c r="M2875" s="5" t="s">
        <v>13510</v>
      </c>
      <c r="N2875" s="5" t="s">
        <v>12553</v>
      </c>
      <c r="O2875" s="20">
        <v>2026.0</v>
      </c>
      <c r="P2875" s="20">
        <v>1.0</v>
      </c>
      <c r="Q2875" s="20">
        <v>1.0</v>
      </c>
    </row>
    <row r="2876">
      <c r="A2876" s="3" t="s">
        <v>5960</v>
      </c>
      <c r="B2876" s="3" t="s">
        <v>13511</v>
      </c>
      <c r="C2876" s="20">
        <v>1.0</v>
      </c>
      <c r="D2876" s="20">
        <v>2025.0</v>
      </c>
      <c r="E2876" s="3" t="s">
        <v>5953</v>
      </c>
      <c r="F2876" s="7">
        <v>0.2</v>
      </c>
      <c r="J2876" s="3" t="s">
        <v>13512</v>
      </c>
      <c r="M2876" s="5" t="s">
        <v>13513</v>
      </c>
      <c r="N2876" s="5" t="s">
        <v>2011</v>
      </c>
      <c r="O2876" s="20">
        <v>2026.0</v>
      </c>
      <c r="P2876" s="20">
        <v>1.0</v>
      </c>
      <c r="Q2876" s="20">
        <v>1.0</v>
      </c>
    </row>
    <row r="2877">
      <c r="A2877" s="3" t="s">
        <v>13514</v>
      </c>
      <c r="B2877" s="3" t="s">
        <v>13515</v>
      </c>
      <c r="C2877" s="20">
        <v>4.0</v>
      </c>
      <c r="D2877" s="20">
        <v>2026.0</v>
      </c>
      <c r="E2877" s="3" t="s">
        <v>13516</v>
      </c>
      <c r="F2877" s="11"/>
      <c r="M2877" s="5" t="s">
        <v>13517</v>
      </c>
      <c r="N2877" s="5" t="s">
        <v>13518</v>
      </c>
      <c r="O2877" s="20">
        <v>2026.0</v>
      </c>
      <c r="P2877" s="20">
        <v>1.0</v>
      </c>
      <c r="Q2877" s="3">
        <v>0.0</v>
      </c>
    </row>
    <row r="2878">
      <c r="A2878" s="3" t="s">
        <v>13519</v>
      </c>
      <c r="B2878" s="3" t="s">
        <v>13520</v>
      </c>
      <c r="C2878" s="20">
        <v>4.0</v>
      </c>
      <c r="D2878" s="20">
        <v>2026.0</v>
      </c>
      <c r="E2878" s="3" t="s">
        <v>7648</v>
      </c>
      <c r="F2878" s="7">
        <v>0.02</v>
      </c>
      <c r="I2878" s="3" t="s">
        <v>13521</v>
      </c>
      <c r="L2878" s="3" t="s">
        <v>541</v>
      </c>
      <c r="M2878" s="5" t="s">
        <v>13522</v>
      </c>
      <c r="N2878" s="5" t="s">
        <v>2824</v>
      </c>
      <c r="O2878" s="20">
        <v>2026.0</v>
      </c>
      <c r="P2878" s="20">
        <v>1.0</v>
      </c>
      <c r="Q2878" s="3">
        <v>0.0</v>
      </c>
    </row>
    <row r="2879">
      <c r="A2879" s="3" t="s">
        <v>13523</v>
      </c>
      <c r="B2879" s="3" t="s">
        <v>13524</v>
      </c>
      <c r="C2879" s="20">
        <v>1.0</v>
      </c>
      <c r="D2879" s="20">
        <v>2026.0</v>
      </c>
      <c r="E2879" s="3" t="s">
        <v>13525</v>
      </c>
      <c r="F2879" s="7">
        <v>0.16</v>
      </c>
      <c r="L2879" s="3" t="s">
        <v>541</v>
      </c>
      <c r="M2879" s="5" t="s">
        <v>13526</v>
      </c>
      <c r="N2879" s="5" t="s">
        <v>13527</v>
      </c>
      <c r="O2879" s="20">
        <v>2026.0</v>
      </c>
      <c r="P2879" s="20">
        <v>1.0</v>
      </c>
      <c r="Q2879" s="3">
        <v>0.0</v>
      </c>
    </row>
    <row r="2880">
      <c r="A2880" s="3" t="s">
        <v>13528</v>
      </c>
      <c r="B2880" s="3" t="s">
        <v>13529</v>
      </c>
      <c r="C2880" s="20">
        <v>2.0</v>
      </c>
      <c r="D2880" s="20">
        <v>2025.0</v>
      </c>
      <c r="E2880" s="3" t="s">
        <v>13530</v>
      </c>
      <c r="F2880" s="7">
        <v>0.11</v>
      </c>
      <c r="I2880" s="3" t="s">
        <v>13531</v>
      </c>
      <c r="J2880" s="3" t="s">
        <v>13532</v>
      </c>
      <c r="M2880" s="5" t="s">
        <v>13533</v>
      </c>
      <c r="N2880" s="5" t="s">
        <v>3025</v>
      </c>
      <c r="O2880" s="20">
        <v>2026.0</v>
      </c>
      <c r="P2880" s="20">
        <v>1.0</v>
      </c>
      <c r="Q2880" s="20">
        <v>1.0</v>
      </c>
    </row>
    <row r="2881">
      <c r="A2881" s="3" t="s">
        <v>13534</v>
      </c>
      <c r="B2881" s="3" t="s">
        <v>13535</v>
      </c>
      <c r="C2881" s="20">
        <v>4.0</v>
      </c>
      <c r="D2881" s="20">
        <v>2026.0</v>
      </c>
      <c r="E2881" s="3" t="s">
        <v>13536</v>
      </c>
      <c r="F2881" s="11"/>
      <c r="L2881" s="3" t="s">
        <v>495</v>
      </c>
      <c r="M2881" s="5" t="s">
        <v>13537</v>
      </c>
      <c r="N2881" s="5" t="s">
        <v>13538</v>
      </c>
      <c r="O2881" s="20">
        <v>2026.0</v>
      </c>
      <c r="P2881" s="20">
        <v>1.0</v>
      </c>
      <c r="Q2881" s="3">
        <v>0.0</v>
      </c>
    </row>
    <row r="2882">
      <c r="A2882" s="3" t="s">
        <v>13539</v>
      </c>
      <c r="B2882" s="3" t="s">
        <v>13540</v>
      </c>
      <c r="C2882" s="20">
        <v>2.0</v>
      </c>
      <c r="D2882" s="20">
        <v>2027.0</v>
      </c>
      <c r="E2882" s="3" t="s">
        <v>879</v>
      </c>
      <c r="F2882" s="11"/>
      <c r="L2882" s="3" t="s">
        <v>495</v>
      </c>
      <c r="M2882" s="5" t="s">
        <v>117</v>
      </c>
      <c r="N2882" s="5" t="s">
        <v>880</v>
      </c>
      <c r="O2882" s="20">
        <v>2026.0</v>
      </c>
      <c r="P2882" s="20">
        <v>1.0</v>
      </c>
      <c r="Q2882" s="3">
        <v>0.0</v>
      </c>
    </row>
    <row r="2883">
      <c r="A2883" s="3" t="s">
        <v>13541</v>
      </c>
      <c r="B2883" s="3" t="s">
        <v>13542</v>
      </c>
      <c r="C2883" s="20">
        <v>4.0</v>
      </c>
      <c r="D2883" s="20">
        <v>2027.0</v>
      </c>
      <c r="E2883" s="3" t="s">
        <v>13543</v>
      </c>
      <c r="F2883" s="7">
        <v>0.034</v>
      </c>
      <c r="L2883" s="3" t="s">
        <v>523</v>
      </c>
      <c r="M2883" s="5" t="s">
        <v>13544</v>
      </c>
      <c r="N2883" s="5" t="s">
        <v>7637</v>
      </c>
      <c r="O2883" s="20">
        <v>2026.0</v>
      </c>
      <c r="P2883" s="20">
        <v>1.0</v>
      </c>
      <c r="Q2883" s="3">
        <v>0.0</v>
      </c>
    </row>
    <row r="2884">
      <c r="A2884" s="3" t="s">
        <v>13543</v>
      </c>
      <c r="B2884" s="3" t="s">
        <v>13545</v>
      </c>
      <c r="C2884" s="20">
        <v>3.0</v>
      </c>
      <c r="D2884" s="20">
        <v>2025.0</v>
      </c>
      <c r="E2884" s="3" t="s">
        <v>7632</v>
      </c>
      <c r="F2884" s="7">
        <v>0.034</v>
      </c>
      <c r="J2884" s="3" t="s">
        <v>13546</v>
      </c>
      <c r="M2884" s="5" t="s">
        <v>13547</v>
      </c>
      <c r="N2884" s="5" t="s">
        <v>7637</v>
      </c>
      <c r="O2884" s="20">
        <v>2026.0</v>
      </c>
      <c r="P2884" s="20">
        <v>1.0</v>
      </c>
      <c r="Q2884" s="20">
        <v>1.0</v>
      </c>
    </row>
    <row r="2885">
      <c r="A2885" s="3" t="s">
        <v>13548</v>
      </c>
      <c r="B2885" s="3" t="s">
        <v>13549</v>
      </c>
      <c r="C2885" s="20">
        <v>4.0</v>
      </c>
      <c r="D2885" s="20">
        <v>2026.0</v>
      </c>
      <c r="E2885" s="3" t="s">
        <v>9713</v>
      </c>
      <c r="F2885" s="7">
        <v>0.09</v>
      </c>
      <c r="L2885" s="3" t="s">
        <v>523</v>
      </c>
      <c r="M2885" s="5" t="s">
        <v>13550</v>
      </c>
      <c r="N2885" s="5" t="s">
        <v>9718</v>
      </c>
      <c r="O2885" s="20">
        <v>2026.0</v>
      </c>
      <c r="P2885" s="20">
        <v>1.0</v>
      </c>
      <c r="Q2885" s="3">
        <v>0.0</v>
      </c>
    </row>
    <row r="2886">
      <c r="A2886" s="3" t="s">
        <v>13551</v>
      </c>
      <c r="B2886" s="3" t="s">
        <v>13552</v>
      </c>
      <c r="C2886" s="20">
        <v>1.0</v>
      </c>
      <c r="D2886" s="20">
        <v>2026.0</v>
      </c>
      <c r="E2886" s="3" t="s">
        <v>6553</v>
      </c>
      <c r="F2886" s="7">
        <v>0.07307</v>
      </c>
      <c r="L2886" s="3" t="s">
        <v>523</v>
      </c>
      <c r="M2886" s="5" t="s">
        <v>13553</v>
      </c>
      <c r="N2886" s="5" t="s">
        <v>6558</v>
      </c>
      <c r="O2886" s="20">
        <v>2026.0</v>
      </c>
      <c r="P2886" s="20">
        <v>1.0</v>
      </c>
      <c r="Q2886" s="20">
        <v>1.0</v>
      </c>
    </row>
    <row r="2887">
      <c r="A2887" s="3" t="s">
        <v>13554</v>
      </c>
      <c r="B2887" s="3" t="s">
        <v>13555</v>
      </c>
      <c r="C2887" s="20">
        <v>4.0</v>
      </c>
      <c r="D2887" s="20">
        <v>2027.0</v>
      </c>
      <c r="E2887" s="3" t="s">
        <v>5028</v>
      </c>
      <c r="F2887" s="11"/>
      <c r="L2887" s="3" t="s">
        <v>541</v>
      </c>
      <c r="M2887" s="5" t="s">
        <v>13556</v>
      </c>
      <c r="N2887" s="5" t="s">
        <v>1303</v>
      </c>
      <c r="O2887" s="20">
        <v>2026.0</v>
      </c>
      <c r="P2887" s="20">
        <v>1.0</v>
      </c>
      <c r="Q2887" s="3">
        <v>0.0</v>
      </c>
    </row>
    <row r="2888">
      <c r="A2888" s="3" t="s">
        <v>12911</v>
      </c>
      <c r="B2888" s="3" t="s">
        <v>13557</v>
      </c>
      <c r="C2888" s="20">
        <v>2.0</v>
      </c>
      <c r="D2888" s="20">
        <v>2025.0</v>
      </c>
      <c r="E2888" s="3" t="s">
        <v>7608</v>
      </c>
      <c r="F2888" s="7">
        <v>0.0586</v>
      </c>
      <c r="I2888" s="3" t="s">
        <v>13558</v>
      </c>
      <c r="J2888" s="3" t="s">
        <v>13559</v>
      </c>
      <c r="M2888" s="5" t="s">
        <v>13560</v>
      </c>
      <c r="N2888" s="5" t="s">
        <v>7614</v>
      </c>
      <c r="O2888" s="20">
        <v>2026.0</v>
      </c>
      <c r="P2888" s="20">
        <v>1.0</v>
      </c>
      <c r="Q2888" s="20">
        <v>1.0</v>
      </c>
    </row>
    <row r="2889">
      <c r="A2889" s="3" t="s">
        <v>13561</v>
      </c>
      <c r="B2889" s="3" t="s">
        <v>13562</v>
      </c>
      <c r="C2889" s="20">
        <v>4.0</v>
      </c>
      <c r="D2889" s="20">
        <v>2026.0</v>
      </c>
      <c r="E2889" s="3" t="s">
        <v>13563</v>
      </c>
      <c r="F2889" s="7">
        <v>0.1</v>
      </c>
      <c r="L2889" s="3" t="s">
        <v>541</v>
      </c>
      <c r="M2889" s="5" t="s">
        <v>13564</v>
      </c>
      <c r="N2889" s="5" t="s">
        <v>5351</v>
      </c>
      <c r="O2889" s="20">
        <v>2026.0</v>
      </c>
      <c r="P2889" s="20">
        <v>1.0</v>
      </c>
      <c r="Q2889" s="3">
        <v>0.0</v>
      </c>
    </row>
    <row r="2890">
      <c r="A2890" s="3" t="s">
        <v>13563</v>
      </c>
      <c r="B2890" s="3" t="s">
        <v>13565</v>
      </c>
      <c r="C2890" s="20">
        <v>4.0</v>
      </c>
      <c r="D2890" s="20">
        <v>2025.0</v>
      </c>
      <c r="E2890" s="3" t="s">
        <v>6711</v>
      </c>
      <c r="F2890" s="7">
        <v>0.1</v>
      </c>
      <c r="I2890" s="3" t="s">
        <v>13566</v>
      </c>
      <c r="J2890" s="3" t="s">
        <v>13567</v>
      </c>
      <c r="L2890" s="3" t="s">
        <v>541</v>
      </c>
      <c r="M2890" s="5" t="s">
        <v>13568</v>
      </c>
      <c r="N2890" s="5" t="s">
        <v>5351</v>
      </c>
      <c r="O2890" s="20">
        <v>2026.0</v>
      </c>
      <c r="P2890" s="20">
        <v>1.0</v>
      </c>
      <c r="Q2890" s="20">
        <v>1.0</v>
      </c>
    </row>
    <row r="2891">
      <c r="A2891" s="3" t="s">
        <v>13569</v>
      </c>
      <c r="B2891" s="3" t="s">
        <v>13570</v>
      </c>
      <c r="C2891" s="20">
        <v>4.0</v>
      </c>
      <c r="D2891" s="20">
        <v>2025.0</v>
      </c>
      <c r="E2891" s="3" t="s">
        <v>499</v>
      </c>
      <c r="F2891" s="7">
        <v>0.0725</v>
      </c>
      <c r="L2891" s="3" t="s">
        <v>495</v>
      </c>
      <c r="M2891" s="5" t="s">
        <v>30</v>
      </c>
      <c r="N2891" s="5" t="s">
        <v>500</v>
      </c>
      <c r="O2891" s="20">
        <v>2026.0</v>
      </c>
      <c r="P2891" s="20">
        <v>1.0</v>
      </c>
      <c r="Q2891" s="3">
        <v>0.0</v>
      </c>
    </row>
    <row r="2892">
      <c r="A2892" s="3" t="s">
        <v>13571</v>
      </c>
      <c r="B2892" s="3" t="s">
        <v>13572</v>
      </c>
      <c r="C2892" s="20">
        <v>4.0</v>
      </c>
      <c r="D2892" s="20">
        <v>2026.0</v>
      </c>
      <c r="E2892" s="3" t="s">
        <v>13573</v>
      </c>
      <c r="F2892" s="7">
        <v>0.035</v>
      </c>
      <c r="L2892" s="3" t="s">
        <v>495</v>
      </c>
      <c r="M2892" s="5" t="s">
        <v>13574</v>
      </c>
      <c r="N2892" s="5" t="s">
        <v>13575</v>
      </c>
      <c r="O2892" s="20">
        <v>2026.0</v>
      </c>
      <c r="P2892" s="20">
        <v>1.0</v>
      </c>
      <c r="Q2892" s="3">
        <v>0.0</v>
      </c>
    </row>
    <row r="2893">
      <c r="A2893" s="3" t="s">
        <v>13106</v>
      </c>
      <c r="B2893" s="3" t="s">
        <v>13576</v>
      </c>
      <c r="C2893" s="20">
        <v>4.0</v>
      </c>
      <c r="D2893" s="20">
        <v>2025.0</v>
      </c>
      <c r="E2893" s="3" t="s">
        <v>13100</v>
      </c>
      <c r="F2893" s="7">
        <v>0.11</v>
      </c>
      <c r="I2893" s="3" t="s">
        <v>13577</v>
      </c>
      <c r="J2893" s="3" t="s">
        <v>13578</v>
      </c>
      <c r="M2893" s="5" t="s">
        <v>13579</v>
      </c>
      <c r="N2893" s="5" t="s">
        <v>3793</v>
      </c>
      <c r="O2893" s="20">
        <v>2026.0</v>
      </c>
      <c r="P2893" s="20">
        <v>1.0</v>
      </c>
      <c r="Q2893" s="20">
        <v>1.0</v>
      </c>
    </row>
    <row r="2894">
      <c r="A2894" s="3" t="s">
        <v>13580</v>
      </c>
      <c r="B2894" s="3" t="s">
        <v>13581</v>
      </c>
      <c r="C2894" s="20">
        <v>2.0</v>
      </c>
      <c r="D2894" s="20">
        <v>2026.0</v>
      </c>
      <c r="E2894" s="3" t="s">
        <v>13582</v>
      </c>
      <c r="F2894" s="7">
        <v>0.15</v>
      </c>
      <c r="I2894" s="3" t="s">
        <v>13583</v>
      </c>
      <c r="L2894" s="3" t="s">
        <v>523</v>
      </c>
      <c r="M2894" s="5" t="s">
        <v>13584</v>
      </c>
      <c r="N2894" s="5" t="s">
        <v>13585</v>
      </c>
      <c r="O2894" s="20">
        <v>2026.0</v>
      </c>
      <c r="P2894" s="20">
        <v>1.0</v>
      </c>
      <c r="Q2894" s="20">
        <v>1.0</v>
      </c>
    </row>
    <row r="2895">
      <c r="A2895" s="3" t="s">
        <v>7374</v>
      </c>
      <c r="B2895" s="3" t="s">
        <v>13586</v>
      </c>
      <c r="C2895" s="20">
        <v>4.0</v>
      </c>
      <c r="D2895" s="20">
        <v>2025.0</v>
      </c>
      <c r="E2895" s="3" t="s">
        <v>3781</v>
      </c>
      <c r="F2895" s="7">
        <v>0.11</v>
      </c>
      <c r="J2895" s="3" t="s">
        <v>13587</v>
      </c>
      <c r="M2895" s="5" t="s">
        <v>13588</v>
      </c>
      <c r="N2895" s="5" t="s">
        <v>3787</v>
      </c>
      <c r="O2895" s="20">
        <v>2026.0</v>
      </c>
      <c r="P2895" s="20">
        <v>1.0</v>
      </c>
      <c r="Q2895" s="20">
        <v>1.0</v>
      </c>
    </row>
    <row r="2896">
      <c r="A2896" s="3" t="s">
        <v>13589</v>
      </c>
      <c r="B2896" s="3" t="s">
        <v>13590</v>
      </c>
      <c r="C2896" s="20">
        <v>3.0</v>
      </c>
      <c r="D2896" s="20">
        <v>2026.0</v>
      </c>
      <c r="E2896" s="3" t="s">
        <v>5730</v>
      </c>
      <c r="F2896" s="7">
        <v>0.08</v>
      </c>
      <c r="L2896" s="3" t="s">
        <v>495</v>
      </c>
      <c r="M2896" s="5" t="s">
        <v>13591</v>
      </c>
      <c r="N2896" s="5" t="s">
        <v>5729</v>
      </c>
      <c r="O2896" s="20">
        <v>2026.0</v>
      </c>
      <c r="P2896" s="20">
        <v>1.0</v>
      </c>
      <c r="Q2896" s="3">
        <v>0.0</v>
      </c>
    </row>
    <row r="2897">
      <c r="A2897" s="3" t="s">
        <v>13592</v>
      </c>
      <c r="B2897" s="3" t="s">
        <v>13593</v>
      </c>
      <c r="C2897" s="20">
        <v>4.0</v>
      </c>
      <c r="D2897" s="20">
        <v>2026.0</v>
      </c>
      <c r="E2897" s="3" t="s">
        <v>13594</v>
      </c>
      <c r="F2897" s="11"/>
      <c r="L2897" s="3" t="s">
        <v>541</v>
      </c>
      <c r="M2897" s="5" t="s">
        <v>13595</v>
      </c>
      <c r="N2897" s="5" t="s">
        <v>13596</v>
      </c>
      <c r="O2897" s="20">
        <v>2026.0</v>
      </c>
      <c r="P2897" s="20">
        <v>1.0</v>
      </c>
      <c r="Q2897" s="3">
        <v>0.0</v>
      </c>
    </row>
    <row r="2898">
      <c r="A2898" s="3" t="s">
        <v>13597</v>
      </c>
      <c r="B2898" s="3" t="s">
        <v>13598</v>
      </c>
      <c r="C2898" s="20">
        <v>2.0</v>
      </c>
      <c r="D2898" s="20">
        <v>2026.0</v>
      </c>
      <c r="E2898" s="3" t="s">
        <v>13599</v>
      </c>
      <c r="F2898" s="7">
        <v>0.08</v>
      </c>
      <c r="L2898" s="3" t="s">
        <v>541</v>
      </c>
      <c r="M2898" s="5" t="s">
        <v>13600</v>
      </c>
      <c r="N2898" s="5" t="s">
        <v>3423</v>
      </c>
      <c r="O2898" s="20">
        <v>2026.0</v>
      </c>
      <c r="P2898" s="20">
        <v>1.0</v>
      </c>
      <c r="Q2898" s="3">
        <v>0.0</v>
      </c>
    </row>
    <row r="2899">
      <c r="A2899" s="3" t="s">
        <v>13599</v>
      </c>
      <c r="B2899" s="3" t="s">
        <v>13601</v>
      </c>
      <c r="C2899" s="20">
        <v>2.0</v>
      </c>
      <c r="D2899" s="20">
        <v>2025.0</v>
      </c>
      <c r="E2899" s="3" t="s">
        <v>7579</v>
      </c>
      <c r="F2899" s="7">
        <v>0.08</v>
      </c>
      <c r="I2899" s="3" t="s">
        <v>13602</v>
      </c>
      <c r="J2899" s="3" t="s">
        <v>13603</v>
      </c>
      <c r="M2899" s="5" t="s">
        <v>13604</v>
      </c>
      <c r="N2899" s="5" t="s">
        <v>3423</v>
      </c>
      <c r="O2899" s="20">
        <v>2026.0</v>
      </c>
      <c r="P2899" s="20">
        <v>1.0</v>
      </c>
      <c r="Q2899" s="20">
        <v>1.0</v>
      </c>
    </row>
    <row r="2900">
      <c r="A2900" s="3" t="s">
        <v>13605</v>
      </c>
      <c r="B2900" s="3" t="s">
        <v>13606</v>
      </c>
      <c r="C2900" s="20">
        <v>2.0</v>
      </c>
      <c r="D2900" s="20">
        <v>2026.0</v>
      </c>
      <c r="E2900" s="3" t="s">
        <v>13528</v>
      </c>
      <c r="F2900" s="7">
        <v>0.11</v>
      </c>
      <c r="I2900" s="3" t="s">
        <v>13607</v>
      </c>
      <c r="L2900" s="3" t="s">
        <v>541</v>
      </c>
      <c r="M2900" s="5" t="s">
        <v>13608</v>
      </c>
      <c r="N2900" s="5" t="s">
        <v>3025</v>
      </c>
      <c r="O2900" s="20">
        <v>2026.0</v>
      </c>
      <c r="P2900" s="20">
        <v>1.0</v>
      </c>
      <c r="Q2900" s="3">
        <v>0.0</v>
      </c>
    </row>
    <row r="2901">
      <c r="A2901" s="3" t="s">
        <v>13609</v>
      </c>
      <c r="B2901" s="3" t="s">
        <v>13610</v>
      </c>
      <c r="C2901" s="20">
        <v>4.0</v>
      </c>
      <c r="D2901" s="20">
        <v>2026.0</v>
      </c>
      <c r="E2901" s="3" t="s">
        <v>13611</v>
      </c>
      <c r="F2901" s="7">
        <v>0.0925</v>
      </c>
      <c r="L2901" s="3" t="s">
        <v>523</v>
      </c>
      <c r="M2901" s="5" t="s">
        <v>13612</v>
      </c>
      <c r="N2901" s="5" t="s">
        <v>1218</v>
      </c>
      <c r="O2901" s="20">
        <v>2026.0</v>
      </c>
      <c r="P2901" s="20">
        <v>1.0</v>
      </c>
      <c r="Q2901" s="3">
        <v>0.0</v>
      </c>
    </row>
    <row r="2902">
      <c r="A2902" s="3" t="s">
        <v>13611</v>
      </c>
      <c r="B2902" s="3" t="s">
        <v>13613</v>
      </c>
      <c r="C2902" s="20">
        <v>4.0</v>
      </c>
      <c r="D2902" s="20">
        <v>2025.0</v>
      </c>
      <c r="E2902" s="3" t="s">
        <v>7255</v>
      </c>
      <c r="F2902" s="7">
        <v>0.0925</v>
      </c>
      <c r="I2902" s="3" t="s">
        <v>13614</v>
      </c>
      <c r="J2902" s="3" t="s">
        <v>13615</v>
      </c>
      <c r="M2902" s="5" t="s">
        <v>13616</v>
      </c>
      <c r="N2902" s="5" t="s">
        <v>1218</v>
      </c>
      <c r="O2902" s="20">
        <v>2026.0</v>
      </c>
      <c r="P2902" s="20">
        <v>1.0</v>
      </c>
      <c r="Q2902" s="20">
        <v>1.0</v>
      </c>
    </row>
    <row r="2903">
      <c r="A2903" s="3" t="s">
        <v>13617</v>
      </c>
      <c r="B2903" s="3" t="s">
        <v>13618</v>
      </c>
      <c r="C2903" s="20">
        <v>2.0</v>
      </c>
      <c r="D2903" s="20">
        <v>2026.0</v>
      </c>
      <c r="E2903" s="3" t="s">
        <v>669</v>
      </c>
      <c r="F2903" s="11"/>
      <c r="L2903" s="3" t="s">
        <v>541</v>
      </c>
      <c r="M2903" s="5" t="s">
        <v>82</v>
      </c>
      <c r="N2903" s="5" t="s">
        <v>670</v>
      </c>
      <c r="O2903" s="20">
        <v>2026.0</v>
      </c>
      <c r="P2903" s="20">
        <v>1.0</v>
      </c>
      <c r="Q2903" s="3">
        <v>0.0</v>
      </c>
    </row>
    <row r="2904">
      <c r="A2904" s="3" t="s">
        <v>13128</v>
      </c>
      <c r="B2904" s="3" t="s">
        <v>13619</v>
      </c>
      <c r="C2904" s="20">
        <v>4.0</v>
      </c>
      <c r="D2904" s="20">
        <v>2025.0</v>
      </c>
      <c r="E2904" s="3" t="s">
        <v>10486</v>
      </c>
      <c r="F2904" s="7">
        <v>0.04</v>
      </c>
      <c r="J2904" s="3" t="s">
        <v>13620</v>
      </c>
      <c r="M2904" s="5" t="s">
        <v>13621</v>
      </c>
      <c r="N2904" s="5" t="s">
        <v>9244</v>
      </c>
      <c r="O2904" s="20">
        <v>2026.0</v>
      </c>
      <c r="P2904" s="20">
        <v>1.0</v>
      </c>
      <c r="Q2904" s="20">
        <v>1.0</v>
      </c>
    </row>
    <row r="2905">
      <c r="A2905" s="3" t="s">
        <v>13622</v>
      </c>
      <c r="B2905" s="3" t="s">
        <v>13623</v>
      </c>
      <c r="C2905" s="20">
        <v>2.0</v>
      </c>
      <c r="D2905" s="20">
        <v>2026.0</v>
      </c>
      <c r="E2905" s="3" t="s">
        <v>12492</v>
      </c>
      <c r="F2905" s="7">
        <v>0.064</v>
      </c>
      <c r="L2905" s="3" t="s">
        <v>523</v>
      </c>
      <c r="M2905" s="5" t="s">
        <v>13624</v>
      </c>
      <c r="N2905" s="5" t="s">
        <v>946</v>
      </c>
      <c r="O2905" s="20">
        <v>2026.0</v>
      </c>
      <c r="P2905" s="20">
        <v>1.0</v>
      </c>
      <c r="Q2905" s="20">
        <v>1.0</v>
      </c>
    </row>
    <row r="2906">
      <c r="A2906" s="3" t="s">
        <v>13625</v>
      </c>
      <c r="B2906" s="3" t="s">
        <v>13626</v>
      </c>
      <c r="C2906" s="20">
        <v>4.0</v>
      </c>
      <c r="D2906" s="20">
        <v>2026.0</v>
      </c>
      <c r="E2906" s="3" t="s">
        <v>769</v>
      </c>
      <c r="F2906" s="11"/>
      <c r="L2906" s="3" t="s">
        <v>523</v>
      </c>
      <c r="M2906" s="5" t="s">
        <v>96</v>
      </c>
      <c r="N2906" s="5" t="s">
        <v>770</v>
      </c>
      <c r="O2906" s="20">
        <v>2026.0</v>
      </c>
      <c r="P2906" s="20">
        <v>1.0</v>
      </c>
      <c r="Q2906" s="3">
        <v>0.0</v>
      </c>
    </row>
    <row r="2907">
      <c r="A2907" s="3" t="s">
        <v>6839</v>
      </c>
      <c r="B2907" s="3" t="s">
        <v>13627</v>
      </c>
      <c r="C2907" s="20">
        <v>3.0</v>
      </c>
      <c r="D2907" s="20">
        <v>2025.0</v>
      </c>
      <c r="E2907" s="3" t="s">
        <v>13628</v>
      </c>
      <c r="F2907" s="7">
        <v>0.1</v>
      </c>
      <c r="I2907" s="3" t="s">
        <v>13629</v>
      </c>
      <c r="J2907" s="3" t="s">
        <v>13630</v>
      </c>
      <c r="M2907" s="5" t="s">
        <v>13631</v>
      </c>
      <c r="N2907" s="5" t="s">
        <v>6841</v>
      </c>
      <c r="O2907" s="20">
        <v>2026.0</v>
      </c>
      <c r="P2907" s="20">
        <v>1.0</v>
      </c>
      <c r="Q2907" s="20">
        <v>1.0</v>
      </c>
    </row>
    <row r="2908">
      <c r="A2908" s="3" t="s">
        <v>13499</v>
      </c>
      <c r="B2908" s="3" t="s">
        <v>13632</v>
      </c>
      <c r="C2908" s="20">
        <v>1.0</v>
      </c>
      <c r="D2908" s="20">
        <v>2025.0</v>
      </c>
      <c r="E2908" s="3" t="s">
        <v>3625</v>
      </c>
      <c r="F2908" s="7">
        <v>0.0896</v>
      </c>
      <c r="I2908" s="3" t="s">
        <v>13633</v>
      </c>
      <c r="J2908" s="3" t="s">
        <v>13634</v>
      </c>
      <c r="M2908" s="5" t="s">
        <v>13635</v>
      </c>
      <c r="N2908" s="5" t="s">
        <v>3630</v>
      </c>
      <c r="O2908" s="20">
        <v>2026.0</v>
      </c>
      <c r="P2908" s="20">
        <v>1.0</v>
      </c>
      <c r="Q2908" s="20">
        <v>1.0</v>
      </c>
    </row>
    <row r="2909">
      <c r="A2909" s="3" t="s">
        <v>13636</v>
      </c>
      <c r="B2909" s="3" t="s">
        <v>13637</v>
      </c>
      <c r="C2909" s="20">
        <v>2.0</v>
      </c>
      <c r="D2909" s="20">
        <v>2026.0</v>
      </c>
      <c r="E2909" s="3" t="s">
        <v>13638</v>
      </c>
      <c r="F2909" s="7">
        <v>0.0667</v>
      </c>
      <c r="I2909" s="3" t="s">
        <v>13639</v>
      </c>
      <c r="L2909" s="3" t="s">
        <v>523</v>
      </c>
      <c r="M2909" s="5" t="s">
        <v>13640</v>
      </c>
      <c r="N2909" s="5" t="s">
        <v>13641</v>
      </c>
      <c r="O2909" s="20">
        <v>2026.0</v>
      </c>
      <c r="P2909" s="20">
        <v>1.0</v>
      </c>
      <c r="Q2909" s="20">
        <v>1.0</v>
      </c>
    </row>
    <row r="2910">
      <c r="A2910" s="3" t="s">
        <v>13638</v>
      </c>
      <c r="B2910" s="3" t="s">
        <v>13642</v>
      </c>
      <c r="C2910" s="20">
        <v>2.0</v>
      </c>
      <c r="D2910" s="20">
        <v>2025.0</v>
      </c>
      <c r="E2910" s="3" t="s">
        <v>13643</v>
      </c>
      <c r="F2910" s="7">
        <v>0.0667</v>
      </c>
      <c r="J2910" s="3" t="s">
        <v>13644</v>
      </c>
      <c r="K2910" s="3" t="s">
        <v>13645</v>
      </c>
      <c r="M2910" s="5" t="s">
        <v>13646</v>
      </c>
      <c r="N2910" s="5" t="s">
        <v>13641</v>
      </c>
      <c r="O2910" s="20">
        <v>2026.0</v>
      </c>
      <c r="P2910" s="20">
        <v>1.0</v>
      </c>
      <c r="Q2910" s="20">
        <v>1.0</v>
      </c>
    </row>
    <row r="2911">
      <c r="A2911" s="3" t="s">
        <v>7900</v>
      </c>
      <c r="B2911" s="3" t="s">
        <v>13647</v>
      </c>
      <c r="C2911" s="20">
        <v>2.0</v>
      </c>
      <c r="D2911" s="20">
        <v>2025.0</v>
      </c>
      <c r="E2911" s="3" t="s">
        <v>6094</v>
      </c>
      <c r="F2911" s="7">
        <v>0.15</v>
      </c>
      <c r="J2911" s="3" t="s">
        <v>13648</v>
      </c>
      <c r="M2911" s="5" t="s">
        <v>13649</v>
      </c>
      <c r="N2911" s="5" t="s">
        <v>6100</v>
      </c>
      <c r="O2911" s="20">
        <v>2026.0</v>
      </c>
      <c r="P2911" s="20">
        <v>1.0</v>
      </c>
      <c r="Q2911" s="20">
        <v>1.0</v>
      </c>
    </row>
    <row r="2912">
      <c r="A2912" s="3" t="s">
        <v>13650</v>
      </c>
      <c r="B2912" s="3" t="s">
        <v>13651</v>
      </c>
      <c r="C2912" s="20">
        <v>2.0</v>
      </c>
      <c r="D2912" s="20">
        <v>2026.0</v>
      </c>
      <c r="E2912" s="3" t="s">
        <v>13652</v>
      </c>
      <c r="F2912" s="11"/>
      <c r="L2912" s="3" t="s">
        <v>1027</v>
      </c>
      <c r="M2912" s="5" t="s">
        <v>13653</v>
      </c>
      <c r="N2912" s="5" t="s">
        <v>5049</v>
      </c>
      <c r="O2912" s="20">
        <v>2026.0</v>
      </c>
      <c r="P2912" s="20">
        <v>1.0</v>
      </c>
      <c r="Q2912" s="20">
        <v>1.0</v>
      </c>
    </row>
    <row r="2913">
      <c r="A2913" s="3" t="s">
        <v>681</v>
      </c>
      <c r="B2913" s="3" t="s">
        <v>13654</v>
      </c>
      <c r="C2913" s="20">
        <v>2.0</v>
      </c>
      <c r="D2913" s="20">
        <v>2025.0</v>
      </c>
      <c r="E2913" s="3" t="s">
        <v>13655</v>
      </c>
      <c r="F2913" s="7">
        <v>0.15</v>
      </c>
      <c r="I2913" s="3" t="s">
        <v>13656</v>
      </c>
      <c r="J2913" s="3" t="s">
        <v>13657</v>
      </c>
      <c r="M2913" s="5" t="s">
        <v>13658</v>
      </c>
      <c r="N2913" s="5" t="s">
        <v>682</v>
      </c>
      <c r="O2913" s="20">
        <v>2026.0</v>
      </c>
      <c r="P2913" s="20">
        <v>1.0</v>
      </c>
      <c r="Q2913" s="20">
        <v>1.0</v>
      </c>
    </row>
    <row r="2914">
      <c r="A2914" s="3" t="s">
        <v>12866</v>
      </c>
      <c r="B2914" s="3" t="s">
        <v>13659</v>
      </c>
      <c r="C2914" s="20">
        <v>2.0</v>
      </c>
      <c r="D2914" s="20">
        <v>2025.0</v>
      </c>
      <c r="E2914" s="3" t="s">
        <v>13660</v>
      </c>
      <c r="F2914" s="7">
        <v>0.08</v>
      </c>
      <c r="I2914" s="3" t="s">
        <v>13661</v>
      </c>
      <c r="J2914" s="3" t="s">
        <v>13662</v>
      </c>
      <c r="M2914" s="5" t="s">
        <v>13663</v>
      </c>
      <c r="N2914" s="5" t="s">
        <v>12868</v>
      </c>
      <c r="O2914" s="20">
        <v>2026.0</v>
      </c>
      <c r="P2914" s="20">
        <v>1.0</v>
      </c>
      <c r="Q2914" s="20">
        <v>1.0</v>
      </c>
    </row>
    <row r="2915">
      <c r="A2915" s="3" t="s">
        <v>13664</v>
      </c>
      <c r="B2915" s="3" t="s">
        <v>13665</v>
      </c>
      <c r="C2915" s="20">
        <v>2.0</v>
      </c>
      <c r="D2915" s="20">
        <v>2026.0</v>
      </c>
      <c r="E2915" s="3" t="s">
        <v>12733</v>
      </c>
      <c r="F2915" s="7">
        <v>0.06</v>
      </c>
      <c r="L2915" s="3" t="s">
        <v>1027</v>
      </c>
      <c r="M2915" s="5" t="s">
        <v>13666</v>
      </c>
      <c r="N2915" s="5" t="s">
        <v>7382</v>
      </c>
      <c r="O2915" s="20">
        <v>2026.0</v>
      </c>
      <c r="P2915" s="20">
        <v>1.0</v>
      </c>
      <c r="Q2915" s="3">
        <v>0.0</v>
      </c>
    </row>
    <row r="2916">
      <c r="A2916" s="3" t="s">
        <v>13667</v>
      </c>
      <c r="B2916" s="3" t="s">
        <v>13668</v>
      </c>
      <c r="C2916" s="20">
        <v>1.0</v>
      </c>
      <c r="D2916" s="20">
        <v>2026.0</v>
      </c>
      <c r="E2916" s="3" t="s">
        <v>13669</v>
      </c>
      <c r="F2916" s="7">
        <v>0.035</v>
      </c>
      <c r="L2916" s="3" t="s">
        <v>541</v>
      </c>
      <c r="M2916" s="5" t="s">
        <v>13670</v>
      </c>
      <c r="N2916" s="5" t="s">
        <v>4755</v>
      </c>
      <c r="O2916" s="20">
        <v>2026.0</v>
      </c>
      <c r="P2916" s="20">
        <v>1.0</v>
      </c>
      <c r="Q2916" s="20">
        <v>1.0</v>
      </c>
    </row>
    <row r="2917">
      <c r="A2917" s="3" t="s">
        <v>13671</v>
      </c>
      <c r="B2917" s="3" t="s">
        <v>13672</v>
      </c>
      <c r="C2917" s="20">
        <v>1.0</v>
      </c>
      <c r="D2917" s="20">
        <v>2026.0</v>
      </c>
      <c r="E2917" s="3" t="s">
        <v>6464</v>
      </c>
      <c r="F2917" s="7">
        <v>0.0288</v>
      </c>
      <c r="L2917" s="3" t="s">
        <v>523</v>
      </c>
      <c r="M2917" s="5" t="s">
        <v>13673</v>
      </c>
      <c r="N2917" s="5" t="s">
        <v>6470</v>
      </c>
      <c r="O2917" s="20">
        <v>2026.0</v>
      </c>
      <c r="P2917" s="20">
        <v>1.0</v>
      </c>
      <c r="Q2917" s="3">
        <v>0.0</v>
      </c>
    </row>
    <row r="2918">
      <c r="A2918" s="3" t="s">
        <v>13674</v>
      </c>
      <c r="B2918" s="3" t="s">
        <v>13675</v>
      </c>
      <c r="C2918" s="20">
        <v>1.0</v>
      </c>
      <c r="D2918" s="20">
        <v>2027.0</v>
      </c>
      <c r="E2918" s="3" t="s">
        <v>13676</v>
      </c>
      <c r="F2918" s="11"/>
      <c r="M2918" s="5" t="s">
        <v>13677</v>
      </c>
      <c r="N2918" s="5" t="s">
        <v>13678</v>
      </c>
      <c r="O2918" s="20">
        <v>2026.0</v>
      </c>
      <c r="P2918" s="20">
        <v>1.0</v>
      </c>
      <c r="Q2918" s="3">
        <v>0.0</v>
      </c>
    </row>
    <row r="2919">
      <c r="A2919" s="3" t="s">
        <v>13679</v>
      </c>
      <c r="B2919" s="3" t="s">
        <v>13680</v>
      </c>
      <c r="C2919" s="20">
        <v>3.0</v>
      </c>
      <c r="D2919" s="20">
        <v>2026.0</v>
      </c>
      <c r="E2919" s="3" t="s">
        <v>7180</v>
      </c>
      <c r="F2919" s="7">
        <v>0.0069</v>
      </c>
      <c r="L2919" s="3" t="s">
        <v>495</v>
      </c>
      <c r="M2919" s="5" t="s">
        <v>13681</v>
      </c>
      <c r="N2919" s="5" t="s">
        <v>4069</v>
      </c>
      <c r="O2919" s="20">
        <v>2026.0</v>
      </c>
      <c r="P2919" s="20">
        <v>1.0</v>
      </c>
      <c r="Q2919" s="3">
        <v>0.0</v>
      </c>
    </row>
    <row r="2920">
      <c r="A2920" s="3" t="s">
        <v>13682</v>
      </c>
      <c r="B2920" s="3" t="s">
        <v>13683</v>
      </c>
      <c r="C2920" s="20">
        <v>2.0</v>
      </c>
      <c r="D2920" s="20">
        <v>2028.0</v>
      </c>
      <c r="E2920" s="3" t="s">
        <v>7386</v>
      </c>
      <c r="F2920" s="7">
        <v>0.07</v>
      </c>
      <c r="L2920" s="3" t="s">
        <v>523</v>
      </c>
      <c r="M2920" s="5" t="s">
        <v>13684</v>
      </c>
      <c r="N2920" s="5" t="s">
        <v>7392</v>
      </c>
      <c r="O2920" s="20">
        <v>2026.0</v>
      </c>
      <c r="P2920" s="20">
        <v>1.0</v>
      </c>
      <c r="Q2920" s="20">
        <v>1.0</v>
      </c>
    </row>
    <row r="2921">
      <c r="A2921" s="3" t="s">
        <v>13685</v>
      </c>
      <c r="B2921" s="3" t="s">
        <v>13686</v>
      </c>
      <c r="C2921" s="20">
        <v>3.0</v>
      </c>
      <c r="D2921" s="20">
        <v>2026.0</v>
      </c>
      <c r="E2921" s="3" t="s">
        <v>13687</v>
      </c>
      <c r="F2921" s="11"/>
      <c r="L2921" s="3" t="s">
        <v>541</v>
      </c>
      <c r="M2921" s="5" t="s">
        <v>13688</v>
      </c>
      <c r="N2921" s="5" t="s">
        <v>13689</v>
      </c>
      <c r="O2921" s="20">
        <v>2026.0</v>
      </c>
      <c r="P2921" s="20">
        <v>1.0</v>
      </c>
      <c r="Q2921" s="3">
        <v>0.0</v>
      </c>
    </row>
    <row r="2922">
      <c r="A2922" s="3" t="s">
        <v>13690</v>
      </c>
      <c r="B2922" s="3" t="s">
        <v>13691</v>
      </c>
      <c r="C2922" s="20">
        <v>2.0</v>
      </c>
      <c r="D2922" s="20">
        <v>2026.0</v>
      </c>
      <c r="E2922" s="3" t="s">
        <v>1823</v>
      </c>
      <c r="F2922" s="7">
        <v>0.15</v>
      </c>
      <c r="L2922" s="3" t="s">
        <v>495</v>
      </c>
      <c r="M2922" s="5" t="s">
        <v>13692</v>
      </c>
      <c r="N2922" s="5" t="s">
        <v>1822</v>
      </c>
      <c r="O2922" s="20">
        <v>2026.0</v>
      </c>
      <c r="P2922" s="20">
        <v>1.0</v>
      </c>
      <c r="Q2922" s="3">
        <v>0.0</v>
      </c>
    </row>
    <row r="2923">
      <c r="A2923" s="3" t="s">
        <v>13693</v>
      </c>
      <c r="B2923" s="3" t="s">
        <v>13694</v>
      </c>
      <c r="C2923" s="20">
        <v>1.0</v>
      </c>
      <c r="D2923" s="20">
        <v>2024.0</v>
      </c>
      <c r="E2923" s="3" t="s">
        <v>13695</v>
      </c>
      <c r="F2923" s="7">
        <v>0.0925</v>
      </c>
      <c r="J2923" s="3" t="s">
        <v>13696</v>
      </c>
      <c r="M2923" s="5" t="s">
        <v>13697</v>
      </c>
      <c r="N2923" s="5" t="s">
        <v>3098</v>
      </c>
      <c r="O2923" s="20">
        <v>2026.0</v>
      </c>
      <c r="P2923" s="20">
        <v>1.0</v>
      </c>
      <c r="Q2923" s="20">
        <v>1.0</v>
      </c>
    </row>
    <row r="2924">
      <c r="A2924" s="3" t="s">
        <v>13698</v>
      </c>
      <c r="B2924" s="3" t="s">
        <v>13699</v>
      </c>
      <c r="C2924" s="20">
        <v>1.0</v>
      </c>
      <c r="D2924" s="20">
        <v>2025.0</v>
      </c>
      <c r="E2924" s="3" t="s">
        <v>13693</v>
      </c>
      <c r="F2924" s="7">
        <v>0.0925</v>
      </c>
      <c r="K2924" s="3" t="s">
        <v>13700</v>
      </c>
      <c r="M2924" s="5" t="s">
        <v>13701</v>
      </c>
      <c r="N2924" s="5" t="s">
        <v>3098</v>
      </c>
      <c r="O2924" s="20">
        <v>2026.0</v>
      </c>
      <c r="P2924" s="20">
        <v>1.0</v>
      </c>
      <c r="Q2924" s="20">
        <v>1.0</v>
      </c>
    </row>
    <row r="2925">
      <c r="A2925" s="3" t="s">
        <v>13702</v>
      </c>
      <c r="B2925" s="3" t="s">
        <v>13703</v>
      </c>
      <c r="C2925" s="20">
        <v>3.0</v>
      </c>
      <c r="D2925" s="20">
        <v>2026.0</v>
      </c>
      <c r="E2925" s="3" t="s">
        <v>7718</v>
      </c>
      <c r="F2925" s="7">
        <v>0.13</v>
      </c>
      <c r="L2925" s="3" t="s">
        <v>495</v>
      </c>
      <c r="M2925" s="5" t="s">
        <v>13704</v>
      </c>
      <c r="N2925" s="5" t="s">
        <v>7724</v>
      </c>
      <c r="O2925" s="20">
        <v>2026.0</v>
      </c>
      <c r="P2925" s="20">
        <v>1.0</v>
      </c>
      <c r="Q2925" s="3">
        <v>0.0</v>
      </c>
    </row>
    <row r="2926">
      <c r="A2926" s="3" t="s">
        <v>13705</v>
      </c>
      <c r="B2926" s="3" t="s">
        <v>13706</v>
      </c>
      <c r="C2926" s="20">
        <v>4.0</v>
      </c>
      <c r="D2926" s="20">
        <v>2026.0</v>
      </c>
      <c r="E2926" s="3" t="s">
        <v>13707</v>
      </c>
      <c r="F2926" s="11"/>
      <c r="L2926" s="3" t="s">
        <v>541</v>
      </c>
      <c r="M2926" s="5" t="s">
        <v>13708</v>
      </c>
      <c r="N2926" s="5" t="s">
        <v>13709</v>
      </c>
      <c r="O2926" s="20">
        <v>2026.0</v>
      </c>
      <c r="P2926" s="20">
        <v>1.0</v>
      </c>
      <c r="Q2926" s="20">
        <v>1.0</v>
      </c>
    </row>
    <row r="2927">
      <c r="A2927" s="3" t="s">
        <v>13710</v>
      </c>
      <c r="B2927" s="3" t="s">
        <v>13711</v>
      </c>
      <c r="C2927" s="20">
        <v>1.0</v>
      </c>
      <c r="D2927" s="20">
        <v>2026.0</v>
      </c>
      <c r="E2927" s="3" t="s">
        <v>522</v>
      </c>
      <c r="F2927" s="7">
        <v>0.11</v>
      </c>
      <c r="L2927" s="3" t="s">
        <v>523</v>
      </c>
      <c r="M2927" s="5" t="s">
        <v>44</v>
      </c>
      <c r="N2927" s="5" t="s">
        <v>524</v>
      </c>
      <c r="O2927" s="20">
        <v>2026.0</v>
      </c>
      <c r="P2927" s="20">
        <v>1.0</v>
      </c>
      <c r="Q2927" s="3">
        <v>0.0</v>
      </c>
    </row>
    <row r="2928">
      <c r="A2928" s="3" t="s">
        <v>13712</v>
      </c>
      <c r="B2928" s="3" t="s">
        <v>13713</v>
      </c>
      <c r="C2928" s="20">
        <v>3.0</v>
      </c>
      <c r="D2928" s="20">
        <v>2027.0</v>
      </c>
      <c r="E2928" s="3" t="s">
        <v>13714</v>
      </c>
      <c r="F2928" s="11"/>
      <c r="L2928" s="3" t="s">
        <v>495</v>
      </c>
      <c r="M2928" s="5" t="s">
        <v>13715</v>
      </c>
      <c r="N2928" s="5" t="s">
        <v>13716</v>
      </c>
      <c r="O2928" s="20">
        <v>2026.0</v>
      </c>
      <c r="P2928" s="20">
        <v>1.0</v>
      </c>
      <c r="Q2928" s="3">
        <v>0.0</v>
      </c>
    </row>
    <row r="2929">
      <c r="A2929" s="3" t="s">
        <v>13717</v>
      </c>
      <c r="B2929" s="3" t="s">
        <v>13718</v>
      </c>
      <c r="C2929" s="20">
        <v>1.0</v>
      </c>
      <c r="D2929" s="20">
        <v>2026.0</v>
      </c>
      <c r="E2929" s="3" t="s">
        <v>563</v>
      </c>
      <c r="F2929" s="11"/>
      <c r="I2929" s="3" t="s">
        <v>564</v>
      </c>
      <c r="L2929" s="3" t="s">
        <v>523</v>
      </c>
      <c r="M2929" s="5" t="s">
        <v>58</v>
      </c>
      <c r="N2929" s="5" t="s">
        <v>565</v>
      </c>
      <c r="O2929" s="20">
        <v>2026.0</v>
      </c>
      <c r="P2929" s="20">
        <v>1.0</v>
      </c>
      <c r="Q2929" s="3">
        <v>0.0</v>
      </c>
    </row>
    <row r="2930">
      <c r="A2930" s="2"/>
      <c r="B2930" s="2"/>
    </row>
    <row r="2931">
      <c r="A2931" s="2"/>
      <c r="B2931" s="2"/>
    </row>
    <row r="2932">
      <c r="A2932" s="2"/>
      <c r="B2932" s="2"/>
    </row>
    <row r="2933">
      <c r="A2933" s="2"/>
      <c r="B2933" s="2"/>
    </row>
    <row r="2934">
      <c r="A2934" s="2"/>
      <c r="B2934" s="2"/>
    </row>
    <row r="2935">
      <c r="A2935" s="2"/>
      <c r="B2935" s="2"/>
    </row>
    <row r="2936">
      <c r="A2936" s="2"/>
      <c r="B2936" s="2"/>
    </row>
    <row r="2937">
      <c r="A2937" s="2"/>
      <c r="B2937" s="2"/>
    </row>
    <row r="2938">
      <c r="A2938" s="2"/>
      <c r="B2938" s="2"/>
    </row>
    <row r="2939">
      <c r="A2939" s="2"/>
      <c r="B2939" s="2"/>
    </row>
    <row r="2940">
      <c r="A2940" s="2"/>
      <c r="B2940" s="2"/>
    </row>
    <row r="2941">
      <c r="A2941" s="2"/>
      <c r="B2941" s="2"/>
    </row>
    <row r="2942">
      <c r="A2942" s="2"/>
      <c r="B2942" s="2"/>
    </row>
    <row r="2943">
      <c r="A2943" s="2"/>
      <c r="B2943" s="2"/>
    </row>
    <row r="2944">
      <c r="A2944" s="2"/>
      <c r="B2944" s="2"/>
    </row>
    <row r="2945">
      <c r="A2945" s="2"/>
      <c r="B2945" s="2"/>
    </row>
    <row r="2946">
      <c r="A2946" s="2"/>
      <c r="B2946" s="2"/>
    </row>
    <row r="2947">
      <c r="A2947" s="2"/>
      <c r="B2947" s="2"/>
    </row>
    <row r="2948">
      <c r="A2948" s="2"/>
      <c r="B2948" s="2"/>
    </row>
    <row r="2949">
      <c r="A2949" s="2"/>
      <c r="B2949" s="2"/>
    </row>
    <row r="2950">
      <c r="A2950" s="2"/>
      <c r="B2950" s="2"/>
    </row>
    <row r="2951">
      <c r="A2951" s="2"/>
      <c r="B2951" s="2"/>
    </row>
    <row r="2952">
      <c r="A2952" s="2"/>
      <c r="B2952" s="2"/>
    </row>
    <row r="2953">
      <c r="A2953" s="2"/>
      <c r="B2953" s="2"/>
    </row>
    <row r="2954">
      <c r="A2954" s="2"/>
      <c r="B2954" s="2"/>
    </row>
    <row r="2955">
      <c r="A2955" s="2"/>
      <c r="B2955" s="2"/>
    </row>
    <row r="2956">
      <c r="A2956" s="2"/>
      <c r="B2956" s="2"/>
    </row>
    <row r="2957">
      <c r="A2957" s="2"/>
      <c r="B2957" s="2"/>
    </row>
    <row r="2958">
      <c r="A2958" s="2"/>
      <c r="B2958" s="2"/>
    </row>
    <row r="2959">
      <c r="A2959" s="2"/>
      <c r="B2959" s="2"/>
    </row>
    <row r="2960">
      <c r="A2960" s="2"/>
      <c r="B2960" s="2"/>
    </row>
    <row r="2961">
      <c r="A2961" s="2"/>
      <c r="B2961" s="2"/>
    </row>
    <row r="2962">
      <c r="A2962" s="2"/>
      <c r="B2962" s="2"/>
    </row>
    <row r="2963">
      <c r="A2963" s="2"/>
      <c r="B2963" s="2"/>
    </row>
    <row r="2964">
      <c r="A2964" s="2"/>
      <c r="B2964" s="2"/>
    </row>
    <row r="2965">
      <c r="A2965" s="2"/>
      <c r="B2965" s="2"/>
    </row>
    <row r="2966">
      <c r="A2966" s="2"/>
      <c r="B2966" s="2"/>
    </row>
    <row r="2967">
      <c r="A2967" s="2"/>
      <c r="B2967" s="2"/>
    </row>
    <row r="2968">
      <c r="A2968" s="2"/>
      <c r="B2968" s="2"/>
    </row>
    <row r="2969">
      <c r="A2969" s="2"/>
      <c r="B2969" s="2"/>
    </row>
    <row r="2970">
      <c r="A2970" s="2"/>
      <c r="B2970" s="2"/>
    </row>
    <row r="2971">
      <c r="A2971" s="2"/>
      <c r="B2971" s="2"/>
    </row>
    <row r="2972">
      <c r="A2972" s="2"/>
      <c r="B2972" s="2"/>
    </row>
    <row r="2973">
      <c r="A2973" s="2"/>
      <c r="B2973" s="2"/>
    </row>
    <row r="2974">
      <c r="A2974" s="2"/>
      <c r="B2974" s="2"/>
    </row>
    <row r="2975">
      <c r="A2975" s="2"/>
      <c r="B2975" s="2"/>
    </row>
    <row r="2976">
      <c r="A2976" s="2"/>
      <c r="B2976" s="2"/>
    </row>
    <row r="2977">
      <c r="A2977" s="2"/>
      <c r="B2977" s="2"/>
    </row>
    <row r="2978">
      <c r="A2978" s="2"/>
      <c r="B2978" s="2"/>
    </row>
    <row r="2979">
      <c r="A2979" s="2"/>
      <c r="B2979" s="2"/>
    </row>
    <row r="2980">
      <c r="A2980" s="2"/>
      <c r="B2980" s="2"/>
    </row>
    <row r="2981">
      <c r="A2981" s="2"/>
      <c r="B2981" s="2"/>
    </row>
    <row r="2982">
      <c r="A2982" s="2"/>
      <c r="B2982" s="2"/>
    </row>
    <row r="2983">
      <c r="A2983" s="2"/>
      <c r="B2983" s="2"/>
    </row>
    <row r="2984">
      <c r="A2984" s="2"/>
      <c r="B2984" s="2"/>
    </row>
    <row r="2985">
      <c r="A2985" s="2"/>
      <c r="B2985" s="2"/>
    </row>
    <row r="2986">
      <c r="A2986" s="2"/>
      <c r="B2986" s="2"/>
    </row>
    <row r="2987">
      <c r="A2987" s="2"/>
      <c r="B2987" s="2"/>
    </row>
    <row r="2988">
      <c r="A2988" s="2"/>
      <c r="B2988" s="2"/>
    </row>
    <row r="2989">
      <c r="A2989" s="2"/>
      <c r="B2989" s="2"/>
    </row>
    <row r="2990">
      <c r="A2990" s="2"/>
      <c r="B2990" s="2"/>
    </row>
    <row r="2991">
      <c r="A2991" s="2"/>
      <c r="B2991" s="2"/>
    </row>
    <row r="2992">
      <c r="A2992" s="2"/>
      <c r="B2992" s="2"/>
    </row>
    <row r="2993">
      <c r="A2993" s="2"/>
      <c r="B2993" s="2"/>
    </row>
    <row r="2994">
      <c r="A2994" s="2"/>
      <c r="B2994" s="2"/>
    </row>
    <row r="2995">
      <c r="A2995" s="2"/>
      <c r="B2995" s="2"/>
    </row>
    <row r="2996">
      <c r="A2996" s="2"/>
      <c r="B2996" s="2"/>
    </row>
    <row r="2997">
      <c r="A2997" s="2"/>
      <c r="B2997" s="2"/>
    </row>
    <row r="2998">
      <c r="A2998" s="2"/>
      <c r="B2998" s="2"/>
    </row>
    <row r="2999">
      <c r="A2999" s="2"/>
      <c r="B2999" s="2"/>
    </row>
    <row r="3000">
      <c r="A3000" s="2"/>
      <c r="B3000" s="2"/>
    </row>
    <row r="3001">
      <c r="A3001" s="2"/>
      <c r="B3001" s="2"/>
    </row>
    <row r="3002">
      <c r="A3002" s="2"/>
      <c r="B3002" s="2"/>
    </row>
    <row r="3003">
      <c r="A3003" s="2"/>
      <c r="B3003" s="2"/>
    </row>
    <row r="3004">
      <c r="A3004" s="2"/>
      <c r="B3004" s="2"/>
    </row>
    <row r="3005">
      <c r="A3005" s="2"/>
      <c r="B3005" s="2"/>
    </row>
    <row r="3006">
      <c r="A3006" s="2"/>
      <c r="B3006" s="2"/>
    </row>
    <row r="3007">
      <c r="A3007" s="2"/>
      <c r="B3007" s="2"/>
    </row>
    <row r="3008">
      <c r="A3008" s="2"/>
      <c r="B3008" s="2"/>
    </row>
    <row r="3009">
      <c r="A3009" s="2"/>
      <c r="B3009" s="2"/>
    </row>
    <row r="3010">
      <c r="A3010" s="2"/>
      <c r="B3010" s="2"/>
    </row>
    <row r="3011">
      <c r="A3011" s="2"/>
      <c r="B3011" s="2"/>
    </row>
    <row r="3012">
      <c r="A3012" s="2"/>
      <c r="B3012" s="2"/>
    </row>
    <row r="3013">
      <c r="A3013" s="2"/>
      <c r="B3013" s="2"/>
    </row>
    <row r="3014">
      <c r="A3014" s="2"/>
      <c r="B3014" s="2"/>
    </row>
    <row r="3015">
      <c r="A3015" s="2"/>
      <c r="B3015" s="2"/>
    </row>
    <row r="3016">
      <c r="A3016" s="2"/>
      <c r="B3016" s="2"/>
    </row>
    <row r="3017">
      <c r="A3017" s="2"/>
      <c r="B3017" s="2"/>
    </row>
    <row r="3018">
      <c r="A3018" s="2"/>
      <c r="B3018" s="2"/>
    </row>
    <row r="3019">
      <c r="A3019" s="2"/>
      <c r="B3019" s="2"/>
    </row>
    <row r="3020">
      <c r="A3020" s="2"/>
      <c r="B3020" s="2"/>
    </row>
    <row r="3021">
      <c r="A3021" s="2"/>
      <c r="B3021" s="2"/>
    </row>
    <row r="3022">
      <c r="A3022" s="2"/>
      <c r="B3022" s="2"/>
    </row>
    <row r="3023">
      <c r="A3023" s="2"/>
      <c r="B3023" s="2"/>
    </row>
    <row r="3024">
      <c r="A3024" s="2"/>
      <c r="B3024" s="2"/>
    </row>
    <row r="3025">
      <c r="A3025" s="2"/>
      <c r="B3025" s="2"/>
    </row>
    <row r="3026">
      <c r="A3026" s="2"/>
      <c r="B3026" s="2"/>
    </row>
    <row r="3027">
      <c r="A3027" s="2"/>
      <c r="B3027" s="2"/>
    </row>
    <row r="3028">
      <c r="A3028" s="2"/>
      <c r="B3028" s="2"/>
    </row>
    <row r="3029">
      <c r="A3029" s="2"/>
      <c r="B3029" s="2"/>
    </row>
    <row r="3030">
      <c r="A3030" s="2"/>
      <c r="B3030" s="2"/>
    </row>
    <row r="3031">
      <c r="A3031" s="2"/>
      <c r="B3031" s="2"/>
    </row>
    <row r="3032">
      <c r="A3032" s="2"/>
      <c r="B3032" s="2"/>
    </row>
    <row r="3033">
      <c r="A3033" s="2"/>
      <c r="B3033" s="2"/>
    </row>
    <row r="3034">
      <c r="A3034" s="2"/>
      <c r="B3034" s="2"/>
    </row>
    <row r="3035">
      <c r="A3035" s="2"/>
      <c r="B3035" s="2"/>
    </row>
    <row r="3036">
      <c r="A3036" s="2"/>
      <c r="B3036" s="2"/>
    </row>
    <row r="3037">
      <c r="A3037" s="2"/>
      <c r="B3037" s="2"/>
    </row>
    <row r="3038">
      <c r="A3038" s="2"/>
      <c r="B3038" s="2"/>
    </row>
    <row r="3039">
      <c r="A3039" s="2"/>
      <c r="B3039" s="2"/>
    </row>
    <row r="3040">
      <c r="A3040" s="2"/>
      <c r="B3040" s="2"/>
    </row>
    <row r="3041">
      <c r="A3041" s="2"/>
      <c r="B3041" s="2"/>
    </row>
    <row r="3042">
      <c r="A3042" s="2"/>
      <c r="B3042" s="2"/>
    </row>
    <row r="3043">
      <c r="A3043" s="2"/>
      <c r="B3043" s="2"/>
    </row>
    <row r="3044">
      <c r="A3044" s="2"/>
      <c r="B3044" s="2"/>
    </row>
    <row r="3045">
      <c r="A3045" s="2"/>
      <c r="B3045" s="2"/>
    </row>
    <row r="3046">
      <c r="A3046" s="2"/>
      <c r="B3046" s="2"/>
    </row>
    <row r="3047">
      <c r="A3047" s="2"/>
      <c r="B3047" s="2"/>
    </row>
    <row r="3048">
      <c r="A3048" s="2"/>
      <c r="B3048" s="2"/>
    </row>
    <row r="3049">
      <c r="A3049" s="2"/>
      <c r="B3049" s="2"/>
    </row>
    <row r="3050">
      <c r="A3050" s="2"/>
      <c r="B3050" s="2"/>
    </row>
    <row r="3051">
      <c r="A3051" s="2"/>
      <c r="B3051" s="2"/>
    </row>
    <row r="3052">
      <c r="A3052" s="2"/>
      <c r="B3052" s="2"/>
    </row>
    <row r="3053">
      <c r="A3053" s="2"/>
      <c r="B3053" s="2"/>
    </row>
    <row r="3054">
      <c r="A3054" s="2"/>
      <c r="B3054" s="2"/>
    </row>
    <row r="3055">
      <c r="A3055" s="2"/>
      <c r="B3055" s="2"/>
    </row>
    <row r="3056">
      <c r="A3056" s="2"/>
      <c r="B3056" s="2"/>
    </row>
    <row r="3057">
      <c r="A3057" s="2"/>
      <c r="B3057" s="2"/>
    </row>
    <row r="3058">
      <c r="A3058" s="2"/>
      <c r="B3058" s="2"/>
    </row>
    <row r="3059">
      <c r="A3059" s="2"/>
      <c r="B3059" s="2"/>
    </row>
    <row r="3060">
      <c r="A3060" s="2"/>
      <c r="B3060" s="2"/>
    </row>
    <row r="3061">
      <c r="A3061" s="2"/>
      <c r="B3061" s="2"/>
    </row>
    <row r="3062">
      <c r="A3062" s="2"/>
      <c r="B3062" s="2"/>
    </row>
    <row r="3063">
      <c r="A3063" s="2"/>
      <c r="B3063" s="2"/>
    </row>
    <row r="3064">
      <c r="A3064" s="2"/>
      <c r="B3064" s="2"/>
    </row>
    <row r="3065">
      <c r="A3065" s="2"/>
      <c r="B3065" s="2"/>
    </row>
    <row r="3066">
      <c r="A3066" s="2"/>
      <c r="B3066" s="2"/>
    </row>
    <row r="3067">
      <c r="A3067" s="2"/>
      <c r="B3067" s="2"/>
    </row>
    <row r="3068">
      <c r="A3068" s="2"/>
      <c r="B3068" s="2"/>
    </row>
    <row r="3069">
      <c r="A3069" s="2"/>
      <c r="B3069" s="2"/>
    </row>
    <row r="3070">
      <c r="A3070" s="2"/>
      <c r="B3070" s="2"/>
    </row>
    <row r="3071">
      <c r="A3071" s="2"/>
      <c r="B3071" s="2"/>
    </row>
    <row r="3072">
      <c r="A3072" s="2"/>
      <c r="B3072" s="2"/>
    </row>
    <row r="3073">
      <c r="A3073" s="2"/>
      <c r="B3073" s="2"/>
    </row>
    <row r="3074">
      <c r="A3074" s="2"/>
      <c r="B3074" s="2"/>
    </row>
    <row r="3075">
      <c r="A3075" s="2"/>
      <c r="B3075" s="2"/>
    </row>
    <row r="3076">
      <c r="A3076" s="2"/>
      <c r="B3076" s="2"/>
    </row>
    <row r="3077">
      <c r="A3077" s="2"/>
      <c r="B3077" s="2"/>
    </row>
    <row r="3078">
      <c r="A3078" s="2"/>
      <c r="B3078" s="2"/>
    </row>
    <row r="3079">
      <c r="A3079" s="2"/>
      <c r="B3079" s="2"/>
    </row>
    <row r="3080">
      <c r="A3080" s="2"/>
      <c r="B3080" s="2"/>
    </row>
    <row r="3081">
      <c r="A3081" s="2"/>
      <c r="B3081" s="2"/>
    </row>
    <row r="3082">
      <c r="A3082" s="2"/>
      <c r="B3082" s="2"/>
    </row>
    <row r="3083">
      <c r="A3083" s="2"/>
      <c r="B3083" s="2"/>
    </row>
    <row r="3084">
      <c r="A3084" s="2"/>
      <c r="B3084" s="2"/>
    </row>
    <row r="3085">
      <c r="A3085" s="2"/>
      <c r="B3085" s="2"/>
    </row>
    <row r="3086">
      <c r="A3086" s="2"/>
      <c r="B3086" s="2"/>
    </row>
    <row r="3087">
      <c r="A3087" s="2"/>
      <c r="B3087" s="2"/>
    </row>
    <row r="3088">
      <c r="A3088" s="2"/>
      <c r="B3088" s="2"/>
    </row>
    <row r="3089">
      <c r="A3089" s="2"/>
      <c r="B3089" s="2"/>
    </row>
    <row r="3090">
      <c r="A3090" s="2"/>
      <c r="B3090" s="2"/>
    </row>
    <row r="3091">
      <c r="A3091" s="2"/>
      <c r="B3091" s="2"/>
    </row>
    <row r="3092">
      <c r="A3092" s="2"/>
      <c r="B3092" s="2"/>
    </row>
    <row r="3093">
      <c r="A3093" s="2"/>
      <c r="B3093" s="2"/>
    </row>
    <row r="3094">
      <c r="A3094" s="2"/>
      <c r="B3094" s="2"/>
    </row>
    <row r="3095">
      <c r="A3095" s="2"/>
      <c r="B3095" s="2"/>
    </row>
    <row r="3096">
      <c r="A3096" s="2"/>
      <c r="B3096" s="2"/>
    </row>
    <row r="3097">
      <c r="A3097" s="2"/>
      <c r="B3097" s="2"/>
    </row>
    <row r="3098">
      <c r="A3098" s="2"/>
      <c r="B3098" s="2"/>
    </row>
    <row r="3099">
      <c r="A3099" s="2"/>
      <c r="B3099" s="2"/>
    </row>
    <row r="3100">
      <c r="A3100" s="2"/>
      <c r="B3100" s="2"/>
    </row>
    <row r="3101">
      <c r="A3101" s="2"/>
      <c r="B3101" s="2"/>
    </row>
    <row r="3102">
      <c r="A3102" s="2"/>
      <c r="B3102" s="2"/>
    </row>
    <row r="3103">
      <c r="A3103" s="2"/>
      <c r="B3103" s="2"/>
    </row>
    <row r="3104">
      <c r="A3104" s="2"/>
      <c r="B3104" s="2"/>
    </row>
    <row r="3105">
      <c r="A3105" s="2"/>
      <c r="B3105" s="2"/>
    </row>
    <row r="3106">
      <c r="A3106" s="2"/>
      <c r="B3106" s="2"/>
    </row>
    <row r="3107">
      <c r="A3107" s="2"/>
      <c r="B3107" s="2"/>
    </row>
    <row r="3108">
      <c r="A3108" s="2"/>
      <c r="B3108" s="2"/>
    </row>
    <row r="3109">
      <c r="A3109" s="2"/>
      <c r="B3109" s="2"/>
    </row>
    <row r="3110">
      <c r="A3110" s="2"/>
      <c r="B3110" s="2"/>
    </row>
    <row r="3111">
      <c r="A3111" s="2"/>
      <c r="B3111" s="2"/>
    </row>
    <row r="3112">
      <c r="A3112" s="2"/>
      <c r="B3112" s="2"/>
    </row>
    <row r="3113">
      <c r="A3113" s="2"/>
      <c r="B3113" s="2"/>
    </row>
    <row r="3114">
      <c r="A3114" s="2"/>
      <c r="B3114" s="2"/>
    </row>
    <row r="3115">
      <c r="A3115" s="2"/>
      <c r="B3115" s="2"/>
    </row>
    <row r="3116">
      <c r="A3116" s="2"/>
      <c r="B3116" s="2"/>
    </row>
    <row r="3117">
      <c r="A3117" s="2"/>
      <c r="B3117" s="2"/>
    </row>
    <row r="3118">
      <c r="A3118" s="2"/>
      <c r="B3118" s="2"/>
    </row>
    <row r="3119">
      <c r="A3119" s="2"/>
      <c r="B3119" s="2"/>
    </row>
    <row r="3120">
      <c r="A3120" s="2"/>
      <c r="B3120" s="2"/>
    </row>
    <row r="3121">
      <c r="A3121" s="2"/>
      <c r="B3121" s="2"/>
    </row>
    <row r="3122">
      <c r="A3122" s="2"/>
      <c r="B3122" s="2"/>
    </row>
    <row r="3123">
      <c r="A3123" s="2"/>
      <c r="B3123" s="2"/>
    </row>
    <row r="3124">
      <c r="A3124" s="2"/>
      <c r="B3124" s="2"/>
    </row>
    <row r="3125">
      <c r="A3125" s="2"/>
      <c r="B3125" s="2"/>
    </row>
  </sheetData>
  <hyperlinks>
    <hyperlink r:id="rId1" ref="M2"/>
    <hyperlink r:id="rId2" ref="N2"/>
    <hyperlink r:id="rId3" ref="M3"/>
    <hyperlink r:id="rId4" ref="N3"/>
    <hyperlink r:id="rId5" ref="M4"/>
    <hyperlink r:id="rId6" ref="N4"/>
    <hyperlink r:id="rId7" ref="M5"/>
    <hyperlink r:id="rId8" ref="N5"/>
    <hyperlink r:id="rId9" ref="M6"/>
    <hyperlink r:id="rId10" ref="N6"/>
    <hyperlink r:id="rId11" ref="M7"/>
    <hyperlink r:id="rId12" ref="N7"/>
    <hyperlink r:id="rId13" ref="M8"/>
    <hyperlink r:id="rId14" ref="N8"/>
    <hyperlink r:id="rId15" ref="M9"/>
    <hyperlink r:id="rId16" ref="N9"/>
    <hyperlink r:id="rId17" ref="M10"/>
    <hyperlink r:id="rId18" ref="N10"/>
    <hyperlink r:id="rId19" ref="M11"/>
    <hyperlink r:id="rId20" ref="N11"/>
    <hyperlink r:id="rId21" ref="M12"/>
    <hyperlink r:id="rId22" ref="N12"/>
    <hyperlink r:id="rId23" ref="M13"/>
    <hyperlink r:id="rId24" ref="N13"/>
    <hyperlink r:id="rId25" ref="M14"/>
    <hyperlink r:id="rId26" ref="N14"/>
    <hyperlink r:id="rId27" ref="M15"/>
    <hyperlink r:id="rId28" ref="N15"/>
    <hyperlink r:id="rId29" ref="M16"/>
    <hyperlink r:id="rId30" ref="N16"/>
    <hyperlink r:id="rId31" ref="M17"/>
    <hyperlink r:id="rId32" ref="N17"/>
    <hyperlink r:id="rId33" ref="M18"/>
    <hyperlink r:id="rId34" ref="N18"/>
    <hyperlink r:id="rId35" ref="M19"/>
    <hyperlink r:id="rId36" ref="N19"/>
    <hyperlink r:id="rId37" ref="M20"/>
    <hyperlink r:id="rId38" ref="N20"/>
    <hyperlink r:id="rId39" ref="M21"/>
    <hyperlink r:id="rId40" ref="N21"/>
    <hyperlink r:id="rId41" ref="M22"/>
    <hyperlink r:id="rId42" ref="N22"/>
    <hyperlink r:id="rId43" ref="M23"/>
    <hyperlink r:id="rId44" ref="N23"/>
    <hyperlink r:id="rId45" ref="M24"/>
    <hyperlink r:id="rId46" ref="N24"/>
    <hyperlink r:id="rId47" ref="M25"/>
    <hyperlink r:id="rId48" ref="N25"/>
    <hyperlink r:id="rId49" ref="M26"/>
    <hyperlink r:id="rId50" ref="N26"/>
    <hyperlink r:id="rId51" ref="M27"/>
    <hyperlink r:id="rId52" ref="N27"/>
    <hyperlink r:id="rId53" ref="M28"/>
    <hyperlink r:id="rId54" ref="N28"/>
    <hyperlink r:id="rId55" ref="M29"/>
    <hyperlink r:id="rId56" ref="N29"/>
    <hyperlink r:id="rId57" ref="M30"/>
    <hyperlink r:id="rId58" ref="N30"/>
    <hyperlink r:id="rId59" ref="M31"/>
    <hyperlink r:id="rId60" ref="N31"/>
    <hyperlink r:id="rId61" ref="M32"/>
    <hyperlink r:id="rId62" ref="N32"/>
    <hyperlink r:id="rId63" ref="M33"/>
    <hyperlink r:id="rId64" ref="N33"/>
    <hyperlink r:id="rId65" ref="M34"/>
    <hyperlink r:id="rId66" ref="N34"/>
    <hyperlink r:id="rId67" ref="M35"/>
    <hyperlink r:id="rId68" ref="N35"/>
    <hyperlink r:id="rId69" ref="M36"/>
    <hyperlink r:id="rId70" ref="N36"/>
    <hyperlink r:id="rId71" ref="M37"/>
    <hyperlink r:id="rId72" ref="N37"/>
    <hyperlink r:id="rId73" ref="M38"/>
    <hyperlink r:id="rId74" ref="N38"/>
    <hyperlink r:id="rId75" ref="M39"/>
    <hyperlink r:id="rId76" ref="N39"/>
    <hyperlink r:id="rId77" ref="M40"/>
    <hyperlink r:id="rId78" ref="N40"/>
    <hyperlink r:id="rId79" ref="M41"/>
    <hyperlink r:id="rId80" ref="N41"/>
    <hyperlink r:id="rId81" ref="M42"/>
    <hyperlink r:id="rId82" ref="N42"/>
    <hyperlink r:id="rId83" ref="M43"/>
    <hyperlink r:id="rId84" ref="N43"/>
    <hyperlink r:id="rId85" ref="M44"/>
    <hyperlink r:id="rId86" ref="N44"/>
    <hyperlink r:id="rId87" ref="M45"/>
    <hyperlink r:id="rId88" ref="N45"/>
    <hyperlink r:id="rId89" ref="M46"/>
    <hyperlink r:id="rId90" ref="N46"/>
    <hyperlink r:id="rId91" ref="M47"/>
    <hyperlink r:id="rId92" ref="N47"/>
    <hyperlink r:id="rId93" ref="M48"/>
    <hyperlink r:id="rId94" ref="N48"/>
    <hyperlink r:id="rId95" ref="M49"/>
    <hyperlink r:id="rId96" ref="N49"/>
    <hyperlink r:id="rId97" ref="M50"/>
    <hyperlink r:id="rId98" ref="N50"/>
    <hyperlink r:id="rId99" ref="M51"/>
    <hyperlink r:id="rId100" ref="N51"/>
    <hyperlink r:id="rId101" ref="M52"/>
    <hyperlink r:id="rId102" ref="N52"/>
    <hyperlink r:id="rId103" ref="M53"/>
    <hyperlink r:id="rId104" ref="N53"/>
    <hyperlink r:id="rId105" ref="M54"/>
    <hyperlink r:id="rId106" ref="N54"/>
    <hyperlink r:id="rId107" ref="M55"/>
    <hyperlink r:id="rId108" ref="N55"/>
    <hyperlink r:id="rId109" ref="M56"/>
    <hyperlink r:id="rId110" ref="N56"/>
    <hyperlink r:id="rId111" ref="M57"/>
    <hyperlink r:id="rId112" ref="N57"/>
    <hyperlink r:id="rId113" ref="M58"/>
    <hyperlink r:id="rId114" ref="N58"/>
    <hyperlink r:id="rId115" ref="M59"/>
    <hyperlink r:id="rId116" ref="N59"/>
    <hyperlink r:id="rId117" ref="M60"/>
    <hyperlink r:id="rId118" ref="N60"/>
    <hyperlink r:id="rId119" ref="M61"/>
    <hyperlink r:id="rId120" ref="N61"/>
    <hyperlink r:id="rId121" ref="M62"/>
    <hyperlink r:id="rId122" ref="N62"/>
    <hyperlink r:id="rId123" ref="M63"/>
    <hyperlink r:id="rId124" ref="N63"/>
    <hyperlink r:id="rId125" ref="M64"/>
    <hyperlink r:id="rId126" ref="N64"/>
    <hyperlink r:id="rId127" ref="M65"/>
    <hyperlink r:id="rId128" ref="N65"/>
    <hyperlink r:id="rId129" ref="M66"/>
    <hyperlink r:id="rId130" ref="N66"/>
    <hyperlink r:id="rId131" ref="M67"/>
    <hyperlink r:id="rId132" ref="N67"/>
    <hyperlink r:id="rId133" ref="M68"/>
    <hyperlink r:id="rId134" ref="N68"/>
    <hyperlink r:id="rId135" ref="M69"/>
    <hyperlink r:id="rId136" ref="N69"/>
    <hyperlink r:id="rId137" ref="M70"/>
    <hyperlink r:id="rId138" ref="N70"/>
    <hyperlink r:id="rId139" ref="M71"/>
    <hyperlink r:id="rId140" ref="N71"/>
    <hyperlink r:id="rId141" ref="M72"/>
    <hyperlink r:id="rId142" ref="N72"/>
    <hyperlink r:id="rId143" ref="M73"/>
    <hyperlink r:id="rId144" ref="N73"/>
    <hyperlink r:id="rId145" ref="M74"/>
    <hyperlink r:id="rId146" ref="N74"/>
    <hyperlink r:id="rId147" ref="M75"/>
    <hyperlink r:id="rId148" ref="N75"/>
    <hyperlink r:id="rId149" ref="M76"/>
    <hyperlink r:id="rId150" ref="N76"/>
    <hyperlink r:id="rId151" ref="M77"/>
    <hyperlink r:id="rId152" ref="N77"/>
    <hyperlink r:id="rId153" ref="M78"/>
    <hyperlink r:id="rId154" ref="N78"/>
    <hyperlink r:id="rId155" ref="M79"/>
    <hyperlink r:id="rId156" ref="N79"/>
    <hyperlink r:id="rId157" ref="M80"/>
    <hyperlink r:id="rId158" ref="N80"/>
    <hyperlink r:id="rId159" ref="M81"/>
    <hyperlink r:id="rId160" ref="N81"/>
    <hyperlink r:id="rId161" ref="M82"/>
    <hyperlink r:id="rId162" ref="N82"/>
    <hyperlink r:id="rId163" ref="M83"/>
    <hyperlink r:id="rId164" ref="N83"/>
    <hyperlink r:id="rId165" ref="M84"/>
    <hyperlink r:id="rId166" ref="N84"/>
    <hyperlink r:id="rId167" ref="M85"/>
    <hyperlink r:id="rId168" ref="N85"/>
    <hyperlink r:id="rId169" ref="M86"/>
    <hyperlink r:id="rId170" ref="N86"/>
    <hyperlink r:id="rId171" ref="M87"/>
    <hyperlink r:id="rId172" ref="N87"/>
    <hyperlink r:id="rId173" ref="M88"/>
    <hyperlink r:id="rId174" ref="N88"/>
    <hyperlink r:id="rId175" ref="M89"/>
    <hyperlink r:id="rId176" ref="N89"/>
    <hyperlink r:id="rId177" ref="M90"/>
    <hyperlink r:id="rId178" ref="N90"/>
    <hyperlink r:id="rId179" ref="M91"/>
    <hyperlink r:id="rId180" ref="N91"/>
    <hyperlink r:id="rId181" ref="M92"/>
    <hyperlink r:id="rId182" ref="N92"/>
    <hyperlink r:id="rId183" ref="M93"/>
    <hyperlink r:id="rId184" ref="N93"/>
    <hyperlink r:id="rId185" ref="M94"/>
    <hyperlink r:id="rId186" ref="N94"/>
    <hyperlink r:id="rId187" ref="M95"/>
    <hyperlink r:id="rId188" ref="N95"/>
    <hyperlink r:id="rId189" ref="M96"/>
    <hyperlink r:id="rId190" ref="N96"/>
    <hyperlink r:id="rId191" ref="M97"/>
    <hyperlink r:id="rId192" ref="N97"/>
    <hyperlink r:id="rId193" ref="M98"/>
    <hyperlink r:id="rId194" ref="N98"/>
    <hyperlink r:id="rId195" ref="M99"/>
    <hyperlink r:id="rId196" ref="N99"/>
    <hyperlink r:id="rId197" ref="M100"/>
    <hyperlink r:id="rId198" ref="N100"/>
    <hyperlink r:id="rId199" ref="M101"/>
    <hyperlink r:id="rId200" ref="N101"/>
    <hyperlink r:id="rId201" ref="M102"/>
    <hyperlink r:id="rId202" ref="N102"/>
    <hyperlink r:id="rId203" ref="M103"/>
    <hyperlink r:id="rId204" ref="N103"/>
    <hyperlink r:id="rId205" ref="M104"/>
    <hyperlink r:id="rId206" ref="N104"/>
    <hyperlink r:id="rId207" ref="M105"/>
    <hyperlink r:id="rId208" ref="N105"/>
    <hyperlink r:id="rId209" ref="M106"/>
    <hyperlink r:id="rId210" ref="N106"/>
    <hyperlink r:id="rId211" ref="M107"/>
    <hyperlink r:id="rId212" ref="N107"/>
    <hyperlink r:id="rId213" ref="M108"/>
    <hyperlink r:id="rId214" ref="N108"/>
    <hyperlink r:id="rId215" ref="M109"/>
    <hyperlink r:id="rId216" ref="N109"/>
    <hyperlink r:id="rId217" ref="M110"/>
    <hyperlink r:id="rId218" ref="N110"/>
    <hyperlink r:id="rId219" ref="M111"/>
    <hyperlink r:id="rId220" ref="N111"/>
    <hyperlink r:id="rId221" ref="M112"/>
    <hyperlink r:id="rId222" ref="N112"/>
    <hyperlink r:id="rId223" ref="M113"/>
    <hyperlink r:id="rId224" ref="N113"/>
    <hyperlink r:id="rId225" ref="M114"/>
    <hyperlink r:id="rId226" ref="N114"/>
    <hyperlink r:id="rId227" ref="M115"/>
    <hyperlink r:id="rId228" ref="N115"/>
    <hyperlink r:id="rId229" ref="M116"/>
    <hyperlink r:id="rId230" ref="N116"/>
    <hyperlink r:id="rId231" ref="M117"/>
    <hyperlink r:id="rId232" ref="N117"/>
    <hyperlink r:id="rId233" ref="M118"/>
    <hyperlink r:id="rId234" ref="N118"/>
    <hyperlink r:id="rId235" ref="M119"/>
    <hyperlink r:id="rId236" ref="N119"/>
    <hyperlink r:id="rId237" ref="M120"/>
    <hyperlink r:id="rId238" ref="N120"/>
    <hyperlink r:id="rId239" ref="M121"/>
    <hyperlink r:id="rId240" ref="N121"/>
    <hyperlink r:id="rId241" ref="M122"/>
    <hyperlink r:id="rId242" ref="N122"/>
    <hyperlink r:id="rId243" ref="M123"/>
    <hyperlink r:id="rId244" ref="N123"/>
    <hyperlink r:id="rId245" ref="M124"/>
    <hyperlink r:id="rId246" ref="N124"/>
    <hyperlink r:id="rId247" ref="M125"/>
    <hyperlink r:id="rId248" ref="N125"/>
    <hyperlink r:id="rId249" ref="M126"/>
    <hyperlink r:id="rId250" ref="N126"/>
    <hyperlink r:id="rId251" ref="M127"/>
    <hyperlink r:id="rId252" ref="N127"/>
    <hyperlink r:id="rId253" ref="M128"/>
    <hyperlink r:id="rId254" ref="N128"/>
    <hyperlink r:id="rId255" ref="M129"/>
    <hyperlink r:id="rId256" ref="N129"/>
    <hyperlink r:id="rId257" ref="M130"/>
    <hyperlink r:id="rId258" ref="N130"/>
    <hyperlink r:id="rId259" ref="M131"/>
    <hyperlink r:id="rId260" ref="N131"/>
    <hyperlink r:id="rId261" ref="M132"/>
    <hyperlink r:id="rId262" ref="N132"/>
    <hyperlink r:id="rId263" ref="M133"/>
    <hyperlink r:id="rId264" ref="N133"/>
    <hyperlink r:id="rId265" ref="M134"/>
    <hyperlink r:id="rId266" ref="N134"/>
    <hyperlink r:id="rId267" ref="M135"/>
    <hyperlink r:id="rId268" ref="N135"/>
    <hyperlink r:id="rId269" ref="M136"/>
    <hyperlink r:id="rId270" ref="N136"/>
    <hyperlink r:id="rId271" ref="M137"/>
    <hyperlink r:id="rId272" ref="N137"/>
    <hyperlink r:id="rId273" ref="M138"/>
    <hyperlink r:id="rId274" ref="N138"/>
    <hyperlink r:id="rId275" ref="M139"/>
    <hyperlink r:id="rId276" ref="N139"/>
    <hyperlink r:id="rId277" ref="M140"/>
    <hyperlink r:id="rId278" ref="N140"/>
    <hyperlink r:id="rId279" ref="M141"/>
    <hyperlink r:id="rId280" ref="N141"/>
    <hyperlink r:id="rId281" ref="M142"/>
    <hyperlink r:id="rId282" ref="N142"/>
    <hyperlink r:id="rId283" ref="M143"/>
    <hyperlink r:id="rId284" ref="N143"/>
    <hyperlink r:id="rId285" ref="M144"/>
    <hyperlink r:id="rId286" ref="N144"/>
    <hyperlink r:id="rId287" ref="M145"/>
    <hyperlink r:id="rId288" ref="N145"/>
    <hyperlink r:id="rId289" ref="M146"/>
    <hyperlink r:id="rId290" ref="N146"/>
    <hyperlink r:id="rId291" ref="M147"/>
    <hyperlink r:id="rId292" ref="N147"/>
    <hyperlink r:id="rId293" ref="M148"/>
    <hyperlink r:id="rId294" ref="N148"/>
    <hyperlink r:id="rId295" ref="M149"/>
    <hyperlink r:id="rId296" ref="N149"/>
    <hyperlink r:id="rId297" ref="M150"/>
    <hyperlink r:id="rId298" ref="N150"/>
    <hyperlink r:id="rId299" ref="M151"/>
    <hyperlink r:id="rId300" ref="N151"/>
    <hyperlink r:id="rId301" ref="M152"/>
    <hyperlink r:id="rId302" ref="N152"/>
    <hyperlink r:id="rId303" ref="M153"/>
    <hyperlink r:id="rId304" ref="N153"/>
    <hyperlink r:id="rId305" ref="M154"/>
    <hyperlink r:id="rId306" ref="N154"/>
    <hyperlink r:id="rId307" ref="M155"/>
    <hyperlink r:id="rId308" ref="N155"/>
    <hyperlink r:id="rId309" ref="M156"/>
    <hyperlink r:id="rId310" ref="N156"/>
    <hyperlink r:id="rId311" ref="M157"/>
    <hyperlink r:id="rId312" ref="N157"/>
    <hyperlink r:id="rId313" ref="M158"/>
    <hyperlink r:id="rId314" ref="N158"/>
    <hyperlink r:id="rId315" ref="M159"/>
    <hyperlink r:id="rId316" ref="N159"/>
    <hyperlink r:id="rId317" ref="M160"/>
    <hyperlink r:id="rId318" ref="N160"/>
    <hyperlink r:id="rId319" ref="M161"/>
    <hyperlink r:id="rId320" ref="N161"/>
    <hyperlink r:id="rId321" ref="M162"/>
    <hyperlink r:id="rId322" ref="N162"/>
    <hyperlink r:id="rId323" ref="M163"/>
    <hyperlink r:id="rId324" ref="N163"/>
    <hyperlink r:id="rId325" ref="M164"/>
    <hyperlink r:id="rId326" ref="N164"/>
    <hyperlink r:id="rId327" ref="M165"/>
    <hyperlink r:id="rId328" ref="N165"/>
    <hyperlink r:id="rId329" ref="M166"/>
    <hyperlink r:id="rId330" ref="N166"/>
    <hyperlink r:id="rId331" ref="M167"/>
    <hyperlink r:id="rId332" ref="N167"/>
    <hyperlink r:id="rId333" ref="M168"/>
    <hyperlink r:id="rId334" ref="N168"/>
    <hyperlink r:id="rId335" ref="M169"/>
    <hyperlink r:id="rId336" ref="N169"/>
    <hyperlink r:id="rId337" ref="M170"/>
    <hyperlink r:id="rId338" ref="N170"/>
    <hyperlink r:id="rId339" ref="M171"/>
    <hyperlink r:id="rId340" ref="N171"/>
    <hyperlink r:id="rId341" ref="M172"/>
    <hyperlink r:id="rId342" ref="N172"/>
    <hyperlink r:id="rId343" ref="M173"/>
    <hyperlink r:id="rId344" ref="N173"/>
    <hyperlink r:id="rId345" ref="M174"/>
    <hyperlink r:id="rId346" ref="N174"/>
    <hyperlink r:id="rId347" ref="M175"/>
    <hyperlink r:id="rId348" ref="N175"/>
    <hyperlink r:id="rId349" ref="M176"/>
    <hyperlink r:id="rId350" ref="N176"/>
    <hyperlink r:id="rId351" ref="M177"/>
    <hyperlink r:id="rId352" ref="N177"/>
    <hyperlink r:id="rId353" ref="M178"/>
    <hyperlink r:id="rId354" ref="N178"/>
    <hyperlink r:id="rId355" ref="M179"/>
    <hyperlink r:id="rId356" ref="N179"/>
    <hyperlink r:id="rId357" ref="M180"/>
    <hyperlink r:id="rId358" ref="N180"/>
    <hyperlink r:id="rId359" ref="M181"/>
    <hyperlink r:id="rId360" ref="N181"/>
    <hyperlink r:id="rId361" ref="M182"/>
    <hyperlink r:id="rId362" ref="N182"/>
    <hyperlink r:id="rId363" ref="M183"/>
    <hyperlink r:id="rId364" ref="N183"/>
    <hyperlink r:id="rId365" ref="M184"/>
    <hyperlink r:id="rId366" ref="N184"/>
    <hyperlink r:id="rId367" ref="M185"/>
    <hyperlink r:id="rId368" ref="N185"/>
    <hyperlink r:id="rId369" ref="M186"/>
    <hyperlink r:id="rId370" ref="N186"/>
    <hyperlink r:id="rId371" ref="M187"/>
    <hyperlink r:id="rId372" ref="N187"/>
    <hyperlink r:id="rId373" ref="M188"/>
    <hyperlink r:id="rId374" ref="N188"/>
    <hyperlink r:id="rId375" ref="M189"/>
    <hyperlink r:id="rId376" ref="N189"/>
    <hyperlink r:id="rId377" ref="M190"/>
    <hyperlink r:id="rId378" ref="N190"/>
    <hyperlink r:id="rId379" ref="M191"/>
    <hyperlink r:id="rId380" ref="N191"/>
    <hyperlink r:id="rId381" ref="M192"/>
    <hyperlink r:id="rId382" ref="N192"/>
    <hyperlink r:id="rId383" ref="M193"/>
    <hyperlink r:id="rId384" ref="N193"/>
    <hyperlink r:id="rId385" ref="M194"/>
    <hyperlink r:id="rId386" ref="N194"/>
    <hyperlink r:id="rId387" ref="M195"/>
    <hyperlink r:id="rId388" ref="N195"/>
    <hyperlink r:id="rId389" ref="M196"/>
    <hyperlink r:id="rId390" ref="N196"/>
    <hyperlink r:id="rId391" ref="M197"/>
    <hyperlink r:id="rId392" ref="N197"/>
    <hyperlink r:id="rId393" ref="M198"/>
    <hyperlink r:id="rId394" ref="N198"/>
    <hyperlink r:id="rId395" ref="M199"/>
    <hyperlink r:id="rId396" ref="N199"/>
    <hyperlink r:id="rId397" ref="M200"/>
    <hyperlink r:id="rId398" ref="N200"/>
    <hyperlink r:id="rId399" ref="M201"/>
    <hyperlink r:id="rId400" ref="N201"/>
    <hyperlink r:id="rId401" ref="M202"/>
    <hyperlink r:id="rId402" ref="N202"/>
    <hyperlink r:id="rId403" ref="M203"/>
    <hyperlink r:id="rId404" ref="N203"/>
    <hyperlink r:id="rId405" ref="M204"/>
    <hyperlink r:id="rId406" ref="N204"/>
    <hyperlink r:id="rId407" ref="M205"/>
    <hyperlink r:id="rId408" ref="N205"/>
    <hyperlink r:id="rId409" ref="M206"/>
    <hyperlink r:id="rId410" ref="N206"/>
    <hyperlink r:id="rId411" ref="M207"/>
    <hyperlink r:id="rId412" ref="N207"/>
    <hyperlink r:id="rId413" ref="M208"/>
    <hyperlink r:id="rId414" ref="N208"/>
    <hyperlink r:id="rId415" ref="M209"/>
    <hyperlink r:id="rId416" ref="N209"/>
    <hyperlink r:id="rId417" ref="M210"/>
    <hyperlink r:id="rId418" ref="N210"/>
    <hyperlink r:id="rId419" ref="M211"/>
    <hyperlink r:id="rId420" ref="N211"/>
    <hyperlink r:id="rId421" ref="M212"/>
    <hyperlink r:id="rId422" ref="N212"/>
    <hyperlink r:id="rId423" ref="B213"/>
    <hyperlink r:id="rId424" ref="M213"/>
    <hyperlink r:id="rId425" ref="N213"/>
    <hyperlink r:id="rId426" ref="B214"/>
    <hyperlink r:id="rId427" ref="M214"/>
    <hyperlink r:id="rId428" ref="N214"/>
    <hyperlink r:id="rId429" ref="M215"/>
    <hyperlink r:id="rId430" ref="N215"/>
    <hyperlink r:id="rId431" ref="M216"/>
    <hyperlink r:id="rId432" ref="N216"/>
    <hyperlink r:id="rId433" ref="M217"/>
    <hyperlink r:id="rId434" ref="N217"/>
    <hyperlink r:id="rId435" ref="M218"/>
    <hyperlink r:id="rId436" ref="N218"/>
    <hyperlink r:id="rId437" ref="M219"/>
    <hyperlink r:id="rId438" ref="N219"/>
    <hyperlink r:id="rId439" ref="M220"/>
    <hyperlink r:id="rId440" ref="N220"/>
    <hyperlink r:id="rId441" ref="M221"/>
    <hyperlink r:id="rId442" ref="N221"/>
    <hyperlink r:id="rId443" ref="M222"/>
    <hyperlink r:id="rId444" ref="N222"/>
    <hyperlink r:id="rId445" ref="M223"/>
    <hyperlink r:id="rId446" ref="N223"/>
    <hyperlink r:id="rId447" ref="M224"/>
    <hyperlink r:id="rId448" ref="N224"/>
    <hyperlink r:id="rId449" ref="M225"/>
    <hyperlink r:id="rId450" ref="N225"/>
    <hyperlink r:id="rId451" ref="M226"/>
    <hyperlink r:id="rId452" ref="N226"/>
    <hyperlink r:id="rId453" ref="M227"/>
    <hyperlink r:id="rId454" ref="N227"/>
    <hyperlink r:id="rId455" ref="M228"/>
    <hyperlink r:id="rId456" ref="N228"/>
    <hyperlink r:id="rId457" ref="M229"/>
    <hyperlink r:id="rId458" ref="N229"/>
    <hyperlink r:id="rId459" ref="M230"/>
    <hyperlink r:id="rId460" ref="N230"/>
    <hyperlink r:id="rId461" ref="M231"/>
    <hyperlink r:id="rId462" ref="N231"/>
    <hyperlink r:id="rId463" ref="M232"/>
    <hyperlink r:id="rId464" ref="N232"/>
    <hyperlink r:id="rId465" ref="M233"/>
    <hyperlink r:id="rId466" ref="N233"/>
    <hyperlink r:id="rId467" ref="M234"/>
    <hyperlink r:id="rId468" ref="N234"/>
    <hyperlink r:id="rId469" ref="M235"/>
    <hyperlink r:id="rId470" ref="N235"/>
    <hyperlink r:id="rId471" ref="M236"/>
    <hyperlink r:id="rId472" ref="N236"/>
    <hyperlink r:id="rId473" ref="M237"/>
    <hyperlink r:id="rId474" ref="N237"/>
    <hyperlink r:id="rId475" ref="M238"/>
    <hyperlink r:id="rId476" ref="N238"/>
    <hyperlink r:id="rId477" ref="M239"/>
    <hyperlink r:id="rId478" ref="N239"/>
    <hyperlink r:id="rId479" ref="M240"/>
    <hyperlink r:id="rId480" ref="N240"/>
    <hyperlink r:id="rId481" ref="M241"/>
    <hyperlink r:id="rId482" ref="N241"/>
    <hyperlink r:id="rId483" ref="M242"/>
    <hyperlink r:id="rId484" ref="N242"/>
    <hyperlink r:id="rId485" ref="M243"/>
    <hyperlink r:id="rId486" ref="N243"/>
    <hyperlink r:id="rId487" ref="M244"/>
    <hyperlink r:id="rId488" ref="N244"/>
    <hyperlink r:id="rId489" ref="M245"/>
    <hyperlink r:id="rId490" ref="N245"/>
    <hyperlink r:id="rId491" ref="M246"/>
    <hyperlink r:id="rId492" ref="N246"/>
    <hyperlink r:id="rId493" ref="M247"/>
    <hyperlink r:id="rId494" ref="N247"/>
    <hyperlink r:id="rId495" ref="M248"/>
    <hyperlink r:id="rId496" ref="N248"/>
    <hyperlink r:id="rId497" ref="M249"/>
    <hyperlink r:id="rId498" ref="N249"/>
    <hyperlink r:id="rId499" ref="M250"/>
    <hyperlink r:id="rId500" ref="N250"/>
    <hyperlink r:id="rId501" ref="M251"/>
    <hyperlink r:id="rId502" ref="N251"/>
    <hyperlink r:id="rId503" ref="M252"/>
    <hyperlink r:id="rId504" ref="N252"/>
    <hyperlink r:id="rId505" ref="M253"/>
    <hyperlink r:id="rId506" ref="N253"/>
    <hyperlink r:id="rId507" ref="M254"/>
    <hyperlink r:id="rId508" ref="N254"/>
    <hyperlink r:id="rId509" ref="M255"/>
    <hyperlink r:id="rId510" ref="N255"/>
    <hyperlink r:id="rId511" ref="M256"/>
    <hyperlink r:id="rId512" ref="N256"/>
    <hyperlink r:id="rId513" ref="M257"/>
    <hyperlink r:id="rId514" ref="N257"/>
    <hyperlink r:id="rId515" ref="M258"/>
    <hyperlink r:id="rId516" ref="N258"/>
    <hyperlink r:id="rId517" ref="M259"/>
    <hyperlink r:id="rId518" ref="N259"/>
    <hyperlink r:id="rId519" ref="M260"/>
    <hyperlink r:id="rId520" ref="N260"/>
    <hyperlink r:id="rId521" ref="M261"/>
    <hyperlink r:id="rId522" ref="N261"/>
    <hyperlink r:id="rId523" ref="M262"/>
    <hyperlink r:id="rId524" ref="N262"/>
    <hyperlink r:id="rId525" ref="M263"/>
    <hyperlink r:id="rId526" ref="N263"/>
    <hyperlink r:id="rId527" ref="M264"/>
    <hyperlink r:id="rId528" ref="N264"/>
    <hyperlink r:id="rId529" ref="M265"/>
    <hyperlink r:id="rId530" ref="N265"/>
    <hyperlink r:id="rId531" ref="M266"/>
    <hyperlink r:id="rId532" ref="N266"/>
    <hyperlink r:id="rId533" ref="M267"/>
    <hyperlink r:id="rId534" ref="N267"/>
    <hyperlink r:id="rId535" ref="M268"/>
    <hyperlink r:id="rId536" ref="N268"/>
    <hyperlink r:id="rId537" ref="M269"/>
    <hyperlink r:id="rId538" ref="N269"/>
    <hyperlink r:id="rId539" ref="M270"/>
    <hyperlink r:id="rId540" ref="N270"/>
    <hyperlink r:id="rId541" ref="M271"/>
    <hyperlink r:id="rId542" ref="N271"/>
    <hyperlink r:id="rId543" ref="M272"/>
    <hyperlink r:id="rId544" ref="N272"/>
    <hyperlink r:id="rId545" ref="M273"/>
    <hyperlink r:id="rId546" ref="N273"/>
    <hyperlink r:id="rId547" ref="M274"/>
    <hyperlink r:id="rId548" ref="N274"/>
    <hyperlink r:id="rId549" ref="M275"/>
    <hyperlink r:id="rId550" ref="N275"/>
    <hyperlink r:id="rId551" ref="M276"/>
    <hyperlink r:id="rId552" ref="N276"/>
    <hyperlink r:id="rId553" ref="M277"/>
    <hyperlink r:id="rId554" ref="N277"/>
    <hyperlink r:id="rId555" ref="M278"/>
    <hyperlink r:id="rId556" ref="N278"/>
    <hyperlink r:id="rId557" ref="M279"/>
    <hyperlink r:id="rId558" ref="N279"/>
    <hyperlink r:id="rId559" ref="M280"/>
    <hyperlink r:id="rId560" ref="N280"/>
    <hyperlink r:id="rId561" ref="M281"/>
    <hyperlink r:id="rId562" ref="N281"/>
    <hyperlink r:id="rId563" ref="M282"/>
    <hyperlink r:id="rId564" ref="N282"/>
    <hyperlink r:id="rId565" ref="M283"/>
    <hyperlink r:id="rId566" ref="N283"/>
    <hyperlink r:id="rId567" ref="M284"/>
    <hyperlink r:id="rId568" ref="N284"/>
    <hyperlink r:id="rId569" ref="M285"/>
    <hyperlink r:id="rId570" ref="N285"/>
    <hyperlink r:id="rId571" ref="M286"/>
    <hyperlink r:id="rId572" ref="N286"/>
    <hyperlink r:id="rId573" ref="M287"/>
    <hyperlink r:id="rId574" ref="N287"/>
    <hyperlink r:id="rId575" ref="M288"/>
    <hyperlink r:id="rId576" ref="N288"/>
    <hyperlink r:id="rId577" ref="M289"/>
    <hyperlink r:id="rId578" ref="N289"/>
    <hyperlink r:id="rId579" ref="M290"/>
    <hyperlink r:id="rId580" ref="N290"/>
    <hyperlink r:id="rId581" ref="M291"/>
    <hyperlink r:id="rId582" ref="N291"/>
    <hyperlink r:id="rId583" ref="M292"/>
    <hyperlink r:id="rId584" ref="N292"/>
    <hyperlink r:id="rId585" ref="M293"/>
    <hyperlink r:id="rId586" ref="N293"/>
    <hyperlink r:id="rId587" ref="M294"/>
    <hyperlink r:id="rId588" ref="N294"/>
    <hyperlink r:id="rId589" ref="M295"/>
    <hyperlink r:id="rId590" ref="N295"/>
    <hyperlink r:id="rId591" ref="M296"/>
    <hyperlink r:id="rId592" ref="N296"/>
    <hyperlink r:id="rId593" ref="M297"/>
    <hyperlink r:id="rId594" ref="N297"/>
    <hyperlink r:id="rId595" ref="M298"/>
    <hyperlink r:id="rId596" ref="N298"/>
    <hyperlink r:id="rId597" ref="M299"/>
    <hyperlink r:id="rId598" ref="N299"/>
    <hyperlink r:id="rId599" ref="M300"/>
    <hyperlink r:id="rId600" ref="N300"/>
    <hyperlink r:id="rId601" ref="M301"/>
    <hyperlink r:id="rId602" ref="N301"/>
    <hyperlink r:id="rId603" ref="M302"/>
    <hyperlink r:id="rId604" ref="N302"/>
    <hyperlink r:id="rId605" ref="M303"/>
    <hyperlink r:id="rId606" ref="N303"/>
    <hyperlink r:id="rId607" ref="M304"/>
    <hyperlink r:id="rId608" ref="N304"/>
    <hyperlink r:id="rId609" ref="M305"/>
    <hyperlink r:id="rId610" ref="N305"/>
    <hyperlink r:id="rId611" ref="M306"/>
    <hyperlink r:id="rId612" ref="N306"/>
    <hyperlink r:id="rId613" ref="M307"/>
    <hyperlink r:id="rId614" ref="N307"/>
    <hyperlink r:id="rId615" ref="M308"/>
    <hyperlink r:id="rId616" ref="N308"/>
    <hyperlink r:id="rId617" ref="M309"/>
    <hyperlink r:id="rId618" ref="N309"/>
    <hyperlink r:id="rId619" ref="M310"/>
    <hyperlink r:id="rId620" ref="N310"/>
    <hyperlink r:id="rId621" ref="M311"/>
    <hyperlink r:id="rId622" ref="N311"/>
    <hyperlink r:id="rId623" ref="M312"/>
    <hyperlink r:id="rId624" ref="N312"/>
    <hyperlink r:id="rId625" ref="M313"/>
    <hyperlink r:id="rId626" ref="N313"/>
    <hyperlink r:id="rId627" ref="M314"/>
    <hyperlink r:id="rId628" ref="N314"/>
    <hyperlink r:id="rId629" ref="M315"/>
    <hyperlink r:id="rId630" ref="N315"/>
    <hyperlink r:id="rId631" ref="M316"/>
    <hyperlink r:id="rId632" ref="N316"/>
    <hyperlink r:id="rId633" ref="M317"/>
    <hyperlink r:id="rId634" ref="N317"/>
    <hyperlink r:id="rId635" ref="M318"/>
    <hyperlink r:id="rId636" ref="N318"/>
    <hyperlink r:id="rId637" ref="M319"/>
    <hyperlink r:id="rId638" ref="N319"/>
    <hyperlink r:id="rId639" ref="M320"/>
    <hyperlink r:id="rId640" ref="N320"/>
    <hyperlink r:id="rId641" ref="M321"/>
    <hyperlink r:id="rId642" ref="N321"/>
    <hyperlink r:id="rId643" ref="M322"/>
    <hyperlink r:id="rId644" ref="N322"/>
    <hyperlink r:id="rId645" ref="M323"/>
    <hyperlink r:id="rId646" ref="N323"/>
    <hyperlink r:id="rId647" ref="M324"/>
    <hyperlink r:id="rId648" ref="N324"/>
    <hyperlink r:id="rId649" ref="M325"/>
    <hyperlink r:id="rId650" ref="N325"/>
    <hyperlink r:id="rId651" ref="M326"/>
    <hyperlink r:id="rId652" ref="N326"/>
    <hyperlink r:id="rId653" ref="M327"/>
    <hyperlink r:id="rId654" ref="N327"/>
    <hyperlink r:id="rId655" ref="M328"/>
    <hyperlink r:id="rId656" ref="N328"/>
    <hyperlink r:id="rId657" ref="M329"/>
    <hyperlink r:id="rId658" ref="N329"/>
    <hyperlink r:id="rId659" ref="M330"/>
    <hyperlink r:id="rId660" ref="N330"/>
    <hyperlink r:id="rId661" ref="M331"/>
    <hyperlink r:id="rId662" ref="N331"/>
    <hyperlink r:id="rId663" ref="M332"/>
    <hyperlink r:id="rId664" ref="N332"/>
    <hyperlink r:id="rId665" ref="M333"/>
    <hyperlink r:id="rId666" ref="N333"/>
    <hyperlink r:id="rId667" ref="M334"/>
    <hyperlink r:id="rId668" ref="N334"/>
    <hyperlink r:id="rId669" ref="M335"/>
    <hyperlink r:id="rId670" ref="N335"/>
    <hyperlink r:id="rId671" ref="M336"/>
    <hyperlink r:id="rId672" ref="N336"/>
    <hyperlink r:id="rId673" ref="M337"/>
    <hyperlink r:id="rId674" ref="N337"/>
    <hyperlink r:id="rId675" ref="M338"/>
    <hyperlink r:id="rId676" ref="N338"/>
    <hyperlink r:id="rId677" ref="M339"/>
    <hyperlink r:id="rId678" ref="N339"/>
    <hyperlink r:id="rId679" ref="M340"/>
    <hyperlink r:id="rId680" ref="N340"/>
    <hyperlink r:id="rId681" ref="M341"/>
    <hyperlink r:id="rId682" ref="N341"/>
    <hyperlink r:id="rId683" ref="M342"/>
    <hyperlink r:id="rId684" ref="N342"/>
    <hyperlink r:id="rId685" ref="M343"/>
    <hyperlink r:id="rId686" ref="N343"/>
    <hyperlink r:id="rId687" ref="M344"/>
    <hyperlink r:id="rId688" ref="N344"/>
    <hyperlink r:id="rId689" ref="M345"/>
    <hyperlink r:id="rId690" ref="N345"/>
    <hyperlink r:id="rId691" ref="M346"/>
    <hyperlink r:id="rId692" ref="N346"/>
    <hyperlink r:id="rId693" ref="M347"/>
    <hyperlink r:id="rId694" ref="N347"/>
    <hyperlink r:id="rId695" ref="M348"/>
    <hyperlink r:id="rId696" ref="N348"/>
    <hyperlink r:id="rId697" ref="M349"/>
    <hyperlink r:id="rId698" ref="N349"/>
    <hyperlink r:id="rId699" ref="M350"/>
    <hyperlink r:id="rId700" ref="N350"/>
    <hyperlink r:id="rId701" ref="M351"/>
    <hyperlink r:id="rId702" ref="N351"/>
    <hyperlink r:id="rId703" ref="M352"/>
    <hyperlink r:id="rId704" ref="N352"/>
    <hyperlink r:id="rId705" ref="M353"/>
    <hyperlink r:id="rId706" ref="N353"/>
    <hyperlink r:id="rId707" ref="M354"/>
    <hyperlink r:id="rId708" ref="N354"/>
    <hyperlink r:id="rId709" ref="M355"/>
    <hyperlink r:id="rId710" ref="N355"/>
    <hyperlink r:id="rId711" ref="M356"/>
    <hyperlink r:id="rId712" ref="N356"/>
    <hyperlink r:id="rId713" ref="M357"/>
    <hyperlink r:id="rId714" ref="N357"/>
    <hyperlink r:id="rId715" ref="M358"/>
    <hyperlink r:id="rId716" ref="N358"/>
    <hyperlink r:id="rId717" ref="M359"/>
    <hyperlink r:id="rId718" ref="N359"/>
    <hyperlink r:id="rId719" ref="M360"/>
    <hyperlink r:id="rId720" ref="N360"/>
    <hyperlink r:id="rId721" ref="M361"/>
    <hyperlink r:id="rId722" ref="N361"/>
    <hyperlink r:id="rId723" ref="M362"/>
    <hyperlink r:id="rId724" ref="N362"/>
    <hyperlink r:id="rId725" ref="M363"/>
    <hyperlink r:id="rId726" ref="N363"/>
    <hyperlink r:id="rId727" ref="M364"/>
    <hyperlink r:id="rId728" ref="N364"/>
    <hyperlink r:id="rId729" ref="M365"/>
    <hyperlink r:id="rId730" ref="N365"/>
    <hyperlink r:id="rId731" ref="M366"/>
    <hyperlink r:id="rId732" ref="N366"/>
    <hyperlink r:id="rId733" ref="M367"/>
    <hyperlink r:id="rId734" ref="N367"/>
    <hyperlink r:id="rId735" ref="M368"/>
    <hyperlink r:id="rId736" ref="N368"/>
    <hyperlink r:id="rId737" ref="M369"/>
    <hyperlink r:id="rId738" ref="N369"/>
    <hyperlink r:id="rId739" ref="M370"/>
    <hyperlink r:id="rId740" ref="N370"/>
    <hyperlink r:id="rId741" ref="M371"/>
    <hyperlink r:id="rId742" ref="N371"/>
    <hyperlink r:id="rId743" ref="M372"/>
    <hyperlink r:id="rId744" ref="N372"/>
    <hyperlink r:id="rId745" ref="M373"/>
    <hyperlink r:id="rId746" ref="N373"/>
    <hyperlink r:id="rId747" ref="M374"/>
    <hyperlink r:id="rId748" ref="N374"/>
    <hyperlink r:id="rId749" ref="M375"/>
    <hyperlink r:id="rId750" ref="N375"/>
    <hyperlink r:id="rId751" ref="M376"/>
    <hyperlink r:id="rId752" ref="N376"/>
    <hyperlink r:id="rId753" ref="M377"/>
    <hyperlink r:id="rId754" ref="N377"/>
    <hyperlink r:id="rId755" ref="M378"/>
    <hyperlink r:id="rId756" ref="N378"/>
    <hyperlink r:id="rId757" ref="M379"/>
    <hyperlink r:id="rId758" ref="N379"/>
    <hyperlink r:id="rId759" ref="M380"/>
    <hyperlink r:id="rId760" ref="N380"/>
    <hyperlink r:id="rId761" ref="M381"/>
    <hyperlink r:id="rId762" ref="N381"/>
    <hyperlink r:id="rId763" ref="M382"/>
    <hyperlink r:id="rId764" ref="N382"/>
    <hyperlink r:id="rId765" ref="M383"/>
    <hyperlink r:id="rId766" ref="N383"/>
    <hyperlink r:id="rId767" ref="M384"/>
    <hyperlink r:id="rId768" ref="N384"/>
    <hyperlink r:id="rId769" ref="M385"/>
    <hyperlink r:id="rId770" ref="N385"/>
    <hyperlink r:id="rId771" ref="M386"/>
    <hyperlink r:id="rId772" ref="N386"/>
    <hyperlink r:id="rId773" ref="M387"/>
    <hyperlink r:id="rId774" ref="N387"/>
    <hyperlink r:id="rId775" ref="M388"/>
    <hyperlink r:id="rId776" ref="N388"/>
    <hyperlink r:id="rId777" ref="M389"/>
    <hyperlink r:id="rId778" ref="N389"/>
    <hyperlink r:id="rId779" ref="M390"/>
    <hyperlink r:id="rId780" ref="N390"/>
    <hyperlink r:id="rId781" ref="M391"/>
    <hyperlink r:id="rId782" ref="N391"/>
    <hyperlink r:id="rId783" ref="M392"/>
    <hyperlink r:id="rId784" ref="N392"/>
    <hyperlink r:id="rId785" ref="M393"/>
    <hyperlink r:id="rId786" ref="N393"/>
    <hyperlink r:id="rId787" ref="M394"/>
    <hyperlink r:id="rId788" ref="N394"/>
    <hyperlink r:id="rId789" ref="M395"/>
    <hyperlink r:id="rId790" ref="N395"/>
    <hyperlink r:id="rId791" ref="M396"/>
    <hyperlink r:id="rId792" ref="N396"/>
    <hyperlink r:id="rId793" ref="M397"/>
    <hyperlink r:id="rId794" ref="N397"/>
    <hyperlink r:id="rId795" ref="M398"/>
    <hyperlink r:id="rId796" ref="N398"/>
    <hyperlink r:id="rId797" ref="M399"/>
    <hyperlink r:id="rId798" ref="N399"/>
    <hyperlink r:id="rId799" ref="M400"/>
    <hyperlink r:id="rId800" ref="N400"/>
    <hyperlink r:id="rId801" ref="M401"/>
    <hyperlink r:id="rId802" ref="N401"/>
    <hyperlink r:id="rId803" ref="M402"/>
    <hyperlink r:id="rId804" ref="N402"/>
    <hyperlink r:id="rId805" ref="M403"/>
    <hyperlink r:id="rId806" ref="N403"/>
    <hyperlink r:id="rId807" ref="M404"/>
    <hyperlink r:id="rId808" ref="N404"/>
    <hyperlink r:id="rId809" ref="M405"/>
    <hyperlink r:id="rId810" ref="N405"/>
    <hyperlink r:id="rId811" ref="M406"/>
    <hyperlink r:id="rId812" ref="N406"/>
    <hyperlink r:id="rId813" ref="M407"/>
    <hyperlink r:id="rId814" ref="N407"/>
    <hyperlink r:id="rId815" ref="M408"/>
    <hyperlink r:id="rId816" ref="N408"/>
    <hyperlink r:id="rId817" ref="M409"/>
    <hyperlink r:id="rId818" ref="N409"/>
    <hyperlink r:id="rId819" ref="M410"/>
    <hyperlink r:id="rId820" ref="N410"/>
    <hyperlink r:id="rId821" ref="M411"/>
    <hyperlink r:id="rId822" ref="N411"/>
    <hyperlink r:id="rId823" ref="M412"/>
    <hyperlink r:id="rId824" ref="N412"/>
    <hyperlink r:id="rId825" ref="M413"/>
    <hyperlink r:id="rId826" ref="N413"/>
    <hyperlink r:id="rId827" ref="M414"/>
    <hyperlink r:id="rId828" ref="N414"/>
    <hyperlink r:id="rId829" ref="M415"/>
    <hyperlink r:id="rId830" ref="N415"/>
    <hyperlink r:id="rId831" ref="M416"/>
    <hyperlink r:id="rId832" ref="N416"/>
    <hyperlink r:id="rId833" ref="M417"/>
    <hyperlink r:id="rId834" ref="N417"/>
    <hyperlink r:id="rId835" ref="M418"/>
    <hyperlink r:id="rId836" ref="N418"/>
    <hyperlink r:id="rId837" ref="M419"/>
    <hyperlink r:id="rId838" ref="N419"/>
    <hyperlink r:id="rId839" ref="M420"/>
    <hyperlink r:id="rId840" ref="N420"/>
    <hyperlink r:id="rId841" ref="M421"/>
    <hyperlink r:id="rId842" ref="N421"/>
    <hyperlink r:id="rId843" ref="M422"/>
    <hyperlink r:id="rId844" ref="N422"/>
    <hyperlink r:id="rId845" ref="M423"/>
    <hyperlink r:id="rId846" ref="N423"/>
    <hyperlink r:id="rId847" ref="M424"/>
    <hyperlink r:id="rId848" ref="N424"/>
    <hyperlink r:id="rId849" ref="M425"/>
    <hyperlink r:id="rId850" ref="N425"/>
    <hyperlink r:id="rId851" ref="M426"/>
    <hyperlink r:id="rId852" ref="N426"/>
    <hyperlink r:id="rId853" ref="B427"/>
    <hyperlink r:id="rId854" ref="M427"/>
    <hyperlink r:id="rId855" ref="N427"/>
    <hyperlink r:id="rId856" ref="B428"/>
    <hyperlink r:id="rId857" ref="M428"/>
    <hyperlink r:id="rId858" ref="N428"/>
    <hyperlink r:id="rId859" ref="M429"/>
    <hyperlink r:id="rId860" ref="N429"/>
    <hyperlink r:id="rId861" ref="M430"/>
    <hyperlink r:id="rId862" ref="N430"/>
    <hyperlink r:id="rId863" ref="M431"/>
    <hyperlink r:id="rId864" ref="N431"/>
    <hyperlink r:id="rId865" ref="M432"/>
    <hyperlink r:id="rId866" ref="N432"/>
    <hyperlink r:id="rId867" ref="M433"/>
    <hyperlink r:id="rId868" ref="N433"/>
    <hyperlink r:id="rId869" ref="M434"/>
    <hyperlink r:id="rId870" ref="N434"/>
    <hyperlink r:id="rId871" ref="M435"/>
    <hyperlink r:id="rId872" ref="N435"/>
    <hyperlink r:id="rId873" ref="M436"/>
    <hyperlink r:id="rId874" ref="N436"/>
    <hyperlink r:id="rId875" ref="M437"/>
    <hyperlink r:id="rId876" ref="N437"/>
    <hyperlink r:id="rId877" ref="M438"/>
    <hyperlink r:id="rId878" ref="N438"/>
    <hyperlink r:id="rId879" ref="M439"/>
    <hyperlink r:id="rId880" ref="N439"/>
    <hyperlink r:id="rId881" ref="M440"/>
    <hyperlink r:id="rId882" ref="N440"/>
    <hyperlink r:id="rId883" ref="M441"/>
    <hyperlink r:id="rId884" ref="N441"/>
    <hyperlink r:id="rId885" ref="M442"/>
    <hyperlink r:id="rId886" ref="N442"/>
    <hyperlink r:id="rId887" ref="M443"/>
    <hyperlink r:id="rId888" ref="N443"/>
    <hyperlink r:id="rId889" ref="M444"/>
    <hyperlink r:id="rId890" ref="N444"/>
    <hyperlink r:id="rId891" ref="M445"/>
    <hyperlink r:id="rId892" ref="N445"/>
    <hyperlink r:id="rId893" ref="M446"/>
    <hyperlink r:id="rId894" ref="N446"/>
    <hyperlink r:id="rId895" ref="M447"/>
    <hyperlink r:id="rId896" ref="N447"/>
    <hyperlink r:id="rId897" ref="M448"/>
    <hyperlink r:id="rId898" ref="N448"/>
    <hyperlink r:id="rId899" ref="M449"/>
    <hyperlink r:id="rId900" ref="N449"/>
    <hyperlink r:id="rId901" ref="M450"/>
    <hyperlink r:id="rId902" ref="N450"/>
    <hyperlink r:id="rId903" ref="M451"/>
    <hyperlink r:id="rId904" ref="N451"/>
    <hyperlink r:id="rId905" ref="M452"/>
    <hyperlink r:id="rId906" ref="N452"/>
    <hyperlink r:id="rId907" ref="M453"/>
    <hyperlink r:id="rId908" ref="N453"/>
    <hyperlink r:id="rId909" ref="M454"/>
    <hyperlink r:id="rId910" ref="N454"/>
    <hyperlink r:id="rId911" ref="M455"/>
    <hyperlink r:id="rId912" ref="N455"/>
    <hyperlink r:id="rId913" ref="M456"/>
    <hyperlink r:id="rId914" ref="N456"/>
    <hyperlink r:id="rId915" ref="M457"/>
    <hyperlink r:id="rId916" ref="N457"/>
    <hyperlink r:id="rId917" ref="M458"/>
    <hyperlink r:id="rId918" ref="N458"/>
    <hyperlink r:id="rId919" ref="M459"/>
    <hyperlink r:id="rId920" ref="N459"/>
    <hyperlink r:id="rId921" ref="M460"/>
    <hyperlink r:id="rId922" ref="N460"/>
    <hyperlink r:id="rId923" ref="M461"/>
    <hyperlink r:id="rId924" ref="N461"/>
    <hyperlink r:id="rId925" ref="M462"/>
    <hyperlink r:id="rId926" ref="N462"/>
    <hyperlink r:id="rId927" ref="M463"/>
    <hyperlink r:id="rId928" ref="N463"/>
    <hyperlink r:id="rId929" ref="M464"/>
    <hyperlink r:id="rId930" ref="N464"/>
    <hyperlink r:id="rId931" ref="M465"/>
    <hyperlink r:id="rId932" ref="N465"/>
    <hyperlink r:id="rId933" ref="M466"/>
    <hyperlink r:id="rId934" ref="N466"/>
    <hyperlink r:id="rId935" ref="M467"/>
    <hyperlink r:id="rId936" ref="N467"/>
    <hyperlink r:id="rId937" ref="M468"/>
    <hyperlink r:id="rId938" ref="N468"/>
    <hyperlink r:id="rId939" ref="M469"/>
    <hyperlink r:id="rId940" ref="N469"/>
    <hyperlink r:id="rId941" ref="M470"/>
    <hyperlink r:id="rId942" ref="N470"/>
    <hyperlink r:id="rId943" ref="M471"/>
    <hyperlink r:id="rId944" ref="N471"/>
    <hyperlink r:id="rId945" ref="M472"/>
    <hyperlink r:id="rId946" ref="N472"/>
    <hyperlink r:id="rId947" ref="M473"/>
    <hyperlink r:id="rId948" ref="N473"/>
    <hyperlink r:id="rId949" ref="M474"/>
    <hyperlink r:id="rId950" ref="N474"/>
    <hyperlink r:id="rId951" ref="M475"/>
    <hyperlink r:id="rId952" ref="N475"/>
    <hyperlink r:id="rId953" ref="M476"/>
    <hyperlink r:id="rId954" ref="N476"/>
    <hyperlink r:id="rId955" ref="M477"/>
    <hyperlink r:id="rId956" ref="N477"/>
    <hyperlink r:id="rId957" ref="M478"/>
    <hyperlink r:id="rId958" ref="N478"/>
    <hyperlink r:id="rId959" ref="M479"/>
    <hyperlink r:id="rId960" ref="N479"/>
    <hyperlink r:id="rId961" ref="M480"/>
    <hyperlink r:id="rId962" ref="N480"/>
    <hyperlink r:id="rId963" ref="M481"/>
    <hyperlink r:id="rId964" ref="N481"/>
    <hyperlink r:id="rId965" ref="M482"/>
    <hyperlink r:id="rId966" ref="N482"/>
    <hyperlink r:id="rId967" ref="M483"/>
    <hyperlink r:id="rId968" ref="N483"/>
    <hyperlink r:id="rId969" ref="M484"/>
    <hyperlink r:id="rId970" ref="N484"/>
    <hyperlink r:id="rId971" ref="M485"/>
    <hyperlink r:id="rId972" ref="N485"/>
    <hyperlink r:id="rId973" ref="M486"/>
    <hyperlink r:id="rId974" ref="N486"/>
    <hyperlink r:id="rId975" ref="M487"/>
    <hyperlink r:id="rId976" ref="N487"/>
    <hyperlink r:id="rId977" ref="M488"/>
    <hyperlink r:id="rId978" ref="N488"/>
    <hyperlink r:id="rId979" ref="M489"/>
    <hyperlink r:id="rId980" ref="N489"/>
    <hyperlink r:id="rId981" ref="M490"/>
    <hyperlink r:id="rId982" ref="N490"/>
    <hyperlink r:id="rId983" ref="M491"/>
    <hyperlink r:id="rId984" ref="N491"/>
    <hyperlink r:id="rId985" ref="M492"/>
    <hyperlink r:id="rId986" ref="N492"/>
    <hyperlink r:id="rId987" ref="M493"/>
    <hyperlink r:id="rId988" ref="N493"/>
    <hyperlink r:id="rId989" ref="M494"/>
    <hyperlink r:id="rId990" ref="N494"/>
    <hyperlink r:id="rId991" ref="M495"/>
    <hyperlink r:id="rId992" ref="N495"/>
    <hyperlink r:id="rId993" ref="M496"/>
    <hyperlink r:id="rId994" ref="N496"/>
    <hyperlink r:id="rId995" ref="M497"/>
    <hyperlink r:id="rId996" ref="N497"/>
    <hyperlink r:id="rId997" ref="M498"/>
    <hyperlink r:id="rId998" ref="N498"/>
    <hyperlink r:id="rId999" ref="M499"/>
    <hyperlink r:id="rId1000" ref="N499"/>
    <hyperlink r:id="rId1001" ref="M500"/>
    <hyperlink r:id="rId1002" ref="N500"/>
    <hyperlink r:id="rId1003" ref="M501"/>
    <hyperlink r:id="rId1004" ref="N501"/>
    <hyperlink r:id="rId1005" ref="M502"/>
    <hyperlink r:id="rId1006" ref="N502"/>
    <hyperlink r:id="rId1007" ref="M503"/>
    <hyperlink r:id="rId1008" ref="N503"/>
    <hyperlink r:id="rId1009" ref="M504"/>
    <hyperlink r:id="rId1010" ref="N504"/>
    <hyperlink r:id="rId1011" ref="M505"/>
    <hyperlink r:id="rId1012" ref="N505"/>
    <hyperlink r:id="rId1013" ref="M506"/>
    <hyperlink r:id="rId1014" ref="N506"/>
    <hyperlink r:id="rId1015" ref="M507"/>
    <hyperlink r:id="rId1016" ref="N507"/>
    <hyperlink r:id="rId1017" ref="M508"/>
    <hyperlink r:id="rId1018" ref="N508"/>
    <hyperlink r:id="rId1019" ref="M509"/>
    <hyperlink r:id="rId1020" ref="N509"/>
    <hyperlink r:id="rId1021" ref="M510"/>
    <hyperlink r:id="rId1022" ref="N510"/>
    <hyperlink r:id="rId1023" ref="M511"/>
    <hyperlink r:id="rId1024" ref="N511"/>
    <hyperlink r:id="rId1025" ref="M512"/>
    <hyperlink r:id="rId1026" ref="N512"/>
    <hyperlink r:id="rId1027" ref="M513"/>
    <hyperlink r:id="rId1028" ref="N513"/>
    <hyperlink r:id="rId1029" ref="M514"/>
    <hyperlink r:id="rId1030" ref="N514"/>
    <hyperlink r:id="rId1031" ref="M515"/>
    <hyperlink r:id="rId1032" ref="N515"/>
    <hyperlink r:id="rId1033" ref="M516"/>
    <hyperlink r:id="rId1034" ref="N516"/>
    <hyperlink r:id="rId1035" ref="M517"/>
    <hyperlink r:id="rId1036" ref="N517"/>
    <hyperlink r:id="rId1037" ref="M518"/>
    <hyperlink r:id="rId1038" ref="N518"/>
    <hyperlink r:id="rId1039" ref="M519"/>
    <hyperlink r:id="rId1040" ref="N519"/>
    <hyperlink r:id="rId1041" ref="M520"/>
    <hyperlink r:id="rId1042" ref="N520"/>
    <hyperlink r:id="rId1043" ref="M521"/>
    <hyperlink r:id="rId1044" ref="N521"/>
    <hyperlink r:id="rId1045" ref="M522"/>
    <hyperlink r:id="rId1046" ref="N522"/>
    <hyperlink r:id="rId1047" ref="M523"/>
    <hyperlink r:id="rId1048" ref="N523"/>
    <hyperlink r:id="rId1049" ref="M524"/>
    <hyperlink r:id="rId1050" ref="N524"/>
    <hyperlink r:id="rId1051" ref="M525"/>
    <hyperlink r:id="rId1052" ref="N525"/>
    <hyperlink r:id="rId1053" ref="M526"/>
    <hyperlink r:id="rId1054" ref="N526"/>
    <hyperlink r:id="rId1055" ref="M527"/>
    <hyperlink r:id="rId1056" ref="N527"/>
    <hyperlink r:id="rId1057" ref="M528"/>
    <hyperlink r:id="rId1058" ref="N528"/>
    <hyperlink r:id="rId1059" ref="M529"/>
    <hyperlink r:id="rId1060" ref="N529"/>
    <hyperlink r:id="rId1061" ref="M530"/>
    <hyperlink r:id="rId1062" ref="N530"/>
    <hyperlink r:id="rId1063" ref="M531"/>
    <hyperlink r:id="rId1064" ref="N531"/>
    <hyperlink r:id="rId1065" ref="M532"/>
    <hyperlink r:id="rId1066" ref="N532"/>
    <hyperlink r:id="rId1067" ref="M533"/>
    <hyperlink r:id="rId1068" ref="N533"/>
    <hyperlink r:id="rId1069" ref="M534"/>
    <hyperlink r:id="rId1070" ref="N534"/>
    <hyperlink r:id="rId1071" ref="M535"/>
    <hyperlink r:id="rId1072" ref="N535"/>
    <hyperlink r:id="rId1073" ref="M536"/>
    <hyperlink r:id="rId1074" ref="N536"/>
    <hyperlink r:id="rId1075" ref="M537"/>
    <hyperlink r:id="rId1076" ref="N537"/>
    <hyperlink r:id="rId1077" ref="M538"/>
    <hyperlink r:id="rId1078" ref="N538"/>
    <hyperlink r:id="rId1079" ref="M539"/>
    <hyperlink r:id="rId1080" ref="N539"/>
    <hyperlink r:id="rId1081" ref="M540"/>
    <hyperlink r:id="rId1082" ref="N540"/>
    <hyperlink r:id="rId1083" ref="M541"/>
    <hyperlink r:id="rId1084" ref="N541"/>
    <hyperlink r:id="rId1085" ref="M542"/>
    <hyperlink r:id="rId1086" ref="N542"/>
    <hyperlink r:id="rId1087" ref="M543"/>
    <hyperlink r:id="rId1088" ref="N543"/>
    <hyperlink r:id="rId1089" ref="M544"/>
    <hyperlink r:id="rId1090" ref="N544"/>
    <hyperlink r:id="rId1091" ref="M545"/>
    <hyperlink r:id="rId1092" ref="N545"/>
    <hyperlink r:id="rId1093" ref="M546"/>
    <hyperlink r:id="rId1094" ref="N546"/>
    <hyperlink r:id="rId1095" ref="M547"/>
    <hyperlink r:id="rId1096" ref="N547"/>
    <hyperlink r:id="rId1097" ref="M548"/>
    <hyperlink r:id="rId1098" ref="N548"/>
    <hyperlink r:id="rId1099" ref="M549"/>
    <hyperlink r:id="rId1100" ref="N549"/>
    <hyperlink r:id="rId1101" ref="M550"/>
    <hyperlink r:id="rId1102" ref="N550"/>
    <hyperlink r:id="rId1103" ref="M551"/>
    <hyperlink r:id="rId1104" ref="N551"/>
    <hyperlink r:id="rId1105" ref="M552"/>
    <hyperlink r:id="rId1106" ref="N552"/>
    <hyperlink r:id="rId1107" ref="M553"/>
    <hyperlink r:id="rId1108" ref="N553"/>
    <hyperlink r:id="rId1109" ref="M554"/>
    <hyperlink r:id="rId1110" ref="N554"/>
    <hyperlink r:id="rId1111" ref="M555"/>
    <hyperlink r:id="rId1112" ref="N555"/>
    <hyperlink r:id="rId1113" ref="M556"/>
    <hyperlink r:id="rId1114" ref="N556"/>
    <hyperlink r:id="rId1115" ref="M557"/>
    <hyperlink r:id="rId1116" ref="N557"/>
    <hyperlink r:id="rId1117" ref="M558"/>
    <hyperlink r:id="rId1118" ref="N558"/>
    <hyperlink r:id="rId1119" ref="M559"/>
    <hyperlink r:id="rId1120" ref="N559"/>
    <hyperlink r:id="rId1121" ref="M560"/>
    <hyperlink r:id="rId1122" ref="N560"/>
    <hyperlink r:id="rId1123" ref="M561"/>
    <hyperlink r:id="rId1124" ref="N561"/>
    <hyperlink r:id="rId1125" ref="M562"/>
    <hyperlink r:id="rId1126" ref="N562"/>
    <hyperlink r:id="rId1127" ref="M563"/>
    <hyperlink r:id="rId1128" ref="N563"/>
    <hyperlink r:id="rId1129" ref="M564"/>
    <hyperlink r:id="rId1130" ref="N564"/>
    <hyperlink r:id="rId1131" ref="M565"/>
    <hyperlink r:id="rId1132" ref="N565"/>
    <hyperlink r:id="rId1133" ref="M566"/>
    <hyperlink r:id="rId1134" ref="N566"/>
    <hyperlink r:id="rId1135" ref="M567"/>
    <hyperlink r:id="rId1136" ref="N567"/>
    <hyperlink r:id="rId1137" ref="M568"/>
    <hyperlink r:id="rId1138" ref="N568"/>
    <hyperlink r:id="rId1139" ref="M569"/>
    <hyperlink r:id="rId1140" ref="N569"/>
    <hyperlink r:id="rId1141" ref="M570"/>
    <hyperlink r:id="rId1142" ref="N570"/>
    <hyperlink r:id="rId1143" ref="M571"/>
    <hyperlink r:id="rId1144" ref="N571"/>
    <hyperlink r:id="rId1145" ref="M572"/>
    <hyperlink r:id="rId1146" ref="N572"/>
    <hyperlink r:id="rId1147" ref="M573"/>
    <hyperlink r:id="rId1148" ref="N573"/>
    <hyperlink r:id="rId1149" ref="M574"/>
    <hyperlink r:id="rId1150" ref="N574"/>
    <hyperlink r:id="rId1151" ref="M575"/>
    <hyperlink r:id="rId1152" ref="N575"/>
    <hyperlink r:id="rId1153" ref="M576"/>
    <hyperlink r:id="rId1154" ref="N576"/>
    <hyperlink r:id="rId1155" ref="M577"/>
    <hyperlink r:id="rId1156" ref="N577"/>
    <hyperlink r:id="rId1157" ref="M578"/>
    <hyperlink r:id="rId1158" ref="N578"/>
    <hyperlink r:id="rId1159" ref="M579"/>
    <hyperlink r:id="rId1160" ref="N579"/>
    <hyperlink r:id="rId1161" ref="M580"/>
    <hyperlink r:id="rId1162" ref="N580"/>
    <hyperlink r:id="rId1163" ref="M581"/>
    <hyperlink r:id="rId1164" ref="N581"/>
    <hyperlink r:id="rId1165" ref="M582"/>
    <hyperlink r:id="rId1166" ref="N582"/>
    <hyperlink r:id="rId1167" ref="M583"/>
    <hyperlink r:id="rId1168" ref="N583"/>
    <hyperlink r:id="rId1169" ref="M584"/>
    <hyperlink r:id="rId1170" ref="N584"/>
    <hyperlink r:id="rId1171" ref="M585"/>
    <hyperlink r:id="rId1172" ref="N585"/>
    <hyperlink r:id="rId1173" ref="M586"/>
    <hyperlink r:id="rId1174" ref="N586"/>
    <hyperlink r:id="rId1175" ref="M587"/>
    <hyperlink r:id="rId1176" ref="N587"/>
    <hyperlink r:id="rId1177" ref="M588"/>
    <hyperlink r:id="rId1178" ref="N588"/>
    <hyperlink r:id="rId1179" ref="M589"/>
    <hyperlink r:id="rId1180" ref="N589"/>
    <hyperlink r:id="rId1181" ref="M590"/>
    <hyperlink r:id="rId1182" ref="N590"/>
    <hyperlink r:id="rId1183" ref="M591"/>
    <hyperlink r:id="rId1184" ref="N591"/>
    <hyperlink r:id="rId1185" ref="M592"/>
    <hyperlink r:id="rId1186" ref="N592"/>
    <hyperlink r:id="rId1187" ref="M593"/>
    <hyperlink r:id="rId1188" ref="N593"/>
    <hyperlink r:id="rId1189" ref="M594"/>
    <hyperlink r:id="rId1190" ref="N594"/>
    <hyperlink r:id="rId1191" ref="M595"/>
    <hyperlink r:id="rId1192" ref="N595"/>
    <hyperlink r:id="rId1193" ref="M596"/>
    <hyperlink r:id="rId1194" ref="N596"/>
    <hyperlink r:id="rId1195" ref="M597"/>
    <hyperlink r:id="rId1196" ref="N597"/>
    <hyperlink r:id="rId1197" ref="M598"/>
    <hyperlink r:id="rId1198" ref="N598"/>
    <hyperlink r:id="rId1199" ref="M599"/>
    <hyperlink r:id="rId1200" ref="N599"/>
    <hyperlink r:id="rId1201" ref="M600"/>
    <hyperlink r:id="rId1202" ref="N600"/>
    <hyperlink r:id="rId1203" ref="M601"/>
    <hyperlink r:id="rId1204" ref="N601"/>
    <hyperlink r:id="rId1205" ref="M602"/>
    <hyperlink r:id="rId1206" ref="N602"/>
    <hyperlink r:id="rId1207" ref="M603"/>
    <hyperlink r:id="rId1208" ref="N603"/>
    <hyperlink r:id="rId1209" ref="M604"/>
    <hyperlink r:id="rId1210" ref="N604"/>
    <hyperlink r:id="rId1211" ref="M605"/>
    <hyperlink r:id="rId1212" ref="N605"/>
    <hyperlink r:id="rId1213" ref="M606"/>
    <hyperlink r:id="rId1214" ref="N606"/>
    <hyperlink r:id="rId1215" ref="M607"/>
    <hyperlink r:id="rId1216" ref="N607"/>
    <hyperlink r:id="rId1217" ref="M608"/>
    <hyperlink r:id="rId1218" ref="N608"/>
    <hyperlink r:id="rId1219" ref="M609"/>
    <hyperlink r:id="rId1220" ref="N609"/>
    <hyperlink r:id="rId1221" ref="M610"/>
    <hyperlink r:id="rId1222" ref="N610"/>
    <hyperlink r:id="rId1223" ref="M611"/>
    <hyperlink r:id="rId1224" ref="N611"/>
    <hyperlink r:id="rId1225" ref="M612"/>
    <hyperlink r:id="rId1226" ref="N612"/>
    <hyperlink r:id="rId1227" ref="M613"/>
    <hyperlink r:id="rId1228" ref="N613"/>
    <hyperlink r:id="rId1229" ref="M614"/>
    <hyperlink r:id="rId1230" ref="N614"/>
    <hyperlink r:id="rId1231" ref="M615"/>
    <hyperlink r:id="rId1232" ref="N615"/>
    <hyperlink r:id="rId1233" ref="M616"/>
    <hyperlink r:id="rId1234" ref="N616"/>
    <hyperlink r:id="rId1235" ref="M617"/>
    <hyperlink r:id="rId1236" ref="N617"/>
    <hyperlink r:id="rId1237" ref="M618"/>
    <hyperlink r:id="rId1238" ref="N618"/>
    <hyperlink r:id="rId1239" ref="M619"/>
    <hyperlink r:id="rId1240" ref="N619"/>
    <hyperlink r:id="rId1241" ref="M620"/>
    <hyperlink r:id="rId1242" ref="N620"/>
    <hyperlink r:id="rId1243" ref="M621"/>
    <hyperlink r:id="rId1244" ref="N621"/>
    <hyperlink r:id="rId1245" ref="M622"/>
    <hyperlink r:id="rId1246" ref="N622"/>
    <hyperlink r:id="rId1247" ref="M623"/>
    <hyperlink r:id="rId1248" ref="N623"/>
    <hyperlink r:id="rId1249" ref="M624"/>
    <hyperlink r:id="rId1250" ref="N624"/>
    <hyperlink r:id="rId1251" ref="M625"/>
    <hyperlink r:id="rId1252" ref="N625"/>
    <hyperlink r:id="rId1253" ref="M626"/>
    <hyperlink r:id="rId1254" ref="N626"/>
    <hyperlink r:id="rId1255" ref="M627"/>
    <hyperlink r:id="rId1256" ref="N627"/>
    <hyperlink r:id="rId1257" ref="M628"/>
    <hyperlink r:id="rId1258" ref="N628"/>
    <hyperlink r:id="rId1259" ref="M629"/>
    <hyperlink r:id="rId1260" ref="N629"/>
    <hyperlink r:id="rId1261" ref="M630"/>
    <hyperlink r:id="rId1262" ref="N630"/>
    <hyperlink r:id="rId1263" ref="M631"/>
    <hyperlink r:id="rId1264" ref="N631"/>
    <hyperlink r:id="rId1265" ref="M632"/>
    <hyperlink r:id="rId1266" ref="N632"/>
    <hyperlink r:id="rId1267" ref="M633"/>
    <hyperlink r:id="rId1268" ref="N633"/>
    <hyperlink r:id="rId1269" ref="M634"/>
    <hyperlink r:id="rId1270" ref="N634"/>
    <hyperlink r:id="rId1271" ref="M635"/>
    <hyperlink r:id="rId1272" ref="N635"/>
    <hyperlink r:id="rId1273" ref="M636"/>
    <hyperlink r:id="rId1274" ref="N636"/>
    <hyperlink r:id="rId1275" ref="M637"/>
    <hyperlink r:id="rId1276" ref="N637"/>
    <hyperlink r:id="rId1277" ref="M638"/>
    <hyperlink r:id="rId1278" ref="N638"/>
    <hyperlink r:id="rId1279" ref="M639"/>
    <hyperlink r:id="rId1280" ref="N639"/>
    <hyperlink r:id="rId1281" ref="M640"/>
    <hyperlink r:id="rId1282" ref="N640"/>
    <hyperlink r:id="rId1283" ref="M641"/>
    <hyperlink r:id="rId1284" ref="N641"/>
    <hyperlink r:id="rId1285" ref="M642"/>
    <hyperlink r:id="rId1286" ref="N642"/>
    <hyperlink r:id="rId1287" ref="M643"/>
    <hyperlink r:id="rId1288" ref="N643"/>
    <hyperlink r:id="rId1289" ref="M644"/>
    <hyperlink r:id="rId1290" ref="N644"/>
    <hyperlink r:id="rId1291" ref="M645"/>
    <hyperlink r:id="rId1292" ref="N645"/>
    <hyperlink r:id="rId1293" ref="M646"/>
    <hyperlink r:id="rId1294" ref="N646"/>
    <hyperlink r:id="rId1295" ref="M647"/>
    <hyperlink r:id="rId1296" ref="N647"/>
    <hyperlink r:id="rId1297" ref="M648"/>
    <hyperlink r:id="rId1298" ref="N648"/>
    <hyperlink r:id="rId1299" ref="M649"/>
    <hyperlink r:id="rId1300" ref="N649"/>
    <hyperlink r:id="rId1301" ref="M650"/>
    <hyperlink r:id="rId1302" ref="N650"/>
    <hyperlink r:id="rId1303" ref="M651"/>
    <hyperlink r:id="rId1304" ref="N651"/>
    <hyperlink r:id="rId1305" ref="M652"/>
    <hyperlink r:id="rId1306" ref="N652"/>
    <hyperlink r:id="rId1307" ref="M653"/>
    <hyperlink r:id="rId1308" ref="N653"/>
    <hyperlink r:id="rId1309" ref="M654"/>
    <hyperlink r:id="rId1310" ref="N654"/>
    <hyperlink r:id="rId1311" ref="M655"/>
    <hyperlink r:id="rId1312" ref="N655"/>
    <hyperlink r:id="rId1313" ref="M656"/>
    <hyperlink r:id="rId1314" ref="N656"/>
    <hyperlink r:id="rId1315" ref="M657"/>
    <hyperlink r:id="rId1316" ref="N657"/>
    <hyperlink r:id="rId1317" ref="M658"/>
    <hyperlink r:id="rId1318" ref="N658"/>
    <hyperlink r:id="rId1319" ref="M659"/>
    <hyperlink r:id="rId1320" ref="N659"/>
    <hyperlink r:id="rId1321" ref="M660"/>
    <hyperlink r:id="rId1322" ref="N660"/>
    <hyperlink r:id="rId1323" ref="M661"/>
    <hyperlink r:id="rId1324" ref="N661"/>
    <hyperlink r:id="rId1325" ref="M662"/>
    <hyperlink r:id="rId1326" ref="N662"/>
    <hyperlink r:id="rId1327" ref="M663"/>
    <hyperlink r:id="rId1328" ref="N663"/>
    <hyperlink r:id="rId1329" ref="M664"/>
    <hyperlink r:id="rId1330" ref="N664"/>
    <hyperlink r:id="rId1331" ref="M665"/>
    <hyperlink r:id="rId1332" ref="N665"/>
    <hyperlink r:id="rId1333" ref="M666"/>
    <hyperlink r:id="rId1334" ref="N666"/>
    <hyperlink r:id="rId1335" ref="M667"/>
    <hyperlink r:id="rId1336" ref="N667"/>
    <hyperlink r:id="rId1337" ref="M668"/>
    <hyperlink r:id="rId1338" ref="N668"/>
    <hyperlink r:id="rId1339" ref="M669"/>
    <hyperlink r:id="rId1340" ref="N669"/>
    <hyperlink r:id="rId1341" ref="M670"/>
    <hyperlink r:id="rId1342" ref="N670"/>
    <hyperlink r:id="rId1343" ref="M671"/>
    <hyperlink r:id="rId1344" ref="N671"/>
    <hyperlink r:id="rId1345" ref="M672"/>
    <hyperlink r:id="rId1346" ref="N672"/>
    <hyperlink r:id="rId1347" ref="M673"/>
    <hyperlink r:id="rId1348" ref="N673"/>
    <hyperlink r:id="rId1349" ref="M674"/>
    <hyperlink r:id="rId1350" ref="N674"/>
    <hyperlink r:id="rId1351" ref="M675"/>
    <hyperlink r:id="rId1352" ref="N675"/>
    <hyperlink r:id="rId1353" ref="M676"/>
    <hyperlink r:id="rId1354" ref="N676"/>
    <hyperlink r:id="rId1355" ref="M677"/>
    <hyperlink r:id="rId1356" ref="N677"/>
    <hyperlink r:id="rId1357" ref="M678"/>
    <hyperlink r:id="rId1358" ref="N678"/>
    <hyperlink r:id="rId1359" ref="M679"/>
    <hyperlink r:id="rId1360" ref="N679"/>
    <hyperlink r:id="rId1361" ref="M680"/>
    <hyperlink r:id="rId1362" ref="N680"/>
    <hyperlink r:id="rId1363" ref="M681"/>
    <hyperlink r:id="rId1364" ref="N681"/>
    <hyperlink r:id="rId1365" ref="M682"/>
    <hyperlink r:id="rId1366" ref="N682"/>
    <hyperlink r:id="rId1367" ref="M683"/>
    <hyperlink r:id="rId1368" ref="N683"/>
    <hyperlink r:id="rId1369" ref="M684"/>
    <hyperlink r:id="rId1370" ref="N684"/>
    <hyperlink r:id="rId1371" ref="M685"/>
    <hyperlink r:id="rId1372" ref="N685"/>
    <hyperlink r:id="rId1373" ref="M686"/>
    <hyperlink r:id="rId1374" ref="N686"/>
    <hyperlink r:id="rId1375" ref="M687"/>
    <hyperlink r:id="rId1376" ref="N687"/>
    <hyperlink r:id="rId1377" ref="M688"/>
    <hyperlink r:id="rId1378" ref="N688"/>
    <hyperlink r:id="rId1379" ref="M689"/>
    <hyperlink r:id="rId1380" ref="N689"/>
    <hyperlink r:id="rId1381" ref="M690"/>
    <hyperlink r:id="rId1382" ref="N690"/>
    <hyperlink r:id="rId1383" ref="M691"/>
    <hyperlink r:id="rId1384" ref="N691"/>
    <hyperlink r:id="rId1385" ref="M692"/>
    <hyperlink r:id="rId1386" ref="N692"/>
    <hyperlink r:id="rId1387" ref="M693"/>
    <hyperlink r:id="rId1388" ref="N693"/>
    <hyperlink r:id="rId1389" ref="M694"/>
    <hyperlink r:id="rId1390" ref="N694"/>
    <hyperlink r:id="rId1391" ref="M695"/>
    <hyperlink r:id="rId1392" ref="N695"/>
    <hyperlink r:id="rId1393" ref="M696"/>
    <hyperlink r:id="rId1394" ref="N696"/>
    <hyperlink r:id="rId1395" ref="M697"/>
    <hyperlink r:id="rId1396" ref="N697"/>
    <hyperlink r:id="rId1397" ref="M698"/>
    <hyperlink r:id="rId1398" ref="N698"/>
    <hyperlink r:id="rId1399" ref="M699"/>
    <hyperlink r:id="rId1400" ref="N699"/>
    <hyperlink r:id="rId1401" ref="M700"/>
    <hyperlink r:id="rId1402" ref="N700"/>
    <hyperlink r:id="rId1403" ref="M701"/>
    <hyperlink r:id="rId1404" ref="N701"/>
    <hyperlink r:id="rId1405" ref="M702"/>
    <hyperlink r:id="rId1406" ref="N702"/>
    <hyperlink r:id="rId1407" ref="M703"/>
    <hyperlink r:id="rId1408" ref="N703"/>
    <hyperlink r:id="rId1409" ref="M704"/>
    <hyperlink r:id="rId1410" ref="N704"/>
    <hyperlink r:id="rId1411" ref="B705"/>
    <hyperlink r:id="rId1412" ref="M705"/>
    <hyperlink r:id="rId1413" ref="N705"/>
    <hyperlink r:id="rId1414" ref="M706"/>
    <hyperlink r:id="rId1415" ref="N706"/>
    <hyperlink r:id="rId1416" ref="M707"/>
    <hyperlink r:id="rId1417" ref="N707"/>
    <hyperlink r:id="rId1418" ref="M708"/>
    <hyperlink r:id="rId1419" ref="N708"/>
    <hyperlink r:id="rId1420" ref="M709"/>
    <hyperlink r:id="rId1421" ref="N709"/>
    <hyperlink r:id="rId1422" ref="M710"/>
    <hyperlink r:id="rId1423" ref="N710"/>
    <hyperlink r:id="rId1424" ref="M711"/>
    <hyperlink r:id="rId1425" ref="N711"/>
    <hyperlink r:id="rId1426" ref="M712"/>
    <hyperlink r:id="rId1427" ref="N712"/>
    <hyperlink r:id="rId1428" ref="M713"/>
    <hyperlink r:id="rId1429" ref="N713"/>
    <hyperlink r:id="rId1430" ref="M714"/>
    <hyperlink r:id="rId1431" ref="N714"/>
    <hyperlink r:id="rId1432" ref="M715"/>
    <hyperlink r:id="rId1433" ref="N715"/>
    <hyperlink r:id="rId1434" ref="M716"/>
    <hyperlink r:id="rId1435" ref="N716"/>
    <hyperlink r:id="rId1436" ref="M717"/>
    <hyperlink r:id="rId1437" ref="N717"/>
    <hyperlink r:id="rId1438" ref="M718"/>
    <hyperlink r:id="rId1439" ref="N718"/>
    <hyperlink r:id="rId1440" ref="M719"/>
    <hyperlink r:id="rId1441" ref="N719"/>
    <hyperlink r:id="rId1442" ref="M720"/>
    <hyperlink r:id="rId1443" ref="N720"/>
    <hyperlink r:id="rId1444" ref="M721"/>
    <hyperlink r:id="rId1445" ref="N721"/>
    <hyperlink r:id="rId1446" ref="M722"/>
    <hyperlink r:id="rId1447" ref="N722"/>
    <hyperlink r:id="rId1448" ref="M723"/>
    <hyperlink r:id="rId1449" ref="N723"/>
    <hyperlink r:id="rId1450" ref="M724"/>
    <hyperlink r:id="rId1451" ref="N724"/>
    <hyperlink r:id="rId1452" ref="M725"/>
    <hyperlink r:id="rId1453" ref="N725"/>
    <hyperlink r:id="rId1454" ref="M726"/>
    <hyperlink r:id="rId1455" ref="N726"/>
    <hyperlink r:id="rId1456" ref="M727"/>
    <hyperlink r:id="rId1457" ref="N727"/>
    <hyperlink r:id="rId1458" ref="M728"/>
    <hyperlink r:id="rId1459" ref="N728"/>
    <hyperlink r:id="rId1460" ref="M729"/>
    <hyperlink r:id="rId1461" ref="N729"/>
    <hyperlink r:id="rId1462" ref="M730"/>
    <hyperlink r:id="rId1463" ref="N730"/>
    <hyperlink r:id="rId1464" ref="M731"/>
    <hyperlink r:id="rId1465" ref="N731"/>
    <hyperlink r:id="rId1466" ref="M732"/>
    <hyperlink r:id="rId1467" ref="N732"/>
    <hyperlink r:id="rId1468" ref="M733"/>
    <hyperlink r:id="rId1469" ref="N733"/>
    <hyperlink r:id="rId1470" ref="M734"/>
    <hyperlink r:id="rId1471" ref="N734"/>
    <hyperlink r:id="rId1472" ref="M735"/>
    <hyperlink r:id="rId1473" ref="N735"/>
    <hyperlink r:id="rId1474" ref="M736"/>
    <hyperlink r:id="rId1475" ref="N736"/>
    <hyperlink r:id="rId1476" ref="M737"/>
    <hyperlink r:id="rId1477" ref="N737"/>
    <hyperlink r:id="rId1478" ref="M738"/>
    <hyperlink r:id="rId1479" ref="N738"/>
    <hyperlink r:id="rId1480" ref="M739"/>
    <hyperlink r:id="rId1481" ref="N739"/>
    <hyperlink r:id="rId1482" ref="M740"/>
    <hyperlink r:id="rId1483" ref="N740"/>
    <hyperlink r:id="rId1484" ref="M741"/>
    <hyperlink r:id="rId1485" ref="N741"/>
    <hyperlink r:id="rId1486" ref="M742"/>
    <hyperlink r:id="rId1487" ref="N742"/>
    <hyperlink r:id="rId1488" ref="M743"/>
    <hyperlink r:id="rId1489" ref="N743"/>
    <hyperlink r:id="rId1490" ref="M744"/>
    <hyperlink r:id="rId1491" ref="N744"/>
    <hyperlink r:id="rId1492" ref="M745"/>
    <hyperlink r:id="rId1493" ref="N745"/>
    <hyperlink r:id="rId1494" ref="M746"/>
    <hyperlink r:id="rId1495" ref="N746"/>
    <hyperlink r:id="rId1496" ref="M747"/>
    <hyperlink r:id="rId1497" ref="N747"/>
    <hyperlink r:id="rId1498" ref="M748"/>
    <hyperlink r:id="rId1499" ref="N748"/>
    <hyperlink r:id="rId1500" ref="M749"/>
    <hyperlink r:id="rId1501" ref="N749"/>
    <hyperlink r:id="rId1502" ref="M750"/>
    <hyperlink r:id="rId1503" ref="N750"/>
    <hyperlink r:id="rId1504" ref="M751"/>
    <hyperlink r:id="rId1505" ref="N751"/>
    <hyperlink r:id="rId1506" ref="M752"/>
    <hyperlink r:id="rId1507" ref="N752"/>
    <hyperlink r:id="rId1508" ref="M753"/>
    <hyperlink r:id="rId1509" ref="N753"/>
    <hyperlink r:id="rId1510" ref="M754"/>
    <hyperlink r:id="rId1511" ref="N754"/>
    <hyperlink r:id="rId1512" ref="M755"/>
    <hyperlink r:id="rId1513" ref="N755"/>
    <hyperlink r:id="rId1514" ref="M756"/>
    <hyperlink r:id="rId1515" ref="N756"/>
    <hyperlink r:id="rId1516" ref="M757"/>
    <hyperlink r:id="rId1517" ref="N757"/>
    <hyperlink r:id="rId1518" ref="M758"/>
    <hyperlink r:id="rId1519" ref="N758"/>
    <hyperlink r:id="rId1520" ref="M759"/>
    <hyperlink r:id="rId1521" ref="N759"/>
    <hyperlink r:id="rId1522" ref="M760"/>
    <hyperlink r:id="rId1523" ref="N760"/>
    <hyperlink r:id="rId1524" ref="M761"/>
    <hyperlink r:id="rId1525" ref="N761"/>
    <hyperlink r:id="rId1526" ref="M762"/>
    <hyperlink r:id="rId1527" ref="N762"/>
    <hyperlink r:id="rId1528" ref="M763"/>
    <hyperlink r:id="rId1529" ref="N763"/>
    <hyperlink r:id="rId1530" ref="M764"/>
    <hyperlink r:id="rId1531" ref="N764"/>
    <hyperlink r:id="rId1532" ref="M765"/>
    <hyperlink r:id="rId1533" ref="N765"/>
    <hyperlink r:id="rId1534" ref="M766"/>
    <hyperlink r:id="rId1535" ref="N766"/>
    <hyperlink r:id="rId1536" ref="M767"/>
    <hyperlink r:id="rId1537" ref="N767"/>
    <hyperlink r:id="rId1538" ref="M768"/>
    <hyperlink r:id="rId1539" ref="N768"/>
    <hyperlink r:id="rId1540" ref="M769"/>
    <hyperlink r:id="rId1541" ref="N769"/>
    <hyperlink r:id="rId1542" ref="M770"/>
    <hyperlink r:id="rId1543" ref="N770"/>
    <hyperlink r:id="rId1544" ref="M771"/>
    <hyperlink r:id="rId1545" ref="N771"/>
    <hyperlink r:id="rId1546" ref="M772"/>
    <hyperlink r:id="rId1547" ref="N772"/>
    <hyperlink r:id="rId1548" ref="M773"/>
    <hyperlink r:id="rId1549" ref="N773"/>
    <hyperlink r:id="rId1550" ref="M774"/>
    <hyperlink r:id="rId1551" ref="N774"/>
    <hyperlink r:id="rId1552" ref="M775"/>
    <hyperlink r:id="rId1553" ref="N775"/>
    <hyperlink r:id="rId1554" ref="M776"/>
    <hyperlink r:id="rId1555" ref="N776"/>
    <hyperlink r:id="rId1556" ref="M777"/>
    <hyperlink r:id="rId1557" ref="N777"/>
    <hyperlink r:id="rId1558" ref="M778"/>
    <hyperlink r:id="rId1559" ref="N778"/>
    <hyperlink r:id="rId1560" ref="M779"/>
    <hyperlink r:id="rId1561" ref="N779"/>
    <hyperlink r:id="rId1562" ref="M780"/>
    <hyperlink r:id="rId1563" ref="N780"/>
    <hyperlink r:id="rId1564" ref="M781"/>
    <hyperlink r:id="rId1565" ref="N781"/>
    <hyperlink r:id="rId1566" ref="M782"/>
    <hyperlink r:id="rId1567" ref="N782"/>
    <hyperlink r:id="rId1568" ref="M783"/>
    <hyperlink r:id="rId1569" ref="N783"/>
    <hyperlink r:id="rId1570" ref="M784"/>
    <hyperlink r:id="rId1571" ref="N784"/>
    <hyperlink r:id="rId1572" ref="M785"/>
    <hyperlink r:id="rId1573" ref="N785"/>
    <hyperlink r:id="rId1574" ref="M786"/>
    <hyperlink r:id="rId1575" ref="N786"/>
    <hyperlink r:id="rId1576" ref="M787"/>
    <hyperlink r:id="rId1577" ref="N787"/>
    <hyperlink r:id="rId1578" ref="M788"/>
    <hyperlink r:id="rId1579" ref="N788"/>
    <hyperlink r:id="rId1580" ref="M789"/>
    <hyperlink r:id="rId1581" ref="N789"/>
    <hyperlink r:id="rId1582" ref="M790"/>
    <hyperlink r:id="rId1583" ref="N790"/>
    <hyperlink r:id="rId1584" ref="M791"/>
    <hyperlink r:id="rId1585" ref="N791"/>
    <hyperlink r:id="rId1586" ref="M792"/>
    <hyperlink r:id="rId1587" ref="N792"/>
    <hyperlink r:id="rId1588" ref="M793"/>
    <hyperlink r:id="rId1589" ref="N793"/>
    <hyperlink r:id="rId1590" ref="M794"/>
    <hyperlink r:id="rId1591" ref="N794"/>
    <hyperlink r:id="rId1592" ref="M795"/>
    <hyperlink r:id="rId1593" ref="N795"/>
    <hyperlink r:id="rId1594" ref="M796"/>
    <hyperlink r:id="rId1595" ref="N796"/>
    <hyperlink r:id="rId1596" ref="M797"/>
    <hyperlink r:id="rId1597" ref="N797"/>
    <hyperlink r:id="rId1598" ref="M798"/>
    <hyperlink r:id="rId1599" ref="N798"/>
    <hyperlink r:id="rId1600" ref="M799"/>
    <hyperlink r:id="rId1601" ref="N799"/>
    <hyperlink r:id="rId1602" ref="M800"/>
    <hyperlink r:id="rId1603" ref="N800"/>
    <hyperlink r:id="rId1604" ref="M801"/>
    <hyperlink r:id="rId1605" ref="N801"/>
    <hyperlink r:id="rId1606" ref="M802"/>
    <hyperlink r:id="rId1607" ref="N802"/>
    <hyperlink r:id="rId1608" ref="M803"/>
    <hyperlink r:id="rId1609" ref="N803"/>
    <hyperlink r:id="rId1610" ref="M804"/>
    <hyperlink r:id="rId1611" ref="N804"/>
    <hyperlink r:id="rId1612" ref="M805"/>
    <hyperlink r:id="rId1613" ref="N805"/>
    <hyperlink r:id="rId1614" ref="M806"/>
    <hyperlink r:id="rId1615" ref="N806"/>
    <hyperlink r:id="rId1616" ref="M807"/>
    <hyperlink r:id="rId1617" ref="N807"/>
    <hyperlink r:id="rId1618" ref="M808"/>
    <hyperlink r:id="rId1619" ref="N808"/>
    <hyperlink r:id="rId1620" ref="M809"/>
    <hyperlink r:id="rId1621" ref="N809"/>
    <hyperlink r:id="rId1622" ref="M810"/>
    <hyperlink r:id="rId1623" ref="N810"/>
    <hyperlink r:id="rId1624" ref="M811"/>
    <hyperlink r:id="rId1625" ref="N811"/>
    <hyperlink r:id="rId1626" ref="M812"/>
    <hyperlink r:id="rId1627" ref="N812"/>
    <hyperlink r:id="rId1628" ref="M813"/>
    <hyperlink r:id="rId1629" ref="N813"/>
    <hyperlink r:id="rId1630" ref="M814"/>
    <hyperlink r:id="rId1631" ref="N814"/>
    <hyperlink r:id="rId1632" ref="M815"/>
    <hyperlink r:id="rId1633" ref="N815"/>
    <hyperlink r:id="rId1634" ref="M816"/>
    <hyperlink r:id="rId1635" ref="N816"/>
    <hyperlink r:id="rId1636" ref="M817"/>
    <hyperlink r:id="rId1637" ref="N817"/>
    <hyperlink r:id="rId1638" ref="M818"/>
    <hyperlink r:id="rId1639" ref="N818"/>
    <hyperlink r:id="rId1640" ref="M819"/>
    <hyperlink r:id="rId1641" ref="N819"/>
    <hyperlink r:id="rId1642" ref="M820"/>
    <hyperlink r:id="rId1643" ref="N820"/>
    <hyperlink r:id="rId1644" ref="M821"/>
    <hyperlink r:id="rId1645" ref="N821"/>
    <hyperlink r:id="rId1646" ref="M822"/>
    <hyperlink r:id="rId1647" ref="N822"/>
    <hyperlink r:id="rId1648" ref="M823"/>
    <hyperlink r:id="rId1649" ref="N823"/>
    <hyperlink r:id="rId1650" ref="M824"/>
    <hyperlink r:id="rId1651" ref="N824"/>
    <hyperlink r:id="rId1652" ref="M825"/>
    <hyperlink r:id="rId1653" ref="N825"/>
    <hyperlink r:id="rId1654" ref="M826"/>
    <hyperlink r:id="rId1655" ref="N826"/>
    <hyperlink r:id="rId1656" ref="M827"/>
    <hyperlink r:id="rId1657" ref="N827"/>
    <hyperlink r:id="rId1658" ref="M828"/>
    <hyperlink r:id="rId1659" ref="N828"/>
    <hyperlink r:id="rId1660" ref="M829"/>
    <hyperlink r:id="rId1661" ref="N829"/>
    <hyperlink r:id="rId1662" ref="M830"/>
    <hyperlink r:id="rId1663" ref="N830"/>
    <hyperlink r:id="rId1664" ref="M831"/>
    <hyperlink r:id="rId1665" ref="N831"/>
    <hyperlink r:id="rId1666" ref="M832"/>
    <hyperlink r:id="rId1667" ref="N832"/>
    <hyperlink r:id="rId1668" ref="M833"/>
    <hyperlink r:id="rId1669" ref="N833"/>
    <hyperlink r:id="rId1670" ref="M834"/>
    <hyperlink r:id="rId1671" ref="N834"/>
    <hyperlink r:id="rId1672" ref="M835"/>
    <hyperlink r:id="rId1673" ref="N835"/>
    <hyperlink r:id="rId1674" ref="M836"/>
    <hyperlink r:id="rId1675" ref="N836"/>
    <hyperlink r:id="rId1676" ref="M837"/>
    <hyperlink r:id="rId1677" ref="N837"/>
    <hyperlink r:id="rId1678" ref="M838"/>
    <hyperlink r:id="rId1679" ref="N838"/>
    <hyperlink r:id="rId1680" ref="M839"/>
    <hyperlink r:id="rId1681" ref="N839"/>
    <hyperlink r:id="rId1682" ref="M840"/>
    <hyperlink r:id="rId1683" ref="N840"/>
    <hyperlink r:id="rId1684" ref="M841"/>
    <hyperlink r:id="rId1685" ref="N841"/>
    <hyperlink r:id="rId1686" ref="M842"/>
    <hyperlink r:id="rId1687" ref="N842"/>
    <hyperlink r:id="rId1688" ref="M843"/>
    <hyperlink r:id="rId1689" ref="N843"/>
    <hyperlink r:id="rId1690" ref="M844"/>
    <hyperlink r:id="rId1691" ref="N844"/>
    <hyperlink r:id="rId1692" ref="M845"/>
    <hyperlink r:id="rId1693" ref="N845"/>
    <hyperlink r:id="rId1694" ref="M846"/>
    <hyperlink r:id="rId1695" ref="N846"/>
    <hyperlink r:id="rId1696" ref="M847"/>
    <hyperlink r:id="rId1697" ref="N847"/>
    <hyperlink r:id="rId1698" ref="M848"/>
    <hyperlink r:id="rId1699" ref="N848"/>
    <hyperlink r:id="rId1700" ref="M849"/>
    <hyperlink r:id="rId1701" ref="N849"/>
    <hyperlink r:id="rId1702" ref="M850"/>
    <hyperlink r:id="rId1703" ref="N850"/>
    <hyperlink r:id="rId1704" ref="M851"/>
    <hyperlink r:id="rId1705" ref="N851"/>
    <hyperlink r:id="rId1706" ref="M852"/>
    <hyperlink r:id="rId1707" ref="N852"/>
    <hyperlink r:id="rId1708" ref="M853"/>
    <hyperlink r:id="rId1709" ref="N853"/>
    <hyperlink r:id="rId1710" ref="M854"/>
    <hyperlink r:id="rId1711" ref="N854"/>
    <hyperlink r:id="rId1712" ref="M855"/>
    <hyperlink r:id="rId1713" ref="N855"/>
    <hyperlink r:id="rId1714" ref="M856"/>
    <hyperlink r:id="rId1715" ref="N856"/>
    <hyperlink r:id="rId1716" ref="M857"/>
    <hyperlink r:id="rId1717" ref="N857"/>
    <hyperlink r:id="rId1718" ref="M858"/>
    <hyperlink r:id="rId1719" ref="N858"/>
    <hyperlink r:id="rId1720" ref="M859"/>
    <hyperlink r:id="rId1721" ref="N859"/>
    <hyperlink r:id="rId1722" ref="M860"/>
    <hyperlink r:id="rId1723" ref="N860"/>
    <hyperlink r:id="rId1724" ref="M861"/>
    <hyperlink r:id="rId1725" ref="N861"/>
    <hyperlink r:id="rId1726" ref="M862"/>
    <hyperlink r:id="rId1727" ref="N862"/>
    <hyperlink r:id="rId1728" ref="M863"/>
    <hyperlink r:id="rId1729" ref="N863"/>
    <hyperlink r:id="rId1730" ref="M864"/>
    <hyperlink r:id="rId1731" ref="N864"/>
    <hyperlink r:id="rId1732" ref="M865"/>
    <hyperlink r:id="rId1733" ref="N865"/>
    <hyperlink r:id="rId1734" ref="M866"/>
    <hyperlink r:id="rId1735" ref="N866"/>
    <hyperlink r:id="rId1736" ref="M867"/>
    <hyperlink r:id="rId1737" ref="N867"/>
    <hyperlink r:id="rId1738" ref="M868"/>
    <hyperlink r:id="rId1739" ref="N868"/>
    <hyperlink r:id="rId1740" ref="M869"/>
    <hyperlink r:id="rId1741" ref="N869"/>
    <hyperlink r:id="rId1742" ref="M870"/>
    <hyperlink r:id="rId1743" ref="N870"/>
    <hyperlink r:id="rId1744" ref="M871"/>
    <hyperlink r:id="rId1745" ref="N871"/>
    <hyperlink r:id="rId1746" ref="M872"/>
    <hyperlink r:id="rId1747" ref="N872"/>
    <hyperlink r:id="rId1748" ref="M873"/>
    <hyperlink r:id="rId1749" ref="N873"/>
    <hyperlink r:id="rId1750" ref="M874"/>
    <hyperlink r:id="rId1751" ref="N874"/>
    <hyperlink r:id="rId1752" ref="M875"/>
    <hyperlink r:id="rId1753" ref="N875"/>
    <hyperlink r:id="rId1754" ref="M876"/>
    <hyperlink r:id="rId1755" ref="N876"/>
    <hyperlink r:id="rId1756" ref="M877"/>
    <hyperlink r:id="rId1757" ref="N877"/>
    <hyperlink r:id="rId1758" ref="M878"/>
    <hyperlink r:id="rId1759" ref="N878"/>
    <hyperlink r:id="rId1760" ref="M879"/>
    <hyperlink r:id="rId1761" ref="N879"/>
    <hyperlink r:id="rId1762" ref="M880"/>
    <hyperlink r:id="rId1763" ref="N880"/>
    <hyperlink r:id="rId1764" ref="M881"/>
    <hyperlink r:id="rId1765" ref="N881"/>
    <hyperlink r:id="rId1766" ref="M882"/>
    <hyperlink r:id="rId1767" ref="N882"/>
    <hyperlink r:id="rId1768" ref="M883"/>
    <hyperlink r:id="rId1769" ref="N883"/>
    <hyperlink r:id="rId1770" ref="M884"/>
    <hyperlink r:id="rId1771" ref="N884"/>
    <hyperlink r:id="rId1772" ref="M885"/>
    <hyperlink r:id="rId1773" ref="N885"/>
    <hyperlink r:id="rId1774" ref="M886"/>
    <hyperlink r:id="rId1775" ref="N886"/>
    <hyperlink r:id="rId1776" ref="M887"/>
    <hyperlink r:id="rId1777" ref="N887"/>
    <hyperlink r:id="rId1778" ref="M888"/>
    <hyperlink r:id="rId1779" ref="N888"/>
    <hyperlink r:id="rId1780" ref="M889"/>
    <hyperlink r:id="rId1781" ref="N889"/>
    <hyperlink r:id="rId1782" ref="M890"/>
    <hyperlink r:id="rId1783" ref="N890"/>
    <hyperlink r:id="rId1784" ref="M891"/>
    <hyperlink r:id="rId1785" ref="N891"/>
    <hyperlink r:id="rId1786" ref="M892"/>
    <hyperlink r:id="rId1787" ref="N892"/>
    <hyperlink r:id="rId1788" ref="M893"/>
    <hyperlink r:id="rId1789" ref="N893"/>
    <hyperlink r:id="rId1790" ref="M894"/>
    <hyperlink r:id="rId1791" ref="N894"/>
    <hyperlink r:id="rId1792" ref="M895"/>
    <hyperlink r:id="rId1793" ref="N895"/>
    <hyperlink r:id="rId1794" ref="M896"/>
    <hyperlink r:id="rId1795" ref="N896"/>
    <hyperlink r:id="rId1796" ref="M897"/>
    <hyperlink r:id="rId1797" ref="N897"/>
    <hyperlink r:id="rId1798" ref="M898"/>
    <hyperlink r:id="rId1799" ref="N898"/>
    <hyperlink r:id="rId1800" ref="M899"/>
    <hyperlink r:id="rId1801" ref="N899"/>
    <hyperlink r:id="rId1802" ref="M900"/>
    <hyperlink r:id="rId1803" ref="N900"/>
    <hyperlink r:id="rId1804" ref="M901"/>
    <hyperlink r:id="rId1805" ref="N901"/>
    <hyperlink r:id="rId1806" ref="M902"/>
    <hyperlink r:id="rId1807" ref="N902"/>
    <hyperlink r:id="rId1808" ref="M903"/>
    <hyperlink r:id="rId1809" ref="N903"/>
    <hyperlink r:id="rId1810" ref="M904"/>
    <hyperlink r:id="rId1811" ref="N904"/>
    <hyperlink r:id="rId1812" ref="M905"/>
    <hyperlink r:id="rId1813" ref="N905"/>
    <hyperlink r:id="rId1814" ref="M906"/>
    <hyperlink r:id="rId1815" ref="N906"/>
    <hyperlink r:id="rId1816" ref="M907"/>
    <hyperlink r:id="rId1817" ref="N907"/>
    <hyperlink r:id="rId1818" ref="M908"/>
    <hyperlink r:id="rId1819" ref="N908"/>
    <hyperlink r:id="rId1820" ref="M909"/>
    <hyperlink r:id="rId1821" ref="N909"/>
    <hyperlink r:id="rId1822" ref="M910"/>
    <hyperlink r:id="rId1823" ref="N910"/>
    <hyperlink r:id="rId1824" ref="M911"/>
    <hyperlink r:id="rId1825" ref="N911"/>
    <hyperlink r:id="rId1826" ref="M912"/>
    <hyperlink r:id="rId1827" ref="N912"/>
    <hyperlink r:id="rId1828" ref="M913"/>
    <hyperlink r:id="rId1829" ref="N913"/>
    <hyperlink r:id="rId1830" ref="M914"/>
    <hyperlink r:id="rId1831" ref="N914"/>
    <hyperlink r:id="rId1832" ref="M915"/>
    <hyperlink r:id="rId1833" ref="N915"/>
    <hyperlink r:id="rId1834" ref="M916"/>
    <hyperlink r:id="rId1835" ref="N916"/>
    <hyperlink r:id="rId1836" ref="M917"/>
    <hyperlink r:id="rId1837" ref="N917"/>
    <hyperlink r:id="rId1838" ref="M918"/>
    <hyperlink r:id="rId1839" ref="N918"/>
    <hyperlink r:id="rId1840" ref="M919"/>
    <hyperlink r:id="rId1841" ref="N919"/>
    <hyperlink r:id="rId1842" ref="M920"/>
    <hyperlink r:id="rId1843" ref="N920"/>
    <hyperlink r:id="rId1844" ref="M921"/>
    <hyperlink r:id="rId1845" ref="N921"/>
    <hyperlink r:id="rId1846" ref="M922"/>
    <hyperlink r:id="rId1847" ref="N922"/>
    <hyperlink r:id="rId1848" ref="M923"/>
    <hyperlink r:id="rId1849" ref="N923"/>
    <hyperlink r:id="rId1850" ref="M924"/>
    <hyperlink r:id="rId1851" ref="N924"/>
    <hyperlink r:id="rId1852" ref="M925"/>
    <hyperlink r:id="rId1853" ref="N925"/>
    <hyperlink r:id="rId1854" ref="M926"/>
    <hyperlink r:id="rId1855" ref="N926"/>
    <hyperlink r:id="rId1856" ref="M927"/>
    <hyperlink r:id="rId1857" ref="N927"/>
    <hyperlink r:id="rId1858" ref="M928"/>
    <hyperlink r:id="rId1859" ref="N928"/>
    <hyperlink r:id="rId1860" ref="M929"/>
    <hyperlink r:id="rId1861" ref="N929"/>
    <hyperlink r:id="rId1862" ref="M930"/>
    <hyperlink r:id="rId1863" ref="N930"/>
    <hyperlink r:id="rId1864" ref="M931"/>
    <hyperlink r:id="rId1865" ref="N931"/>
    <hyperlink r:id="rId1866" ref="M932"/>
    <hyperlink r:id="rId1867" ref="N932"/>
    <hyperlink r:id="rId1868" ref="M933"/>
    <hyperlink r:id="rId1869" ref="N933"/>
    <hyperlink r:id="rId1870" ref="M934"/>
    <hyperlink r:id="rId1871" ref="N934"/>
    <hyperlink r:id="rId1872" ref="M935"/>
    <hyperlink r:id="rId1873" ref="N935"/>
    <hyperlink r:id="rId1874" ref="M936"/>
    <hyperlink r:id="rId1875" ref="N936"/>
    <hyperlink r:id="rId1876" ref="M937"/>
    <hyperlink r:id="rId1877" ref="N937"/>
    <hyperlink r:id="rId1878" ref="M938"/>
    <hyperlink r:id="rId1879" ref="N938"/>
    <hyperlink r:id="rId1880" ref="M939"/>
    <hyperlink r:id="rId1881" ref="N939"/>
    <hyperlink r:id="rId1882" ref="M940"/>
    <hyperlink r:id="rId1883" ref="N940"/>
    <hyperlink r:id="rId1884" ref="M941"/>
    <hyperlink r:id="rId1885" ref="N941"/>
    <hyperlink r:id="rId1886" ref="M942"/>
    <hyperlink r:id="rId1887" ref="N942"/>
    <hyperlink r:id="rId1888" ref="M943"/>
    <hyperlink r:id="rId1889" ref="N943"/>
    <hyperlink r:id="rId1890" ref="M944"/>
    <hyperlink r:id="rId1891" ref="N944"/>
    <hyperlink r:id="rId1892" ref="M945"/>
    <hyperlink r:id="rId1893" ref="N945"/>
    <hyperlink r:id="rId1894" ref="M946"/>
    <hyperlink r:id="rId1895" ref="N946"/>
    <hyperlink r:id="rId1896" ref="M947"/>
    <hyperlink r:id="rId1897" ref="N947"/>
    <hyperlink r:id="rId1898" ref="M948"/>
    <hyperlink r:id="rId1899" ref="N948"/>
    <hyperlink r:id="rId1900" ref="M949"/>
    <hyperlink r:id="rId1901" ref="N949"/>
    <hyperlink r:id="rId1902" ref="M950"/>
    <hyperlink r:id="rId1903" ref="N950"/>
    <hyperlink r:id="rId1904" ref="M951"/>
    <hyperlink r:id="rId1905" ref="N951"/>
    <hyperlink r:id="rId1906" ref="M952"/>
    <hyperlink r:id="rId1907" ref="N952"/>
    <hyperlink r:id="rId1908" ref="M953"/>
    <hyperlink r:id="rId1909" ref="N953"/>
    <hyperlink r:id="rId1910" ref="M954"/>
    <hyperlink r:id="rId1911" ref="N954"/>
    <hyperlink r:id="rId1912" ref="M955"/>
    <hyperlink r:id="rId1913" ref="N955"/>
    <hyperlink r:id="rId1914" ref="M956"/>
    <hyperlink r:id="rId1915" ref="N956"/>
    <hyperlink r:id="rId1916" ref="M957"/>
    <hyperlink r:id="rId1917" ref="N957"/>
    <hyperlink r:id="rId1918" ref="M958"/>
    <hyperlink r:id="rId1919" ref="N958"/>
    <hyperlink r:id="rId1920" ref="M959"/>
    <hyperlink r:id="rId1921" ref="N959"/>
    <hyperlink r:id="rId1922" ref="M960"/>
    <hyperlink r:id="rId1923" ref="N960"/>
    <hyperlink r:id="rId1924" ref="M961"/>
    <hyperlink r:id="rId1925" ref="N961"/>
    <hyperlink r:id="rId1926" ref="M962"/>
    <hyperlink r:id="rId1927" ref="N962"/>
    <hyperlink r:id="rId1928" ref="M963"/>
    <hyperlink r:id="rId1929" ref="N963"/>
    <hyperlink r:id="rId1930" ref="M964"/>
    <hyperlink r:id="rId1931" ref="N964"/>
    <hyperlink r:id="rId1932" ref="M965"/>
    <hyperlink r:id="rId1933" ref="N965"/>
    <hyperlink r:id="rId1934" ref="M966"/>
    <hyperlink r:id="rId1935" ref="N966"/>
    <hyperlink r:id="rId1936" ref="M967"/>
    <hyperlink r:id="rId1937" ref="N967"/>
    <hyperlink r:id="rId1938" ref="M968"/>
    <hyperlink r:id="rId1939" ref="N968"/>
    <hyperlink r:id="rId1940" ref="M969"/>
    <hyperlink r:id="rId1941" ref="N969"/>
    <hyperlink r:id="rId1942" ref="M970"/>
    <hyperlink r:id="rId1943" ref="N970"/>
    <hyperlink r:id="rId1944" ref="M971"/>
    <hyperlink r:id="rId1945" ref="N971"/>
    <hyperlink r:id="rId1946" ref="M972"/>
    <hyperlink r:id="rId1947" ref="N972"/>
    <hyperlink r:id="rId1948" ref="M973"/>
    <hyperlink r:id="rId1949" ref="N973"/>
    <hyperlink r:id="rId1950" ref="M974"/>
    <hyperlink r:id="rId1951" ref="N974"/>
    <hyperlink r:id="rId1952" ref="M975"/>
    <hyperlink r:id="rId1953" ref="N975"/>
    <hyperlink r:id="rId1954" ref="M976"/>
    <hyperlink r:id="rId1955" ref="N976"/>
    <hyperlink r:id="rId1956" ref="M977"/>
    <hyperlink r:id="rId1957" ref="N977"/>
    <hyperlink r:id="rId1958" ref="M978"/>
    <hyperlink r:id="rId1959" ref="N978"/>
    <hyperlink r:id="rId1960" ref="M979"/>
    <hyperlink r:id="rId1961" ref="N979"/>
    <hyperlink r:id="rId1962" ref="M980"/>
    <hyperlink r:id="rId1963" ref="N980"/>
    <hyperlink r:id="rId1964" ref="M981"/>
    <hyperlink r:id="rId1965" ref="N981"/>
    <hyperlink r:id="rId1966" ref="M982"/>
    <hyperlink r:id="rId1967" ref="N982"/>
    <hyperlink r:id="rId1968" ref="M983"/>
    <hyperlink r:id="rId1969" ref="N983"/>
    <hyperlink r:id="rId1970" ref="M984"/>
    <hyperlink r:id="rId1971" ref="N984"/>
    <hyperlink r:id="rId1972" ref="M985"/>
    <hyperlink r:id="rId1973" ref="N985"/>
    <hyperlink r:id="rId1974" ref="M986"/>
    <hyperlink r:id="rId1975" ref="N986"/>
    <hyperlink r:id="rId1976" ref="M987"/>
    <hyperlink r:id="rId1977" ref="N987"/>
    <hyperlink r:id="rId1978" ref="M988"/>
    <hyperlink r:id="rId1979" ref="N988"/>
    <hyperlink r:id="rId1980" ref="M989"/>
    <hyperlink r:id="rId1981" ref="N989"/>
    <hyperlink r:id="rId1982" ref="M990"/>
    <hyperlink r:id="rId1983" ref="N990"/>
    <hyperlink r:id="rId1984" ref="M991"/>
    <hyperlink r:id="rId1985" ref="N991"/>
    <hyperlink r:id="rId1986" ref="M992"/>
    <hyperlink r:id="rId1987" ref="N992"/>
    <hyperlink r:id="rId1988" ref="M993"/>
    <hyperlink r:id="rId1989" ref="N993"/>
    <hyperlink r:id="rId1990" ref="M994"/>
    <hyperlink r:id="rId1991" ref="N994"/>
    <hyperlink r:id="rId1992" ref="M995"/>
    <hyperlink r:id="rId1993" ref="N995"/>
    <hyperlink r:id="rId1994" ref="M996"/>
    <hyperlink r:id="rId1995" ref="N996"/>
    <hyperlink r:id="rId1996" ref="M997"/>
    <hyperlink r:id="rId1997" ref="N997"/>
    <hyperlink r:id="rId1998" ref="M998"/>
    <hyperlink r:id="rId1999" ref="N998"/>
    <hyperlink r:id="rId2000" ref="M999"/>
    <hyperlink r:id="rId2001" ref="N999"/>
    <hyperlink r:id="rId2002" ref="M1000"/>
    <hyperlink r:id="rId2003" ref="N1000"/>
    <hyperlink r:id="rId2004" ref="M1001"/>
    <hyperlink r:id="rId2005" ref="N1001"/>
    <hyperlink r:id="rId2006" ref="M1002"/>
    <hyperlink r:id="rId2007" ref="N1002"/>
    <hyperlink r:id="rId2008" ref="M1003"/>
    <hyperlink r:id="rId2009" ref="N1003"/>
    <hyperlink r:id="rId2010" ref="M1004"/>
    <hyperlink r:id="rId2011" ref="N1004"/>
    <hyperlink r:id="rId2012" ref="M1005"/>
    <hyperlink r:id="rId2013" ref="N1005"/>
    <hyperlink r:id="rId2014" ref="M1006"/>
    <hyperlink r:id="rId2015" ref="N1006"/>
    <hyperlink r:id="rId2016" ref="M1007"/>
    <hyperlink r:id="rId2017" ref="N1007"/>
    <hyperlink r:id="rId2018" ref="M1008"/>
    <hyperlink r:id="rId2019" ref="N1008"/>
    <hyperlink r:id="rId2020" ref="M1009"/>
    <hyperlink r:id="rId2021" ref="N1009"/>
    <hyperlink r:id="rId2022" ref="M1010"/>
    <hyperlink r:id="rId2023" ref="N1010"/>
    <hyperlink r:id="rId2024" ref="M1011"/>
    <hyperlink r:id="rId2025" ref="N1011"/>
    <hyperlink r:id="rId2026" ref="M1012"/>
    <hyperlink r:id="rId2027" ref="N1012"/>
    <hyperlink r:id="rId2028" ref="M1013"/>
    <hyperlink r:id="rId2029" ref="N1013"/>
    <hyperlink r:id="rId2030" ref="M1014"/>
    <hyperlink r:id="rId2031" ref="N1014"/>
    <hyperlink r:id="rId2032" ref="M1015"/>
    <hyperlink r:id="rId2033" ref="N1015"/>
    <hyperlink r:id="rId2034" ref="M1016"/>
    <hyperlink r:id="rId2035" ref="N1016"/>
    <hyperlink r:id="rId2036" ref="M1017"/>
    <hyperlink r:id="rId2037" ref="N1017"/>
    <hyperlink r:id="rId2038" ref="M1018"/>
    <hyperlink r:id="rId2039" ref="N1018"/>
    <hyperlink r:id="rId2040" ref="M1019"/>
    <hyperlink r:id="rId2041" ref="N1019"/>
    <hyperlink r:id="rId2042" ref="M1020"/>
    <hyperlink r:id="rId2043" ref="N1020"/>
    <hyperlink r:id="rId2044" ref="M1021"/>
    <hyperlink r:id="rId2045" ref="N1021"/>
    <hyperlink r:id="rId2046" ref="M1022"/>
    <hyperlink r:id="rId2047" ref="N1022"/>
    <hyperlink r:id="rId2048" ref="M1023"/>
    <hyperlink r:id="rId2049" ref="N1023"/>
    <hyperlink r:id="rId2050" ref="M1024"/>
    <hyperlink r:id="rId2051" ref="N1024"/>
    <hyperlink r:id="rId2052" ref="M1025"/>
    <hyperlink r:id="rId2053" ref="N1025"/>
    <hyperlink r:id="rId2054" ref="M1026"/>
    <hyperlink r:id="rId2055" ref="N1026"/>
    <hyperlink r:id="rId2056" ref="M1027"/>
    <hyperlink r:id="rId2057" ref="N1027"/>
    <hyperlink r:id="rId2058" ref="M1028"/>
    <hyperlink r:id="rId2059" ref="N1028"/>
    <hyperlink r:id="rId2060" ref="M1029"/>
    <hyperlink r:id="rId2061" ref="N1029"/>
    <hyperlink r:id="rId2062" ref="M1030"/>
    <hyperlink r:id="rId2063" ref="N1030"/>
    <hyperlink r:id="rId2064" ref="M1031"/>
    <hyperlink r:id="rId2065" ref="N1031"/>
    <hyperlink r:id="rId2066" ref="M1032"/>
    <hyperlink r:id="rId2067" ref="N1032"/>
    <hyperlink r:id="rId2068" ref="M1033"/>
    <hyperlink r:id="rId2069" ref="N1033"/>
    <hyperlink r:id="rId2070" ref="M1034"/>
    <hyperlink r:id="rId2071" ref="N1034"/>
    <hyperlink r:id="rId2072" ref="M1035"/>
    <hyperlink r:id="rId2073" ref="N1035"/>
    <hyperlink r:id="rId2074" ref="M1036"/>
    <hyperlink r:id="rId2075" ref="N1036"/>
    <hyperlink r:id="rId2076" ref="M1037"/>
    <hyperlink r:id="rId2077" ref="N1037"/>
    <hyperlink r:id="rId2078" ref="M1038"/>
    <hyperlink r:id="rId2079" ref="N1038"/>
    <hyperlink r:id="rId2080" ref="M1039"/>
    <hyperlink r:id="rId2081" ref="N1039"/>
    <hyperlink r:id="rId2082" ref="M1040"/>
    <hyperlink r:id="rId2083" ref="N1040"/>
    <hyperlink r:id="rId2084" ref="M1041"/>
    <hyperlink r:id="rId2085" ref="N1041"/>
    <hyperlink r:id="rId2086" ref="M1042"/>
    <hyperlink r:id="rId2087" ref="N1042"/>
    <hyperlink r:id="rId2088" ref="M1043"/>
    <hyperlink r:id="rId2089" ref="N1043"/>
    <hyperlink r:id="rId2090" ref="M1044"/>
    <hyperlink r:id="rId2091" ref="N1044"/>
    <hyperlink r:id="rId2092" ref="M1045"/>
    <hyperlink r:id="rId2093" ref="N1045"/>
    <hyperlink r:id="rId2094" ref="M1046"/>
    <hyperlink r:id="rId2095" ref="N1046"/>
    <hyperlink r:id="rId2096" ref="M1047"/>
    <hyperlink r:id="rId2097" ref="N1047"/>
    <hyperlink r:id="rId2098" ref="M1048"/>
    <hyperlink r:id="rId2099" ref="N1048"/>
    <hyperlink r:id="rId2100" ref="M1049"/>
    <hyperlink r:id="rId2101" ref="N1049"/>
    <hyperlink r:id="rId2102" ref="M1050"/>
    <hyperlink r:id="rId2103" ref="N1050"/>
    <hyperlink r:id="rId2104" ref="M1051"/>
    <hyperlink r:id="rId2105" ref="N1051"/>
    <hyperlink r:id="rId2106" ref="M1052"/>
    <hyperlink r:id="rId2107" ref="N1052"/>
    <hyperlink r:id="rId2108" ref="M1053"/>
    <hyperlink r:id="rId2109" ref="N1053"/>
    <hyperlink r:id="rId2110" ref="M1054"/>
    <hyperlink r:id="rId2111" ref="N1054"/>
    <hyperlink r:id="rId2112" ref="M1055"/>
    <hyperlink r:id="rId2113" ref="N1055"/>
    <hyperlink r:id="rId2114" ref="M1056"/>
    <hyperlink r:id="rId2115" ref="N1056"/>
    <hyperlink r:id="rId2116" ref="M1057"/>
    <hyperlink r:id="rId2117" ref="N1057"/>
    <hyperlink r:id="rId2118" ref="M1058"/>
    <hyperlink r:id="rId2119" ref="N1058"/>
    <hyperlink r:id="rId2120" ref="M1059"/>
    <hyperlink r:id="rId2121" ref="N1059"/>
    <hyperlink r:id="rId2122" ref="M1060"/>
    <hyperlink r:id="rId2123" ref="N1060"/>
    <hyperlink r:id="rId2124" ref="M1061"/>
    <hyperlink r:id="rId2125" ref="N1061"/>
    <hyperlink r:id="rId2126" ref="M1062"/>
    <hyperlink r:id="rId2127" ref="N1062"/>
    <hyperlink r:id="rId2128" ref="M1063"/>
    <hyperlink r:id="rId2129" ref="N1063"/>
    <hyperlink r:id="rId2130" ref="M1064"/>
    <hyperlink r:id="rId2131" ref="N1064"/>
    <hyperlink r:id="rId2132" ref="M1065"/>
    <hyperlink r:id="rId2133" ref="N1065"/>
    <hyperlink r:id="rId2134" ref="M1066"/>
    <hyperlink r:id="rId2135" ref="N1066"/>
    <hyperlink r:id="rId2136" ref="M1067"/>
    <hyperlink r:id="rId2137" ref="N1067"/>
    <hyperlink r:id="rId2138" ref="M1068"/>
    <hyperlink r:id="rId2139" ref="N1068"/>
    <hyperlink r:id="rId2140" ref="M1069"/>
    <hyperlink r:id="rId2141" ref="N1069"/>
    <hyperlink r:id="rId2142" ref="M1070"/>
    <hyperlink r:id="rId2143" ref="N1070"/>
    <hyperlink r:id="rId2144" ref="M1071"/>
    <hyperlink r:id="rId2145" ref="N1071"/>
    <hyperlink r:id="rId2146" ref="M1072"/>
    <hyperlink r:id="rId2147" ref="N1072"/>
    <hyperlink r:id="rId2148" ref="M1073"/>
    <hyperlink r:id="rId2149" ref="N1073"/>
    <hyperlink r:id="rId2150" ref="M1074"/>
    <hyperlink r:id="rId2151" ref="N1074"/>
    <hyperlink r:id="rId2152" ref="M1075"/>
    <hyperlink r:id="rId2153" ref="N1075"/>
    <hyperlink r:id="rId2154" ref="M1076"/>
    <hyperlink r:id="rId2155" ref="N1076"/>
    <hyperlink r:id="rId2156" ref="M1077"/>
    <hyperlink r:id="rId2157" ref="N1077"/>
    <hyperlink r:id="rId2158" ref="M1078"/>
    <hyperlink r:id="rId2159" ref="N1078"/>
    <hyperlink r:id="rId2160" ref="M1079"/>
    <hyperlink r:id="rId2161" ref="N1079"/>
    <hyperlink r:id="rId2162" ref="M1080"/>
    <hyperlink r:id="rId2163" ref="N1080"/>
    <hyperlink r:id="rId2164" ref="M1081"/>
    <hyperlink r:id="rId2165" ref="N1081"/>
    <hyperlink r:id="rId2166" ref="M1082"/>
    <hyperlink r:id="rId2167" ref="N1082"/>
    <hyperlink r:id="rId2168" ref="M1083"/>
    <hyperlink r:id="rId2169" ref="N1083"/>
    <hyperlink r:id="rId2170" ref="M1084"/>
    <hyperlink r:id="rId2171" ref="N1084"/>
    <hyperlink r:id="rId2172" ref="M1085"/>
    <hyperlink r:id="rId2173" ref="N1085"/>
    <hyperlink r:id="rId2174" ref="M1086"/>
    <hyperlink r:id="rId2175" ref="N1086"/>
    <hyperlink r:id="rId2176" ref="M1087"/>
    <hyperlink r:id="rId2177" ref="N1087"/>
    <hyperlink r:id="rId2178" ref="M1088"/>
    <hyperlink r:id="rId2179" ref="N1088"/>
    <hyperlink r:id="rId2180" ref="M1089"/>
    <hyperlink r:id="rId2181" ref="N1089"/>
    <hyperlink r:id="rId2182" ref="M1090"/>
    <hyperlink r:id="rId2183" ref="N1090"/>
    <hyperlink r:id="rId2184" ref="M1091"/>
    <hyperlink r:id="rId2185" ref="N1091"/>
    <hyperlink r:id="rId2186" ref="M1092"/>
    <hyperlink r:id="rId2187" ref="N1092"/>
    <hyperlink r:id="rId2188" ref="M1093"/>
    <hyperlink r:id="rId2189" ref="N1093"/>
    <hyperlink r:id="rId2190" ref="M1094"/>
    <hyperlink r:id="rId2191" ref="N1094"/>
    <hyperlink r:id="rId2192" ref="M1095"/>
    <hyperlink r:id="rId2193" ref="N1095"/>
    <hyperlink r:id="rId2194" ref="M1096"/>
    <hyperlink r:id="rId2195" ref="N1096"/>
    <hyperlink r:id="rId2196" ref="M1097"/>
    <hyperlink r:id="rId2197" ref="N1097"/>
    <hyperlink r:id="rId2198" ref="M1098"/>
    <hyperlink r:id="rId2199" ref="N1098"/>
    <hyperlink r:id="rId2200" ref="M1099"/>
    <hyperlink r:id="rId2201" ref="N1099"/>
    <hyperlink r:id="rId2202" ref="M1100"/>
    <hyperlink r:id="rId2203" ref="N1100"/>
    <hyperlink r:id="rId2204" ref="M1101"/>
    <hyperlink r:id="rId2205" ref="N1101"/>
    <hyperlink r:id="rId2206" ref="M1102"/>
    <hyperlink r:id="rId2207" ref="N1102"/>
    <hyperlink r:id="rId2208" ref="M1103"/>
    <hyperlink r:id="rId2209" ref="N1103"/>
    <hyperlink r:id="rId2210" ref="M1104"/>
    <hyperlink r:id="rId2211" ref="N1104"/>
    <hyperlink r:id="rId2212" ref="M1105"/>
    <hyperlink r:id="rId2213" ref="N1105"/>
    <hyperlink r:id="rId2214" ref="M1106"/>
    <hyperlink r:id="rId2215" ref="N1106"/>
    <hyperlink r:id="rId2216" ref="M1107"/>
    <hyperlink r:id="rId2217" ref="N1107"/>
    <hyperlink r:id="rId2218" ref="M1108"/>
    <hyperlink r:id="rId2219" ref="N1108"/>
    <hyperlink r:id="rId2220" ref="M1109"/>
    <hyperlink r:id="rId2221" ref="N1109"/>
    <hyperlink r:id="rId2222" ref="M1110"/>
    <hyperlink r:id="rId2223" ref="N1110"/>
    <hyperlink r:id="rId2224" ref="M1111"/>
    <hyperlink r:id="rId2225" ref="N1111"/>
    <hyperlink r:id="rId2226" ref="M1112"/>
    <hyperlink r:id="rId2227" ref="N1112"/>
    <hyperlink r:id="rId2228" ref="M1113"/>
    <hyperlink r:id="rId2229" ref="N1113"/>
    <hyperlink r:id="rId2230" ref="M1114"/>
    <hyperlink r:id="rId2231" ref="N1114"/>
    <hyperlink r:id="rId2232" ref="M1115"/>
    <hyperlink r:id="rId2233" ref="N1115"/>
    <hyperlink r:id="rId2234" ref="M1116"/>
    <hyperlink r:id="rId2235" ref="N1116"/>
    <hyperlink r:id="rId2236" ref="M1117"/>
    <hyperlink r:id="rId2237" ref="N1117"/>
    <hyperlink r:id="rId2238" ref="M1118"/>
    <hyperlink r:id="rId2239" ref="N1118"/>
    <hyperlink r:id="rId2240" ref="M1119"/>
    <hyperlink r:id="rId2241" ref="N1119"/>
    <hyperlink r:id="rId2242" ref="M1120"/>
    <hyperlink r:id="rId2243" ref="N1120"/>
    <hyperlink r:id="rId2244" ref="M1121"/>
    <hyperlink r:id="rId2245" ref="N1121"/>
    <hyperlink r:id="rId2246" ref="M1122"/>
    <hyperlink r:id="rId2247" ref="N1122"/>
    <hyperlink r:id="rId2248" ref="M1123"/>
    <hyperlink r:id="rId2249" ref="N1123"/>
    <hyperlink r:id="rId2250" ref="M1124"/>
    <hyperlink r:id="rId2251" ref="N1124"/>
    <hyperlink r:id="rId2252" ref="M1125"/>
    <hyperlink r:id="rId2253" ref="N1125"/>
    <hyperlink r:id="rId2254" ref="M1126"/>
    <hyperlink r:id="rId2255" ref="N1126"/>
    <hyperlink r:id="rId2256" ref="M1127"/>
    <hyperlink r:id="rId2257" ref="N1127"/>
    <hyperlink r:id="rId2258" ref="M1128"/>
    <hyperlink r:id="rId2259" ref="N1128"/>
    <hyperlink r:id="rId2260" ref="M1129"/>
    <hyperlink r:id="rId2261" ref="N1129"/>
    <hyperlink r:id="rId2262" ref="M1130"/>
    <hyperlink r:id="rId2263" ref="N1130"/>
    <hyperlink r:id="rId2264" ref="M1131"/>
    <hyperlink r:id="rId2265" ref="N1131"/>
    <hyperlink r:id="rId2266" ref="M1132"/>
    <hyperlink r:id="rId2267" ref="N1132"/>
    <hyperlink r:id="rId2268" ref="M1133"/>
    <hyperlink r:id="rId2269" ref="N1133"/>
    <hyperlink r:id="rId2270" ref="M1134"/>
    <hyperlink r:id="rId2271" ref="N1134"/>
    <hyperlink r:id="rId2272" ref="M1135"/>
    <hyperlink r:id="rId2273" ref="N1135"/>
    <hyperlink r:id="rId2274" ref="M1136"/>
    <hyperlink r:id="rId2275" ref="N1136"/>
    <hyperlink r:id="rId2276" ref="M1137"/>
    <hyperlink r:id="rId2277" ref="N1137"/>
    <hyperlink r:id="rId2278" ref="M1138"/>
    <hyperlink r:id="rId2279" ref="N1138"/>
    <hyperlink r:id="rId2280" ref="M1139"/>
    <hyperlink r:id="rId2281" ref="N1139"/>
    <hyperlink r:id="rId2282" ref="M1140"/>
    <hyperlink r:id="rId2283" ref="N1140"/>
    <hyperlink r:id="rId2284" ref="M1141"/>
    <hyperlink r:id="rId2285" ref="N1141"/>
    <hyperlink r:id="rId2286" ref="M1142"/>
    <hyperlink r:id="rId2287" ref="N1142"/>
    <hyperlink r:id="rId2288" ref="M1143"/>
    <hyperlink r:id="rId2289" ref="N1143"/>
    <hyperlink r:id="rId2290" ref="M1144"/>
    <hyperlink r:id="rId2291" ref="N1144"/>
    <hyperlink r:id="rId2292" ref="M1145"/>
    <hyperlink r:id="rId2293" ref="N1145"/>
    <hyperlink r:id="rId2294" ref="M1146"/>
    <hyperlink r:id="rId2295" ref="N1146"/>
    <hyperlink r:id="rId2296" ref="M1147"/>
    <hyperlink r:id="rId2297" ref="N1147"/>
    <hyperlink r:id="rId2298" ref="M1148"/>
    <hyperlink r:id="rId2299" ref="N1148"/>
    <hyperlink r:id="rId2300" ref="M1149"/>
    <hyperlink r:id="rId2301" ref="N1149"/>
    <hyperlink r:id="rId2302" ref="M1150"/>
    <hyperlink r:id="rId2303" ref="N1150"/>
    <hyperlink r:id="rId2304" ref="M1151"/>
    <hyperlink r:id="rId2305" ref="N1151"/>
    <hyperlink r:id="rId2306" ref="M1152"/>
    <hyperlink r:id="rId2307" ref="N1152"/>
    <hyperlink r:id="rId2308" ref="M1153"/>
    <hyperlink r:id="rId2309" ref="N1153"/>
    <hyperlink r:id="rId2310" ref="M1154"/>
    <hyperlink r:id="rId2311" ref="N1154"/>
    <hyperlink r:id="rId2312" ref="M1155"/>
    <hyperlink r:id="rId2313" ref="N1155"/>
    <hyperlink r:id="rId2314" ref="M1156"/>
    <hyperlink r:id="rId2315" ref="N1156"/>
    <hyperlink r:id="rId2316" ref="M1157"/>
    <hyperlink r:id="rId2317" ref="N1157"/>
    <hyperlink r:id="rId2318" ref="M1158"/>
    <hyperlink r:id="rId2319" ref="N1158"/>
    <hyperlink r:id="rId2320" ref="M1159"/>
    <hyperlink r:id="rId2321" ref="N1159"/>
    <hyperlink r:id="rId2322" ref="M1160"/>
    <hyperlink r:id="rId2323" ref="N1160"/>
    <hyperlink r:id="rId2324" ref="M1161"/>
    <hyperlink r:id="rId2325" ref="N1161"/>
    <hyperlink r:id="rId2326" ref="M1162"/>
    <hyperlink r:id="rId2327" ref="N1162"/>
    <hyperlink r:id="rId2328" ref="M1163"/>
    <hyperlink r:id="rId2329" ref="N1163"/>
    <hyperlink r:id="rId2330" ref="M1164"/>
    <hyperlink r:id="rId2331" ref="N1164"/>
    <hyperlink r:id="rId2332" ref="M1165"/>
    <hyperlink r:id="rId2333" ref="N1165"/>
    <hyperlink r:id="rId2334" ref="M1166"/>
    <hyperlink r:id="rId2335" ref="N1166"/>
    <hyperlink r:id="rId2336" ref="M1167"/>
    <hyperlink r:id="rId2337" ref="N1167"/>
    <hyperlink r:id="rId2338" ref="M1168"/>
    <hyperlink r:id="rId2339" ref="N1168"/>
    <hyperlink r:id="rId2340" ref="M1169"/>
    <hyperlink r:id="rId2341" ref="N1169"/>
    <hyperlink r:id="rId2342" ref="M1170"/>
    <hyperlink r:id="rId2343" ref="N1170"/>
    <hyperlink r:id="rId2344" ref="M1171"/>
    <hyperlink r:id="rId2345" ref="N1171"/>
    <hyperlink r:id="rId2346" ref="M1172"/>
    <hyperlink r:id="rId2347" ref="N1172"/>
    <hyperlink r:id="rId2348" ref="M1173"/>
    <hyperlink r:id="rId2349" ref="N1173"/>
    <hyperlink r:id="rId2350" ref="M1174"/>
    <hyperlink r:id="rId2351" ref="N1174"/>
    <hyperlink r:id="rId2352" ref="M1175"/>
    <hyperlink r:id="rId2353" ref="N1175"/>
    <hyperlink r:id="rId2354" ref="M1176"/>
    <hyperlink r:id="rId2355" ref="N1176"/>
    <hyperlink r:id="rId2356" ref="M1177"/>
    <hyperlink r:id="rId2357" ref="N1177"/>
    <hyperlink r:id="rId2358" ref="M1178"/>
    <hyperlink r:id="rId2359" ref="N1178"/>
    <hyperlink r:id="rId2360" ref="M1179"/>
    <hyperlink r:id="rId2361" ref="N1179"/>
    <hyperlink r:id="rId2362" ref="M1180"/>
    <hyperlink r:id="rId2363" ref="N1180"/>
    <hyperlink r:id="rId2364" ref="M1181"/>
    <hyperlink r:id="rId2365" ref="N1181"/>
    <hyperlink r:id="rId2366" ref="M1182"/>
    <hyperlink r:id="rId2367" ref="N1182"/>
    <hyperlink r:id="rId2368" ref="M1183"/>
    <hyperlink r:id="rId2369" ref="N1183"/>
    <hyperlink r:id="rId2370" ref="M1184"/>
    <hyperlink r:id="rId2371" ref="N1184"/>
    <hyperlink r:id="rId2372" ref="M1185"/>
    <hyperlink r:id="rId2373" ref="N1185"/>
    <hyperlink r:id="rId2374" ref="M1186"/>
    <hyperlink r:id="rId2375" ref="N1186"/>
    <hyperlink r:id="rId2376" ref="M1187"/>
    <hyperlink r:id="rId2377" ref="N1187"/>
    <hyperlink r:id="rId2378" ref="M1188"/>
    <hyperlink r:id="rId2379" ref="N1188"/>
    <hyperlink r:id="rId2380" ref="M1189"/>
    <hyperlink r:id="rId2381" ref="N1189"/>
    <hyperlink r:id="rId2382" ref="M1190"/>
    <hyperlink r:id="rId2383" ref="N1190"/>
    <hyperlink r:id="rId2384" ref="M1191"/>
    <hyperlink r:id="rId2385" ref="N1191"/>
    <hyperlink r:id="rId2386" ref="M1192"/>
    <hyperlink r:id="rId2387" ref="N1192"/>
    <hyperlink r:id="rId2388" ref="M1193"/>
    <hyperlink r:id="rId2389" ref="N1193"/>
    <hyperlink r:id="rId2390" ref="M1194"/>
    <hyperlink r:id="rId2391" ref="N1194"/>
    <hyperlink r:id="rId2392" ref="M1195"/>
    <hyperlink r:id="rId2393" ref="N1195"/>
    <hyperlink r:id="rId2394" ref="M1196"/>
    <hyperlink r:id="rId2395" ref="N1196"/>
    <hyperlink r:id="rId2396" ref="M1197"/>
    <hyperlink r:id="rId2397" ref="N1197"/>
    <hyperlink r:id="rId2398" ref="M1198"/>
    <hyperlink r:id="rId2399" ref="N1198"/>
    <hyperlink r:id="rId2400" ref="M1199"/>
    <hyperlink r:id="rId2401" ref="N1199"/>
    <hyperlink r:id="rId2402" ref="M1200"/>
    <hyperlink r:id="rId2403" ref="N1200"/>
    <hyperlink r:id="rId2404" ref="M1201"/>
    <hyperlink r:id="rId2405" ref="N1201"/>
    <hyperlink r:id="rId2406" ref="M1202"/>
    <hyperlink r:id="rId2407" ref="N1202"/>
    <hyperlink r:id="rId2408" ref="M1203"/>
    <hyperlink r:id="rId2409" ref="N1203"/>
    <hyperlink r:id="rId2410" ref="M1204"/>
    <hyperlink r:id="rId2411" ref="N1204"/>
    <hyperlink r:id="rId2412" ref="M1205"/>
    <hyperlink r:id="rId2413" ref="N1205"/>
    <hyperlink r:id="rId2414" ref="M1206"/>
    <hyperlink r:id="rId2415" ref="N1206"/>
    <hyperlink r:id="rId2416" ref="M1207"/>
    <hyperlink r:id="rId2417" ref="N1207"/>
    <hyperlink r:id="rId2418" ref="M1208"/>
    <hyperlink r:id="rId2419" ref="N1208"/>
    <hyperlink r:id="rId2420" ref="M1209"/>
    <hyperlink r:id="rId2421" ref="N1209"/>
    <hyperlink r:id="rId2422" ref="M1210"/>
    <hyperlink r:id="rId2423" ref="N1210"/>
    <hyperlink r:id="rId2424" ref="M1211"/>
    <hyperlink r:id="rId2425" ref="N1211"/>
    <hyperlink r:id="rId2426" ref="M1212"/>
    <hyperlink r:id="rId2427" ref="N1212"/>
    <hyperlink r:id="rId2428" ref="M1213"/>
    <hyperlink r:id="rId2429" ref="N1213"/>
    <hyperlink r:id="rId2430" ref="M1214"/>
    <hyperlink r:id="rId2431" ref="N1214"/>
    <hyperlink r:id="rId2432" ref="M1215"/>
    <hyperlink r:id="rId2433" ref="N1215"/>
    <hyperlink r:id="rId2434" ref="M1216"/>
    <hyperlink r:id="rId2435" ref="N1216"/>
    <hyperlink r:id="rId2436" ref="M1217"/>
    <hyperlink r:id="rId2437" ref="N1217"/>
    <hyperlink r:id="rId2438" ref="M1218"/>
    <hyperlink r:id="rId2439" ref="N1218"/>
    <hyperlink r:id="rId2440" ref="M1219"/>
    <hyperlink r:id="rId2441" ref="N1219"/>
    <hyperlink r:id="rId2442" ref="M1220"/>
    <hyperlink r:id="rId2443" ref="N1220"/>
    <hyperlink r:id="rId2444" ref="M1221"/>
    <hyperlink r:id="rId2445" ref="N1221"/>
    <hyperlink r:id="rId2446" ref="M1222"/>
    <hyperlink r:id="rId2447" ref="N1222"/>
    <hyperlink r:id="rId2448" ref="M1223"/>
    <hyperlink r:id="rId2449" ref="N1223"/>
    <hyperlink r:id="rId2450" ref="M1224"/>
    <hyperlink r:id="rId2451" ref="N1224"/>
    <hyperlink r:id="rId2452" ref="M1225"/>
    <hyperlink r:id="rId2453" ref="N1225"/>
    <hyperlink r:id="rId2454" ref="M1226"/>
    <hyperlink r:id="rId2455" ref="N1226"/>
    <hyperlink r:id="rId2456" ref="M1227"/>
    <hyperlink r:id="rId2457" ref="N1227"/>
    <hyperlink r:id="rId2458" ref="M1228"/>
    <hyperlink r:id="rId2459" ref="N1228"/>
    <hyperlink r:id="rId2460" ref="M1229"/>
    <hyperlink r:id="rId2461" ref="N1229"/>
    <hyperlink r:id="rId2462" ref="M1230"/>
    <hyperlink r:id="rId2463" ref="N1230"/>
    <hyperlink r:id="rId2464" ref="M1231"/>
    <hyperlink r:id="rId2465" ref="N1231"/>
    <hyperlink r:id="rId2466" ref="M1232"/>
    <hyperlink r:id="rId2467" ref="N1232"/>
    <hyperlink r:id="rId2468" ref="M1233"/>
    <hyperlink r:id="rId2469" ref="N1233"/>
    <hyperlink r:id="rId2470" ref="M1234"/>
    <hyperlink r:id="rId2471" ref="N1234"/>
    <hyperlink r:id="rId2472" ref="M1235"/>
    <hyperlink r:id="rId2473" ref="N1235"/>
    <hyperlink r:id="rId2474" ref="M1236"/>
    <hyperlink r:id="rId2475" ref="N1236"/>
    <hyperlink r:id="rId2476" ref="M1237"/>
    <hyperlink r:id="rId2477" ref="N1237"/>
    <hyperlink r:id="rId2478" ref="M1238"/>
    <hyperlink r:id="rId2479" ref="N1238"/>
    <hyperlink r:id="rId2480" ref="M1239"/>
    <hyperlink r:id="rId2481" ref="N1239"/>
    <hyperlink r:id="rId2482" ref="M1240"/>
    <hyperlink r:id="rId2483" ref="N1240"/>
    <hyperlink r:id="rId2484" ref="M1241"/>
    <hyperlink r:id="rId2485" ref="N1241"/>
    <hyperlink r:id="rId2486" ref="M1242"/>
    <hyperlink r:id="rId2487" ref="N1242"/>
    <hyperlink r:id="rId2488" ref="M1243"/>
    <hyperlink r:id="rId2489" ref="N1243"/>
    <hyperlink r:id="rId2490" ref="M1244"/>
    <hyperlink r:id="rId2491" ref="N1244"/>
    <hyperlink r:id="rId2492" ref="M1245"/>
    <hyperlink r:id="rId2493" ref="N1245"/>
    <hyperlink r:id="rId2494" ref="M1246"/>
    <hyperlink r:id="rId2495" ref="N1246"/>
    <hyperlink r:id="rId2496" ref="M1247"/>
    <hyperlink r:id="rId2497" ref="N1247"/>
    <hyperlink r:id="rId2498" ref="M1248"/>
    <hyperlink r:id="rId2499" ref="N1248"/>
    <hyperlink r:id="rId2500" ref="M1249"/>
    <hyperlink r:id="rId2501" ref="N1249"/>
    <hyperlink r:id="rId2502" ref="M1250"/>
    <hyperlink r:id="rId2503" ref="N1250"/>
    <hyperlink r:id="rId2504" ref="M1251"/>
    <hyperlink r:id="rId2505" ref="N1251"/>
    <hyperlink r:id="rId2506" ref="M1252"/>
    <hyperlink r:id="rId2507" ref="N1252"/>
    <hyperlink r:id="rId2508" ref="M1253"/>
    <hyperlink r:id="rId2509" ref="N1253"/>
    <hyperlink r:id="rId2510" ref="M1254"/>
    <hyperlink r:id="rId2511" ref="N1254"/>
    <hyperlink r:id="rId2512" ref="M1255"/>
    <hyperlink r:id="rId2513" ref="N1255"/>
    <hyperlink r:id="rId2514" ref="M1256"/>
    <hyperlink r:id="rId2515" ref="N1256"/>
    <hyperlink r:id="rId2516" ref="M1257"/>
    <hyperlink r:id="rId2517" ref="N1257"/>
    <hyperlink r:id="rId2518" ref="M1258"/>
    <hyperlink r:id="rId2519" ref="N1258"/>
    <hyperlink r:id="rId2520" ref="M1259"/>
    <hyperlink r:id="rId2521" ref="N1259"/>
    <hyperlink r:id="rId2522" ref="M1260"/>
    <hyperlink r:id="rId2523" ref="N1260"/>
    <hyperlink r:id="rId2524" ref="M1261"/>
    <hyperlink r:id="rId2525" ref="N1261"/>
    <hyperlink r:id="rId2526" ref="M1262"/>
    <hyperlink r:id="rId2527" ref="N1262"/>
    <hyperlink r:id="rId2528" ref="M1263"/>
    <hyperlink r:id="rId2529" ref="N1263"/>
    <hyperlink r:id="rId2530" ref="M1264"/>
    <hyperlink r:id="rId2531" ref="N1264"/>
    <hyperlink r:id="rId2532" ref="M1265"/>
    <hyperlink r:id="rId2533" ref="N1265"/>
    <hyperlink r:id="rId2534" ref="M1266"/>
    <hyperlink r:id="rId2535" ref="N1266"/>
    <hyperlink r:id="rId2536" ref="M1267"/>
    <hyperlink r:id="rId2537" ref="N1267"/>
    <hyperlink r:id="rId2538" ref="M1268"/>
    <hyperlink r:id="rId2539" ref="N1268"/>
    <hyperlink r:id="rId2540" ref="M1269"/>
    <hyperlink r:id="rId2541" ref="N1269"/>
    <hyperlink r:id="rId2542" ref="M1270"/>
    <hyperlink r:id="rId2543" ref="N1270"/>
    <hyperlink r:id="rId2544" ref="M1271"/>
    <hyperlink r:id="rId2545" ref="N1271"/>
    <hyperlink r:id="rId2546" ref="M1272"/>
    <hyperlink r:id="rId2547" ref="N1272"/>
    <hyperlink r:id="rId2548" ref="M1273"/>
    <hyperlink r:id="rId2549" ref="N1273"/>
    <hyperlink r:id="rId2550" ref="M1274"/>
    <hyperlink r:id="rId2551" ref="N1274"/>
    <hyperlink r:id="rId2552" ref="M1275"/>
    <hyperlink r:id="rId2553" ref="N1275"/>
    <hyperlink r:id="rId2554" ref="M1276"/>
    <hyperlink r:id="rId2555" ref="N1276"/>
    <hyperlink r:id="rId2556" ref="M1277"/>
    <hyperlink r:id="rId2557" ref="N1277"/>
    <hyperlink r:id="rId2558" ref="M1278"/>
    <hyperlink r:id="rId2559" ref="N1278"/>
    <hyperlink r:id="rId2560" ref="M1279"/>
    <hyperlink r:id="rId2561" ref="N1279"/>
    <hyperlink r:id="rId2562" ref="M1280"/>
    <hyperlink r:id="rId2563" ref="N1280"/>
    <hyperlink r:id="rId2564" ref="M1281"/>
    <hyperlink r:id="rId2565" ref="N1281"/>
    <hyperlink r:id="rId2566" ref="M1282"/>
    <hyperlink r:id="rId2567" ref="N1282"/>
    <hyperlink r:id="rId2568" ref="M1283"/>
    <hyperlink r:id="rId2569" ref="N1283"/>
    <hyperlink r:id="rId2570" ref="M1284"/>
    <hyperlink r:id="rId2571" ref="N1284"/>
    <hyperlink r:id="rId2572" ref="M1285"/>
    <hyperlink r:id="rId2573" ref="N1285"/>
    <hyperlink r:id="rId2574" ref="M1286"/>
    <hyperlink r:id="rId2575" ref="N1286"/>
    <hyperlink r:id="rId2576" ref="M1287"/>
    <hyperlink r:id="rId2577" ref="N1287"/>
    <hyperlink r:id="rId2578" ref="M1288"/>
    <hyperlink r:id="rId2579" ref="N1288"/>
    <hyperlink r:id="rId2580" ref="M1289"/>
    <hyperlink r:id="rId2581" ref="N1289"/>
    <hyperlink r:id="rId2582" ref="M1290"/>
    <hyperlink r:id="rId2583" ref="N1290"/>
    <hyperlink r:id="rId2584" ref="M1291"/>
    <hyperlink r:id="rId2585" ref="N1291"/>
    <hyperlink r:id="rId2586" ref="M1292"/>
    <hyperlink r:id="rId2587" ref="N1292"/>
    <hyperlink r:id="rId2588" ref="M1293"/>
    <hyperlink r:id="rId2589" ref="N1293"/>
    <hyperlink r:id="rId2590" ref="M1294"/>
    <hyperlink r:id="rId2591" ref="N1294"/>
    <hyperlink r:id="rId2592" ref="M1295"/>
    <hyperlink r:id="rId2593" ref="N1295"/>
    <hyperlink r:id="rId2594" ref="M1296"/>
    <hyperlink r:id="rId2595" ref="N1296"/>
    <hyperlink r:id="rId2596" ref="M1297"/>
    <hyperlink r:id="rId2597" ref="N1297"/>
    <hyperlink r:id="rId2598" ref="M1298"/>
    <hyperlink r:id="rId2599" ref="N1298"/>
    <hyperlink r:id="rId2600" ref="M1299"/>
    <hyperlink r:id="rId2601" ref="N1299"/>
    <hyperlink r:id="rId2602" ref="M1300"/>
    <hyperlink r:id="rId2603" ref="N1300"/>
    <hyperlink r:id="rId2604" ref="M1301"/>
    <hyperlink r:id="rId2605" ref="N1301"/>
    <hyperlink r:id="rId2606" ref="M1302"/>
    <hyperlink r:id="rId2607" ref="N1302"/>
    <hyperlink r:id="rId2608" ref="M1303"/>
    <hyperlink r:id="rId2609" ref="N1303"/>
    <hyperlink r:id="rId2610" ref="M1304"/>
    <hyperlink r:id="rId2611" ref="N1304"/>
    <hyperlink r:id="rId2612" ref="M1305"/>
    <hyperlink r:id="rId2613" ref="N1305"/>
    <hyperlink r:id="rId2614" ref="M1306"/>
    <hyperlink r:id="rId2615" ref="N1306"/>
    <hyperlink r:id="rId2616" ref="M1307"/>
    <hyperlink r:id="rId2617" ref="N1307"/>
    <hyperlink r:id="rId2618" ref="M1308"/>
    <hyperlink r:id="rId2619" ref="N1308"/>
    <hyperlink r:id="rId2620" ref="M1309"/>
    <hyperlink r:id="rId2621" ref="N1309"/>
    <hyperlink r:id="rId2622" ref="M1310"/>
    <hyperlink r:id="rId2623" ref="N1310"/>
    <hyperlink r:id="rId2624" ref="M1311"/>
    <hyperlink r:id="rId2625" ref="N1311"/>
    <hyperlink r:id="rId2626" ref="M1312"/>
    <hyperlink r:id="rId2627" ref="N1312"/>
    <hyperlink r:id="rId2628" ref="M1313"/>
    <hyperlink r:id="rId2629" ref="N1313"/>
    <hyperlink r:id="rId2630" ref="M1314"/>
    <hyperlink r:id="rId2631" ref="N1314"/>
    <hyperlink r:id="rId2632" ref="M1315"/>
    <hyperlink r:id="rId2633" ref="N1315"/>
    <hyperlink r:id="rId2634" ref="M1316"/>
    <hyperlink r:id="rId2635" ref="N1316"/>
    <hyperlink r:id="rId2636" ref="M1317"/>
    <hyperlink r:id="rId2637" ref="N1317"/>
    <hyperlink r:id="rId2638" ref="M1318"/>
    <hyperlink r:id="rId2639" ref="N1318"/>
    <hyperlink r:id="rId2640" ref="M1319"/>
    <hyperlink r:id="rId2641" ref="N1319"/>
    <hyperlink r:id="rId2642" ref="M1320"/>
    <hyperlink r:id="rId2643" ref="N1320"/>
    <hyperlink r:id="rId2644" ref="M1321"/>
    <hyperlink r:id="rId2645" ref="N1321"/>
    <hyperlink r:id="rId2646" ref="M1322"/>
    <hyperlink r:id="rId2647" ref="N1322"/>
    <hyperlink r:id="rId2648" ref="M1323"/>
    <hyperlink r:id="rId2649" ref="N1323"/>
    <hyperlink r:id="rId2650" ref="M1324"/>
    <hyperlink r:id="rId2651" ref="N1324"/>
    <hyperlink r:id="rId2652" ref="M1325"/>
    <hyperlink r:id="rId2653" ref="N1325"/>
    <hyperlink r:id="rId2654" ref="M1326"/>
    <hyperlink r:id="rId2655" ref="N1326"/>
    <hyperlink r:id="rId2656" ref="M1327"/>
    <hyperlink r:id="rId2657" ref="N1327"/>
    <hyperlink r:id="rId2658" ref="M1328"/>
    <hyperlink r:id="rId2659" ref="N1328"/>
    <hyperlink r:id="rId2660" ref="M1329"/>
    <hyperlink r:id="rId2661" ref="N1329"/>
    <hyperlink r:id="rId2662" ref="M1330"/>
    <hyperlink r:id="rId2663" ref="N1330"/>
    <hyperlink r:id="rId2664" ref="M1331"/>
    <hyperlink r:id="rId2665" ref="N1331"/>
    <hyperlink r:id="rId2666" ref="M1332"/>
    <hyperlink r:id="rId2667" ref="N1332"/>
    <hyperlink r:id="rId2668" ref="M1333"/>
    <hyperlink r:id="rId2669" ref="N1333"/>
    <hyperlink r:id="rId2670" ref="M1334"/>
    <hyperlink r:id="rId2671" ref="N1334"/>
    <hyperlink r:id="rId2672" ref="M1335"/>
    <hyperlink r:id="rId2673" ref="N1335"/>
    <hyperlink r:id="rId2674" ref="M1336"/>
    <hyperlink r:id="rId2675" ref="N1336"/>
    <hyperlink r:id="rId2676" ref="M1337"/>
    <hyperlink r:id="rId2677" ref="N1337"/>
    <hyperlink r:id="rId2678" ref="M1338"/>
    <hyperlink r:id="rId2679" ref="N1338"/>
    <hyperlink r:id="rId2680" ref="M1339"/>
    <hyperlink r:id="rId2681" ref="N1339"/>
    <hyperlink r:id="rId2682" ref="M1340"/>
    <hyperlink r:id="rId2683" ref="N1340"/>
    <hyperlink r:id="rId2684" ref="M1341"/>
    <hyperlink r:id="rId2685" ref="N1341"/>
    <hyperlink r:id="rId2686" ref="M1342"/>
    <hyperlink r:id="rId2687" ref="N1342"/>
    <hyperlink r:id="rId2688" ref="J1343"/>
    <hyperlink r:id="rId2689" ref="M1343"/>
    <hyperlink r:id="rId2690" ref="N1343"/>
    <hyperlink r:id="rId2691" ref="M1344"/>
    <hyperlink r:id="rId2692" ref="N1344"/>
    <hyperlink r:id="rId2693" ref="M1345"/>
    <hyperlink r:id="rId2694" ref="N1345"/>
    <hyperlink r:id="rId2695" ref="M1346"/>
    <hyperlink r:id="rId2696" ref="N1346"/>
    <hyperlink r:id="rId2697" ref="M1347"/>
    <hyperlink r:id="rId2698" ref="N1347"/>
    <hyperlink r:id="rId2699" ref="M1348"/>
    <hyperlink r:id="rId2700" ref="N1348"/>
    <hyperlink r:id="rId2701" ref="M1349"/>
    <hyperlink r:id="rId2702" ref="N1349"/>
    <hyperlink r:id="rId2703" ref="M1350"/>
    <hyperlink r:id="rId2704" ref="N1350"/>
    <hyperlink r:id="rId2705" ref="M1351"/>
    <hyperlink r:id="rId2706" ref="N1351"/>
    <hyperlink r:id="rId2707" ref="M1352"/>
    <hyperlink r:id="rId2708" ref="N1352"/>
    <hyperlink r:id="rId2709" ref="M1353"/>
    <hyperlink r:id="rId2710" ref="N1353"/>
    <hyperlink r:id="rId2711" ref="M1354"/>
    <hyperlink r:id="rId2712" ref="N1354"/>
    <hyperlink r:id="rId2713" ref="M1355"/>
    <hyperlink r:id="rId2714" ref="N1355"/>
    <hyperlink r:id="rId2715" ref="M1356"/>
    <hyperlink r:id="rId2716" ref="N1356"/>
    <hyperlink r:id="rId2717" ref="M1357"/>
    <hyperlink r:id="rId2718" ref="N1357"/>
    <hyperlink r:id="rId2719" ref="M1358"/>
    <hyperlink r:id="rId2720" ref="N1358"/>
    <hyperlink r:id="rId2721" ref="M1359"/>
    <hyperlink r:id="rId2722" ref="N1359"/>
    <hyperlink r:id="rId2723" ref="M1360"/>
    <hyperlink r:id="rId2724" ref="N1360"/>
    <hyperlink r:id="rId2725" ref="M1361"/>
    <hyperlink r:id="rId2726" ref="N1361"/>
    <hyperlink r:id="rId2727" ref="M1362"/>
    <hyperlink r:id="rId2728" ref="N1362"/>
    <hyperlink r:id="rId2729" ref="M1363"/>
    <hyperlink r:id="rId2730" ref="N1363"/>
    <hyperlink r:id="rId2731" ref="M1364"/>
    <hyperlink r:id="rId2732" ref="N1364"/>
    <hyperlink r:id="rId2733" ref="M1365"/>
    <hyperlink r:id="rId2734" ref="N1365"/>
    <hyperlink r:id="rId2735" ref="M1366"/>
    <hyperlink r:id="rId2736" ref="N1366"/>
    <hyperlink r:id="rId2737" ref="M1367"/>
    <hyperlink r:id="rId2738" ref="N1367"/>
    <hyperlink r:id="rId2739" ref="M1368"/>
    <hyperlink r:id="rId2740" ref="N1368"/>
    <hyperlink r:id="rId2741" ref="M1369"/>
    <hyperlink r:id="rId2742" ref="N1369"/>
    <hyperlink r:id="rId2743" ref="M1370"/>
    <hyperlink r:id="rId2744" ref="N1370"/>
    <hyperlink r:id="rId2745" ref="M1371"/>
    <hyperlink r:id="rId2746" ref="N1371"/>
    <hyperlink r:id="rId2747" ref="M1372"/>
    <hyperlink r:id="rId2748" ref="N1372"/>
    <hyperlink r:id="rId2749" ref="M1373"/>
    <hyperlink r:id="rId2750" ref="N1373"/>
    <hyperlink r:id="rId2751" ref="M1374"/>
    <hyperlink r:id="rId2752" ref="N1374"/>
    <hyperlink r:id="rId2753" ref="M1375"/>
    <hyperlink r:id="rId2754" ref="N1375"/>
    <hyperlink r:id="rId2755" ref="M1376"/>
    <hyperlink r:id="rId2756" ref="N1376"/>
    <hyperlink r:id="rId2757" ref="M1377"/>
    <hyperlink r:id="rId2758" ref="N1377"/>
    <hyperlink r:id="rId2759" ref="M1378"/>
    <hyperlink r:id="rId2760" ref="N1378"/>
    <hyperlink r:id="rId2761" ref="M1379"/>
    <hyperlink r:id="rId2762" ref="N1379"/>
    <hyperlink r:id="rId2763" ref="M1380"/>
    <hyperlink r:id="rId2764" ref="N1380"/>
    <hyperlink r:id="rId2765" ref="M1381"/>
    <hyperlink r:id="rId2766" ref="N1381"/>
    <hyperlink r:id="rId2767" ref="M1382"/>
    <hyperlink r:id="rId2768" ref="N1382"/>
    <hyperlink r:id="rId2769" ref="M1383"/>
    <hyperlink r:id="rId2770" ref="N1383"/>
    <hyperlink r:id="rId2771" ref="M1384"/>
    <hyperlink r:id="rId2772" ref="N1384"/>
    <hyperlink r:id="rId2773" ref="M1385"/>
    <hyperlink r:id="rId2774" ref="N1385"/>
    <hyperlink r:id="rId2775" ref="M1386"/>
    <hyperlink r:id="rId2776" ref="N1386"/>
    <hyperlink r:id="rId2777" ref="M1387"/>
    <hyperlink r:id="rId2778" ref="N1387"/>
    <hyperlink r:id="rId2779" ref="M1388"/>
    <hyperlink r:id="rId2780" ref="N1388"/>
    <hyperlink r:id="rId2781" ref="M1389"/>
    <hyperlink r:id="rId2782" ref="N1389"/>
    <hyperlink r:id="rId2783" ref="M1390"/>
    <hyperlink r:id="rId2784" ref="N1390"/>
    <hyperlink r:id="rId2785" ref="M1391"/>
    <hyperlink r:id="rId2786" ref="N1391"/>
    <hyperlink r:id="rId2787" ref="M1392"/>
    <hyperlink r:id="rId2788" ref="N1392"/>
    <hyperlink r:id="rId2789" ref="M1393"/>
    <hyperlink r:id="rId2790" ref="N1393"/>
    <hyperlink r:id="rId2791" ref="M1394"/>
    <hyperlink r:id="rId2792" ref="N1394"/>
    <hyperlink r:id="rId2793" ref="M1395"/>
    <hyperlink r:id="rId2794" ref="N1395"/>
    <hyperlink r:id="rId2795" ref="M1396"/>
    <hyperlink r:id="rId2796" ref="N1396"/>
    <hyperlink r:id="rId2797" ref="M1397"/>
    <hyperlink r:id="rId2798" ref="N1397"/>
    <hyperlink r:id="rId2799" ref="M1398"/>
    <hyperlink r:id="rId2800" ref="N1398"/>
    <hyperlink r:id="rId2801" ref="M1399"/>
    <hyperlink r:id="rId2802" ref="N1399"/>
    <hyperlink r:id="rId2803" ref="M1400"/>
    <hyperlink r:id="rId2804" ref="N1400"/>
    <hyperlink r:id="rId2805" ref="M1401"/>
    <hyperlink r:id="rId2806" ref="N1401"/>
    <hyperlink r:id="rId2807" ref="M1402"/>
    <hyperlink r:id="rId2808" ref="N1402"/>
    <hyperlink r:id="rId2809" ref="M1403"/>
    <hyperlink r:id="rId2810" ref="N1403"/>
    <hyperlink r:id="rId2811" ref="M1404"/>
    <hyperlink r:id="rId2812" ref="N1404"/>
    <hyperlink r:id="rId2813" ref="M1405"/>
    <hyperlink r:id="rId2814" ref="N1405"/>
    <hyperlink r:id="rId2815" ref="M1406"/>
    <hyperlink r:id="rId2816" ref="N1406"/>
    <hyperlink r:id="rId2817" ref="M1407"/>
    <hyperlink r:id="rId2818" ref="N1407"/>
    <hyperlink r:id="rId2819" ref="M1408"/>
    <hyperlink r:id="rId2820" ref="N1408"/>
    <hyperlink r:id="rId2821" ref="M1409"/>
    <hyperlink r:id="rId2822" ref="N1409"/>
    <hyperlink r:id="rId2823" ref="M1410"/>
    <hyperlink r:id="rId2824" ref="N1410"/>
    <hyperlink r:id="rId2825" ref="M1411"/>
    <hyperlink r:id="rId2826" ref="N1411"/>
    <hyperlink r:id="rId2827" ref="M1412"/>
    <hyperlink r:id="rId2828" ref="N1412"/>
    <hyperlink r:id="rId2829" ref="M1413"/>
    <hyperlink r:id="rId2830" ref="N1413"/>
    <hyperlink r:id="rId2831" ref="M1414"/>
    <hyperlink r:id="rId2832" ref="N1414"/>
    <hyperlink r:id="rId2833" ref="M1415"/>
    <hyperlink r:id="rId2834" ref="N1415"/>
    <hyperlink r:id="rId2835" ref="M1416"/>
    <hyperlink r:id="rId2836" ref="N1416"/>
    <hyperlink r:id="rId2837" ref="M1417"/>
    <hyperlink r:id="rId2838" ref="N1417"/>
    <hyperlink r:id="rId2839" ref="M1418"/>
    <hyperlink r:id="rId2840" ref="N1418"/>
    <hyperlink r:id="rId2841" ref="M1419"/>
    <hyperlink r:id="rId2842" ref="N1419"/>
    <hyperlink r:id="rId2843" ref="M1420"/>
    <hyperlink r:id="rId2844" ref="N1420"/>
    <hyperlink r:id="rId2845" ref="M1421"/>
    <hyperlink r:id="rId2846" ref="N1421"/>
    <hyperlink r:id="rId2847" ref="M1422"/>
    <hyperlink r:id="rId2848" ref="N1422"/>
    <hyperlink r:id="rId2849" ref="M1423"/>
    <hyperlink r:id="rId2850" ref="N1423"/>
    <hyperlink r:id="rId2851" ref="M1424"/>
    <hyperlink r:id="rId2852" ref="N1424"/>
    <hyperlink r:id="rId2853" ref="M1425"/>
    <hyperlink r:id="rId2854" ref="N1425"/>
    <hyperlink r:id="rId2855" ref="M1426"/>
    <hyperlink r:id="rId2856" ref="N1426"/>
    <hyperlink r:id="rId2857" ref="M1427"/>
    <hyperlink r:id="rId2858" ref="N1427"/>
    <hyperlink r:id="rId2859" ref="M1428"/>
    <hyperlink r:id="rId2860" ref="N1428"/>
    <hyperlink r:id="rId2861" ref="M1429"/>
    <hyperlink r:id="rId2862" ref="N1429"/>
    <hyperlink r:id="rId2863" ref="M1430"/>
    <hyperlink r:id="rId2864" ref="N1430"/>
    <hyperlink r:id="rId2865" ref="M1431"/>
    <hyperlink r:id="rId2866" ref="N1431"/>
    <hyperlink r:id="rId2867" ref="M1432"/>
    <hyperlink r:id="rId2868" ref="N1432"/>
    <hyperlink r:id="rId2869" ref="M1433"/>
    <hyperlink r:id="rId2870" ref="N1433"/>
    <hyperlink r:id="rId2871" ref="M1434"/>
    <hyperlink r:id="rId2872" ref="N1434"/>
    <hyperlink r:id="rId2873" ref="M1435"/>
    <hyperlink r:id="rId2874" ref="N1435"/>
    <hyperlink r:id="rId2875" ref="M1436"/>
    <hyperlink r:id="rId2876" ref="N1436"/>
    <hyperlink r:id="rId2877" ref="M1437"/>
    <hyperlink r:id="rId2878" ref="N1437"/>
    <hyperlink r:id="rId2879" ref="M1438"/>
    <hyperlink r:id="rId2880" ref="N1438"/>
    <hyperlink r:id="rId2881" ref="M1439"/>
    <hyperlink r:id="rId2882" ref="N1439"/>
    <hyperlink r:id="rId2883" ref="M1440"/>
    <hyperlink r:id="rId2884" ref="N1440"/>
    <hyperlink r:id="rId2885" ref="M1441"/>
    <hyperlink r:id="rId2886" ref="N1441"/>
    <hyperlink r:id="rId2887" ref="M1442"/>
    <hyperlink r:id="rId2888" ref="N1442"/>
    <hyperlink r:id="rId2889" ref="M1443"/>
    <hyperlink r:id="rId2890" ref="N1443"/>
    <hyperlink r:id="rId2891" ref="M1444"/>
    <hyperlink r:id="rId2892" ref="N1444"/>
    <hyperlink r:id="rId2893" ref="M1445"/>
    <hyperlink r:id="rId2894" ref="N1445"/>
    <hyperlink r:id="rId2895" ref="M1446"/>
    <hyperlink r:id="rId2896" ref="N1446"/>
    <hyperlink r:id="rId2897" ref="M1447"/>
    <hyperlink r:id="rId2898" ref="N1447"/>
    <hyperlink r:id="rId2899" ref="M1448"/>
    <hyperlink r:id="rId2900" ref="N1448"/>
    <hyperlink r:id="rId2901" ref="M1449"/>
    <hyperlink r:id="rId2902" ref="N1449"/>
    <hyperlink r:id="rId2903" ref="M1450"/>
    <hyperlink r:id="rId2904" ref="N1450"/>
    <hyperlink r:id="rId2905" ref="M1451"/>
    <hyperlink r:id="rId2906" ref="N1451"/>
    <hyperlink r:id="rId2907" ref="M1452"/>
    <hyperlink r:id="rId2908" ref="N1452"/>
    <hyperlink r:id="rId2909" ref="M1453"/>
    <hyperlink r:id="rId2910" ref="N1453"/>
    <hyperlink r:id="rId2911" ref="M1454"/>
    <hyperlink r:id="rId2912" ref="N1454"/>
    <hyperlink r:id="rId2913" ref="M1455"/>
    <hyperlink r:id="rId2914" ref="N1455"/>
    <hyperlink r:id="rId2915" ref="M1456"/>
    <hyperlink r:id="rId2916" ref="N1456"/>
    <hyperlink r:id="rId2917" ref="M1457"/>
    <hyperlink r:id="rId2918" ref="N1457"/>
    <hyperlink r:id="rId2919" ref="M1458"/>
    <hyperlink r:id="rId2920" ref="N1458"/>
    <hyperlink r:id="rId2921" ref="M1459"/>
    <hyperlink r:id="rId2922" ref="N1459"/>
    <hyperlink r:id="rId2923" ref="M1460"/>
    <hyperlink r:id="rId2924" ref="N1460"/>
    <hyperlink r:id="rId2925" ref="M1461"/>
    <hyperlink r:id="rId2926" ref="N1461"/>
    <hyperlink r:id="rId2927" ref="M1462"/>
    <hyperlink r:id="rId2928" ref="N1462"/>
    <hyperlink r:id="rId2929" ref="M1463"/>
    <hyperlink r:id="rId2930" ref="N1463"/>
    <hyperlink r:id="rId2931" ref="M1464"/>
    <hyperlink r:id="rId2932" ref="N1464"/>
    <hyperlink r:id="rId2933" ref="M1465"/>
    <hyperlink r:id="rId2934" ref="N1465"/>
    <hyperlink r:id="rId2935" ref="M1466"/>
    <hyperlink r:id="rId2936" ref="N1466"/>
    <hyperlink r:id="rId2937" ref="M1467"/>
    <hyperlink r:id="rId2938" ref="N1467"/>
    <hyperlink r:id="rId2939" ref="M1468"/>
    <hyperlink r:id="rId2940" ref="N1468"/>
    <hyperlink r:id="rId2941" ref="M1469"/>
    <hyperlink r:id="rId2942" ref="N1469"/>
    <hyperlink r:id="rId2943" ref="M1470"/>
    <hyperlink r:id="rId2944" ref="N1470"/>
    <hyperlink r:id="rId2945" ref="M1471"/>
    <hyperlink r:id="rId2946" ref="N1471"/>
    <hyperlink r:id="rId2947" ref="M1472"/>
    <hyperlink r:id="rId2948" ref="N1472"/>
    <hyperlink r:id="rId2949" ref="M1473"/>
    <hyperlink r:id="rId2950" ref="N1473"/>
    <hyperlink r:id="rId2951" ref="M1474"/>
    <hyperlink r:id="rId2952" ref="N1474"/>
    <hyperlink r:id="rId2953" ref="M1475"/>
    <hyperlink r:id="rId2954" ref="N1475"/>
    <hyperlink r:id="rId2955" ref="M1476"/>
    <hyperlink r:id="rId2956" ref="N1476"/>
    <hyperlink r:id="rId2957" ref="M1477"/>
    <hyperlink r:id="rId2958" ref="N1477"/>
    <hyperlink r:id="rId2959" ref="M1478"/>
    <hyperlink r:id="rId2960" ref="N1478"/>
    <hyperlink r:id="rId2961" ref="M1479"/>
    <hyperlink r:id="rId2962" ref="N1479"/>
    <hyperlink r:id="rId2963" ref="M1480"/>
    <hyperlink r:id="rId2964" ref="N1480"/>
    <hyperlink r:id="rId2965" ref="M1481"/>
    <hyperlink r:id="rId2966" ref="N1481"/>
    <hyperlink r:id="rId2967" ref="M1482"/>
    <hyperlink r:id="rId2968" ref="N1482"/>
    <hyperlink r:id="rId2969" ref="M1483"/>
    <hyperlink r:id="rId2970" ref="N1483"/>
    <hyperlink r:id="rId2971" ref="M1484"/>
    <hyperlink r:id="rId2972" ref="N1484"/>
    <hyperlink r:id="rId2973" ref="M1485"/>
    <hyperlink r:id="rId2974" ref="N1485"/>
    <hyperlink r:id="rId2975" ref="M1486"/>
    <hyperlink r:id="rId2976" ref="N1486"/>
    <hyperlink r:id="rId2977" ref="M1487"/>
    <hyperlink r:id="rId2978" ref="N1487"/>
    <hyperlink r:id="rId2979" ref="M1488"/>
    <hyperlink r:id="rId2980" ref="N1488"/>
    <hyperlink r:id="rId2981" ref="M1489"/>
    <hyperlink r:id="rId2982" ref="N1489"/>
    <hyperlink r:id="rId2983" ref="M1490"/>
    <hyperlink r:id="rId2984" ref="N1490"/>
    <hyperlink r:id="rId2985" ref="M1491"/>
    <hyperlink r:id="rId2986" ref="N1491"/>
    <hyperlink r:id="rId2987" ref="M1492"/>
    <hyperlink r:id="rId2988" ref="N1492"/>
    <hyperlink r:id="rId2989" ref="M1493"/>
    <hyperlink r:id="rId2990" ref="N1493"/>
    <hyperlink r:id="rId2991" ref="M1494"/>
    <hyperlink r:id="rId2992" ref="N1494"/>
    <hyperlink r:id="rId2993" ref="M1495"/>
    <hyperlink r:id="rId2994" ref="N1495"/>
    <hyperlink r:id="rId2995" ref="M1496"/>
    <hyperlink r:id="rId2996" ref="N1496"/>
    <hyperlink r:id="rId2997" ref="M1497"/>
    <hyperlink r:id="rId2998" ref="N1497"/>
    <hyperlink r:id="rId2999" ref="M1498"/>
    <hyperlink r:id="rId3000" ref="N1498"/>
    <hyperlink r:id="rId3001" ref="M1499"/>
    <hyperlink r:id="rId3002" ref="N1499"/>
    <hyperlink r:id="rId3003" ref="M1500"/>
    <hyperlink r:id="rId3004" ref="N1500"/>
    <hyperlink r:id="rId3005" ref="M1501"/>
    <hyperlink r:id="rId3006" ref="N1501"/>
    <hyperlink r:id="rId3007" ref="M1502"/>
    <hyperlink r:id="rId3008" ref="N1502"/>
    <hyperlink r:id="rId3009" ref="M1503"/>
    <hyperlink r:id="rId3010" ref="N1503"/>
    <hyperlink r:id="rId3011" ref="M1504"/>
    <hyperlink r:id="rId3012" ref="N1504"/>
    <hyperlink r:id="rId3013" ref="M1505"/>
    <hyperlink r:id="rId3014" ref="N1505"/>
    <hyperlink r:id="rId3015" ref="M1506"/>
    <hyperlink r:id="rId3016" ref="N1506"/>
    <hyperlink r:id="rId3017" ref="M1507"/>
    <hyperlink r:id="rId3018" ref="N1507"/>
    <hyperlink r:id="rId3019" ref="M1508"/>
    <hyperlink r:id="rId3020" ref="N1508"/>
    <hyperlink r:id="rId3021" ref="M1509"/>
    <hyperlink r:id="rId3022" ref="N1509"/>
    <hyperlink r:id="rId3023" ref="M1510"/>
    <hyperlink r:id="rId3024" ref="N1510"/>
    <hyperlink r:id="rId3025" ref="M1511"/>
    <hyperlink r:id="rId3026" ref="N1511"/>
    <hyperlink r:id="rId3027" ref="M1512"/>
    <hyperlink r:id="rId3028" ref="N1512"/>
    <hyperlink r:id="rId3029" ref="M1513"/>
    <hyperlink r:id="rId3030" ref="N1513"/>
    <hyperlink r:id="rId3031" ref="M1514"/>
    <hyperlink r:id="rId3032" ref="N1514"/>
    <hyperlink r:id="rId3033" ref="M1515"/>
    <hyperlink r:id="rId3034" ref="N1515"/>
    <hyperlink r:id="rId3035" ref="M1516"/>
    <hyperlink r:id="rId3036" ref="N1516"/>
    <hyperlink r:id="rId3037" ref="M1517"/>
    <hyperlink r:id="rId3038" ref="N1517"/>
    <hyperlink r:id="rId3039" ref="M1518"/>
    <hyperlink r:id="rId3040" ref="N1518"/>
    <hyperlink r:id="rId3041" ref="M1519"/>
    <hyperlink r:id="rId3042" ref="N1519"/>
    <hyperlink r:id="rId3043" ref="M1520"/>
    <hyperlink r:id="rId3044" ref="N1520"/>
    <hyperlink r:id="rId3045" ref="M1521"/>
    <hyperlink r:id="rId3046" ref="N1521"/>
    <hyperlink r:id="rId3047" ref="M1522"/>
    <hyperlink r:id="rId3048" ref="N1522"/>
    <hyperlink r:id="rId3049" ref="M1523"/>
    <hyperlink r:id="rId3050" ref="N1523"/>
    <hyperlink r:id="rId3051" ref="M1524"/>
    <hyperlink r:id="rId3052" ref="N1524"/>
    <hyperlink r:id="rId3053" ref="M1525"/>
    <hyperlink r:id="rId3054" ref="N1525"/>
    <hyperlink r:id="rId3055" ref="M1526"/>
    <hyperlink r:id="rId3056" ref="N1526"/>
    <hyperlink r:id="rId3057" ref="M1527"/>
    <hyperlink r:id="rId3058" ref="N1527"/>
    <hyperlink r:id="rId3059" ref="M1528"/>
    <hyperlink r:id="rId3060" ref="N1528"/>
    <hyperlink r:id="rId3061" ref="M1529"/>
    <hyperlink r:id="rId3062" ref="N1529"/>
    <hyperlink r:id="rId3063" ref="M1530"/>
    <hyperlink r:id="rId3064" ref="N1530"/>
    <hyperlink r:id="rId3065" ref="M1531"/>
    <hyperlink r:id="rId3066" ref="N1531"/>
    <hyperlink r:id="rId3067" ref="M1532"/>
    <hyperlink r:id="rId3068" ref="N1532"/>
    <hyperlink r:id="rId3069" ref="M1533"/>
    <hyperlink r:id="rId3070" ref="N1533"/>
    <hyperlink r:id="rId3071" ref="M1534"/>
    <hyperlink r:id="rId3072" ref="N1534"/>
    <hyperlink r:id="rId3073" ref="M1535"/>
    <hyperlink r:id="rId3074" ref="N1535"/>
    <hyperlink r:id="rId3075" ref="M1536"/>
    <hyperlink r:id="rId3076" ref="N1536"/>
    <hyperlink r:id="rId3077" ref="M1537"/>
    <hyperlink r:id="rId3078" ref="N1537"/>
    <hyperlink r:id="rId3079" ref="M1538"/>
    <hyperlink r:id="rId3080" ref="N1538"/>
    <hyperlink r:id="rId3081" ref="M1539"/>
    <hyperlink r:id="rId3082" ref="N1539"/>
    <hyperlink r:id="rId3083" ref="M1540"/>
    <hyperlink r:id="rId3084" ref="N1540"/>
    <hyperlink r:id="rId3085" ref="M1541"/>
    <hyperlink r:id="rId3086" ref="N1541"/>
    <hyperlink r:id="rId3087" ref="M1542"/>
    <hyperlink r:id="rId3088" ref="N1542"/>
    <hyperlink r:id="rId3089" ref="M1543"/>
    <hyperlink r:id="rId3090" ref="N1543"/>
    <hyperlink r:id="rId3091" ref="M1544"/>
    <hyperlink r:id="rId3092" ref="N1544"/>
    <hyperlink r:id="rId3093" ref="M1545"/>
    <hyperlink r:id="rId3094" ref="N1545"/>
    <hyperlink r:id="rId3095" ref="M1546"/>
    <hyperlink r:id="rId3096" ref="N1546"/>
    <hyperlink r:id="rId3097" ref="M1547"/>
    <hyperlink r:id="rId3098" ref="N1547"/>
    <hyperlink r:id="rId3099" ref="M1548"/>
    <hyperlink r:id="rId3100" ref="N1548"/>
    <hyperlink r:id="rId3101" ref="M1549"/>
    <hyperlink r:id="rId3102" ref="N1549"/>
    <hyperlink r:id="rId3103" ref="M1550"/>
    <hyperlink r:id="rId3104" ref="N1550"/>
    <hyperlink r:id="rId3105" ref="M1551"/>
    <hyperlink r:id="rId3106" ref="N1551"/>
    <hyperlink r:id="rId3107" ref="M1552"/>
    <hyperlink r:id="rId3108" ref="N1552"/>
    <hyperlink r:id="rId3109" ref="M1553"/>
    <hyperlink r:id="rId3110" ref="N1553"/>
    <hyperlink r:id="rId3111" ref="M1554"/>
    <hyperlink r:id="rId3112" ref="N1554"/>
    <hyperlink r:id="rId3113" ref="M1555"/>
    <hyperlink r:id="rId3114" ref="N1555"/>
    <hyperlink r:id="rId3115" ref="M1556"/>
    <hyperlink r:id="rId3116" ref="N1556"/>
    <hyperlink r:id="rId3117" ref="M1557"/>
    <hyperlink r:id="rId3118" ref="N1557"/>
    <hyperlink r:id="rId3119" ref="M1558"/>
    <hyperlink r:id="rId3120" ref="N1558"/>
    <hyperlink r:id="rId3121" ref="M1559"/>
    <hyperlink r:id="rId3122" ref="N1559"/>
    <hyperlink r:id="rId3123" ref="M1560"/>
    <hyperlink r:id="rId3124" ref="N1560"/>
    <hyperlink r:id="rId3125" ref="M1561"/>
    <hyperlink r:id="rId3126" ref="N1561"/>
    <hyperlink r:id="rId3127" ref="M1562"/>
    <hyperlink r:id="rId3128" ref="N1562"/>
    <hyperlink r:id="rId3129" ref="M1563"/>
    <hyperlink r:id="rId3130" ref="N1563"/>
    <hyperlink r:id="rId3131" ref="M1564"/>
    <hyperlink r:id="rId3132" ref="N1564"/>
    <hyperlink r:id="rId3133" ref="M1565"/>
    <hyperlink r:id="rId3134" ref="N1565"/>
    <hyperlink r:id="rId3135" ref="M1566"/>
    <hyperlink r:id="rId3136" ref="N1566"/>
    <hyperlink r:id="rId3137" ref="M1567"/>
    <hyperlink r:id="rId3138" ref="N1567"/>
    <hyperlink r:id="rId3139" ref="M1568"/>
    <hyperlink r:id="rId3140" ref="N1568"/>
    <hyperlink r:id="rId3141" ref="M1569"/>
    <hyperlink r:id="rId3142" ref="N1569"/>
    <hyperlink r:id="rId3143" ref="M1570"/>
    <hyperlink r:id="rId3144" ref="N1570"/>
    <hyperlink r:id="rId3145" ref="M1571"/>
    <hyperlink r:id="rId3146" ref="N1571"/>
    <hyperlink r:id="rId3147" ref="M1572"/>
    <hyperlink r:id="rId3148" ref="N1572"/>
    <hyperlink r:id="rId3149" ref="M1573"/>
    <hyperlink r:id="rId3150" ref="N1573"/>
    <hyperlink r:id="rId3151" ref="M1574"/>
    <hyperlink r:id="rId3152" ref="N1574"/>
    <hyperlink r:id="rId3153" ref="M1575"/>
    <hyperlink r:id="rId3154" ref="N1575"/>
    <hyperlink r:id="rId3155" ref="M1576"/>
    <hyperlink r:id="rId3156" ref="N1576"/>
    <hyperlink r:id="rId3157" ref="M1577"/>
    <hyperlink r:id="rId3158" ref="N1577"/>
    <hyperlink r:id="rId3159" ref="M1578"/>
    <hyperlink r:id="rId3160" ref="N1578"/>
    <hyperlink r:id="rId3161" ref="M1579"/>
    <hyperlink r:id="rId3162" ref="N1579"/>
    <hyperlink r:id="rId3163" ref="M1580"/>
    <hyperlink r:id="rId3164" ref="N1580"/>
    <hyperlink r:id="rId3165" ref="M1581"/>
    <hyperlink r:id="rId3166" ref="N1581"/>
    <hyperlink r:id="rId3167" ref="M1582"/>
    <hyperlink r:id="rId3168" ref="N1582"/>
    <hyperlink r:id="rId3169" ref="M1583"/>
    <hyperlink r:id="rId3170" ref="N1583"/>
    <hyperlink r:id="rId3171" ref="M1584"/>
    <hyperlink r:id="rId3172" ref="N1584"/>
    <hyperlink r:id="rId3173" ref="M1585"/>
    <hyperlink r:id="rId3174" ref="N1585"/>
    <hyperlink r:id="rId3175" ref="M1586"/>
    <hyperlink r:id="rId3176" ref="N1586"/>
    <hyperlink r:id="rId3177" ref="M1587"/>
    <hyperlink r:id="rId3178" ref="N1587"/>
    <hyperlink r:id="rId3179" ref="M1588"/>
    <hyperlink r:id="rId3180" ref="N1588"/>
    <hyperlink r:id="rId3181" ref="M1589"/>
    <hyperlink r:id="rId3182" ref="N1589"/>
    <hyperlink r:id="rId3183" ref="M1590"/>
    <hyperlink r:id="rId3184" ref="N1590"/>
    <hyperlink r:id="rId3185" ref="M1591"/>
    <hyperlink r:id="rId3186" ref="N1591"/>
    <hyperlink r:id="rId3187" ref="M1592"/>
    <hyperlink r:id="rId3188" ref="N1592"/>
    <hyperlink r:id="rId3189" ref="M1593"/>
    <hyperlink r:id="rId3190" ref="N1593"/>
    <hyperlink r:id="rId3191" ref="M1594"/>
    <hyperlink r:id="rId3192" ref="N1594"/>
    <hyperlink r:id="rId3193" ref="M1595"/>
    <hyperlink r:id="rId3194" ref="N1595"/>
    <hyperlink r:id="rId3195" ref="M1596"/>
    <hyperlink r:id="rId3196" ref="N1596"/>
    <hyperlink r:id="rId3197" ref="M1597"/>
    <hyperlink r:id="rId3198" ref="N1597"/>
    <hyperlink r:id="rId3199" ref="M1598"/>
    <hyperlink r:id="rId3200" ref="N1598"/>
    <hyperlink r:id="rId3201" ref="M1599"/>
    <hyperlink r:id="rId3202" ref="N1599"/>
    <hyperlink r:id="rId3203" ref="M1600"/>
    <hyperlink r:id="rId3204" ref="N1600"/>
    <hyperlink r:id="rId3205" ref="M1601"/>
    <hyperlink r:id="rId3206" ref="N1601"/>
    <hyperlink r:id="rId3207" ref="M1602"/>
    <hyperlink r:id="rId3208" ref="N1602"/>
    <hyperlink r:id="rId3209" ref="M1603"/>
    <hyperlink r:id="rId3210" ref="N1603"/>
    <hyperlink r:id="rId3211" ref="M1604"/>
    <hyperlink r:id="rId3212" ref="N1604"/>
    <hyperlink r:id="rId3213" ref="M1605"/>
    <hyperlink r:id="rId3214" ref="N1605"/>
    <hyperlink r:id="rId3215" ref="M1606"/>
    <hyperlink r:id="rId3216" ref="N1606"/>
    <hyperlink r:id="rId3217" ref="M1607"/>
    <hyperlink r:id="rId3218" ref="N1607"/>
    <hyperlink r:id="rId3219" ref="M1608"/>
    <hyperlink r:id="rId3220" ref="N1608"/>
    <hyperlink r:id="rId3221" ref="M1609"/>
    <hyperlink r:id="rId3222" ref="N1609"/>
    <hyperlink r:id="rId3223" ref="M1610"/>
    <hyperlink r:id="rId3224" ref="N1610"/>
    <hyperlink r:id="rId3225" ref="M1611"/>
    <hyperlink r:id="rId3226" ref="N1611"/>
    <hyperlink r:id="rId3227" ref="M1612"/>
    <hyperlink r:id="rId3228" ref="N1612"/>
    <hyperlink r:id="rId3229" ref="M1613"/>
    <hyperlink r:id="rId3230" ref="N1613"/>
    <hyperlink r:id="rId3231" ref="M1614"/>
    <hyperlink r:id="rId3232" ref="N1614"/>
    <hyperlink r:id="rId3233" ref="M1615"/>
    <hyperlink r:id="rId3234" ref="N1615"/>
    <hyperlink r:id="rId3235" ref="M1616"/>
    <hyperlink r:id="rId3236" ref="N1616"/>
    <hyperlink r:id="rId3237" ref="M1617"/>
    <hyperlink r:id="rId3238" ref="N1617"/>
    <hyperlink r:id="rId3239" ref="M1618"/>
    <hyperlink r:id="rId3240" ref="N1618"/>
    <hyperlink r:id="rId3241" ref="M1619"/>
    <hyperlink r:id="rId3242" ref="N1619"/>
    <hyperlink r:id="rId3243" ref="M1620"/>
    <hyperlink r:id="rId3244" ref="N1620"/>
    <hyperlink r:id="rId3245" ref="M1621"/>
    <hyperlink r:id="rId3246" ref="N1621"/>
    <hyperlink r:id="rId3247" ref="M1622"/>
    <hyperlink r:id="rId3248" ref="N1622"/>
    <hyperlink r:id="rId3249" ref="M1623"/>
    <hyperlink r:id="rId3250" ref="N1623"/>
    <hyperlink r:id="rId3251" ref="M1624"/>
    <hyperlink r:id="rId3252" ref="N1624"/>
    <hyperlink r:id="rId3253" ref="M1625"/>
    <hyperlink r:id="rId3254" ref="N1625"/>
    <hyperlink r:id="rId3255" ref="M1626"/>
    <hyperlink r:id="rId3256" ref="N1626"/>
    <hyperlink r:id="rId3257" ref="M1627"/>
    <hyperlink r:id="rId3258" ref="N1627"/>
    <hyperlink r:id="rId3259" ref="M1628"/>
    <hyperlink r:id="rId3260" ref="N1628"/>
    <hyperlink r:id="rId3261" ref="M1629"/>
    <hyperlink r:id="rId3262" ref="N1629"/>
    <hyperlink r:id="rId3263" ref="M1630"/>
    <hyperlink r:id="rId3264" ref="N1630"/>
    <hyperlink r:id="rId3265" ref="M1631"/>
    <hyperlink r:id="rId3266" ref="N1631"/>
    <hyperlink r:id="rId3267" ref="M1632"/>
    <hyperlink r:id="rId3268" ref="N1632"/>
    <hyperlink r:id="rId3269" ref="M1633"/>
    <hyperlink r:id="rId3270" ref="N1633"/>
    <hyperlink r:id="rId3271" ref="M1634"/>
    <hyperlink r:id="rId3272" ref="N1634"/>
    <hyperlink r:id="rId3273" ref="M1635"/>
    <hyperlink r:id="rId3274" ref="N1635"/>
    <hyperlink r:id="rId3275" ref="M1636"/>
    <hyperlink r:id="rId3276" ref="N1636"/>
    <hyperlink r:id="rId3277" ref="M1637"/>
    <hyperlink r:id="rId3278" ref="N1637"/>
    <hyperlink r:id="rId3279" ref="M1638"/>
    <hyperlink r:id="rId3280" ref="N1638"/>
    <hyperlink r:id="rId3281" ref="M1639"/>
    <hyperlink r:id="rId3282" ref="N1639"/>
    <hyperlink r:id="rId3283" ref="M1640"/>
    <hyperlink r:id="rId3284" ref="N1640"/>
    <hyperlink r:id="rId3285" ref="M1641"/>
    <hyperlink r:id="rId3286" ref="N1641"/>
    <hyperlink r:id="rId3287" ref="M1642"/>
    <hyperlink r:id="rId3288" ref="N1642"/>
    <hyperlink r:id="rId3289" ref="M1643"/>
    <hyperlink r:id="rId3290" ref="N1643"/>
    <hyperlink r:id="rId3291" ref="M1644"/>
    <hyperlink r:id="rId3292" ref="N1644"/>
    <hyperlink r:id="rId3293" ref="M1645"/>
    <hyperlink r:id="rId3294" ref="N1645"/>
    <hyperlink r:id="rId3295" ref="M1646"/>
    <hyperlink r:id="rId3296" ref="N1646"/>
    <hyperlink r:id="rId3297" ref="M1647"/>
    <hyperlink r:id="rId3298" ref="N1647"/>
    <hyperlink r:id="rId3299" ref="M1648"/>
    <hyperlink r:id="rId3300" ref="N1648"/>
    <hyperlink r:id="rId3301" ref="M1649"/>
    <hyperlink r:id="rId3302" ref="N1649"/>
    <hyperlink r:id="rId3303" ref="M1650"/>
    <hyperlink r:id="rId3304" ref="N1650"/>
    <hyperlink r:id="rId3305" ref="M1651"/>
    <hyperlink r:id="rId3306" ref="N1651"/>
    <hyperlink r:id="rId3307" ref="M1652"/>
    <hyperlink r:id="rId3308" ref="N1652"/>
    <hyperlink r:id="rId3309" ref="M1653"/>
    <hyperlink r:id="rId3310" ref="N1653"/>
    <hyperlink r:id="rId3311" ref="M1654"/>
    <hyperlink r:id="rId3312" ref="N1654"/>
    <hyperlink r:id="rId3313" ref="M1655"/>
    <hyperlink r:id="rId3314" ref="N1655"/>
    <hyperlink r:id="rId3315" ref="M1656"/>
    <hyperlink r:id="rId3316" ref="N1656"/>
    <hyperlink r:id="rId3317" ref="M1657"/>
    <hyperlink r:id="rId3318" ref="N1657"/>
    <hyperlink r:id="rId3319" ref="M1658"/>
    <hyperlink r:id="rId3320" ref="N1658"/>
    <hyperlink r:id="rId3321" ref="M1659"/>
    <hyperlink r:id="rId3322" ref="N1659"/>
    <hyperlink r:id="rId3323" ref="M1660"/>
    <hyperlink r:id="rId3324" ref="N1660"/>
    <hyperlink r:id="rId3325" ref="M1661"/>
    <hyperlink r:id="rId3326" ref="N1661"/>
    <hyperlink r:id="rId3327" ref="M1662"/>
    <hyperlink r:id="rId3328" ref="N1662"/>
    <hyperlink r:id="rId3329" ref="M1663"/>
    <hyperlink r:id="rId3330" ref="N1663"/>
    <hyperlink r:id="rId3331" ref="M1664"/>
    <hyperlink r:id="rId3332" ref="N1664"/>
    <hyperlink r:id="rId3333" ref="M1665"/>
    <hyperlink r:id="rId3334" ref="N1665"/>
    <hyperlink r:id="rId3335" ref="M1666"/>
    <hyperlink r:id="rId3336" ref="N1666"/>
    <hyperlink r:id="rId3337" ref="M1667"/>
    <hyperlink r:id="rId3338" ref="N1667"/>
    <hyperlink r:id="rId3339" ref="M1668"/>
    <hyperlink r:id="rId3340" ref="N1668"/>
    <hyperlink r:id="rId3341" ref="M1669"/>
    <hyperlink r:id="rId3342" ref="N1669"/>
    <hyperlink r:id="rId3343" ref="M1670"/>
    <hyperlink r:id="rId3344" ref="N1670"/>
    <hyperlink r:id="rId3345" ref="M1671"/>
    <hyperlink r:id="rId3346" ref="N1671"/>
    <hyperlink r:id="rId3347" ref="M1672"/>
    <hyperlink r:id="rId3348" ref="N1672"/>
    <hyperlink r:id="rId3349" ref="M1673"/>
    <hyperlink r:id="rId3350" ref="N1673"/>
    <hyperlink r:id="rId3351" ref="M1674"/>
    <hyperlink r:id="rId3352" ref="N1674"/>
    <hyperlink r:id="rId3353" ref="M1675"/>
    <hyperlink r:id="rId3354" ref="N1675"/>
    <hyperlink r:id="rId3355" ref="M1676"/>
    <hyperlink r:id="rId3356" ref="N1676"/>
    <hyperlink r:id="rId3357" ref="M1677"/>
    <hyperlink r:id="rId3358" ref="N1677"/>
    <hyperlink r:id="rId3359" ref="M1678"/>
    <hyperlink r:id="rId3360" ref="N1678"/>
    <hyperlink r:id="rId3361" ref="M1679"/>
    <hyperlink r:id="rId3362" ref="N1679"/>
    <hyperlink r:id="rId3363" ref="M1680"/>
    <hyperlink r:id="rId3364" ref="N1680"/>
    <hyperlink r:id="rId3365" ref="M1681"/>
    <hyperlink r:id="rId3366" ref="N1681"/>
    <hyperlink r:id="rId3367" ref="M1682"/>
    <hyperlink r:id="rId3368" ref="N1682"/>
    <hyperlink r:id="rId3369" ref="M1683"/>
    <hyperlink r:id="rId3370" ref="N1683"/>
    <hyperlink r:id="rId3371" ref="M1684"/>
    <hyperlink r:id="rId3372" ref="N1684"/>
    <hyperlink r:id="rId3373" ref="M1685"/>
    <hyperlink r:id="rId3374" ref="N1685"/>
    <hyperlink r:id="rId3375" ref="M1686"/>
    <hyperlink r:id="rId3376" ref="N1686"/>
    <hyperlink r:id="rId3377" ref="M1687"/>
    <hyperlink r:id="rId3378" ref="N1687"/>
    <hyperlink r:id="rId3379" ref="M1688"/>
    <hyperlink r:id="rId3380" ref="N1688"/>
    <hyperlink r:id="rId3381" ref="M1689"/>
    <hyperlink r:id="rId3382" ref="N1689"/>
    <hyperlink r:id="rId3383" ref="M1690"/>
    <hyperlink r:id="rId3384" ref="N1690"/>
    <hyperlink r:id="rId3385" ref="M1691"/>
    <hyperlink r:id="rId3386" ref="N1691"/>
    <hyperlink r:id="rId3387" ref="M1692"/>
    <hyperlink r:id="rId3388" ref="N1692"/>
    <hyperlink r:id="rId3389" ref="M1693"/>
    <hyperlink r:id="rId3390" ref="N1693"/>
    <hyperlink r:id="rId3391" ref="M1694"/>
    <hyperlink r:id="rId3392" ref="N1694"/>
    <hyperlink r:id="rId3393" ref="M1695"/>
    <hyperlink r:id="rId3394" ref="N1695"/>
    <hyperlink r:id="rId3395" ref="M1696"/>
    <hyperlink r:id="rId3396" ref="N1696"/>
    <hyperlink r:id="rId3397" ref="M1697"/>
    <hyperlink r:id="rId3398" ref="N1697"/>
    <hyperlink r:id="rId3399" ref="M1698"/>
    <hyperlink r:id="rId3400" ref="N1698"/>
    <hyperlink r:id="rId3401" ref="M1699"/>
    <hyperlink r:id="rId3402" ref="N1699"/>
    <hyperlink r:id="rId3403" ref="M1700"/>
    <hyperlink r:id="rId3404" ref="N1700"/>
    <hyperlink r:id="rId3405" ref="M1701"/>
    <hyperlink r:id="rId3406" ref="N1701"/>
    <hyperlink r:id="rId3407" ref="M1702"/>
    <hyperlink r:id="rId3408" ref="N1702"/>
    <hyperlink r:id="rId3409" ref="M1703"/>
    <hyperlink r:id="rId3410" ref="N1703"/>
    <hyperlink r:id="rId3411" ref="M1704"/>
    <hyperlink r:id="rId3412" ref="N1704"/>
    <hyperlink r:id="rId3413" ref="M1705"/>
    <hyperlink r:id="rId3414" ref="N1705"/>
    <hyperlink r:id="rId3415" ref="M1706"/>
    <hyperlink r:id="rId3416" ref="N1706"/>
    <hyperlink r:id="rId3417" ref="M1707"/>
    <hyperlink r:id="rId3418" ref="N1707"/>
    <hyperlink r:id="rId3419" ref="M1708"/>
    <hyperlink r:id="rId3420" ref="N1708"/>
    <hyperlink r:id="rId3421" ref="M1709"/>
    <hyperlink r:id="rId3422" ref="N1709"/>
    <hyperlink r:id="rId3423" ref="M1710"/>
    <hyperlink r:id="rId3424" ref="N1710"/>
    <hyperlink r:id="rId3425" ref="M1711"/>
    <hyperlink r:id="rId3426" ref="N1711"/>
    <hyperlink r:id="rId3427" ref="M1712"/>
    <hyperlink r:id="rId3428" ref="N1712"/>
    <hyperlink r:id="rId3429" ref="M1713"/>
    <hyperlink r:id="rId3430" ref="N1713"/>
    <hyperlink r:id="rId3431" ref="M1714"/>
    <hyperlink r:id="rId3432" ref="N1714"/>
    <hyperlink r:id="rId3433" ref="M1715"/>
    <hyperlink r:id="rId3434" ref="N1715"/>
    <hyperlink r:id="rId3435" ref="M1716"/>
    <hyperlink r:id="rId3436" ref="N1716"/>
    <hyperlink r:id="rId3437" ref="M1717"/>
    <hyperlink r:id="rId3438" ref="N1717"/>
    <hyperlink r:id="rId3439" ref="M1718"/>
    <hyperlink r:id="rId3440" ref="N1718"/>
    <hyperlink r:id="rId3441" ref="M1719"/>
    <hyperlink r:id="rId3442" ref="N1719"/>
    <hyperlink r:id="rId3443" ref="M1720"/>
    <hyperlink r:id="rId3444" ref="N1720"/>
    <hyperlink r:id="rId3445" ref="M1721"/>
    <hyperlink r:id="rId3446" ref="N1721"/>
    <hyperlink r:id="rId3447" ref="M1722"/>
    <hyperlink r:id="rId3448" ref="N1722"/>
    <hyperlink r:id="rId3449" ref="M1723"/>
    <hyperlink r:id="rId3450" ref="N1723"/>
    <hyperlink r:id="rId3451" ref="M1724"/>
    <hyperlink r:id="rId3452" ref="N1724"/>
    <hyperlink r:id="rId3453" ref="M1725"/>
    <hyperlink r:id="rId3454" ref="N1725"/>
    <hyperlink r:id="rId3455" ref="M1726"/>
    <hyperlink r:id="rId3456" ref="N1726"/>
    <hyperlink r:id="rId3457" ref="M1727"/>
    <hyperlink r:id="rId3458" ref="N1727"/>
    <hyperlink r:id="rId3459" ref="M1728"/>
    <hyperlink r:id="rId3460" ref="N1728"/>
    <hyperlink r:id="rId3461" ref="M1729"/>
    <hyperlink r:id="rId3462" ref="N1729"/>
    <hyperlink r:id="rId3463" ref="M1730"/>
    <hyperlink r:id="rId3464" ref="N1730"/>
    <hyperlink r:id="rId3465" ref="M1731"/>
    <hyperlink r:id="rId3466" ref="N1731"/>
    <hyperlink r:id="rId3467" ref="M1732"/>
    <hyperlink r:id="rId3468" ref="N1732"/>
    <hyperlink r:id="rId3469" ref="M1733"/>
    <hyperlink r:id="rId3470" ref="N1733"/>
    <hyperlink r:id="rId3471" ref="M1734"/>
    <hyperlink r:id="rId3472" ref="N1734"/>
    <hyperlink r:id="rId3473" ref="M1735"/>
    <hyperlink r:id="rId3474" ref="N1735"/>
    <hyperlink r:id="rId3475" ref="M1736"/>
    <hyperlink r:id="rId3476" ref="N1736"/>
    <hyperlink r:id="rId3477" ref="M1737"/>
    <hyperlink r:id="rId3478" ref="N1737"/>
    <hyperlink r:id="rId3479" ref="M1738"/>
    <hyperlink r:id="rId3480" ref="N1738"/>
    <hyperlink r:id="rId3481" ref="M1739"/>
    <hyperlink r:id="rId3482" ref="N1739"/>
    <hyperlink r:id="rId3483" ref="M1740"/>
    <hyperlink r:id="rId3484" ref="N1740"/>
    <hyperlink r:id="rId3485" ref="M1741"/>
    <hyperlink r:id="rId3486" ref="N1741"/>
    <hyperlink r:id="rId3487" ref="M1742"/>
    <hyperlink r:id="rId3488" ref="N1742"/>
    <hyperlink r:id="rId3489" ref="M1743"/>
    <hyperlink r:id="rId3490" ref="N1743"/>
    <hyperlink r:id="rId3491" ref="M1744"/>
    <hyperlink r:id="rId3492" ref="N1744"/>
    <hyperlink r:id="rId3493" ref="M1745"/>
    <hyperlink r:id="rId3494" ref="N1745"/>
    <hyperlink r:id="rId3495" ref="M1746"/>
    <hyperlink r:id="rId3496" ref="N1746"/>
    <hyperlink r:id="rId3497" ref="M1747"/>
    <hyperlink r:id="rId3498" ref="N1747"/>
    <hyperlink r:id="rId3499" ref="M1748"/>
    <hyperlink r:id="rId3500" ref="N1748"/>
    <hyperlink r:id="rId3501" ref="M1749"/>
    <hyperlink r:id="rId3502" ref="N1749"/>
    <hyperlink r:id="rId3503" ref="M1750"/>
    <hyperlink r:id="rId3504" ref="N1750"/>
    <hyperlink r:id="rId3505" ref="M1751"/>
    <hyperlink r:id="rId3506" ref="N1751"/>
    <hyperlink r:id="rId3507" ref="M1752"/>
    <hyperlink r:id="rId3508" ref="N1752"/>
    <hyperlink r:id="rId3509" ref="M1753"/>
    <hyperlink r:id="rId3510" ref="N1753"/>
    <hyperlink r:id="rId3511" ref="M1754"/>
    <hyperlink r:id="rId3512" ref="N1754"/>
    <hyperlink r:id="rId3513" ref="M1755"/>
    <hyperlink r:id="rId3514" ref="N1755"/>
    <hyperlink r:id="rId3515" ref="M1756"/>
    <hyperlink r:id="rId3516" ref="N1756"/>
    <hyperlink r:id="rId3517" ref="M1757"/>
    <hyperlink r:id="rId3518" ref="N1757"/>
    <hyperlink r:id="rId3519" ref="M1758"/>
    <hyperlink r:id="rId3520" ref="N1758"/>
    <hyperlink r:id="rId3521" ref="M1759"/>
    <hyperlink r:id="rId3522" ref="N1759"/>
    <hyperlink r:id="rId3523" ref="M1760"/>
    <hyperlink r:id="rId3524" ref="N1760"/>
    <hyperlink r:id="rId3525" ref="M1761"/>
    <hyperlink r:id="rId3526" ref="N1761"/>
    <hyperlink r:id="rId3527" ref="M1762"/>
    <hyperlink r:id="rId3528" ref="N1762"/>
    <hyperlink r:id="rId3529" ref="M1763"/>
    <hyperlink r:id="rId3530" ref="N1763"/>
    <hyperlink r:id="rId3531" ref="M1764"/>
    <hyperlink r:id="rId3532" ref="N1764"/>
    <hyperlink r:id="rId3533" ref="M1765"/>
    <hyperlink r:id="rId3534" ref="N1765"/>
    <hyperlink r:id="rId3535" ref="M1766"/>
    <hyperlink r:id="rId3536" ref="N1766"/>
    <hyperlink r:id="rId3537" ref="M1767"/>
    <hyperlink r:id="rId3538" ref="N1767"/>
    <hyperlink r:id="rId3539" ref="M1768"/>
    <hyperlink r:id="rId3540" ref="N1768"/>
    <hyperlink r:id="rId3541" ref="M1769"/>
    <hyperlink r:id="rId3542" ref="N1769"/>
    <hyperlink r:id="rId3543" ref="M1770"/>
    <hyperlink r:id="rId3544" ref="N1770"/>
    <hyperlink r:id="rId3545" ref="M1771"/>
    <hyperlink r:id="rId3546" ref="N1771"/>
    <hyperlink r:id="rId3547" ref="M1772"/>
    <hyperlink r:id="rId3548" ref="N1772"/>
    <hyperlink r:id="rId3549" ref="M1773"/>
    <hyperlink r:id="rId3550" ref="N1773"/>
    <hyperlink r:id="rId3551" ref="M1774"/>
    <hyperlink r:id="rId3552" ref="N1774"/>
    <hyperlink r:id="rId3553" ref="M1775"/>
    <hyperlink r:id="rId3554" ref="N1775"/>
    <hyperlink r:id="rId3555" ref="M1776"/>
    <hyperlink r:id="rId3556" ref="N1776"/>
    <hyperlink r:id="rId3557" ref="M1777"/>
    <hyperlink r:id="rId3558" ref="N1777"/>
    <hyperlink r:id="rId3559" ref="M1778"/>
    <hyperlink r:id="rId3560" ref="N1778"/>
    <hyperlink r:id="rId3561" ref="M1779"/>
    <hyperlink r:id="rId3562" ref="N1779"/>
    <hyperlink r:id="rId3563" ref="M1780"/>
    <hyperlink r:id="rId3564" ref="N1780"/>
    <hyperlink r:id="rId3565" ref="M1781"/>
    <hyperlink r:id="rId3566" ref="N1781"/>
    <hyperlink r:id="rId3567" ref="M1782"/>
    <hyperlink r:id="rId3568" ref="N1782"/>
    <hyperlink r:id="rId3569" ref="M1783"/>
    <hyperlink r:id="rId3570" ref="N1783"/>
    <hyperlink r:id="rId3571" ref="M1784"/>
    <hyperlink r:id="rId3572" ref="N1784"/>
    <hyperlink r:id="rId3573" ref="M1785"/>
    <hyperlink r:id="rId3574" ref="N1785"/>
    <hyperlink r:id="rId3575" ref="M1786"/>
    <hyperlink r:id="rId3576" ref="N1786"/>
    <hyperlink r:id="rId3577" ref="M1787"/>
    <hyperlink r:id="rId3578" ref="N1787"/>
    <hyperlink r:id="rId3579" ref="M1788"/>
    <hyperlink r:id="rId3580" ref="N1788"/>
    <hyperlink r:id="rId3581" ref="M1789"/>
    <hyperlink r:id="rId3582" ref="N1789"/>
    <hyperlink r:id="rId3583" ref="M1790"/>
    <hyperlink r:id="rId3584" ref="N1790"/>
    <hyperlink r:id="rId3585" ref="M1791"/>
    <hyperlink r:id="rId3586" ref="N1791"/>
    <hyperlink r:id="rId3587" ref="M1792"/>
    <hyperlink r:id="rId3588" ref="N1792"/>
    <hyperlink r:id="rId3589" ref="M1793"/>
    <hyperlink r:id="rId3590" ref="N1793"/>
    <hyperlink r:id="rId3591" ref="M1794"/>
    <hyperlink r:id="rId3592" ref="N1794"/>
    <hyperlink r:id="rId3593" ref="M1795"/>
    <hyperlink r:id="rId3594" ref="N1795"/>
    <hyperlink r:id="rId3595" ref="M1796"/>
    <hyperlink r:id="rId3596" ref="N1796"/>
    <hyperlink r:id="rId3597" ref="M1797"/>
    <hyperlink r:id="rId3598" ref="N1797"/>
    <hyperlink r:id="rId3599" ref="M1798"/>
    <hyperlink r:id="rId3600" ref="N1798"/>
    <hyperlink r:id="rId3601" ref="M1799"/>
    <hyperlink r:id="rId3602" ref="N1799"/>
    <hyperlink r:id="rId3603" ref="M1800"/>
    <hyperlink r:id="rId3604" ref="N1800"/>
    <hyperlink r:id="rId3605" ref="M1801"/>
    <hyperlink r:id="rId3606" ref="N1801"/>
    <hyperlink r:id="rId3607" ref="M1802"/>
    <hyperlink r:id="rId3608" ref="N1802"/>
    <hyperlink r:id="rId3609" ref="M1803"/>
    <hyperlink r:id="rId3610" ref="N1803"/>
    <hyperlink r:id="rId3611" ref="M1804"/>
    <hyperlink r:id="rId3612" ref="N1804"/>
    <hyperlink r:id="rId3613" ref="M1805"/>
    <hyperlink r:id="rId3614" ref="N1805"/>
    <hyperlink r:id="rId3615" ref="M1806"/>
    <hyperlink r:id="rId3616" ref="N1806"/>
    <hyperlink r:id="rId3617" ref="M1807"/>
    <hyperlink r:id="rId3618" ref="N1807"/>
    <hyperlink r:id="rId3619" ref="M1808"/>
    <hyperlink r:id="rId3620" ref="N1808"/>
    <hyperlink r:id="rId3621" ref="M1809"/>
    <hyperlink r:id="rId3622" ref="N1809"/>
    <hyperlink r:id="rId3623" ref="M1810"/>
    <hyperlink r:id="rId3624" ref="N1810"/>
    <hyperlink r:id="rId3625" ref="M1811"/>
    <hyperlink r:id="rId3626" ref="N1811"/>
    <hyperlink r:id="rId3627" ref="M1812"/>
    <hyperlink r:id="rId3628" ref="N1812"/>
    <hyperlink r:id="rId3629" ref="M1813"/>
    <hyperlink r:id="rId3630" ref="N1813"/>
    <hyperlink r:id="rId3631" ref="M1814"/>
    <hyperlink r:id="rId3632" ref="N1814"/>
    <hyperlink r:id="rId3633" ref="M1815"/>
    <hyperlink r:id="rId3634" ref="N1815"/>
    <hyperlink r:id="rId3635" ref="M1816"/>
    <hyperlink r:id="rId3636" ref="N1816"/>
    <hyperlink r:id="rId3637" ref="M1817"/>
    <hyperlink r:id="rId3638" ref="N1817"/>
    <hyperlink r:id="rId3639" ref="M1818"/>
    <hyperlink r:id="rId3640" ref="N1818"/>
    <hyperlink r:id="rId3641" ref="M1819"/>
    <hyperlink r:id="rId3642" ref="N1819"/>
    <hyperlink r:id="rId3643" ref="M1820"/>
    <hyperlink r:id="rId3644" ref="N1820"/>
    <hyperlink r:id="rId3645" ref="M1821"/>
    <hyperlink r:id="rId3646" ref="N1821"/>
    <hyperlink r:id="rId3647" ref="M1822"/>
    <hyperlink r:id="rId3648" ref="N1822"/>
    <hyperlink r:id="rId3649" ref="M1823"/>
    <hyperlink r:id="rId3650" ref="N1823"/>
    <hyperlink r:id="rId3651" ref="M1824"/>
    <hyperlink r:id="rId3652" ref="N1824"/>
    <hyperlink r:id="rId3653" ref="M1825"/>
    <hyperlink r:id="rId3654" ref="N1825"/>
    <hyperlink r:id="rId3655" ref="M1826"/>
    <hyperlink r:id="rId3656" ref="N1826"/>
    <hyperlink r:id="rId3657" ref="M1827"/>
    <hyperlink r:id="rId3658" ref="N1827"/>
    <hyperlink r:id="rId3659" ref="M1828"/>
    <hyperlink r:id="rId3660" ref="N1828"/>
    <hyperlink r:id="rId3661" ref="M1829"/>
    <hyperlink r:id="rId3662" ref="N1829"/>
    <hyperlink r:id="rId3663" ref="M1830"/>
    <hyperlink r:id="rId3664" ref="N1830"/>
    <hyperlink r:id="rId3665" ref="M1831"/>
    <hyperlink r:id="rId3666" ref="N1831"/>
    <hyperlink r:id="rId3667" ref="M1832"/>
    <hyperlink r:id="rId3668" ref="N1832"/>
    <hyperlink r:id="rId3669" ref="M1833"/>
    <hyperlink r:id="rId3670" ref="N1833"/>
    <hyperlink r:id="rId3671" ref="M1834"/>
    <hyperlink r:id="rId3672" ref="N1834"/>
    <hyperlink r:id="rId3673" ref="M1835"/>
    <hyperlink r:id="rId3674" ref="N1835"/>
    <hyperlink r:id="rId3675" ref="M1836"/>
    <hyperlink r:id="rId3676" ref="N1836"/>
    <hyperlink r:id="rId3677" ref="M1837"/>
    <hyperlink r:id="rId3678" ref="N1837"/>
    <hyperlink r:id="rId3679" ref="M1838"/>
    <hyperlink r:id="rId3680" ref="N1838"/>
    <hyperlink r:id="rId3681" ref="M1839"/>
    <hyperlink r:id="rId3682" ref="N1839"/>
    <hyperlink r:id="rId3683" ref="M1840"/>
    <hyperlink r:id="rId3684" ref="N1840"/>
    <hyperlink r:id="rId3685" ref="M1841"/>
    <hyperlink r:id="rId3686" ref="N1841"/>
    <hyperlink r:id="rId3687" ref="M1842"/>
    <hyperlink r:id="rId3688" ref="N1842"/>
    <hyperlink r:id="rId3689" ref="M1843"/>
    <hyperlink r:id="rId3690" ref="N1843"/>
    <hyperlink r:id="rId3691" ref="M1844"/>
    <hyperlink r:id="rId3692" ref="N1844"/>
    <hyperlink r:id="rId3693" ref="M1845"/>
    <hyperlink r:id="rId3694" ref="N1845"/>
    <hyperlink r:id="rId3695" ref="M1846"/>
    <hyperlink r:id="rId3696" ref="N1846"/>
    <hyperlink r:id="rId3697" ref="M1847"/>
    <hyperlink r:id="rId3698" ref="N1847"/>
    <hyperlink r:id="rId3699" ref="M1848"/>
    <hyperlink r:id="rId3700" ref="N1848"/>
    <hyperlink r:id="rId3701" ref="M1849"/>
    <hyperlink r:id="rId3702" ref="N1849"/>
    <hyperlink r:id="rId3703" ref="M1850"/>
    <hyperlink r:id="rId3704" ref="N1850"/>
    <hyperlink r:id="rId3705" ref="M1851"/>
    <hyperlink r:id="rId3706" ref="N1851"/>
    <hyperlink r:id="rId3707" ref="M1852"/>
    <hyperlink r:id="rId3708" ref="N1852"/>
    <hyperlink r:id="rId3709" ref="M1853"/>
    <hyperlink r:id="rId3710" ref="N1853"/>
    <hyperlink r:id="rId3711" ref="M1854"/>
    <hyperlink r:id="rId3712" ref="N1854"/>
    <hyperlink r:id="rId3713" ref="M1855"/>
    <hyperlink r:id="rId3714" ref="N1855"/>
    <hyperlink r:id="rId3715" ref="M1856"/>
    <hyperlink r:id="rId3716" ref="N1856"/>
    <hyperlink r:id="rId3717" ref="M1857"/>
    <hyperlink r:id="rId3718" ref="N1857"/>
    <hyperlink r:id="rId3719" ref="M1858"/>
    <hyperlink r:id="rId3720" ref="N1858"/>
    <hyperlink r:id="rId3721" ref="M1859"/>
    <hyperlink r:id="rId3722" ref="N1859"/>
    <hyperlink r:id="rId3723" ref="M1860"/>
    <hyperlink r:id="rId3724" ref="N1860"/>
    <hyperlink r:id="rId3725" ref="M1861"/>
    <hyperlink r:id="rId3726" ref="N1861"/>
    <hyperlink r:id="rId3727" ref="M1862"/>
    <hyperlink r:id="rId3728" ref="N1862"/>
    <hyperlink r:id="rId3729" ref="M1863"/>
    <hyperlink r:id="rId3730" ref="N1863"/>
    <hyperlink r:id="rId3731" ref="M1864"/>
    <hyperlink r:id="rId3732" ref="N1864"/>
    <hyperlink r:id="rId3733" ref="M1865"/>
    <hyperlink r:id="rId3734" ref="N1865"/>
    <hyperlink r:id="rId3735" ref="M1866"/>
    <hyperlink r:id="rId3736" ref="N1866"/>
    <hyperlink r:id="rId3737" ref="M1867"/>
    <hyperlink r:id="rId3738" ref="N1867"/>
    <hyperlink r:id="rId3739" ref="M1868"/>
    <hyperlink r:id="rId3740" ref="N1868"/>
    <hyperlink r:id="rId3741" ref="M1869"/>
    <hyperlink r:id="rId3742" ref="N1869"/>
    <hyperlink r:id="rId3743" ref="M1870"/>
    <hyperlink r:id="rId3744" ref="N1870"/>
    <hyperlink r:id="rId3745" ref="M1871"/>
    <hyperlink r:id="rId3746" ref="N1871"/>
    <hyperlink r:id="rId3747" ref="M1872"/>
    <hyperlink r:id="rId3748" ref="N1872"/>
    <hyperlink r:id="rId3749" ref="M1873"/>
    <hyperlink r:id="rId3750" ref="N1873"/>
    <hyperlink r:id="rId3751" ref="M1874"/>
    <hyperlink r:id="rId3752" ref="N1874"/>
    <hyperlink r:id="rId3753" ref="M1875"/>
    <hyperlink r:id="rId3754" ref="N1875"/>
    <hyperlink r:id="rId3755" ref="M1876"/>
    <hyperlink r:id="rId3756" ref="N1876"/>
    <hyperlink r:id="rId3757" ref="M1877"/>
    <hyperlink r:id="rId3758" ref="N1877"/>
    <hyperlink r:id="rId3759" ref="M1878"/>
    <hyperlink r:id="rId3760" ref="N1878"/>
    <hyperlink r:id="rId3761" ref="M1879"/>
    <hyperlink r:id="rId3762" ref="N1879"/>
    <hyperlink r:id="rId3763" ref="M1880"/>
    <hyperlink r:id="rId3764" ref="N1880"/>
    <hyperlink r:id="rId3765" ref="M1881"/>
    <hyperlink r:id="rId3766" ref="N1881"/>
    <hyperlink r:id="rId3767" ref="M1882"/>
    <hyperlink r:id="rId3768" ref="N1882"/>
    <hyperlink r:id="rId3769" ref="M1883"/>
    <hyperlink r:id="rId3770" ref="N1883"/>
    <hyperlink r:id="rId3771" ref="M1884"/>
    <hyperlink r:id="rId3772" ref="N1884"/>
    <hyperlink r:id="rId3773" ref="M1885"/>
    <hyperlink r:id="rId3774" ref="N1885"/>
    <hyperlink r:id="rId3775" ref="M1886"/>
    <hyperlink r:id="rId3776" ref="N1886"/>
    <hyperlink r:id="rId3777" ref="M1887"/>
    <hyperlink r:id="rId3778" ref="N1887"/>
    <hyperlink r:id="rId3779" ref="M1888"/>
    <hyperlink r:id="rId3780" ref="N1888"/>
    <hyperlink r:id="rId3781" ref="M1889"/>
    <hyperlink r:id="rId3782" ref="N1889"/>
    <hyperlink r:id="rId3783" ref="M1890"/>
    <hyperlink r:id="rId3784" ref="N1890"/>
    <hyperlink r:id="rId3785" ref="M1891"/>
    <hyperlink r:id="rId3786" ref="N1891"/>
    <hyperlink r:id="rId3787" ref="M1892"/>
    <hyperlink r:id="rId3788" ref="N1892"/>
    <hyperlink r:id="rId3789" ref="M1893"/>
    <hyperlink r:id="rId3790" ref="N1893"/>
    <hyperlink r:id="rId3791" ref="M1894"/>
    <hyperlink r:id="rId3792" ref="N1894"/>
    <hyperlink r:id="rId3793" ref="M1895"/>
    <hyperlink r:id="rId3794" ref="N1895"/>
    <hyperlink r:id="rId3795" ref="M1896"/>
    <hyperlink r:id="rId3796" ref="N1896"/>
    <hyperlink r:id="rId3797" ref="M1897"/>
    <hyperlink r:id="rId3798" ref="N1897"/>
    <hyperlink r:id="rId3799" ref="M1898"/>
    <hyperlink r:id="rId3800" ref="N1898"/>
    <hyperlink r:id="rId3801" ref="M1899"/>
    <hyperlink r:id="rId3802" ref="N1899"/>
    <hyperlink r:id="rId3803" ref="M1900"/>
    <hyperlink r:id="rId3804" ref="N1900"/>
    <hyperlink r:id="rId3805" ref="M1901"/>
    <hyperlink r:id="rId3806" ref="N1901"/>
    <hyperlink r:id="rId3807" ref="M1902"/>
    <hyperlink r:id="rId3808" ref="N1902"/>
    <hyperlink r:id="rId3809" ref="M1903"/>
    <hyperlink r:id="rId3810" ref="N1903"/>
    <hyperlink r:id="rId3811" ref="M1904"/>
    <hyperlink r:id="rId3812" ref="N1904"/>
    <hyperlink r:id="rId3813" ref="M1905"/>
    <hyperlink r:id="rId3814" ref="N1905"/>
    <hyperlink r:id="rId3815" ref="M1906"/>
    <hyperlink r:id="rId3816" ref="N1906"/>
    <hyperlink r:id="rId3817" ref="M1907"/>
    <hyperlink r:id="rId3818" ref="N1907"/>
    <hyperlink r:id="rId3819" ref="M1908"/>
    <hyperlink r:id="rId3820" ref="N1908"/>
    <hyperlink r:id="rId3821" ref="M1909"/>
    <hyperlink r:id="rId3822" ref="N1909"/>
    <hyperlink r:id="rId3823" ref="M1910"/>
    <hyperlink r:id="rId3824" ref="N1910"/>
    <hyperlink r:id="rId3825" ref="M1911"/>
    <hyperlink r:id="rId3826" ref="N1911"/>
    <hyperlink r:id="rId3827" ref="M1912"/>
    <hyperlink r:id="rId3828" ref="N1912"/>
    <hyperlink r:id="rId3829" ref="M1913"/>
    <hyperlink r:id="rId3830" ref="N1913"/>
    <hyperlink r:id="rId3831" ref="M1914"/>
    <hyperlink r:id="rId3832" ref="N1914"/>
    <hyperlink r:id="rId3833" ref="M1915"/>
    <hyperlink r:id="rId3834" ref="N1915"/>
    <hyperlink r:id="rId3835" ref="M1916"/>
    <hyperlink r:id="rId3836" ref="N1916"/>
    <hyperlink r:id="rId3837" ref="M1917"/>
    <hyperlink r:id="rId3838" ref="N1917"/>
    <hyperlink r:id="rId3839" ref="M1918"/>
    <hyperlink r:id="rId3840" ref="N1918"/>
    <hyperlink r:id="rId3841" ref="M1919"/>
    <hyperlink r:id="rId3842" ref="N1919"/>
    <hyperlink r:id="rId3843" ref="M1920"/>
    <hyperlink r:id="rId3844" ref="N1920"/>
    <hyperlink r:id="rId3845" ref="M1921"/>
    <hyperlink r:id="rId3846" ref="N1921"/>
    <hyperlink r:id="rId3847" ref="M1922"/>
    <hyperlink r:id="rId3848" ref="N1922"/>
    <hyperlink r:id="rId3849" ref="M1923"/>
    <hyperlink r:id="rId3850" ref="N1923"/>
    <hyperlink r:id="rId3851" ref="M1924"/>
    <hyperlink r:id="rId3852" ref="N1924"/>
    <hyperlink r:id="rId3853" ref="M1925"/>
    <hyperlink r:id="rId3854" ref="N1925"/>
    <hyperlink r:id="rId3855" ref="M1926"/>
    <hyperlink r:id="rId3856" ref="N1926"/>
    <hyperlink r:id="rId3857" ref="M1927"/>
    <hyperlink r:id="rId3858" ref="N1927"/>
    <hyperlink r:id="rId3859" ref="M1928"/>
    <hyperlink r:id="rId3860" ref="N1928"/>
    <hyperlink r:id="rId3861" ref="M1929"/>
    <hyperlink r:id="rId3862" ref="N1929"/>
    <hyperlink r:id="rId3863" ref="M1930"/>
    <hyperlink r:id="rId3864" ref="N1930"/>
    <hyperlink r:id="rId3865" ref="M1931"/>
    <hyperlink r:id="rId3866" ref="N1931"/>
    <hyperlink r:id="rId3867" ref="M1932"/>
    <hyperlink r:id="rId3868" ref="N1932"/>
    <hyperlink r:id="rId3869" ref="M1933"/>
    <hyperlink r:id="rId3870" ref="N1933"/>
    <hyperlink r:id="rId3871" ref="M1934"/>
    <hyperlink r:id="rId3872" ref="N1934"/>
    <hyperlink r:id="rId3873" ref="M1935"/>
    <hyperlink r:id="rId3874" ref="N1935"/>
    <hyperlink r:id="rId3875" ref="M1936"/>
    <hyperlink r:id="rId3876" ref="N1936"/>
    <hyperlink r:id="rId3877" ref="M1937"/>
    <hyperlink r:id="rId3878" ref="N1937"/>
    <hyperlink r:id="rId3879" ref="M1938"/>
    <hyperlink r:id="rId3880" ref="N1938"/>
    <hyperlink r:id="rId3881" ref="M1939"/>
    <hyperlink r:id="rId3882" ref="N1939"/>
    <hyperlink r:id="rId3883" ref="M1940"/>
    <hyperlink r:id="rId3884" ref="N1940"/>
    <hyperlink r:id="rId3885" ref="M1941"/>
    <hyperlink r:id="rId3886" ref="N1941"/>
    <hyperlink r:id="rId3887" ref="M1942"/>
    <hyperlink r:id="rId3888" ref="N1942"/>
    <hyperlink r:id="rId3889" ref="M1943"/>
    <hyperlink r:id="rId3890" ref="N1943"/>
    <hyperlink r:id="rId3891" ref="M1944"/>
    <hyperlink r:id="rId3892" ref="N1944"/>
    <hyperlink r:id="rId3893" ref="M1945"/>
    <hyperlink r:id="rId3894" ref="N1945"/>
    <hyperlink r:id="rId3895" ref="M1946"/>
    <hyperlink r:id="rId3896" ref="N1946"/>
    <hyperlink r:id="rId3897" ref="M1947"/>
    <hyperlink r:id="rId3898" ref="N1947"/>
    <hyperlink r:id="rId3899" ref="M1948"/>
    <hyperlink r:id="rId3900" ref="N1948"/>
    <hyperlink r:id="rId3901" ref="M1949"/>
    <hyperlink r:id="rId3902" ref="N1949"/>
    <hyperlink r:id="rId3903" ref="M1950"/>
    <hyperlink r:id="rId3904" ref="N1950"/>
    <hyperlink r:id="rId3905" ref="M1951"/>
    <hyperlink r:id="rId3906" ref="N1951"/>
    <hyperlink r:id="rId3907" ref="M1952"/>
    <hyperlink r:id="rId3908" ref="N1952"/>
    <hyperlink r:id="rId3909" ref="M1953"/>
    <hyperlink r:id="rId3910" ref="N1953"/>
    <hyperlink r:id="rId3911" ref="M1954"/>
    <hyperlink r:id="rId3912" ref="N1954"/>
    <hyperlink r:id="rId3913" ref="M1955"/>
    <hyperlink r:id="rId3914" ref="N1955"/>
    <hyperlink r:id="rId3915" ref="M1956"/>
    <hyperlink r:id="rId3916" ref="N1956"/>
    <hyperlink r:id="rId3917" ref="M1957"/>
    <hyperlink r:id="rId3918" ref="N1957"/>
    <hyperlink r:id="rId3919" ref="M1958"/>
    <hyperlink r:id="rId3920" ref="N1958"/>
    <hyperlink r:id="rId3921" ref="M1959"/>
    <hyperlink r:id="rId3922" ref="N1959"/>
    <hyperlink r:id="rId3923" ref="M1960"/>
    <hyperlink r:id="rId3924" ref="N1960"/>
    <hyperlink r:id="rId3925" ref="M1961"/>
    <hyperlink r:id="rId3926" ref="N1961"/>
    <hyperlink r:id="rId3927" ref="M1962"/>
    <hyperlink r:id="rId3928" ref="N1962"/>
    <hyperlink r:id="rId3929" ref="M1963"/>
    <hyperlink r:id="rId3930" ref="N1963"/>
    <hyperlink r:id="rId3931" ref="M1964"/>
    <hyperlink r:id="rId3932" ref="N1964"/>
    <hyperlink r:id="rId3933" ref="M1965"/>
    <hyperlink r:id="rId3934" ref="N1965"/>
    <hyperlink r:id="rId3935" ref="M1966"/>
    <hyperlink r:id="rId3936" ref="N1966"/>
    <hyperlink r:id="rId3937" ref="M1967"/>
    <hyperlink r:id="rId3938" ref="N1967"/>
    <hyperlink r:id="rId3939" ref="M1968"/>
    <hyperlink r:id="rId3940" ref="N1968"/>
    <hyperlink r:id="rId3941" ref="M1969"/>
    <hyperlink r:id="rId3942" ref="N1969"/>
    <hyperlink r:id="rId3943" ref="M1970"/>
    <hyperlink r:id="rId3944" ref="N1970"/>
    <hyperlink r:id="rId3945" ref="M1971"/>
    <hyperlink r:id="rId3946" ref="N1971"/>
    <hyperlink r:id="rId3947" ref="M1972"/>
    <hyperlink r:id="rId3948" ref="N1972"/>
    <hyperlink r:id="rId3949" ref="M1973"/>
    <hyperlink r:id="rId3950" ref="N1973"/>
    <hyperlink r:id="rId3951" ref="M1974"/>
    <hyperlink r:id="rId3952" ref="N1974"/>
    <hyperlink r:id="rId3953" ref="M1975"/>
    <hyperlink r:id="rId3954" ref="N1975"/>
    <hyperlink r:id="rId3955" ref="M1976"/>
    <hyperlink r:id="rId3956" ref="N1976"/>
    <hyperlink r:id="rId3957" ref="M1977"/>
    <hyperlink r:id="rId3958" ref="N1977"/>
    <hyperlink r:id="rId3959" ref="M1978"/>
    <hyperlink r:id="rId3960" ref="N1978"/>
    <hyperlink r:id="rId3961" ref="M1979"/>
    <hyperlink r:id="rId3962" ref="N1979"/>
    <hyperlink r:id="rId3963" ref="M1980"/>
    <hyperlink r:id="rId3964" ref="N1980"/>
    <hyperlink r:id="rId3965" ref="M1981"/>
    <hyperlink r:id="rId3966" ref="N1981"/>
    <hyperlink r:id="rId3967" ref="M1982"/>
    <hyperlink r:id="rId3968" ref="N1982"/>
    <hyperlink r:id="rId3969" ref="M1983"/>
    <hyperlink r:id="rId3970" ref="N1983"/>
    <hyperlink r:id="rId3971" ref="M1984"/>
    <hyperlink r:id="rId3972" ref="N1984"/>
    <hyperlink r:id="rId3973" ref="M1985"/>
    <hyperlink r:id="rId3974" ref="N1985"/>
    <hyperlink r:id="rId3975" ref="M1986"/>
    <hyperlink r:id="rId3976" ref="N1986"/>
    <hyperlink r:id="rId3977" ref="M1987"/>
    <hyperlink r:id="rId3978" ref="N1987"/>
    <hyperlink r:id="rId3979" ref="M1988"/>
    <hyperlink r:id="rId3980" ref="N1988"/>
    <hyperlink r:id="rId3981" ref="M1989"/>
    <hyperlink r:id="rId3982" ref="N1989"/>
    <hyperlink r:id="rId3983" ref="M1990"/>
    <hyperlink r:id="rId3984" ref="N1990"/>
    <hyperlink r:id="rId3985" ref="M1991"/>
    <hyperlink r:id="rId3986" ref="N1991"/>
    <hyperlink r:id="rId3987" ref="M1992"/>
    <hyperlink r:id="rId3988" ref="N1992"/>
    <hyperlink r:id="rId3989" ref="M1993"/>
    <hyperlink r:id="rId3990" ref="N1993"/>
    <hyperlink r:id="rId3991" ref="M1994"/>
    <hyperlink r:id="rId3992" ref="N1994"/>
    <hyperlink r:id="rId3993" ref="M1995"/>
    <hyperlink r:id="rId3994" ref="N1995"/>
    <hyperlink r:id="rId3995" ref="M1996"/>
    <hyperlink r:id="rId3996" ref="N1996"/>
    <hyperlink r:id="rId3997" ref="M1997"/>
    <hyperlink r:id="rId3998" ref="N1997"/>
    <hyperlink r:id="rId3999" ref="M1998"/>
    <hyperlink r:id="rId4000" ref="N1998"/>
    <hyperlink r:id="rId4001" ref="M1999"/>
    <hyperlink r:id="rId4002" ref="N1999"/>
    <hyperlink r:id="rId4003" ref="M2000"/>
    <hyperlink r:id="rId4004" ref="N2000"/>
    <hyperlink r:id="rId4005" ref="M2001"/>
    <hyperlink r:id="rId4006" ref="N2001"/>
    <hyperlink r:id="rId4007" ref="M2002"/>
    <hyperlink r:id="rId4008" ref="N2002"/>
    <hyperlink r:id="rId4009" ref="M2003"/>
    <hyperlink r:id="rId4010" ref="N2003"/>
    <hyperlink r:id="rId4011" ref="M2004"/>
    <hyperlink r:id="rId4012" ref="N2004"/>
    <hyperlink r:id="rId4013" ref="M2005"/>
    <hyperlink r:id="rId4014" ref="N2005"/>
    <hyperlink r:id="rId4015" ref="M2006"/>
    <hyperlink r:id="rId4016" ref="N2006"/>
    <hyperlink r:id="rId4017" ref="M2007"/>
    <hyperlink r:id="rId4018" ref="N2007"/>
    <hyperlink r:id="rId4019" ref="M2008"/>
    <hyperlink r:id="rId4020" ref="N2008"/>
    <hyperlink r:id="rId4021" ref="M2009"/>
    <hyperlink r:id="rId4022" ref="N2009"/>
    <hyperlink r:id="rId4023" ref="M2010"/>
    <hyperlink r:id="rId4024" ref="N2010"/>
    <hyperlink r:id="rId4025" ref="M2011"/>
    <hyperlink r:id="rId4026" ref="N2011"/>
    <hyperlink r:id="rId4027" ref="M2012"/>
    <hyperlink r:id="rId4028" ref="N2012"/>
    <hyperlink r:id="rId4029" ref="M2013"/>
    <hyperlink r:id="rId4030" ref="N2013"/>
    <hyperlink r:id="rId4031" ref="M2014"/>
    <hyperlink r:id="rId4032" ref="N2014"/>
    <hyperlink r:id="rId4033" ref="M2015"/>
    <hyperlink r:id="rId4034" ref="N2015"/>
    <hyperlink r:id="rId4035" ref="M2016"/>
    <hyperlink r:id="rId4036" ref="N2016"/>
    <hyperlink r:id="rId4037" ref="M2017"/>
    <hyperlink r:id="rId4038" ref="N2017"/>
    <hyperlink r:id="rId4039" ref="M2018"/>
    <hyperlink r:id="rId4040" ref="N2018"/>
    <hyperlink r:id="rId4041" ref="M2019"/>
    <hyperlink r:id="rId4042" ref="N2019"/>
    <hyperlink r:id="rId4043" ref="M2020"/>
    <hyperlink r:id="rId4044" ref="N2020"/>
    <hyperlink r:id="rId4045" ref="M2021"/>
    <hyperlink r:id="rId4046" ref="N2021"/>
    <hyperlink r:id="rId4047" ref="M2022"/>
    <hyperlink r:id="rId4048" ref="N2022"/>
    <hyperlink r:id="rId4049" ref="M2023"/>
    <hyperlink r:id="rId4050" ref="N2023"/>
    <hyperlink r:id="rId4051" ref="M2024"/>
    <hyperlink r:id="rId4052" ref="N2024"/>
    <hyperlink r:id="rId4053" ref="M2025"/>
    <hyperlink r:id="rId4054" ref="N2025"/>
    <hyperlink r:id="rId4055" ref="M2026"/>
    <hyperlink r:id="rId4056" ref="N2026"/>
    <hyperlink r:id="rId4057" ref="M2027"/>
    <hyperlink r:id="rId4058" ref="N2027"/>
    <hyperlink r:id="rId4059" ref="M2028"/>
    <hyperlink r:id="rId4060" ref="N2028"/>
    <hyperlink r:id="rId4061" ref="M2029"/>
    <hyperlink r:id="rId4062" ref="N2029"/>
    <hyperlink r:id="rId4063" ref="M2030"/>
    <hyperlink r:id="rId4064" ref="N2030"/>
    <hyperlink r:id="rId4065" ref="M2031"/>
    <hyperlink r:id="rId4066" ref="N2031"/>
    <hyperlink r:id="rId4067" ref="M2032"/>
    <hyperlink r:id="rId4068" ref="N2032"/>
    <hyperlink r:id="rId4069" ref="M2033"/>
    <hyperlink r:id="rId4070" ref="N2033"/>
    <hyperlink r:id="rId4071" ref="M2034"/>
    <hyperlink r:id="rId4072" ref="N2034"/>
    <hyperlink r:id="rId4073" ref="M2035"/>
    <hyperlink r:id="rId4074" ref="N2035"/>
    <hyperlink r:id="rId4075" ref="M2036"/>
    <hyperlink r:id="rId4076" ref="N2036"/>
    <hyperlink r:id="rId4077" ref="M2037"/>
    <hyperlink r:id="rId4078" ref="N2037"/>
    <hyperlink r:id="rId4079" ref="M2038"/>
    <hyperlink r:id="rId4080" ref="N2038"/>
    <hyperlink r:id="rId4081" ref="M2039"/>
    <hyperlink r:id="rId4082" ref="N2039"/>
    <hyperlink r:id="rId4083" ref="M2040"/>
    <hyperlink r:id="rId4084" ref="N2040"/>
    <hyperlink r:id="rId4085" ref="M2041"/>
    <hyperlink r:id="rId4086" ref="N2041"/>
    <hyperlink r:id="rId4087" ref="M2042"/>
    <hyperlink r:id="rId4088" ref="N2042"/>
    <hyperlink r:id="rId4089" ref="M2043"/>
    <hyperlink r:id="rId4090" ref="N2043"/>
    <hyperlink r:id="rId4091" ref="M2044"/>
    <hyperlink r:id="rId4092" ref="N2044"/>
    <hyperlink r:id="rId4093" ref="M2045"/>
    <hyperlink r:id="rId4094" ref="N2045"/>
    <hyperlink r:id="rId4095" ref="M2046"/>
    <hyperlink r:id="rId4096" ref="N2046"/>
    <hyperlink r:id="rId4097" ref="M2047"/>
    <hyperlink r:id="rId4098" ref="N2047"/>
    <hyperlink r:id="rId4099" ref="M2048"/>
    <hyperlink r:id="rId4100" ref="N2048"/>
    <hyperlink r:id="rId4101" ref="M2049"/>
    <hyperlink r:id="rId4102" ref="N2049"/>
    <hyperlink r:id="rId4103" ref="M2050"/>
    <hyperlink r:id="rId4104" ref="N2050"/>
    <hyperlink r:id="rId4105" ref="M2051"/>
    <hyperlink r:id="rId4106" ref="N2051"/>
    <hyperlink r:id="rId4107" ref="M2052"/>
    <hyperlink r:id="rId4108" ref="N2052"/>
    <hyperlink r:id="rId4109" ref="M2053"/>
    <hyperlink r:id="rId4110" ref="N2053"/>
    <hyperlink r:id="rId4111" ref="M2054"/>
    <hyperlink r:id="rId4112" ref="N2054"/>
    <hyperlink r:id="rId4113" ref="M2055"/>
    <hyperlink r:id="rId4114" ref="N2055"/>
    <hyperlink r:id="rId4115" ref="M2056"/>
    <hyperlink r:id="rId4116" ref="N2056"/>
    <hyperlink r:id="rId4117" ref="M2057"/>
    <hyperlink r:id="rId4118" ref="N2057"/>
    <hyperlink r:id="rId4119" ref="M2058"/>
    <hyperlink r:id="rId4120" ref="N2058"/>
    <hyperlink r:id="rId4121" ref="M2059"/>
    <hyperlink r:id="rId4122" ref="N2059"/>
    <hyperlink r:id="rId4123" ref="M2060"/>
    <hyperlink r:id="rId4124" ref="N2060"/>
    <hyperlink r:id="rId4125" ref="M2061"/>
    <hyperlink r:id="rId4126" ref="N2061"/>
    <hyperlink r:id="rId4127" ref="M2062"/>
    <hyperlink r:id="rId4128" ref="N2062"/>
    <hyperlink r:id="rId4129" ref="M2063"/>
    <hyperlink r:id="rId4130" ref="N2063"/>
    <hyperlink r:id="rId4131" ref="M2064"/>
    <hyperlink r:id="rId4132" ref="N2064"/>
    <hyperlink r:id="rId4133" ref="M2065"/>
    <hyperlink r:id="rId4134" ref="N2065"/>
    <hyperlink r:id="rId4135" ref="M2066"/>
    <hyperlink r:id="rId4136" ref="N2066"/>
    <hyperlink r:id="rId4137" ref="M2067"/>
    <hyperlink r:id="rId4138" ref="N2067"/>
    <hyperlink r:id="rId4139" ref="M2068"/>
    <hyperlink r:id="rId4140" ref="N2068"/>
    <hyperlink r:id="rId4141" ref="M2069"/>
    <hyperlink r:id="rId4142" ref="N2069"/>
    <hyperlink r:id="rId4143" ref="M2070"/>
    <hyperlink r:id="rId4144" ref="N2070"/>
    <hyperlink r:id="rId4145" ref="M2071"/>
    <hyperlink r:id="rId4146" ref="N2071"/>
    <hyperlink r:id="rId4147" ref="M2072"/>
    <hyperlink r:id="rId4148" ref="N2072"/>
    <hyperlink r:id="rId4149" ref="M2073"/>
    <hyperlink r:id="rId4150" ref="N2073"/>
    <hyperlink r:id="rId4151" ref="M2074"/>
    <hyperlink r:id="rId4152" ref="N2074"/>
    <hyperlink r:id="rId4153" ref="M2075"/>
    <hyperlink r:id="rId4154" ref="N2075"/>
    <hyperlink r:id="rId4155" ref="M2076"/>
    <hyperlink r:id="rId4156" ref="N2076"/>
    <hyperlink r:id="rId4157" ref="M2077"/>
    <hyperlink r:id="rId4158" ref="N2077"/>
    <hyperlink r:id="rId4159" ref="M2078"/>
    <hyperlink r:id="rId4160" ref="N2078"/>
    <hyperlink r:id="rId4161" ref="M2079"/>
    <hyperlink r:id="rId4162" ref="N2079"/>
    <hyperlink r:id="rId4163" ref="M2080"/>
    <hyperlink r:id="rId4164" ref="N2080"/>
    <hyperlink r:id="rId4165" ref="M2081"/>
    <hyperlink r:id="rId4166" ref="N2081"/>
    <hyperlink r:id="rId4167" ref="M2082"/>
    <hyperlink r:id="rId4168" ref="N2082"/>
    <hyperlink r:id="rId4169" ref="M2083"/>
    <hyperlink r:id="rId4170" ref="N2083"/>
    <hyperlink r:id="rId4171" ref="M2084"/>
    <hyperlink r:id="rId4172" ref="N2084"/>
    <hyperlink r:id="rId4173" ref="M2085"/>
    <hyperlink r:id="rId4174" ref="N2085"/>
    <hyperlink r:id="rId4175" ref="M2086"/>
    <hyperlink r:id="rId4176" ref="N2086"/>
    <hyperlink r:id="rId4177" ref="M2087"/>
    <hyperlink r:id="rId4178" ref="N2087"/>
    <hyperlink r:id="rId4179" ref="M2088"/>
    <hyperlink r:id="rId4180" ref="N2088"/>
    <hyperlink r:id="rId4181" ref="M2089"/>
    <hyperlink r:id="rId4182" ref="N2089"/>
    <hyperlink r:id="rId4183" ref="M2090"/>
    <hyperlink r:id="rId4184" ref="N2090"/>
    <hyperlink r:id="rId4185" ref="M2091"/>
    <hyperlink r:id="rId4186" ref="N2091"/>
    <hyperlink r:id="rId4187" ref="M2092"/>
    <hyperlink r:id="rId4188" ref="N2092"/>
    <hyperlink r:id="rId4189" ref="M2093"/>
    <hyperlink r:id="rId4190" ref="N2093"/>
    <hyperlink r:id="rId4191" ref="M2094"/>
    <hyperlink r:id="rId4192" ref="N2094"/>
    <hyperlink r:id="rId4193" ref="M2095"/>
    <hyperlink r:id="rId4194" ref="N2095"/>
    <hyperlink r:id="rId4195" ref="M2096"/>
    <hyperlink r:id="rId4196" ref="N2096"/>
    <hyperlink r:id="rId4197" ref="M2097"/>
    <hyperlink r:id="rId4198" ref="N2097"/>
    <hyperlink r:id="rId4199" ref="M2098"/>
    <hyperlink r:id="rId4200" ref="N2098"/>
    <hyperlink r:id="rId4201" ref="M2099"/>
    <hyperlink r:id="rId4202" ref="N2099"/>
    <hyperlink r:id="rId4203" ref="M2100"/>
    <hyperlink r:id="rId4204" ref="N2100"/>
    <hyperlink r:id="rId4205" ref="M2101"/>
    <hyperlink r:id="rId4206" ref="N2101"/>
    <hyperlink r:id="rId4207" ref="M2102"/>
    <hyperlink r:id="rId4208" ref="N2102"/>
    <hyperlink r:id="rId4209" ref="M2103"/>
    <hyperlink r:id="rId4210" ref="N2103"/>
    <hyperlink r:id="rId4211" ref="M2104"/>
    <hyperlink r:id="rId4212" ref="N2104"/>
    <hyperlink r:id="rId4213" ref="M2105"/>
    <hyperlink r:id="rId4214" ref="N2105"/>
    <hyperlink r:id="rId4215" ref="M2106"/>
    <hyperlink r:id="rId4216" ref="N2106"/>
    <hyperlink r:id="rId4217" ref="M2107"/>
    <hyperlink r:id="rId4218" ref="N2107"/>
    <hyperlink r:id="rId4219" ref="M2108"/>
    <hyperlink r:id="rId4220" ref="N2108"/>
    <hyperlink r:id="rId4221" ref="M2109"/>
    <hyperlink r:id="rId4222" ref="N2109"/>
    <hyperlink r:id="rId4223" ref="M2110"/>
    <hyperlink r:id="rId4224" ref="N2110"/>
    <hyperlink r:id="rId4225" ref="M2111"/>
    <hyperlink r:id="rId4226" ref="N2111"/>
    <hyperlink r:id="rId4227" ref="M2112"/>
    <hyperlink r:id="rId4228" ref="N2112"/>
    <hyperlink r:id="rId4229" ref="M2113"/>
    <hyperlink r:id="rId4230" ref="N2113"/>
    <hyperlink r:id="rId4231" ref="M2114"/>
    <hyperlink r:id="rId4232" ref="N2114"/>
    <hyperlink r:id="rId4233" ref="M2115"/>
    <hyperlink r:id="rId4234" ref="N2115"/>
    <hyperlink r:id="rId4235" ref="M2116"/>
    <hyperlink r:id="rId4236" ref="N2116"/>
    <hyperlink r:id="rId4237" ref="M2117"/>
    <hyperlink r:id="rId4238" ref="N2117"/>
    <hyperlink r:id="rId4239" ref="M2118"/>
    <hyperlink r:id="rId4240" ref="N2118"/>
    <hyperlink r:id="rId4241" ref="M2119"/>
    <hyperlink r:id="rId4242" ref="N2119"/>
    <hyperlink r:id="rId4243" ref="M2120"/>
    <hyperlink r:id="rId4244" ref="N2120"/>
    <hyperlink r:id="rId4245" ref="M2121"/>
    <hyperlink r:id="rId4246" ref="N2121"/>
    <hyperlink r:id="rId4247" ref="M2122"/>
    <hyperlink r:id="rId4248" ref="N2122"/>
    <hyperlink r:id="rId4249" ref="M2123"/>
    <hyperlink r:id="rId4250" ref="N2123"/>
    <hyperlink r:id="rId4251" ref="M2124"/>
    <hyperlink r:id="rId4252" ref="N2124"/>
    <hyperlink r:id="rId4253" ref="M2125"/>
    <hyperlink r:id="rId4254" ref="N2125"/>
    <hyperlink r:id="rId4255" ref="M2126"/>
    <hyperlink r:id="rId4256" ref="N2126"/>
    <hyperlink r:id="rId4257" ref="M2127"/>
    <hyperlink r:id="rId4258" ref="N2127"/>
    <hyperlink r:id="rId4259" ref="M2128"/>
    <hyperlink r:id="rId4260" ref="N2128"/>
    <hyperlink r:id="rId4261" ref="M2129"/>
    <hyperlink r:id="rId4262" ref="N2129"/>
    <hyperlink r:id="rId4263" ref="M2130"/>
    <hyperlink r:id="rId4264" ref="N2130"/>
    <hyperlink r:id="rId4265" ref="M2131"/>
    <hyperlink r:id="rId4266" ref="N2131"/>
    <hyperlink r:id="rId4267" ref="M2132"/>
    <hyperlink r:id="rId4268" ref="N2132"/>
    <hyperlink r:id="rId4269" ref="M2133"/>
    <hyperlink r:id="rId4270" ref="N2133"/>
    <hyperlink r:id="rId4271" ref="M2134"/>
    <hyperlink r:id="rId4272" ref="N2134"/>
    <hyperlink r:id="rId4273" ref="M2135"/>
    <hyperlink r:id="rId4274" ref="N2135"/>
    <hyperlink r:id="rId4275" ref="M2136"/>
    <hyperlink r:id="rId4276" ref="N2136"/>
    <hyperlink r:id="rId4277" ref="M2137"/>
    <hyperlink r:id="rId4278" ref="N2137"/>
    <hyperlink r:id="rId4279" ref="M2138"/>
    <hyperlink r:id="rId4280" ref="N2138"/>
    <hyperlink r:id="rId4281" ref="M2139"/>
    <hyperlink r:id="rId4282" ref="N2139"/>
    <hyperlink r:id="rId4283" ref="M2140"/>
    <hyperlink r:id="rId4284" ref="N2140"/>
    <hyperlink r:id="rId4285" ref="M2141"/>
    <hyperlink r:id="rId4286" ref="N2141"/>
    <hyperlink r:id="rId4287" ref="M2142"/>
    <hyperlink r:id="rId4288" ref="N2142"/>
    <hyperlink r:id="rId4289" ref="M2143"/>
    <hyperlink r:id="rId4290" ref="N2143"/>
    <hyperlink r:id="rId4291" ref="M2144"/>
    <hyperlink r:id="rId4292" ref="N2144"/>
    <hyperlink r:id="rId4293" ref="M2145"/>
    <hyperlink r:id="rId4294" ref="N2145"/>
    <hyperlink r:id="rId4295" ref="M2146"/>
    <hyperlink r:id="rId4296" ref="N2146"/>
    <hyperlink r:id="rId4297" ref="M2147"/>
    <hyperlink r:id="rId4298" ref="N2147"/>
    <hyperlink r:id="rId4299" ref="M2148"/>
    <hyperlink r:id="rId4300" ref="N2148"/>
    <hyperlink r:id="rId4301" ref="M2149"/>
    <hyperlink r:id="rId4302" ref="N2149"/>
    <hyperlink r:id="rId4303" ref="M2150"/>
    <hyperlink r:id="rId4304" ref="N2150"/>
    <hyperlink r:id="rId4305" ref="M2151"/>
    <hyperlink r:id="rId4306" ref="N2151"/>
    <hyperlink r:id="rId4307" ref="M2152"/>
    <hyperlink r:id="rId4308" ref="N2152"/>
    <hyperlink r:id="rId4309" ref="M2153"/>
    <hyperlink r:id="rId4310" ref="N2153"/>
    <hyperlink r:id="rId4311" ref="M2154"/>
    <hyperlink r:id="rId4312" ref="N2154"/>
    <hyperlink r:id="rId4313" ref="M2155"/>
    <hyperlink r:id="rId4314" ref="N2155"/>
    <hyperlink r:id="rId4315" ref="M2156"/>
    <hyperlink r:id="rId4316" ref="N2156"/>
    <hyperlink r:id="rId4317" ref="M2157"/>
    <hyperlink r:id="rId4318" ref="N2157"/>
    <hyperlink r:id="rId4319" ref="M2158"/>
    <hyperlink r:id="rId4320" ref="N2158"/>
    <hyperlink r:id="rId4321" ref="M2159"/>
    <hyperlink r:id="rId4322" ref="N2159"/>
    <hyperlink r:id="rId4323" ref="M2160"/>
    <hyperlink r:id="rId4324" ref="N2160"/>
    <hyperlink r:id="rId4325" ref="M2161"/>
    <hyperlink r:id="rId4326" ref="N2161"/>
    <hyperlink r:id="rId4327" ref="M2162"/>
    <hyperlink r:id="rId4328" ref="N2162"/>
    <hyperlink r:id="rId4329" ref="M2163"/>
    <hyperlink r:id="rId4330" ref="N2163"/>
    <hyperlink r:id="rId4331" ref="M2164"/>
    <hyperlink r:id="rId4332" ref="N2164"/>
    <hyperlink r:id="rId4333" ref="M2165"/>
    <hyperlink r:id="rId4334" ref="N2165"/>
    <hyperlink r:id="rId4335" ref="M2166"/>
    <hyperlink r:id="rId4336" ref="N2166"/>
    <hyperlink r:id="rId4337" ref="M2167"/>
    <hyperlink r:id="rId4338" ref="N2167"/>
    <hyperlink r:id="rId4339" ref="M2168"/>
    <hyperlink r:id="rId4340" ref="N2168"/>
    <hyperlink r:id="rId4341" ref="M2169"/>
    <hyperlink r:id="rId4342" ref="N2169"/>
    <hyperlink r:id="rId4343" ref="M2170"/>
    <hyperlink r:id="rId4344" ref="N2170"/>
    <hyperlink r:id="rId4345" ref="M2171"/>
    <hyperlink r:id="rId4346" ref="N2171"/>
    <hyperlink r:id="rId4347" ref="M2172"/>
    <hyperlink r:id="rId4348" ref="N2172"/>
    <hyperlink r:id="rId4349" ref="M2173"/>
    <hyperlink r:id="rId4350" ref="N2173"/>
    <hyperlink r:id="rId4351" ref="M2174"/>
    <hyperlink r:id="rId4352" ref="N2174"/>
    <hyperlink r:id="rId4353" ref="M2175"/>
    <hyperlink r:id="rId4354" ref="N2175"/>
    <hyperlink r:id="rId4355" ref="M2176"/>
    <hyperlink r:id="rId4356" ref="N2176"/>
    <hyperlink r:id="rId4357" ref="M2177"/>
    <hyperlink r:id="rId4358" ref="N2177"/>
    <hyperlink r:id="rId4359" ref="M2178"/>
    <hyperlink r:id="rId4360" ref="N2178"/>
    <hyperlink r:id="rId4361" ref="M2179"/>
    <hyperlink r:id="rId4362" ref="N2179"/>
    <hyperlink r:id="rId4363" ref="M2180"/>
    <hyperlink r:id="rId4364" ref="N2180"/>
    <hyperlink r:id="rId4365" ref="M2181"/>
    <hyperlink r:id="rId4366" ref="N2181"/>
    <hyperlink r:id="rId4367" ref="M2182"/>
    <hyperlink r:id="rId4368" ref="N2182"/>
    <hyperlink r:id="rId4369" ref="M2183"/>
    <hyperlink r:id="rId4370" ref="N2183"/>
    <hyperlink r:id="rId4371" ref="M2184"/>
    <hyperlink r:id="rId4372" ref="N2184"/>
    <hyperlink r:id="rId4373" ref="M2185"/>
    <hyperlink r:id="rId4374" ref="N2185"/>
    <hyperlink r:id="rId4375" ref="M2186"/>
    <hyperlink r:id="rId4376" ref="N2186"/>
    <hyperlink r:id="rId4377" ref="M2187"/>
    <hyperlink r:id="rId4378" ref="N2187"/>
    <hyperlink r:id="rId4379" ref="M2188"/>
    <hyperlink r:id="rId4380" ref="N2188"/>
    <hyperlink r:id="rId4381" ref="M2189"/>
    <hyperlink r:id="rId4382" ref="N2189"/>
    <hyperlink r:id="rId4383" ref="M2190"/>
    <hyperlink r:id="rId4384" ref="N2190"/>
    <hyperlink r:id="rId4385" ref="M2191"/>
    <hyperlink r:id="rId4386" ref="N2191"/>
    <hyperlink r:id="rId4387" ref="M2192"/>
    <hyperlink r:id="rId4388" ref="N2192"/>
    <hyperlink r:id="rId4389" ref="M2193"/>
    <hyperlink r:id="rId4390" ref="N2193"/>
    <hyperlink r:id="rId4391" ref="M2194"/>
    <hyperlink r:id="rId4392" ref="N2194"/>
    <hyperlink r:id="rId4393" ref="M2195"/>
    <hyperlink r:id="rId4394" ref="N2195"/>
    <hyperlink r:id="rId4395" ref="M2196"/>
    <hyperlink r:id="rId4396" ref="N2196"/>
    <hyperlink r:id="rId4397" ref="M2197"/>
    <hyperlink r:id="rId4398" ref="N2197"/>
    <hyperlink r:id="rId4399" ref="M2198"/>
    <hyperlink r:id="rId4400" ref="N2198"/>
    <hyperlink r:id="rId4401" ref="M2199"/>
    <hyperlink r:id="rId4402" ref="N2199"/>
    <hyperlink r:id="rId4403" ref="M2200"/>
    <hyperlink r:id="rId4404" ref="N2200"/>
    <hyperlink r:id="rId4405" ref="M2201"/>
    <hyperlink r:id="rId4406" ref="N2201"/>
    <hyperlink r:id="rId4407" ref="M2202"/>
    <hyperlink r:id="rId4408" ref="N2202"/>
    <hyperlink r:id="rId4409" ref="M2203"/>
    <hyperlink r:id="rId4410" ref="N2203"/>
    <hyperlink r:id="rId4411" ref="M2204"/>
    <hyperlink r:id="rId4412" ref="N2204"/>
    <hyperlink r:id="rId4413" ref="M2205"/>
    <hyperlink r:id="rId4414" ref="N2205"/>
    <hyperlink r:id="rId4415" ref="M2206"/>
    <hyperlink r:id="rId4416" ref="N2206"/>
    <hyperlink r:id="rId4417" ref="M2207"/>
    <hyperlink r:id="rId4418" ref="N2207"/>
    <hyperlink r:id="rId4419" ref="M2208"/>
    <hyperlink r:id="rId4420" ref="N2208"/>
    <hyperlink r:id="rId4421" ref="M2209"/>
    <hyperlink r:id="rId4422" ref="N2209"/>
    <hyperlink r:id="rId4423" ref="M2210"/>
    <hyperlink r:id="rId4424" ref="N2210"/>
    <hyperlink r:id="rId4425" ref="M2211"/>
    <hyperlink r:id="rId4426" ref="N2211"/>
    <hyperlink r:id="rId4427" ref="M2212"/>
    <hyperlink r:id="rId4428" ref="N2212"/>
    <hyperlink r:id="rId4429" ref="M2213"/>
    <hyperlink r:id="rId4430" ref="N2213"/>
    <hyperlink r:id="rId4431" ref="M2214"/>
    <hyperlink r:id="rId4432" ref="N2214"/>
    <hyperlink r:id="rId4433" ref="M2215"/>
    <hyperlink r:id="rId4434" ref="N2215"/>
    <hyperlink r:id="rId4435" ref="M2216"/>
    <hyperlink r:id="rId4436" ref="N2216"/>
    <hyperlink r:id="rId4437" ref="M2217"/>
    <hyperlink r:id="rId4438" ref="N2217"/>
    <hyperlink r:id="rId4439" ref="M2218"/>
    <hyperlink r:id="rId4440" ref="N2218"/>
    <hyperlink r:id="rId4441" ref="M2219"/>
    <hyperlink r:id="rId4442" ref="N2219"/>
    <hyperlink r:id="rId4443" ref="M2220"/>
    <hyperlink r:id="rId4444" ref="N2220"/>
    <hyperlink r:id="rId4445" ref="M2221"/>
    <hyperlink r:id="rId4446" ref="N2221"/>
    <hyperlink r:id="rId4447" ref="M2222"/>
    <hyperlink r:id="rId4448" ref="N2222"/>
    <hyperlink r:id="rId4449" ref="M2223"/>
    <hyperlink r:id="rId4450" ref="N2223"/>
    <hyperlink r:id="rId4451" ref="M2224"/>
    <hyperlink r:id="rId4452" ref="N2224"/>
    <hyperlink r:id="rId4453" ref="M2225"/>
    <hyperlink r:id="rId4454" ref="N2225"/>
    <hyperlink r:id="rId4455" ref="M2226"/>
    <hyperlink r:id="rId4456" ref="N2226"/>
    <hyperlink r:id="rId4457" ref="M2227"/>
    <hyperlink r:id="rId4458" ref="N2227"/>
    <hyperlink r:id="rId4459" ref="M2228"/>
    <hyperlink r:id="rId4460" ref="N2228"/>
    <hyperlink r:id="rId4461" ref="M2229"/>
    <hyperlink r:id="rId4462" ref="N2229"/>
    <hyperlink r:id="rId4463" ref="M2230"/>
    <hyperlink r:id="rId4464" ref="N2230"/>
    <hyperlink r:id="rId4465" ref="M2231"/>
    <hyperlink r:id="rId4466" ref="N2231"/>
    <hyperlink r:id="rId4467" ref="M2232"/>
    <hyperlink r:id="rId4468" ref="N2232"/>
    <hyperlink r:id="rId4469" ref="M2233"/>
    <hyperlink r:id="rId4470" ref="N2233"/>
    <hyperlink r:id="rId4471" ref="M2234"/>
    <hyperlink r:id="rId4472" ref="N2234"/>
    <hyperlink r:id="rId4473" ref="M2235"/>
    <hyperlink r:id="rId4474" ref="N2235"/>
    <hyperlink r:id="rId4475" ref="M2236"/>
    <hyperlink r:id="rId4476" ref="N2236"/>
    <hyperlink r:id="rId4477" ref="M2237"/>
    <hyperlink r:id="rId4478" ref="N2237"/>
    <hyperlink r:id="rId4479" ref="M2238"/>
    <hyperlink r:id="rId4480" ref="N2238"/>
    <hyperlink r:id="rId4481" ref="M2239"/>
    <hyperlink r:id="rId4482" ref="N2239"/>
    <hyperlink r:id="rId4483" ref="M2240"/>
    <hyperlink r:id="rId4484" ref="N2240"/>
    <hyperlink r:id="rId4485" ref="M2241"/>
    <hyperlink r:id="rId4486" ref="N2241"/>
    <hyperlink r:id="rId4487" ref="M2242"/>
    <hyperlink r:id="rId4488" ref="N2242"/>
    <hyperlink r:id="rId4489" ref="M2243"/>
    <hyperlink r:id="rId4490" ref="N2243"/>
    <hyperlink r:id="rId4491" ref="M2244"/>
    <hyperlink r:id="rId4492" ref="N2244"/>
    <hyperlink r:id="rId4493" ref="M2245"/>
    <hyperlink r:id="rId4494" ref="N2245"/>
    <hyperlink r:id="rId4495" ref="M2246"/>
    <hyperlink r:id="rId4496" ref="N2246"/>
    <hyperlink r:id="rId4497" ref="M2247"/>
    <hyperlink r:id="rId4498" ref="N2247"/>
    <hyperlink r:id="rId4499" ref="M2248"/>
    <hyperlink r:id="rId4500" ref="N2248"/>
    <hyperlink r:id="rId4501" ref="M2249"/>
    <hyperlink r:id="rId4502" ref="N2249"/>
    <hyperlink r:id="rId4503" ref="M2250"/>
    <hyperlink r:id="rId4504" ref="N2250"/>
    <hyperlink r:id="rId4505" ref="M2251"/>
    <hyperlink r:id="rId4506" ref="N2251"/>
    <hyperlink r:id="rId4507" ref="M2252"/>
    <hyperlink r:id="rId4508" ref="N2252"/>
    <hyperlink r:id="rId4509" ref="M2253"/>
    <hyperlink r:id="rId4510" ref="N2253"/>
    <hyperlink r:id="rId4511" ref="M2254"/>
    <hyperlink r:id="rId4512" ref="N2254"/>
    <hyperlink r:id="rId4513" ref="M2255"/>
    <hyperlink r:id="rId4514" ref="N2255"/>
    <hyperlink r:id="rId4515" ref="M2256"/>
    <hyperlink r:id="rId4516" ref="N2256"/>
    <hyperlink r:id="rId4517" ref="M2257"/>
    <hyperlink r:id="rId4518" ref="N2257"/>
    <hyperlink r:id="rId4519" ref="M2258"/>
    <hyperlink r:id="rId4520" ref="N2258"/>
    <hyperlink r:id="rId4521" ref="M2259"/>
    <hyperlink r:id="rId4522" ref="N2259"/>
    <hyperlink r:id="rId4523" ref="M2260"/>
    <hyperlink r:id="rId4524" ref="N2260"/>
    <hyperlink r:id="rId4525" ref="M2261"/>
    <hyperlink r:id="rId4526" ref="N2261"/>
    <hyperlink r:id="rId4527" ref="M2262"/>
    <hyperlink r:id="rId4528" ref="N2262"/>
    <hyperlink r:id="rId4529" ref="M2263"/>
    <hyperlink r:id="rId4530" ref="N2263"/>
    <hyperlink r:id="rId4531" ref="M2264"/>
    <hyperlink r:id="rId4532" ref="N2264"/>
    <hyperlink r:id="rId4533" ref="M2265"/>
    <hyperlink r:id="rId4534" ref="N2265"/>
    <hyperlink r:id="rId4535" ref="M2266"/>
    <hyperlink r:id="rId4536" ref="N2266"/>
    <hyperlink r:id="rId4537" ref="M2267"/>
    <hyperlink r:id="rId4538" ref="N2267"/>
    <hyperlink r:id="rId4539" ref="M2268"/>
    <hyperlink r:id="rId4540" ref="N2268"/>
    <hyperlink r:id="rId4541" ref="M2269"/>
    <hyperlink r:id="rId4542" ref="N2269"/>
    <hyperlink r:id="rId4543" ref="M2270"/>
    <hyperlink r:id="rId4544" ref="N2270"/>
    <hyperlink r:id="rId4545" ref="M2271"/>
    <hyperlink r:id="rId4546" ref="N2271"/>
    <hyperlink r:id="rId4547" ref="M2272"/>
    <hyperlink r:id="rId4548" ref="N2272"/>
    <hyperlink r:id="rId4549" ref="M2273"/>
    <hyperlink r:id="rId4550" ref="N2273"/>
    <hyperlink r:id="rId4551" ref="M2274"/>
    <hyperlink r:id="rId4552" ref="N2274"/>
    <hyperlink r:id="rId4553" ref="M2275"/>
    <hyperlink r:id="rId4554" ref="N2275"/>
    <hyperlink r:id="rId4555" ref="M2276"/>
    <hyperlink r:id="rId4556" ref="N2276"/>
    <hyperlink r:id="rId4557" ref="M2277"/>
    <hyperlink r:id="rId4558" ref="N2277"/>
    <hyperlink r:id="rId4559" ref="M2278"/>
    <hyperlink r:id="rId4560" ref="N2278"/>
    <hyperlink r:id="rId4561" ref="M2279"/>
    <hyperlink r:id="rId4562" ref="N2279"/>
    <hyperlink r:id="rId4563" ref="M2280"/>
    <hyperlink r:id="rId4564" ref="N2280"/>
    <hyperlink r:id="rId4565" ref="M2281"/>
    <hyperlink r:id="rId4566" ref="N2281"/>
    <hyperlink r:id="rId4567" ref="M2282"/>
    <hyperlink r:id="rId4568" ref="N2282"/>
    <hyperlink r:id="rId4569" ref="M2283"/>
    <hyperlink r:id="rId4570" ref="N2283"/>
    <hyperlink r:id="rId4571" ref="M2284"/>
    <hyperlink r:id="rId4572" ref="N2284"/>
    <hyperlink r:id="rId4573" ref="M2285"/>
    <hyperlink r:id="rId4574" ref="N2285"/>
    <hyperlink r:id="rId4575" ref="M2286"/>
    <hyperlink r:id="rId4576" ref="N2286"/>
    <hyperlink r:id="rId4577" ref="M2287"/>
    <hyperlink r:id="rId4578" ref="N2287"/>
    <hyperlink r:id="rId4579" ref="M2288"/>
    <hyperlink r:id="rId4580" ref="N2288"/>
    <hyperlink r:id="rId4581" ref="M2289"/>
    <hyperlink r:id="rId4582" ref="N2289"/>
    <hyperlink r:id="rId4583" ref="M2290"/>
    <hyperlink r:id="rId4584" ref="N2290"/>
    <hyperlink r:id="rId4585" ref="M2291"/>
    <hyperlink r:id="rId4586" ref="N2291"/>
    <hyperlink r:id="rId4587" ref="M2292"/>
    <hyperlink r:id="rId4588" ref="N2292"/>
    <hyperlink r:id="rId4589" ref="M2293"/>
    <hyperlink r:id="rId4590" ref="N2293"/>
    <hyperlink r:id="rId4591" ref="M2294"/>
    <hyperlink r:id="rId4592" ref="N2294"/>
    <hyperlink r:id="rId4593" ref="M2295"/>
    <hyperlink r:id="rId4594" ref="N2295"/>
    <hyperlink r:id="rId4595" ref="M2296"/>
    <hyperlink r:id="rId4596" ref="N2296"/>
    <hyperlink r:id="rId4597" ref="M2297"/>
    <hyperlink r:id="rId4598" ref="N2297"/>
    <hyperlink r:id="rId4599" ref="M2298"/>
    <hyperlink r:id="rId4600" ref="N2298"/>
    <hyperlink r:id="rId4601" ref="M2299"/>
    <hyperlink r:id="rId4602" ref="N2299"/>
    <hyperlink r:id="rId4603" ref="M2300"/>
    <hyperlink r:id="rId4604" ref="N2300"/>
    <hyperlink r:id="rId4605" ref="M2301"/>
    <hyperlink r:id="rId4606" ref="N2301"/>
    <hyperlink r:id="rId4607" ref="M2302"/>
    <hyperlink r:id="rId4608" ref="N2302"/>
    <hyperlink r:id="rId4609" ref="M2303"/>
    <hyperlink r:id="rId4610" ref="N2303"/>
    <hyperlink r:id="rId4611" ref="M2304"/>
    <hyperlink r:id="rId4612" ref="N2304"/>
    <hyperlink r:id="rId4613" ref="M2305"/>
    <hyperlink r:id="rId4614" ref="N2305"/>
    <hyperlink r:id="rId4615" ref="M2306"/>
    <hyperlink r:id="rId4616" ref="N2306"/>
    <hyperlink r:id="rId4617" ref="M2307"/>
    <hyperlink r:id="rId4618" ref="N2307"/>
    <hyperlink r:id="rId4619" ref="M2308"/>
    <hyperlink r:id="rId4620" ref="N2308"/>
    <hyperlink r:id="rId4621" ref="M2309"/>
    <hyperlink r:id="rId4622" ref="N2309"/>
    <hyperlink r:id="rId4623" ref="M2310"/>
    <hyperlink r:id="rId4624" ref="N2310"/>
    <hyperlink r:id="rId4625" ref="M2311"/>
    <hyperlink r:id="rId4626" ref="N2311"/>
    <hyperlink r:id="rId4627" ref="M2312"/>
    <hyperlink r:id="rId4628" ref="N2312"/>
    <hyperlink r:id="rId4629" ref="M2313"/>
    <hyperlink r:id="rId4630" ref="N2313"/>
    <hyperlink r:id="rId4631" ref="M2314"/>
    <hyperlink r:id="rId4632" ref="N2314"/>
    <hyperlink r:id="rId4633" ref="M2315"/>
    <hyperlink r:id="rId4634" ref="N2315"/>
    <hyperlink r:id="rId4635" ref="M2316"/>
    <hyperlink r:id="rId4636" ref="N2316"/>
    <hyperlink r:id="rId4637" ref="M2317"/>
    <hyperlink r:id="rId4638" ref="N2317"/>
    <hyperlink r:id="rId4639" ref="M2318"/>
    <hyperlink r:id="rId4640" ref="N2318"/>
    <hyperlink r:id="rId4641" ref="M2319"/>
    <hyperlink r:id="rId4642" ref="N2319"/>
    <hyperlink r:id="rId4643" ref="M2320"/>
    <hyperlink r:id="rId4644" ref="N2320"/>
    <hyperlink r:id="rId4645" ref="M2321"/>
    <hyperlink r:id="rId4646" ref="N2321"/>
    <hyperlink r:id="rId4647" ref="M2322"/>
    <hyperlink r:id="rId4648" ref="N2322"/>
    <hyperlink r:id="rId4649" ref="M2323"/>
    <hyperlink r:id="rId4650" ref="N2323"/>
    <hyperlink r:id="rId4651" ref="M2324"/>
    <hyperlink r:id="rId4652" ref="N2324"/>
    <hyperlink r:id="rId4653" ref="M2325"/>
    <hyperlink r:id="rId4654" ref="N2325"/>
    <hyperlink r:id="rId4655" ref="M2326"/>
    <hyperlink r:id="rId4656" ref="N2326"/>
    <hyperlink r:id="rId4657" ref="M2327"/>
    <hyperlink r:id="rId4658" ref="N2327"/>
    <hyperlink r:id="rId4659" ref="M2328"/>
    <hyperlink r:id="rId4660" ref="N2328"/>
    <hyperlink r:id="rId4661" ref="M2329"/>
    <hyperlink r:id="rId4662" ref="N2329"/>
    <hyperlink r:id="rId4663" ref="M2330"/>
    <hyperlink r:id="rId4664" ref="N2330"/>
    <hyperlink r:id="rId4665" ref="M2331"/>
    <hyperlink r:id="rId4666" ref="N2331"/>
    <hyperlink r:id="rId4667" ref="M2332"/>
    <hyperlink r:id="rId4668" ref="N2332"/>
    <hyperlink r:id="rId4669" ref="M2333"/>
    <hyperlink r:id="rId4670" ref="N2333"/>
    <hyperlink r:id="rId4671" ref="M2334"/>
    <hyperlink r:id="rId4672" ref="N2334"/>
    <hyperlink r:id="rId4673" ref="M2335"/>
    <hyperlink r:id="rId4674" ref="N2335"/>
    <hyperlink r:id="rId4675" ref="M2336"/>
    <hyperlink r:id="rId4676" ref="N2336"/>
    <hyperlink r:id="rId4677" ref="M2337"/>
    <hyperlink r:id="rId4678" ref="N2337"/>
    <hyperlink r:id="rId4679" ref="M2338"/>
    <hyperlink r:id="rId4680" ref="N2338"/>
    <hyperlink r:id="rId4681" ref="M2339"/>
    <hyperlink r:id="rId4682" ref="N2339"/>
    <hyperlink r:id="rId4683" ref="M2340"/>
    <hyperlink r:id="rId4684" ref="N2340"/>
    <hyperlink r:id="rId4685" ref="M2341"/>
    <hyperlink r:id="rId4686" ref="N2341"/>
    <hyperlink r:id="rId4687" ref="M2342"/>
    <hyperlink r:id="rId4688" ref="N2342"/>
    <hyperlink r:id="rId4689" ref="M2343"/>
    <hyperlink r:id="rId4690" ref="N2343"/>
    <hyperlink r:id="rId4691" ref="M2344"/>
    <hyperlink r:id="rId4692" ref="N2344"/>
    <hyperlink r:id="rId4693" ref="M2345"/>
    <hyperlink r:id="rId4694" ref="N2345"/>
    <hyperlink r:id="rId4695" ref="M2346"/>
    <hyperlink r:id="rId4696" ref="N2346"/>
    <hyperlink r:id="rId4697" ref="M2347"/>
    <hyperlink r:id="rId4698" ref="N2347"/>
    <hyperlink r:id="rId4699" ref="M2348"/>
    <hyperlink r:id="rId4700" ref="N2348"/>
    <hyperlink r:id="rId4701" ref="M2349"/>
    <hyperlink r:id="rId4702" ref="N2349"/>
    <hyperlink r:id="rId4703" ref="M2350"/>
    <hyperlink r:id="rId4704" ref="N2350"/>
    <hyperlink r:id="rId4705" ref="M2351"/>
    <hyperlink r:id="rId4706" ref="N2351"/>
    <hyperlink r:id="rId4707" ref="M2352"/>
    <hyperlink r:id="rId4708" ref="N2352"/>
    <hyperlink r:id="rId4709" ref="M2353"/>
    <hyperlink r:id="rId4710" ref="N2353"/>
    <hyperlink r:id="rId4711" ref="M2354"/>
    <hyperlink r:id="rId4712" ref="N2354"/>
    <hyperlink r:id="rId4713" ref="M2355"/>
    <hyperlink r:id="rId4714" ref="N2355"/>
    <hyperlink r:id="rId4715" ref="M2356"/>
    <hyperlink r:id="rId4716" ref="N2356"/>
    <hyperlink r:id="rId4717" ref="M2357"/>
    <hyperlink r:id="rId4718" ref="N2357"/>
    <hyperlink r:id="rId4719" ref="M2358"/>
    <hyperlink r:id="rId4720" ref="N2358"/>
    <hyperlink r:id="rId4721" ref="M2359"/>
    <hyperlink r:id="rId4722" ref="N2359"/>
    <hyperlink r:id="rId4723" ref="M2360"/>
    <hyperlink r:id="rId4724" ref="N2360"/>
    <hyperlink r:id="rId4725" ref="M2361"/>
    <hyperlink r:id="rId4726" ref="N2361"/>
    <hyperlink r:id="rId4727" ref="M2362"/>
    <hyperlink r:id="rId4728" ref="N2362"/>
    <hyperlink r:id="rId4729" ref="M2363"/>
    <hyperlink r:id="rId4730" ref="N2363"/>
    <hyperlink r:id="rId4731" ref="M2364"/>
    <hyperlink r:id="rId4732" ref="N2364"/>
    <hyperlink r:id="rId4733" ref="M2365"/>
    <hyperlink r:id="rId4734" ref="N2365"/>
    <hyperlink r:id="rId4735" ref="M2366"/>
    <hyperlink r:id="rId4736" ref="N2366"/>
    <hyperlink r:id="rId4737" ref="M2367"/>
    <hyperlink r:id="rId4738" ref="N2367"/>
    <hyperlink r:id="rId4739" ref="M2368"/>
    <hyperlink r:id="rId4740" ref="N2368"/>
    <hyperlink r:id="rId4741" ref="M2369"/>
    <hyperlink r:id="rId4742" ref="N2369"/>
    <hyperlink r:id="rId4743" ref="M2370"/>
    <hyperlink r:id="rId4744" ref="N2370"/>
    <hyperlink r:id="rId4745" ref="M2371"/>
    <hyperlink r:id="rId4746" ref="N2371"/>
    <hyperlink r:id="rId4747" ref="M2372"/>
    <hyperlink r:id="rId4748" ref="N2372"/>
    <hyperlink r:id="rId4749" ref="M2373"/>
    <hyperlink r:id="rId4750" ref="N2373"/>
    <hyperlink r:id="rId4751" ref="M2374"/>
    <hyperlink r:id="rId4752" ref="N2374"/>
    <hyperlink r:id="rId4753" ref="M2375"/>
    <hyperlink r:id="rId4754" ref="N2375"/>
    <hyperlink r:id="rId4755" ref="M2376"/>
    <hyperlink r:id="rId4756" ref="N2376"/>
    <hyperlink r:id="rId4757" ref="M2377"/>
    <hyperlink r:id="rId4758" ref="N2377"/>
    <hyperlink r:id="rId4759" ref="M2378"/>
    <hyperlink r:id="rId4760" ref="N2378"/>
    <hyperlink r:id="rId4761" ref="M2379"/>
    <hyperlink r:id="rId4762" ref="N2379"/>
    <hyperlink r:id="rId4763" ref="M2380"/>
    <hyperlink r:id="rId4764" ref="N2380"/>
    <hyperlink r:id="rId4765" ref="M2381"/>
    <hyperlink r:id="rId4766" ref="N2381"/>
    <hyperlink r:id="rId4767" ref="M2382"/>
    <hyperlink r:id="rId4768" ref="N2382"/>
    <hyperlink r:id="rId4769" ref="M2383"/>
    <hyperlink r:id="rId4770" ref="N2383"/>
    <hyperlink r:id="rId4771" ref="M2384"/>
    <hyperlink r:id="rId4772" ref="N2384"/>
    <hyperlink r:id="rId4773" ref="M2385"/>
    <hyperlink r:id="rId4774" ref="N2385"/>
    <hyperlink r:id="rId4775" ref="M2386"/>
    <hyperlink r:id="rId4776" ref="N2386"/>
    <hyperlink r:id="rId4777" ref="M2387"/>
    <hyperlink r:id="rId4778" ref="N2387"/>
    <hyperlink r:id="rId4779" ref="M2388"/>
    <hyperlink r:id="rId4780" ref="N2388"/>
    <hyperlink r:id="rId4781" ref="M2389"/>
    <hyperlink r:id="rId4782" ref="N2389"/>
    <hyperlink r:id="rId4783" ref="M2390"/>
    <hyperlink r:id="rId4784" ref="N2390"/>
    <hyperlink r:id="rId4785" ref="M2391"/>
    <hyperlink r:id="rId4786" ref="N2391"/>
    <hyperlink r:id="rId4787" ref="M2392"/>
    <hyperlink r:id="rId4788" ref="N2392"/>
    <hyperlink r:id="rId4789" ref="M2393"/>
    <hyperlink r:id="rId4790" ref="N2393"/>
    <hyperlink r:id="rId4791" ref="M2394"/>
    <hyperlink r:id="rId4792" ref="N2394"/>
    <hyperlink r:id="rId4793" ref="M2395"/>
    <hyperlink r:id="rId4794" ref="N2395"/>
    <hyperlink r:id="rId4795" ref="M2396"/>
    <hyperlink r:id="rId4796" ref="N2396"/>
    <hyperlink r:id="rId4797" ref="M2397"/>
    <hyperlink r:id="rId4798" ref="N2397"/>
    <hyperlink r:id="rId4799" ref="M2398"/>
    <hyperlink r:id="rId4800" ref="N2398"/>
    <hyperlink r:id="rId4801" ref="M2399"/>
    <hyperlink r:id="rId4802" ref="N2399"/>
    <hyperlink r:id="rId4803" ref="M2400"/>
    <hyperlink r:id="rId4804" ref="N2400"/>
    <hyperlink r:id="rId4805" ref="M2401"/>
    <hyperlink r:id="rId4806" ref="N2401"/>
    <hyperlink r:id="rId4807" ref="M2402"/>
    <hyperlink r:id="rId4808" ref="N2402"/>
    <hyperlink r:id="rId4809" ref="M2403"/>
    <hyperlink r:id="rId4810" ref="N2403"/>
    <hyperlink r:id="rId4811" ref="M2404"/>
    <hyperlink r:id="rId4812" ref="N2404"/>
    <hyperlink r:id="rId4813" ref="M2405"/>
    <hyperlink r:id="rId4814" ref="N2405"/>
    <hyperlink r:id="rId4815" ref="M2406"/>
    <hyperlink r:id="rId4816" ref="N2406"/>
    <hyperlink r:id="rId4817" ref="M2407"/>
    <hyperlink r:id="rId4818" ref="N2407"/>
    <hyperlink r:id="rId4819" ref="M2408"/>
    <hyperlink r:id="rId4820" ref="N2408"/>
    <hyperlink r:id="rId4821" ref="M2409"/>
    <hyperlink r:id="rId4822" ref="N2409"/>
    <hyperlink r:id="rId4823" ref="M2410"/>
    <hyperlink r:id="rId4824" ref="N2410"/>
    <hyperlink r:id="rId4825" ref="M2411"/>
    <hyperlink r:id="rId4826" ref="N2411"/>
    <hyperlink r:id="rId4827" ref="M2412"/>
    <hyperlink r:id="rId4828" ref="N2412"/>
    <hyperlink r:id="rId4829" ref="M2413"/>
    <hyperlink r:id="rId4830" ref="N2413"/>
    <hyperlink r:id="rId4831" ref="M2414"/>
    <hyperlink r:id="rId4832" ref="N2414"/>
    <hyperlink r:id="rId4833" ref="M2415"/>
    <hyperlink r:id="rId4834" ref="N2415"/>
    <hyperlink r:id="rId4835" ref="M2416"/>
    <hyperlink r:id="rId4836" ref="N2416"/>
    <hyperlink r:id="rId4837" ref="M2417"/>
    <hyperlink r:id="rId4838" ref="N2417"/>
    <hyperlink r:id="rId4839" ref="M2418"/>
    <hyperlink r:id="rId4840" ref="N2418"/>
    <hyperlink r:id="rId4841" ref="M2419"/>
    <hyperlink r:id="rId4842" ref="N2419"/>
    <hyperlink r:id="rId4843" ref="M2420"/>
    <hyperlink r:id="rId4844" ref="N2420"/>
    <hyperlink r:id="rId4845" ref="M2421"/>
    <hyperlink r:id="rId4846" ref="N2421"/>
    <hyperlink r:id="rId4847" ref="M2422"/>
    <hyperlink r:id="rId4848" ref="N2422"/>
    <hyperlink r:id="rId4849" ref="M2423"/>
    <hyperlink r:id="rId4850" ref="N2423"/>
    <hyperlink r:id="rId4851" ref="M2424"/>
    <hyperlink r:id="rId4852" ref="N2424"/>
    <hyperlink r:id="rId4853" ref="B2425"/>
    <hyperlink r:id="rId4854" ref="M2425"/>
    <hyperlink r:id="rId4855" ref="N2425"/>
    <hyperlink r:id="rId4856" ref="M2426"/>
    <hyperlink r:id="rId4857" ref="N2426"/>
    <hyperlink r:id="rId4858" ref="M2427"/>
    <hyperlink r:id="rId4859" ref="N2427"/>
    <hyperlink r:id="rId4860" ref="M2428"/>
    <hyperlink r:id="rId4861" ref="N2428"/>
    <hyperlink r:id="rId4862" ref="M2429"/>
    <hyperlink r:id="rId4863" ref="N2429"/>
    <hyperlink r:id="rId4864" ref="M2430"/>
    <hyperlink r:id="rId4865" ref="N2430"/>
    <hyperlink r:id="rId4866" ref="M2431"/>
    <hyperlink r:id="rId4867" ref="N2431"/>
    <hyperlink r:id="rId4868" ref="M2432"/>
    <hyperlink r:id="rId4869" ref="N2432"/>
    <hyperlink r:id="rId4870" ref="M2433"/>
    <hyperlink r:id="rId4871" ref="N2433"/>
    <hyperlink r:id="rId4872" ref="M2434"/>
    <hyperlink r:id="rId4873" ref="N2434"/>
    <hyperlink r:id="rId4874" ref="M2435"/>
    <hyperlink r:id="rId4875" ref="N2435"/>
    <hyperlink r:id="rId4876" ref="M2436"/>
    <hyperlink r:id="rId4877" ref="N2436"/>
    <hyperlink r:id="rId4878" ref="M2437"/>
    <hyperlink r:id="rId4879" ref="N2437"/>
    <hyperlink r:id="rId4880" ref="M2438"/>
    <hyperlink r:id="rId4881" ref="N2438"/>
    <hyperlink r:id="rId4882" ref="M2439"/>
    <hyperlink r:id="rId4883" ref="N2439"/>
    <hyperlink r:id="rId4884" ref="M2440"/>
    <hyperlink r:id="rId4885" ref="N2440"/>
    <hyperlink r:id="rId4886" ref="M2441"/>
    <hyperlink r:id="rId4887" ref="N2441"/>
    <hyperlink r:id="rId4888" ref="M2442"/>
    <hyperlink r:id="rId4889" ref="N2442"/>
    <hyperlink r:id="rId4890" ref="M2443"/>
    <hyperlink r:id="rId4891" ref="N2443"/>
    <hyperlink r:id="rId4892" ref="M2444"/>
    <hyperlink r:id="rId4893" ref="N2444"/>
    <hyperlink r:id="rId4894" ref="M2445"/>
    <hyperlink r:id="rId4895" ref="N2445"/>
    <hyperlink r:id="rId4896" ref="M2446"/>
    <hyperlink r:id="rId4897" ref="N2446"/>
    <hyperlink r:id="rId4898" ref="M2447"/>
    <hyperlink r:id="rId4899" ref="N2447"/>
    <hyperlink r:id="rId4900" ref="M2448"/>
    <hyperlink r:id="rId4901" ref="N2448"/>
    <hyperlink r:id="rId4902" ref="M2449"/>
    <hyperlink r:id="rId4903" ref="N2449"/>
    <hyperlink r:id="rId4904" ref="M2450"/>
    <hyperlink r:id="rId4905" ref="N2450"/>
    <hyperlink r:id="rId4906" ref="M2451"/>
    <hyperlink r:id="rId4907" ref="N2451"/>
    <hyperlink r:id="rId4908" ref="M2452"/>
    <hyperlink r:id="rId4909" ref="N2452"/>
    <hyperlink r:id="rId4910" ref="M2453"/>
    <hyperlink r:id="rId4911" ref="N2453"/>
    <hyperlink r:id="rId4912" ref="M2454"/>
    <hyperlink r:id="rId4913" ref="N2454"/>
    <hyperlink r:id="rId4914" ref="M2455"/>
    <hyperlink r:id="rId4915" ref="N2455"/>
    <hyperlink r:id="rId4916" ref="M2456"/>
    <hyperlink r:id="rId4917" ref="N2456"/>
    <hyperlink r:id="rId4918" ref="M2457"/>
    <hyperlink r:id="rId4919" ref="N2457"/>
    <hyperlink r:id="rId4920" ref="M2458"/>
    <hyperlink r:id="rId4921" ref="N2458"/>
    <hyperlink r:id="rId4922" ref="M2459"/>
    <hyperlink r:id="rId4923" ref="N2459"/>
    <hyperlink r:id="rId4924" ref="M2460"/>
    <hyperlink r:id="rId4925" ref="N2460"/>
    <hyperlink r:id="rId4926" ref="M2461"/>
    <hyperlink r:id="rId4927" ref="N2461"/>
    <hyperlink r:id="rId4928" ref="M2462"/>
    <hyperlink r:id="rId4929" ref="N2462"/>
    <hyperlink r:id="rId4930" ref="M2463"/>
    <hyperlink r:id="rId4931" ref="N2463"/>
    <hyperlink r:id="rId4932" ref="M2464"/>
    <hyperlink r:id="rId4933" ref="N2464"/>
    <hyperlink r:id="rId4934" ref="M2465"/>
    <hyperlink r:id="rId4935" ref="N2465"/>
    <hyperlink r:id="rId4936" ref="M2466"/>
    <hyperlink r:id="rId4937" ref="N2466"/>
    <hyperlink r:id="rId4938" ref="M2467"/>
    <hyperlink r:id="rId4939" ref="N2467"/>
    <hyperlink r:id="rId4940" ref="M2468"/>
    <hyperlink r:id="rId4941" ref="N2468"/>
    <hyperlink r:id="rId4942" ref="M2469"/>
    <hyperlink r:id="rId4943" ref="N2469"/>
    <hyperlink r:id="rId4944" ref="M2470"/>
    <hyperlink r:id="rId4945" ref="N2470"/>
    <hyperlink r:id="rId4946" ref="M2471"/>
    <hyperlink r:id="rId4947" ref="N2471"/>
    <hyperlink r:id="rId4948" ref="M2472"/>
    <hyperlink r:id="rId4949" ref="N2472"/>
    <hyperlink r:id="rId4950" ref="M2473"/>
    <hyperlink r:id="rId4951" ref="N2473"/>
    <hyperlink r:id="rId4952" ref="M2474"/>
    <hyperlink r:id="rId4953" ref="N2474"/>
    <hyperlink r:id="rId4954" ref="M2475"/>
    <hyperlink r:id="rId4955" ref="N2475"/>
    <hyperlink r:id="rId4956" ref="M2476"/>
    <hyperlink r:id="rId4957" ref="N2476"/>
    <hyperlink r:id="rId4958" ref="M2477"/>
    <hyperlink r:id="rId4959" ref="N2477"/>
    <hyperlink r:id="rId4960" ref="M2478"/>
    <hyperlink r:id="rId4961" ref="N2478"/>
    <hyperlink r:id="rId4962" ref="M2479"/>
    <hyperlink r:id="rId4963" ref="N2479"/>
    <hyperlink r:id="rId4964" ref="M2480"/>
    <hyperlink r:id="rId4965" ref="N2480"/>
    <hyperlink r:id="rId4966" ref="M2481"/>
    <hyperlink r:id="rId4967" ref="N2481"/>
    <hyperlink r:id="rId4968" ref="M2482"/>
    <hyperlink r:id="rId4969" ref="N2482"/>
    <hyperlink r:id="rId4970" ref="M2483"/>
    <hyperlink r:id="rId4971" ref="N2483"/>
    <hyperlink r:id="rId4972" ref="M2484"/>
    <hyperlink r:id="rId4973" ref="N2484"/>
    <hyperlink r:id="rId4974" ref="M2485"/>
    <hyperlink r:id="rId4975" ref="N2485"/>
    <hyperlink r:id="rId4976" ref="M2486"/>
    <hyperlink r:id="rId4977" ref="N2486"/>
    <hyperlink r:id="rId4978" ref="M2487"/>
    <hyperlink r:id="rId4979" ref="N2487"/>
    <hyperlink r:id="rId4980" ref="M2488"/>
    <hyperlink r:id="rId4981" ref="N2488"/>
    <hyperlink r:id="rId4982" ref="M2489"/>
    <hyperlink r:id="rId4983" ref="N2489"/>
    <hyperlink r:id="rId4984" ref="M2490"/>
    <hyperlink r:id="rId4985" ref="N2490"/>
    <hyperlink r:id="rId4986" ref="M2491"/>
    <hyperlink r:id="rId4987" ref="N2491"/>
    <hyperlink r:id="rId4988" ref="M2492"/>
    <hyperlink r:id="rId4989" ref="N2492"/>
    <hyperlink r:id="rId4990" ref="M2493"/>
    <hyperlink r:id="rId4991" ref="N2493"/>
    <hyperlink r:id="rId4992" ref="M2494"/>
    <hyperlink r:id="rId4993" ref="N2494"/>
    <hyperlink r:id="rId4994" ref="M2495"/>
    <hyperlink r:id="rId4995" ref="N2495"/>
    <hyperlink r:id="rId4996" ref="M2496"/>
    <hyperlink r:id="rId4997" ref="N2496"/>
    <hyperlink r:id="rId4998" ref="M2497"/>
    <hyperlink r:id="rId4999" ref="N2497"/>
    <hyperlink r:id="rId5000" ref="M2498"/>
    <hyperlink r:id="rId5001" ref="N2498"/>
    <hyperlink r:id="rId5002" ref="M2499"/>
    <hyperlink r:id="rId5003" ref="N2499"/>
    <hyperlink r:id="rId5004" ref="M2500"/>
    <hyperlink r:id="rId5005" ref="N2500"/>
    <hyperlink r:id="rId5006" ref="M2501"/>
    <hyperlink r:id="rId5007" ref="N2501"/>
    <hyperlink r:id="rId5008" ref="M2502"/>
    <hyperlink r:id="rId5009" ref="N2502"/>
    <hyperlink r:id="rId5010" ref="M2503"/>
    <hyperlink r:id="rId5011" ref="N2503"/>
    <hyperlink r:id="rId5012" ref="M2504"/>
    <hyperlink r:id="rId5013" ref="N2504"/>
    <hyperlink r:id="rId5014" ref="M2505"/>
    <hyperlink r:id="rId5015" ref="N2505"/>
    <hyperlink r:id="rId5016" ref="M2506"/>
    <hyperlink r:id="rId5017" ref="N2506"/>
    <hyperlink r:id="rId5018" ref="M2507"/>
    <hyperlink r:id="rId5019" ref="N2507"/>
    <hyperlink r:id="rId5020" ref="M2508"/>
    <hyperlink r:id="rId5021" ref="N2508"/>
    <hyperlink r:id="rId5022" ref="M2509"/>
    <hyperlink r:id="rId5023" ref="N2509"/>
    <hyperlink r:id="rId5024" ref="M2510"/>
    <hyperlink r:id="rId5025" ref="N2510"/>
    <hyperlink r:id="rId5026" ref="M2511"/>
    <hyperlink r:id="rId5027" ref="N2511"/>
    <hyperlink r:id="rId5028" ref="M2512"/>
    <hyperlink r:id="rId5029" ref="N2512"/>
    <hyperlink r:id="rId5030" ref="M2513"/>
    <hyperlink r:id="rId5031" ref="N2513"/>
    <hyperlink r:id="rId5032" ref="M2514"/>
    <hyperlink r:id="rId5033" ref="N2514"/>
    <hyperlink r:id="rId5034" ref="M2515"/>
    <hyperlink r:id="rId5035" ref="N2515"/>
    <hyperlink r:id="rId5036" ref="M2516"/>
    <hyperlink r:id="rId5037" ref="N2516"/>
    <hyperlink r:id="rId5038" ref="M2517"/>
    <hyperlink r:id="rId5039" ref="N2517"/>
    <hyperlink r:id="rId5040" ref="M2518"/>
    <hyperlink r:id="rId5041" ref="N2518"/>
    <hyperlink r:id="rId5042" ref="M2519"/>
    <hyperlink r:id="rId5043" ref="N2519"/>
    <hyperlink r:id="rId5044" ref="M2520"/>
    <hyperlink r:id="rId5045" ref="N2520"/>
    <hyperlink r:id="rId5046" ref="M2521"/>
    <hyperlink r:id="rId5047" ref="N2521"/>
    <hyperlink r:id="rId5048" ref="M2522"/>
    <hyperlink r:id="rId5049" ref="N2522"/>
    <hyperlink r:id="rId5050" ref="M2523"/>
    <hyperlink r:id="rId5051" ref="N2523"/>
    <hyperlink r:id="rId5052" ref="M2524"/>
    <hyperlink r:id="rId5053" ref="N2524"/>
    <hyperlink r:id="rId5054" ref="M2525"/>
    <hyperlink r:id="rId5055" ref="N2525"/>
    <hyperlink r:id="rId5056" ref="M2526"/>
    <hyperlink r:id="rId5057" ref="N2526"/>
    <hyperlink r:id="rId5058" ref="M2527"/>
    <hyperlink r:id="rId5059" ref="N2527"/>
    <hyperlink r:id="rId5060" ref="M2528"/>
    <hyperlink r:id="rId5061" ref="N2528"/>
    <hyperlink r:id="rId5062" ref="M2529"/>
    <hyperlink r:id="rId5063" ref="N2529"/>
    <hyperlink r:id="rId5064" ref="M2530"/>
    <hyperlink r:id="rId5065" ref="N2530"/>
    <hyperlink r:id="rId5066" ref="M2531"/>
    <hyperlink r:id="rId5067" ref="N2531"/>
    <hyperlink r:id="rId5068" ref="M2532"/>
    <hyperlink r:id="rId5069" ref="N2532"/>
    <hyperlink r:id="rId5070" ref="M2533"/>
    <hyperlink r:id="rId5071" ref="N2533"/>
    <hyperlink r:id="rId5072" ref="M2534"/>
    <hyperlink r:id="rId5073" ref="N2534"/>
    <hyperlink r:id="rId5074" ref="M2535"/>
    <hyperlink r:id="rId5075" ref="N2535"/>
    <hyperlink r:id="rId5076" ref="M2536"/>
    <hyperlink r:id="rId5077" ref="N2536"/>
    <hyperlink r:id="rId5078" ref="M2537"/>
    <hyperlink r:id="rId5079" ref="N2537"/>
    <hyperlink r:id="rId5080" ref="M2538"/>
    <hyperlink r:id="rId5081" ref="N2538"/>
    <hyperlink r:id="rId5082" ref="M2539"/>
    <hyperlink r:id="rId5083" ref="N2539"/>
    <hyperlink r:id="rId5084" ref="M2540"/>
    <hyperlink r:id="rId5085" ref="N2540"/>
    <hyperlink r:id="rId5086" ref="M2541"/>
    <hyperlink r:id="rId5087" ref="N2541"/>
    <hyperlink r:id="rId5088" ref="M2542"/>
    <hyperlink r:id="rId5089" ref="N2542"/>
    <hyperlink r:id="rId5090" ref="M2543"/>
    <hyperlink r:id="rId5091" ref="N2543"/>
    <hyperlink r:id="rId5092" ref="M2544"/>
    <hyperlink r:id="rId5093" ref="N2544"/>
    <hyperlink r:id="rId5094" ref="M2545"/>
    <hyperlink r:id="rId5095" ref="N2545"/>
    <hyperlink r:id="rId5096" ref="M2546"/>
    <hyperlink r:id="rId5097" ref="N2546"/>
    <hyperlink r:id="rId5098" ref="M2547"/>
    <hyperlink r:id="rId5099" ref="N2547"/>
    <hyperlink r:id="rId5100" ref="M2548"/>
    <hyperlink r:id="rId5101" ref="N2548"/>
    <hyperlink r:id="rId5102" ref="M2549"/>
    <hyperlink r:id="rId5103" ref="N2549"/>
    <hyperlink r:id="rId5104" ref="M2550"/>
    <hyperlink r:id="rId5105" ref="N2550"/>
    <hyperlink r:id="rId5106" ref="M2551"/>
    <hyperlink r:id="rId5107" ref="N2551"/>
    <hyperlink r:id="rId5108" ref="M2552"/>
    <hyperlink r:id="rId5109" ref="N2552"/>
    <hyperlink r:id="rId5110" ref="M2553"/>
    <hyperlink r:id="rId5111" ref="N2553"/>
    <hyperlink r:id="rId5112" ref="M2554"/>
    <hyperlink r:id="rId5113" ref="N2554"/>
    <hyperlink r:id="rId5114" ref="M2555"/>
    <hyperlink r:id="rId5115" ref="N2555"/>
    <hyperlink r:id="rId5116" ref="M2556"/>
    <hyperlink r:id="rId5117" ref="N2556"/>
    <hyperlink r:id="rId5118" ref="M2557"/>
    <hyperlink r:id="rId5119" ref="N2557"/>
    <hyperlink r:id="rId5120" ref="M2558"/>
    <hyperlink r:id="rId5121" ref="N2558"/>
    <hyperlink r:id="rId5122" ref="M2559"/>
    <hyperlink r:id="rId5123" ref="N2559"/>
    <hyperlink r:id="rId5124" ref="M2560"/>
    <hyperlink r:id="rId5125" ref="N2560"/>
    <hyperlink r:id="rId5126" ref="M2561"/>
    <hyperlink r:id="rId5127" ref="N2561"/>
    <hyperlink r:id="rId5128" ref="M2562"/>
    <hyperlink r:id="rId5129" ref="N2562"/>
    <hyperlink r:id="rId5130" ref="M2563"/>
    <hyperlink r:id="rId5131" ref="N2563"/>
    <hyperlink r:id="rId5132" ref="M2564"/>
    <hyperlink r:id="rId5133" ref="N2564"/>
    <hyperlink r:id="rId5134" ref="M2565"/>
    <hyperlink r:id="rId5135" ref="N2565"/>
    <hyperlink r:id="rId5136" ref="M2566"/>
    <hyperlink r:id="rId5137" ref="N2566"/>
    <hyperlink r:id="rId5138" ref="M2567"/>
    <hyperlink r:id="rId5139" ref="N2567"/>
    <hyperlink r:id="rId5140" ref="M2568"/>
    <hyperlink r:id="rId5141" ref="N2568"/>
    <hyperlink r:id="rId5142" ref="M2569"/>
    <hyperlink r:id="rId5143" ref="N2569"/>
    <hyperlink r:id="rId5144" ref="M2570"/>
    <hyperlink r:id="rId5145" ref="N2570"/>
    <hyperlink r:id="rId5146" ref="M2571"/>
    <hyperlink r:id="rId5147" ref="N2571"/>
    <hyperlink r:id="rId5148" ref="M2572"/>
    <hyperlink r:id="rId5149" ref="N2572"/>
    <hyperlink r:id="rId5150" ref="M2573"/>
    <hyperlink r:id="rId5151" ref="N2573"/>
    <hyperlink r:id="rId5152" ref="M2574"/>
    <hyperlink r:id="rId5153" ref="N2574"/>
    <hyperlink r:id="rId5154" ref="M2575"/>
    <hyperlink r:id="rId5155" ref="N2575"/>
    <hyperlink r:id="rId5156" ref="M2576"/>
    <hyperlink r:id="rId5157" ref="N2576"/>
    <hyperlink r:id="rId5158" ref="M2577"/>
    <hyperlink r:id="rId5159" ref="N2577"/>
    <hyperlink r:id="rId5160" ref="M2578"/>
    <hyperlink r:id="rId5161" ref="N2578"/>
    <hyperlink r:id="rId5162" ref="M2579"/>
    <hyperlink r:id="rId5163" ref="N2579"/>
    <hyperlink r:id="rId5164" ref="M2580"/>
    <hyperlink r:id="rId5165" ref="N2580"/>
    <hyperlink r:id="rId5166" ref="M2581"/>
    <hyperlink r:id="rId5167" ref="N2581"/>
    <hyperlink r:id="rId5168" ref="M2582"/>
    <hyperlink r:id="rId5169" ref="N2582"/>
    <hyperlink r:id="rId5170" ref="M2583"/>
    <hyperlink r:id="rId5171" ref="N2583"/>
    <hyperlink r:id="rId5172" ref="M2584"/>
    <hyperlink r:id="rId5173" ref="N2584"/>
    <hyperlink r:id="rId5174" ref="M2585"/>
    <hyperlink r:id="rId5175" ref="N2585"/>
    <hyperlink r:id="rId5176" ref="M2586"/>
    <hyperlink r:id="rId5177" ref="N2586"/>
    <hyperlink r:id="rId5178" ref="M2587"/>
    <hyperlink r:id="rId5179" ref="N2587"/>
    <hyperlink r:id="rId5180" ref="M2588"/>
    <hyperlink r:id="rId5181" ref="N2588"/>
    <hyperlink r:id="rId5182" ref="M2589"/>
    <hyperlink r:id="rId5183" ref="N2589"/>
    <hyperlink r:id="rId5184" ref="M2590"/>
    <hyperlink r:id="rId5185" ref="N2590"/>
    <hyperlink r:id="rId5186" ref="M2591"/>
    <hyperlink r:id="rId5187" ref="N2591"/>
    <hyperlink r:id="rId5188" ref="M2592"/>
    <hyperlink r:id="rId5189" ref="N2592"/>
    <hyperlink r:id="rId5190" ref="M2593"/>
    <hyperlink r:id="rId5191" ref="N2593"/>
    <hyperlink r:id="rId5192" ref="M2594"/>
    <hyperlink r:id="rId5193" ref="N2594"/>
    <hyperlink r:id="rId5194" ref="M2595"/>
    <hyperlink r:id="rId5195" ref="N2595"/>
    <hyperlink r:id="rId5196" ref="M2596"/>
    <hyperlink r:id="rId5197" ref="N2596"/>
    <hyperlink r:id="rId5198" ref="M2597"/>
    <hyperlink r:id="rId5199" ref="N2597"/>
    <hyperlink r:id="rId5200" ref="M2598"/>
    <hyperlink r:id="rId5201" ref="N2598"/>
    <hyperlink r:id="rId5202" ref="M2599"/>
    <hyperlink r:id="rId5203" ref="N2599"/>
    <hyperlink r:id="rId5204" ref="M2600"/>
    <hyperlink r:id="rId5205" ref="N2600"/>
    <hyperlink r:id="rId5206" ref="M2601"/>
    <hyperlink r:id="rId5207" ref="N2601"/>
    <hyperlink r:id="rId5208" ref="M2602"/>
    <hyperlink r:id="rId5209" ref="N2602"/>
    <hyperlink r:id="rId5210" ref="M2603"/>
    <hyperlink r:id="rId5211" ref="N2603"/>
    <hyperlink r:id="rId5212" ref="M2604"/>
    <hyperlink r:id="rId5213" ref="N2604"/>
    <hyperlink r:id="rId5214" ref="M2605"/>
    <hyperlink r:id="rId5215" ref="N2605"/>
    <hyperlink r:id="rId5216" ref="M2606"/>
    <hyperlink r:id="rId5217" ref="N2606"/>
    <hyperlink r:id="rId5218" ref="M2607"/>
    <hyperlink r:id="rId5219" ref="N2607"/>
    <hyperlink r:id="rId5220" ref="M2608"/>
    <hyperlink r:id="rId5221" ref="N2608"/>
    <hyperlink r:id="rId5222" ref="M2609"/>
    <hyperlink r:id="rId5223" ref="N2609"/>
    <hyperlink r:id="rId5224" ref="M2610"/>
    <hyperlink r:id="rId5225" ref="N2610"/>
    <hyperlink r:id="rId5226" ref="M2611"/>
    <hyperlink r:id="rId5227" ref="N2611"/>
    <hyperlink r:id="rId5228" ref="M2612"/>
    <hyperlink r:id="rId5229" ref="N2612"/>
    <hyperlink r:id="rId5230" ref="M2613"/>
    <hyperlink r:id="rId5231" ref="N2613"/>
    <hyperlink r:id="rId5232" ref="M2614"/>
    <hyperlink r:id="rId5233" ref="N2614"/>
    <hyperlink r:id="rId5234" ref="M2615"/>
    <hyperlink r:id="rId5235" ref="N2615"/>
    <hyperlink r:id="rId5236" ref="M2616"/>
    <hyperlink r:id="rId5237" ref="N2616"/>
    <hyperlink r:id="rId5238" ref="M2617"/>
    <hyperlink r:id="rId5239" ref="N2617"/>
    <hyperlink r:id="rId5240" ref="M2618"/>
    <hyperlink r:id="rId5241" ref="N2618"/>
    <hyperlink r:id="rId5242" ref="M2619"/>
    <hyperlink r:id="rId5243" ref="N2619"/>
    <hyperlink r:id="rId5244" ref="M2620"/>
    <hyperlink r:id="rId5245" ref="N2620"/>
    <hyperlink r:id="rId5246" ref="M2621"/>
    <hyperlink r:id="rId5247" ref="N2621"/>
    <hyperlink r:id="rId5248" ref="M2622"/>
    <hyperlink r:id="rId5249" ref="N2622"/>
    <hyperlink r:id="rId5250" ref="M2623"/>
    <hyperlink r:id="rId5251" ref="N2623"/>
    <hyperlink r:id="rId5252" ref="M2624"/>
    <hyperlink r:id="rId5253" ref="N2624"/>
    <hyperlink r:id="rId5254" ref="M2625"/>
    <hyperlink r:id="rId5255" ref="N2625"/>
    <hyperlink r:id="rId5256" ref="M2626"/>
    <hyperlink r:id="rId5257" ref="N2626"/>
    <hyperlink r:id="rId5258" ref="M2627"/>
    <hyperlink r:id="rId5259" ref="N2627"/>
    <hyperlink r:id="rId5260" ref="M2628"/>
    <hyperlink r:id="rId5261" ref="N2628"/>
    <hyperlink r:id="rId5262" ref="M2629"/>
    <hyperlink r:id="rId5263" ref="N2629"/>
    <hyperlink r:id="rId5264" ref="M2630"/>
    <hyperlink r:id="rId5265" ref="N2630"/>
    <hyperlink r:id="rId5266" ref="M2631"/>
    <hyperlink r:id="rId5267" ref="N2631"/>
    <hyperlink r:id="rId5268" ref="M2632"/>
    <hyperlink r:id="rId5269" ref="N2632"/>
    <hyperlink r:id="rId5270" ref="M2633"/>
    <hyperlink r:id="rId5271" ref="N2633"/>
    <hyperlink r:id="rId5272" ref="M2634"/>
    <hyperlink r:id="rId5273" ref="N2634"/>
    <hyperlink r:id="rId5274" ref="M2635"/>
    <hyperlink r:id="rId5275" ref="N2635"/>
    <hyperlink r:id="rId5276" ref="M2636"/>
    <hyperlink r:id="rId5277" ref="N2636"/>
    <hyperlink r:id="rId5278" ref="M2637"/>
    <hyperlink r:id="rId5279" ref="N2637"/>
    <hyperlink r:id="rId5280" ref="M2638"/>
    <hyperlink r:id="rId5281" ref="N2638"/>
    <hyperlink r:id="rId5282" ref="M2639"/>
    <hyperlink r:id="rId5283" ref="N2639"/>
    <hyperlink r:id="rId5284" ref="M2640"/>
    <hyperlink r:id="rId5285" ref="N2640"/>
    <hyperlink r:id="rId5286" ref="M2641"/>
    <hyperlink r:id="rId5287" ref="N2641"/>
    <hyperlink r:id="rId5288" ref="M2642"/>
    <hyperlink r:id="rId5289" ref="N2642"/>
    <hyperlink r:id="rId5290" ref="M2643"/>
    <hyperlink r:id="rId5291" ref="N2643"/>
    <hyperlink r:id="rId5292" ref="M2644"/>
    <hyperlink r:id="rId5293" ref="N2644"/>
    <hyperlink r:id="rId5294" ref="M2645"/>
    <hyperlink r:id="rId5295" ref="N2645"/>
    <hyperlink r:id="rId5296" ref="M2646"/>
    <hyperlink r:id="rId5297" ref="N2646"/>
    <hyperlink r:id="rId5298" ref="M2647"/>
    <hyperlink r:id="rId5299" ref="N2647"/>
    <hyperlink r:id="rId5300" ref="M2648"/>
    <hyperlink r:id="rId5301" ref="N2648"/>
    <hyperlink r:id="rId5302" ref="M2649"/>
    <hyperlink r:id="rId5303" ref="N2649"/>
    <hyperlink r:id="rId5304" ref="M2650"/>
    <hyperlink r:id="rId5305" ref="N2650"/>
    <hyperlink r:id="rId5306" ref="M2651"/>
    <hyperlink r:id="rId5307" ref="N2651"/>
    <hyperlink r:id="rId5308" ref="M2652"/>
    <hyperlink r:id="rId5309" ref="N2652"/>
    <hyperlink r:id="rId5310" ref="M2653"/>
    <hyperlink r:id="rId5311" ref="N2653"/>
    <hyperlink r:id="rId5312" ref="M2654"/>
    <hyperlink r:id="rId5313" ref="N2654"/>
    <hyperlink r:id="rId5314" ref="M2655"/>
    <hyperlink r:id="rId5315" ref="N2655"/>
    <hyperlink r:id="rId5316" ref="M2656"/>
    <hyperlink r:id="rId5317" ref="N2656"/>
    <hyperlink r:id="rId5318" ref="M2657"/>
    <hyperlink r:id="rId5319" ref="N2657"/>
    <hyperlink r:id="rId5320" ref="M2658"/>
    <hyperlink r:id="rId5321" ref="N2658"/>
    <hyperlink r:id="rId5322" ref="M2659"/>
    <hyperlink r:id="rId5323" ref="N2659"/>
    <hyperlink r:id="rId5324" ref="M2660"/>
    <hyperlink r:id="rId5325" ref="N2660"/>
    <hyperlink r:id="rId5326" ref="M2661"/>
    <hyperlink r:id="rId5327" ref="N2661"/>
    <hyperlink r:id="rId5328" ref="M2662"/>
    <hyperlink r:id="rId5329" ref="N2662"/>
    <hyperlink r:id="rId5330" ref="M2663"/>
    <hyperlink r:id="rId5331" ref="N2663"/>
    <hyperlink r:id="rId5332" ref="M2664"/>
    <hyperlink r:id="rId5333" ref="N2664"/>
    <hyperlink r:id="rId5334" ref="M2665"/>
    <hyperlink r:id="rId5335" ref="N2665"/>
    <hyperlink r:id="rId5336" ref="M2666"/>
    <hyperlink r:id="rId5337" ref="N2666"/>
    <hyperlink r:id="rId5338" ref="M2667"/>
    <hyperlink r:id="rId5339" ref="N2667"/>
    <hyperlink r:id="rId5340" ref="M2668"/>
    <hyperlink r:id="rId5341" ref="N2668"/>
    <hyperlink r:id="rId5342" ref="M2669"/>
    <hyperlink r:id="rId5343" ref="N2669"/>
    <hyperlink r:id="rId5344" ref="M2670"/>
    <hyperlink r:id="rId5345" ref="N2670"/>
    <hyperlink r:id="rId5346" ref="M2671"/>
    <hyperlink r:id="rId5347" ref="N2671"/>
    <hyperlink r:id="rId5348" ref="M2672"/>
    <hyperlink r:id="rId5349" ref="N2672"/>
    <hyperlink r:id="rId5350" ref="M2673"/>
    <hyperlink r:id="rId5351" ref="N2673"/>
    <hyperlink r:id="rId5352" ref="M2674"/>
    <hyperlink r:id="rId5353" ref="N2674"/>
    <hyperlink r:id="rId5354" ref="M2675"/>
    <hyperlink r:id="rId5355" ref="N2675"/>
    <hyperlink r:id="rId5356" ref="M2676"/>
    <hyperlink r:id="rId5357" ref="N2676"/>
    <hyperlink r:id="rId5358" ref="M2677"/>
    <hyperlink r:id="rId5359" ref="N2677"/>
    <hyperlink r:id="rId5360" ref="M2678"/>
    <hyperlink r:id="rId5361" ref="N2678"/>
    <hyperlink r:id="rId5362" ref="M2679"/>
    <hyperlink r:id="rId5363" ref="N2679"/>
    <hyperlink r:id="rId5364" ref="M2680"/>
    <hyperlink r:id="rId5365" ref="N2680"/>
    <hyperlink r:id="rId5366" ref="M2681"/>
    <hyperlink r:id="rId5367" ref="N2681"/>
    <hyperlink r:id="rId5368" ref="M2682"/>
    <hyperlink r:id="rId5369" ref="N2682"/>
    <hyperlink r:id="rId5370" ref="M2683"/>
    <hyperlink r:id="rId5371" ref="N2683"/>
    <hyperlink r:id="rId5372" ref="M2684"/>
    <hyperlink r:id="rId5373" ref="N2684"/>
    <hyperlink r:id="rId5374" ref="M2685"/>
    <hyperlink r:id="rId5375" ref="N2685"/>
    <hyperlink r:id="rId5376" ref="M2686"/>
    <hyperlink r:id="rId5377" ref="N2686"/>
    <hyperlink r:id="rId5378" ref="M2687"/>
    <hyperlink r:id="rId5379" ref="N2687"/>
    <hyperlink r:id="rId5380" ref="M2688"/>
    <hyperlink r:id="rId5381" ref="N2688"/>
    <hyperlink r:id="rId5382" ref="M2689"/>
    <hyperlink r:id="rId5383" ref="N2689"/>
    <hyperlink r:id="rId5384" ref="M2690"/>
    <hyperlink r:id="rId5385" ref="N2690"/>
    <hyperlink r:id="rId5386" ref="M2691"/>
    <hyperlink r:id="rId5387" ref="N2691"/>
    <hyperlink r:id="rId5388" ref="M2692"/>
    <hyperlink r:id="rId5389" ref="N2692"/>
    <hyperlink r:id="rId5390" ref="M2693"/>
    <hyperlink r:id="rId5391" ref="N2693"/>
    <hyperlink r:id="rId5392" ref="M2694"/>
    <hyperlink r:id="rId5393" ref="N2694"/>
    <hyperlink r:id="rId5394" ref="M2695"/>
    <hyperlink r:id="rId5395" ref="N2695"/>
    <hyperlink r:id="rId5396" ref="M2696"/>
    <hyperlink r:id="rId5397" ref="N2696"/>
    <hyperlink r:id="rId5398" ref="M2697"/>
    <hyperlink r:id="rId5399" ref="N2697"/>
    <hyperlink r:id="rId5400" ref="M2698"/>
    <hyperlink r:id="rId5401" ref="N2698"/>
    <hyperlink r:id="rId5402" ref="M2699"/>
    <hyperlink r:id="rId5403" ref="N2699"/>
    <hyperlink r:id="rId5404" ref="M2700"/>
    <hyperlink r:id="rId5405" ref="N2700"/>
    <hyperlink r:id="rId5406" ref="M2701"/>
    <hyperlink r:id="rId5407" ref="N2701"/>
    <hyperlink r:id="rId5408" ref="M2702"/>
    <hyperlink r:id="rId5409" ref="N2702"/>
    <hyperlink r:id="rId5410" ref="M2703"/>
    <hyperlink r:id="rId5411" ref="N2703"/>
    <hyperlink r:id="rId5412" ref="M2704"/>
    <hyperlink r:id="rId5413" ref="N2704"/>
    <hyperlink r:id="rId5414" ref="M2705"/>
    <hyperlink r:id="rId5415" ref="N2705"/>
    <hyperlink r:id="rId5416" ref="M2706"/>
    <hyperlink r:id="rId5417" ref="N2706"/>
    <hyperlink r:id="rId5418" ref="M2707"/>
    <hyperlink r:id="rId5419" ref="N2707"/>
    <hyperlink r:id="rId5420" ref="M2708"/>
    <hyperlink r:id="rId5421" ref="N2708"/>
    <hyperlink r:id="rId5422" ref="M2709"/>
    <hyperlink r:id="rId5423" ref="N2709"/>
    <hyperlink r:id="rId5424" ref="M2710"/>
    <hyperlink r:id="rId5425" ref="N2710"/>
    <hyperlink r:id="rId5426" ref="M2711"/>
    <hyperlink r:id="rId5427" ref="N2711"/>
    <hyperlink r:id="rId5428" ref="M2712"/>
    <hyperlink r:id="rId5429" ref="N2712"/>
    <hyperlink r:id="rId5430" ref="M2713"/>
    <hyperlink r:id="rId5431" ref="N2713"/>
    <hyperlink r:id="rId5432" ref="M2714"/>
    <hyperlink r:id="rId5433" ref="N2714"/>
    <hyperlink r:id="rId5434" ref="M2715"/>
    <hyperlink r:id="rId5435" ref="N2715"/>
    <hyperlink r:id="rId5436" ref="M2716"/>
    <hyperlink r:id="rId5437" ref="N2716"/>
    <hyperlink r:id="rId5438" ref="M2717"/>
    <hyperlink r:id="rId5439" ref="N2717"/>
    <hyperlink r:id="rId5440" ref="M2718"/>
    <hyperlink r:id="rId5441" ref="N2718"/>
    <hyperlink r:id="rId5442" ref="M2719"/>
    <hyperlink r:id="rId5443" ref="N2719"/>
    <hyperlink r:id="rId5444" ref="M2720"/>
    <hyperlink r:id="rId5445" ref="N2720"/>
    <hyperlink r:id="rId5446" ref="M2721"/>
    <hyperlink r:id="rId5447" ref="N2721"/>
    <hyperlink r:id="rId5448" ref="M2722"/>
    <hyperlink r:id="rId5449" ref="N2722"/>
    <hyperlink r:id="rId5450" ref="M2723"/>
    <hyperlink r:id="rId5451" ref="N2723"/>
    <hyperlink r:id="rId5452" ref="M2724"/>
    <hyperlink r:id="rId5453" ref="N2724"/>
    <hyperlink r:id="rId5454" ref="M2725"/>
    <hyperlink r:id="rId5455" ref="N2725"/>
    <hyperlink r:id="rId5456" ref="M2726"/>
    <hyperlink r:id="rId5457" ref="N2726"/>
    <hyperlink r:id="rId5458" ref="M2727"/>
    <hyperlink r:id="rId5459" ref="N2727"/>
    <hyperlink r:id="rId5460" ref="M2728"/>
    <hyperlink r:id="rId5461" ref="N2728"/>
    <hyperlink r:id="rId5462" ref="M2729"/>
    <hyperlink r:id="rId5463" ref="N2729"/>
    <hyperlink r:id="rId5464" ref="M2730"/>
    <hyperlink r:id="rId5465" ref="N2730"/>
    <hyperlink r:id="rId5466" ref="M2731"/>
    <hyperlink r:id="rId5467" ref="N2731"/>
    <hyperlink r:id="rId5468" ref="M2732"/>
    <hyperlink r:id="rId5469" ref="N2732"/>
    <hyperlink r:id="rId5470" ref="M2733"/>
    <hyperlink r:id="rId5471" ref="N2733"/>
    <hyperlink r:id="rId5472" ref="M2734"/>
    <hyperlink r:id="rId5473" ref="N2734"/>
    <hyperlink r:id="rId5474" ref="M2735"/>
    <hyperlink r:id="rId5475" ref="N2735"/>
    <hyperlink r:id="rId5476" ref="M2736"/>
    <hyperlink r:id="rId5477" ref="N2736"/>
    <hyperlink r:id="rId5478" ref="M2737"/>
    <hyperlink r:id="rId5479" ref="N2737"/>
    <hyperlink r:id="rId5480" ref="M2738"/>
    <hyperlink r:id="rId5481" ref="N2738"/>
    <hyperlink r:id="rId5482" ref="M2739"/>
    <hyperlink r:id="rId5483" ref="N2739"/>
    <hyperlink r:id="rId5484" ref="M2740"/>
    <hyperlink r:id="rId5485" ref="N2740"/>
    <hyperlink r:id="rId5486" ref="M2741"/>
    <hyperlink r:id="rId5487" ref="N2741"/>
    <hyperlink r:id="rId5488" ref="M2742"/>
    <hyperlink r:id="rId5489" ref="N2742"/>
    <hyperlink r:id="rId5490" ref="M2743"/>
    <hyperlink r:id="rId5491" ref="N2743"/>
    <hyperlink r:id="rId5492" ref="M2744"/>
    <hyperlink r:id="rId5493" ref="N2744"/>
    <hyperlink r:id="rId5494" ref="M2745"/>
    <hyperlink r:id="rId5495" ref="N2745"/>
    <hyperlink r:id="rId5496" ref="M2746"/>
    <hyperlink r:id="rId5497" ref="N2746"/>
    <hyperlink r:id="rId5498" ref="M2747"/>
    <hyperlink r:id="rId5499" ref="N2747"/>
    <hyperlink r:id="rId5500" ref="M2748"/>
    <hyperlink r:id="rId5501" ref="N2748"/>
    <hyperlink r:id="rId5502" ref="M2749"/>
    <hyperlink r:id="rId5503" ref="N2749"/>
    <hyperlink r:id="rId5504" ref="M2750"/>
    <hyperlink r:id="rId5505" ref="N2750"/>
    <hyperlink r:id="rId5506" ref="M2751"/>
    <hyperlink r:id="rId5507" ref="N2751"/>
    <hyperlink r:id="rId5508" ref="M2752"/>
    <hyperlink r:id="rId5509" ref="N2752"/>
    <hyperlink r:id="rId5510" ref="M2753"/>
    <hyperlink r:id="rId5511" ref="N2753"/>
    <hyperlink r:id="rId5512" ref="M2754"/>
    <hyperlink r:id="rId5513" ref="N2754"/>
    <hyperlink r:id="rId5514" ref="M2755"/>
    <hyperlink r:id="rId5515" ref="N2755"/>
    <hyperlink r:id="rId5516" ref="M2756"/>
    <hyperlink r:id="rId5517" ref="N2756"/>
    <hyperlink r:id="rId5518" ref="M2757"/>
    <hyperlink r:id="rId5519" ref="N2757"/>
    <hyperlink r:id="rId5520" ref="M2758"/>
    <hyperlink r:id="rId5521" ref="N2758"/>
    <hyperlink r:id="rId5522" ref="M2759"/>
    <hyperlink r:id="rId5523" ref="N2759"/>
    <hyperlink r:id="rId5524" ref="M2760"/>
    <hyperlink r:id="rId5525" ref="N2760"/>
    <hyperlink r:id="rId5526" ref="M2761"/>
    <hyperlink r:id="rId5527" ref="N2761"/>
    <hyperlink r:id="rId5528" ref="M2762"/>
    <hyperlink r:id="rId5529" ref="N2762"/>
    <hyperlink r:id="rId5530" ref="M2763"/>
    <hyperlink r:id="rId5531" ref="N2763"/>
    <hyperlink r:id="rId5532" ref="M2764"/>
    <hyperlink r:id="rId5533" ref="N2764"/>
    <hyperlink r:id="rId5534" ref="M2765"/>
    <hyperlink r:id="rId5535" ref="N2765"/>
    <hyperlink r:id="rId5536" ref="M2766"/>
    <hyperlink r:id="rId5537" ref="N2766"/>
    <hyperlink r:id="rId5538" ref="M2767"/>
    <hyperlink r:id="rId5539" ref="N2767"/>
    <hyperlink r:id="rId5540" ref="M2768"/>
    <hyperlink r:id="rId5541" ref="N2768"/>
    <hyperlink r:id="rId5542" ref="M2769"/>
    <hyperlink r:id="rId5543" ref="N2769"/>
    <hyperlink r:id="rId5544" ref="M2770"/>
    <hyperlink r:id="rId5545" ref="N2770"/>
    <hyperlink r:id="rId5546" ref="M2771"/>
    <hyperlink r:id="rId5547" ref="N2771"/>
    <hyperlink r:id="rId5548" ref="M2772"/>
    <hyperlink r:id="rId5549" ref="N2772"/>
    <hyperlink r:id="rId5550" ref="M2773"/>
    <hyperlink r:id="rId5551" ref="N2773"/>
    <hyperlink r:id="rId5552" ref="M2774"/>
    <hyperlink r:id="rId5553" ref="N2774"/>
    <hyperlink r:id="rId5554" ref="M2775"/>
    <hyperlink r:id="rId5555" ref="N2775"/>
    <hyperlink r:id="rId5556" ref="M2776"/>
    <hyperlink r:id="rId5557" ref="N2776"/>
    <hyperlink r:id="rId5558" ref="M2777"/>
    <hyperlink r:id="rId5559" ref="N2777"/>
    <hyperlink r:id="rId5560" ref="M2778"/>
    <hyperlink r:id="rId5561" ref="N2778"/>
    <hyperlink r:id="rId5562" ref="M2779"/>
    <hyperlink r:id="rId5563" ref="N2779"/>
    <hyperlink r:id="rId5564" ref="M2780"/>
    <hyperlink r:id="rId5565" ref="N2780"/>
    <hyperlink r:id="rId5566" ref="M2781"/>
    <hyperlink r:id="rId5567" ref="N2781"/>
    <hyperlink r:id="rId5568" ref="M2782"/>
    <hyperlink r:id="rId5569" ref="N2782"/>
    <hyperlink r:id="rId5570" ref="M2783"/>
    <hyperlink r:id="rId5571" ref="N2783"/>
    <hyperlink r:id="rId5572" ref="M2784"/>
    <hyperlink r:id="rId5573" ref="N2784"/>
    <hyperlink r:id="rId5574" ref="M2785"/>
    <hyperlink r:id="rId5575" ref="N2785"/>
    <hyperlink r:id="rId5576" ref="M2786"/>
    <hyperlink r:id="rId5577" ref="N2786"/>
    <hyperlink r:id="rId5578" ref="M2787"/>
    <hyperlink r:id="rId5579" ref="N2787"/>
    <hyperlink r:id="rId5580" ref="M2788"/>
    <hyperlink r:id="rId5581" ref="N2788"/>
    <hyperlink r:id="rId5582" ref="M2789"/>
    <hyperlink r:id="rId5583" ref="N2789"/>
    <hyperlink r:id="rId5584" ref="M2790"/>
    <hyperlink r:id="rId5585" ref="N2790"/>
    <hyperlink r:id="rId5586" ref="M2791"/>
    <hyperlink r:id="rId5587" ref="N2791"/>
    <hyperlink r:id="rId5588" ref="M2792"/>
    <hyperlink r:id="rId5589" ref="N2792"/>
    <hyperlink r:id="rId5590" ref="M2793"/>
    <hyperlink r:id="rId5591" ref="N2793"/>
    <hyperlink r:id="rId5592" ref="M2794"/>
    <hyperlink r:id="rId5593" ref="N2794"/>
    <hyperlink r:id="rId5594" ref="M2795"/>
    <hyperlink r:id="rId5595" ref="N2795"/>
    <hyperlink r:id="rId5596" ref="M2796"/>
    <hyperlink r:id="rId5597" ref="N2796"/>
    <hyperlink r:id="rId5598" ref="M2797"/>
    <hyperlink r:id="rId5599" ref="N2797"/>
    <hyperlink r:id="rId5600" ref="M2798"/>
    <hyperlink r:id="rId5601" ref="N2798"/>
    <hyperlink r:id="rId5602" ref="M2799"/>
    <hyperlink r:id="rId5603" ref="N2799"/>
    <hyperlink r:id="rId5604" ref="M2800"/>
    <hyperlink r:id="rId5605" ref="N2800"/>
    <hyperlink r:id="rId5606" ref="M2801"/>
    <hyperlink r:id="rId5607" ref="N2801"/>
    <hyperlink r:id="rId5608" ref="M2802"/>
    <hyperlink r:id="rId5609" ref="N2802"/>
    <hyperlink r:id="rId5610" ref="M2803"/>
    <hyperlink r:id="rId5611" ref="N2803"/>
    <hyperlink r:id="rId5612" ref="M2804"/>
    <hyperlink r:id="rId5613" ref="N2804"/>
    <hyperlink r:id="rId5614" ref="M2805"/>
    <hyperlink r:id="rId5615" ref="N2805"/>
    <hyperlink r:id="rId5616" ref="M2806"/>
    <hyperlink r:id="rId5617" ref="N2806"/>
    <hyperlink r:id="rId5618" ref="M2807"/>
    <hyperlink r:id="rId5619" ref="N2807"/>
    <hyperlink r:id="rId5620" ref="M2808"/>
    <hyperlink r:id="rId5621" ref="N2808"/>
    <hyperlink r:id="rId5622" ref="M2809"/>
    <hyperlink r:id="rId5623" ref="N2809"/>
    <hyperlink r:id="rId5624" ref="M2810"/>
    <hyperlink r:id="rId5625" ref="N2810"/>
    <hyperlink r:id="rId5626" ref="M2811"/>
    <hyperlink r:id="rId5627" ref="N2811"/>
    <hyperlink r:id="rId5628" ref="M2812"/>
    <hyperlink r:id="rId5629" ref="N2812"/>
    <hyperlink r:id="rId5630" ref="M2813"/>
    <hyperlink r:id="rId5631" ref="N2813"/>
    <hyperlink r:id="rId5632" ref="M2814"/>
    <hyperlink r:id="rId5633" ref="N2814"/>
    <hyperlink r:id="rId5634" ref="M2815"/>
    <hyperlink r:id="rId5635" ref="N2815"/>
    <hyperlink r:id="rId5636" ref="M2816"/>
    <hyperlink r:id="rId5637" ref="N2816"/>
    <hyperlink r:id="rId5638" ref="M2817"/>
    <hyperlink r:id="rId5639" ref="N2817"/>
    <hyperlink r:id="rId5640" ref="M2818"/>
    <hyperlink r:id="rId5641" ref="N2818"/>
    <hyperlink r:id="rId5642" ref="M2819"/>
    <hyperlink r:id="rId5643" ref="N2819"/>
    <hyperlink r:id="rId5644" ref="M2820"/>
    <hyperlink r:id="rId5645" ref="N2820"/>
    <hyperlink r:id="rId5646" ref="M2821"/>
    <hyperlink r:id="rId5647" ref="N2821"/>
    <hyperlink r:id="rId5648" ref="M2822"/>
    <hyperlink r:id="rId5649" ref="N2822"/>
    <hyperlink r:id="rId5650" ref="M2823"/>
    <hyperlink r:id="rId5651" ref="N2823"/>
    <hyperlink r:id="rId5652" ref="M2824"/>
    <hyperlink r:id="rId5653" ref="N2824"/>
    <hyperlink r:id="rId5654" ref="M2825"/>
    <hyperlink r:id="rId5655" ref="N2825"/>
    <hyperlink r:id="rId5656" ref="M2826"/>
    <hyperlink r:id="rId5657" ref="N2826"/>
    <hyperlink r:id="rId5658" ref="M2827"/>
    <hyperlink r:id="rId5659" ref="N2827"/>
    <hyperlink r:id="rId5660" ref="M2828"/>
    <hyperlink r:id="rId5661" ref="N2828"/>
    <hyperlink r:id="rId5662" ref="M2829"/>
    <hyperlink r:id="rId5663" ref="N2829"/>
    <hyperlink r:id="rId5664" ref="M2830"/>
    <hyperlink r:id="rId5665" ref="N2830"/>
    <hyperlink r:id="rId5666" ref="M2831"/>
    <hyperlink r:id="rId5667" ref="N2831"/>
    <hyperlink r:id="rId5668" ref="M2832"/>
    <hyperlink r:id="rId5669" ref="N2832"/>
    <hyperlink r:id="rId5670" ref="M2833"/>
    <hyperlink r:id="rId5671" ref="N2833"/>
    <hyperlink r:id="rId5672" ref="M2834"/>
    <hyperlink r:id="rId5673" ref="N2834"/>
    <hyperlink r:id="rId5674" ref="M2835"/>
    <hyperlink r:id="rId5675" ref="N2835"/>
    <hyperlink r:id="rId5676" ref="M2836"/>
    <hyperlink r:id="rId5677" ref="N2836"/>
    <hyperlink r:id="rId5678" ref="M2837"/>
    <hyperlink r:id="rId5679" ref="N2837"/>
    <hyperlink r:id="rId5680" ref="M2838"/>
    <hyperlink r:id="rId5681" ref="N2838"/>
    <hyperlink r:id="rId5682" ref="M2839"/>
    <hyperlink r:id="rId5683" ref="N2839"/>
    <hyperlink r:id="rId5684" ref="M2840"/>
    <hyperlink r:id="rId5685" ref="N2840"/>
    <hyperlink r:id="rId5686" ref="M2841"/>
    <hyperlink r:id="rId5687" ref="N2841"/>
    <hyperlink r:id="rId5688" ref="M2842"/>
    <hyperlink r:id="rId5689" ref="N2842"/>
    <hyperlink r:id="rId5690" ref="M2843"/>
    <hyperlink r:id="rId5691" ref="N2843"/>
    <hyperlink r:id="rId5692" ref="M2844"/>
    <hyperlink r:id="rId5693" ref="N2844"/>
    <hyperlink r:id="rId5694" ref="M2845"/>
    <hyperlink r:id="rId5695" ref="N2845"/>
    <hyperlink r:id="rId5696" ref="M2846"/>
    <hyperlink r:id="rId5697" ref="N2846"/>
    <hyperlink r:id="rId5698" ref="M2847"/>
    <hyperlink r:id="rId5699" ref="N2847"/>
    <hyperlink r:id="rId5700" ref="M2848"/>
    <hyperlink r:id="rId5701" ref="N2848"/>
    <hyperlink r:id="rId5702" ref="M2849"/>
    <hyperlink r:id="rId5703" ref="N2849"/>
    <hyperlink r:id="rId5704" ref="M2850"/>
    <hyperlink r:id="rId5705" ref="N2850"/>
    <hyperlink r:id="rId5706" ref="M2851"/>
    <hyperlink r:id="rId5707" ref="N2851"/>
    <hyperlink r:id="rId5708" ref="M2852"/>
    <hyperlink r:id="rId5709" ref="N2852"/>
    <hyperlink r:id="rId5710" ref="M2853"/>
    <hyperlink r:id="rId5711" ref="N2853"/>
    <hyperlink r:id="rId5712" ref="M2854"/>
    <hyperlink r:id="rId5713" ref="N2854"/>
    <hyperlink r:id="rId5714" ref="M2855"/>
    <hyperlink r:id="rId5715" ref="N2855"/>
    <hyperlink r:id="rId5716" ref="M2856"/>
    <hyperlink r:id="rId5717" ref="N2856"/>
    <hyperlink r:id="rId5718" ref="M2857"/>
    <hyperlink r:id="rId5719" ref="N2857"/>
    <hyperlink r:id="rId5720" ref="M2858"/>
    <hyperlink r:id="rId5721" ref="N2858"/>
    <hyperlink r:id="rId5722" ref="M2859"/>
    <hyperlink r:id="rId5723" ref="N2859"/>
    <hyperlink r:id="rId5724" ref="M2860"/>
    <hyperlink r:id="rId5725" ref="N2860"/>
    <hyperlink r:id="rId5726" ref="M2861"/>
    <hyperlink r:id="rId5727" ref="N2861"/>
    <hyperlink r:id="rId5728" ref="M2862"/>
    <hyperlink r:id="rId5729" ref="N2862"/>
    <hyperlink r:id="rId5730" ref="M2863"/>
    <hyperlink r:id="rId5731" ref="N2863"/>
    <hyperlink r:id="rId5732" ref="M2864"/>
    <hyperlink r:id="rId5733" ref="N2864"/>
    <hyperlink r:id="rId5734" ref="M2865"/>
    <hyperlink r:id="rId5735" ref="N2865"/>
    <hyperlink r:id="rId5736" ref="M2866"/>
    <hyperlink r:id="rId5737" ref="N2866"/>
    <hyperlink r:id="rId5738" ref="M2867"/>
    <hyperlink r:id="rId5739" ref="N2867"/>
    <hyperlink r:id="rId5740" ref="M2868"/>
    <hyperlink r:id="rId5741" ref="N2868"/>
    <hyperlink r:id="rId5742" ref="M2869"/>
    <hyperlink r:id="rId5743" ref="N2869"/>
    <hyperlink r:id="rId5744" ref="M2870"/>
    <hyperlink r:id="rId5745" ref="N2870"/>
    <hyperlink r:id="rId5746" ref="M2871"/>
    <hyperlink r:id="rId5747" ref="N2871"/>
    <hyperlink r:id="rId5748" ref="M2872"/>
    <hyperlink r:id="rId5749" ref="N2872"/>
    <hyperlink r:id="rId5750" ref="M2873"/>
    <hyperlink r:id="rId5751" ref="N2873"/>
    <hyperlink r:id="rId5752" ref="M2874"/>
    <hyperlink r:id="rId5753" ref="N2874"/>
    <hyperlink r:id="rId5754" ref="M2875"/>
    <hyperlink r:id="rId5755" ref="N2875"/>
    <hyperlink r:id="rId5756" ref="M2876"/>
    <hyperlink r:id="rId5757" ref="N2876"/>
    <hyperlink r:id="rId5758" ref="M2877"/>
    <hyperlink r:id="rId5759" ref="N2877"/>
    <hyperlink r:id="rId5760" ref="M2878"/>
    <hyperlink r:id="rId5761" ref="N2878"/>
    <hyperlink r:id="rId5762" ref="M2879"/>
    <hyperlink r:id="rId5763" ref="N2879"/>
    <hyperlink r:id="rId5764" ref="M2880"/>
    <hyperlink r:id="rId5765" ref="N2880"/>
    <hyperlink r:id="rId5766" ref="M2881"/>
    <hyperlink r:id="rId5767" ref="N2881"/>
    <hyperlink r:id="rId5768" ref="M2882"/>
    <hyperlink r:id="rId5769" ref="N2882"/>
    <hyperlink r:id="rId5770" ref="M2883"/>
    <hyperlink r:id="rId5771" ref="N2883"/>
    <hyperlink r:id="rId5772" ref="M2884"/>
    <hyperlink r:id="rId5773" ref="N2884"/>
    <hyperlink r:id="rId5774" ref="M2885"/>
    <hyperlink r:id="rId5775" ref="N2885"/>
    <hyperlink r:id="rId5776" ref="M2886"/>
    <hyperlink r:id="rId5777" ref="N2886"/>
    <hyperlink r:id="rId5778" ref="M2887"/>
    <hyperlink r:id="rId5779" ref="N2887"/>
    <hyperlink r:id="rId5780" ref="M2888"/>
    <hyperlink r:id="rId5781" ref="N2888"/>
    <hyperlink r:id="rId5782" ref="M2889"/>
    <hyperlink r:id="rId5783" ref="N2889"/>
    <hyperlink r:id="rId5784" ref="M2890"/>
    <hyperlink r:id="rId5785" ref="N2890"/>
    <hyperlink r:id="rId5786" ref="M2891"/>
    <hyperlink r:id="rId5787" ref="N2891"/>
    <hyperlink r:id="rId5788" ref="M2892"/>
    <hyperlink r:id="rId5789" ref="N2892"/>
    <hyperlink r:id="rId5790" ref="M2893"/>
    <hyperlink r:id="rId5791" ref="N2893"/>
    <hyperlink r:id="rId5792" ref="M2894"/>
    <hyperlink r:id="rId5793" ref="N2894"/>
    <hyperlink r:id="rId5794" ref="M2895"/>
    <hyperlink r:id="rId5795" ref="N2895"/>
    <hyperlink r:id="rId5796" ref="M2896"/>
    <hyperlink r:id="rId5797" ref="N2896"/>
    <hyperlink r:id="rId5798" ref="M2897"/>
    <hyperlink r:id="rId5799" ref="N2897"/>
    <hyperlink r:id="rId5800" ref="M2898"/>
    <hyperlink r:id="rId5801" ref="N2898"/>
    <hyperlink r:id="rId5802" ref="M2899"/>
    <hyperlink r:id="rId5803" ref="N2899"/>
    <hyperlink r:id="rId5804" ref="M2900"/>
    <hyperlink r:id="rId5805" ref="N2900"/>
    <hyperlink r:id="rId5806" ref="M2901"/>
    <hyperlink r:id="rId5807" ref="N2901"/>
    <hyperlink r:id="rId5808" ref="M2902"/>
    <hyperlink r:id="rId5809" ref="N2902"/>
    <hyperlink r:id="rId5810" ref="M2903"/>
    <hyperlink r:id="rId5811" ref="N2903"/>
    <hyperlink r:id="rId5812" ref="M2904"/>
    <hyperlink r:id="rId5813" ref="N2904"/>
    <hyperlink r:id="rId5814" ref="M2905"/>
    <hyperlink r:id="rId5815" ref="N2905"/>
    <hyperlink r:id="rId5816" ref="M2906"/>
    <hyperlink r:id="rId5817" ref="N2906"/>
    <hyperlink r:id="rId5818" ref="M2907"/>
    <hyperlink r:id="rId5819" ref="N2907"/>
    <hyperlink r:id="rId5820" ref="M2908"/>
    <hyperlink r:id="rId5821" ref="N2908"/>
    <hyperlink r:id="rId5822" ref="M2909"/>
    <hyperlink r:id="rId5823" ref="N2909"/>
    <hyperlink r:id="rId5824" ref="M2910"/>
    <hyperlink r:id="rId5825" ref="N2910"/>
    <hyperlink r:id="rId5826" ref="M2911"/>
    <hyperlink r:id="rId5827" ref="N2911"/>
    <hyperlink r:id="rId5828" ref="M2912"/>
    <hyperlink r:id="rId5829" ref="N2912"/>
    <hyperlink r:id="rId5830" ref="M2913"/>
    <hyperlink r:id="rId5831" ref="N2913"/>
    <hyperlink r:id="rId5832" ref="M2914"/>
    <hyperlink r:id="rId5833" ref="N2914"/>
    <hyperlink r:id="rId5834" ref="M2915"/>
    <hyperlink r:id="rId5835" ref="N2915"/>
    <hyperlink r:id="rId5836" ref="M2916"/>
    <hyperlink r:id="rId5837" ref="N2916"/>
    <hyperlink r:id="rId5838" ref="M2917"/>
    <hyperlink r:id="rId5839" ref="N2917"/>
    <hyperlink r:id="rId5840" ref="M2918"/>
    <hyperlink r:id="rId5841" ref="N2918"/>
    <hyperlink r:id="rId5842" ref="M2919"/>
    <hyperlink r:id="rId5843" ref="N2919"/>
    <hyperlink r:id="rId5844" ref="M2920"/>
    <hyperlink r:id="rId5845" ref="N2920"/>
    <hyperlink r:id="rId5846" ref="M2921"/>
    <hyperlink r:id="rId5847" ref="N2921"/>
    <hyperlink r:id="rId5848" ref="M2922"/>
    <hyperlink r:id="rId5849" ref="N2922"/>
    <hyperlink r:id="rId5850" ref="M2923"/>
    <hyperlink r:id="rId5851" ref="N2923"/>
    <hyperlink r:id="rId5852" ref="M2924"/>
    <hyperlink r:id="rId5853" ref="N2924"/>
    <hyperlink r:id="rId5854" ref="M2925"/>
    <hyperlink r:id="rId5855" ref="N2925"/>
    <hyperlink r:id="rId5856" ref="M2926"/>
    <hyperlink r:id="rId5857" ref="N2926"/>
    <hyperlink r:id="rId5858" ref="M2927"/>
    <hyperlink r:id="rId5859" ref="N2927"/>
    <hyperlink r:id="rId5860" ref="M2928"/>
    <hyperlink r:id="rId5861" ref="N2928"/>
    <hyperlink r:id="rId5862" ref="M2929"/>
    <hyperlink r:id="rId5863" ref="N2929"/>
  </hyperlinks>
  <drawing r:id="rId586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9.25"/>
    <col customWidth="1" min="3" max="3" width="36.13"/>
    <col customWidth="1" min="4" max="4" width="21.88"/>
  </cols>
  <sheetData>
    <row r="1">
      <c r="A1" s="1" t="s">
        <v>13719</v>
      </c>
      <c r="B1" s="1" t="s">
        <v>897</v>
      </c>
      <c r="C1" s="1" t="s">
        <v>121</v>
      </c>
      <c r="D1" s="1" t="s">
        <v>13720</v>
      </c>
      <c r="F1" s="3" t="s">
        <v>21</v>
      </c>
      <c r="G1" s="4">
        <v>46085.107648749996</v>
      </c>
    </row>
    <row r="2">
      <c r="A2" s="3" t="b">
        <v>1</v>
      </c>
      <c r="B2" s="3" t="s">
        <v>13721</v>
      </c>
      <c r="C2" s="3" t="s">
        <v>13722</v>
      </c>
    </row>
    <row r="3">
      <c r="A3" s="3" t="b">
        <v>0</v>
      </c>
      <c r="B3" s="3" t="s">
        <v>13723</v>
      </c>
      <c r="C3" s="3" t="s">
        <v>13724</v>
      </c>
      <c r="D3" s="2"/>
    </row>
    <row r="4">
      <c r="A4" s="3" t="b">
        <v>0</v>
      </c>
      <c r="B4" s="3" t="s">
        <v>13725</v>
      </c>
      <c r="C4" s="3" t="s">
        <v>13726</v>
      </c>
      <c r="D4" s="3" t="s">
        <v>7010</v>
      </c>
    </row>
    <row r="5">
      <c r="A5" s="3" t="b">
        <v>1</v>
      </c>
      <c r="B5" s="3" t="s">
        <v>13727</v>
      </c>
      <c r="C5" s="3" t="s">
        <v>807</v>
      </c>
      <c r="D5" s="3" t="s">
        <v>6165</v>
      </c>
    </row>
    <row r="6">
      <c r="A6" s="3" t="b">
        <v>1</v>
      </c>
      <c r="B6" s="3" t="s">
        <v>13728</v>
      </c>
      <c r="C6" s="3" t="s">
        <v>13729</v>
      </c>
      <c r="D6" s="3" t="s">
        <v>12841</v>
      </c>
    </row>
    <row r="7">
      <c r="A7" s="3" t="b">
        <v>0</v>
      </c>
      <c r="B7" s="3" t="s">
        <v>346</v>
      </c>
      <c r="C7" s="3" t="s">
        <v>505</v>
      </c>
      <c r="D7" s="3" t="s">
        <v>6264</v>
      </c>
    </row>
    <row r="8">
      <c r="A8" s="3" t="b">
        <v>0</v>
      </c>
      <c r="B8" s="3" t="s">
        <v>13730</v>
      </c>
      <c r="C8" s="3" t="s">
        <v>13731</v>
      </c>
      <c r="D8" s="3" t="s">
        <v>12623</v>
      </c>
    </row>
    <row r="9">
      <c r="A9" s="3" t="b">
        <v>1</v>
      </c>
      <c r="B9" s="3" t="s">
        <v>13732</v>
      </c>
      <c r="C9" s="3" t="s">
        <v>13733</v>
      </c>
      <c r="D9" s="3" t="s">
        <v>13592</v>
      </c>
    </row>
    <row r="10">
      <c r="A10" s="3" t="b">
        <v>0</v>
      </c>
      <c r="B10" s="3" t="s">
        <v>13734</v>
      </c>
      <c r="C10" s="3" t="s">
        <v>13735</v>
      </c>
      <c r="D10" s="3" t="s">
        <v>1177</v>
      </c>
    </row>
    <row r="11">
      <c r="A11" s="3" t="b">
        <v>1</v>
      </c>
      <c r="B11" s="3" t="s">
        <v>13736</v>
      </c>
      <c r="C11" s="3" t="s">
        <v>13737</v>
      </c>
      <c r="D11" s="3" t="s">
        <v>13548</v>
      </c>
    </row>
    <row r="12">
      <c r="A12" s="3" t="b">
        <v>1</v>
      </c>
      <c r="B12" s="3" t="s">
        <v>13738</v>
      </c>
      <c r="C12" s="3" t="s">
        <v>13739</v>
      </c>
      <c r="D12" s="3" t="s">
        <v>7327</v>
      </c>
    </row>
    <row r="13">
      <c r="A13" s="3" t="b">
        <v>0</v>
      </c>
      <c r="B13" s="3" t="s">
        <v>13740</v>
      </c>
      <c r="C13" s="3" t="s">
        <v>13741</v>
      </c>
      <c r="D13" s="3" t="s">
        <v>12752</v>
      </c>
    </row>
    <row r="14">
      <c r="A14" s="3" t="b">
        <v>1</v>
      </c>
      <c r="B14" s="3" t="s">
        <v>13742</v>
      </c>
      <c r="C14" s="3" t="s">
        <v>13743</v>
      </c>
      <c r="D14" s="3" t="s">
        <v>1138</v>
      </c>
    </row>
    <row r="15">
      <c r="A15" s="3" t="b">
        <v>0</v>
      </c>
      <c r="B15" s="3" t="s">
        <v>13744</v>
      </c>
      <c r="C15" s="3" t="s">
        <v>13745</v>
      </c>
      <c r="D15" s="3" t="s">
        <v>12864</v>
      </c>
    </row>
    <row r="16">
      <c r="A16" s="3" t="b">
        <v>1</v>
      </c>
      <c r="B16" s="3" t="s">
        <v>13746</v>
      </c>
      <c r="C16" s="3" t="s">
        <v>13747</v>
      </c>
      <c r="D16" s="3" t="s">
        <v>1326</v>
      </c>
    </row>
    <row r="17">
      <c r="A17" s="3" t="b">
        <v>0</v>
      </c>
      <c r="B17" s="3" t="s">
        <v>439</v>
      </c>
      <c r="C17" s="3" t="s">
        <v>440</v>
      </c>
      <c r="D17" s="3" t="s">
        <v>13014</v>
      </c>
    </row>
    <row r="18">
      <c r="A18" s="3" t="b">
        <v>0</v>
      </c>
      <c r="B18" s="3" t="s">
        <v>13748</v>
      </c>
      <c r="C18" s="3" t="s">
        <v>13749</v>
      </c>
      <c r="D18" s="3" t="s">
        <v>7744</v>
      </c>
    </row>
    <row r="19">
      <c r="A19" s="3" t="b">
        <v>0</v>
      </c>
      <c r="B19" s="3" t="s">
        <v>13750</v>
      </c>
      <c r="C19" s="3" t="s">
        <v>13751</v>
      </c>
      <c r="D19" s="3" t="s">
        <v>6597</v>
      </c>
    </row>
    <row r="20">
      <c r="A20" s="3" t="b">
        <v>1</v>
      </c>
      <c r="B20" s="3" t="s">
        <v>13752</v>
      </c>
      <c r="C20" s="3" t="s">
        <v>13753</v>
      </c>
      <c r="D20" s="3" t="s">
        <v>5020</v>
      </c>
    </row>
    <row r="21">
      <c r="A21" s="3" t="b">
        <v>0</v>
      </c>
      <c r="B21" s="3" t="s">
        <v>13754</v>
      </c>
      <c r="C21" s="3" t="s">
        <v>13755</v>
      </c>
      <c r="D21" s="3" t="s">
        <v>2631</v>
      </c>
    </row>
    <row r="22">
      <c r="A22" s="3" t="b">
        <v>1</v>
      </c>
      <c r="B22" s="3" t="s">
        <v>373</v>
      </c>
      <c r="C22" s="3" t="s">
        <v>617</v>
      </c>
      <c r="D22" s="3" t="s">
        <v>13296</v>
      </c>
    </row>
    <row r="23">
      <c r="A23" s="3" t="b">
        <v>1</v>
      </c>
      <c r="B23" s="3" t="s">
        <v>421</v>
      </c>
      <c r="C23" s="3" t="s">
        <v>422</v>
      </c>
      <c r="D23" s="3" t="s">
        <v>7736</v>
      </c>
    </row>
    <row r="24">
      <c r="A24" s="3" t="b">
        <v>1</v>
      </c>
      <c r="B24" s="3" t="s">
        <v>13756</v>
      </c>
      <c r="C24" s="3" t="s">
        <v>13757</v>
      </c>
      <c r="D24" s="3" t="s">
        <v>2626</v>
      </c>
    </row>
    <row r="25">
      <c r="A25" s="3" t="b">
        <v>1</v>
      </c>
      <c r="B25" s="3" t="s">
        <v>241</v>
      </c>
      <c r="C25" s="3" t="s">
        <v>242</v>
      </c>
      <c r="D25" s="3" t="s">
        <v>12593</v>
      </c>
    </row>
    <row r="26">
      <c r="A26" s="3" t="b">
        <v>0</v>
      </c>
      <c r="B26" s="3" t="s">
        <v>13758</v>
      </c>
      <c r="C26" s="3" t="s">
        <v>13759</v>
      </c>
      <c r="D26" s="3" t="s">
        <v>3150</v>
      </c>
    </row>
    <row r="27">
      <c r="A27" s="3" t="b">
        <v>0</v>
      </c>
      <c r="B27" s="3" t="s">
        <v>13760</v>
      </c>
      <c r="C27" s="3" t="s">
        <v>13761</v>
      </c>
      <c r="D27" s="3" t="s">
        <v>2355</v>
      </c>
    </row>
    <row r="28">
      <c r="A28" s="3" t="b">
        <v>1</v>
      </c>
      <c r="B28" s="3" t="s">
        <v>13762</v>
      </c>
      <c r="C28" s="3" t="s">
        <v>13763</v>
      </c>
      <c r="D28" s="3" t="s">
        <v>7898</v>
      </c>
    </row>
    <row r="29">
      <c r="A29" s="3" t="b">
        <v>1</v>
      </c>
      <c r="B29" s="3" t="s">
        <v>13764</v>
      </c>
      <c r="C29" s="3" t="s">
        <v>13765</v>
      </c>
      <c r="D29" s="3" t="s">
        <v>7383</v>
      </c>
    </row>
    <row r="30">
      <c r="A30" s="3" t="b">
        <v>0</v>
      </c>
      <c r="B30" s="3" t="s">
        <v>427</v>
      </c>
      <c r="C30" s="3" t="s">
        <v>428</v>
      </c>
      <c r="D30" s="3" t="s">
        <v>13569</v>
      </c>
    </row>
    <row r="31">
      <c r="A31" s="3" t="b">
        <v>0</v>
      </c>
      <c r="B31" s="3" t="s">
        <v>13766</v>
      </c>
      <c r="C31" s="3" t="s">
        <v>13767</v>
      </c>
      <c r="D31" s="3" t="s">
        <v>7100</v>
      </c>
    </row>
    <row r="32">
      <c r="A32" s="3" t="b">
        <v>0</v>
      </c>
      <c r="B32" s="3" t="s">
        <v>13768</v>
      </c>
      <c r="C32" s="3" t="s">
        <v>13769</v>
      </c>
      <c r="D32" s="3" t="s">
        <v>13459</v>
      </c>
    </row>
    <row r="33">
      <c r="A33" s="3" t="b">
        <v>1</v>
      </c>
      <c r="B33" s="3" t="s">
        <v>13770</v>
      </c>
      <c r="C33" s="3" t="s">
        <v>13771</v>
      </c>
      <c r="D33" s="3" t="s">
        <v>13242</v>
      </c>
    </row>
    <row r="34">
      <c r="A34" s="3" t="b">
        <v>1</v>
      </c>
      <c r="B34" s="3" t="s">
        <v>13772</v>
      </c>
      <c r="C34" s="3" t="s">
        <v>13773</v>
      </c>
      <c r="D34" s="3" t="s">
        <v>13690</v>
      </c>
    </row>
    <row r="35">
      <c r="A35" s="3" t="b">
        <v>0</v>
      </c>
      <c r="B35" s="3" t="s">
        <v>13774</v>
      </c>
      <c r="C35" s="3" t="s">
        <v>13775</v>
      </c>
      <c r="D35" s="3" t="s">
        <v>6028</v>
      </c>
    </row>
    <row r="36">
      <c r="A36" s="3" t="b">
        <v>0</v>
      </c>
      <c r="B36" s="3" t="s">
        <v>13776</v>
      </c>
      <c r="C36" s="3" t="s">
        <v>13777</v>
      </c>
      <c r="D36" s="3" t="s">
        <v>13084</v>
      </c>
    </row>
    <row r="37">
      <c r="A37" s="3" t="b">
        <v>0</v>
      </c>
      <c r="B37" s="3" t="s">
        <v>13778</v>
      </c>
      <c r="C37" s="3" t="s">
        <v>13779</v>
      </c>
      <c r="D37" s="3" t="s">
        <v>7073</v>
      </c>
    </row>
    <row r="38">
      <c r="A38" s="3" t="b">
        <v>0</v>
      </c>
      <c r="B38" s="3" t="s">
        <v>13780</v>
      </c>
      <c r="C38" s="3" t="s">
        <v>13781</v>
      </c>
      <c r="D38" s="3" t="s">
        <v>13421</v>
      </c>
    </row>
    <row r="39">
      <c r="A39" s="3" t="b">
        <v>0</v>
      </c>
      <c r="B39" s="3" t="s">
        <v>13782</v>
      </c>
      <c r="C39" s="3" t="s">
        <v>13783</v>
      </c>
      <c r="D39" s="3" t="s">
        <v>12774</v>
      </c>
    </row>
    <row r="40">
      <c r="A40" s="3" t="b">
        <v>0</v>
      </c>
      <c r="B40" s="3" t="s">
        <v>13784</v>
      </c>
      <c r="C40" s="3" t="s">
        <v>13785</v>
      </c>
      <c r="D40" s="3" t="s">
        <v>12034</v>
      </c>
    </row>
    <row r="41">
      <c r="A41" s="3" t="b">
        <v>1</v>
      </c>
      <c r="B41" s="3" t="s">
        <v>13786</v>
      </c>
      <c r="C41" s="3" t="s">
        <v>13787</v>
      </c>
      <c r="D41" s="3" t="s">
        <v>1167</v>
      </c>
    </row>
    <row r="42">
      <c r="A42" s="3" t="b">
        <v>1</v>
      </c>
      <c r="B42" s="3" t="s">
        <v>13788</v>
      </c>
      <c r="C42" s="3" t="s">
        <v>13789</v>
      </c>
      <c r="D42" s="3" t="s">
        <v>4493</v>
      </c>
    </row>
    <row r="43">
      <c r="A43" s="3" t="b">
        <v>1</v>
      </c>
      <c r="B43" s="3" t="s">
        <v>13790</v>
      </c>
      <c r="C43" s="3" t="s">
        <v>810</v>
      </c>
      <c r="D43" s="3" t="s">
        <v>6559</v>
      </c>
    </row>
    <row r="44">
      <c r="A44" s="3" t="b">
        <v>0</v>
      </c>
      <c r="B44" s="3" t="s">
        <v>13791</v>
      </c>
      <c r="C44" s="3" t="s">
        <v>13792</v>
      </c>
      <c r="D44" s="3" t="s">
        <v>11601</v>
      </c>
    </row>
    <row r="45">
      <c r="A45" s="3" t="b">
        <v>0</v>
      </c>
      <c r="B45" s="3" t="s">
        <v>13793</v>
      </c>
      <c r="C45" s="3" t="s">
        <v>813</v>
      </c>
      <c r="D45" s="3" t="s">
        <v>12918</v>
      </c>
    </row>
    <row r="46">
      <c r="A46" s="3" t="b">
        <v>0</v>
      </c>
      <c r="B46" s="3" t="s">
        <v>13794</v>
      </c>
      <c r="C46" s="3" t="s">
        <v>539</v>
      </c>
      <c r="D46" s="3" t="s">
        <v>7729</v>
      </c>
    </row>
    <row r="47">
      <c r="A47" s="3" t="b">
        <v>1</v>
      </c>
      <c r="B47" s="3" t="s">
        <v>13795</v>
      </c>
      <c r="C47" s="3" t="s">
        <v>13796</v>
      </c>
      <c r="D47" s="3" t="s">
        <v>7767</v>
      </c>
    </row>
    <row r="48">
      <c r="A48" s="3" t="b">
        <v>1</v>
      </c>
      <c r="B48" s="3" t="s">
        <v>13797</v>
      </c>
      <c r="C48" s="3" t="s">
        <v>13798</v>
      </c>
      <c r="D48" s="3" t="s">
        <v>7923</v>
      </c>
    </row>
    <row r="49">
      <c r="A49" s="3" t="b">
        <v>1</v>
      </c>
      <c r="B49" s="3" t="s">
        <v>13799</v>
      </c>
      <c r="C49" s="3" t="s">
        <v>13800</v>
      </c>
      <c r="D49" s="3" t="s">
        <v>5056</v>
      </c>
    </row>
    <row r="50">
      <c r="A50" s="3" t="b">
        <v>1</v>
      </c>
      <c r="B50" s="3" t="s">
        <v>13801</v>
      </c>
      <c r="C50" s="3" t="s">
        <v>13802</v>
      </c>
      <c r="D50" s="3" t="s">
        <v>7466</v>
      </c>
    </row>
    <row r="51">
      <c r="A51" s="3" t="b">
        <v>0</v>
      </c>
      <c r="B51" s="3" t="s">
        <v>13803</v>
      </c>
      <c r="C51" s="3" t="s">
        <v>13804</v>
      </c>
      <c r="D51" s="3" t="s">
        <v>7775</v>
      </c>
    </row>
    <row r="52">
      <c r="A52" s="3" t="b">
        <v>1</v>
      </c>
      <c r="B52" s="3" t="s">
        <v>13805</v>
      </c>
      <c r="C52" s="3" t="s">
        <v>13806</v>
      </c>
      <c r="D52" s="3" t="s">
        <v>13188</v>
      </c>
    </row>
    <row r="53">
      <c r="A53" s="3" t="b">
        <v>0</v>
      </c>
      <c r="B53" s="3" t="s">
        <v>13807</v>
      </c>
      <c r="C53" s="3" t="s">
        <v>13808</v>
      </c>
      <c r="D53" s="3" t="s">
        <v>1192</v>
      </c>
    </row>
    <row r="54">
      <c r="A54" s="3" t="b">
        <v>1</v>
      </c>
      <c r="B54" s="3" t="s">
        <v>13809</v>
      </c>
      <c r="C54" s="3" t="s">
        <v>13810</v>
      </c>
      <c r="D54" s="3" t="s">
        <v>12716</v>
      </c>
    </row>
    <row r="55">
      <c r="A55" s="3" t="b">
        <v>1</v>
      </c>
      <c r="B55" s="3" t="s">
        <v>338</v>
      </c>
      <c r="C55" s="3" t="s">
        <v>339</v>
      </c>
      <c r="D55" s="3" t="s">
        <v>13068</v>
      </c>
    </row>
    <row r="56">
      <c r="A56" s="3" t="b">
        <v>0</v>
      </c>
      <c r="B56" s="3" t="s">
        <v>13811</v>
      </c>
      <c r="C56" s="3" t="s">
        <v>13812</v>
      </c>
      <c r="D56" s="3" t="s">
        <v>5647</v>
      </c>
    </row>
    <row r="57">
      <c r="A57" s="3" t="b">
        <v>1</v>
      </c>
      <c r="B57" s="3" t="s">
        <v>13813</v>
      </c>
      <c r="C57" s="3" t="s">
        <v>13814</v>
      </c>
      <c r="D57" s="3" t="s">
        <v>12653</v>
      </c>
    </row>
    <row r="58">
      <c r="A58" s="3" t="b">
        <v>1</v>
      </c>
      <c r="B58" s="3" t="s">
        <v>13815</v>
      </c>
      <c r="C58" s="3" t="s">
        <v>13816</v>
      </c>
      <c r="D58" s="3" t="s">
        <v>13438</v>
      </c>
    </row>
    <row r="59">
      <c r="A59" s="3" t="b">
        <v>1</v>
      </c>
      <c r="B59" s="3" t="s">
        <v>13817</v>
      </c>
      <c r="C59" s="3" t="s">
        <v>13818</v>
      </c>
      <c r="D59" s="3" t="s">
        <v>5618</v>
      </c>
    </row>
    <row r="60">
      <c r="A60" s="3" t="b">
        <v>0</v>
      </c>
      <c r="B60" s="3" t="s">
        <v>13819</v>
      </c>
      <c r="C60" s="3" t="s">
        <v>13820</v>
      </c>
      <c r="D60" s="3" t="s">
        <v>5853</v>
      </c>
    </row>
    <row r="61">
      <c r="A61" s="3" t="b">
        <v>1</v>
      </c>
      <c r="B61" s="3" t="s">
        <v>13821</v>
      </c>
      <c r="C61" s="3" t="s">
        <v>613</v>
      </c>
      <c r="D61" s="3" t="s">
        <v>12714</v>
      </c>
    </row>
    <row r="62">
      <c r="A62" s="3" t="b">
        <v>1</v>
      </c>
      <c r="B62" s="3" t="s">
        <v>13822</v>
      </c>
      <c r="C62" s="3" t="s">
        <v>13823</v>
      </c>
      <c r="D62" s="3" t="s">
        <v>13193</v>
      </c>
    </row>
    <row r="63">
      <c r="A63" s="3" t="b">
        <v>1</v>
      </c>
      <c r="B63" s="3" t="s">
        <v>13824</v>
      </c>
      <c r="C63" s="3" t="s">
        <v>13825</v>
      </c>
      <c r="D63" s="3" t="s">
        <v>6521</v>
      </c>
    </row>
    <row r="64">
      <c r="A64" s="3" t="b">
        <v>0</v>
      </c>
      <c r="B64" s="3" t="s">
        <v>359</v>
      </c>
      <c r="C64" s="3" t="s">
        <v>360</v>
      </c>
      <c r="D64" s="3" t="s">
        <v>13037</v>
      </c>
    </row>
    <row r="65">
      <c r="A65" s="3" t="b">
        <v>1</v>
      </c>
      <c r="B65" s="3" t="s">
        <v>13826</v>
      </c>
      <c r="C65" s="3" t="s">
        <v>13827</v>
      </c>
      <c r="D65" s="3" t="s">
        <v>7688</v>
      </c>
    </row>
    <row r="66">
      <c r="A66" s="3" t="b">
        <v>1</v>
      </c>
      <c r="B66" s="3" t="s">
        <v>13828</v>
      </c>
      <c r="C66" s="3" t="s">
        <v>13829</v>
      </c>
      <c r="D66" s="3" t="s">
        <v>7488</v>
      </c>
    </row>
    <row r="67">
      <c r="A67" s="3" t="b">
        <v>0</v>
      </c>
      <c r="B67" s="3" t="s">
        <v>13830</v>
      </c>
      <c r="C67" s="3" t="s">
        <v>493</v>
      </c>
      <c r="D67" s="3" t="s">
        <v>7013</v>
      </c>
    </row>
    <row r="68">
      <c r="A68" s="3" t="b">
        <v>1</v>
      </c>
      <c r="B68" s="3" t="s">
        <v>13831</v>
      </c>
      <c r="C68" s="3" t="s">
        <v>13832</v>
      </c>
      <c r="D68" s="3" t="s">
        <v>12728</v>
      </c>
    </row>
    <row r="69">
      <c r="A69" s="3" t="b">
        <v>0</v>
      </c>
      <c r="B69" s="3" t="s">
        <v>362</v>
      </c>
      <c r="C69" s="3" t="s">
        <v>553</v>
      </c>
      <c r="D69" s="3" t="s">
        <v>12731</v>
      </c>
    </row>
    <row r="70">
      <c r="A70" s="3" t="b">
        <v>0</v>
      </c>
      <c r="B70" s="3" t="s">
        <v>13833</v>
      </c>
      <c r="C70" s="3" t="s">
        <v>13834</v>
      </c>
      <c r="D70" s="3" t="s">
        <v>7525</v>
      </c>
    </row>
    <row r="71">
      <c r="A71" s="3" t="b">
        <v>1</v>
      </c>
      <c r="B71" s="3" t="s">
        <v>13835</v>
      </c>
      <c r="C71" s="3" t="s">
        <v>570</v>
      </c>
      <c r="D71" s="3" t="s">
        <v>7543</v>
      </c>
    </row>
    <row r="72">
      <c r="A72" s="3" t="b">
        <v>0</v>
      </c>
      <c r="B72" s="3" t="s">
        <v>13836</v>
      </c>
      <c r="C72" s="3" t="s">
        <v>13837</v>
      </c>
      <c r="D72" s="3" t="s">
        <v>7520</v>
      </c>
    </row>
    <row r="73">
      <c r="A73" s="3" t="b">
        <v>1</v>
      </c>
      <c r="B73" s="3" t="s">
        <v>13838</v>
      </c>
      <c r="C73" s="3" t="s">
        <v>13839</v>
      </c>
      <c r="D73" s="3" t="s">
        <v>13702</v>
      </c>
    </row>
    <row r="74">
      <c r="A74" s="3" t="b">
        <v>1</v>
      </c>
      <c r="B74" s="3" t="s">
        <v>13840</v>
      </c>
      <c r="C74" s="3" t="s">
        <v>13841</v>
      </c>
      <c r="D74" s="3" t="s">
        <v>12984</v>
      </c>
    </row>
    <row r="75">
      <c r="A75" s="3" t="b">
        <v>1</v>
      </c>
      <c r="B75" s="3" t="s">
        <v>13842</v>
      </c>
      <c r="C75" s="3" t="s">
        <v>13843</v>
      </c>
      <c r="D75" s="3" t="s">
        <v>12796</v>
      </c>
    </row>
    <row r="76">
      <c r="A76" s="3" t="b">
        <v>1</v>
      </c>
      <c r="B76" s="3" t="s">
        <v>13844</v>
      </c>
      <c r="C76" s="3" t="s">
        <v>13845</v>
      </c>
      <c r="D76" s="3" t="s">
        <v>7701</v>
      </c>
    </row>
    <row r="77">
      <c r="A77" s="3" t="b">
        <v>1</v>
      </c>
      <c r="B77" s="3" t="s">
        <v>13846</v>
      </c>
      <c r="C77" s="3" t="s">
        <v>13847</v>
      </c>
      <c r="D77" s="3" t="s">
        <v>12599</v>
      </c>
    </row>
    <row r="78">
      <c r="A78" s="3" t="b">
        <v>0</v>
      </c>
      <c r="B78" s="3" t="s">
        <v>13848</v>
      </c>
      <c r="C78" s="3" t="s">
        <v>13849</v>
      </c>
      <c r="D78" s="3" t="s">
        <v>12613</v>
      </c>
    </row>
    <row r="79">
      <c r="A79" s="3" t="b">
        <v>1</v>
      </c>
      <c r="B79" s="3" t="s">
        <v>13850</v>
      </c>
      <c r="C79" s="3" t="s">
        <v>13851</v>
      </c>
      <c r="D79" s="3" t="s">
        <v>12635</v>
      </c>
    </row>
    <row r="80">
      <c r="A80" s="3" t="b">
        <v>1</v>
      </c>
      <c r="B80" s="3" t="s">
        <v>13852</v>
      </c>
      <c r="C80" s="3" t="s">
        <v>819</v>
      </c>
      <c r="D80" s="3" t="s">
        <v>12469</v>
      </c>
    </row>
    <row r="81">
      <c r="A81" s="3" t="b">
        <v>1</v>
      </c>
      <c r="B81" s="3" t="s">
        <v>13853</v>
      </c>
      <c r="C81" s="3" t="s">
        <v>786</v>
      </c>
      <c r="D81" s="3" t="s">
        <v>7134</v>
      </c>
    </row>
    <row r="82">
      <c r="A82" s="3" t="b">
        <v>1</v>
      </c>
      <c r="B82" s="3" t="s">
        <v>13854</v>
      </c>
      <c r="C82" s="3" t="s">
        <v>13855</v>
      </c>
      <c r="D82" s="3" t="s">
        <v>7053</v>
      </c>
    </row>
    <row r="83">
      <c r="A83" s="3" t="b">
        <v>0</v>
      </c>
      <c r="B83" s="3" t="s">
        <v>13856</v>
      </c>
      <c r="C83" s="3" t="s">
        <v>13857</v>
      </c>
      <c r="D83" s="3" t="s">
        <v>5934</v>
      </c>
    </row>
    <row r="84">
      <c r="A84" s="3" t="b">
        <v>0</v>
      </c>
      <c r="B84" s="3" t="s">
        <v>13858</v>
      </c>
      <c r="C84" s="3" t="s">
        <v>13859</v>
      </c>
      <c r="D84" s="3" t="s">
        <v>3821</v>
      </c>
    </row>
    <row r="85">
      <c r="A85" s="3" t="b">
        <v>1</v>
      </c>
      <c r="B85" s="3" t="s">
        <v>13860</v>
      </c>
      <c r="C85" s="3" t="s">
        <v>13861</v>
      </c>
      <c r="D85" s="3" t="s">
        <v>13153</v>
      </c>
    </row>
    <row r="86">
      <c r="A86" s="3" t="b">
        <v>1</v>
      </c>
      <c r="B86" s="3" t="s">
        <v>13862</v>
      </c>
      <c r="C86" s="3" t="s">
        <v>13863</v>
      </c>
      <c r="D86" s="3" t="s">
        <v>9659</v>
      </c>
    </row>
    <row r="87">
      <c r="A87" s="3" t="b">
        <v>1</v>
      </c>
      <c r="B87" s="3" t="s">
        <v>13864</v>
      </c>
      <c r="C87" s="3" t="s">
        <v>13865</v>
      </c>
      <c r="D87" s="3" t="s">
        <v>12451</v>
      </c>
    </row>
    <row r="88">
      <c r="A88" s="3" t="b">
        <v>0</v>
      </c>
      <c r="B88" s="3" t="s">
        <v>13866</v>
      </c>
      <c r="C88" s="3" t="s">
        <v>13867</v>
      </c>
      <c r="D88" s="3" t="s">
        <v>5926</v>
      </c>
    </row>
    <row r="89">
      <c r="A89" s="3" t="b">
        <v>1</v>
      </c>
      <c r="B89" s="3" t="s">
        <v>13868</v>
      </c>
      <c r="C89" s="3" t="s">
        <v>13869</v>
      </c>
      <c r="D89" s="3" t="s">
        <v>8185</v>
      </c>
    </row>
    <row r="90">
      <c r="A90" s="3" t="b">
        <v>1</v>
      </c>
      <c r="B90" s="3" t="s">
        <v>13870</v>
      </c>
      <c r="C90" s="3" t="s">
        <v>13871</v>
      </c>
      <c r="D90" s="3" t="s">
        <v>6284</v>
      </c>
    </row>
    <row r="91">
      <c r="A91" s="3" t="b">
        <v>1</v>
      </c>
      <c r="B91" s="3" t="s">
        <v>13872</v>
      </c>
      <c r="C91" s="3" t="s">
        <v>13873</v>
      </c>
      <c r="D91" s="3" t="s">
        <v>7959</v>
      </c>
    </row>
    <row r="92">
      <c r="A92" s="3" t="b">
        <v>0</v>
      </c>
      <c r="B92" s="3" t="s">
        <v>137</v>
      </c>
      <c r="C92" s="3" t="s">
        <v>138</v>
      </c>
      <c r="D92" s="3" t="s">
        <v>7560</v>
      </c>
    </row>
    <row r="93">
      <c r="A93" s="3" t="b">
        <v>0</v>
      </c>
      <c r="B93" s="3" t="s">
        <v>13874</v>
      </c>
      <c r="C93" s="3" t="s">
        <v>13875</v>
      </c>
      <c r="D93" s="3" t="s">
        <v>1162</v>
      </c>
    </row>
    <row r="94">
      <c r="A94" s="3" t="b">
        <v>1</v>
      </c>
      <c r="B94" s="3" t="s">
        <v>13876</v>
      </c>
      <c r="C94" s="3" t="s">
        <v>13877</v>
      </c>
      <c r="D94" s="3" t="s">
        <v>2776</v>
      </c>
    </row>
    <row r="95">
      <c r="A95" s="3" t="b">
        <v>0</v>
      </c>
      <c r="B95" s="3" t="s">
        <v>13878</v>
      </c>
      <c r="C95" s="3" t="s">
        <v>13879</v>
      </c>
      <c r="D95" s="3" t="s">
        <v>8671</v>
      </c>
    </row>
    <row r="96">
      <c r="A96" s="3" t="b">
        <v>0</v>
      </c>
      <c r="B96" s="3" t="s">
        <v>13880</v>
      </c>
      <c r="C96" s="3" t="s">
        <v>13881</v>
      </c>
      <c r="D96" s="3" t="s">
        <v>7802</v>
      </c>
    </row>
    <row r="97">
      <c r="A97" s="3" t="b">
        <v>1</v>
      </c>
      <c r="B97" s="3" t="s">
        <v>13882</v>
      </c>
      <c r="C97" s="3" t="s">
        <v>13883</v>
      </c>
      <c r="D97" s="3" t="s">
        <v>7820</v>
      </c>
    </row>
    <row r="98">
      <c r="A98" s="3" t="b">
        <v>0</v>
      </c>
      <c r="B98" s="3" t="s">
        <v>13884</v>
      </c>
      <c r="C98" s="3" t="s">
        <v>13885</v>
      </c>
      <c r="D98" s="3" t="s">
        <v>5377</v>
      </c>
    </row>
    <row r="99">
      <c r="A99" s="3" t="b">
        <v>1</v>
      </c>
      <c r="B99" s="3" t="s">
        <v>13886</v>
      </c>
      <c r="C99" s="3" t="s">
        <v>13887</v>
      </c>
      <c r="D99" s="3" t="s">
        <v>13293</v>
      </c>
    </row>
    <row r="100">
      <c r="A100" s="3" t="b">
        <v>1</v>
      </c>
      <c r="B100" s="3" t="s">
        <v>13888</v>
      </c>
      <c r="C100" s="3" t="s">
        <v>13889</v>
      </c>
      <c r="D100" s="3" t="s">
        <v>7403</v>
      </c>
    </row>
    <row r="101">
      <c r="A101" s="3" t="b">
        <v>0</v>
      </c>
      <c r="B101" s="3" t="s">
        <v>13890</v>
      </c>
      <c r="C101" s="3" t="s">
        <v>13891</v>
      </c>
      <c r="D101" s="3" t="s">
        <v>13170</v>
      </c>
    </row>
    <row r="102">
      <c r="A102" s="3" t="b">
        <v>1</v>
      </c>
      <c r="B102" s="3" t="s">
        <v>13892</v>
      </c>
      <c r="C102" s="3" t="s">
        <v>13893</v>
      </c>
      <c r="D102" s="3" t="s">
        <v>13250</v>
      </c>
    </row>
    <row r="103">
      <c r="A103" s="3" t="b">
        <v>1</v>
      </c>
      <c r="B103" s="3" t="s">
        <v>13894</v>
      </c>
      <c r="C103" s="3" t="s">
        <v>13895</v>
      </c>
      <c r="D103" s="3" t="s">
        <v>2752</v>
      </c>
    </row>
    <row r="104">
      <c r="A104" s="3" t="b">
        <v>1</v>
      </c>
      <c r="B104" s="3" t="s">
        <v>13896</v>
      </c>
      <c r="C104" s="3" t="s">
        <v>13897</v>
      </c>
      <c r="D104" s="3" t="s">
        <v>12650</v>
      </c>
    </row>
    <row r="105">
      <c r="A105" s="3" t="b">
        <v>0</v>
      </c>
      <c r="B105" s="3" t="s">
        <v>13898</v>
      </c>
      <c r="C105" s="3" t="s">
        <v>13899</v>
      </c>
      <c r="D105" s="3" t="s">
        <v>12301</v>
      </c>
    </row>
    <row r="106">
      <c r="A106" s="3" t="b">
        <v>0</v>
      </c>
      <c r="B106" s="3" t="s">
        <v>13900</v>
      </c>
      <c r="C106" s="3" t="s">
        <v>13901</v>
      </c>
      <c r="D106" s="3" t="s">
        <v>1144</v>
      </c>
    </row>
    <row r="107">
      <c r="A107" s="3" t="b">
        <v>1</v>
      </c>
      <c r="B107" s="3" t="s">
        <v>13902</v>
      </c>
      <c r="C107" s="3" t="s">
        <v>13903</v>
      </c>
      <c r="D107" s="3" t="s">
        <v>13112</v>
      </c>
    </row>
    <row r="108">
      <c r="A108" s="3" t="b">
        <v>0</v>
      </c>
      <c r="B108" s="3" t="s">
        <v>13904</v>
      </c>
      <c r="C108" s="3" t="s">
        <v>13905</v>
      </c>
      <c r="D108" s="3" t="s">
        <v>7292</v>
      </c>
    </row>
    <row r="109">
      <c r="A109" s="3" t="b">
        <v>0</v>
      </c>
      <c r="B109" s="3" t="s">
        <v>13906</v>
      </c>
      <c r="C109" s="3" t="s">
        <v>13907</v>
      </c>
      <c r="D109" s="3" t="s">
        <v>13534</v>
      </c>
    </row>
    <row r="110">
      <c r="A110" s="3" t="b">
        <v>1</v>
      </c>
      <c r="B110" s="3" t="s">
        <v>442</v>
      </c>
      <c r="C110" s="3" t="s">
        <v>443</v>
      </c>
      <c r="D110" s="3" t="s">
        <v>13479</v>
      </c>
    </row>
    <row r="111">
      <c r="A111" s="3" t="b">
        <v>0</v>
      </c>
      <c r="B111" s="3" t="s">
        <v>13908</v>
      </c>
      <c r="C111" s="3" t="s">
        <v>13909</v>
      </c>
      <c r="D111" s="3" t="s">
        <v>7372</v>
      </c>
    </row>
    <row r="112">
      <c r="A112" s="3" t="b">
        <v>1</v>
      </c>
      <c r="B112" s="3" t="s">
        <v>13910</v>
      </c>
      <c r="C112" s="3" t="s">
        <v>13911</v>
      </c>
      <c r="D112" s="3" t="s">
        <v>6249</v>
      </c>
    </row>
    <row r="113">
      <c r="A113" s="3" t="b">
        <v>1</v>
      </c>
      <c r="B113" s="3" t="s">
        <v>13912</v>
      </c>
      <c r="C113" s="3" t="s">
        <v>13913</v>
      </c>
      <c r="D113" s="3" t="s">
        <v>1187</v>
      </c>
    </row>
    <row r="114">
      <c r="A114" s="3" t="b">
        <v>0</v>
      </c>
      <c r="B114" s="3" t="s">
        <v>13914</v>
      </c>
      <c r="C114" s="3" t="s">
        <v>13915</v>
      </c>
      <c r="D114" s="3" t="s">
        <v>13266</v>
      </c>
    </row>
    <row r="115">
      <c r="A115" s="3" t="b">
        <v>1</v>
      </c>
      <c r="B115" s="3" t="s">
        <v>13916</v>
      </c>
      <c r="C115" s="3" t="s">
        <v>13917</v>
      </c>
      <c r="D115" s="3" t="s">
        <v>5906</v>
      </c>
    </row>
    <row r="116">
      <c r="A116" s="3" t="b">
        <v>1</v>
      </c>
      <c r="B116" s="3" t="s">
        <v>13918</v>
      </c>
      <c r="C116" s="3" t="s">
        <v>13919</v>
      </c>
      <c r="D116" s="3" t="s">
        <v>6505</v>
      </c>
    </row>
    <row r="117">
      <c r="A117" s="3" t="b">
        <v>1</v>
      </c>
      <c r="B117" s="3" t="s">
        <v>13920</v>
      </c>
      <c r="C117" s="3" t="s">
        <v>13921</v>
      </c>
      <c r="D117" s="3" t="s">
        <v>6141</v>
      </c>
    </row>
    <row r="118">
      <c r="A118" s="3" t="b">
        <v>0</v>
      </c>
      <c r="B118" s="3" t="s">
        <v>13922</v>
      </c>
      <c r="C118" s="3" t="s">
        <v>13923</v>
      </c>
      <c r="D118" s="3" t="s">
        <v>13203</v>
      </c>
    </row>
    <row r="119">
      <c r="A119" s="3" t="b">
        <v>1</v>
      </c>
      <c r="B119" s="3" t="s">
        <v>13924</v>
      </c>
      <c r="C119" s="3" t="s">
        <v>13925</v>
      </c>
      <c r="D119" s="3" t="s">
        <v>3798</v>
      </c>
    </row>
    <row r="120">
      <c r="A120" s="3" t="b">
        <v>1</v>
      </c>
      <c r="B120" s="3" t="s">
        <v>163</v>
      </c>
      <c r="C120" s="3" t="s">
        <v>164</v>
      </c>
      <c r="D120" s="3" t="s">
        <v>2854</v>
      </c>
    </row>
    <row r="121">
      <c r="A121" s="3" t="b">
        <v>0</v>
      </c>
      <c r="B121" s="3" t="s">
        <v>13926</v>
      </c>
      <c r="C121" s="3" t="s">
        <v>13927</v>
      </c>
      <c r="D121" s="3" t="s">
        <v>2765</v>
      </c>
    </row>
    <row r="122">
      <c r="A122" s="3" t="b">
        <v>0</v>
      </c>
      <c r="B122" s="3" t="s">
        <v>13928</v>
      </c>
      <c r="C122" s="3" t="s">
        <v>13929</v>
      </c>
      <c r="D122" s="3" t="s">
        <v>12532</v>
      </c>
    </row>
    <row r="123">
      <c r="A123" s="3" t="b">
        <v>1</v>
      </c>
      <c r="B123" s="3" t="s">
        <v>13930</v>
      </c>
      <c r="C123" s="3" t="s">
        <v>13931</v>
      </c>
      <c r="D123" s="3" t="s">
        <v>3859</v>
      </c>
    </row>
    <row r="124">
      <c r="A124" s="3" t="b">
        <v>1</v>
      </c>
      <c r="B124" s="3" t="s">
        <v>13932</v>
      </c>
      <c r="C124" s="3" t="s">
        <v>13933</v>
      </c>
      <c r="D124" s="3" t="s">
        <v>13554</v>
      </c>
    </row>
    <row r="125">
      <c r="A125" s="3" t="b">
        <v>0</v>
      </c>
      <c r="B125" s="3" t="s">
        <v>13934</v>
      </c>
      <c r="C125" s="3" t="s">
        <v>13935</v>
      </c>
      <c r="D125" s="3" t="s">
        <v>13253</v>
      </c>
    </row>
    <row r="126">
      <c r="A126" s="3" t="b">
        <v>0</v>
      </c>
      <c r="B126" s="3" t="s">
        <v>13936</v>
      </c>
      <c r="C126" s="3" t="s">
        <v>13937</v>
      </c>
      <c r="D126" s="3" t="s">
        <v>6823</v>
      </c>
    </row>
    <row r="127">
      <c r="A127" s="3" t="b">
        <v>0</v>
      </c>
      <c r="B127" s="3" t="s">
        <v>383</v>
      </c>
      <c r="C127" s="3" t="s">
        <v>624</v>
      </c>
      <c r="D127" s="3" t="s">
        <v>12484</v>
      </c>
    </row>
    <row r="128">
      <c r="A128" s="3" t="b">
        <v>0</v>
      </c>
      <c r="B128" s="3" t="s">
        <v>13938</v>
      </c>
      <c r="C128" s="3" t="s">
        <v>13939</v>
      </c>
      <c r="D128" s="3" t="s">
        <v>1789</v>
      </c>
    </row>
    <row r="129">
      <c r="A129" s="3" t="b">
        <v>0</v>
      </c>
      <c r="B129" s="3" t="s">
        <v>13940</v>
      </c>
      <c r="C129" s="3" t="s">
        <v>13941</v>
      </c>
      <c r="D129" s="3" t="s">
        <v>12779</v>
      </c>
    </row>
    <row r="130">
      <c r="A130" s="3" t="b">
        <v>1</v>
      </c>
      <c r="B130" s="3" t="s">
        <v>13942</v>
      </c>
      <c r="C130" s="3" t="s">
        <v>13943</v>
      </c>
      <c r="D130" s="3" t="s">
        <v>6729</v>
      </c>
    </row>
    <row r="131">
      <c r="A131" s="3" t="b">
        <v>1</v>
      </c>
      <c r="B131" s="3" t="s">
        <v>13944</v>
      </c>
      <c r="C131" s="3" t="s">
        <v>13945</v>
      </c>
      <c r="D131" s="3" t="s">
        <v>8988</v>
      </c>
    </row>
    <row r="132">
      <c r="A132" s="3" t="b">
        <v>0</v>
      </c>
      <c r="B132" s="3" t="s">
        <v>13946</v>
      </c>
      <c r="C132" s="3" t="s">
        <v>13947</v>
      </c>
      <c r="D132" s="3" t="s">
        <v>1978</v>
      </c>
    </row>
    <row r="133">
      <c r="A133" s="3" t="b">
        <v>0</v>
      </c>
      <c r="B133" s="3" t="s">
        <v>13948</v>
      </c>
      <c r="C133" s="3" t="s">
        <v>13949</v>
      </c>
      <c r="D133" s="3" t="s">
        <v>5958</v>
      </c>
    </row>
    <row r="134">
      <c r="A134" s="3" t="b">
        <v>1</v>
      </c>
      <c r="B134" s="3" t="s">
        <v>13950</v>
      </c>
      <c r="C134" s="3" t="s">
        <v>13951</v>
      </c>
      <c r="D134" s="3" t="s">
        <v>12976</v>
      </c>
    </row>
    <row r="135">
      <c r="A135" s="3" t="b">
        <v>1</v>
      </c>
      <c r="B135" s="3" t="s">
        <v>13952</v>
      </c>
      <c r="C135" s="3" t="s">
        <v>13953</v>
      </c>
      <c r="D135" s="3" t="s">
        <v>6986</v>
      </c>
    </row>
    <row r="136">
      <c r="A136" s="3" t="b">
        <v>0</v>
      </c>
      <c r="B136" s="3" t="s">
        <v>13954</v>
      </c>
      <c r="C136" s="3" t="s">
        <v>13955</v>
      </c>
      <c r="D136" s="3" t="s">
        <v>13004</v>
      </c>
    </row>
    <row r="137">
      <c r="A137" s="3" t="b">
        <v>0</v>
      </c>
      <c r="B137" s="3" t="s">
        <v>13956</v>
      </c>
      <c r="C137" s="3" t="s">
        <v>13957</v>
      </c>
      <c r="D137" s="3" t="s">
        <v>12893</v>
      </c>
    </row>
    <row r="138">
      <c r="A138" s="3" t="b">
        <v>0</v>
      </c>
      <c r="B138" s="3" t="s">
        <v>13958</v>
      </c>
      <c r="C138" s="3" t="s">
        <v>13959</v>
      </c>
      <c r="D138" s="3" t="s">
        <v>1539</v>
      </c>
    </row>
    <row r="139">
      <c r="A139" s="3" t="b">
        <v>1</v>
      </c>
      <c r="B139" s="3" t="s">
        <v>433</v>
      </c>
      <c r="C139" s="3" t="s">
        <v>434</v>
      </c>
      <c r="D139" s="3" t="s">
        <v>9061</v>
      </c>
    </row>
    <row r="140">
      <c r="A140" s="3" t="b">
        <v>1</v>
      </c>
      <c r="B140" s="3" t="s">
        <v>350</v>
      </c>
      <c r="C140" s="3" t="s">
        <v>661</v>
      </c>
      <c r="D140" s="3" t="s">
        <v>2470</v>
      </c>
    </row>
    <row r="141">
      <c r="A141" s="3" t="b">
        <v>1</v>
      </c>
      <c r="B141" s="3" t="s">
        <v>13960</v>
      </c>
      <c r="C141" s="3" t="s">
        <v>13961</v>
      </c>
      <c r="D141" s="3" t="s">
        <v>6658</v>
      </c>
    </row>
    <row r="142">
      <c r="A142" s="3" t="b">
        <v>1</v>
      </c>
      <c r="B142" s="3" t="s">
        <v>13962</v>
      </c>
      <c r="C142" s="3" t="s">
        <v>13963</v>
      </c>
      <c r="D142" s="3" t="s">
        <v>4728</v>
      </c>
    </row>
    <row r="143">
      <c r="A143" s="3" t="b">
        <v>0</v>
      </c>
      <c r="B143" s="3" t="s">
        <v>13964</v>
      </c>
      <c r="C143" s="3" t="s">
        <v>13965</v>
      </c>
      <c r="D143" s="3" t="s">
        <v>1150</v>
      </c>
    </row>
    <row r="144">
      <c r="A144" s="3" t="b">
        <v>0</v>
      </c>
      <c r="B144" s="3" t="s">
        <v>13966</v>
      </c>
      <c r="C144" s="3" t="s">
        <v>13967</v>
      </c>
      <c r="D144" s="3" t="s">
        <v>10904</v>
      </c>
    </row>
    <row r="145">
      <c r="A145" s="3" t="b">
        <v>1</v>
      </c>
      <c r="B145" s="3" t="s">
        <v>13968</v>
      </c>
      <c r="C145" s="3" t="s">
        <v>13969</v>
      </c>
      <c r="D145" s="3" t="s">
        <v>5480</v>
      </c>
    </row>
    <row r="146">
      <c r="A146" s="3" t="b">
        <v>0</v>
      </c>
      <c r="B146" s="3" t="s">
        <v>13970</v>
      </c>
      <c r="C146" s="3" t="s">
        <v>13971</v>
      </c>
      <c r="D146" s="3" t="s">
        <v>7837</v>
      </c>
    </row>
    <row r="147">
      <c r="A147" s="3" t="b">
        <v>0</v>
      </c>
      <c r="B147" s="3" t="s">
        <v>392</v>
      </c>
      <c r="C147" s="3" t="s">
        <v>700</v>
      </c>
      <c r="D147" s="3" t="s">
        <v>7686</v>
      </c>
    </row>
    <row r="148">
      <c r="A148" s="3" t="b">
        <v>0</v>
      </c>
      <c r="B148" s="3" t="s">
        <v>13972</v>
      </c>
      <c r="C148" s="3" t="s">
        <v>13973</v>
      </c>
      <c r="D148" s="3" t="s">
        <v>3397</v>
      </c>
    </row>
    <row r="149">
      <c r="A149" s="3" t="b">
        <v>0</v>
      </c>
      <c r="B149" s="3" t="s">
        <v>182</v>
      </c>
      <c r="C149" s="3" t="s">
        <v>183</v>
      </c>
      <c r="D149" s="3" t="s">
        <v>6994</v>
      </c>
    </row>
    <row r="150">
      <c r="A150" s="3" t="b">
        <v>1</v>
      </c>
      <c r="B150" s="3" t="s">
        <v>404</v>
      </c>
      <c r="C150" s="3" t="s">
        <v>405</v>
      </c>
      <c r="D150" s="3" t="s">
        <v>10886</v>
      </c>
    </row>
    <row r="151">
      <c r="A151" s="3" t="b">
        <v>0</v>
      </c>
      <c r="B151" s="3" t="s">
        <v>13974</v>
      </c>
      <c r="C151" s="3" t="s">
        <v>13975</v>
      </c>
      <c r="D151" s="3" t="s">
        <v>4098</v>
      </c>
    </row>
    <row r="152">
      <c r="A152" s="3" t="b">
        <v>0</v>
      </c>
      <c r="B152" s="3" t="s">
        <v>365</v>
      </c>
      <c r="C152" s="3" t="s">
        <v>366</v>
      </c>
      <c r="D152" s="3" t="s">
        <v>4852</v>
      </c>
    </row>
    <row r="153">
      <c r="A153" s="3" t="b">
        <v>0</v>
      </c>
      <c r="B153" s="3" t="s">
        <v>13976</v>
      </c>
      <c r="C153" s="3" t="s">
        <v>13977</v>
      </c>
      <c r="D153" s="3" t="s">
        <v>5140</v>
      </c>
    </row>
    <row r="154">
      <c r="A154" s="3" t="b">
        <v>1</v>
      </c>
      <c r="B154" s="3" t="s">
        <v>13978</v>
      </c>
      <c r="C154" s="3" t="s">
        <v>13979</v>
      </c>
      <c r="D154" s="3" t="s">
        <v>6435</v>
      </c>
    </row>
    <row r="155">
      <c r="A155" s="3" t="b">
        <v>0</v>
      </c>
      <c r="B155" s="3" t="s">
        <v>13980</v>
      </c>
      <c r="C155" s="3" t="s">
        <v>13981</v>
      </c>
      <c r="D155" s="3" t="s">
        <v>12748</v>
      </c>
    </row>
    <row r="156">
      <c r="A156" s="3" t="b">
        <v>0</v>
      </c>
      <c r="B156" s="3" t="s">
        <v>13982</v>
      </c>
      <c r="C156" s="3" t="s">
        <v>13983</v>
      </c>
      <c r="D156" s="3" t="s">
        <v>13220</v>
      </c>
    </row>
    <row r="157">
      <c r="A157" s="3" t="b">
        <v>1</v>
      </c>
      <c r="B157" s="3" t="s">
        <v>13984</v>
      </c>
      <c r="C157" s="3" t="s">
        <v>13985</v>
      </c>
      <c r="D157" s="3" t="s">
        <v>13413</v>
      </c>
    </row>
    <row r="158">
      <c r="A158" s="3" t="b">
        <v>1</v>
      </c>
      <c r="B158" s="3" t="s">
        <v>13986</v>
      </c>
      <c r="C158" s="3" t="s">
        <v>13987</v>
      </c>
      <c r="D158" s="3" t="s">
        <v>13467</v>
      </c>
    </row>
    <row r="159">
      <c r="A159" s="3" t="b">
        <v>1</v>
      </c>
      <c r="B159" s="3" t="s">
        <v>13988</v>
      </c>
      <c r="C159" s="3" t="s">
        <v>13989</v>
      </c>
      <c r="D159" s="3" t="s">
        <v>12486</v>
      </c>
    </row>
    <row r="160">
      <c r="A160" s="3" t="b">
        <v>1</v>
      </c>
      <c r="B160" s="3" t="s">
        <v>13990</v>
      </c>
      <c r="C160" s="3" t="s">
        <v>878</v>
      </c>
      <c r="D160" s="3" t="s">
        <v>13539</v>
      </c>
    </row>
    <row r="161">
      <c r="A161" s="3" t="b">
        <v>1</v>
      </c>
      <c r="B161" s="3" t="s">
        <v>13991</v>
      </c>
      <c r="C161" s="3" t="s">
        <v>13992</v>
      </c>
      <c r="D161" s="3" t="s">
        <v>13609</v>
      </c>
    </row>
    <row r="162">
      <c r="A162" s="3" t="b">
        <v>1</v>
      </c>
      <c r="B162" s="3" t="s">
        <v>13993</v>
      </c>
      <c r="C162" s="3" t="s">
        <v>13994</v>
      </c>
      <c r="D162" s="3" t="s">
        <v>13519</v>
      </c>
    </row>
    <row r="163">
      <c r="A163" s="3" t="b">
        <v>0</v>
      </c>
      <c r="B163" s="3" t="s">
        <v>395</v>
      </c>
      <c r="C163" s="3" t="s">
        <v>690</v>
      </c>
      <c r="D163" s="3" t="s">
        <v>13191</v>
      </c>
    </row>
    <row r="164">
      <c r="A164" s="3" t="b">
        <v>1</v>
      </c>
      <c r="B164" s="3" t="s">
        <v>343</v>
      </c>
      <c r="C164" s="3" t="s">
        <v>13995</v>
      </c>
      <c r="D164" s="3" t="s">
        <v>1172</v>
      </c>
    </row>
    <row r="165">
      <c r="A165" s="3" t="b">
        <v>0</v>
      </c>
      <c r="B165" s="3" t="s">
        <v>13996</v>
      </c>
      <c r="C165" s="3" t="s">
        <v>13997</v>
      </c>
      <c r="D165" s="3" t="s">
        <v>2133</v>
      </c>
    </row>
    <row r="166">
      <c r="A166" s="3" t="b">
        <v>1</v>
      </c>
      <c r="B166" s="3" t="s">
        <v>13998</v>
      </c>
      <c r="C166" s="3" t="s">
        <v>13999</v>
      </c>
      <c r="D166" s="3" t="s">
        <v>1182</v>
      </c>
    </row>
    <row r="167">
      <c r="A167" s="3" t="b">
        <v>0</v>
      </c>
      <c r="B167" s="3" t="s">
        <v>353</v>
      </c>
      <c r="C167" s="3" t="s">
        <v>354</v>
      </c>
      <c r="D167" s="3" t="s">
        <v>13357</v>
      </c>
    </row>
    <row r="168">
      <c r="A168" s="3" t="b">
        <v>0</v>
      </c>
      <c r="B168" s="3" t="s">
        <v>14000</v>
      </c>
      <c r="C168" s="3" t="s">
        <v>14001</v>
      </c>
      <c r="D168" s="3" t="s">
        <v>7142</v>
      </c>
    </row>
    <row r="169">
      <c r="A169" s="3" t="b">
        <v>1</v>
      </c>
      <c r="B169" s="3" t="s">
        <v>14002</v>
      </c>
      <c r="C169" s="3" t="s">
        <v>14003</v>
      </c>
      <c r="D169" s="3" t="s">
        <v>7540</v>
      </c>
    </row>
    <row r="170">
      <c r="A170" s="3" t="b">
        <v>0</v>
      </c>
      <c r="B170" s="3" t="s">
        <v>14004</v>
      </c>
      <c r="C170" s="3" t="s">
        <v>14005</v>
      </c>
      <c r="D170" s="3" t="s">
        <v>6967</v>
      </c>
    </row>
    <row r="171">
      <c r="A171" s="3" t="b">
        <v>1</v>
      </c>
      <c r="B171" s="3" t="s">
        <v>14006</v>
      </c>
      <c r="C171" s="3" t="s">
        <v>14007</v>
      </c>
      <c r="D171" s="3" t="s">
        <v>7782</v>
      </c>
    </row>
    <row r="172">
      <c r="A172" s="3" t="b">
        <v>1</v>
      </c>
      <c r="B172" s="3" t="s">
        <v>14008</v>
      </c>
      <c r="C172" s="3" t="s">
        <v>14009</v>
      </c>
      <c r="D172" s="3" t="s">
        <v>12508</v>
      </c>
    </row>
    <row r="173">
      <c r="A173" s="3" t="b">
        <v>0</v>
      </c>
      <c r="B173" s="3" t="s">
        <v>14010</v>
      </c>
      <c r="C173" s="3" t="s">
        <v>14011</v>
      </c>
      <c r="D173" s="3" t="s">
        <v>13712</v>
      </c>
    </row>
    <row r="174">
      <c r="A174" s="3" t="b">
        <v>1</v>
      </c>
      <c r="B174" s="3" t="s">
        <v>14012</v>
      </c>
      <c r="C174" s="3" t="s">
        <v>14013</v>
      </c>
      <c r="D174" s="3" t="s">
        <v>8439</v>
      </c>
    </row>
    <row r="175">
      <c r="A175" s="3" t="b">
        <v>1</v>
      </c>
      <c r="B175" s="3" t="s">
        <v>14014</v>
      </c>
      <c r="C175" s="3" t="s">
        <v>14015</v>
      </c>
      <c r="D175" s="3" t="s">
        <v>13312</v>
      </c>
    </row>
    <row r="176">
      <c r="A176" s="3" t="b">
        <v>0</v>
      </c>
      <c r="B176" s="3" t="s">
        <v>14016</v>
      </c>
      <c r="C176" s="5" t="s">
        <v>14017</v>
      </c>
      <c r="D176" s="3" t="s">
        <v>13016</v>
      </c>
    </row>
    <row r="177">
      <c r="A177" s="3" t="b">
        <v>0</v>
      </c>
      <c r="B177" s="3" t="s">
        <v>14018</v>
      </c>
      <c r="C177" s="3" t="s">
        <v>14019</v>
      </c>
      <c r="D177" s="3" t="s">
        <v>9964</v>
      </c>
    </row>
    <row r="178">
      <c r="A178" s="3" t="b">
        <v>1</v>
      </c>
      <c r="B178" s="3" t="s">
        <v>14020</v>
      </c>
      <c r="C178" s="3" t="s">
        <v>14021</v>
      </c>
      <c r="D178" s="3" t="s">
        <v>12273</v>
      </c>
    </row>
    <row r="179">
      <c r="A179" s="3" t="b">
        <v>1</v>
      </c>
      <c r="B179" s="3" t="s">
        <v>380</v>
      </c>
      <c r="C179" s="3" t="s">
        <v>14022</v>
      </c>
      <c r="D179" s="3" t="s">
        <v>12466</v>
      </c>
    </row>
    <row r="180">
      <c r="A180" s="3" t="b">
        <v>1</v>
      </c>
      <c r="B180" s="3" t="s">
        <v>14023</v>
      </c>
      <c r="C180" s="3" t="s">
        <v>14024</v>
      </c>
      <c r="D180" s="3" t="s">
        <v>6425</v>
      </c>
    </row>
    <row r="181">
      <c r="A181" s="3" t="b">
        <v>1</v>
      </c>
      <c r="B181" s="3" t="s">
        <v>401</v>
      </c>
      <c r="C181" s="3" t="s">
        <v>402</v>
      </c>
      <c r="D181" s="3" t="s">
        <v>5411</v>
      </c>
    </row>
    <row r="182">
      <c r="A182" s="3" t="b">
        <v>0</v>
      </c>
      <c r="B182" s="3" t="s">
        <v>14025</v>
      </c>
      <c r="C182" s="3" t="s">
        <v>14026</v>
      </c>
      <c r="D182" s="3" t="s">
        <v>6837</v>
      </c>
    </row>
    <row r="183">
      <c r="A183" s="3" t="b">
        <v>0</v>
      </c>
      <c r="B183" s="3" t="s">
        <v>14027</v>
      </c>
      <c r="C183" s="3" t="s">
        <v>14028</v>
      </c>
      <c r="D183" s="3" t="s">
        <v>12784</v>
      </c>
    </row>
    <row r="184">
      <c r="A184" s="3" t="b">
        <v>1</v>
      </c>
      <c r="B184" s="3" t="s">
        <v>14029</v>
      </c>
      <c r="C184" s="3" t="s">
        <v>14030</v>
      </c>
      <c r="D184" s="3" t="s">
        <v>1202</v>
      </c>
    </row>
    <row r="185">
      <c r="A185" s="3" t="b">
        <v>0</v>
      </c>
      <c r="B185" s="3" t="s">
        <v>14031</v>
      </c>
      <c r="C185" s="3" t="s">
        <v>14032</v>
      </c>
      <c r="D185" s="3" t="s">
        <v>10897</v>
      </c>
    </row>
    <row r="186">
      <c r="A186" s="3" t="b">
        <v>0</v>
      </c>
      <c r="B186" s="3" t="s">
        <v>14033</v>
      </c>
      <c r="C186" s="3" t="s">
        <v>14034</v>
      </c>
      <c r="D186" s="3" t="s">
        <v>6089</v>
      </c>
    </row>
    <row r="187">
      <c r="A187" s="3" t="b">
        <v>1</v>
      </c>
      <c r="B187" s="3" t="s">
        <v>14035</v>
      </c>
      <c r="C187" s="3" t="s">
        <v>631</v>
      </c>
      <c r="D187" s="3" t="s">
        <v>7853</v>
      </c>
    </row>
    <row r="188">
      <c r="A188" s="3" t="b">
        <v>1</v>
      </c>
      <c r="B188" s="3" t="s">
        <v>14036</v>
      </c>
      <c r="C188" s="3" t="s">
        <v>14037</v>
      </c>
      <c r="D188" s="3" t="s">
        <v>7662</v>
      </c>
    </row>
    <row r="189">
      <c r="A189" s="3" t="b">
        <v>1</v>
      </c>
      <c r="B189" s="3" t="s">
        <v>370</v>
      </c>
      <c r="C189" s="3" t="s">
        <v>14038</v>
      </c>
      <c r="D189" s="3" t="s">
        <v>1024</v>
      </c>
    </row>
    <row r="190">
      <c r="A190" s="3" t="b">
        <v>1</v>
      </c>
      <c r="B190" s="3" t="s">
        <v>14039</v>
      </c>
      <c r="C190" s="3" t="s">
        <v>14040</v>
      </c>
      <c r="D190" s="3" t="s">
        <v>13207</v>
      </c>
    </row>
    <row r="191">
      <c r="A191" s="3" t="b">
        <v>0</v>
      </c>
      <c r="B191" s="3" t="s">
        <v>14041</v>
      </c>
      <c r="C191" s="3" t="s">
        <v>14042</v>
      </c>
      <c r="D191" s="3" t="s">
        <v>12576</v>
      </c>
    </row>
    <row r="192">
      <c r="A192" s="3" t="b">
        <v>0</v>
      </c>
      <c r="B192" s="3" t="s">
        <v>14043</v>
      </c>
      <c r="C192" s="3" t="s">
        <v>14044</v>
      </c>
      <c r="D192" s="3" t="s">
        <v>5946</v>
      </c>
    </row>
    <row r="193">
      <c r="A193" s="3" t="b">
        <v>1</v>
      </c>
      <c r="B193" s="3" t="s">
        <v>14045</v>
      </c>
      <c r="C193" s="3" t="s">
        <v>4308</v>
      </c>
      <c r="D193" s="3" t="s">
        <v>7347</v>
      </c>
    </row>
    <row r="194">
      <c r="A194" s="3" t="b">
        <v>1</v>
      </c>
      <c r="B194" s="3" t="s">
        <v>14046</v>
      </c>
      <c r="C194" s="3" t="s">
        <v>14047</v>
      </c>
      <c r="D194" s="3" t="s">
        <v>8278</v>
      </c>
    </row>
    <row r="195">
      <c r="A195" s="3" t="b">
        <v>1</v>
      </c>
      <c r="B195" s="3" t="s">
        <v>449</v>
      </c>
      <c r="C195" s="3" t="s">
        <v>450</v>
      </c>
      <c r="D195" s="3" t="s">
        <v>13385</v>
      </c>
    </row>
    <row r="196">
      <c r="A196" s="3" t="b">
        <v>1</v>
      </c>
      <c r="B196" s="3" t="s">
        <v>14048</v>
      </c>
      <c r="C196" s="3" t="s">
        <v>14049</v>
      </c>
      <c r="D196" s="3" t="s">
        <v>6541</v>
      </c>
    </row>
    <row r="197">
      <c r="A197" s="3" t="b">
        <v>1</v>
      </c>
      <c r="B197" s="3" t="s">
        <v>14050</v>
      </c>
      <c r="C197" s="3" t="s">
        <v>14051</v>
      </c>
      <c r="D197" s="3" t="s">
        <v>12889</v>
      </c>
    </row>
    <row r="198">
      <c r="A198" s="3" t="b">
        <v>1</v>
      </c>
      <c r="B198" s="3" t="s">
        <v>14052</v>
      </c>
      <c r="C198" s="3" t="s">
        <v>14053</v>
      </c>
      <c r="D198" s="3" t="s">
        <v>7015</v>
      </c>
    </row>
    <row r="199">
      <c r="A199" s="3" t="b">
        <v>0</v>
      </c>
      <c r="B199" s="3" t="s">
        <v>14054</v>
      </c>
      <c r="C199" s="3" t="s">
        <v>14055</v>
      </c>
      <c r="D199" s="3" t="s">
        <v>12769</v>
      </c>
    </row>
    <row r="200">
      <c r="A200" s="3" t="b">
        <v>1</v>
      </c>
      <c r="B200" s="3" t="s">
        <v>14056</v>
      </c>
      <c r="C200" s="3" t="s">
        <v>14057</v>
      </c>
      <c r="D200" s="3" t="s">
        <v>2380</v>
      </c>
    </row>
    <row r="201">
      <c r="A201" s="3" t="b">
        <v>0</v>
      </c>
      <c r="B201" s="3" t="s">
        <v>14058</v>
      </c>
      <c r="C201" s="3" t="s">
        <v>14059</v>
      </c>
      <c r="D201" s="3" t="s">
        <v>12662</v>
      </c>
    </row>
    <row r="202">
      <c r="A202" s="3" t="b">
        <v>0</v>
      </c>
      <c r="B202" s="3" t="s">
        <v>14060</v>
      </c>
      <c r="C202" s="3" t="s">
        <v>14061</v>
      </c>
      <c r="D202" s="3" t="s">
        <v>13070</v>
      </c>
    </row>
    <row r="203">
      <c r="A203" s="3" t="b">
        <v>0</v>
      </c>
      <c r="B203" s="3" t="s">
        <v>14062</v>
      </c>
      <c r="C203" s="3" t="s">
        <v>14063</v>
      </c>
      <c r="D203" s="3" t="s">
        <v>13494</v>
      </c>
    </row>
    <row r="204">
      <c r="A204" s="3" t="b">
        <v>1</v>
      </c>
      <c r="B204" s="3" t="s">
        <v>415</v>
      </c>
      <c r="C204" s="3" t="s">
        <v>748</v>
      </c>
      <c r="D204" s="3" t="s">
        <v>10792</v>
      </c>
    </row>
    <row r="205">
      <c r="A205" s="3" t="b">
        <v>0</v>
      </c>
      <c r="B205" s="3" t="s">
        <v>445</v>
      </c>
      <c r="C205" s="3" t="s">
        <v>446</v>
      </c>
      <c r="D205" s="3" t="s">
        <v>13717</v>
      </c>
    </row>
    <row r="206">
      <c r="A206" s="3" t="b">
        <v>1</v>
      </c>
      <c r="B206" s="3" t="s">
        <v>14064</v>
      </c>
      <c r="C206" s="3" t="s">
        <v>14065</v>
      </c>
      <c r="D206" s="3" t="s">
        <v>12341</v>
      </c>
    </row>
    <row r="207">
      <c r="A207" s="3" t="b">
        <v>0</v>
      </c>
      <c r="B207" s="3" t="s">
        <v>14066</v>
      </c>
      <c r="C207" s="3" t="s">
        <v>14067</v>
      </c>
      <c r="D207" s="3" t="s">
        <v>13444</v>
      </c>
    </row>
    <row r="208">
      <c r="A208" s="3" t="b">
        <v>0</v>
      </c>
      <c r="B208" s="3" t="s">
        <v>14068</v>
      </c>
      <c r="C208" s="3" t="s">
        <v>14069</v>
      </c>
      <c r="D208" s="3" t="s">
        <v>6240</v>
      </c>
    </row>
    <row r="209">
      <c r="A209" s="3" t="b">
        <v>1</v>
      </c>
      <c r="B209" s="3" t="s">
        <v>14070</v>
      </c>
      <c r="C209" s="3" t="s">
        <v>14071</v>
      </c>
      <c r="D209" s="3" t="s">
        <v>7131</v>
      </c>
    </row>
    <row r="210">
      <c r="A210" s="3" t="b">
        <v>0</v>
      </c>
      <c r="B210" s="3" t="s">
        <v>14072</v>
      </c>
      <c r="C210" s="3" t="s">
        <v>14073</v>
      </c>
      <c r="D210" s="3" t="s">
        <v>6964</v>
      </c>
    </row>
    <row r="211">
      <c r="A211" s="3" t="b">
        <v>0</v>
      </c>
      <c r="B211" s="3" t="s">
        <v>412</v>
      </c>
      <c r="C211" s="3" t="s">
        <v>14074</v>
      </c>
      <c r="D211" s="3" t="s">
        <v>12896</v>
      </c>
    </row>
    <row r="212">
      <c r="A212" s="3" t="b">
        <v>1</v>
      </c>
      <c r="B212" s="3" t="s">
        <v>14075</v>
      </c>
      <c r="C212" s="3" t="s">
        <v>14076</v>
      </c>
      <c r="D212" s="3" t="s">
        <v>7763</v>
      </c>
    </row>
    <row r="213">
      <c r="A213" s="3" t="b">
        <v>0</v>
      </c>
      <c r="B213" s="3" t="s">
        <v>14077</v>
      </c>
      <c r="C213" s="3" t="s">
        <v>14078</v>
      </c>
      <c r="D213" s="3" t="s">
        <v>7947</v>
      </c>
    </row>
    <row r="214">
      <c r="A214" s="3" t="b">
        <v>0</v>
      </c>
      <c r="B214" s="3" t="s">
        <v>14079</v>
      </c>
      <c r="C214" s="3" t="s">
        <v>888</v>
      </c>
      <c r="D214" s="3" t="s">
        <v>6895</v>
      </c>
    </row>
    <row r="215">
      <c r="A215" s="3" t="b">
        <v>0</v>
      </c>
      <c r="B215" s="3" t="s">
        <v>14080</v>
      </c>
      <c r="C215" s="3" t="s">
        <v>14081</v>
      </c>
      <c r="D215" s="3" t="s">
        <v>6363</v>
      </c>
    </row>
    <row r="216">
      <c r="A216" s="3" t="b">
        <v>0</v>
      </c>
      <c r="B216" s="3" t="s">
        <v>14082</v>
      </c>
      <c r="C216" s="3" t="s">
        <v>14083</v>
      </c>
      <c r="D216" s="3" t="s">
        <v>13679</v>
      </c>
    </row>
    <row r="217">
      <c r="A217" s="3" t="b">
        <v>1</v>
      </c>
      <c r="B217" s="3" t="s">
        <v>14084</v>
      </c>
      <c r="C217" s="3" t="s">
        <v>884</v>
      </c>
      <c r="D217" s="3" t="s">
        <v>12405</v>
      </c>
    </row>
    <row r="218">
      <c r="A218" s="3" t="b">
        <v>1</v>
      </c>
      <c r="B218" s="3" t="s">
        <v>14085</v>
      </c>
      <c r="C218" s="3" t="s">
        <v>14086</v>
      </c>
      <c r="D218" s="3" t="s">
        <v>4554</v>
      </c>
    </row>
    <row r="219">
      <c r="A219" s="3" t="b">
        <v>1</v>
      </c>
      <c r="B219" s="3" t="s">
        <v>14087</v>
      </c>
      <c r="C219" s="3" t="s">
        <v>14088</v>
      </c>
      <c r="D219" s="3" t="s">
        <v>2844</v>
      </c>
    </row>
    <row r="220">
      <c r="A220" s="3" t="b">
        <v>0</v>
      </c>
      <c r="B220" s="3" t="s">
        <v>14089</v>
      </c>
      <c r="C220" s="3" t="s">
        <v>14090</v>
      </c>
      <c r="D220" s="3" t="s">
        <v>13095</v>
      </c>
    </row>
    <row r="221">
      <c r="A221" s="3" t="b">
        <v>1</v>
      </c>
      <c r="B221" s="3" t="s">
        <v>14091</v>
      </c>
      <c r="C221" s="3" t="s">
        <v>14092</v>
      </c>
      <c r="D221" s="3" t="s">
        <v>12549</v>
      </c>
    </row>
    <row r="222">
      <c r="A222" s="3" t="b">
        <v>1</v>
      </c>
      <c r="B222" s="3" t="s">
        <v>14093</v>
      </c>
      <c r="C222" s="3" t="s">
        <v>14094</v>
      </c>
      <c r="D222" s="3" t="s">
        <v>13173</v>
      </c>
    </row>
    <row r="223">
      <c r="A223" s="3" t="b">
        <v>1</v>
      </c>
      <c r="B223" s="3" t="s">
        <v>14095</v>
      </c>
      <c r="C223" s="3" t="s">
        <v>14096</v>
      </c>
      <c r="D223" s="3" t="s">
        <v>13234</v>
      </c>
    </row>
    <row r="224">
      <c r="A224" s="3" t="b">
        <v>1</v>
      </c>
      <c r="B224" s="3" t="s">
        <v>14097</v>
      </c>
      <c r="C224" s="3" t="s">
        <v>14098</v>
      </c>
      <c r="D224" s="3" t="s">
        <v>12402</v>
      </c>
    </row>
    <row r="225">
      <c r="A225" s="3" t="b">
        <v>0</v>
      </c>
      <c r="B225" s="3" t="s">
        <v>14099</v>
      </c>
      <c r="C225" s="3" t="s">
        <v>14100</v>
      </c>
      <c r="D225" s="3" t="s">
        <v>7562</v>
      </c>
    </row>
    <row r="226">
      <c r="A226" s="3" t="b">
        <v>0</v>
      </c>
      <c r="B226" s="3" t="s">
        <v>14101</v>
      </c>
      <c r="C226" s="3" t="s">
        <v>853</v>
      </c>
      <c r="D226" s="3" t="s">
        <v>1155</v>
      </c>
    </row>
    <row r="227">
      <c r="A227" s="3" t="b">
        <v>1</v>
      </c>
      <c r="B227" s="3" t="s">
        <v>14102</v>
      </c>
      <c r="C227" s="3" t="s">
        <v>14103</v>
      </c>
      <c r="D227" s="3" t="s">
        <v>7350</v>
      </c>
    </row>
    <row r="228">
      <c r="A228" s="3" t="b">
        <v>1</v>
      </c>
      <c r="B228" s="3" t="s">
        <v>436</v>
      </c>
      <c r="C228" s="3" t="s">
        <v>437</v>
      </c>
      <c r="D228" s="3" t="s">
        <v>1868</v>
      </c>
    </row>
    <row r="229">
      <c r="A229" s="3" t="b">
        <v>1</v>
      </c>
      <c r="B229" s="3" t="s">
        <v>14104</v>
      </c>
      <c r="C229" s="3" t="s">
        <v>14105</v>
      </c>
      <c r="D229" s="3" t="s">
        <v>1947</v>
      </c>
    </row>
    <row r="230">
      <c r="A230" s="3" t="b">
        <v>1</v>
      </c>
      <c r="B230" s="3" t="s">
        <v>398</v>
      </c>
      <c r="C230" s="3" t="s">
        <v>399</v>
      </c>
      <c r="D230" s="3" t="s">
        <v>6946</v>
      </c>
    </row>
    <row r="231">
      <c r="A231" s="3" t="b">
        <v>1</v>
      </c>
      <c r="B231" s="3" t="s">
        <v>14106</v>
      </c>
      <c r="C231" s="3" t="s">
        <v>14107</v>
      </c>
      <c r="D231" s="3" t="s">
        <v>5706</v>
      </c>
    </row>
    <row r="232">
      <c r="A232" s="3" t="b">
        <v>0</v>
      </c>
      <c r="B232" s="3" t="s">
        <v>14108</v>
      </c>
      <c r="C232" s="3" t="s">
        <v>14109</v>
      </c>
      <c r="D232" s="3" t="s">
        <v>2543</v>
      </c>
    </row>
    <row r="233">
      <c r="A233" s="3" t="b">
        <v>0</v>
      </c>
      <c r="B233" s="3" t="s">
        <v>14110</v>
      </c>
      <c r="C233" s="3" t="s">
        <v>14111</v>
      </c>
      <c r="D233" s="3" t="s">
        <v>13589</v>
      </c>
    </row>
    <row r="234">
      <c r="A234" s="3" t="b">
        <v>1</v>
      </c>
      <c r="B234" s="3" t="s">
        <v>14112</v>
      </c>
      <c r="C234" s="3" t="s">
        <v>14113</v>
      </c>
      <c r="D234" s="3" t="s">
        <v>7643</v>
      </c>
    </row>
    <row r="235">
      <c r="A235" s="3" t="b">
        <v>1</v>
      </c>
      <c r="B235" s="3" t="s">
        <v>14114</v>
      </c>
      <c r="C235" s="3" t="s">
        <v>14115</v>
      </c>
      <c r="D235" s="3" t="s">
        <v>12816</v>
      </c>
    </row>
    <row r="236">
      <c r="A236" s="3" t="b">
        <v>0</v>
      </c>
      <c r="B236" s="3" t="s">
        <v>14116</v>
      </c>
      <c r="C236" s="3" t="s">
        <v>14117</v>
      </c>
      <c r="D236" s="3" t="s">
        <v>13667</v>
      </c>
    </row>
    <row r="237">
      <c r="A237" s="3" t="b">
        <v>0</v>
      </c>
      <c r="B237" s="3" t="s">
        <v>14118</v>
      </c>
      <c r="C237" s="3" t="s">
        <v>14119</v>
      </c>
      <c r="D237" s="3" t="s">
        <v>4006</v>
      </c>
    </row>
    <row r="238">
      <c r="A238" s="3" t="b">
        <v>0</v>
      </c>
      <c r="B238" s="3" t="s">
        <v>14120</v>
      </c>
      <c r="C238" s="3" t="s">
        <v>14121</v>
      </c>
      <c r="D238" s="3" t="s">
        <v>12440</v>
      </c>
    </row>
    <row r="239">
      <c r="A239" s="3" t="b">
        <v>0</v>
      </c>
      <c r="B239" s="3" t="s">
        <v>14122</v>
      </c>
      <c r="C239" s="3" t="s">
        <v>14123</v>
      </c>
      <c r="D239" s="3" t="s">
        <v>13430</v>
      </c>
    </row>
    <row r="240">
      <c r="A240" s="3" t="b">
        <v>0</v>
      </c>
      <c r="B240" s="3" t="s">
        <v>14124</v>
      </c>
      <c r="C240" s="3" t="s">
        <v>14125</v>
      </c>
      <c r="D240" s="3" t="s">
        <v>10948</v>
      </c>
    </row>
    <row r="241">
      <c r="A241" s="3" t="b">
        <v>0</v>
      </c>
      <c r="B241" s="3" t="s">
        <v>14126</v>
      </c>
      <c r="C241" s="3" t="s">
        <v>14127</v>
      </c>
      <c r="D241" s="3" t="s">
        <v>3560</v>
      </c>
    </row>
    <row r="242">
      <c r="A242" s="3" t="b">
        <v>0</v>
      </c>
      <c r="B242" s="3" t="s">
        <v>14128</v>
      </c>
      <c r="C242" s="3" t="s">
        <v>14129</v>
      </c>
      <c r="D242" s="3" t="s">
        <v>6041</v>
      </c>
    </row>
    <row r="243">
      <c r="A243" s="3" t="b">
        <v>0</v>
      </c>
      <c r="B243" s="3" t="s">
        <v>14130</v>
      </c>
      <c r="C243" s="3" t="s">
        <v>14131</v>
      </c>
      <c r="D243" s="3" t="s">
        <v>12580</v>
      </c>
    </row>
    <row r="244">
      <c r="A244" s="3" t="b">
        <v>0</v>
      </c>
      <c r="B244" s="3" t="s">
        <v>14132</v>
      </c>
      <c r="C244" s="3" t="s">
        <v>14133</v>
      </c>
      <c r="D244" s="3" t="s">
        <v>13318</v>
      </c>
    </row>
    <row r="245">
      <c r="A245" s="3" t="b">
        <v>0</v>
      </c>
      <c r="B245" s="3" t="s">
        <v>14134</v>
      </c>
      <c r="C245" s="3" t="s">
        <v>14135</v>
      </c>
      <c r="D245" s="3" t="s">
        <v>3914</v>
      </c>
    </row>
    <row r="246">
      <c r="A246" s="3" t="b">
        <v>1</v>
      </c>
      <c r="B246" s="3" t="s">
        <v>14136</v>
      </c>
      <c r="C246" s="3" t="s">
        <v>14137</v>
      </c>
      <c r="D246" s="3" t="s">
        <v>7285</v>
      </c>
    </row>
    <row r="247">
      <c r="A247" s="3" t="b">
        <v>1</v>
      </c>
      <c r="B247" s="3" t="s">
        <v>14138</v>
      </c>
      <c r="C247" s="3" t="s">
        <v>14139</v>
      </c>
      <c r="D247" s="3" t="s">
        <v>11152</v>
      </c>
    </row>
    <row r="248">
      <c r="A248" s="3" t="b">
        <v>0</v>
      </c>
      <c r="B248" s="3" t="s">
        <v>14140</v>
      </c>
      <c r="C248" s="3" t="s">
        <v>14141</v>
      </c>
      <c r="D248" s="3" t="s">
        <v>6751</v>
      </c>
    </row>
    <row r="249">
      <c r="A249" s="3" t="b">
        <v>1</v>
      </c>
      <c r="B249" s="3" t="s">
        <v>14142</v>
      </c>
      <c r="C249" s="3" t="s">
        <v>14143</v>
      </c>
      <c r="D249" s="3" t="s">
        <v>7444</v>
      </c>
    </row>
    <row r="250">
      <c r="A250" s="3" t="b">
        <v>0</v>
      </c>
      <c r="B250" s="3" t="s">
        <v>14144</v>
      </c>
      <c r="C250" s="3" t="s">
        <v>14145</v>
      </c>
      <c r="D250" s="3" t="s">
        <v>13118</v>
      </c>
    </row>
    <row r="251">
      <c r="A251" s="3" t="b">
        <v>0</v>
      </c>
      <c r="B251" s="3" t="s">
        <v>14146</v>
      </c>
      <c r="C251" s="3" t="s">
        <v>14147</v>
      </c>
      <c r="D251" s="3" t="s">
        <v>13541</v>
      </c>
    </row>
    <row r="252">
      <c r="A252" s="3" t="b">
        <v>0</v>
      </c>
      <c r="B252" s="3" t="s">
        <v>14148</v>
      </c>
      <c r="C252" s="3" t="s">
        <v>14149</v>
      </c>
      <c r="D252" s="3" t="s">
        <v>6802</v>
      </c>
    </row>
    <row r="253">
      <c r="A253" s="3" t="b">
        <v>1</v>
      </c>
      <c r="B253" s="3" t="s">
        <v>14150</v>
      </c>
      <c r="C253" s="3" t="s">
        <v>14151</v>
      </c>
      <c r="D253" s="3" t="s">
        <v>1157</v>
      </c>
    </row>
    <row r="254">
      <c r="A254" s="3" t="b">
        <v>0</v>
      </c>
      <c r="B254" s="3" t="s">
        <v>14152</v>
      </c>
      <c r="C254" s="3" t="s">
        <v>14153</v>
      </c>
      <c r="D254" s="3" t="s">
        <v>2548</v>
      </c>
    </row>
    <row r="255">
      <c r="A255" s="3" t="b">
        <v>0</v>
      </c>
      <c r="B255" s="3" t="s">
        <v>389</v>
      </c>
      <c r="C255" s="3" t="s">
        <v>390</v>
      </c>
      <c r="D255" s="3" t="s">
        <v>3635</v>
      </c>
    </row>
    <row r="256">
      <c r="A256" s="3" t="b">
        <v>0</v>
      </c>
      <c r="B256" s="3" t="s">
        <v>14154</v>
      </c>
      <c r="C256" s="3" t="s">
        <v>14155</v>
      </c>
      <c r="D256" s="3" t="s">
        <v>5798</v>
      </c>
    </row>
    <row r="257">
      <c r="A257" s="3" t="b">
        <v>1</v>
      </c>
      <c r="B257" s="3" t="s">
        <v>14156</v>
      </c>
      <c r="C257" s="3" t="s">
        <v>14157</v>
      </c>
      <c r="D257" s="3" t="s">
        <v>12195</v>
      </c>
    </row>
    <row r="258">
      <c r="A258" s="3" t="b">
        <v>0</v>
      </c>
      <c r="B258" s="3" t="s">
        <v>14158</v>
      </c>
      <c r="C258" s="3" t="s">
        <v>14159</v>
      </c>
      <c r="D258" s="3" t="s">
        <v>13561</v>
      </c>
    </row>
    <row r="259">
      <c r="A259" s="3" t="b">
        <v>0</v>
      </c>
      <c r="B259" s="3" t="s">
        <v>14160</v>
      </c>
      <c r="C259" s="3" t="s">
        <v>14161</v>
      </c>
      <c r="D259" s="3" t="s">
        <v>4578</v>
      </c>
    </row>
    <row r="260">
      <c r="A260" s="3" t="b">
        <v>0</v>
      </c>
      <c r="B260" s="3" t="s">
        <v>14162</v>
      </c>
      <c r="C260" s="3" t="s">
        <v>14163</v>
      </c>
      <c r="D260" s="3" t="s">
        <v>13372</v>
      </c>
    </row>
    <row r="261">
      <c r="A261" s="3" t="b">
        <v>0</v>
      </c>
      <c r="B261" s="3" t="s">
        <v>14164</v>
      </c>
      <c r="C261" s="3" t="s">
        <v>14165</v>
      </c>
      <c r="D261" s="3" t="s">
        <v>13364</v>
      </c>
    </row>
    <row r="262">
      <c r="A262" s="3" t="b">
        <v>0</v>
      </c>
      <c r="B262" s="3" t="s">
        <v>14166</v>
      </c>
      <c r="C262" s="3" t="s">
        <v>14167</v>
      </c>
      <c r="D262" s="3" t="s">
        <v>13682</v>
      </c>
    </row>
    <row r="263">
      <c r="A263" s="3" t="b">
        <v>1</v>
      </c>
      <c r="B263" s="3" t="s">
        <v>14168</v>
      </c>
      <c r="C263" s="3" t="s">
        <v>14169</v>
      </c>
      <c r="D263" s="3" t="s">
        <v>13404</v>
      </c>
    </row>
    <row r="264">
      <c r="A264" s="3" t="b">
        <v>0</v>
      </c>
      <c r="B264" s="3" t="s">
        <v>143</v>
      </c>
      <c r="C264" s="3" t="s">
        <v>144</v>
      </c>
      <c r="D264" s="3" t="s">
        <v>12966</v>
      </c>
    </row>
    <row r="265">
      <c r="A265" s="3" t="b">
        <v>0</v>
      </c>
      <c r="B265" s="3" t="s">
        <v>386</v>
      </c>
      <c r="C265" s="3" t="s">
        <v>584</v>
      </c>
      <c r="D265" s="3" t="s">
        <v>7122</v>
      </c>
    </row>
    <row r="266">
      <c r="A266" s="3" t="b">
        <v>1</v>
      </c>
      <c r="B266" s="3" t="s">
        <v>14170</v>
      </c>
      <c r="C266" s="3" t="s">
        <v>14171</v>
      </c>
      <c r="D266" s="3" t="s">
        <v>12820</v>
      </c>
    </row>
    <row r="267">
      <c r="A267" s="3" t="b">
        <v>1</v>
      </c>
      <c r="B267" s="3" t="s">
        <v>409</v>
      </c>
      <c r="C267" s="3" t="s">
        <v>410</v>
      </c>
      <c r="D267" s="3" t="s">
        <v>7921</v>
      </c>
    </row>
    <row r="268">
      <c r="A268" s="3" t="b">
        <v>1</v>
      </c>
      <c r="B268" s="3" t="s">
        <v>418</v>
      </c>
      <c r="C268" s="3" t="s">
        <v>419</v>
      </c>
      <c r="D268" s="3" t="s">
        <v>5422</v>
      </c>
    </row>
    <row r="269">
      <c r="A269" s="3" t="b">
        <v>0</v>
      </c>
      <c r="B269" s="3" t="s">
        <v>14172</v>
      </c>
      <c r="C269" s="3" t="s">
        <v>768</v>
      </c>
      <c r="D269" s="3" t="s">
        <v>13625</v>
      </c>
    </row>
    <row r="270">
      <c r="A270" s="3" t="b">
        <v>0</v>
      </c>
      <c r="B270" s="3" t="s">
        <v>14173</v>
      </c>
      <c r="C270" s="3" t="s">
        <v>14174</v>
      </c>
      <c r="D270" s="3" t="s">
        <v>7752</v>
      </c>
    </row>
    <row r="271">
      <c r="A271" s="3" t="b">
        <v>0</v>
      </c>
      <c r="B271" s="3" t="s">
        <v>14175</v>
      </c>
      <c r="C271" s="3" t="s">
        <v>14176</v>
      </c>
      <c r="D271" s="3" t="s">
        <v>12380</v>
      </c>
    </row>
    <row r="272">
      <c r="A272" s="3" t="b">
        <v>0</v>
      </c>
      <c r="B272" s="3" t="s">
        <v>14177</v>
      </c>
      <c r="C272" s="3" t="s">
        <v>14178</v>
      </c>
      <c r="D272" s="3" t="s">
        <v>7158</v>
      </c>
    </row>
    <row r="273">
      <c r="A273" s="3" t="b">
        <v>0</v>
      </c>
      <c r="B273" s="3" t="s">
        <v>14179</v>
      </c>
      <c r="C273" s="3" t="s">
        <v>14180</v>
      </c>
      <c r="D273" s="3" t="s">
        <v>5305</v>
      </c>
    </row>
    <row r="274">
      <c r="A274" s="3" t="b">
        <v>0</v>
      </c>
      <c r="B274" s="3" t="s">
        <v>14181</v>
      </c>
      <c r="C274" s="3" t="s">
        <v>14182</v>
      </c>
      <c r="D274" s="3" t="s">
        <v>6935</v>
      </c>
    </row>
    <row r="275">
      <c r="A275" s="3" t="b">
        <v>1</v>
      </c>
      <c r="B275" s="3" t="s">
        <v>14183</v>
      </c>
      <c r="C275" s="3" t="s">
        <v>14184</v>
      </c>
      <c r="D275" s="3" t="s">
        <v>9725</v>
      </c>
    </row>
    <row r="276">
      <c r="A276" s="3" t="b">
        <v>1</v>
      </c>
      <c r="B276" s="3" t="s">
        <v>14185</v>
      </c>
      <c r="C276" s="3" t="s">
        <v>14186</v>
      </c>
      <c r="D276" s="3" t="s">
        <v>4400</v>
      </c>
    </row>
    <row r="277">
      <c r="A277" s="3" t="b">
        <v>0</v>
      </c>
      <c r="B277" s="3" t="s">
        <v>14187</v>
      </c>
      <c r="C277" s="3" t="s">
        <v>14188</v>
      </c>
      <c r="D277" s="3" t="s">
        <v>12884</v>
      </c>
    </row>
    <row r="278">
      <c r="A278" s="3" t="b">
        <v>1</v>
      </c>
      <c r="B278" s="3" t="s">
        <v>14189</v>
      </c>
      <c r="C278" s="3" t="s">
        <v>14190</v>
      </c>
      <c r="D278" s="3" t="s">
        <v>13636</v>
      </c>
    </row>
    <row r="279">
      <c r="A279" s="3" t="b">
        <v>0</v>
      </c>
      <c r="B279" s="3" t="s">
        <v>14191</v>
      </c>
      <c r="C279" s="3" t="s">
        <v>14192</v>
      </c>
      <c r="D279" s="3" t="s">
        <v>13514</v>
      </c>
    </row>
    <row r="280">
      <c r="A280" s="3" t="b">
        <v>0</v>
      </c>
      <c r="B280" s="3" t="s">
        <v>424</v>
      </c>
      <c r="C280" s="3" t="s">
        <v>828</v>
      </c>
      <c r="D280" s="3" t="s">
        <v>2445</v>
      </c>
    </row>
    <row r="281">
      <c r="A281" s="3" t="b">
        <v>1</v>
      </c>
      <c r="B281" s="3" t="s">
        <v>14193</v>
      </c>
      <c r="C281" s="3" t="s">
        <v>14194</v>
      </c>
      <c r="D281" s="3" t="s">
        <v>12647</v>
      </c>
    </row>
    <row r="282">
      <c r="A282" s="3" t="b">
        <v>1</v>
      </c>
      <c r="B282" s="3" t="s">
        <v>14195</v>
      </c>
      <c r="C282" s="3" t="s">
        <v>14196</v>
      </c>
      <c r="D282" s="3" t="s">
        <v>12956</v>
      </c>
    </row>
    <row r="283">
      <c r="A283" s="3" t="b">
        <v>1</v>
      </c>
      <c r="B283" s="3" t="s">
        <v>14197</v>
      </c>
      <c r="C283" s="3" t="s">
        <v>14198</v>
      </c>
      <c r="D283" s="3" t="s">
        <v>6205</v>
      </c>
    </row>
    <row r="284">
      <c r="A284" s="3" t="b">
        <v>1</v>
      </c>
      <c r="B284" s="3" t="s">
        <v>14199</v>
      </c>
      <c r="C284" s="3" t="s">
        <v>14200</v>
      </c>
      <c r="D284" s="3" t="s">
        <v>12999</v>
      </c>
    </row>
    <row r="285">
      <c r="A285" s="3" t="b">
        <v>0</v>
      </c>
      <c r="B285" s="3" t="s">
        <v>14201</v>
      </c>
      <c r="C285" s="3" t="s">
        <v>14202</v>
      </c>
      <c r="D285" s="3" t="s">
        <v>13056</v>
      </c>
    </row>
    <row r="286">
      <c r="A286" s="3" t="b">
        <v>1</v>
      </c>
      <c r="B286" s="3" t="s">
        <v>14203</v>
      </c>
      <c r="C286" s="3" t="s">
        <v>668</v>
      </c>
      <c r="D286" s="3" t="s">
        <v>13617</v>
      </c>
    </row>
    <row r="287">
      <c r="A287" s="3" t="b">
        <v>1</v>
      </c>
      <c r="B287" s="3" t="s">
        <v>14204</v>
      </c>
      <c r="C287" s="3" t="s">
        <v>14205</v>
      </c>
      <c r="D287" s="3" t="s">
        <v>13039</v>
      </c>
    </row>
    <row r="288">
      <c r="A288" s="3" t="b">
        <v>0</v>
      </c>
      <c r="B288" s="3" t="s">
        <v>14206</v>
      </c>
      <c r="C288" s="3" t="s">
        <v>14207</v>
      </c>
      <c r="D288" s="3" t="s">
        <v>12756</v>
      </c>
    </row>
    <row r="289">
      <c r="A289" s="3" t="b">
        <v>1</v>
      </c>
      <c r="B289" s="3" t="s">
        <v>14208</v>
      </c>
      <c r="C289" s="3" t="s">
        <v>14209</v>
      </c>
      <c r="D289" s="3" t="s">
        <v>13275</v>
      </c>
    </row>
    <row r="290">
      <c r="A290" s="3" t="b">
        <v>1</v>
      </c>
      <c r="B290" s="3" t="s">
        <v>14210</v>
      </c>
      <c r="C290" s="3" t="s">
        <v>14211</v>
      </c>
      <c r="D290" s="3" t="s">
        <v>12851</v>
      </c>
    </row>
    <row r="291">
      <c r="A291" s="3" t="b">
        <v>1</v>
      </c>
      <c r="B291" s="3" t="s">
        <v>14212</v>
      </c>
      <c r="C291" s="3" t="s">
        <v>14213</v>
      </c>
      <c r="D291" s="3" t="s">
        <v>13674</v>
      </c>
    </row>
    <row r="292">
      <c r="A292" s="3" t="b">
        <v>1</v>
      </c>
      <c r="B292" s="3" t="s">
        <v>14214</v>
      </c>
      <c r="C292" s="3" t="s">
        <v>14215</v>
      </c>
      <c r="D292" s="3" t="s">
        <v>12874</v>
      </c>
    </row>
    <row r="293">
      <c r="A293" s="3" t="b">
        <v>1</v>
      </c>
      <c r="B293" s="3" t="s">
        <v>14216</v>
      </c>
      <c r="C293" s="3" t="s">
        <v>14217</v>
      </c>
      <c r="D293" s="3" t="s">
        <v>13685</v>
      </c>
    </row>
    <row r="294">
      <c r="A294" s="3" t="b">
        <v>1</v>
      </c>
      <c r="B294" s="3" t="s">
        <v>14218</v>
      </c>
      <c r="C294" s="3" t="s">
        <v>14219</v>
      </c>
      <c r="D294" s="3" t="s">
        <v>12804</v>
      </c>
    </row>
    <row r="295">
      <c r="A295" s="3" t="b">
        <v>1</v>
      </c>
      <c r="B295" s="3" t="s">
        <v>14220</v>
      </c>
      <c r="C295" s="3" t="s">
        <v>14221</v>
      </c>
      <c r="D295" s="3" t="s">
        <v>13245</v>
      </c>
    </row>
    <row r="296">
      <c r="A296" s="3" t="b">
        <v>1</v>
      </c>
      <c r="B296" s="3" t="s">
        <v>14222</v>
      </c>
      <c r="C296" s="3" t="s">
        <v>14223</v>
      </c>
      <c r="D296" s="3" t="s">
        <v>13382</v>
      </c>
    </row>
    <row r="297">
      <c r="A297" s="3" t="b">
        <v>1</v>
      </c>
      <c r="B297" s="3" t="s">
        <v>14224</v>
      </c>
      <c r="C297" s="3" t="s">
        <v>739</v>
      </c>
      <c r="D297" s="3" t="s">
        <v>12988</v>
      </c>
    </row>
    <row r="298">
      <c r="A298" s="3" t="b">
        <v>1</v>
      </c>
      <c r="B298" s="3" t="s">
        <v>14225</v>
      </c>
      <c r="C298" s="3" t="s">
        <v>771</v>
      </c>
      <c r="D298" s="3" t="s">
        <v>13012</v>
      </c>
    </row>
    <row r="299">
      <c r="A299" s="3" t="b">
        <v>1</v>
      </c>
      <c r="B299" s="3" t="s">
        <v>14226</v>
      </c>
      <c r="C299" s="3" t="s">
        <v>777</v>
      </c>
      <c r="D299" s="3" t="s">
        <v>13088</v>
      </c>
    </row>
    <row r="300">
      <c r="A300" s="3" t="b">
        <v>1</v>
      </c>
      <c r="B300" s="3" t="s">
        <v>14227</v>
      </c>
      <c r="C300" s="3" t="s">
        <v>14228</v>
      </c>
      <c r="D300" s="3" t="s">
        <v>13025</v>
      </c>
    </row>
    <row r="301">
      <c r="A301" s="3" t="b">
        <v>1</v>
      </c>
      <c r="B301" s="3" t="s">
        <v>14229</v>
      </c>
      <c r="C301" s="3" t="s">
        <v>14230</v>
      </c>
      <c r="D301" s="3" t="s">
        <v>13502</v>
      </c>
    </row>
    <row r="302">
      <c r="A302" s="3" t="b">
        <v>0</v>
      </c>
      <c r="B302" s="3" t="s">
        <v>14231</v>
      </c>
      <c r="C302" s="3" t="s">
        <v>14232</v>
      </c>
      <c r="D302" s="3" t="s">
        <v>13571</v>
      </c>
    </row>
    <row r="303">
      <c r="A303" s="3" t="b">
        <v>1</v>
      </c>
      <c r="B303" s="3" t="s">
        <v>14233</v>
      </c>
      <c r="C303" s="3" t="s">
        <v>14234</v>
      </c>
      <c r="D303" s="3" t="s">
        <v>13237</v>
      </c>
    </row>
    <row r="304">
      <c r="A304" s="3" t="b">
        <v>1</v>
      </c>
      <c r="B304" s="3" t="s">
        <v>14235</v>
      </c>
      <c r="C304" s="3" t="s">
        <v>14236</v>
      </c>
      <c r="D304" s="3" t="s">
        <v>13344</v>
      </c>
    </row>
    <row r="305">
      <c r="A305" s="3" t="b">
        <v>0</v>
      </c>
      <c r="B305" s="3" t="s">
        <v>14237</v>
      </c>
      <c r="C305" s="3" t="s">
        <v>14238</v>
      </c>
      <c r="D305" s="3" t="s">
        <v>13462</v>
      </c>
    </row>
    <row r="306">
      <c r="A306" s="3" t="b">
        <v>1</v>
      </c>
      <c r="B306" s="3" t="s">
        <v>14239</v>
      </c>
      <c r="C306" s="3" t="s">
        <v>14240</v>
      </c>
      <c r="D306" s="3" t="s">
        <v>12618</v>
      </c>
    </row>
    <row r="307">
      <c r="A307" s="3" t="b">
        <v>1</v>
      </c>
      <c r="B307" s="3" t="s">
        <v>14241</v>
      </c>
      <c r="C307" s="3" t="s">
        <v>14242</v>
      </c>
      <c r="D307" s="3" t="s">
        <v>13705</v>
      </c>
    </row>
    <row r="308">
      <c r="A308" s="3" t="b">
        <v>0</v>
      </c>
      <c r="B308" s="3" t="s">
        <v>14243</v>
      </c>
      <c r="C308" s="3" t="s">
        <v>14244</v>
      </c>
      <c r="D308" s="3" t="s">
        <v>4712</v>
      </c>
    </row>
    <row r="309">
      <c r="A309" s="3" t="b">
        <v>0</v>
      </c>
      <c r="B309" s="3" t="s">
        <v>14245</v>
      </c>
      <c r="C309" s="3" t="s">
        <v>14246</v>
      </c>
      <c r="D309" s="3" t="s">
        <v>12350</v>
      </c>
    </row>
    <row r="310">
      <c r="A310" s="3" t="b">
        <v>0</v>
      </c>
      <c r="B310" s="3" t="s">
        <v>14247</v>
      </c>
      <c r="C310" s="3" t="s">
        <v>14248</v>
      </c>
      <c r="D310" s="3" t="s">
        <v>13210</v>
      </c>
    </row>
    <row r="311">
      <c r="A311" s="3" t="b">
        <v>1</v>
      </c>
      <c r="B311" s="3" t="s">
        <v>14249</v>
      </c>
      <c r="C311" s="3" t="s">
        <v>14250</v>
      </c>
      <c r="D311" s="3" t="s">
        <v>12368</v>
      </c>
    </row>
    <row r="312">
      <c r="A312" s="3" t="b">
        <v>1</v>
      </c>
      <c r="B312" s="3" t="s">
        <v>14251</v>
      </c>
      <c r="C312" s="3" t="s">
        <v>14252</v>
      </c>
      <c r="D312" s="3" t="s">
        <v>6007</v>
      </c>
    </row>
    <row r="313">
      <c r="A313" s="3" t="b">
        <v>1</v>
      </c>
      <c r="B313" s="3" t="s">
        <v>14253</v>
      </c>
      <c r="C313" s="3" t="s">
        <v>14254</v>
      </c>
      <c r="D313" s="3" t="s">
        <v>6447</v>
      </c>
    </row>
    <row r="314">
      <c r="A314" s="3" t="b">
        <v>0</v>
      </c>
      <c r="B314" s="3" t="s">
        <v>14255</v>
      </c>
      <c r="C314" s="3" t="s">
        <v>14256</v>
      </c>
      <c r="D314" s="3" t="s">
        <v>6761</v>
      </c>
    </row>
    <row r="315">
      <c r="A315" s="3" t="b">
        <v>0</v>
      </c>
      <c r="B315" s="3" t="s">
        <v>14257</v>
      </c>
      <c r="C315" s="3" t="s">
        <v>14258</v>
      </c>
      <c r="D315" s="3" t="s">
        <v>1833</v>
      </c>
    </row>
    <row r="316">
      <c r="A316" s="3" t="b">
        <v>0</v>
      </c>
      <c r="B316" s="3" t="s">
        <v>14259</v>
      </c>
      <c r="C316" s="3" t="s">
        <v>14260</v>
      </c>
      <c r="D316" s="3" t="s">
        <v>12809</v>
      </c>
    </row>
    <row r="317">
      <c r="A317" s="3" t="b">
        <v>0</v>
      </c>
      <c r="B317" s="3" t="s">
        <v>14261</v>
      </c>
      <c r="C317" s="3" t="s">
        <v>14262</v>
      </c>
      <c r="D317" s="3" t="s">
        <v>4058</v>
      </c>
    </row>
    <row r="318">
      <c r="A318" s="3" t="b">
        <v>0</v>
      </c>
      <c r="B318" s="3" t="s">
        <v>14263</v>
      </c>
      <c r="C318" s="3" t="s">
        <v>14264</v>
      </c>
      <c r="D318" s="3" t="s">
        <v>12608</v>
      </c>
    </row>
    <row r="319">
      <c r="A319" s="3" t="b">
        <v>0</v>
      </c>
      <c r="B319" s="3" t="s">
        <v>14265</v>
      </c>
      <c r="C319" s="3" t="s">
        <v>14266</v>
      </c>
      <c r="D319" s="3" t="s">
        <v>13304</v>
      </c>
    </row>
    <row r="320">
      <c r="A320" s="3" t="b">
        <v>1</v>
      </c>
      <c r="B320" s="3" t="s">
        <v>14267</v>
      </c>
      <c r="C320" s="3" t="s">
        <v>14268</v>
      </c>
      <c r="D320" s="3" t="s">
        <v>12944</v>
      </c>
    </row>
    <row r="321">
      <c r="A321" s="3" t="b">
        <v>1</v>
      </c>
      <c r="B321" s="3" t="s">
        <v>14269</v>
      </c>
      <c r="C321" s="3" t="s">
        <v>14270</v>
      </c>
      <c r="D321" s="3" t="s">
        <v>12793</v>
      </c>
    </row>
    <row r="322">
      <c r="A322" s="3" t="b">
        <v>0</v>
      </c>
      <c r="B322" s="3" t="s">
        <v>14271</v>
      </c>
      <c r="C322" s="3" t="s">
        <v>14272</v>
      </c>
      <c r="D322" s="3" t="s">
        <v>6002</v>
      </c>
    </row>
    <row r="323">
      <c r="A323" s="3" t="b">
        <v>1</v>
      </c>
      <c r="B323" s="3" t="s">
        <v>14273</v>
      </c>
      <c r="C323" s="3" t="s">
        <v>14274</v>
      </c>
      <c r="D323" s="3" t="s">
        <v>13664</v>
      </c>
    </row>
    <row r="324">
      <c r="A324" s="3" t="b">
        <v>1</v>
      </c>
      <c r="B324" s="3" t="s">
        <v>14275</v>
      </c>
      <c r="C324" s="3" t="s">
        <v>14276</v>
      </c>
      <c r="D324" s="3" t="s">
        <v>12546</v>
      </c>
    </row>
    <row r="325">
      <c r="A325" s="3" t="b">
        <v>1</v>
      </c>
      <c r="B325" s="3" t="s">
        <v>14277</v>
      </c>
      <c r="C325" s="3" t="s">
        <v>14278</v>
      </c>
      <c r="D325" s="3" t="s">
        <v>13367</v>
      </c>
    </row>
    <row r="326">
      <c r="A326" s="3" t="b">
        <v>1</v>
      </c>
      <c r="B326" s="3" t="s">
        <v>14279</v>
      </c>
      <c r="C326" s="3" t="s">
        <v>14280</v>
      </c>
      <c r="D326" s="3" t="s">
        <v>6202</v>
      </c>
    </row>
    <row r="327">
      <c r="A327" s="3" t="b">
        <v>0</v>
      </c>
      <c r="B327" s="3" t="s">
        <v>14281</v>
      </c>
      <c r="C327" s="3" t="s">
        <v>14282</v>
      </c>
      <c r="D327" s="3" t="s">
        <v>5266</v>
      </c>
    </row>
    <row r="328">
      <c r="A328" s="3" t="b">
        <v>1</v>
      </c>
      <c r="B328" s="3" t="s">
        <v>14283</v>
      </c>
      <c r="C328" s="3" t="s">
        <v>14284</v>
      </c>
      <c r="D328" s="3" t="s">
        <v>6512</v>
      </c>
    </row>
    <row r="329">
      <c r="A329" s="3" t="b">
        <v>0</v>
      </c>
      <c r="B329" s="3" t="s">
        <v>14285</v>
      </c>
      <c r="C329" s="3" t="s">
        <v>14286</v>
      </c>
      <c r="D329" s="3" t="s">
        <v>6581</v>
      </c>
    </row>
    <row r="330">
      <c r="A330" s="3" t="b">
        <v>1</v>
      </c>
      <c r="B330" s="3" t="s">
        <v>14287</v>
      </c>
      <c r="C330" s="3" t="s">
        <v>14288</v>
      </c>
      <c r="D330" s="3" t="s">
        <v>13622</v>
      </c>
    </row>
    <row r="331">
      <c r="A331" s="3" t="b">
        <v>0</v>
      </c>
      <c r="B331" s="3" t="s">
        <v>430</v>
      </c>
      <c r="C331" s="3" t="s">
        <v>529</v>
      </c>
      <c r="D331" s="3" t="s">
        <v>9124</v>
      </c>
    </row>
    <row r="332">
      <c r="A332" s="3" t="b">
        <v>0</v>
      </c>
      <c r="B332" s="3" t="s">
        <v>14289</v>
      </c>
      <c r="C332" s="3" t="s">
        <v>14290</v>
      </c>
      <c r="D332" s="2"/>
    </row>
    <row r="333">
      <c r="A333" s="3" t="b">
        <v>1</v>
      </c>
      <c r="B333" s="3" t="s">
        <v>14291</v>
      </c>
      <c r="C333" s="3" t="s">
        <v>14292</v>
      </c>
      <c r="D333" s="3" t="s">
        <v>7785</v>
      </c>
    </row>
    <row r="334">
      <c r="A334" s="3" t="b">
        <v>1</v>
      </c>
      <c r="B334" s="3" t="s">
        <v>14293</v>
      </c>
      <c r="C334" s="3" t="s">
        <v>14294</v>
      </c>
      <c r="D334" s="3" t="s">
        <v>6389</v>
      </c>
    </row>
    <row r="335">
      <c r="A335" s="3" t="b">
        <v>1</v>
      </c>
      <c r="B335" s="3" t="s">
        <v>14295</v>
      </c>
      <c r="C335" s="3" t="s">
        <v>14296</v>
      </c>
      <c r="D335" s="3" t="s">
        <v>13580</v>
      </c>
    </row>
    <row r="336">
      <c r="A336" s="3" t="b">
        <v>1</v>
      </c>
      <c r="B336" s="3" t="s">
        <v>14297</v>
      </c>
      <c r="C336" s="3" t="s">
        <v>14298</v>
      </c>
      <c r="D336" s="3" t="s">
        <v>10968</v>
      </c>
    </row>
    <row r="337">
      <c r="A337" s="3" t="b">
        <v>1</v>
      </c>
      <c r="B337" s="3" t="s">
        <v>219</v>
      </c>
      <c r="C337" s="3" t="s">
        <v>220</v>
      </c>
      <c r="D337" s="3" t="s">
        <v>3087</v>
      </c>
    </row>
    <row r="338">
      <c r="A338" s="3" t="b">
        <v>1</v>
      </c>
      <c r="B338" s="3" t="s">
        <v>14299</v>
      </c>
      <c r="C338" s="3" t="s">
        <v>14300</v>
      </c>
      <c r="D338" s="3" t="s">
        <v>7725</v>
      </c>
    </row>
    <row r="339">
      <c r="A339" s="3" t="b">
        <v>0</v>
      </c>
      <c r="B339" s="3" t="s">
        <v>14301</v>
      </c>
      <c r="C339" s="3" t="s">
        <v>14302</v>
      </c>
      <c r="D339" s="3" t="s">
        <v>6692</v>
      </c>
    </row>
    <row r="340">
      <c r="A340" s="3" t="b">
        <v>0</v>
      </c>
      <c r="B340" s="3" t="s">
        <v>14303</v>
      </c>
      <c r="C340" s="3" t="s">
        <v>14304</v>
      </c>
      <c r="D340" s="3" t="s">
        <v>13126</v>
      </c>
    </row>
    <row r="341">
      <c r="A341" s="3" t="b">
        <v>1</v>
      </c>
      <c r="B341" s="3" t="s">
        <v>14305</v>
      </c>
      <c r="C341" s="3" t="s">
        <v>14306</v>
      </c>
      <c r="D341" s="3" t="s">
        <v>13433</v>
      </c>
    </row>
    <row r="342">
      <c r="A342" s="3" t="b">
        <v>1</v>
      </c>
      <c r="B342" s="3" t="s">
        <v>14307</v>
      </c>
      <c r="C342" s="3" t="s">
        <v>14308</v>
      </c>
      <c r="D342" s="3" t="s">
        <v>13523</v>
      </c>
    </row>
    <row r="343">
      <c r="A343" s="3" t="b">
        <v>0</v>
      </c>
      <c r="B343" s="3" t="s">
        <v>14309</v>
      </c>
      <c r="C343" s="3" t="s">
        <v>14310</v>
      </c>
      <c r="D343" s="3" t="s">
        <v>12915</v>
      </c>
    </row>
    <row r="344">
      <c r="A344" s="3" t="b">
        <v>1</v>
      </c>
      <c r="B344" s="3" t="s">
        <v>14311</v>
      </c>
      <c r="C344" s="3" t="s">
        <v>14312</v>
      </c>
      <c r="D344" s="3" t="s">
        <v>5881</v>
      </c>
    </row>
    <row r="345">
      <c r="A345" s="3" t="b">
        <v>0</v>
      </c>
      <c r="B345" s="3" t="s">
        <v>14313</v>
      </c>
      <c r="C345" s="3" t="s">
        <v>14314</v>
      </c>
      <c r="D345" s="3" t="s">
        <v>12979</v>
      </c>
    </row>
    <row r="346">
      <c r="A346" s="3" t="b">
        <v>1</v>
      </c>
      <c r="B346" s="3" t="s">
        <v>14315</v>
      </c>
      <c r="C346" s="5" t="s">
        <v>14316</v>
      </c>
      <c r="D346" s="3" t="s">
        <v>12994</v>
      </c>
    </row>
    <row r="347">
      <c r="A347" s="3" t="b">
        <v>1</v>
      </c>
      <c r="B347" s="3" t="s">
        <v>14317</v>
      </c>
      <c r="C347" s="3" t="s">
        <v>14318</v>
      </c>
      <c r="D347" s="3" t="s">
        <v>7247</v>
      </c>
    </row>
    <row r="348">
      <c r="A348" s="3" t="b">
        <v>1</v>
      </c>
      <c r="B348" s="3" t="s">
        <v>14319</v>
      </c>
      <c r="C348" s="3" t="s">
        <v>14320</v>
      </c>
      <c r="D348" s="3" t="s">
        <v>11355</v>
      </c>
    </row>
    <row r="349">
      <c r="A349" s="3" t="b">
        <v>1</v>
      </c>
      <c r="B349" s="3" t="s">
        <v>14321</v>
      </c>
      <c r="C349" s="3" t="s">
        <v>14322</v>
      </c>
      <c r="D349" s="3" t="s">
        <v>13490</v>
      </c>
    </row>
    <row r="350">
      <c r="A350" s="3" t="b">
        <v>1</v>
      </c>
      <c r="B350" s="3" t="s">
        <v>14323</v>
      </c>
      <c r="C350" s="3" t="s">
        <v>14324</v>
      </c>
      <c r="D350" s="3" t="s">
        <v>5783</v>
      </c>
    </row>
    <row r="351">
      <c r="A351" s="3" t="b">
        <v>1</v>
      </c>
      <c r="B351" s="3" t="s">
        <v>14325</v>
      </c>
      <c r="C351" s="3" t="s">
        <v>14326</v>
      </c>
      <c r="D351" s="3" t="s">
        <v>13416</v>
      </c>
    </row>
    <row r="352">
      <c r="A352" s="3" t="b">
        <v>1</v>
      </c>
      <c r="B352" s="3" t="s">
        <v>14327</v>
      </c>
      <c r="C352" s="3" t="s">
        <v>14328</v>
      </c>
      <c r="D352" s="3" t="s">
        <v>5396</v>
      </c>
    </row>
    <row r="353">
      <c r="A353" s="3" t="b">
        <v>0</v>
      </c>
      <c r="B353" s="3" t="s">
        <v>14329</v>
      </c>
      <c r="C353" s="3" t="s">
        <v>14330</v>
      </c>
      <c r="D353" s="3" t="s">
        <v>1197</v>
      </c>
    </row>
    <row r="354">
      <c r="A354" s="3" t="b">
        <v>0</v>
      </c>
      <c r="B354" s="3" t="s">
        <v>14331</v>
      </c>
      <c r="C354" s="3" t="s">
        <v>14332</v>
      </c>
      <c r="D354" s="3" t="s">
        <v>5980</v>
      </c>
    </row>
    <row r="355">
      <c r="A355" s="3" t="b">
        <v>1</v>
      </c>
      <c r="B355" s="3" t="s">
        <v>14333</v>
      </c>
      <c r="C355" s="3" t="s">
        <v>14334</v>
      </c>
      <c r="D355" s="3" t="s">
        <v>6257</v>
      </c>
    </row>
    <row r="356">
      <c r="A356" s="3" t="b">
        <v>0</v>
      </c>
      <c r="B356" s="3" t="s">
        <v>14335</v>
      </c>
      <c r="C356" s="3" t="s">
        <v>14336</v>
      </c>
      <c r="D356" s="3" t="s">
        <v>13597</v>
      </c>
    </row>
    <row r="357">
      <c r="A357" s="3" t="b">
        <v>0</v>
      </c>
      <c r="B357" s="3" t="s">
        <v>14337</v>
      </c>
      <c r="C357" s="3" t="s">
        <v>14338</v>
      </c>
      <c r="D357" s="3" t="s">
        <v>7934</v>
      </c>
    </row>
    <row r="358">
      <c r="A358" s="3" t="b">
        <v>0</v>
      </c>
      <c r="B358" s="3" t="s">
        <v>14339</v>
      </c>
      <c r="C358" s="3" t="s">
        <v>14340</v>
      </c>
      <c r="D358" s="3" t="s">
        <v>2298</v>
      </c>
    </row>
    <row r="359">
      <c r="A359" s="3" t="b">
        <v>0</v>
      </c>
      <c r="B359" s="3" t="s">
        <v>14341</v>
      </c>
      <c r="C359" s="3" t="s">
        <v>14342</v>
      </c>
      <c r="D359" s="3" t="s">
        <v>6292</v>
      </c>
    </row>
    <row r="360">
      <c r="A360" s="3" t="b">
        <v>1</v>
      </c>
      <c r="B360" s="3" t="s">
        <v>14343</v>
      </c>
      <c r="C360" s="3" t="s">
        <v>14344</v>
      </c>
      <c r="D360" s="3" t="s">
        <v>13671</v>
      </c>
    </row>
    <row r="361">
      <c r="A361" s="3" t="b">
        <v>1</v>
      </c>
      <c r="B361" s="3" t="s">
        <v>14345</v>
      </c>
      <c r="C361" s="3" t="s">
        <v>726</v>
      </c>
      <c r="D361" s="3" t="s">
        <v>2405</v>
      </c>
    </row>
    <row r="362">
      <c r="A362" s="3" t="b">
        <v>0</v>
      </c>
      <c r="B362" s="3" t="s">
        <v>14346</v>
      </c>
      <c r="C362" s="3" t="s">
        <v>14347</v>
      </c>
      <c r="D362" s="3" t="s">
        <v>9992</v>
      </c>
    </row>
    <row r="363">
      <c r="A363" s="3" t="b">
        <v>1</v>
      </c>
      <c r="B363" s="3" t="s">
        <v>14348</v>
      </c>
      <c r="C363" s="3" t="s">
        <v>14349</v>
      </c>
      <c r="D363" s="3" t="s">
        <v>7715</v>
      </c>
    </row>
    <row r="364">
      <c r="A364" s="3" t="b">
        <v>0</v>
      </c>
      <c r="B364" s="3" t="s">
        <v>377</v>
      </c>
      <c r="C364" s="3" t="s">
        <v>521</v>
      </c>
      <c r="D364" s="3" t="s">
        <v>13710</v>
      </c>
    </row>
    <row r="365">
      <c r="A365" s="3" t="b">
        <v>0</v>
      </c>
      <c r="B365" s="3" t="s">
        <v>14350</v>
      </c>
      <c r="C365" s="3" t="s">
        <v>14351</v>
      </c>
      <c r="D365" s="3" t="s">
        <v>7600</v>
      </c>
    </row>
    <row r="366">
      <c r="A366" s="3" t="b">
        <v>1</v>
      </c>
      <c r="B366" s="3" t="s">
        <v>188</v>
      </c>
      <c r="C366" s="3" t="s">
        <v>189</v>
      </c>
      <c r="D366" s="3" t="s">
        <v>5762</v>
      </c>
    </row>
    <row r="367">
      <c r="A367" s="3" t="b">
        <v>1</v>
      </c>
      <c r="B367" s="3" t="s">
        <v>14352</v>
      </c>
      <c r="C367" s="3" t="s">
        <v>14353</v>
      </c>
      <c r="D367" s="3" t="s">
        <v>12384</v>
      </c>
    </row>
    <row r="368">
      <c r="A368" s="3" t="b">
        <v>1</v>
      </c>
      <c r="B368" s="3" t="s">
        <v>14354</v>
      </c>
      <c r="C368" s="3" t="s">
        <v>14355</v>
      </c>
      <c r="D368" s="3" t="s">
        <v>13104</v>
      </c>
    </row>
    <row r="369">
      <c r="A369" s="3" t="b">
        <v>0</v>
      </c>
      <c r="B369" s="3" t="s">
        <v>14356</v>
      </c>
      <c r="C369" s="3" t="s">
        <v>14357</v>
      </c>
      <c r="D369" s="2"/>
    </row>
    <row r="370">
      <c r="A370" s="3" t="b">
        <v>1</v>
      </c>
      <c r="B370" s="3" t="s">
        <v>14358</v>
      </c>
      <c r="C370" s="3" t="s">
        <v>14359</v>
      </c>
      <c r="D370" s="3" t="s">
        <v>13551</v>
      </c>
    </row>
    <row r="371">
      <c r="A371" s="3" t="b">
        <v>1</v>
      </c>
      <c r="B371" s="3" t="s">
        <v>14360</v>
      </c>
      <c r="C371" s="3" t="s">
        <v>14361</v>
      </c>
      <c r="D371" s="3" t="s">
        <v>12685</v>
      </c>
    </row>
    <row r="372">
      <c r="A372" s="3" t="b">
        <v>1</v>
      </c>
      <c r="B372" s="3" t="s">
        <v>14362</v>
      </c>
      <c r="C372" s="3" t="s">
        <v>14363</v>
      </c>
      <c r="D372" s="3" t="s">
        <v>12693</v>
      </c>
    </row>
    <row r="373">
      <c r="A373" s="3" t="b">
        <v>1</v>
      </c>
      <c r="B373" s="3" t="s">
        <v>14364</v>
      </c>
      <c r="C373" s="3" t="s">
        <v>14365</v>
      </c>
      <c r="D373" s="3" t="s">
        <v>12825</v>
      </c>
    </row>
    <row r="374">
      <c r="A374" s="3" t="b">
        <v>0</v>
      </c>
      <c r="B374" s="3" t="s">
        <v>14366</v>
      </c>
      <c r="C374" s="3" t="s">
        <v>14367</v>
      </c>
      <c r="D374" s="3" t="s">
        <v>13030</v>
      </c>
    </row>
    <row r="375">
      <c r="A375" s="3" t="b">
        <v>1</v>
      </c>
      <c r="B375" s="3" t="s">
        <v>14368</v>
      </c>
      <c r="C375" s="3" t="s">
        <v>14369</v>
      </c>
      <c r="D375" s="3" t="s">
        <v>6975</v>
      </c>
    </row>
    <row r="376">
      <c r="A376" s="3" t="b">
        <v>1</v>
      </c>
      <c r="B376" s="3" t="s">
        <v>14370</v>
      </c>
      <c r="C376" s="3" t="s">
        <v>14371</v>
      </c>
      <c r="D376" s="3" t="s">
        <v>13198</v>
      </c>
    </row>
    <row r="377">
      <c r="A377" s="3" t="b">
        <v>1</v>
      </c>
      <c r="B377" s="3" t="s">
        <v>14372</v>
      </c>
      <c r="C377" s="3" t="s">
        <v>14373</v>
      </c>
      <c r="D377" s="3" t="s">
        <v>13449</v>
      </c>
    </row>
    <row r="378">
      <c r="A378" s="2"/>
      <c r="B378" s="2"/>
      <c r="C378" s="2"/>
      <c r="D378" s="2"/>
    </row>
  </sheetData>
  <hyperlinks>
    <hyperlink r:id="rId1" ref="C176"/>
    <hyperlink r:id="rId2" ref="C346"/>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14374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1.38"/>
    <col customWidth="1" min="3" max="3" width="37.63"/>
    <col customWidth="1" min="5" max="5" width="31.63"/>
  </cols>
  <sheetData>
    <row r="1">
      <c r="A1" s="28" t="s">
        <v>126</v>
      </c>
      <c r="B1" s="28" t="s">
        <v>127</v>
      </c>
      <c r="C1" s="28" t="s">
        <v>14375</v>
      </c>
    </row>
    <row r="2">
      <c r="A2" s="2"/>
      <c r="B2" s="2"/>
      <c r="C2" s="2"/>
    </row>
    <row r="3">
      <c r="A3" s="2"/>
      <c r="B3" s="2"/>
      <c r="C3" s="2"/>
    </row>
    <row r="4">
      <c r="A4" s="2"/>
      <c r="B4" s="2"/>
      <c r="C4" s="2"/>
    </row>
    <row r="5">
      <c r="A5" s="2"/>
      <c r="B5" s="2"/>
      <c r="C5" s="2"/>
    </row>
    <row r="6">
      <c r="A6" s="2"/>
      <c r="B6" s="2"/>
      <c r="C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9"/>
    </row>
    <row r="48">
      <c r="A48" s="2"/>
      <c r="B48" s="2"/>
      <c r="C48" s="2"/>
    </row>
    <row r="49">
      <c r="A49" s="2"/>
      <c r="B49" s="2"/>
      <c r="C49" s="2"/>
    </row>
    <row r="50">
      <c r="A50" s="2"/>
      <c r="B50" s="2"/>
      <c r="C50" s="29"/>
    </row>
    <row r="51">
      <c r="A51" s="2"/>
      <c r="B51" s="2"/>
      <c r="C51" s="29"/>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14376</v>
      </c>
      <c r="B1" s="3" t="s">
        <v>14377</v>
      </c>
    </row>
    <row r="2">
      <c r="A2" s="4">
        <v>46085.00192934027</v>
      </c>
      <c r="B2" s="20">
        <v>1168.0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5.63"/>
    <col customWidth="1" min="2" max="2" width="57.5"/>
    <col customWidth="1" min="3" max="4" width="13.63"/>
    <col customWidth="1" min="5" max="5" width="12.88"/>
    <col customWidth="1" min="6" max="6" width="330.5"/>
    <col customWidth="1" min="7" max="7" width="545.13"/>
    <col customWidth="1" min="8" max="8" width="7.75"/>
    <col customWidth="1" min="9" max="9" width="9.0"/>
    <col customWidth="1" min="10" max="10" width="27.63"/>
    <col customWidth="1" min="11" max="11" width="9.75"/>
    <col customWidth="1" min="12" max="12" width="12.38"/>
    <col customWidth="1" min="13" max="13" width="804.5"/>
    <col customWidth="1" min="14" max="14" width="722.13"/>
    <col customWidth="1" min="15" max="15" width="160.38"/>
    <col customWidth="1" min="16" max="16" width="12.63"/>
    <col customWidth="1" min="17" max="17" width="12.0"/>
    <col customWidth="1" min="18" max="18" width="12.5"/>
    <col customWidth="1" min="19" max="19" width="15.38"/>
    <col customWidth="1" min="20" max="20" width="19.25"/>
    <col customWidth="1" min="21" max="21" width="25.63"/>
    <col customWidth="1" min="22" max="22" width="13.88"/>
  </cols>
  <sheetData>
    <row r="1">
      <c r="A1" s="30" t="s">
        <v>14378</v>
      </c>
      <c r="B1" s="30" t="s">
        <v>122</v>
      </c>
      <c r="C1" s="30" t="s">
        <v>14379</v>
      </c>
      <c r="D1" s="30" t="s">
        <v>14380</v>
      </c>
      <c r="E1" s="30" t="s">
        <v>14381</v>
      </c>
      <c r="F1" s="30" t="s">
        <v>14382</v>
      </c>
      <c r="G1" s="30" t="s">
        <v>14383</v>
      </c>
      <c r="H1" s="30" t="s">
        <v>14384</v>
      </c>
      <c r="I1" s="30" t="s">
        <v>14385</v>
      </c>
      <c r="J1" s="30" t="s">
        <v>14386</v>
      </c>
      <c r="K1" s="30" t="s">
        <v>14387</v>
      </c>
      <c r="L1" s="30" t="s">
        <v>14388</v>
      </c>
      <c r="M1" s="30" t="s">
        <v>14389</v>
      </c>
      <c r="N1" s="30" t="s">
        <v>14390</v>
      </c>
      <c r="O1" s="30" t="s">
        <v>14391</v>
      </c>
      <c r="P1" s="30" t="s">
        <v>14392</v>
      </c>
      <c r="Q1" s="30" t="s">
        <v>14393</v>
      </c>
      <c r="R1" s="30" t="s">
        <v>14394</v>
      </c>
      <c r="S1" s="30" t="s">
        <v>14395</v>
      </c>
      <c r="T1" s="30" t="s">
        <v>126</v>
      </c>
      <c r="U1" s="30" t="s">
        <v>127</v>
      </c>
      <c r="V1" s="30" t="s">
        <v>14396</v>
      </c>
      <c r="W1" s="2"/>
      <c r="X1" s="3" t="s">
        <v>21</v>
      </c>
      <c r="Y1" s="4">
        <v>46085.951093483796</v>
      </c>
    </row>
    <row r="2">
      <c r="A2" s="3" t="s">
        <v>14397</v>
      </c>
      <c r="B2" s="3" t="s">
        <v>14398</v>
      </c>
      <c r="C2" s="31">
        <v>45720.58333333333</v>
      </c>
      <c r="D2" s="31">
        <v>45720.60416666667</v>
      </c>
      <c r="E2" s="32">
        <v>0.5</v>
      </c>
      <c r="G2" s="2"/>
      <c r="H2" s="3" t="s">
        <v>14399</v>
      </c>
      <c r="I2" s="3" t="s">
        <v>14400</v>
      </c>
      <c r="J2" s="3" t="s">
        <v>14401</v>
      </c>
      <c r="K2" s="3" t="s">
        <v>14402</v>
      </c>
      <c r="L2" s="20">
        <v>9.0</v>
      </c>
      <c r="M2" s="3" t="s">
        <v>14403</v>
      </c>
      <c r="N2" s="3" t="s">
        <v>14404</v>
      </c>
      <c r="O2" s="3" t="s">
        <v>14405</v>
      </c>
      <c r="P2" s="20">
        <v>2.0</v>
      </c>
      <c r="Q2" s="20">
        <v>1.0</v>
      </c>
      <c r="R2" s="20">
        <v>0.0</v>
      </c>
      <c r="S2" s="20">
        <v>6.0</v>
      </c>
      <c r="T2" s="2"/>
      <c r="U2" s="2"/>
    </row>
    <row r="3">
      <c r="A3" s="3" t="s">
        <v>14406</v>
      </c>
      <c r="B3" s="3" t="s">
        <v>14407</v>
      </c>
      <c r="C3" s="31">
        <v>45723.39583333333</v>
      </c>
      <c r="D3" s="31">
        <v>45723.41666666667</v>
      </c>
      <c r="E3" s="32">
        <v>0.5</v>
      </c>
      <c r="F3" s="2"/>
      <c r="G3" s="3" t="s">
        <v>14408</v>
      </c>
      <c r="H3" s="3" t="s">
        <v>14399</v>
      </c>
      <c r="I3" s="3" t="s">
        <v>14400</v>
      </c>
      <c r="J3" s="3" t="s">
        <v>14401</v>
      </c>
      <c r="K3" s="3" t="s">
        <v>14402</v>
      </c>
      <c r="L3" s="20">
        <v>5.0</v>
      </c>
      <c r="M3" s="3" t="s">
        <v>14409</v>
      </c>
      <c r="N3" s="3" t="s">
        <v>14409</v>
      </c>
      <c r="O3" s="3" t="s">
        <v>14410</v>
      </c>
      <c r="P3" s="20">
        <v>3.0</v>
      </c>
      <c r="Q3" s="20">
        <v>2.0</v>
      </c>
      <c r="R3" s="20">
        <v>0.0</v>
      </c>
      <c r="S3" s="20">
        <v>0.0</v>
      </c>
      <c r="T3" s="2"/>
      <c r="U3" s="2"/>
    </row>
    <row r="4">
      <c r="A4" s="3" t="s">
        <v>14411</v>
      </c>
      <c r="B4" s="3" t="s">
        <v>14412</v>
      </c>
      <c r="C4" s="31">
        <v>45727.45833333333</v>
      </c>
      <c r="D4" s="31">
        <v>45727.47916666667</v>
      </c>
      <c r="E4" s="32">
        <v>0.5</v>
      </c>
      <c r="G4" s="3" t="s">
        <v>14413</v>
      </c>
      <c r="H4" s="3" t="s">
        <v>14399</v>
      </c>
      <c r="I4" s="3" t="s">
        <v>14400</v>
      </c>
      <c r="J4" s="3" t="s">
        <v>14401</v>
      </c>
      <c r="K4" s="3" t="s">
        <v>14402</v>
      </c>
      <c r="L4" s="20">
        <v>5.0</v>
      </c>
      <c r="M4" s="3" t="s">
        <v>14414</v>
      </c>
      <c r="N4" s="3" t="s">
        <v>14414</v>
      </c>
      <c r="O4" s="3" t="s">
        <v>14415</v>
      </c>
      <c r="P4" s="20">
        <v>3.0</v>
      </c>
      <c r="Q4" s="20">
        <v>0.0</v>
      </c>
      <c r="R4" s="20">
        <v>1.0</v>
      </c>
      <c r="S4" s="20">
        <v>1.0</v>
      </c>
      <c r="T4" s="2"/>
      <c r="U4" s="2"/>
    </row>
    <row r="5">
      <c r="A5" s="3" t="s">
        <v>14416</v>
      </c>
      <c r="B5" s="3" t="s">
        <v>14417</v>
      </c>
      <c r="C5" s="31">
        <v>45727.5</v>
      </c>
      <c r="D5" s="31">
        <v>45727.52083333333</v>
      </c>
      <c r="E5" s="32">
        <v>0.5</v>
      </c>
      <c r="G5" s="3" t="s">
        <v>14418</v>
      </c>
      <c r="H5" s="3" t="s">
        <v>14399</v>
      </c>
      <c r="I5" s="3" t="s">
        <v>14400</v>
      </c>
      <c r="J5" s="3" t="s">
        <v>14401</v>
      </c>
      <c r="K5" s="3" t="s">
        <v>14402</v>
      </c>
      <c r="L5" s="20">
        <v>3.0</v>
      </c>
      <c r="M5" s="3" t="s">
        <v>14419</v>
      </c>
      <c r="N5" s="3" t="s">
        <v>14420</v>
      </c>
      <c r="O5" s="3" t="s">
        <v>14421</v>
      </c>
      <c r="P5" s="20">
        <v>2.0</v>
      </c>
      <c r="Q5" s="20">
        <v>0.0</v>
      </c>
      <c r="R5" s="20">
        <v>1.0</v>
      </c>
      <c r="S5" s="20">
        <v>0.0</v>
      </c>
      <c r="T5" s="2"/>
      <c r="U5" s="2"/>
    </row>
    <row r="6">
      <c r="A6" s="3" t="s">
        <v>14422</v>
      </c>
      <c r="B6" s="3" t="s">
        <v>14423</v>
      </c>
      <c r="C6" s="31">
        <v>45729.39583333333</v>
      </c>
      <c r="D6" s="31">
        <v>45729.41666666667</v>
      </c>
      <c r="E6" s="32">
        <v>0.5</v>
      </c>
      <c r="G6" s="3" t="s">
        <v>14424</v>
      </c>
      <c r="H6" s="3" t="s">
        <v>14399</v>
      </c>
      <c r="I6" s="3" t="s">
        <v>14400</v>
      </c>
      <c r="J6" s="3" t="s">
        <v>14425</v>
      </c>
      <c r="K6" s="3" t="s">
        <v>14402</v>
      </c>
      <c r="L6" s="20">
        <v>7.0</v>
      </c>
      <c r="M6" s="3" t="s">
        <v>14426</v>
      </c>
      <c r="N6" s="3" t="s">
        <v>14427</v>
      </c>
      <c r="O6" s="3" t="s">
        <v>14428</v>
      </c>
      <c r="P6" s="20">
        <v>1.0</v>
      </c>
      <c r="Q6" s="20">
        <v>0.0</v>
      </c>
      <c r="R6" s="20">
        <v>0.0</v>
      </c>
      <c r="S6" s="20">
        <v>6.0</v>
      </c>
      <c r="T6" s="2"/>
      <c r="U6" s="2"/>
    </row>
    <row r="7">
      <c r="A7" s="3" t="s">
        <v>14429</v>
      </c>
      <c r="B7" s="3" t="s">
        <v>14430</v>
      </c>
      <c r="C7" s="31">
        <v>45729.4375</v>
      </c>
      <c r="D7" s="31">
        <v>45729.45833333333</v>
      </c>
      <c r="E7" s="32">
        <v>0.5</v>
      </c>
      <c r="F7" s="2"/>
      <c r="G7" s="2"/>
      <c r="H7" s="3" t="s">
        <v>14399</v>
      </c>
      <c r="I7" s="3" t="s">
        <v>14400</v>
      </c>
      <c r="J7" s="3" t="s">
        <v>14401</v>
      </c>
      <c r="K7" s="3" t="s">
        <v>14402</v>
      </c>
      <c r="L7" s="20">
        <v>1.0</v>
      </c>
      <c r="M7" s="3" t="s">
        <v>14401</v>
      </c>
      <c r="N7" s="3" t="s">
        <v>14401</v>
      </c>
      <c r="O7" s="3" t="s">
        <v>14431</v>
      </c>
      <c r="P7" s="20">
        <v>1.0</v>
      </c>
      <c r="Q7" s="20">
        <v>0.0</v>
      </c>
      <c r="R7" s="20">
        <v>0.0</v>
      </c>
      <c r="S7" s="20">
        <v>0.0</v>
      </c>
      <c r="T7" s="2"/>
      <c r="U7" s="2"/>
    </row>
    <row r="8">
      <c r="A8" s="3" t="s">
        <v>14432</v>
      </c>
      <c r="B8" s="3" t="s">
        <v>14412</v>
      </c>
      <c r="C8" s="31">
        <v>45741.45833333333</v>
      </c>
      <c r="D8" s="31">
        <v>45741.47916666667</v>
      </c>
      <c r="E8" s="32">
        <v>0.5</v>
      </c>
      <c r="G8" s="3" t="s">
        <v>14413</v>
      </c>
      <c r="H8" s="3" t="s">
        <v>14399</v>
      </c>
      <c r="I8" s="3" t="s">
        <v>14400</v>
      </c>
      <c r="J8" s="3" t="s">
        <v>14401</v>
      </c>
      <c r="K8" s="3" t="s">
        <v>14402</v>
      </c>
      <c r="L8" s="20">
        <v>6.0</v>
      </c>
      <c r="M8" s="3" t="s">
        <v>14433</v>
      </c>
      <c r="N8" s="3" t="s">
        <v>14433</v>
      </c>
      <c r="O8" s="3" t="s">
        <v>14434</v>
      </c>
      <c r="P8" s="20">
        <v>4.0</v>
      </c>
      <c r="Q8" s="20">
        <v>0.0</v>
      </c>
      <c r="R8" s="20">
        <v>1.0</v>
      </c>
      <c r="S8" s="20">
        <v>1.0</v>
      </c>
      <c r="T8" s="2"/>
      <c r="U8" s="2"/>
    </row>
    <row r="9">
      <c r="A9" s="3" t="s">
        <v>14435</v>
      </c>
      <c r="B9" s="3" t="s">
        <v>14417</v>
      </c>
      <c r="C9" s="31">
        <v>45741.5</v>
      </c>
      <c r="D9" s="31">
        <v>45741.52083333333</v>
      </c>
      <c r="E9" s="32">
        <v>0.5</v>
      </c>
      <c r="F9" s="2"/>
      <c r="G9" s="3" t="s">
        <v>14418</v>
      </c>
      <c r="H9" s="3" t="s">
        <v>14399</v>
      </c>
      <c r="I9" s="3" t="s">
        <v>14400</v>
      </c>
      <c r="J9" s="3" t="s">
        <v>14401</v>
      </c>
      <c r="K9" s="3" t="s">
        <v>14402</v>
      </c>
      <c r="L9" s="20">
        <v>3.0</v>
      </c>
      <c r="M9" s="3" t="s">
        <v>14419</v>
      </c>
      <c r="N9" s="3" t="s">
        <v>14420</v>
      </c>
      <c r="O9" s="3" t="s">
        <v>14421</v>
      </c>
      <c r="P9" s="20">
        <v>2.0</v>
      </c>
      <c r="Q9" s="20">
        <v>0.0</v>
      </c>
      <c r="R9" s="20">
        <v>1.0</v>
      </c>
      <c r="S9" s="20">
        <v>0.0</v>
      </c>
      <c r="T9" s="2"/>
      <c r="U9" s="2"/>
    </row>
    <row r="10">
      <c r="A10" s="3" t="s">
        <v>14436</v>
      </c>
      <c r="B10" s="3" t="s">
        <v>14430</v>
      </c>
      <c r="C10" s="31">
        <v>45743.4375</v>
      </c>
      <c r="D10" s="31">
        <v>45743.45833333333</v>
      </c>
      <c r="E10" s="32">
        <v>0.5</v>
      </c>
      <c r="G10" s="2"/>
      <c r="H10" s="3" t="s">
        <v>14399</v>
      </c>
      <c r="I10" s="3" t="s">
        <v>14400</v>
      </c>
      <c r="J10" s="3" t="s">
        <v>14401</v>
      </c>
      <c r="K10" s="3" t="s">
        <v>14402</v>
      </c>
      <c r="L10" s="20">
        <v>1.0</v>
      </c>
      <c r="M10" s="3" t="s">
        <v>14401</v>
      </c>
      <c r="N10" s="3" t="s">
        <v>14401</v>
      </c>
      <c r="O10" s="3" t="s">
        <v>14431</v>
      </c>
      <c r="P10" s="20">
        <v>1.0</v>
      </c>
      <c r="Q10" s="20">
        <v>0.0</v>
      </c>
      <c r="R10" s="20">
        <v>0.0</v>
      </c>
      <c r="S10" s="20">
        <v>0.0</v>
      </c>
      <c r="T10" s="2"/>
      <c r="U10" s="2"/>
    </row>
    <row r="11">
      <c r="A11" s="3" t="s">
        <v>14437</v>
      </c>
      <c r="B11" s="3" t="s">
        <v>14438</v>
      </c>
      <c r="C11" s="31">
        <v>45743.58333333333</v>
      </c>
      <c r="D11" s="31">
        <v>45743.60416666667</v>
      </c>
      <c r="E11" s="32">
        <v>0.5</v>
      </c>
      <c r="F11" s="2"/>
      <c r="G11" s="2"/>
      <c r="H11" s="3" t="s">
        <v>14399</v>
      </c>
      <c r="I11" s="3" t="s">
        <v>14400</v>
      </c>
      <c r="J11" s="3" t="s">
        <v>14401</v>
      </c>
      <c r="K11" s="3" t="s">
        <v>14402</v>
      </c>
      <c r="L11" s="20">
        <v>6.0</v>
      </c>
      <c r="M11" s="3" t="s">
        <v>14439</v>
      </c>
      <c r="N11" s="3" t="s">
        <v>14439</v>
      </c>
      <c r="O11" s="3" t="s">
        <v>14440</v>
      </c>
      <c r="P11" s="20">
        <v>1.0</v>
      </c>
      <c r="Q11" s="20">
        <v>3.0</v>
      </c>
      <c r="R11" s="20">
        <v>0.0</v>
      </c>
      <c r="S11" s="20">
        <v>2.0</v>
      </c>
      <c r="T11" s="2"/>
      <c r="U11" s="2"/>
    </row>
    <row r="12">
      <c r="A12" s="3" t="s">
        <v>14441</v>
      </c>
      <c r="B12" s="3" t="s">
        <v>14442</v>
      </c>
      <c r="C12" s="31">
        <v>45744.54166666667</v>
      </c>
      <c r="D12" s="31">
        <v>45744.5625</v>
      </c>
      <c r="E12" s="32">
        <v>0.5</v>
      </c>
      <c r="G12" s="2"/>
      <c r="H12" s="3" t="s">
        <v>14399</v>
      </c>
      <c r="I12" s="3" t="s">
        <v>14400</v>
      </c>
      <c r="J12" s="3" t="s">
        <v>14425</v>
      </c>
      <c r="K12" s="3" t="s">
        <v>14402</v>
      </c>
      <c r="L12" s="20">
        <v>4.0</v>
      </c>
      <c r="M12" s="3" t="s">
        <v>14443</v>
      </c>
      <c r="N12" s="3" t="s">
        <v>14444</v>
      </c>
      <c r="O12" s="3" t="s">
        <v>14445</v>
      </c>
      <c r="P12" s="20">
        <v>3.0</v>
      </c>
      <c r="Q12" s="20">
        <v>1.0</v>
      </c>
      <c r="R12" s="20">
        <v>0.0</v>
      </c>
      <c r="S12" s="20">
        <v>0.0</v>
      </c>
      <c r="T12" s="2"/>
      <c r="U12" s="2"/>
    </row>
    <row r="13">
      <c r="A13" s="3" t="s">
        <v>14446</v>
      </c>
      <c r="B13" s="3" t="s">
        <v>14417</v>
      </c>
      <c r="C13" s="31">
        <v>45748.5</v>
      </c>
      <c r="D13" s="31">
        <v>45748.52083333333</v>
      </c>
      <c r="E13" s="32">
        <v>0.5</v>
      </c>
      <c r="G13" s="3" t="s">
        <v>14418</v>
      </c>
      <c r="H13" s="3" t="s">
        <v>14399</v>
      </c>
      <c r="I13" s="3" t="s">
        <v>14400</v>
      </c>
      <c r="J13" s="3" t="s">
        <v>14401</v>
      </c>
      <c r="K13" s="3" t="s">
        <v>14402</v>
      </c>
      <c r="L13" s="20">
        <v>3.0</v>
      </c>
      <c r="M13" s="3" t="s">
        <v>14419</v>
      </c>
      <c r="N13" s="3" t="s">
        <v>14420</v>
      </c>
      <c r="O13" s="3" t="s">
        <v>14421</v>
      </c>
      <c r="P13" s="20">
        <v>2.0</v>
      </c>
      <c r="Q13" s="20">
        <v>0.0</v>
      </c>
      <c r="R13" s="20">
        <v>1.0</v>
      </c>
      <c r="S13" s="20">
        <v>0.0</v>
      </c>
      <c r="T13" s="2"/>
      <c r="U13" s="2"/>
    </row>
    <row r="14">
      <c r="A14" s="3" t="s">
        <v>14447</v>
      </c>
      <c r="B14" s="3" t="s">
        <v>14423</v>
      </c>
      <c r="C14" s="31">
        <v>45750.39583333333</v>
      </c>
      <c r="D14" s="31">
        <v>45750.41666666667</v>
      </c>
      <c r="E14" s="32">
        <v>0.5</v>
      </c>
      <c r="F14" s="2"/>
      <c r="G14" s="3" t="s">
        <v>14424</v>
      </c>
      <c r="H14" s="3" t="s">
        <v>14399</v>
      </c>
      <c r="I14" s="3" t="s">
        <v>14400</v>
      </c>
      <c r="J14" s="3" t="s">
        <v>14425</v>
      </c>
      <c r="K14" s="3" t="s">
        <v>14402</v>
      </c>
      <c r="L14" s="20">
        <v>6.0</v>
      </c>
      <c r="M14" s="3" t="s">
        <v>14448</v>
      </c>
      <c r="N14" s="3" t="s">
        <v>14448</v>
      </c>
      <c r="O14" s="3" t="s">
        <v>14449</v>
      </c>
      <c r="P14" s="20">
        <v>4.0</v>
      </c>
      <c r="Q14" s="20">
        <v>0.0</v>
      </c>
      <c r="R14" s="20">
        <v>0.0</v>
      </c>
      <c r="S14" s="20">
        <v>2.0</v>
      </c>
      <c r="T14" s="2"/>
      <c r="U14" s="2"/>
    </row>
    <row r="15">
      <c r="A15" s="3" t="s">
        <v>14450</v>
      </c>
      <c r="B15" s="3" t="s">
        <v>14407</v>
      </c>
      <c r="C15" s="31">
        <v>45751.39583333333</v>
      </c>
      <c r="D15" s="31">
        <v>45751.41666666667</v>
      </c>
      <c r="E15" s="32">
        <v>0.5</v>
      </c>
      <c r="G15" s="3" t="s">
        <v>14408</v>
      </c>
      <c r="H15" s="3" t="s">
        <v>14399</v>
      </c>
      <c r="I15" s="3" t="s">
        <v>14400</v>
      </c>
      <c r="J15" s="3" t="s">
        <v>14401</v>
      </c>
      <c r="K15" s="3" t="s">
        <v>14402</v>
      </c>
      <c r="L15" s="20">
        <v>4.0</v>
      </c>
      <c r="M15" s="3" t="s">
        <v>14451</v>
      </c>
      <c r="N15" s="3" t="s">
        <v>14451</v>
      </c>
      <c r="O15" s="3" t="s">
        <v>14452</v>
      </c>
      <c r="P15" s="20">
        <v>3.0</v>
      </c>
      <c r="Q15" s="20">
        <v>1.0</v>
      </c>
      <c r="R15" s="20">
        <v>0.0</v>
      </c>
      <c r="S15" s="20">
        <v>0.0</v>
      </c>
      <c r="T15" s="2"/>
      <c r="U15" s="2"/>
    </row>
    <row r="16">
      <c r="A16" s="3" t="s">
        <v>14453</v>
      </c>
      <c r="B16" s="3" t="s">
        <v>14412</v>
      </c>
      <c r="C16" s="31">
        <v>45755.45833333333</v>
      </c>
      <c r="D16" s="31">
        <v>45755.47916666667</v>
      </c>
      <c r="E16" s="32">
        <v>0.5</v>
      </c>
      <c r="F16" s="2"/>
      <c r="G16" s="3" t="s">
        <v>14413</v>
      </c>
      <c r="H16" s="3" t="s">
        <v>14399</v>
      </c>
      <c r="I16" s="3" t="s">
        <v>14400</v>
      </c>
      <c r="J16" s="3" t="s">
        <v>14401</v>
      </c>
      <c r="K16" s="3" t="s">
        <v>14402</v>
      </c>
      <c r="L16" s="20">
        <v>5.0</v>
      </c>
      <c r="M16" s="3" t="s">
        <v>14414</v>
      </c>
      <c r="N16" s="3" t="s">
        <v>14414</v>
      </c>
      <c r="O16" s="3" t="s">
        <v>14415</v>
      </c>
      <c r="P16" s="20">
        <v>3.0</v>
      </c>
      <c r="Q16" s="20">
        <v>0.0</v>
      </c>
      <c r="R16" s="20">
        <v>1.0</v>
      </c>
      <c r="S16" s="20">
        <v>1.0</v>
      </c>
      <c r="T16" s="2"/>
      <c r="U16" s="2"/>
    </row>
    <row r="17">
      <c r="A17" s="3" t="s">
        <v>14454</v>
      </c>
      <c r="B17" s="3" t="s">
        <v>14417</v>
      </c>
      <c r="C17" s="31">
        <v>45755.5</v>
      </c>
      <c r="D17" s="31">
        <v>45755.52083333333</v>
      </c>
      <c r="E17" s="32">
        <v>0.5</v>
      </c>
      <c r="G17" s="3" t="s">
        <v>14418</v>
      </c>
      <c r="H17" s="3" t="s">
        <v>14399</v>
      </c>
      <c r="I17" s="3" t="s">
        <v>14400</v>
      </c>
      <c r="J17" s="3" t="s">
        <v>14401</v>
      </c>
      <c r="K17" s="3" t="s">
        <v>14402</v>
      </c>
      <c r="L17" s="20">
        <v>3.0</v>
      </c>
      <c r="M17" s="3" t="s">
        <v>14419</v>
      </c>
      <c r="N17" s="3" t="s">
        <v>14420</v>
      </c>
      <c r="O17" s="3" t="s">
        <v>14421</v>
      </c>
      <c r="P17" s="20">
        <v>2.0</v>
      </c>
      <c r="Q17" s="20">
        <v>0.0</v>
      </c>
      <c r="R17" s="20">
        <v>1.0</v>
      </c>
      <c r="S17" s="20">
        <v>0.0</v>
      </c>
      <c r="T17" s="2"/>
      <c r="U17" s="2"/>
    </row>
    <row r="18">
      <c r="A18" s="3" t="s">
        <v>14455</v>
      </c>
      <c r="B18" s="3" t="s">
        <v>14438</v>
      </c>
      <c r="C18" s="31">
        <v>45757.58333333333</v>
      </c>
      <c r="D18" s="31">
        <v>45757.60416666667</v>
      </c>
      <c r="E18" s="32">
        <v>0.5</v>
      </c>
      <c r="G18" s="2"/>
      <c r="H18" s="3" t="s">
        <v>14399</v>
      </c>
      <c r="I18" s="3" t="s">
        <v>14400</v>
      </c>
      <c r="J18" s="3" t="s">
        <v>14401</v>
      </c>
      <c r="K18" s="3" t="s">
        <v>14402</v>
      </c>
      <c r="L18" s="20">
        <v>6.0</v>
      </c>
      <c r="M18" s="3" t="s">
        <v>14439</v>
      </c>
      <c r="N18" s="3" t="s">
        <v>14439</v>
      </c>
      <c r="O18" s="3" t="s">
        <v>14440</v>
      </c>
      <c r="P18" s="20">
        <v>1.0</v>
      </c>
      <c r="Q18" s="20">
        <v>3.0</v>
      </c>
      <c r="R18" s="20">
        <v>0.0</v>
      </c>
      <c r="S18" s="20">
        <v>2.0</v>
      </c>
      <c r="T18" s="2"/>
      <c r="U18" s="2"/>
    </row>
    <row r="19">
      <c r="A19" s="3" t="s">
        <v>14456</v>
      </c>
      <c r="B19" s="3" t="s">
        <v>14412</v>
      </c>
      <c r="C19" s="31">
        <v>45769.45833333333</v>
      </c>
      <c r="D19" s="31">
        <v>45769.47916666667</v>
      </c>
      <c r="E19" s="32">
        <v>0.5</v>
      </c>
      <c r="F19" s="2"/>
      <c r="G19" s="3" t="s">
        <v>14413</v>
      </c>
      <c r="H19" s="3" t="s">
        <v>14399</v>
      </c>
      <c r="I19" s="3" t="s">
        <v>14400</v>
      </c>
      <c r="J19" s="3" t="s">
        <v>14401</v>
      </c>
      <c r="K19" s="3" t="s">
        <v>14402</v>
      </c>
      <c r="L19" s="20">
        <v>5.0</v>
      </c>
      <c r="M19" s="3" t="s">
        <v>14414</v>
      </c>
      <c r="N19" s="3" t="s">
        <v>14414</v>
      </c>
      <c r="O19" s="3" t="s">
        <v>14415</v>
      </c>
      <c r="P19" s="20">
        <v>3.0</v>
      </c>
      <c r="Q19" s="20">
        <v>0.0</v>
      </c>
      <c r="R19" s="20">
        <v>1.0</v>
      </c>
      <c r="S19" s="20">
        <v>1.0</v>
      </c>
      <c r="T19" s="2"/>
      <c r="U19" s="2"/>
    </row>
    <row r="20">
      <c r="A20" s="3" t="s">
        <v>14457</v>
      </c>
      <c r="B20" s="3" t="s">
        <v>14430</v>
      </c>
      <c r="C20" s="31">
        <v>45771.4375</v>
      </c>
      <c r="D20" s="31">
        <v>45771.45833333333</v>
      </c>
      <c r="E20" s="32">
        <v>0.5</v>
      </c>
      <c r="G20" s="2"/>
      <c r="H20" s="3" t="s">
        <v>14399</v>
      </c>
      <c r="I20" s="3" t="s">
        <v>14400</v>
      </c>
      <c r="J20" s="3" t="s">
        <v>14401</v>
      </c>
      <c r="K20" s="3" t="s">
        <v>14402</v>
      </c>
      <c r="L20" s="20">
        <v>1.0</v>
      </c>
      <c r="M20" s="3" t="s">
        <v>14401</v>
      </c>
      <c r="N20" s="3" t="s">
        <v>14401</v>
      </c>
      <c r="O20" s="3" t="s">
        <v>14431</v>
      </c>
      <c r="P20" s="20">
        <v>1.0</v>
      </c>
      <c r="Q20" s="20">
        <v>0.0</v>
      </c>
      <c r="R20" s="20">
        <v>0.0</v>
      </c>
      <c r="S20" s="20">
        <v>0.0</v>
      </c>
      <c r="T20" s="2"/>
      <c r="U20" s="2"/>
    </row>
    <row r="21">
      <c r="A21" s="3" t="s">
        <v>14458</v>
      </c>
      <c r="B21" s="3" t="s">
        <v>14438</v>
      </c>
      <c r="C21" s="31">
        <v>45771.58333333333</v>
      </c>
      <c r="D21" s="31">
        <v>45771.60416666667</v>
      </c>
      <c r="E21" s="32">
        <v>0.5</v>
      </c>
      <c r="G21" s="2"/>
      <c r="H21" s="3" t="s">
        <v>14399</v>
      </c>
      <c r="I21" s="3" t="s">
        <v>14400</v>
      </c>
      <c r="J21" s="3" t="s">
        <v>14401</v>
      </c>
      <c r="K21" s="3" t="s">
        <v>14402</v>
      </c>
      <c r="L21" s="20">
        <v>6.0</v>
      </c>
      <c r="M21" s="3" t="s">
        <v>14439</v>
      </c>
      <c r="N21" s="3" t="s">
        <v>14439</v>
      </c>
      <c r="O21" s="3" t="s">
        <v>14440</v>
      </c>
      <c r="P21" s="20">
        <v>1.0</v>
      </c>
      <c r="Q21" s="20">
        <v>3.0</v>
      </c>
      <c r="R21" s="20">
        <v>0.0</v>
      </c>
      <c r="S21" s="20">
        <v>2.0</v>
      </c>
      <c r="T21" s="2"/>
      <c r="U21" s="2"/>
    </row>
    <row r="22">
      <c r="A22" s="3" t="s">
        <v>14459</v>
      </c>
      <c r="B22" s="3" t="s">
        <v>14417</v>
      </c>
      <c r="C22" s="31">
        <v>45776.5</v>
      </c>
      <c r="D22" s="31">
        <v>45776.52083333333</v>
      </c>
      <c r="E22" s="32">
        <v>0.5</v>
      </c>
      <c r="G22" s="3" t="s">
        <v>14418</v>
      </c>
      <c r="H22" s="3" t="s">
        <v>14399</v>
      </c>
      <c r="I22" s="3" t="s">
        <v>14400</v>
      </c>
      <c r="J22" s="3" t="s">
        <v>14401</v>
      </c>
      <c r="K22" s="3" t="s">
        <v>14402</v>
      </c>
      <c r="L22" s="20">
        <v>3.0</v>
      </c>
      <c r="M22" s="3" t="s">
        <v>14419</v>
      </c>
      <c r="N22" s="3" t="s">
        <v>14420</v>
      </c>
      <c r="O22" s="3" t="s">
        <v>14421</v>
      </c>
      <c r="P22" s="20">
        <v>2.0</v>
      </c>
      <c r="Q22" s="20">
        <v>0.0</v>
      </c>
      <c r="R22" s="20">
        <v>1.0</v>
      </c>
      <c r="S22" s="20">
        <v>0.0</v>
      </c>
      <c r="T22" s="2"/>
      <c r="U22" s="2"/>
    </row>
    <row r="23">
      <c r="A23" s="3" t="s">
        <v>14460</v>
      </c>
      <c r="B23" s="3" t="s">
        <v>14407</v>
      </c>
      <c r="C23" s="31">
        <v>45782.41666666667</v>
      </c>
      <c r="D23" s="31">
        <v>45782.4375</v>
      </c>
      <c r="E23" s="32">
        <v>0.5</v>
      </c>
      <c r="G23" s="3" t="s">
        <v>14408</v>
      </c>
      <c r="H23" s="3" t="s">
        <v>14399</v>
      </c>
      <c r="I23" s="3" t="s">
        <v>14400</v>
      </c>
      <c r="J23" s="3" t="s">
        <v>14401</v>
      </c>
      <c r="K23" s="3" t="s">
        <v>14402</v>
      </c>
      <c r="L23" s="20">
        <v>5.0</v>
      </c>
      <c r="M23" s="3" t="s">
        <v>14409</v>
      </c>
      <c r="N23" s="3" t="s">
        <v>14409</v>
      </c>
      <c r="O23" s="3" t="s">
        <v>14461</v>
      </c>
      <c r="P23" s="20">
        <v>3.0</v>
      </c>
      <c r="Q23" s="20">
        <v>1.0</v>
      </c>
      <c r="R23" s="20">
        <v>0.0</v>
      </c>
      <c r="S23" s="20">
        <v>1.0</v>
      </c>
      <c r="T23" s="2"/>
      <c r="U23" s="2"/>
    </row>
    <row r="24">
      <c r="A24" s="3" t="s">
        <v>14462</v>
      </c>
      <c r="B24" s="3" t="s">
        <v>14463</v>
      </c>
      <c r="C24" s="31">
        <v>45782.5625</v>
      </c>
      <c r="D24" s="31">
        <v>45782.58333333333</v>
      </c>
      <c r="E24" s="32">
        <v>0.5</v>
      </c>
      <c r="F24" s="2"/>
      <c r="G24" s="2"/>
      <c r="H24" s="3" t="s">
        <v>14399</v>
      </c>
      <c r="I24" s="3" t="s">
        <v>14400</v>
      </c>
      <c r="J24" s="3" t="s">
        <v>14401</v>
      </c>
      <c r="K24" s="3" t="s">
        <v>14402</v>
      </c>
      <c r="L24" s="20">
        <v>7.0</v>
      </c>
      <c r="M24" s="3" t="s">
        <v>14464</v>
      </c>
      <c r="N24" s="3" t="s">
        <v>14464</v>
      </c>
      <c r="O24" s="3" t="s">
        <v>14465</v>
      </c>
      <c r="P24" s="20">
        <v>5.0</v>
      </c>
      <c r="Q24" s="20">
        <v>0.0</v>
      </c>
      <c r="R24" s="20">
        <v>0.0</v>
      </c>
      <c r="S24" s="20">
        <v>2.0</v>
      </c>
      <c r="T24" s="2"/>
      <c r="U24" s="2"/>
    </row>
    <row r="25">
      <c r="A25" s="3" t="s">
        <v>14466</v>
      </c>
      <c r="B25" s="3" t="s">
        <v>14412</v>
      </c>
      <c r="C25" s="31">
        <v>45783.45833333333</v>
      </c>
      <c r="D25" s="31">
        <v>45783.47916666667</v>
      </c>
      <c r="E25" s="32">
        <v>0.5</v>
      </c>
      <c r="G25" s="3" t="s">
        <v>14413</v>
      </c>
      <c r="H25" s="3" t="s">
        <v>14399</v>
      </c>
      <c r="I25" s="3" t="s">
        <v>14400</v>
      </c>
      <c r="J25" s="3" t="s">
        <v>14401</v>
      </c>
      <c r="K25" s="3" t="s">
        <v>14402</v>
      </c>
      <c r="L25" s="20">
        <v>5.0</v>
      </c>
      <c r="M25" s="3" t="s">
        <v>14414</v>
      </c>
      <c r="N25" s="3" t="s">
        <v>14414</v>
      </c>
      <c r="O25" s="3" t="s">
        <v>14415</v>
      </c>
      <c r="P25" s="20">
        <v>3.0</v>
      </c>
      <c r="Q25" s="20">
        <v>0.0</v>
      </c>
      <c r="R25" s="20">
        <v>1.0</v>
      </c>
      <c r="S25" s="20">
        <v>1.0</v>
      </c>
      <c r="T25" s="2"/>
      <c r="U25" s="2"/>
    </row>
    <row r="26">
      <c r="A26" s="3" t="s">
        <v>14467</v>
      </c>
      <c r="B26" s="3" t="s">
        <v>14398</v>
      </c>
      <c r="C26" s="31">
        <v>45783.58333333333</v>
      </c>
      <c r="D26" s="31">
        <v>45783.60416666667</v>
      </c>
      <c r="E26" s="32">
        <v>0.5</v>
      </c>
      <c r="F26" s="2"/>
      <c r="G26" s="2"/>
      <c r="H26" s="3" t="s">
        <v>14399</v>
      </c>
      <c r="I26" s="3" t="s">
        <v>14400</v>
      </c>
      <c r="J26" s="3" t="s">
        <v>14401</v>
      </c>
      <c r="K26" s="3" t="s">
        <v>14402</v>
      </c>
      <c r="L26" s="20">
        <v>9.0</v>
      </c>
      <c r="M26" s="3" t="s">
        <v>14403</v>
      </c>
      <c r="N26" s="3" t="s">
        <v>14404</v>
      </c>
      <c r="O26" s="3" t="s">
        <v>14468</v>
      </c>
      <c r="P26" s="20">
        <v>2.0</v>
      </c>
      <c r="Q26" s="20">
        <v>2.0</v>
      </c>
      <c r="R26" s="20">
        <v>1.0</v>
      </c>
      <c r="S26" s="20">
        <v>4.0</v>
      </c>
      <c r="T26" s="2"/>
      <c r="U26" s="2"/>
    </row>
    <row r="27">
      <c r="A27" s="3" t="s">
        <v>14469</v>
      </c>
      <c r="B27" s="3" t="s">
        <v>14423</v>
      </c>
      <c r="C27" s="31">
        <v>45785.39583333333</v>
      </c>
      <c r="D27" s="31">
        <v>45785.41666666667</v>
      </c>
      <c r="E27" s="32">
        <v>0.5</v>
      </c>
      <c r="G27" s="3" t="s">
        <v>14424</v>
      </c>
      <c r="H27" s="3" t="s">
        <v>14399</v>
      </c>
      <c r="I27" s="3" t="s">
        <v>14400</v>
      </c>
      <c r="J27" s="3" t="s">
        <v>14425</v>
      </c>
      <c r="K27" s="3" t="s">
        <v>14402</v>
      </c>
      <c r="L27" s="20">
        <v>7.0</v>
      </c>
      <c r="M27" s="3" t="s">
        <v>14426</v>
      </c>
      <c r="N27" s="3" t="s">
        <v>14427</v>
      </c>
      <c r="O27" s="3" t="s">
        <v>14470</v>
      </c>
      <c r="P27" s="20">
        <v>1.0</v>
      </c>
      <c r="Q27" s="20">
        <v>0.0</v>
      </c>
      <c r="R27" s="20">
        <v>1.0</v>
      </c>
      <c r="S27" s="20">
        <v>5.0</v>
      </c>
      <c r="T27" s="2"/>
      <c r="U27" s="2"/>
    </row>
    <row r="28">
      <c r="A28" s="3" t="s">
        <v>14471</v>
      </c>
      <c r="B28" s="3" t="s">
        <v>14438</v>
      </c>
      <c r="C28" s="31">
        <v>45785.58333333333</v>
      </c>
      <c r="D28" s="31">
        <v>45785.60416666667</v>
      </c>
      <c r="E28" s="32">
        <v>0.5</v>
      </c>
      <c r="F28" s="2"/>
      <c r="G28" s="2"/>
      <c r="H28" s="3" t="s">
        <v>14399</v>
      </c>
      <c r="I28" s="3" t="s">
        <v>14400</v>
      </c>
      <c r="J28" s="3" t="s">
        <v>14401</v>
      </c>
      <c r="K28" s="3" t="s">
        <v>14402</v>
      </c>
      <c r="L28" s="20">
        <v>6.0</v>
      </c>
      <c r="M28" s="3" t="s">
        <v>14439</v>
      </c>
      <c r="N28" s="3" t="s">
        <v>14439</v>
      </c>
      <c r="O28" s="3" t="s">
        <v>14440</v>
      </c>
      <c r="P28" s="20">
        <v>1.0</v>
      </c>
      <c r="Q28" s="20">
        <v>3.0</v>
      </c>
      <c r="R28" s="20">
        <v>0.0</v>
      </c>
      <c r="S28" s="20">
        <v>2.0</v>
      </c>
      <c r="T28" s="2"/>
      <c r="U28" s="2"/>
    </row>
    <row r="29">
      <c r="A29" s="3" t="s">
        <v>14472</v>
      </c>
      <c r="B29" s="3" t="s">
        <v>14417</v>
      </c>
      <c r="C29" s="31">
        <v>45790.5</v>
      </c>
      <c r="D29" s="31">
        <v>45790.52083333333</v>
      </c>
      <c r="E29" s="32">
        <v>0.5</v>
      </c>
      <c r="F29" s="2"/>
      <c r="G29" s="3" t="s">
        <v>14418</v>
      </c>
      <c r="H29" s="3" t="s">
        <v>14399</v>
      </c>
      <c r="I29" s="3" t="s">
        <v>14400</v>
      </c>
      <c r="J29" s="3" t="s">
        <v>14401</v>
      </c>
      <c r="K29" s="3" t="s">
        <v>14402</v>
      </c>
      <c r="L29" s="20">
        <v>3.0</v>
      </c>
      <c r="M29" s="3" t="s">
        <v>14419</v>
      </c>
      <c r="N29" s="3" t="s">
        <v>14420</v>
      </c>
      <c r="O29" s="3" t="s">
        <v>14421</v>
      </c>
      <c r="P29" s="20">
        <v>2.0</v>
      </c>
      <c r="Q29" s="20">
        <v>0.0</v>
      </c>
      <c r="R29" s="20">
        <v>1.0</v>
      </c>
      <c r="S29" s="20">
        <v>0.0</v>
      </c>
      <c r="T29" s="2"/>
      <c r="U29" s="2"/>
    </row>
    <row r="30">
      <c r="A30" s="3" t="s">
        <v>14473</v>
      </c>
      <c r="B30" s="3" t="s">
        <v>14474</v>
      </c>
      <c r="C30" s="31">
        <v>45792.70833333333</v>
      </c>
      <c r="D30" s="31">
        <v>45792.72916666667</v>
      </c>
      <c r="E30" s="32">
        <v>0.5</v>
      </c>
      <c r="F30" s="2"/>
      <c r="G30" s="3" t="s">
        <v>14475</v>
      </c>
      <c r="H30" s="3" t="s">
        <v>14399</v>
      </c>
      <c r="I30" s="3" t="s">
        <v>14400</v>
      </c>
      <c r="J30" s="3" t="s">
        <v>14476</v>
      </c>
      <c r="K30" s="3" t="s">
        <v>14402</v>
      </c>
      <c r="L30" s="20">
        <v>16.0</v>
      </c>
      <c r="M30" s="3" t="s">
        <v>14477</v>
      </c>
      <c r="N30" s="3" t="s">
        <v>14478</v>
      </c>
      <c r="O30" s="3" t="s">
        <v>14479</v>
      </c>
      <c r="P30" s="20">
        <v>9.0</v>
      </c>
      <c r="Q30" s="20">
        <v>0.0</v>
      </c>
      <c r="R30" s="20">
        <v>1.0</v>
      </c>
      <c r="S30" s="20">
        <v>6.0</v>
      </c>
      <c r="T30" s="2"/>
      <c r="U30" s="2"/>
    </row>
    <row r="31">
      <c r="A31" s="3" t="s">
        <v>14480</v>
      </c>
      <c r="B31" s="3" t="s">
        <v>14412</v>
      </c>
      <c r="C31" s="31">
        <v>45797.45833333333</v>
      </c>
      <c r="D31" s="31">
        <v>45797.47916666667</v>
      </c>
      <c r="E31" s="32">
        <v>0.5</v>
      </c>
      <c r="F31" s="2"/>
      <c r="G31" s="3" t="s">
        <v>14413</v>
      </c>
      <c r="H31" s="3" t="s">
        <v>14399</v>
      </c>
      <c r="I31" s="3" t="s">
        <v>14400</v>
      </c>
      <c r="J31" s="3" t="s">
        <v>14401</v>
      </c>
      <c r="K31" s="3" t="s">
        <v>14402</v>
      </c>
      <c r="L31" s="20">
        <v>5.0</v>
      </c>
      <c r="M31" s="3" t="s">
        <v>14414</v>
      </c>
      <c r="N31" s="3" t="s">
        <v>14414</v>
      </c>
      <c r="O31" s="3" t="s">
        <v>14415</v>
      </c>
      <c r="P31" s="20">
        <v>3.0</v>
      </c>
      <c r="Q31" s="20">
        <v>0.0</v>
      </c>
      <c r="R31" s="20">
        <v>1.0</v>
      </c>
      <c r="S31" s="20">
        <v>1.0</v>
      </c>
      <c r="T31" s="2"/>
      <c r="U31" s="2"/>
    </row>
    <row r="32">
      <c r="A32" s="3" t="s">
        <v>14481</v>
      </c>
      <c r="B32" s="3" t="s">
        <v>14442</v>
      </c>
      <c r="C32" s="31">
        <v>45807.54166666667</v>
      </c>
      <c r="D32" s="31">
        <v>45807.5625</v>
      </c>
      <c r="E32" s="32">
        <v>0.5</v>
      </c>
      <c r="F32" s="2"/>
      <c r="G32" s="2"/>
      <c r="H32" s="3" t="s">
        <v>14399</v>
      </c>
      <c r="I32" s="3" t="s">
        <v>14400</v>
      </c>
      <c r="J32" s="3" t="s">
        <v>14425</v>
      </c>
      <c r="K32" s="3" t="s">
        <v>14402</v>
      </c>
      <c r="L32" s="20">
        <v>4.0</v>
      </c>
      <c r="M32" s="3" t="s">
        <v>14443</v>
      </c>
      <c r="N32" s="3" t="s">
        <v>14444</v>
      </c>
      <c r="O32" s="3" t="s">
        <v>14445</v>
      </c>
      <c r="P32" s="20">
        <v>3.0</v>
      </c>
      <c r="Q32" s="20">
        <v>1.0</v>
      </c>
      <c r="R32" s="20">
        <v>0.0</v>
      </c>
      <c r="S32" s="20">
        <v>0.0</v>
      </c>
      <c r="T32" s="2"/>
      <c r="U32" s="2"/>
    </row>
    <row r="33">
      <c r="A33" s="3" t="s">
        <v>14482</v>
      </c>
      <c r="B33" s="3" t="s">
        <v>14412</v>
      </c>
      <c r="C33" s="31">
        <v>45811.45833333333</v>
      </c>
      <c r="D33" s="31">
        <v>45811.47916666667</v>
      </c>
      <c r="E33" s="32">
        <v>0.5</v>
      </c>
      <c r="G33" s="3" t="s">
        <v>14413</v>
      </c>
      <c r="H33" s="3" t="s">
        <v>14399</v>
      </c>
      <c r="I33" s="3" t="s">
        <v>14400</v>
      </c>
      <c r="J33" s="3" t="s">
        <v>14401</v>
      </c>
      <c r="K33" s="3" t="s">
        <v>14402</v>
      </c>
      <c r="L33" s="20">
        <v>5.0</v>
      </c>
      <c r="M33" s="3" t="s">
        <v>14414</v>
      </c>
      <c r="N33" s="3" t="s">
        <v>14414</v>
      </c>
      <c r="O33" s="3" t="s">
        <v>14415</v>
      </c>
      <c r="P33" s="20">
        <v>3.0</v>
      </c>
      <c r="Q33" s="20">
        <v>0.0</v>
      </c>
      <c r="R33" s="20">
        <v>1.0</v>
      </c>
      <c r="S33" s="20">
        <v>1.0</v>
      </c>
      <c r="T33" s="2"/>
      <c r="U33" s="2"/>
    </row>
    <row r="34">
      <c r="A34" s="3" t="s">
        <v>14483</v>
      </c>
      <c r="B34" s="3" t="s">
        <v>14398</v>
      </c>
      <c r="C34" s="31">
        <v>45811.58333333333</v>
      </c>
      <c r="D34" s="31">
        <v>45811.60416666667</v>
      </c>
      <c r="E34" s="32">
        <v>0.5</v>
      </c>
      <c r="F34" s="2"/>
      <c r="G34" s="2"/>
      <c r="H34" s="3" t="s">
        <v>14399</v>
      </c>
      <c r="I34" s="3" t="s">
        <v>14400</v>
      </c>
      <c r="J34" s="3" t="s">
        <v>14401</v>
      </c>
      <c r="K34" s="3" t="s">
        <v>14402</v>
      </c>
      <c r="L34" s="20">
        <v>9.0</v>
      </c>
      <c r="M34" s="3" t="s">
        <v>14403</v>
      </c>
      <c r="N34" s="3" t="s">
        <v>14404</v>
      </c>
      <c r="O34" s="3" t="s">
        <v>14484</v>
      </c>
      <c r="P34" s="20">
        <v>2.0</v>
      </c>
      <c r="Q34" s="20">
        <v>3.0</v>
      </c>
      <c r="R34" s="20">
        <v>0.0</v>
      </c>
      <c r="S34" s="20">
        <v>4.0</v>
      </c>
      <c r="T34" s="2"/>
      <c r="U34" s="2"/>
    </row>
    <row r="35">
      <c r="A35" s="3" t="s">
        <v>14485</v>
      </c>
      <c r="B35" s="3" t="s">
        <v>14438</v>
      </c>
      <c r="C35" s="31">
        <v>45813.58333333333</v>
      </c>
      <c r="D35" s="31">
        <v>45813.60416666667</v>
      </c>
      <c r="E35" s="32">
        <v>0.5</v>
      </c>
      <c r="F35" s="2"/>
      <c r="G35" s="2"/>
      <c r="H35" s="3" t="s">
        <v>14399</v>
      </c>
      <c r="I35" s="3" t="s">
        <v>14400</v>
      </c>
      <c r="J35" s="3" t="s">
        <v>14401</v>
      </c>
      <c r="K35" s="3" t="s">
        <v>14402</v>
      </c>
      <c r="L35" s="20">
        <v>6.0</v>
      </c>
      <c r="M35" s="3" t="s">
        <v>14439</v>
      </c>
      <c r="N35" s="3" t="s">
        <v>14439</v>
      </c>
      <c r="O35" s="3" t="s">
        <v>14440</v>
      </c>
      <c r="P35" s="20">
        <v>1.0</v>
      </c>
      <c r="Q35" s="20">
        <v>3.0</v>
      </c>
      <c r="R35" s="20">
        <v>0.0</v>
      </c>
      <c r="S35" s="20">
        <v>2.0</v>
      </c>
      <c r="T35" s="2"/>
      <c r="U35" s="2"/>
    </row>
    <row r="36">
      <c r="A36" s="3" t="s">
        <v>14486</v>
      </c>
      <c r="B36" s="3" t="s">
        <v>14412</v>
      </c>
      <c r="C36" s="31">
        <v>45825.45833333333</v>
      </c>
      <c r="D36" s="31">
        <v>45825.47916666667</v>
      </c>
      <c r="E36" s="32">
        <v>0.5</v>
      </c>
      <c r="G36" s="3" t="s">
        <v>14413</v>
      </c>
      <c r="H36" s="3" t="s">
        <v>14399</v>
      </c>
      <c r="I36" s="3" t="s">
        <v>14400</v>
      </c>
      <c r="J36" s="3" t="s">
        <v>14401</v>
      </c>
      <c r="K36" s="3" t="s">
        <v>14402</v>
      </c>
      <c r="L36" s="20">
        <v>5.0</v>
      </c>
      <c r="M36" s="3" t="s">
        <v>14414</v>
      </c>
      <c r="N36" s="3" t="s">
        <v>14414</v>
      </c>
      <c r="O36" s="3" t="s">
        <v>14415</v>
      </c>
      <c r="P36" s="20">
        <v>3.0</v>
      </c>
      <c r="Q36" s="20">
        <v>0.0</v>
      </c>
      <c r="R36" s="20">
        <v>1.0</v>
      </c>
      <c r="S36" s="20">
        <v>1.0</v>
      </c>
      <c r="T36" s="2"/>
      <c r="U36" s="2"/>
    </row>
    <row r="37">
      <c r="A37" s="3" t="s">
        <v>14487</v>
      </c>
      <c r="B37" s="3" t="s">
        <v>14438</v>
      </c>
      <c r="C37" s="31">
        <v>45827.58333333333</v>
      </c>
      <c r="D37" s="31">
        <v>45827.60416666667</v>
      </c>
      <c r="E37" s="32">
        <v>0.5</v>
      </c>
      <c r="F37" s="2"/>
      <c r="G37" s="2"/>
      <c r="H37" s="3" t="s">
        <v>14399</v>
      </c>
      <c r="I37" s="3" t="s">
        <v>14400</v>
      </c>
      <c r="J37" s="3" t="s">
        <v>14401</v>
      </c>
      <c r="K37" s="3" t="s">
        <v>14402</v>
      </c>
      <c r="L37" s="20">
        <v>6.0</v>
      </c>
      <c r="M37" s="3" t="s">
        <v>14439</v>
      </c>
      <c r="N37" s="3" t="s">
        <v>14439</v>
      </c>
      <c r="O37" s="3" t="s">
        <v>14440</v>
      </c>
      <c r="P37" s="20">
        <v>1.0</v>
      </c>
      <c r="Q37" s="20">
        <v>3.0</v>
      </c>
      <c r="R37" s="20">
        <v>0.0</v>
      </c>
      <c r="S37" s="20">
        <v>2.0</v>
      </c>
      <c r="T37" s="2"/>
      <c r="U37" s="2"/>
    </row>
    <row r="38">
      <c r="A38" s="3" t="s">
        <v>14488</v>
      </c>
      <c r="B38" s="3" t="s">
        <v>14474</v>
      </c>
      <c r="C38" s="31">
        <v>45827.70833333333</v>
      </c>
      <c r="D38" s="31">
        <v>45827.72916666667</v>
      </c>
      <c r="E38" s="32">
        <v>0.5</v>
      </c>
      <c r="F38" s="2"/>
      <c r="G38" s="3" t="s">
        <v>14475</v>
      </c>
      <c r="H38" s="3" t="s">
        <v>14399</v>
      </c>
      <c r="I38" s="3" t="s">
        <v>14400</v>
      </c>
      <c r="J38" s="3" t="s">
        <v>14476</v>
      </c>
      <c r="K38" s="3" t="s">
        <v>14402</v>
      </c>
      <c r="L38" s="20">
        <v>16.0</v>
      </c>
      <c r="M38" s="3" t="s">
        <v>14477</v>
      </c>
      <c r="N38" s="3" t="s">
        <v>14478</v>
      </c>
      <c r="O38" s="3" t="s">
        <v>14479</v>
      </c>
      <c r="P38" s="20">
        <v>9.0</v>
      </c>
      <c r="Q38" s="20">
        <v>0.0</v>
      </c>
      <c r="R38" s="20">
        <v>1.0</v>
      </c>
      <c r="S38" s="20">
        <v>6.0</v>
      </c>
      <c r="T38" s="2"/>
      <c r="U38" s="2"/>
    </row>
    <row r="39">
      <c r="A39" s="3" t="s">
        <v>14489</v>
      </c>
      <c r="B39" s="3" t="s">
        <v>14490</v>
      </c>
      <c r="C39" s="31">
        <v>45832.54166666667</v>
      </c>
      <c r="D39" s="31">
        <v>45832.5625</v>
      </c>
      <c r="E39" s="32">
        <v>0.5</v>
      </c>
      <c r="G39" s="3" t="s">
        <v>14491</v>
      </c>
      <c r="H39" s="3" t="s">
        <v>14399</v>
      </c>
      <c r="I39" s="3" t="s">
        <v>14400</v>
      </c>
      <c r="J39" s="3" t="s">
        <v>14401</v>
      </c>
      <c r="K39" s="3" t="s">
        <v>14402</v>
      </c>
      <c r="L39" s="20">
        <v>4.0</v>
      </c>
      <c r="M39" s="3" t="s">
        <v>14492</v>
      </c>
      <c r="N39" s="3" t="s">
        <v>14492</v>
      </c>
      <c r="O39" s="3" t="s">
        <v>14493</v>
      </c>
      <c r="P39" s="20">
        <v>2.0</v>
      </c>
      <c r="Q39" s="20">
        <v>0.0</v>
      </c>
      <c r="R39" s="20">
        <v>0.0</v>
      </c>
      <c r="S39" s="20">
        <v>2.0</v>
      </c>
      <c r="T39" s="2"/>
      <c r="U39" s="2"/>
    </row>
    <row r="40">
      <c r="A40" s="3" t="s">
        <v>14494</v>
      </c>
      <c r="B40" s="3" t="s">
        <v>14442</v>
      </c>
      <c r="C40" s="31">
        <v>45835.54166666667</v>
      </c>
      <c r="D40" s="31">
        <v>45835.5625</v>
      </c>
      <c r="E40" s="32">
        <v>0.5</v>
      </c>
      <c r="G40" s="2"/>
      <c r="H40" s="3" t="s">
        <v>14399</v>
      </c>
      <c r="I40" s="3" t="s">
        <v>14400</v>
      </c>
      <c r="J40" s="3" t="s">
        <v>14425</v>
      </c>
      <c r="K40" s="3" t="s">
        <v>14402</v>
      </c>
      <c r="L40" s="20">
        <v>4.0</v>
      </c>
      <c r="M40" s="3" t="s">
        <v>14443</v>
      </c>
      <c r="N40" s="3" t="s">
        <v>14444</v>
      </c>
      <c r="O40" s="3" t="s">
        <v>14445</v>
      </c>
      <c r="P40" s="20">
        <v>3.0</v>
      </c>
      <c r="Q40" s="20">
        <v>1.0</v>
      </c>
      <c r="R40" s="20">
        <v>0.0</v>
      </c>
      <c r="S40" s="20">
        <v>0.0</v>
      </c>
      <c r="T40" s="2"/>
      <c r="U40" s="2"/>
    </row>
    <row r="41">
      <c r="A41" s="3" t="s">
        <v>14495</v>
      </c>
      <c r="B41" s="3" t="s">
        <v>14398</v>
      </c>
      <c r="C41" s="31">
        <v>45839.58333333333</v>
      </c>
      <c r="D41" s="31">
        <v>45839.60416666667</v>
      </c>
      <c r="E41" s="32">
        <v>0.5</v>
      </c>
      <c r="F41" s="2"/>
      <c r="G41" s="2"/>
      <c r="H41" s="3" t="s">
        <v>14399</v>
      </c>
      <c r="I41" s="3" t="s">
        <v>14400</v>
      </c>
      <c r="J41" s="3" t="s">
        <v>14401</v>
      </c>
      <c r="K41" s="3" t="s">
        <v>14402</v>
      </c>
      <c r="L41" s="20">
        <v>9.0</v>
      </c>
      <c r="M41" s="3" t="s">
        <v>14403</v>
      </c>
      <c r="N41" s="3" t="s">
        <v>14404</v>
      </c>
      <c r="O41" s="3" t="s">
        <v>14496</v>
      </c>
      <c r="P41" s="20">
        <v>2.0</v>
      </c>
      <c r="Q41" s="20">
        <v>2.0</v>
      </c>
      <c r="R41" s="20">
        <v>0.0</v>
      </c>
      <c r="S41" s="20">
        <v>5.0</v>
      </c>
      <c r="T41" s="2"/>
      <c r="U41" s="2"/>
    </row>
    <row r="42">
      <c r="A42" s="3" t="s">
        <v>14497</v>
      </c>
      <c r="B42" s="3" t="s">
        <v>14423</v>
      </c>
      <c r="C42" s="31">
        <v>45841.39583333333</v>
      </c>
      <c r="D42" s="31">
        <v>45841.41666666667</v>
      </c>
      <c r="E42" s="32">
        <v>0.5</v>
      </c>
      <c r="G42" s="3" t="s">
        <v>14424</v>
      </c>
      <c r="H42" s="3" t="s">
        <v>14399</v>
      </c>
      <c r="I42" s="3" t="s">
        <v>14400</v>
      </c>
      <c r="J42" s="3" t="s">
        <v>14425</v>
      </c>
      <c r="K42" s="3" t="s">
        <v>14402</v>
      </c>
      <c r="L42" s="20">
        <v>6.0</v>
      </c>
      <c r="M42" s="3" t="s">
        <v>14448</v>
      </c>
      <c r="N42" s="3" t="s">
        <v>14448</v>
      </c>
      <c r="O42" s="3" t="s">
        <v>14449</v>
      </c>
      <c r="P42" s="20">
        <v>4.0</v>
      </c>
      <c r="Q42" s="20">
        <v>0.0</v>
      </c>
      <c r="R42" s="20">
        <v>0.0</v>
      </c>
      <c r="S42" s="20">
        <v>2.0</v>
      </c>
      <c r="T42" s="2"/>
      <c r="U42" s="2"/>
    </row>
    <row r="43">
      <c r="A43" s="3" t="s">
        <v>14498</v>
      </c>
      <c r="B43" s="3" t="s">
        <v>14430</v>
      </c>
      <c r="C43" s="31">
        <v>45841.4375</v>
      </c>
      <c r="D43" s="31">
        <v>45841.45833333333</v>
      </c>
      <c r="E43" s="32">
        <v>0.5</v>
      </c>
      <c r="F43" s="2"/>
      <c r="G43" s="2"/>
      <c r="H43" s="3" t="s">
        <v>14399</v>
      </c>
      <c r="I43" s="3" t="s">
        <v>14400</v>
      </c>
      <c r="J43" s="3" t="s">
        <v>14401</v>
      </c>
      <c r="K43" s="3" t="s">
        <v>14402</v>
      </c>
      <c r="L43" s="20">
        <v>2.0</v>
      </c>
      <c r="M43" s="3" t="s">
        <v>14499</v>
      </c>
      <c r="N43" s="3" t="s">
        <v>14500</v>
      </c>
      <c r="O43" s="3" t="s">
        <v>14501</v>
      </c>
      <c r="P43" s="20">
        <v>2.0</v>
      </c>
      <c r="Q43" s="20">
        <v>0.0</v>
      </c>
      <c r="R43" s="20">
        <v>0.0</v>
      </c>
      <c r="S43" s="20">
        <v>0.0</v>
      </c>
      <c r="T43" s="2"/>
      <c r="U43" s="2"/>
    </row>
    <row r="44">
      <c r="A44" s="3" t="s">
        <v>14502</v>
      </c>
      <c r="B44" s="3" t="s">
        <v>14438</v>
      </c>
      <c r="C44" s="31">
        <v>45841.58333333333</v>
      </c>
      <c r="D44" s="31">
        <v>45841.60416666667</v>
      </c>
      <c r="E44" s="32">
        <v>0.5</v>
      </c>
      <c r="F44" s="2"/>
      <c r="G44" s="2"/>
      <c r="H44" s="3" t="s">
        <v>14399</v>
      </c>
      <c r="I44" s="3" t="s">
        <v>14400</v>
      </c>
      <c r="J44" s="3" t="s">
        <v>14401</v>
      </c>
      <c r="K44" s="3" t="s">
        <v>14402</v>
      </c>
      <c r="L44" s="20">
        <v>6.0</v>
      </c>
      <c r="M44" s="3" t="s">
        <v>14439</v>
      </c>
      <c r="N44" s="3" t="s">
        <v>14439</v>
      </c>
      <c r="O44" s="3" t="s">
        <v>14503</v>
      </c>
      <c r="P44" s="20">
        <v>1.0</v>
      </c>
      <c r="Q44" s="20">
        <v>4.0</v>
      </c>
      <c r="R44" s="20">
        <v>0.0</v>
      </c>
      <c r="S44" s="20">
        <v>1.0</v>
      </c>
      <c r="T44" s="2"/>
      <c r="U44" s="2"/>
    </row>
    <row r="45">
      <c r="A45" s="3" t="s">
        <v>14504</v>
      </c>
      <c r="B45" s="3" t="s">
        <v>14417</v>
      </c>
      <c r="C45" s="31">
        <v>45853.5</v>
      </c>
      <c r="D45" s="31">
        <v>45853.52083333333</v>
      </c>
      <c r="E45" s="32">
        <v>0.5</v>
      </c>
      <c r="F45" s="2"/>
      <c r="G45" s="3" t="s">
        <v>14418</v>
      </c>
      <c r="H45" s="3" t="s">
        <v>14399</v>
      </c>
      <c r="I45" s="3" t="s">
        <v>14400</v>
      </c>
      <c r="J45" s="3" t="s">
        <v>14401</v>
      </c>
      <c r="K45" s="3" t="s">
        <v>14402</v>
      </c>
      <c r="L45" s="20">
        <v>3.0</v>
      </c>
      <c r="M45" s="3" t="s">
        <v>14419</v>
      </c>
      <c r="N45" s="3" t="s">
        <v>14420</v>
      </c>
      <c r="O45" s="3" t="s">
        <v>14421</v>
      </c>
      <c r="P45" s="20">
        <v>2.0</v>
      </c>
      <c r="Q45" s="20">
        <v>0.0</v>
      </c>
      <c r="R45" s="20">
        <v>1.0</v>
      </c>
      <c r="S45" s="20">
        <v>0.0</v>
      </c>
      <c r="T45" s="2"/>
      <c r="U45" s="2"/>
    </row>
    <row r="46">
      <c r="A46" s="3" t="s">
        <v>14505</v>
      </c>
      <c r="B46" s="3" t="s">
        <v>14438</v>
      </c>
      <c r="C46" s="31">
        <v>45855.58333333333</v>
      </c>
      <c r="D46" s="31">
        <v>45855.60416666667</v>
      </c>
      <c r="E46" s="32">
        <v>0.5</v>
      </c>
      <c r="F46" s="2"/>
      <c r="G46" s="2"/>
      <c r="H46" s="3" t="s">
        <v>14399</v>
      </c>
      <c r="I46" s="3" t="s">
        <v>14400</v>
      </c>
      <c r="J46" s="3" t="s">
        <v>14401</v>
      </c>
      <c r="K46" s="3" t="s">
        <v>14402</v>
      </c>
      <c r="L46" s="20">
        <v>6.0</v>
      </c>
      <c r="M46" s="3" t="s">
        <v>14439</v>
      </c>
      <c r="N46" s="3" t="s">
        <v>14439</v>
      </c>
      <c r="O46" s="3" t="s">
        <v>14440</v>
      </c>
      <c r="P46" s="20">
        <v>1.0</v>
      </c>
      <c r="Q46" s="20">
        <v>3.0</v>
      </c>
      <c r="R46" s="20">
        <v>0.0</v>
      </c>
      <c r="S46" s="20">
        <v>2.0</v>
      </c>
      <c r="T46" s="2"/>
      <c r="U46" s="2"/>
    </row>
    <row r="47">
      <c r="A47" s="3" t="s">
        <v>14506</v>
      </c>
      <c r="B47" s="3" t="s">
        <v>14474</v>
      </c>
      <c r="C47" s="31">
        <v>45855.70833333333</v>
      </c>
      <c r="D47" s="31">
        <v>45855.72916666667</v>
      </c>
      <c r="E47" s="32">
        <v>0.5</v>
      </c>
      <c r="G47" s="3" t="s">
        <v>14475</v>
      </c>
      <c r="H47" s="3" t="s">
        <v>14399</v>
      </c>
      <c r="I47" s="3" t="s">
        <v>14400</v>
      </c>
      <c r="J47" s="3" t="s">
        <v>14476</v>
      </c>
      <c r="K47" s="3" t="s">
        <v>14402</v>
      </c>
      <c r="L47" s="20">
        <v>16.0</v>
      </c>
      <c r="M47" s="3" t="s">
        <v>14477</v>
      </c>
      <c r="N47" s="3" t="s">
        <v>14478</v>
      </c>
      <c r="O47" s="3" t="s">
        <v>14479</v>
      </c>
      <c r="P47" s="20">
        <v>9.0</v>
      </c>
      <c r="Q47" s="20">
        <v>0.0</v>
      </c>
      <c r="R47" s="20">
        <v>1.0</v>
      </c>
      <c r="S47" s="20">
        <v>6.0</v>
      </c>
      <c r="T47" s="2"/>
      <c r="U47" s="2"/>
    </row>
    <row r="48">
      <c r="A48" s="3" t="s">
        <v>14507</v>
      </c>
      <c r="B48" s="3" t="s">
        <v>14508</v>
      </c>
      <c r="C48" s="31">
        <v>45859.41666666667</v>
      </c>
      <c r="D48" s="31">
        <v>45859.4375</v>
      </c>
      <c r="E48" s="32">
        <v>0.5</v>
      </c>
      <c r="G48" s="2"/>
      <c r="H48" s="3" t="s">
        <v>14399</v>
      </c>
      <c r="I48" s="3" t="s">
        <v>14400</v>
      </c>
      <c r="J48" s="3" t="s">
        <v>14401</v>
      </c>
      <c r="K48" s="3" t="s">
        <v>14402</v>
      </c>
      <c r="L48" s="20">
        <v>5.0</v>
      </c>
      <c r="M48" s="3" t="s">
        <v>14509</v>
      </c>
      <c r="N48" s="3" t="s">
        <v>14509</v>
      </c>
      <c r="O48" s="3" t="s">
        <v>14510</v>
      </c>
      <c r="P48" s="20">
        <v>4.0</v>
      </c>
      <c r="Q48" s="20">
        <v>0.0</v>
      </c>
      <c r="R48" s="20">
        <v>0.0</v>
      </c>
      <c r="S48" s="20">
        <v>1.0</v>
      </c>
      <c r="T48" s="2"/>
      <c r="U48" s="2"/>
    </row>
    <row r="49">
      <c r="A49" s="3" t="s">
        <v>14511</v>
      </c>
      <c r="B49" s="3" t="s">
        <v>14490</v>
      </c>
      <c r="C49" s="31">
        <v>45860.54166666667</v>
      </c>
      <c r="D49" s="31">
        <v>45860.5625</v>
      </c>
      <c r="E49" s="32">
        <v>0.5</v>
      </c>
      <c r="F49" s="2"/>
      <c r="G49" s="3" t="s">
        <v>14491</v>
      </c>
      <c r="H49" s="3" t="s">
        <v>14399</v>
      </c>
      <c r="I49" s="3" t="s">
        <v>14400</v>
      </c>
      <c r="J49" s="3" t="s">
        <v>14401</v>
      </c>
      <c r="K49" s="3" t="s">
        <v>14402</v>
      </c>
      <c r="L49" s="20">
        <v>4.0</v>
      </c>
      <c r="M49" s="3" t="s">
        <v>14492</v>
      </c>
      <c r="N49" s="3" t="s">
        <v>14492</v>
      </c>
      <c r="O49" s="3" t="s">
        <v>14493</v>
      </c>
      <c r="P49" s="20">
        <v>2.0</v>
      </c>
      <c r="Q49" s="20">
        <v>0.0</v>
      </c>
      <c r="R49" s="20">
        <v>0.0</v>
      </c>
      <c r="S49" s="20">
        <v>2.0</v>
      </c>
      <c r="T49" s="2"/>
      <c r="U49" s="2"/>
    </row>
    <row r="50">
      <c r="A50" s="3" t="s">
        <v>14512</v>
      </c>
      <c r="B50" s="3" t="s">
        <v>14430</v>
      </c>
      <c r="C50" s="31">
        <v>45862.4375</v>
      </c>
      <c r="D50" s="31">
        <v>45862.45833333333</v>
      </c>
      <c r="E50" s="32">
        <v>0.5</v>
      </c>
      <c r="F50" s="2"/>
      <c r="G50" s="2"/>
      <c r="H50" s="3" t="s">
        <v>14399</v>
      </c>
      <c r="I50" s="3" t="s">
        <v>14400</v>
      </c>
      <c r="J50" s="3" t="s">
        <v>14401</v>
      </c>
      <c r="K50" s="3" t="s">
        <v>14402</v>
      </c>
      <c r="L50" s="20">
        <v>1.0</v>
      </c>
      <c r="M50" s="3" t="s">
        <v>14401</v>
      </c>
      <c r="N50" s="3" t="s">
        <v>14401</v>
      </c>
      <c r="O50" s="3" t="s">
        <v>14431</v>
      </c>
      <c r="P50" s="20">
        <v>1.0</v>
      </c>
      <c r="Q50" s="20">
        <v>0.0</v>
      </c>
      <c r="R50" s="20">
        <v>0.0</v>
      </c>
      <c r="S50" s="20">
        <v>0.0</v>
      </c>
      <c r="T50" s="2"/>
      <c r="U50" s="2"/>
    </row>
    <row r="51">
      <c r="A51" s="3" t="s">
        <v>14513</v>
      </c>
      <c r="B51" s="3" t="s">
        <v>14442</v>
      </c>
      <c r="C51" s="31">
        <v>45863.54166666667</v>
      </c>
      <c r="D51" s="31">
        <v>45863.5625</v>
      </c>
      <c r="E51" s="32">
        <v>0.5</v>
      </c>
      <c r="F51" s="2"/>
      <c r="G51" s="2"/>
      <c r="H51" s="3" t="s">
        <v>14399</v>
      </c>
      <c r="I51" s="3" t="s">
        <v>14400</v>
      </c>
      <c r="J51" s="3" t="s">
        <v>14425</v>
      </c>
      <c r="K51" s="3" t="s">
        <v>14402</v>
      </c>
      <c r="L51" s="20">
        <v>4.0</v>
      </c>
      <c r="M51" s="3" t="s">
        <v>14443</v>
      </c>
      <c r="N51" s="3" t="s">
        <v>14444</v>
      </c>
      <c r="O51" s="3" t="s">
        <v>14445</v>
      </c>
      <c r="P51" s="20">
        <v>3.0</v>
      </c>
      <c r="Q51" s="20">
        <v>1.0</v>
      </c>
      <c r="R51" s="20">
        <v>0.0</v>
      </c>
      <c r="S51" s="20">
        <v>0.0</v>
      </c>
      <c r="T51" s="2"/>
      <c r="U51" s="2"/>
    </row>
    <row r="52">
      <c r="A52" s="3" t="s">
        <v>14514</v>
      </c>
      <c r="B52" s="3" t="s">
        <v>14412</v>
      </c>
      <c r="C52" s="31">
        <v>45867.45833333333</v>
      </c>
      <c r="D52" s="31">
        <v>45867.47916666667</v>
      </c>
      <c r="E52" s="32">
        <v>0.5</v>
      </c>
      <c r="F52" s="2"/>
      <c r="G52" s="3" t="s">
        <v>14413</v>
      </c>
      <c r="H52" s="3" t="s">
        <v>14399</v>
      </c>
      <c r="I52" s="3" t="s">
        <v>14400</v>
      </c>
      <c r="J52" s="3" t="s">
        <v>14401</v>
      </c>
      <c r="K52" s="3" t="s">
        <v>14402</v>
      </c>
      <c r="L52" s="20">
        <v>5.0</v>
      </c>
      <c r="M52" s="3" t="s">
        <v>14414</v>
      </c>
      <c r="N52" s="3" t="s">
        <v>14414</v>
      </c>
      <c r="O52" s="3" t="s">
        <v>14415</v>
      </c>
      <c r="P52" s="20">
        <v>3.0</v>
      </c>
      <c r="Q52" s="20">
        <v>0.0</v>
      </c>
      <c r="R52" s="20">
        <v>1.0</v>
      </c>
      <c r="S52" s="20">
        <v>1.0</v>
      </c>
      <c r="T52" s="2"/>
      <c r="U52" s="2"/>
    </row>
    <row r="53">
      <c r="A53" s="3" t="s">
        <v>14515</v>
      </c>
      <c r="B53" s="3" t="s">
        <v>14407</v>
      </c>
      <c r="C53" s="31">
        <v>45870.39583333333</v>
      </c>
      <c r="D53" s="31">
        <v>45870.41666666667</v>
      </c>
      <c r="E53" s="32">
        <v>0.5</v>
      </c>
      <c r="F53" s="2"/>
      <c r="G53" s="3" t="s">
        <v>14408</v>
      </c>
      <c r="H53" s="3" t="s">
        <v>14399</v>
      </c>
      <c r="I53" s="3" t="s">
        <v>14400</v>
      </c>
      <c r="J53" s="3" t="s">
        <v>14401</v>
      </c>
      <c r="K53" s="3" t="s">
        <v>14402</v>
      </c>
      <c r="L53" s="20">
        <v>5.0</v>
      </c>
      <c r="M53" s="3" t="s">
        <v>14409</v>
      </c>
      <c r="N53" s="3" t="s">
        <v>14409</v>
      </c>
      <c r="O53" s="3" t="s">
        <v>14516</v>
      </c>
      <c r="P53" s="20">
        <v>4.0</v>
      </c>
      <c r="Q53" s="20">
        <v>1.0</v>
      </c>
      <c r="R53" s="20">
        <v>0.0</v>
      </c>
      <c r="S53" s="20">
        <v>0.0</v>
      </c>
      <c r="T53" s="2"/>
      <c r="U53" s="2"/>
    </row>
    <row r="54">
      <c r="A54" s="3" t="s">
        <v>14517</v>
      </c>
      <c r="B54" s="3" t="s">
        <v>14463</v>
      </c>
      <c r="C54" s="31">
        <v>45873.5625</v>
      </c>
      <c r="D54" s="31">
        <v>45873.58333333333</v>
      </c>
      <c r="E54" s="32">
        <v>0.5</v>
      </c>
      <c r="F54" s="2"/>
      <c r="G54" s="2"/>
      <c r="H54" s="3" t="s">
        <v>14399</v>
      </c>
      <c r="I54" s="3" t="s">
        <v>14400</v>
      </c>
      <c r="J54" s="3" t="s">
        <v>14401</v>
      </c>
      <c r="K54" s="3" t="s">
        <v>14402</v>
      </c>
      <c r="L54" s="20">
        <v>8.0</v>
      </c>
      <c r="M54" s="3" t="s">
        <v>14518</v>
      </c>
      <c r="N54" s="3" t="s">
        <v>14518</v>
      </c>
      <c r="O54" s="3" t="s">
        <v>14519</v>
      </c>
      <c r="P54" s="20">
        <v>5.0</v>
      </c>
      <c r="Q54" s="20">
        <v>0.0</v>
      </c>
      <c r="R54" s="20">
        <v>0.0</v>
      </c>
      <c r="S54" s="20">
        <v>3.0</v>
      </c>
      <c r="T54" s="2"/>
      <c r="U54" s="2"/>
    </row>
    <row r="55">
      <c r="A55" s="3" t="s">
        <v>14520</v>
      </c>
      <c r="B55" s="3" t="s">
        <v>14398</v>
      </c>
      <c r="C55" s="31">
        <v>45874.58333333333</v>
      </c>
      <c r="D55" s="31">
        <v>45874.60416666667</v>
      </c>
      <c r="E55" s="32">
        <v>0.5</v>
      </c>
      <c r="F55" s="2"/>
      <c r="G55" s="2"/>
      <c r="H55" s="3" t="s">
        <v>14399</v>
      </c>
      <c r="I55" s="3" t="s">
        <v>14400</v>
      </c>
      <c r="J55" s="3" t="s">
        <v>14401</v>
      </c>
      <c r="K55" s="3" t="s">
        <v>14402</v>
      </c>
      <c r="L55" s="20">
        <v>9.0</v>
      </c>
      <c r="M55" s="3" t="s">
        <v>14403</v>
      </c>
      <c r="N55" s="3" t="s">
        <v>14404</v>
      </c>
      <c r="O55" s="3" t="s">
        <v>14521</v>
      </c>
      <c r="P55" s="20">
        <v>1.0</v>
      </c>
      <c r="Q55" s="20">
        <v>2.0</v>
      </c>
      <c r="R55" s="20">
        <v>1.0</v>
      </c>
      <c r="S55" s="20">
        <v>5.0</v>
      </c>
      <c r="T55" s="2"/>
      <c r="U55" s="2"/>
    </row>
    <row r="56">
      <c r="A56" s="3" t="s">
        <v>14522</v>
      </c>
      <c r="B56" s="3" t="s">
        <v>14412</v>
      </c>
      <c r="C56" s="31">
        <v>45881.45833333333</v>
      </c>
      <c r="D56" s="31">
        <v>45881.47916666667</v>
      </c>
      <c r="E56" s="32">
        <v>0.5</v>
      </c>
      <c r="F56" s="2"/>
      <c r="G56" s="3" t="s">
        <v>14413</v>
      </c>
      <c r="H56" s="3" t="s">
        <v>14399</v>
      </c>
      <c r="I56" s="3" t="s">
        <v>14400</v>
      </c>
      <c r="J56" s="3" t="s">
        <v>14401</v>
      </c>
      <c r="K56" s="3" t="s">
        <v>14402</v>
      </c>
      <c r="L56" s="20">
        <v>5.0</v>
      </c>
      <c r="M56" s="3" t="s">
        <v>14414</v>
      </c>
      <c r="N56" s="3" t="s">
        <v>14414</v>
      </c>
      <c r="O56" s="3" t="s">
        <v>14415</v>
      </c>
      <c r="P56" s="20">
        <v>3.0</v>
      </c>
      <c r="Q56" s="20">
        <v>0.0</v>
      </c>
      <c r="R56" s="20">
        <v>1.0</v>
      </c>
      <c r="S56" s="20">
        <v>1.0</v>
      </c>
      <c r="T56" s="2"/>
      <c r="U56" s="2"/>
    </row>
    <row r="57">
      <c r="A57" s="3" t="s">
        <v>14523</v>
      </c>
      <c r="B57" s="3" t="s">
        <v>14430</v>
      </c>
      <c r="C57" s="31">
        <v>45883.4375</v>
      </c>
      <c r="D57" s="31">
        <v>45883.45833333333</v>
      </c>
      <c r="E57" s="32">
        <v>0.5</v>
      </c>
      <c r="F57" s="2"/>
      <c r="G57" s="2"/>
      <c r="H57" s="3" t="s">
        <v>14399</v>
      </c>
      <c r="I57" s="3" t="s">
        <v>14400</v>
      </c>
      <c r="J57" s="3" t="s">
        <v>14401</v>
      </c>
      <c r="K57" s="3" t="s">
        <v>14402</v>
      </c>
      <c r="L57" s="20">
        <v>3.0</v>
      </c>
      <c r="M57" s="3" t="s">
        <v>14524</v>
      </c>
      <c r="N57" s="3" t="s">
        <v>14525</v>
      </c>
      <c r="O57" s="3" t="s">
        <v>14526</v>
      </c>
      <c r="P57" s="20">
        <v>2.0</v>
      </c>
      <c r="Q57" s="20">
        <v>1.0</v>
      </c>
      <c r="R57" s="20">
        <v>0.0</v>
      </c>
      <c r="S57" s="20">
        <v>0.0</v>
      </c>
      <c r="T57" s="2"/>
      <c r="U57" s="2"/>
    </row>
    <row r="58">
      <c r="A58" s="3" t="s">
        <v>14527</v>
      </c>
      <c r="B58" s="3" t="s">
        <v>14438</v>
      </c>
      <c r="C58" s="31">
        <v>45883.58333333333</v>
      </c>
      <c r="D58" s="31">
        <v>45883.60416666667</v>
      </c>
      <c r="E58" s="32">
        <v>0.5</v>
      </c>
      <c r="F58" s="2"/>
      <c r="G58" s="2"/>
      <c r="H58" s="3" t="s">
        <v>14399</v>
      </c>
      <c r="I58" s="3" t="s">
        <v>14400</v>
      </c>
      <c r="J58" s="3" t="s">
        <v>14401</v>
      </c>
      <c r="K58" s="3" t="s">
        <v>14402</v>
      </c>
      <c r="L58" s="20">
        <v>6.0</v>
      </c>
      <c r="M58" s="3" t="s">
        <v>14439</v>
      </c>
      <c r="N58" s="3" t="s">
        <v>14439</v>
      </c>
      <c r="O58" s="3" t="s">
        <v>14440</v>
      </c>
      <c r="P58" s="20">
        <v>1.0</v>
      </c>
      <c r="Q58" s="20">
        <v>3.0</v>
      </c>
      <c r="R58" s="20">
        <v>0.0</v>
      </c>
      <c r="S58" s="20">
        <v>2.0</v>
      </c>
      <c r="T58" s="2"/>
      <c r="U58" s="2"/>
    </row>
    <row r="59">
      <c r="A59" s="3" t="s">
        <v>14528</v>
      </c>
      <c r="B59" s="3" t="s">
        <v>14508</v>
      </c>
      <c r="C59" s="31">
        <v>45884.41666666667</v>
      </c>
      <c r="D59" s="31">
        <v>45884.4375</v>
      </c>
      <c r="E59" s="32">
        <v>0.5</v>
      </c>
      <c r="F59" s="2"/>
      <c r="G59" s="2"/>
      <c r="H59" s="3" t="s">
        <v>14399</v>
      </c>
      <c r="I59" s="3" t="s">
        <v>14400</v>
      </c>
      <c r="J59" s="3" t="s">
        <v>14401</v>
      </c>
      <c r="K59" s="3" t="s">
        <v>14402</v>
      </c>
      <c r="L59" s="20">
        <v>5.0</v>
      </c>
      <c r="M59" s="3" t="s">
        <v>14509</v>
      </c>
      <c r="N59" s="3" t="s">
        <v>14509</v>
      </c>
      <c r="O59" s="3" t="s">
        <v>14529</v>
      </c>
      <c r="P59" s="20">
        <v>5.0</v>
      </c>
      <c r="Q59" s="20">
        <v>0.0</v>
      </c>
      <c r="R59" s="20">
        <v>0.0</v>
      </c>
      <c r="S59" s="20">
        <v>0.0</v>
      </c>
      <c r="T59" s="2"/>
      <c r="U59" s="2"/>
    </row>
    <row r="60">
      <c r="A60" s="3" t="s">
        <v>14530</v>
      </c>
      <c r="B60" s="3" t="s">
        <v>14531</v>
      </c>
      <c r="C60" s="31">
        <v>45887.58333333333</v>
      </c>
      <c r="D60" s="31">
        <v>45887.60416666667</v>
      </c>
      <c r="E60" s="32">
        <v>0.5</v>
      </c>
      <c r="F60" s="2"/>
      <c r="G60" s="2"/>
      <c r="H60" s="3" t="s">
        <v>14399</v>
      </c>
      <c r="I60" s="3" t="s">
        <v>14400</v>
      </c>
      <c r="J60" s="3" t="s">
        <v>14401</v>
      </c>
      <c r="K60" s="3" t="s">
        <v>14402</v>
      </c>
      <c r="L60" s="20">
        <v>4.0</v>
      </c>
      <c r="M60" s="3" t="s">
        <v>14532</v>
      </c>
      <c r="N60" s="3" t="s">
        <v>14532</v>
      </c>
      <c r="O60" s="3" t="s">
        <v>14533</v>
      </c>
      <c r="P60" s="20">
        <v>1.0</v>
      </c>
      <c r="Q60" s="20">
        <v>0.0</v>
      </c>
      <c r="R60" s="20">
        <v>0.0</v>
      </c>
      <c r="S60" s="20">
        <v>3.0</v>
      </c>
      <c r="T60" s="2"/>
      <c r="U60" s="2"/>
    </row>
    <row r="61">
      <c r="A61" s="3" t="s">
        <v>14534</v>
      </c>
      <c r="B61" s="3" t="s">
        <v>14490</v>
      </c>
      <c r="C61" s="31">
        <v>45888.54166666667</v>
      </c>
      <c r="D61" s="31">
        <v>45888.5625</v>
      </c>
      <c r="E61" s="32">
        <v>0.5</v>
      </c>
      <c r="F61" s="2"/>
      <c r="G61" s="3" t="s">
        <v>14491</v>
      </c>
      <c r="H61" s="3" t="s">
        <v>14399</v>
      </c>
      <c r="I61" s="3" t="s">
        <v>14400</v>
      </c>
      <c r="J61" s="3" t="s">
        <v>14401</v>
      </c>
      <c r="K61" s="3" t="s">
        <v>14402</v>
      </c>
      <c r="L61" s="20">
        <v>4.0</v>
      </c>
      <c r="M61" s="3" t="s">
        <v>14492</v>
      </c>
      <c r="N61" s="3" t="s">
        <v>14492</v>
      </c>
      <c r="O61" s="3" t="s">
        <v>14493</v>
      </c>
      <c r="P61" s="20">
        <v>2.0</v>
      </c>
      <c r="Q61" s="20">
        <v>0.0</v>
      </c>
      <c r="R61" s="20">
        <v>0.0</v>
      </c>
      <c r="S61" s="20">
        <v>2.0</v>
      </c>
      <c r="T61" s="2"/>
      <c r="U61" s="2"/>
    </row>
    <row r="62">
      <c r="A62" s="3" t="s">
        <v>14535</v>
      </c>
      <c r="B62" s="3" t="s">
        <v>14536</v>
      </c>
      <c r="C62" s="31">
        <v>45890.3125</v>
      </c>
      <c r="D62" s="31">
        <v>45890.35416666667</v>
      </c>
      <c r="E62" s="32">
        <v>1.0</v>
      </c>
      <c r="F62" s="3" t="s">
        <v>14537</v>
      </c>
      <c r="G62" s="2"/>
      <c r="H62" s="3" t="s">
        <v>14399</v>
      </c>
      <c r="I62" s="3" t="s">
        <v>14538</v>
      </c>
      <c r="J62" s="3" t="s">
        <v>14539</v>
      </c>
      <c r="K62" s="3" t="s">
        <v>14402</v>
      </c>
      <c r="L62" s="20">
        <v>3.0</v>
      </c>
      <c r="M62" s="3" t="s">
        <v>14540</v>
      </c>
      <c r="N62" s="3" t="s">
        <v>14541</v>
      </c>
      <c r="O62" s="3" t="s">
        <v>14542</v>
      </c>
      <c r="P62" s="20">
        <v>1.0</v>
      </c>
      <c r="Q62" s="20">
        <v>0.0</v>
      </c>
      <c r="R62" s="20">
        <v>0.0</v>
      </c>
      <c r="S62" s="20">
        <v>2.0</v>
      </c>
      <c r="T62" s="2"/>
      <c r="U62" s="2"/>
    </row>
    <row r="63">
      <c r="A63" s="3" t="s">
        <v>14543</v>
      </c>
      <c r="B63" s="3" t="s">
        <v>14544</v>
      </c>
      <c r="C63" s="31">
        <v>45890.35416666667</v>
      </c>
      <c r="D63" s="31">
        <v>45890.58333333333</v>
      </c>
      <c r="E63" s="32">
        <v>5.5</v>
      </c>
      <c r="F63" s="2"/>
      <c r="G63" s="3" t="s">
        <v>14545</v>
      </c>
      <c r="H63" s="3" t="s">
        <v>14399</v>
      </c>
      <c r="I63" s="3" t="s">
        <v>14538</v>
      </c>
      <c r="J63" s="3" t="s">
        <v>14539</v>
      </c>
      <c r="K63" s="3" t="s">
        <v>14402</v>
      </c>
      <c r="L63" s="20">
        <v>3.0</v>
      </c>
      <c r="M63" s="3" t="s">
        <v>14540</v>
      </c>
      <c r="N63" s="3" t="s">
        <v>14541</v>
      </c>
      <c r="O63" s="3" t="s">
        <v>14542</v>
      </c>
      <c r="P63" s="20">
        <v>1.0</v>
      </c>
      <c r="Q63" s="20">
        <v>0.0</v>
      </c>
      <c r="R63" s="20">
        <v>0.0</v>
      </c>
      <c r="S63" s="20">
        <v>2.0</v>
      </c>
      <c r="T63" s="2"/>
      <c r="U63" s="2"/>
    </row>
    <row r="64">
      <c r="A64" s="3" t="s">
        <v>14546</v>
      </c>
      <c r="B64" s="3" t="s">
        <v>14412</v>
      </c>
      <c r="C64" s="31">
        <v>45895.45833333333</v>
      </c>
      <c r="D64" s="31">
        <v>45895.47916666667</v>
      </c>
      <c r="E64" s="32">
        <v>0.5</v>
      </c>
      <c r="F64" s="2"/>
      <c r="G64" s="3" t="s">
        <v>14413</v>
      </c>
      <c r="H64" s="3" t="s">
        <v>14399</v>
      </c>
      <c r="I64" s="3" t="s">
        <v>14400</v>
      </c>
      <c r="J64" s="3" t="s">
        <v>14401</v>
      </c>
      <c r="K64" s="3" t="s">
        <v>14402</v>
      </c>
      <c r="L64" s="20">
        <v>5.0</v>
      </c>
      <c r="M64" s="3" t="s">
        <v>14414</v>
      </c>
      <c r="N64" s="3" t="s">
        <v>14414</v>
      </c>
      <c r="O64" s="3" t="s">
        <v>14415</v>
      </c>
      <c r="P64" s="20">
        <v>3.0</v>
      </c>
      <c r="Q64" s="20">
        <v>0.0</v>
      </c>
      <c r="R64" s="20">
        <v>1.0</v>
      </c>
      <c r="S64" s="20">
        <v>1.0</v>
      </c>
      <c r="T64" s="2"/>
      <c r="U64" s="2"/>
    </row>
    <row r="65">
      <c r="A65" s="3" t="s">
        <v>14547</v>
      </c>
      <c r="B65" s="3" t="s">
        <v>14548</v>
      </c>
      <c r="C65" s="31">
        <v>45896.54166666667</v>
      </c>
      <c r="D65" s="31">
        <v>45896.5625</v>
      </c>
      <c r="E65" s="32">
        <v>0.5</v>
      </c>
      <c r="F65" s="2"/>
      <c r="G65" s="2"/>
      <c r="H65" s="3" t="s">
        <v>14399</v>
      </c>
      <c r="I65" s="3" t="s">
        <v>14400</v>
      </c>
      <c r="J65" s="3" t="s">
        <v>14401</v>
      </c>
      <c r="K65" s="3" t="s">
        <v>14402</v>
      </c>
      <c r="L65" s="20">
        <v>3.0</v>
      </c>
      <c r="M65" s="3" t="s">
        <v>14549</v>
      </c>
      <c r="N65" s="3" t="s">
        <v>14549</v>
      </c>
      <c r="O65" s="3" t="s">
        <v>14550</v>
      </c>
      <c r="P65" s="20">
        <v>3.0</v>
      </c>
      <c r="Q65" s="20">
        <v>0.0</v>
      </c>
      <c r="R65" s="20">
        <v>0.0</v>
      </c>
      <c r="S65" s="20">
        <v>0.0</v>
      </c>
      <c r="T65" s="2"/>
      <c r="U65" s="2"/>
    </row>
    <row r="66">
      <c r="A66" s="3" t="s">
        <v>14551</v>
      </c>
      <c r="B66" s="3" t="s">
        <v>14430</v>
      </c>
      <c r="C66" s="31">
        <v>45897.4375</v>
      </c>
      <c r="D66" s="31">
        <v>45897.45833333333</v>
      </c>
      <c r="E66" s="32">
        <v>0.5</v>
      </c>
      <c r="F66" s="2"/>
      <c r="G66" s="2"/>
      <c r="H66" s="3" t="s">
        <v>14399</v>
      </c>
      <c r="I66" s="3" t="s">
        <v>14400</v>
      </c>
      <c r="J66" s="3" t="s">
        <v>14401</v>
      </c>
      <c r="K66" s="3" t="s">
        <v>14402</v>
      </c>
      <c r="L66" s="20">
        <v>3.0</v>
      </c>
      <c r="M66" s="3" t="s">
        <v>14524</v>
      </c>
      <c r="N66" s="3" t="s">
        <v>14525</v>
      </c>
      <c r="O66" s="3" t="s">
        <v>14526</v>
      </c>
      <c r="P66" s="20">
        <v>2.0</v>
      </c>
      <c r="Q66" s="20">
        <v>1.0</v>
      </c>
      <c r="R66" s="20">
        <v>0.0</v>
      </c>
      <c r="S66" s="20">
        <v>0.0</v>
      </c>
      <c r="T66" s="2"/>
      <c r="U66" s="2"/>
    </row>
    <row r="67">
      <c r="A67" s="3" t="s">
        <v>14552</v>
      </c>
      <c r="B67" s="3" t="s">
        <v>14438</v>
      </c>
      <c r="C67" s="31">
        <v>45897.58333333333</v>
      </c>
      <c r="D67" s="31">
        <v>45897.60416666667</v>
      </c>
      <c r="E67" s="32">
        <v>0.5</v>
      </c>
      <c r="F67" s="2"/>
      <c r="G67" s="2"/>
      <c r="H67" s="3" t="s">
        <v>14399</v>
      </c>
      <c r="I67" s="3" t="s">
        <v>14400</v>
      </c>
      <c r="J67" s="3" t="s">
        <v>14401</v>
      </c>
      <c r="K67" s="3" t="s">
        <v>14402</v>
      </c>
      <c r="L67" s="20">
        <v>6.0</v>
      </c>
      <c r="M67" s="3" t="s">
        <v>14439</v>
      </c>
      <c r="N67" s="3" t="s">
        <v>14439</v>
      </c>
      <c r="O67" s="3" t="s">
        <v>14440</v>
      </c>
      <c r="P67" s="20">
        <v>1.0</v>
      </c>
      <c r="Q67" s="20">
        <v>3.0</v>
      </c>
      <c r="R67" s="20">
        <v>0.0</v>
      </c>
      <c r="S67" s="20">
        <v>2.0</v>
      </c>
      <c r="T67" s="2"/>
      <c r="U67" s="2"/>
    </row>
    <row r="68">
      <c r="A68" s="3" t="s">
        <v>14553</v>
      </c>
      <c r="B68" s="3" t="s">
        <v>14474</v>
      </c>
      <c r="C68" s="31">
        <v>45897.70833333333</v>
      </c>
      <c r="D68" s="31">
        <v>45897.72916666667</v>
      </c>
      <c r="E68" s="32">
        <v>0.5</v>
      </c>
      <c r="F68" s="2"/>
      <c r="G68" s="3" t="s">
        <v>14475</v>
      </c>
      <c r="H68" s="3" t="s">
        <v>14399</v>
      </c>
      <c r="I68" s="3" t="s">
        <v>14400</v>
      </c>
      <c r="J68" s="3" t="s">
        <v>14476</v>
      </c>
      <c r="K68" s="3" t="s">
        <v>14402</v>
      </c>
      <c r="L68" s="20">
        <v>16.0</v>
      </c>
      <c r="M68" s="3" t="s">
        <v>14477</v>
      </c>
      <c r="N68" s="3" t="s">
        <v>14478</v>
      </c>
      <c r="O68" s="3" t="s">
        <v>14554</v>
      </c>
      <c r="P68" s="20">
        <v>4.0</v>
      </c>
      <c r="Q68" s="20">
        <v>0.0</v>
      </c>
      <c r="R68" s="20">
        <v>1.0</v>
      </c>
      <c r="S68" s="20">
        <v>11.0</v>
      </c>
      <c r="T68" s="2"/>
      <c r="U68" s="2"/>
    </row>
    <row r="69">
      <c r="A69" s="3" t="s">
        <v>14555</v>
      </c>
      <c r="B69" s="3" t="s">
        <v>14531</v>
      </c>
      <c r="C69" s="31">
        <v>45901.58333333333</v>
      </c>
      <c r="D69" s="31">
        <v>45901.60416666667</v>
      </c>
      <c r="E69" s="32">
        <v>0.5</v>
      </c>
      <c r="F69" s="2"/>
      <c r="G69" s="2"/>
      <c r="H69" s="3" t="s">
        <v>14399</v>
      </c>
      <c r="I69" s="3" t="s">
        <v>14400</v>
      </c>
      <c r="J69" s="3" t="s">
        <v>14401</v>
      </c>
      <c r="K69" s="3" t="s">
        <v>14402</v>
      </c>
      <c r="L69" s="20">
        <v>4.0</v>
      </c>
      <c r="M69" s="3" t="s">
        <v>14532</v>
      </c>
      <c r="N69" s="3" t="s">
        <v>14532</v>
      </c>
      <c r="O69" s="3" t="s">
        <v>14533</v>
      </c>
      <c r="P69" s="20">
        <v>1.0</v>
      </c>
      <c r="Q69" s="20">
        <v>0.0</v>
      </c>
      <c r="R69" s="20">
        <v>0.0</v>
      </c>
      <c r="S69" s="20">
        <v>3.0</v>
      </c>
      <c r="T69" s="2"/>
      <c r="U69" s="2"/>
    </row>
    <row r="70">
      <c r="A70" s="3" t="s">
        <v>14556</v>
      </c>
      <c r="B70" s="3" t="s">
        <v>14417</v>
      </c>
      <c r="C70" s="31">
        <v>45902.5</v>
      </c>
      <c r="D70" s="31">
        <v>45902.52083333333</v>
      </c>
      <c r="E70" s="32">
        <v>0.5</v>
      </c>
      <c r="F70" s="2"/>
      <c r="G70" s="3" t="s">
        <v>14418</v>
      </c>
      <c r="H70" s="3" t="s">
        <v>14399</v>
      </c>
      <c r="I70" s="3" t="s">
        <v>14400</v>
      </c>
      <c r="J70" s="3" t="s">
        <v>14401</v>
      </c>
      <c r="K70" s="3" t="s">
        <v>14402</v>
      </c>
      <c r="L70" s="20">
        <v>3.0</v>
      </c>
      <c r="M70" s="3" t="s">
        <v>14419</v>
      </c>
      <c r="N70" s="3" t="s">
        <v>14420</v>
      </c>
      <c r="O70" s="3" t="s">
        <v>14421</v>
      </c>
      <c r="P70" s="20">
        <v>2.0</v>
      </c>
      <c r="Q70" s="20">
        <v>0.0</v>
      </c>
      <c r="R70" s="20">
        <v>1.0</v>
      </c>
      <c r="S70" s="20">
        <v>0.0</v>
      </c>
      <c r="T70" s="2"/>
      <c r="U70" s="2"/>
    </row>
    <row r="71">
      <c r="A71" s="3" t="s">
        <v>14557</v>
      </c>
      <c r="B71" s="3" t="s">
        <v>14398</v>
      </c>
      <c r="C71" s="31">
        <v>45902.58333333333</v>
      </c>
      <c r="D71" s="31">
        <v>45902.60416666667</v>
      </c>
      <c r="E71" s="32">
        <v>0.5</v>
      </c>
      <c r="F71" s="2"/>
      <c r="G71" s="2"/>
      <c r="H71" s="3" t="s">
        <v>14399</v>
      </c>
      <c r="I71" s="3" t="s">
        <v>14400</v>
      </c>
      <c r="J71" s="3" t="s">
        <v>14401</v>
      </c>
      <c r="K71" s="3" t="s">
        <v>14402</v>
      </c>
      <c r="L71" s="20">
        <v>9.0</v>
      </c>
      <c r="M71" s="3" t="s">
        <v>14403</v>
      </c>
      <c r="N71" s="3" t="s">
        <v>14404</v>
      </c>
      <c r="O71" s="3" t="s">
        <v>14558</v>
      </c>
      <c r="P71" s="20">
        <v>3.0</v>
      </c>
      <c r="Q71" s="20">
        <v>1.0</v>
      </c>
      <c r="R71" s="20">
        <v>0.0</v>
      </c>
      <c r="S71" s="20">
        <v>5.0</v>
      </c>
      <c r="T71" s="2"/>
      <c r="U71" s="2"/>
    </row>
    <row r="72">
      <c r="A72" s="3" t="s">
        <v>14559</v>
      </c>
      <c r="B72" s="3" t="s">
        <v>14423</v>
      </c>
      <c r="C72" s="31">
        <v>45904.39583333333</v>
      </c>
      <c r="D72" s="31">
        <v>45904.41666666667</v>
      </c>
      <c r="E72" s="32">
        <v>0.5</v>
      </c>
      <c r="F72" s="2"/>
      <c r="G72" s="3" t="s">
        <v>14424</v>
      </c>
      <c r="H72" s="3" t="s">
        <v>14399</v>
      </c>
      <c r="I72" s="3" t="s">
        <v>14400</v>
      </c>
      <c r="J72" s="3" t="s">
        <v>14425</v>
      </c>
      <c r="K72" s="3" t="s">
        <v>14402</v>
      </c>
      <c r="L72" s="20">
        <v>6.0</v>
      </c>
      <c r="M72" s="3" t="s">
        <v>14448</v>
      </c>
      <c r="N72" s="3" t="s">
        <v>14448</v>
      </c>
      <c r="O72" s="3" t="s">
        <v>14449</v>
      </c>
      <c r="P72" s="20">
        <v>4.0</v>
      </c>
      <c r="Q72" s="20">
        <v>0.0</v>
      </c>
      <c r="R72" s="20">
        <v>0.0</v>
      </c>
      <c r="S72" s="20">
        <v>2.0</v>
      </c>
      <c r="T72" s="2"/>
      <c r="U72" s="2"/>
    </row>
    <row r="73">
      <c r="A73" s="3" t="s">
        <v>14560</v>
      </c>
      <c r="B73" s="3" t="s">
        <v>14407</v>
      </c>
      <c r="C73" s="31">
        <v>45905.39583333333</v>
      </c>
      <c r="D73" s="31">
        <v>45905.41666666667</v>
      </c>
      <c r="E73" s="32">
        <v>0.5</v>
      </c>
      <c r="F73" s="2"/>
      <c r="G73" s="3" t="s">
        <v>14408</v>
      </c>
      <c r="H73" s="3" t="s">
        <v>14399</v>
      </c>
      <c r="I73" s="3" t="s">
        <v>14400</v>
      </c>
      <c r="J73" s="3" t="s">
        <v>14401</v>
      </c>
      <c r="K73" s="3" t="s">
        <v>14402</v>
      </c>
      <c r="L73" s="20">
        <v>5.0</v>
      </c>
      <c r="M73" s="3" t="s">
        <v>14409</v>
      </c>
      <c r="N73" s="3" t="s">
        <v>14409</v>
      </c>
      <c r="O73" s="3" t="s">
        <v>14461</v>
      </c>
      <c r="P73" s="20">
        <v>3.0</v>
      </c>
      <c r="Q73" s="20">
        <v>1.0</v>
      </c>
      <c r="R73" s="20">
        <v>0.0</v>
      </c>
      <c r="S73" s="20">
        <v>1.0</v>
      </c>
      <c r="T73" s="2"/>
      <c r="U73" s="2"/>
    </row>
    <row r="74">
      <c r="A74" s="3" t="s">
        <v>14561</v>
      </c>
      <c r="B74" s="3" t="s">
        <v>14412</v>
      </c>
      <c r="C74" s="31">
        <v>45909.45833333333</v>
      </c>
      <c r="D74" s="31">
        <v>45909.47916666667</v>
      </c>
      <c r="E74" s="32">
        <v>0.5</v>
      </c>
      <c r="F74" s="2"/>
      <c r="G74" s="3" t="s">
        <v>14413</v>
      </c>
      <c r="H74" s="3" t="s">
        <v>14399</v>
      </c>
      <c r="I74" s="3" t="s">
        <v>14400</v>
      </c>
      <c r="J74" s="3" t="s">
        <v>14401</v>
      </c>
      <c r="K74" s="3" t="s">
        <v>14402</v>
      </c>
      <c r="L74" s="20">
        <v>5.0</v>
      </c>
      <c r="M74" s="3" t="s">
        <v>14414</v>
      </c>
      <c r="N74" s="3" t="s">
        <v>14414</v>
      </c>
      <c r="O74" s="3" t="s">
        <v>14415</v>
      </c>
      <c r="P74" s="20">
        <v>3.0</v>
      </c>
      <c r="Q74" s="20">
        <v>0.0</v>
      </c>
      <c r="R74" s="20">
        <v>1.0</v>
      </c>
      <c r="S74" s="20">
        <v>1.0</v>
      </c>
      <c r="T74" s="2"/>
      <c r="U74" s="2"/>
    </row>
    <row r="75">
      <c r="A75" s="3" t="s">
        <v>14562</v>
      </c>
      <c r="B75" s="3" t="s">
        <v>14430</v>
      </c>
      <c r="C75" s="31">
        <v>45911.4375</v>
      </c>
      <c r="D75" s="31">
        <v>45911.45833333333</v>
      </c>
      <c r="E75" s="32">
        <v>0.5</v>
      </c>
      <c r="F75" s="2"/>
      <c r="G75" s="2"/>
      <c r="H75" s="3" t="s">
        <v>14399</v>
      </c>
      <c r="I75" s="3" t="s">
        <v>14400</v>
      </c>
      <c r="J75" s="3" t="s">
        <v>14401</v>
      </c>
      <c r="K75" s="3" t="s">
        <v>14402</v>
      </c>
      <c r="L75" s="20">
        <v>3.0</v>
      </c>
      <c r="M75" s="3" t="s">
        <v>14524</v>
      </c>
      <c r="N75" s="3" t="s">
        <v>14525</v>
      </c>
      <c r="O75" s="3" t="s">
        <v>14526</v>
      </c>
      <c r="P75" s="20">
        <v>2.0</v>
      </c>
      <c r="Q75" s="20">
        <v>1.0</v>
      </c>
      <c r="R75" s="20">
        <v>0.0</v>
      </c>
      <c r="S75" s="20">
        <v>0.0</v>
      </c>
      <c r="T75" s="2"/>
      <c r="U75" s="2"/>
    </row>
    <row r="76">
      <c r="A76" s="3" t="s">
        <v>14563</v>
      </c>
      <c r="B76" s="3" t="s">
        <v>14438</v>
      </c>
      <c r="C76" s="31">
        <v>45911.58333333333</v>
      </c>
      <c r="D76" s="31">
        <v>45911.60416666667</v>
      </c>
      <c r="E76" s="32">
        <v>0.5</v>
      </c>
      <c r="F76" s="2"/>
      <c r="G76" s="2"/>
      <c r="H76" s="3" t="s">
        <v>14399</v>
      </c>
      <c r="I76" s="3" t="s">
        <v>14400</v>
      </c>
      <c r="J76" s="3" t="s">
        <v>14401</v>
      </c>
      <c r="K76" s="3" t="s">
        <v>14402</v>
      </c>
      <c r="L76" s="20">
        <v>6.0</v>
      </c>
      <c r="M76" s="3" t="s">
        <v>14439</v>
      </c>
      <c r="N76" s="3" t="s">
        <v>14439</v>
      </c>
      <c r="O76" s="3" t="s">
        <v>14440</v>
      </c>
      <c r="P76" s="20">
        <v>1.0</v>
      </c>
      <c r="Q76" s="20">
        <v>3.0</v>
      </c>
      <c r="R76" s="20">
        <v>0.0</v>
      </c>
      <c r="S76" s="20">
        <v>2.0</v>
      </c>
      <c r="T76" s="2"/>
      <c r="U76" s="2"/>
    </row>
    <row r="77">
      <c r="A77" s="3" t="s">
        <v>14564</v>
      </c>
      <c r="B77" s="3" t="s">
        <v>14531</v>
      </c>
      <c r="C77" s="31">
        <v>45915.58333333333</v>
      </c>
      <c r="D77" s="31">
        <v>45915.60416666667</v>
      </c>
      <c r="E77" s="32">
        <v>0.5</v>
      </c>
      <c r="F77" s="2"/>
      <c r="G77" s="2"/>
      <c r="H77" s="3" t="s">
        <v>14399</v>
      </c>
      <c r="I77" s="3" t="s">
        <v>14400</v>
      </c>
      <c r="J77" s="3" t="s">
        <v>14401</v>
      </c>
      <c r="K77" s="3" t="s">
        <v>14402</v>
      </c>
      <c r="L77" s="20">
        <v>4.0</v>
      </c>
      <c r="M77" s="3" t="s">
        <v>14532</v>
      </c>
      <c r="N77" s="3" t="s">
        <v>14532</v>
      </c>
      <c r="O77" s="3" t="s">
        <v>14533</v>
      </c>
      <c r="P77" s="20">
        <v>1.0</v>
      </c>
      <c r="Q77" s="20">
        <v>0.0</v>
      </c>
      <c r="R77" s="20">
        <v>0.0</v>
      </c>
      <c r="S77" s="20">
        <v>3.0</v>
      </c>
      <c r="T77" s="2"/>
      <c r="U77" s="2"/>
    </row>
    <row r="78">
      <c r="A78" s="3" t="s">
        <v>14565</v>
      </c>
      <c r="B78" s="3" t="s">
        <v>14474</v>
      </c>
      <c r="C78" s="31">
        <v>45918.70833333333</v>
      </c>
      <c r="D78" s="31">
        <v>45918.72916666667</v>
      </c>
      <c r="E78" s="32">
        <v>0.5</v>
      </c>
      <c r="F78" s="2"/>
      <c r="G78" s="3" t="s">
        <v>14475</v>
      </c>
      <c r="H78" s="3" t="s">
        <v>14399</v>
      </c>
      <c r="I78" s="3" t="s">
        <v>14400</v>
      </c>
      <c r="J78" s="3" t="s">
        <v>14476</v>
      </c>
      <c r="K78" s="3" t="s">
        <v>14402</v>
      </c>
      <c r="L78" s="20">
        <v>16.0</v>
      </c>
      <c r="M78" s="3" t="s">
        <v>14477</v>
      </c>
      <c r="N78" s="3" t="s">
        <v>14478</v>
      </c>
      <c r="O78" s="3" t="s">
        <v>14566</v>
      </c>
      <c r="P78" s="20">
        <v>9.0</v>
      </c>
      <c r="Q78" s="20">
        <v>1.0</v>
      </c>
      <c r="R78" s="20">
        <v>0.0</v>
      </c>
      <c r="S78" s="20">
        <v>6.0</v>
      </c>
      <c r="T78" s="2"/>
      <c r="U78" s="2"/>
    </row>
    <row r="79">
      <c r="A79" s="3" t="s">
        <v>14567</v>
      </c>
      <c r="B79" s="3" t="s">
        <v>14508</v>
      </c>
      <c r="C79" s="31">
        <v>45919.41666666667</v>
      </c>
      <c r="D79" s="31">
        <v>45919.4375</v>
      </c>
      <c r="E79" s="32">
        <v>0.5</v>
      </c>
      <c r="F79" s="2"/>
      <c r="G79" s="2"/>
      <c r="H79" s="3" t="s">
        <v>14399</v>
      </c>
      <c r="I79" s="3" t="s">
        <v>14400</v>
      </c>
      <c r="J79" s="3" t="s">
        <v>14401</v>
      </c>
      <c r="K79" s="3" t="s">
        <v>14402</v>
      </c>
      <c r="L79" s="20">
        <v>5.0</v>
      </c>
      <c r="M79" s="3" t="s">
        <v>14509</v>
      </c>
      <c r="N79" s="3" t="s">
        <v>14509</v>
      </c>
      <c r="O79" s="3" t="s">
        <v>14529</v>
      </c>
      <c r="P79" s="20">
        <v>5.0</v>
      </c>
      <c r="Q79" s="20">
        <v>0.0</v>
      </c>
      <c r="R79" s="20">
        <v>0.0</v>
      </c>
      <c r="S79" s="20">
        <v>0.0</v>
      </c>
      <c r="T79" s="2"/>
      <c r="U79" s="2"/>
    </row>
    <row r="80">
      <c r="A80" s="3" t="s">
        <v>14568</v>
      </c>
      <c r="B80" s="3" t="s">
        <v>14531</v>
      </c>
      <c r="C80" s="31">
        <v>45929.58333333333</v>
      </c>
      <c r="D80" s="31">
        <v>45929.60416666667</v>
      </c>
      <c r="E80" s="32">
        <v>0.5</v>
      </c>
      <c r="F80" s="2"/>
      <c r="G80" s="2"/>
      <c r="H80" s="3" t="s">
        <v>14399</v>
      </c>
      <c r="I80" s="3" t="s">
        <v>14400</v>
      </c>
      <c r="J80" s="3" t="s">
        <v>14401</v>
      </c>
      <c r="K80" s="3" t="s">
        <v>14402</v>
      </c>
      <c r="L80" s="20">
        <v>4.0</v>
      </c>
      <c r="M80" s="3" t="s">
        <v>14532</v>
      </c>
      <c r="N80" s="3" t="s">
        <v>14532</v>
      </c>
      <c r="O80" s="3" t="s">
        <v>14533</v>
      </c>
      <c r="P80" s="20">
        <v>1.0</v>
      </c>
      <c r="Q80" s="20">
        <v>0.0</v>
      </c>
      <c r="R80" s="20">
        <v>0.0</v>
      </c>
      <c r="S80" s="20">
        <v>3.0</v>
      </c>
      <c r="T80" s="2"/>
      <c r="U80" s="2"/>
    </row>
    <row r="81">
      <c r="A81" s="3" t="s">
        <v>14569</v>
      </c>
      <c r="B81" s="3" t="s">
        <v>14423</v>
      </c>
      <c r="C81" s="31">
        <v>45932.39583333333</v>
      </c>
      <c r="D81" s="31">
        <v>45932.41666666667</v>
      </c>
      <c r="E81" s="32">
        <v>0.5</v>
      </c>
      <c r="F81" s="2"/>
      <c r="G81" s="3" t="s">
        <v>14424</v>
      </c>
      <c r="H81" s="3" t="s">
        <v>14399</v>
      </c>
      <c r="I81" s="3" t="s">
        <v>14400</v>
      </c>
      <c r="J81" s="3" t="s">
        <v>14425</v>
      </c>
      <c r="K81" s="3" t="s">
        <v>14402</v>
      </c>
      <c r="L81" s="20">
        <v>6.0</v>
      </c>
      <c r="M81" s="3" t="s">
        <v>14448</v>
      </c>
      <c r="N81" s="3" t="s">
        <v>14448</v>
      </c>
      <c r="O81" s="3" t="s">
        <v>14449</v>
      </c>
      <c r="P81" s="20">
        <v>4.0</v>
      </c>
      <c r="Q81" s="20">
        <v>0.0</v>
      </c>
      <c r="R81" s="20">
        <v>0.0</v>
      </c>
      <c r="S81" s="20">
        <v>2.0</v>
      </c>
      <c r="T81" s="2"/>
      <c r="U81" s="2"/>
    </row>
    <row r="82">
      <c r="A82" s="3" t="s">
        <v>14570</v>
      </c>
      <c r="B82" s="3" t="s">
        <v>14407</v>
      </c>
      <c r="C82" s="31">
        <v>45933.39583333333</v>
      </c>
      <c r="D82" s="31">
        <v>45933.41666666667</v>
      </c>
      <c r="E82" s="32">
        <v>0.5</v>
      </c>
      <c r="F82" s="2"/>
      <c r="G82" s="3" t="s">
        <v>14408</v>
      </c>
      <c r="H82" s="3" t="s">
        <v>14399</v>
      </c>
      <c r="I82" s="3" t="s">
        <v>14400</v>
      </c>
      <c r="J82" s="3" t="s">
        <v>14401</v>
      </c>
      <c r="K82" s="3" t="s">
        <v>14402</v>
      </c>
      <c r="L82" s="20">
        <v>5.0</v>
      </c>
      <c r="M82" s="3" t="s">
        <v>14409</v>
      </c>
      <c r="N82" s="3" t="s">
        <v>14409</v>
      </c>
      <c r="O82" s="3" t="s">
        <v>14461</v>
      </c>
      <c r="P82" s="20">
        <v>3.0</v>
      </c>
      <c r="Q82" s="20">
        <v>1.0</v>
      </c>
      <c r="R82" s="20">
        <v>0.0</v>
      </c>
      <c r="S82" s="20">
        <v>1.0</v>
      </c>
      <c r="T82" s="2"/>
      <c r="U82" s="2"/>
    </row>
    <row r="83">
      <c r="A83" s="3" t="s">
        <v>14571</v>
      </c>
      <c r="B83" s="3" t="s">
        <v>14572</v>
      </c>
      <c r="C83" s="31">
        <v>45936.60416666667</v>
      </c>
      <c r="D83" s="31">
        <v>45936.625</v>
      </c>
      <c r="E83" s="32">
        <v>0.5</v>
      </c>
      <c r="F83" s="2"/>
      <c r="G83" s="2"/>
      <c r="H83" s="3" t="s">
        <v>14399</v>
      </c>
      <c r="I83" s="3" t="s">
        <v>14400</v>
      </c>
      <c r="J83" s="3" t="s">
        <v>14401</v>
      </c>
      <c r="K83" s="3" t="s">
        <v>14402</v>
      </c>
      <c r="L83" s="20">
        <v>3.0</v>
      </c>
      <c r="M83" s="3" t="s">
        <v>14573</v>
      </c>
      <c r="N83" s="3" t="s">
        <v>14573</v>
      </c>
      <c r="O83" s="3" t="s">
        <v>14574</v>
      </c>
      <c r="P83" s="20">
        <v>2.0</v>
      </c>
      <c r="Q83" s="20">
        <v>0.0</v>
      </c>
      <c r="R83" s="20">
        <v>0.0</v>
      </c>
      <c r="S83" s="20">
        <v>1.0</v>
      </c>
      <c r="T83" s="2"/>
      <c r="U83" s="2"/>
    </row>
    <row r="84">
      <c r="A84" s="3" t="s">
        <v>14575</v>
      </c>
      <c r="B84" s="3" t="s">
        <v>14412</v>
      </c>
      <c r="C84" s="31">
        <v>45937.45833333333</v>
      </c>
      <c r="D84" s="31">
        <v>45937.47916666667</v>
      </c>
      <c r="E84" s="32">
        <v>0.5</v>
      </c>
      <c r="F84" s="2"/>
      <c r="G84" s="3" t="s">
        <v>14413</v>
      </c>
      <c r="H84" s="3" t="s">
        <v>14399</v>
      </c>
      <c r="I84" s="3" t="s">
        <v>14400</v>
      </c>
      <c r="J84" s="3" t="s">
        <v>14401</v>
      </c>
      <c r="K84" s="3" t="s">
        <v>14402</v>
      </c>
      <c r="L84" s="20">
        <v>5.0</v>
      </c>
      <c r="M84" s="3" t="s">
        <v>14414</v>
      </c>
      <c r="N84" s="3" t="s">
        <v>14414</v>
      </c>
      <c r="O84" s="3" t="s">
        <v>14415</v>
      </c>
      <c r="P84" s="20">
        <v>3.0</v>
      </c>
      <c r="Q84" s="20">
        <v>0.0</v>
      </c>
      <c r="R84" s="20">
        <v>1.0</v>
      </c>
      <c r="S84" s="20">
        <v>1.0</v>
      </c>
      <c r="T84" s="2"/>
      <c r="U84" s="2"/>
    </row>
    <row r="85">
      <c r="A85" s="3" t="s">
        <v>14576</v>
      </c>
      <c r="B85" s="3" t="s">
        <v>14417</v>
      </c>
      <c r="C85" s="31">
        <v>45937.5</v>
      </c>
      <c r="D85" s="31">
        <v>45937.52083333333</v>
      </c>
      <c r="E85" s="32">
        <v>0.5</v>
      </c>
      <c r="F85" s="2"/>
      <c r="G85" s="3" t="s">
        <v>14418</v>
      </c>
      <c r="H85" s="3" t="s">
        <v>14399</v>
      </c>
      <c r="I85" s="3" t="s">
        <v>14400</v>
      </c>
      <c r="J85" s="3" t="s">
        <v>14401</v>
      </c>
      <c r="K85" s="3" t="s">
        <v>14402</v>
      </c>
      <c r="L85" s="20">
        <v>3.0</v>
      </c>
      <c r="M85" s="3" t="s">
        <v>14419</v>
      </c>
      <c r="N85" s="3" t="s">
        <v>14420</v>
      </c>
      <c r="O85" s="3" t="s">
        <v>14421</v>
      </c>
      <c r="P85" s="20">
        <v>2.0</v>
      </c>
      <c r="Q85" s="20">
        <v>0.0</v>
      </c>
      <c r="R85" s="20">
        <v>1.0</v>
      </c>
      <c r="S85" s="20">
        <v>0.0</v>
      </c>
      <c r="T85" s="2"/>
      <c r="U85" s="2"/>
    </row>
    <row r="86">
      <c r="A86" s="3" t="s">
        <v>14577</v>
      </c>
      <c r="B86" s="3" t="s">
        <v>14398</v>
      </c>
      <c r="C86" s="31">
        <v>45937.58333333333</v>
      </c>
      <c r="D86" s="31">
        <v>45937.60416666667</v>
      </c>
      <c r="E86" s="32">
        <v>0.5</v>
      </c>
      <c r="F86" s="2"/>
      <c r="G86" s="2"/>
      <c r="H86" s="3" t="s">
        <v>14399</v>
      </c>
      <c r="I86" s="3" t="s">
        <v>14400</v>
      </c>
      <c r="J86" s="3" t="s">
        <v>14401</v>
      </c>
      <c r="K86" s="3" t="s">
        <v>14402</v>
      </c>
      <c r="L86" s="20">
        <v>9.0</v>
      </c>
      <c r="M86" s="3" t="s">
        <v>14403</v>
      </c>
      <c r="N86" s="3" t="s">
        <v>14404</v>
      </c>
      <c r="O86" s="3" t="s">
        <v>14578</v>
      </c>
      <c r="P86" s="20">
        <v>2.0</v>
      </c>
      <c r="Q86" s="20">
        <v>2.0</v>
      </c>
      <c r="R86" s="20">
        <v>0.0</v>
      </c>
      <c r="S86" s="20">
        <v>5.0</v>
      </c>
      <c r="T86" s="2"/>
      <c r="U86" s="2"/>
    </row>
    <row r="87">
      <c r="A87" s="3" t="s">
        <v>14579</v>
      </c>
      <c r="B87" s="3" t="s">
        <v>14548</v>
      </c>
      <c r="C87" s="31">
        <v>45938.54166666667</v>
      </c>
      <c r="D87" s="31">
        <v>45938.5625</v>
      </c>
      <c r="E87" s="32">
        <v>0.5</v>
      </c>
      <c r="F87" s="2"/>
      <c r="G87" s="2"/>
      <c r="H87" s="3" t="s">
        <v>14399</v>
      </c>
      <c r="I87" s="3" t="s">
        <v>14400</v>
      </c>
      <c r="J87" s="3" t="s">
        <v>14401</v>
      </c>
      <c r="K87" s="3" t="s">
        <v>14402</v>
      </c>
      <c r="L87" s="20">
        <v>3.0</v>
      </c>
      <c r="M87" s="3" t="s">
        <v>14549</v>
      </c>
      <c r="N87" s="3" t="s">
        <v>14549</v>
      </c>
      <c r="O87" s="3" t="s">
        <v>14550</v>
      </c>
      <c r="P87" s="20">
        <v>3.0</v>
      </c>
      <c r="Q87" s="20">
        <v>0.0</v>
      </c>
      <c r="R87" s="20">
        <v>0.0</v>
      </c>
      <c r="S87" s="20">
        <v>0.0</v>
      </c>
      <c r="T87" s="2"/>
      <c r="U87" s="2"/>
    </row>
    <row r="88">
      <c r="A88" s="3" t="s">
        <v>14580</v>
      </c>
      <c r="B88" s="3" t="s">
        <v>14438</v>
      </c>
      <c r="C88" s="31">
        <v>45939.58333333333</v>
      </c>
      <c r="D88" s="31">
        <v>45939.60416666667</v>
      </c>
      <c r="E88" s="32">
        <v>0.5</v>
      </c>
      <c r="F88" s="2"/>
      <c r="G88" s="2"/>
      <c r="H88" s="3" t="s">
        <v>14399</v>
      </c>
      <c r="I88" s="3" t="s">
        <v>14400</v>
      </c>
      <c r="J88" s="3" t="s">
        <v>14401</v>
      </c>
      <c r="K88" s="3" t="s">
        <v>14402</v>
      </c>
      <c r="L88" s="20">
        <v>6.0</v>
      </c>
      <c r="M88" s="3" t="s">
        <v>14439</v>
      </c>
      <c r="N88" s="3" t="s">
        <v>14439</v>
      </c>
      <c r="O88" s="3" t="s">
        <v>14440</v>
      </c>
      <c r="P88" s="20">
        <v>1.0</v>
      </c>
      <c r="Q88" s="20">
        <v>3.0</v>
      </c>
      <c r="R88" s="20">
        <v>0.0</v>
      </c>
      <c r="S88" s="20">
        <v>2.0</v>
      </c>
      <c r="T88" s="2"/>
      <c r="U88" s="2"/>
    </row>
    <row r="89">
      <c r="A89" s="3" t="s">
        <v>14581</v>
      </c>
      <c r="B89" s="3" t="s">
        <v>14531</v>
      </c>
      <c r="C89" s="31">
        <v>45943.58333333333</v>
      </c>
      <c r="D89" s="31">
        <v>45943.60416666667</v>
      </c>
      <c r="E89" s="32">
        <v>0.5</v>
      </c>
      <c r="F89" s="2"/>
      <c r="G89" s="2"/>
      <c r="H89" s="3" t="s">
        <v>14399</v>
      </c>
      <c r="I89" s="3" t="s">
        <v>14400</v>
      </c>
      <c r="J89" s="3" t="s">
        <v>14401</v>
      </c>
      <c r="K89" s="3" t="s">
        <v>14402</v>
      </c>
      <c r="L89" s="20">
        <v>4.0</v>
      </c>
      <c r="M89" s="3" t="s">
        <v>14532</v>
      </c>
      <c r="N89" s="3" t="s">
        <v>14532</v>
      </c>
      <c r="O89" s="3" t="s">
        <v>14533</v>
      </c>
      <c r="P89" s="20">
        <v>1.0</v>
      </c>
      <c r="Q89" s="20">
        <v>0.0</v>
      </c>
      <c r="R89" s="20">
        <v>0.0</v>
      </c>
      <c r="S89" s="20">
        <v>3.0</v>
      </c>
      <c r="T89" s="2"/>
      <c r="U89" s="2"/>
    </row>
    <row r="90">
      <c r="A90" s="3" t="s">
        <v>14582</v>
      </c>
      <c r="B90" s="3" t="s">
        <v>14490</v>
      </c>
      <c r="C90" s="31">
        <v>45944.54166666667</v>
      </c>
      <c r="D90" s="31">
        <v>45944.5625</v>
      </c>
      <c r="E90" s="32">
        <v>0.5</v>
      </c>
      <c r="F90" s="2"/>
      <c r="G90" s="3" t="s">
        <v>14491</v>
      </c>
      <c r="H90" s="3" t="s">
        <v>14399</v>
      </c>
      <c r="I90" s="3" t="s">
        <v>14400</v>
      </c>
      <c r="J90" s="3" t="s">
        <v>14401</v>
      </c>
      <c r="K90" s="3" t="s">
        <v>14402</v>
      </c>
      <c r="L90" s="20">
        <v>4.0</v>
      </c>
      <c r="M90" s="3" t="s">
        <v>14492</v>
      </c>
      <c r="N90" s="3" t="s">
        <v>14492</v>
      </c>
      <c r="O90" s="3" t="s">
        <v>14583</v>
      </c>
      <c r="P90" s="20">
        <v>2.0</v>
      </c>
      <c r="Q90" s="20">
        <v>1.0</v>
      </c>
      <c r="R90" s="20">
        <v>1.0</v>
      </c>
      <c r="S90" s="20">
        <v>0.0</v>
      </c>
      <c r="T90" s="2"/>
      <c r="U90" s="2"/>
    </row>
    <row r="91">
      <c r="A91" s="3" t="s">
        <v>14584</v>
      </c>
      <c r="B91" s="3" t="s">
        <v>14585</v>
      </c>
      <c r="C91" s="31">
        <v>45946.47916666667</v>
      </c>
      <c r="D91" s="31">
        <v>45946.5</v>
      </c>
      <c r="E91" s="32">
        <v>0.5</v>
      </c>
      <c r="F91" s="2"/>
      <c r="G91" s="2"/>
      <c r="H91" s="3" t="s">
        <v>14399</v>
      </c>
      <c r="I91" s="3" t="s">
        <v>14400</v>
      </c>
      <c r="J91" s="3" t="s">
        <v>14401</v>
      </c>
      <c r="K91" s="3" t="s">
        <v>14402</v>
      </c>
      <c r="L91" s="20">
        <v>2.0</v>
      </c>
      <c r="M91" s="3" t="s">
        <v>14586</v>
      </c>
      <c r="N91" s="3" t="s">
        <v>14586</v>
      </c>
      <c r="O91" s="3" t="s">
        <v>14501</v>
      </c>
      <c r="P91" s="20">
        <v>2.0</v>
      </c>
      <c r="Q91" s="20">
        <v>0.0</v>
      </c>
      <c r="R91" s="20">
        <v>0.0</v>
      </c>
      <c r="S91" s="20">
        <v>0.0</v>
      </c>
      <c r="T91" s="2"/>
      <c r="U91" s="2"/>
    </row>
    <row r="92">
      <c r="A92" s="3" t="s">
        <v>14587</v>
      </c>
      <c r="B92" s="3" t="s">
        <v>14474</v>
      </c>
      <c r="C92" s="31">
        <v>45946.70833333333</v>
      </c>
      <c r="D92" s="31">
        <v>45946.72916666667</v>
      </c>
      <c r="E92" s="32">
        <v>0.5</v>
      </c>
      <c r="F92" s="2"/>
      <c r="G92" s="3" t="s">
        <v>14475</v>
      </c>
      <c r="H92" s="3" t="s">
        <v>14399</v>
      </c>
      <c r="I92" s="3" t="s">
        <v>14400</v>
      </c>
      <c r="J92" s="3" t="s">
        <v>14476</v>
      </c>
      <c r="K92" s="3" t="s">
        <v>14402</v>
      </c>
      <c r="L92" s="20">
        <v>16.0</v>
      </c>
      <c r="M92" s="3" t="s">
        <v>14477</v>
      </c>
      <c r="N92" s="3" t="s">
        <v>14478</v>
      </c>
      <c r="O92" s="3" t="s">
        <v>14479</v>
      </c>
      <c r="P92" s="20">
        <v>9.0</v>
      </c>
      <c r="Q92" s="20">
        <v>0.0</v>
      </c>
      <c r="R92" s="20">
        <v>1.0</v>
      </c>
      <c r="S92" s="20">
        <v>6.0</v>
      </c>
      <c r="T92" s="2"/>
      <c r="U92" s="2"/>
    </row>
    <row r="93">
      <c r="A93" s="3" t="s">
        <v>14588</v>
      </c>
      <c r="B93" s="3" t="s">
        <v>14508</v>
      </c>
      <c r="C93" s="31">
        <v>45947.41666666667</v>
      </c>
      <c r="D93" s="31">
        <v>45947.4375</v>
      </c>
      <c r="E93" s="32">
        <v>0.5</v>
      </c>
      <c r="F93" s="2"/>
      <c r="G93" s="2"/>
      <c r="H93" s="3" t="s">
        <v>14399</v>
      </c>
      <c r="I93" s="3" t="s">
        <v>14400</v>
      </c>
      <c r="J93" s="3" t="s">
        <v>14401</v>
      </c>
      <c r="K93" s="3" t="s">
        <v>14402</v>
      </c>
      <c r="L93" s="20">
        <v>5.0</v>
      </c>
      <c r="M93" s="3" t="s">
        <v>14509</v>
      </c>
      <c r="N93" s="3" t="s">
        <v>14509</v>
      </c>
      <c r="O93" s="3" t="s">
        <v>14589</v>
      </c>
      <c r="P93" s="20">
        <v>4.0</v>
      </c>
      <c r="Q93" s="20">
        <v>0.0</v>
      </c>
      <c r="R93" s="20">
        <v>0.0</v>
      </c>
      <c r="S93" s="20">
        <v>1.0</v>
      </c>
      <c r="T93" s="2"/>
      <c r="U93" s="2"/>
    </row>
    <row r="94">
      <c r="A94" s="3" t="s">
        <v>14590</v>
      </c>
      <c r="B94" s="3" t="s">
        <v>14591</v>
      </c>
      <c r="C94" s="31">
        <v>45953.375</v>
      </c>
      <c r="D94" s="31">
        <v>45953.39583333333</v>
      </c>
      <c r="E94" s="32">
        <v>0.5</v>
      </c>
      <c r="F94" s="2"/>
      <c r="G94" s="2"/>
      <c r="H94" s="3" t="s">
        <v>14399</v>
      </c>
      <c r="I94" s="3" t="s">
        <v>14400</v>
      </c>
      <c r="J94" s="3" t="s">
        <v>14401</v>
      </c>
      <c r="K94" s="3" t="s">
        <v>14402</v>
      </c>
      <c r="L94" s="20">
        <v>4.0</v>
      </c>
      <c r="M94" s="3" t="s">
        <v>14592</v>
      </c>
      <c r="N94" s="3" t="s">
        <v>14592</v>
      </c>
      <c r="O94" s="3" t="s">
        <v>14593</v>
      </c>
      <c r="P94" s="20">
        <v>1.0</v>
      </c>
      <c r="Q94" s="20">
        <v>0.0</v>
      </c>
      <c r="R94" s="20">
        <v>0.0</v>
      </c>
      <c r="S94" s="20">
        <v>3.0</v>
      </c>
      <c r="T94" s="2"/>
      <c r="U94" s="2"/>
    </row>
    <row r="95">
      <c r="A95" s="3" t="s">
        <v>14594</v>
      </c>
      <c r="B95" s="3" t="s">
        <v>14531</v>
      </c>
      <c r="C95" s="31">
        <v>45957.58333333333</v>
      </c>
      <c r="D95" s="31">
        <v>45957.60416666667</v>
      </c>
      <c r="E95" s="32">
        <v>0.5</v>
      </c>
      <c r="F95" s="2"/>
      <c r="G95" s="2"/>
      <c r="H95" s="3" t="s">
        <v>14399</v>
      </c>
      <c r="I95" s="3" t="s">
        <v>14400</v>
      </c>
      <c r="J95" s="3" t="s">
        <v>14401</v>
      </c>
      <c r="K95" s="3" t="s">
        <v>14402</v>
      </c>
      <c r="L95" s="20">
        <v>4.0</v>
      </c>
      <c r="M95" s="3" t="s">
        <v>14532</v>
      </c>
      <c r="N95" s="3" t="s">
        <v>14532</v>
      </c>
      <c r="O95" s="3" t="s">
        <v>14595</v>
      </c>
      <c r="P95" s="20">
        <v>1.0</v>
      </c>
      <c r="Q95" s="20">
        <v>1.0</v>
      </c>
      <c r="R95" s="20">
        <v>0.0</v>
      </c>
      <c r="S95" s="20">
        <v>2.0</v>
      </c>
      <c r="T95" s="2"/>
      <c r="U95" s="2"/>
    </row>
    <row r="96">
      <c r="A96" s="3" t="s">
        <v>14596</v>
      </c>
      <c r="B96" s="3" t="s">
        <v>14417</v>
      </c>
      <c r="C96" s="31">
        <v>45958.5</v>
      </c>
      <c r="D96" s="31">
        <v>45958.52083333333</v>
      </c>
      <c r="E96" s="32">
        <v>0.5</v>
      </c>
      <c r="F96" s="2"/>
      <c r="G96" s="3" t="s">
        <v>14418</v>
      </c>
      <c r="H96" s="3" t="s">
        <v>14399</v>
      </c>
      <c r="I96" s="3" t="s">
        <v>14400</v>
      </c>
      <c r="J96" s="3" t="s">
        <v>14401</v>
      </c>
      <c r="K96" s="3" t="s">
        <v>14402</v>
      </c>
      <c r="L96" s="20">
        <v>3.0</v>
      </c>
      <c r="M96" s="3" t="s">
        <v>14419</v>
      </c>
      <c r="N96" s="3" t="s">
        <v>14420</v>
      </c>
      <c r="O96" s="3" t="s">
        <v>14421</v>
      </c>
      <c r="P96" s="20">
        <v>2.0</v>
      </c>
      <c r="Q96" s="20">
        <v>0.0</v>
      </c>
      <c r="R96" s="20">
        <v>1.0</v>
      </c>
      <c r="S96" s="20">
        <v>0.0</v>
      </c>
      <c r="T96" s="2"/>
      <c r="U96" s="2"/>
    </row>
    <row r="97">
      <c r="A97" s="3" t="s">
        <v>14597</v>
      </c>
      <c r="B97" s="3" t="s">
        <v>14442</v>
      </c>
      <c r="C97" s="31">
        <v>45961.54166666667</v>
      </c>
      <c r="D97" s="31">
        <v>45961.5625</v>
      </c>
      <c r="E97" s="32">
        <v>0.5</v>
      </c>
      <c r="F97" s="2"/>
      <c r="G97" s="2"/>
      <c r="H97" s="3" t="s">
        <v>14399</v>
      </c>
      <c r="I97" s="3" t="s">
        <v>14400</v>
      </c>
      <c r="J97" s="3" t="s">
        <v>14425</v>
      </c>
      <c r="K97" s="3" t="s">
        <v>14402</v>
      </c>
      <c r="L97" s="20">
        <v>4.0</v>
      </c>
      <c r="M97" s="3" t="s">
        <v>14443</v>
      </c>
      <c r="N97" s="3" t="s">
        <v>14444</v>
      </c>
      <c r="O97" s="3" t="s">
        <v>14445</v>
      </c>
      <c r="P97" s="20">
        <v>3.0</v>
      </c>
      <c r="Q97" s="20">
        <v>1.0</v>
      </c>
      <c r="R97" s="20">
        <v>0.0</v>
      </c>
      <c r="S97" s="20">
        <v>0.0</v>
      </c>
      <c r="T97" s="2"/>
      <c r="U97" s="2"/>
    </row>
    <row r="98">
      <c r="A98" s="3" t="s">
        <v>14598</v>
      </c>
      <c r="B98" s="3" t="s">
        <v>14463</v>
      </c>
      <c r="C98" s="31">
        <v>45964.5625</v>
      </c>
      <c r="D98" s="31">
        <v>45964.58333333333</v>
      </c>
      <c r="E98" s="32">
        <v>0.5</v>
      </c>
      <c r="F98" s="2"/>
      <c r="G98" s="2"/>
      <c r="H98" s="3" t="s">
        <v>14399</v>
      </c>
      <c r="I98" s="3" t="s">
        <v>14400</v>
      </c>
      <c r="J98" s="3" t="s">
        <v>14401</v>
      </c>
      <c r="K98" s="3" t="s">
        <v>14402</v>
      </c>
      <c r="L98" s="20">
        <v>7.0</v>
      </c>
      <c r="M98" s="3" t="s">
        <v>14464</v>
      </c>
      <c r="N98" s="3" t="s">
        <v>14464</v>
      </c>
      <c r="O98" s="3" t="s">
        <v>14465</v>
      </c>
      <c r="P98" s="20">
        <v>5.0</v>
      </c>
      <c r="Q98" s="20">
        <v>0.0</v>
      </c>
      <c r="R98" s="20">
        <v>0.0</v>
      </c>
      <c r="S98" s="20">
        <v>2.0</v>
      </c>
      <c r="T98" s="2"/>
      <c r="U98" s="2"/>
    </row>
    <row r="99">
      <c r="A99" s="3" t="s">
        <v>14599</v>
      </c>
      <c r="B99" s="3" t="s">
        <v>14412</v>
      </c>
      <c r="C99" s="31">
        <v>45965.45833333333</v>
      </c>
      <c r="D99" s="31">
        <v>45965.47916666667</v>
      </c>
      <c r="E99" s="32">
        <v>0.5</v>
      </c>
      <c r="F99" s="2"/>
      <c r="G99" s="3" t="s">
        <v>14413</v>
      </c>
      <c r="H99" s="3" t="s">
        <v>14399</v>
      </c>
      <c r="I99" s="3" t="s">
        <v>14400</v>
      </c>
      <c r="J99" s="3" t="s">
        <v>14401</v>
      </c>
      <c r="K99" s="3" t="s">
        <v>14402</v>
      </c>
      <c r="L99" s="20">
        <v>5.0</v>
      </c>
      <c r="M99" s="3" t="s">
        <v>14414</v>
      </c>
      <c r="N99" s="3" t="s">
        <v>14414</v>
      </c>
      <c r="O99" s="3" t="s">
        <v>14415</v>
      </c>
      <c r="P99" s="20">
        <v>3.0</v>
      </c>
      <c r="Q99" s="20">
        <v>0.0</v>
      </c>
      <c r="R99" s="20">
        <v>1.0</v>
      </c>
      <c r="S99" s="20">
        <v>1.0</v>
      </c>
      <c r="T99" s="2"/>
      <c r="U99" s="2"/>
    </row>
    <row r="100">
      <c r="A100" s="3" t="s">
        <v>14600</v>
      </c>
      <c r="B100" s="3" t="s">
        <v>14398</v>
      </c>
      <c r="C100" s="31">
        <v>45965.58333333333</v>
      </c>
      <c r="D100" s="31">
        <v>45965.60416666667</v>
      </c>
      <c r="E100" s="32">
        <v>0.5</v>
      </c>
      <c r="F100" s="2"/>
      <c r="G100" s="2"/>
      <c r="H100" s="3" t="s">
        <v>14399</v>
      </c>
      <c r="I100" s="3" t="s">
        <v>14400</v>
      </c>
      <c r="J100" s="3" t="s">
        <v>14401</v>
      </c>
      <c r="K100" s="3" t="s">
        <v>14402</v>
      </c>
      <c r="L100" s="20">
        <v>9.0</v>
      </c>
      <c r="M100" s="3" t="s">
        <v>14403</v>
      </c>
      <c r="N100" s="3" t="s">
        <v>14404</v>
      </c>
      <c r="O100" s="3" t="s">
        <v>14558</v>
      </c>
      <c r="P100" s="20">
        <v>3.0</v>
      </c>
      <c r="Q100" s="20">
        <v>1.0</v>
      </c>
      <c r="R100" s="20">
        <v>0.0</v>
      </c>
      <c r="S100" s="20">
        <v>5.0</v>
      </c>
      <c r="T100" s="2"/>
      <c r="U100" s="2"/>
    </row>
    <row r="101">
      <c r="A101" s="3" t="s">
        <v>14601</v>
      </c>
      <c r="B101" s="3" t="s">
        <v>14548</v>
      </c>
      <c r="C101" s="31">
        <v>45966.54166666667</v>
      </c>
      <c r="D101" s="31">
        <v>45966.5625</v>
      </c>
      <c r="E101" s="32">
        <v>0.5</v>
      </c>
      <c r="F101" s="2"/>
      <c r="G101" s="2"/>
      <c r="H101" s="3" t="s">
        <v>14399</v>
      </c>
      <c r="I101" s="3" t="s">
        <v>14400</v>
      </c>
      <c r="J101" s="3" t="s">
        <v>14401</v>
      </c>
      <c r="K101" s="3" t="s">
        <v>14402</v>
      </c>
      <c r="L101" s="20">
        <v>3.0</v>
      </c>
      <c r="M101" s="3" t="s">
        <v>14549</v>
      </c>
      <c r="N101" s="3" t="s">
        <v>14549</v>
      </c>
      <c r="O101" s="3" t="s">
        <v>14550</v>
      </c>
      <c r="P101" s="20">
        <v>3.0</v>
      </c>
      <c r="Q101" s="20">
        <v>0.0</v>
      </c>
      <c r="R101" s="20">
        <v>0.0</v>
      </c>
      <c r="S101" s="20">
        <v>0.0</v>
      </c>
      <c r="T101" s="2"/>
      <c r="U101" s="2"/>
    </row>
    <row r="102">
      <c r="A102" s="3" t="s">
        <v>14602</v>
      </c>
      <c r="B102" s="3" t="s">
        <v>14572</v>
      </c>
      <c r="C102" s="31">
        <v>45966.5625</v>
      </c>
      <c r="D102" s="31">
        <v>45966.58333333333</v>
      </c>
      <c r="E102" s="32">
        <v>0.5</v>
      </c>
      <c r="F102" s="2"/>
      <c r="G102" s="2"/>
      <c r="H102" s="3" t="s">
        <v>14399</v>
      </c>
      <c r="I102" s="3" t="s">
        <v>14400</v>
      </c>
      <c r="J102" s="3" t="s">
        <v>14401</v>
      </c>
      <c r="K102" s="3" t="s">
        <v>14402</v>
      </c>
      <c r="L102" s="20">
        <v>3.0</v>
      </c>
      <c r="M102" s="3" t="s">
        <v>14573</v>
      </c>
      <c r="N102" s="3" t="s">
        <v>14573</v>
      </c>
      <c r="O102" s="3" t="s">
        <v>14550</v>
      </c>
      <c r="P102" s="20">
        <v>3.0</v>
      </c>
      <c r="Q102" s="20">
        <v>0.0</v>
      </c>
      <c r="R102" s="20">
        <v>0.0</v>
      </c>
      <c r="S102" s="20">
        <v>0.0</v>
      </c>
      <c r="T102" s="2"/>
      <c r="U102" s="2"/>
    </row>
    <row r="103">
      <c r="A103" s="3" t="s">
        <v>14603</v>
      </c>
      <c r="B103" s="3" t="s">
        <v>14430</v>
      </c>
      <c r="C103" s="31">
        <v>45967.4375</v>
      </c>
      <c r="D103" s="31">
        <v>45967.45833333333</v>
      </c>
      <c r="E103" s="32">
        <v>0.5</v>
      </c>
      <c r="F103" s="2"/>
      <c r="G103" s="2"/>
      <c r="H103" s="3" t="s">
        <v>14399</v>
      </c>
      <c r="I103" s="3" t="s">
        <v>14400</v>
      </c>
      <c r="J103" s="3" t="s">
        <v>14401</v>
      </c>
      <c r="K103" s="3" t="s">
        <v>14402</v>
      </c>
      <c r="L103" s="20">
        <v>3.0</v>
      </c>
      <c r="M103" s="3" t="s">
        <v>14524</v>
      </c>
      <c r="N103" s="3" t="s">
        <v>14525</v>
      </c>
      <c r="O103" s="3" t="s">
        <v>14526</v>
      </c>
      <c r="P103" s="20">
        <v>2.0</v>
      </c>
      <c r="Q103" s="20">
        <v>1.0</v>
      </c>
      <c r="R103" s="20">
        <v>0.0</v>
      </c>
      <c r="S103" s="20">
        <v>0.0</v>
      </c>
      <c r="T103" s="2"/>
      <c r="U103" s="2"/>
    </row>
    <row r="104">
      <c r="A104" s="3" t="s">
        <v>14604</v>
      </c>
      <c r="B104" s="3" t="s">
        <v>14585</v>
      </c>
      <c r="C104" s="31">
        <v>45972.41666666667</v>
      </c>
      <c r="D104" s="31">
        <v>45972.4375</v>
      </c>
      <c r="E104" s="32">
        <v>0.5</v>
      </c>
      <c r="F104" s="2"/>
      <c r="G104" s="2"/>
      <c r="H104" s="3" t="s">
        <v>14399</v>
      </c>
      <c r="I104" s="3" t="s">
        <v>14400</v>
      </c>
      <c r="J104" s="3" t="s">
        <v>14401</v>
      </c>
      <c r="K104" s="3" t="s">
        <v>14402</v>
      </c>
      <c r="L104" s="20">
        <v>2.0</v>
      </c>
      <c r="M104" s="3" t="s">
        <v>14586</v>
      </c>
      <c r="N104" s="3" t="s">
        <v>14586</v>
      </c>
      <c r="O104" s="3" t="s">
        <v>14501</v>
      </c>
      <c r="P104" s="20">
        <v>2.0</v>
      </c>
      <c r="Q104" s="20">
        <v>0.0</v>
      </c>
      <c r="R104" s="20">
        <v>0.0</v>
      </c>
      <c r="S104" s="20">
        <v>0.0</v>
      </c>
      <c r="T104" s="2"/>
      <c r="U104" s="2"/>
    </row>
    <row r="105">
      <c r="A105" s="3" t="s">
        <v>14605</v>
      </c>
      <c r="B105" s="3" t="s">
        <v>14417</v>
      </c>
      <c r="C105" s="31">
        <v>45972.5</v>
      </c>
      <c r="D105" s="31">
        <v>45972.52083333333</v>
      </c>
      <c r="E105" s="32">
        <v>0.5</v>
      </c>
      <c r="F105" s="2"/>
      <c r="G105" s="3" t="s">
        <v>14418</v>
      </c>
      <c r="H105" s="3" t="s">
        <v>14399</v>
      </c>
      <c r="I105" s="3" t="s">
        <v>14400</v>
      </c>
      <c r="J105" s="3" t="s">
        <v>14401</v>
      </c>
      <c r="K105" s="3" t="s">
        <v>14402</v>
      </c>
      <c r="L105" s="20">
        <v>3.0</v>
      </c>
      <c r="M105" s="3" t="s">
        <v>14419</v>
      </c>
      <c r="N105" s="3" t="s">
        <v>14420</v>
      </c>
      <c r="O105" s="3" t="s">
        <v>14421</v>
      </c>
      <c r="P105" s="20">
        <v>2.0</v>
      </c>
      <c r="Q105" s="20">
        <v>0.0</v>
      </c>
      <c r="R105" s="20">
        <v>1.0</v>
      </c>
      <c r="S105" s="20">
        <v>0.0</v>
      </c>
      <c r="T105" s="2"/>
      <c r="U105" s="2"/>
    </row>
    <row r="106">
      <c r="A106" s="3" t="s">
        <v>14606</v>
      </c>
      <c r="B106" s="3" t="s">
        <v>14474</v>
      </c>
      <c r="C106" s="31">
        <v>45974.70833333333</v>
      </c>
      <c r="D106" s="31">
        <v>45974.72916666667</v>
      </c>
      <c r="E106" s="32">
        <v>0.5</v>
      </c>
      <c r="F106" s="2"/>
      <c r="G106" s="3" t="s">
        <v>14475</v>
      </c>
      <c r="H106" s="3" t="s">
        <v>14399</v>
      </c>
      <c r="I106" s="3" t="s">
        <v>14400</v>
      </c>
      <c r="J106" s="3" t="s">
        <v>14476</v>
      </c>
      <c r="K106" s="3" t="s">
        <v>14402</v>
      </c>
      <c r="L106" s="20">
        <v>16.0</v>
      </c>
      <c r="M106" s="3" t="s">
        <v>14477</v>
      </c>
      <c r="N106" s="3" t="s">
        <v>14478</v>
      </c>
      <c r="O106" s="3" t="s">
        <v>14607</v>
      </c>
      <c r="P106" s="20">
        <v>4.0</v>
      </c>
      <c r="Q106" s="20">
        <v>1.0</v>
      </c>
      <c r="R106" s="20">
        <v>1.0</v>
      </c>
      <c r="S106" s="20">
        <v>10.0</v>
      </c>
      <c r="T106" s="2"/>
      <c r="U106" s="2"/>
    </row>
    <row r="107">
      <c r="A107" s="3" t="s">
        <v>14608</v>
      </c>
      <c r="B107" s="3" t="s">
        <v>14508</v>
      </c>
      <c r="C107" s="31">
        <v>45975.41666666667</v>
      </c>
      <c r="D107" s="31">
        <v>45975.4375</v>
      </c>
      <c r="E107" s="32">
        <v>0.5</v>
      </c>
      <c r="F107" s="2"/>
      <c r="G107" s="2"/>
      <c r="H107" s="3" t="s">
        <v>14399</v>
      </c>
      <c r="I107" s="3" t="s">
        <v>14400</v>
      </c>
      <c r="J107" s="3" t="s">
        <v>14401</v>
      </c>
      <c r="K107" s="3" t="s">
        <v>14402</v>
      </c>
      <c r="L107" s="20">
        <v>5.0</v>
      </c>
      <c r="M107" s="3" t="s">
        <v>14509</v>
      </c>
      <c r="N107" s="3" t="s">
        <v>14509</v>
      </c>
      <c r="O107" s="3" t="s">
        <v>14609</v>
      </c>
      <c r="P107" s="20">
        <v>2.0</v>
      </c>
      <c r="Q107" s="20">
        <v>0.0</v>
      </c>
      <c r="R107" s="20">
        <v>0.0</v>
      </c>
      <c r="S107" s="20">
        <v>3.0</v>
      </c>
      <c r="T107" s="2"/>
      <c r="U107" s="2"/>
    </row>
    <row r="108">
      <c r="A108" s="3" t="s">
        <v>14610</v>
      </c>
      <c r="B108" s="3" t="s">
        <v>14611</v>
      </c>
      <c r="C108" s="31">
        <v>45978.47916666667</v>
      </c>
      <c r="D108" s="31">
        <v>45978.54166666667</v>
      </c>
      <c r="E108" s="32">
        <v>1.5</v>
      </c>
      <c r="F108" s="2"/>
      <c r="G108" s="2"/>
      <c r="H108" s="3" t="s">
        <v>14399</v>
      </c>
      <c r="I108" s="3" t="s">
        <v>14538</v>
      </c>
      <c r="J108" s="3" t="s">
        <v>14612</v>
      </c>
      <c r="K108" s="3" t="s">
        <v>14399</v>
      </c>
      <c r="L108" s="20">
        <v>7.0</v>
      </c>
      <c r="M108" s="3" t="s">
        <v>14613</v>
      </c>
      <c r="N108" s="3" t="s">
        <v>14613</v>
      </c>
      <c r="O108" s="3" t="s">
        <v>14614</v>
      </c>
      <c r="P108" s="20">
        <v>4.0</v>
      </c>
      <c r="Q108" s="20">
        <v>1.0</v>
      </c>
      <c r="R108" s="20">
        <v>0.0</v>
      </c>
      <c r="S108" s="20">
        <v>2.0</v>
      </c>
      <c r="T108" s="2"/>
      <c r="U108" s="2"/>
    </row>
    <row r="109">
      <c r="A109" s="3" t="s">
        <v>14615</v>
      </c>
      <c r="B109" s="3" t="s">
        <v>14616</v>
      </c>
      <c r="C109" s="31">
        <v>45978.5625</v>
      </c>
      <c r="D109" s="31">
        <v>45978.58333333333</v>
      </c>
      <c r="E109" s="32">
        <v>0.5</v>
      </c>
      <c r="F109" s="2"/>
      <c r="G109" s="2"/>
      <c r="H109" s="3" t="s">
        <v>14399</v>
      </c>
      <c r="I109" s="3" t="s">
        <v>14538</v>
      </c>
      <c r="J109" s="3" t="s">
        <v>14612</v>
      </c>
      <c r="K109" s="3" t="s">
        <v>14402</v>
      </c>
      <c r="L109" s="20">
        <v>10.0</v>
      </c>
      <c r="M109" s="3" t="s">
        <v>14617</v>
      </c>
      <c r="N109" s="3" t="s">
        <v>14617</v>
      </c>
      <c r="O109" s="3" t="s">
        <v>14618</v>
      </c>
      <c r="P109" s="20">
        <v>5.0</v>
      </c>
      <c r="Q109" s="20">
        <v>0.0</v>
      </c>
      <c r="R109" s="20">
        <v>2.0</v>
      </c>
      <c r="S109" s="20">
        <v>3.0</v>
      </c>
      <c r="T109" s="2"/>
      <c r="U109" s="2"/>
    </row>
    <row r="110">
      <c r="A110" s="3" t="s">
        <v>14619</v>
      </c>
      <c r="B110" s="3" t="s">
        <v>14620</v>
      </c>
      <c r="C110" s="31">
        <v>45978.625</v>
      </c>
      <c r="D110" s="31">
        <v>45978.64583333333</v>
      </c>
      <c r="E110" s="32">
        <v>0.5</v>
      </c>
      <c r="F110" s="2"/>
      <c r="G110" s="2"/>
      <c r="H110" s="3" t="s">
        <v>14399</v>
      </c>
      <c r="I110" s="3" t="s">
        <v>14538</v>
      </c>
      <c r="J110" s="3" t="s">
        <v>14621</v>
      </c>
      <c r="K110" s="3" t="s">
        <v>14399</v>
      </c>
      <c r="L110" s="20">
        <v>3.0</v>
      </c>
      <c r="M110" s="3" t="s">
        <v>14622</v>
      </c>
      <c r="N110" s="3" t="s">
        <v>14622</v>
      </c>
      <c r="O110" s="3" t="s">
        <v>14623</v>
      </c>
      <c r="P110" s="20">
        <v>2.0</v>
      </c>
      <c r="Q110" s="20">
        <v>0.0</v>
      </c>
      <c r="R110" s="20">
        <v>0.0</v>
      </c>
      <c r="S110" s="20">
        <v>1.0</v>
      </c>
      <c r="T110" s="2"/>
      <c r="U110" s="2"/>
    </row>
    <row r="111">
      <c r="A111" s="3" t="s">
        <v>14624</v>
      </c>
      <c r="B111" s="3" t="s">
        <v>14625</v>
      </c>
      <c r="C111" s="31">
        <v>45979.39583333333</v>
      </c>
      <c r="D111" s="31">
        <v>45979.41666666667</v>
      </c>
      <c r="E111" s="32">
        <v>0.5</v>
      </c>
      <c r="F111" s="2"/>
      <c r="G111" s="2"/>
      <c r="H111" s="3" t="s">
        <v>14399</v>
      </c>
      <c r="I111" s="3" t="s">
        <v>14538</v>
      </c>
      <c r="J111" s="3" t="s">
        <v>14612</v>
      </c>
      <c r="K111" s="3" t="s">
        <v>14399</v>
      </c>
      <c r="L111" s="20">
        <v>2.0</v>
      </c>
      <c r="M111" s="3" t="s">
        <v>14626</v>
      </c>
      <c r="N111" s="3" t="s">
        <v>14626</v>
      </c>
      <c r="O111" s="3" t="s">
        <v>14627</v>
      </c>
      <c r="P111" s="20">
        <v>1.0</v>
      </c>
      <c r="Q111" s="20">
        <v>0.0</v>
      </c>
      <c r="R111" s="20">
        <v>0.0</v>
      </c>
      <c r="S111" s="20">
        <v>1.0</v>
      </c>
      <c r="T111" s="2"/>
      <c r="U111" s="2"/>
    </row>
    <row r="112">
      <c r="A112" s="3" t="s">
        <v>14628</v>
      </c>
      <c r="B112" s="3" t="s">
        <v>14629</v>
      </c>
      <c r="C112" s="31">
        <v>45979.54166666667</v>
      </c>
      <c r="D112" s="31">
        <v>45979.5625</v>
      </c>
      <c r="E112" s="32">
        <v>0.5</v>
      </c>
      <c r="F112" s="2"/>
      <c r="G112" s="2"/>
      <c r="H112" s="3" t="s">
        <v>14399</v>
      </c>
      <c r="I112" s="3" t="s">
        <v>14538</v>
      </c>
      <c r="J112" s="3" t="s">
        <v>14612</v>
      </c>
      <c r="K112" s="3" t="s">
        <v>14402</v>
      </c>
      <c r="L112" s="20">
        <v>5.0</v>
      </c>
      <c r="M112" s="3" t="s">
        <v>14630</v>
      </c>
      <c r="N112" s="3" t="s">
        <v>14630</v>
      </c>
      <c r="O112" s="3" t="s">
        <v>14631</v>
      </c>
      <c r="P112" s="20">
        <v>2.0</v>
      </c>
      <c r="Q112" s="20">
        <v>0.0</v>
      </c>
      <c r="R112" s="20">
        <v>0.0</v>
      </c>
      <c r="S112" s="20">
        <v>3.0</v>
      </c>
      <c r="T112" s="2"/>
      <c r="U112" s="2"/>
    </row>
    <row r="113">
      <c r="A113" s="3" t="s">
        <v>14632</v>
      </c>
      <c r="B113" s="3" t="s">
        <v>14633</v>
      </c>
      <c r="C113" s="31">
        <v>45979.625</v>
      </c>
      <c r="D113" s="31">
        <v>45979.66666666667</v>
      </c>
      <c r="E113" s="32">
        <v>1.0</v>
      </c>
      <c r="F113" s="2"/>
      <c r="G113" s="2"/>
      <c r="H113" s="3" t="s">
        <v>14399</v>
      </c>
      <c r="I113" s="3" t="s">
        <v>14538</v>
      </c>
      <c r="J113" s="3" t="s">
        <v>14612</v>
      </c>
      <c r="K113" s="3" t="s">
        <v>14399</v>
      </c>
      <c r="L113" s="20">
        <v>2.0</v>
      </c>
      <c r="M113" s="3" t="s">
        <v>14626</v>
      </c>
      <c r="N113" s="3" t="s">
        <v>14626</v>
      </c>
      <c r="O113" s="3" t="s">
        <v>14627</v>
      </c>
      <c r="P113" s="20">
        <v>1.0</v>
      </c>
      <c r="Q113" s="20">
        <v>0.0</v>
      </c>
      <c r="R113" s="20">
        <v>0.0</v>
      </c>
      <c r="S113" s="20">
        <v>1.0</v>
      </c>
      <c r="T113" s="2"/>
      <c r="U113" s="2"/>
    </row>
    <row r="114">
      <c r="A114" s="3" t="s">
        <v>14634</v>
      </c>
      <c r="B114" s="3" t="s">
        <v>14548</v>
      </c>
      <c r="C114" s="31">
        <v>45980.54166666667</v>
      </c>
      <c r="D114" s="31">
        <v>45980.5625</v>
      </c>
      <c r="E114" s="32">
        <v>0.5</v>
      </c>
      <c r="F114" s="2"/>
      <c r="G114" s="2"/>
      <c r="H114" s="3" t="s">
        <v>14399</v>
      </c>
      <c r="I114" s="3" t="s">
        <v>14400</v>
      </c>
      <c r="J114" s="3" t="s">
        <v>14401</v>
      </c>
      <c r="K114" s="3" t="s">
        <v>14402</v>
      </c>
      <c r="L114" s="20">
        <v>3.0</v>
      </c>
      <c r="M114" s="3" t="s">
        <v>14549</v>
      </c>
      <c r="N114" s="3" t="s">
        <v>14549</v>
      </c>
      <c r="O114" s="3" t="s">
        <v>14550</v>
      </c>
      <c r="P114" s="20">
        <v>3.0</v>
      </c>
      <c r="Q114" s="20">
        <v>0.0</v>
      </c>
      <c r="R114" s="20">
        <v>0.0</v>
      </c>
      <c r="S114" s="20">
        <v>0.0</v>
      </c>
      <c r="T114" s="2"/>
      <c r="U114" s="2"/>
    </row>
    <row r="115">
      <c r="A115" s="3" t="s">
        <v>14635</v>
      </c>
      <c r="B115" s="3" t="s">
        <v>14531</v>
      </c>
      <c r="C115" s="31">
        <v>45980.64583333333</v>
      </c>
      <c r="D115" s="31">
        <v>45980.66666666667</v>
      </c>
      <c r="E115" s="32">
        <v>0.5</v>
      </c>
      <c r="F115" s="2"/>
      <c r="G115" s="2"/>
      <c r="H115" s="3" t="s">
        <v>14399</v>
      </c>
      <c r="I115" s="3" t="s">
        <v>14400</v>
      </c>
      <c r="J115" s="3" t="s">
        <v>14401</v>
      </c>
      <c r="K115" s="3" t="s">
        <v>14402</v>
      </c>
      <c r="L115" s="20">
        <v>4.0</v>
      </c>
      <c r="M115" s="3" t="s">
        <v>14532</v>
      </c>
      <c r="N115" s="3" t="s">
        <v>14532</v>
      </c>
      <c r="O115" s="3" t="s">
        <v>14533</v>
      </c>
      <c r="P115" s="20">
        <v>1.0</v>
      </c>
      <c r="Q115" s="20">
        <v>0.0</v>
      </c>
      <c r="R115" s="20">
        <v>0.0</v>
      </c>
      <c r="S115" s="20">
        <v>3.0</v>
      </c>
      <c r="T115" s="2"/>
      <c r="U115" s="2"/>
    </row>
    <row r="116">
      <c r="A116" s="3" t="s">
        <v>14636</v>
      </c>
      <c r="B116" s="3" t="s">
        <v>14536</v>
      </c>
      <c r="C116" s="31">
        <v>45981.3125</v>
      </c>
      <c r="D116" s="31">
        <v>45981.35416666667</v>
      </c>
      <c r="E116" s="32">
        <v>1.0</v>
      </c>
      <c r="F116" s="3" t="s">
        <v>14537</v>
      </c>
      <c r="G116" s="2"/>
      <c r="H116" s="3" t="s">
        <v>14399</v>
      </c>
      <c r="I116" s="3" t="s">
        <v>14538</v>
      </c>
      <c r="J116" s="3" t="s">
        <v>14539</v>
      </c>
      <c r="K116" s="3" t="s">
        <v>14402</v>
      </c>
      <c r="L116" s="20">
        <v>3.0</v>
      </c>
      <c r="M116" s="3" t="s">
        <v>14540</v>
      </c>
      <c r="N116" s="3" t="s">
        <v>14541</v>
      </c>
      <c r="O116" s="3" t="s">
        <v>14542</v>
      </c>
      <c r="P116" s="20">
        <v>1.0</v>
      </c>
      <c r="Q116" s="20">
        <v>0.0</v>
      </c>
      <c r="R116" s="20">
        <v>0.0</v>
      </c>
      <c r="S116" s="20">
        <v>2.0</v>
      </c>
      <c r="T116" s="2"/>
      <c r="U116" s="2"/>
    </row>
    <row r="117">
      <c r="A117" s="3" t="s">
        <v>14637</v>
      </c>
      <c r="B117" s="3" t="s">
        <v>14544</v>
      </c>
      <c r="C117" s="31">
        <v>45981.35416666667</v>
      </c>
      <c r="D117" s="31">
        <v>45981.58333333333</v>
      </c>
      <c r="E117" s="32">
        <v>5.5</v>
      </c>
      <c r="F117" s="2"/>
      <c r="G117" s="3" t="s">
        <v>14545</v>
      </c>
      <c r="H117" s="3" t="s">
        <v>14399</v>
      </c>
      <c r="I117" s="3" t="s">
        <v>14538</v>
      </c>
      <c r="J117" s="3" t="s">
        <v>14539</v>
      </c>
      <c r="K117" s="3" t="s">
        <v>14402</v>
      </c>
      <c r="L117" s="20">
        <v>3.0</v>
      </c>
      <c r="M117" s="3" t="s">
        <v>14540</v>
      </c>
      <c r="N117" s="3" t="s">
        <v>14541</v>
      </c>
      <c r="O117" s="3" t="s">
        <v>14542</v>
      </c>
      <c r="P117" s="20">
        <v>1.0</v>
      </c>
      <c r="Q117" s="20">
        <v>0.0</v>
      </c>
      <c r="R117" s="20">
        <v>0.0</v>
      </c>
      <c r="S117" s="20">
        <v>2.0</v>
      </c>
      <c r="T117" s="2"/>
      <c r="U117" s="2"/>
    </row>
    <row r="118">
      <c r="A118" s="3" t="s">
        <v>14638</v>
      </c>
      <c r="B118" s="3" t="s">
        <v>14639</v>
      </c>
      <c r="C118" s="31">
        <v>45981.75</v>
      </c>
      <c r="D118" s="31">
        <v>45981.875</v>
      </c>
      <c r="E118" s="32">
        <v>3.0</v>
      </c>
      <c r="F118" s="3" t="s">
        <v>14640</v>
      </c>
      <c r="G118" s="3" t="s">
        <v>14641</v>
      </c>
      <c r="H118" s="3" t="s">
        <v>14399</v>
      </c>
      <c r="I118" s="3" t="s">
        <v>14538</v>
      </c>
      <c r="J118" s="3" t="s">
        <v>14642</v>
      </c>
      <c r="K118" s="3" t="s">
        <v>14399</v>
      </c>
      <c r="L118" s="20">
        <v>10.0</v>
      </c>
      <c r="M118" s="3" t="s">
        <v>14643</v>
      </c>
      <c r="N118" s="3" t="s">
        <v>14644</v>
      </c>
      <c r="O118" s="3" t="s">
        <v>14645</v>
      </c>
      <c r="P118" s="20">
        <v>5.0</v>
      </c>
      <c r="Q118" s="20">
        <v>0.0</v>
      </c>
      <c r="R118" s="20">
        <v>0.0</v>
      </c>
      <c r="S118" s="20">
        <v>5.0</v>
      </c>
      <c r="T118" s="2"/>
      <c r="U118" s="2"/>
    </row>
    <row r="119">
      <c r="A119" s="3" t="s">
        <v>14646</v>
      </c>
      <c r="B119" s="3" t="s">
        <v>14647</v>
      </c>
      <c r="C119" s="31">
        <v>45982.54166666667</v>
      </c>
      <c r="D119" s="31">
        <v>45982.66666666667</v>
      </c>
      <c r="E119" s="32">
        <v>3.0</v>
      </c>
      <c r="F119" s="2"/>
      <c r="G119" s="3" t="s">
        <v>14648</v>
      </c>
      <c r="H119" s="3" t="s">
        <v>14399</v>
      </c>
      <c r="I119" s="3" t="s">
        <v>14538</v>
      </c>
      <c r="J119" s="3" t="s">
        <v>14612</v>
      </c>
      <c r="K119" s="3" t="s">
        <v>14399</v>
      </c>
      <c r="L119" s="20">
        <v>12.0</v>
      </c>
      <c r="M119" s="3" t="s">
        <v>14649</v>
      </c>
      <c r="N119" s="3" t="s">
        <v>14649</v>
      </c>
      <c r="O119" s="3" t="s">
        <v>14650</v>
      </c>
      <c r="P119" s="20">
        <v>6.0</v>
      </c>
      <c r="Q119" s="20">
        <v>1.0</v>
      </c>
      <c r="R119" s="20">
        <v>2.0</v>
      </c>
      <c r="S119" s="20">
        <v>3.0</v>
      </c>
      <c r="T119" s="2"/>
      <c r="U119" s="2"/>
    </row>
    <row r="120">
      <c r="A120" s="3" t="s">
        <v>14651</v>
      </c>
      <c r="B120" s="3" t="s">
        <v>14652</v>
      </c>
      <c r="C120" s="31">
        <v>45985.45833333333</v>
      </c>
      <c r="D120" s="31">
        <v>45985.47916666667</v>
      </c>
      <c r="E120" s="32">
        <v>0.5</v>
      </c>
      <c r="F120" s="2"/>
      <c r="G120" s="2"/>
      <c r="H120" s="3" t="s">
        <v>14399</v>
      </c>
      <c r="I120" s="3" t="s">
        <v>14538</v>
      </c>
      <c r="J120" s="3" t="s">
        <v>14612</v>
      </c>
      <c r="K120" s="3" t="s">
        <v>14399</v>
      </c>
      <c r="L120" s="20">
        <v>2.0</v>
      </c>
      <c r="M120" s="3" t="s">
        <v>14626</v>
      </c>
      <c r="N120" s="3" t="s">
        <v>14626</v>
      </c>
      <c r="O120" s="3" t="s">
        <v>14627</v>
      </c>
      <c r="P120" s="20">
        <v>1.0</v>
      </c>
      <c r="Q120" s="20">
        <v>0.0</v>
      </c>
      <c r="R120" s="20">
        <v>0.0</v>
      </c>
      <c r="S120" s="20">
        <v>1.0</v>
      </c>
      <c r="T120" s="2"/>
      <c r="U120" s="2"/>
    </row>
    <row r="121">
      <c r="A121" s="3" t="s">
        <v>14653</v>
      </c>
      <c r="B121" s="3" t="s">
        <v>14654</v>
      </c>
      <c r="C121" s="31">
        <v>45986.375</v>
      </c>
      <c r="D121" s="31">
        <v>45986.40972222222</v>
      </c>
      <c r="E121" s="32">
        <v>0.8333333333333334</v>
      </c>
      <c r="F121" s="5" t="s">
        <v>14655</v>
      </c>
      <c r="G121" s="3" t="s">
        <v>14656</v>
      </c>
      <c r="H121" s="3" t="s">
        <v>14399</v>
      </c>
      <c r="I121" s="3" t="s">
        <v>14538</v>
      </c>
      <c r="J121" s="3" t="s">
        <v>14657</v>
      </c>
      <c r="K121" s="3" t="s">
        <v>14399</v>
      </c>
      <c r="L121" s="20">
        <v>6.0</v>
      </c>
      <c r="M121" s="3" t="s">
        <v>14658</v>
      </c>
      <c r="N121" s="3" t="s">
        <v>14658</v>
      </c>
      <c r="O121" s="3" t="s">
        <v>14659</v>
      </c>
      <c r="P121" s="20">
        <v>3.0</v>
      </c>
      <c r="Q121" s="20">
        <v>1.0</v>
      </c>
      <c r="R121" s="20">
        <v>0.0</v>
      </c>
      <c r="S121" s="20">
        <v>2.0</v>
      </c>
      <c r="T121" s="2"/>
      <c r="U121" s="2"/>
    </row>
    <row r="122">
      <c r="A122" s="3" t="s">
        <v>14660</v>
      </c>
      <c r="B122" s="3" t="s">
        <v>14661</v>
      </c>
      <c r="C122" s="31">
        <v>45986.45833333333</v>
      </c>
      <c r="D122" s="31">
        <v>45986.5</v>
      </c>
      <c r="E122" s="32">
        <v>1.0</v>
      </c>
      <c r="F122" s="2"/>
      <c r="G122" s="3" t="s">
        <v>14662</v>
      </c>
      <c r="H122" s="3" t="s">
        <v>14399</v>
      </c>
      <c r="I122" s="3" t="s">
        <v>14431</v>
      </c>
      <c r="J122" s="3" t="s">
        <v>14663</v>
      </c>
      <c r="K122" s="3" t="s">
        <v>14399</v>
      </c>
      <c r="L122" s="20">
        <v>2.0</v>
      </c>
      <c r="M122" s="3" t="s">
        <v>14664</v>
      </c>
      <c r="N122" s="3" t="s">
        <v>14664</v>
      </c>
      <c r="O122" s="3" t="s">
        <v>14501</v>
      </c>
      <c r="P122" s="20">
        <v>2.0</v>
      </c>
      <c r="Q122" s="20">
        <v>0.0</v>
      </c>
      <c r="R122" s="20">
        <v>0.0</v>
      </c>
      <c r="S122" s="20">
        <v>0.0</v>
      </c>
      <c r="T122" s="2"/>
      <c r="U122" s="2"/>
    </row>
    <row r="123">
      <c r="A123" s="3" t="s">
        <v>14665</v>
      </c>
      <c r="B123" s="3" t="s">
        <v>14417</v>
      </c>
      <c r="C123" s="31">
        <v>45986.5</v>
      </c>
      <c r="D123" s="31">
        <v>45986.52083333333</v>
      </c>
      <c r="E123" s="32">
        <v>0.5</v>
      </c>
      <c r="F123" s="2"/>
      <c r="G123" s="3" t="s">
        <v>14418</v>
      </c>
      <c r="H123" s="3" t="s">
        <v>14399</v>
      </c>
      <c r="I123" s="3" t="s">
        <v>14400</v>
      </c>
      <c r="J123" s="3" t="s">
        <v>14401</v>
      </c>
      <c r="K123" s="3" t="s">
        <v>14402</v>
      </c>
      <c r="L123" s="20">
        <v>3.0</v>
      </c>
      <c r="M123" s="3" t="s">
        <v>14419</v>
      </c>
      <c r="N123" s="3" t="s">
        <v>14420</v>
      </c>
      <c r="O123" s="3" t="s">
        <v>14666</v>
      </c>
      <c r="P123" s="20">
        <v>1.0</v>
      </c>
      <c r="Q123" s="20">
        <v>1.0</v>
      </c>
      <c r="R123" s="20">
        <v>1.0</v>
      </c>
      <c r="S123" s="20">
        <v>0.0</v>
      </c>
      <c r="T123" s="2"/>
      <c r="U123" s="2"/>
    </row>
    <row r="124">
      <c r="A124" s="3" t="s">
        <v>14667</v>
      </c>
      <c r="B124" s="3" t="s">
        <v>14668</v>
      </c>
      <c r="C124" s="31">
        <v>45986.52083333333</v>
      </c>
      <c r="D124" s="31">
        <v>45986.54166666667</v>
      </c>
      <c r="E124" s="32">
        <v>0.5</v>
      </c>
      <c r="F124" s="2"/>
      <c r="G124" s="2"/>
      <c r="H124" s="3" t="s">
        <v>14399</v>
      </c>
      <c r="I124" s="3" t="s">
        <v>14538</v>
      </c>
      <c r="J124" s="3" t="s">
        <v>14612</v>
      </c>
      <c r="K124" s="3" t="s">
        <v>14399</v>
      </c>
      <c r="L124" s="20">
        <v>4.0</v>
      </c>
      <c r="M124" s="3" t="s">
        <v>14669</v>
      </c>
      <c r="N124" s="3" t="s">
        <v>14669</v>
      </c>
      <c r="O124" s="3" t="s">
        <v>14670</v>
      </c>
      <c r="P124" s="20">
        <v>2.0</v>
      </c>
      <c r="Q124" s="20">
        <v>0.0</v>
      </c>
      <c r="R124" s="20">
        <v>0.0</v>
      </c>
      <c r="S124" s="20">
        <v>2.0</v>
      </c>
      <c r="T124" s="2"/>
      <c r="U124" s="2"/>
    </row>
    <row r="125">
      <c r="A125" s="3" t="s">
        <v>14671</v>
      </c>
      <c r="B125" s="3" t="s">
        <v>14672</v>
      </c>
      <c r="C125" s="31">
        <v>45992.47916666667</v>
      </c>
      <c r="D125" s="31">
        <v>45992.5</v>
      </c>
      <c r="E125" s="32">
        <v>0.5</v>
      </c>
      <c r="F125" s="2"/>
      <c r="G125" s="2"/>
      <c r="H125" s="3" t="s">
        <v>14399</v>
      </c>
      <c r="I125" s="3" t="s">
        <v>14538</v>
      </c>
      <c r="J125" s="3" t="s">
        <v>14612</v>
      </c>
      <c r="K125" s="3" t="s">
        <v>14399</v>
      </c>
      <c r="L125" s="20">
        <v>2.0</v>
      </c>
      <c r="M125" s="3" t="s">
        <v>14626</v>
      </c>
      <c r="N125" s="3" t="s">
        <v>14626</v>
      </c>
      <c r="O125" s="3" t="s">
        <v>14627</v>
      </c>
      <c r="P125" s="20">
        <v>1.0</v>
      </c>
      <c r="Q125" s="20">
        <v>0.0</v>
      </c>
      <c r="R125" s="20">
        <v>0.0</v>
      </c>
      <c r="S125" s="20">
        <v>1.0</v>
      </c>
      <c r="T125" s="2"/>
      <c r="U125" s="2"/>
    </row>
    <row r="126">
      <c r="A126" s="3" t="s">
        <v>14673</v>
      </c>
      <c r="B126" s="3" t="s">
        <v>14674</v>
      </c>
      <c r="C126" s="31">
        <v>45993.41666666667</v>
      </c>
      <c r="D126" s="31">
        <v>45993.45833333333</v>
      </c>
      <c r="E126" s="32">
        <v>1.0</v>
      </c>
      <c r="F126" s="2"/>
      <c r="G126" s="3" t="s">
        <v>14675</v>
      </c>
      <c r="H126" s="3" t="s">
        <v>14399</v>
      </c>
      <c r="I126" s="3" t="s">
        <v>14431</v>
      </c>
      <c r="J126" s="3" t="s">
        <v>14663</v>
      </c>
      <c r="K126" s="3" t="s">
        <v>14399</v>
      </c>
      <c r="L126" s="20">
        <v>2.0</v>
      </c>
      <c r="M126" s="3" t="s">
        <v>14664</v>
      </c>
      <c r="N126" s="3" t="s">
        <v>14664</v>
      </c>
      <c r="O126" s="3" t="s">
        <v>14501</v>
      </c>
      <c r="P126" s="20">
        <v>2.0</v>
      </c>
      <c r="Q126" s="20">
        <v>0.0</v>
      </c>
      <c r="R126" s="20">
        <v>0.0</v>
      </c>
      <c r="S126" s="20">
        <v>0.0</v>
      </c>
      <c r="T126" s="2"/>
      <c r="U126" s="2"/>
    </row>
    <row r="127">
      <c r="A127" s="3" t="s">
        <v>14676</v>
      </c>
      <c r="B127" s="3" t="s">
        <v>14677</v>
      </c>
      <c r="C127" s="31">
        <v>45993.46875</v>
      </c>
      <c r="D127" s="31">
        <v>45993.5</v>
      </c>
      <c r="E127" s="32">
        <v>0.75</v>
      </c>
      <c r="F127" s="2"/>
      <c r="G127" s="3" t="s">
        <v>14678</v>
      </c>
      <c r="H127" s="3" t="s">
        <v>14399</v>
      </c>
      <c r="I127" s="3" t="s">
        <v>14538</v>
      </c>
      <c r="J127" s="3" t="s">
        <v>14612</v>
      </c>
      <c r="K127" s="3" t="s">
        <v>14399</v>
      </c>
      <c r="L127" s="20">
        <v>2.0</v>
      </c>
      <c r="M127" s="3" t="s">
        <v>14679</v>
      </c>
      <c r="N127" s="3" t="s">
        <v>14679</v>
      </c>
      <c r="O127" s="3" t="s">
        <v>14680</v>
      </c>
      <c r="P127" s="20">
        <v>1.0</v>
      </c>
      <c r="Q127" s="20">
        <v>0.0</v>
      </c>
      <c r="R127" s="20">
        <v>0.0</v>
      </c>
      <c r="S127" s="20">
        <v>1.0</v>
      </c>
      <c r="T127" s="2"/>
      <c r="U127" s="2"/>
    </row>
    <row r="128">
      <c r="A128" s="3" t="s">
        <v>14681</v>
      </c>
      <c r="B128" s="3" t="s">
        <v>14682</v>
      </c>
      <c r="C128" s="31">
        <v>45993.58333333333</v>
      </c>
      <c r="D128" s="31">
        <v>45993.625</v>
      </c>
      <c r="E128" s="32">
        <v>1.0</v>
      </c>
      <c r="F128" s="2"/>
      <c r="G128" s="3" t="s">
        <v>14683</v>
      </c>
      <c r="H128" s="3" t="s">
        <v>14399</v>
      </c>
      <c r="I128" s="3" t="s">
        <v>14400</v>
      </c>
      <c r="J128" s="3" t="s">
        <v>14684</v>
      </c>
      <c r="K128" s="3" t="s">
        <v>14399</v>
      </c>
      <c r="L128" s="20">
        <v>0.0</v>
      </c>
      <c r="M128" s="2"/>
      <c r="N128" s="2"/>
      <c r="O128" s="2"/>
      <c r="P128" s="20">
        <v>0.0</v>
      </c>
      <c r="Q128" s="20">
        <v>0.0</v>
      </c>
      <c r="R128" s="20">
        <v>0.0</v>
      </c>
      <c r="S128" s="20">
        <v>0.0</v>
      </c>
      <c r="T128" s="2"/>
      <c r="U128" s="2"/>
    </row>
    <row r="129">
      <c r="A129" s="3" t="s">
        <v>14685</v>
      </c>
      <c r="B129" s="3" t="s">
        <v>14686</v>
      </c>
      <c r="C129" s="31">
        <v>45993.625</v>
      </c>
      <c r="D129" s="31">
        <v>45993.64583333333</v>
      </c>
      <c r="E129" s="32">
        <v>0.5</v>
      </c>
      <c r="F129" s="5" t="s">
        <v>14687</v>
      </c>
      <c r="G129" s="3" t="s">
        <v>14688</v>
      </c>
      <c r="H129" s="3" t="s">
        <v>14399</v>
      </c>
      <c r="I129" s="3" t="s">
        <v>14431</v>
      </c>
      <c r="J129" s="3" t="s">
        <v>14657</v>
      </c>
      <c r="K129" s="3" t="s">
        <v>14399</v>
      </c>
      <c r="L129" s="20">
        <v>2.0</v>
      </c>
      <c r="M129" s="3" t="s">
        <v>14689</v>
      </c>
      <c r="N129" s="3" t="s">
        <v>14689</v>
      </c>
      <c r="O129" s="3" t="s">
        <v>14501</v>
      </c>
      <c r="P129" s="20">
        <v>2.0</v>
      </c>
      <c r="Q129" s="20">
        <v>0.0</v>
      </c>
      <c r="R129" s="20">
        <v>0.0</v>
      </c>
      <c r="S129" s="20">
        <v>0.0</v>
      </c>
      <c r="T129" s="2"/>
      <c r="U129" s="2"/>
    </row>
    <row r="130">
      <c r="A130" s="3" t="s">
        <v>14690</v>
      </c>
      <c r="B130" s="3" t="s">
        <v>14691</v>
      </c>
      <c r="C130" s="31">
        <v>45994.54166666667</v>
      </c>
      <c r="D130" s="31">
        <v>45994.58333333333</v>
      </c>
      <c r="E130" s="32">
        <v>1.0</v>
      </c>
      <c r="F130" s="5" t="s">
        <v>14692</v>
      </c>
      <c r="G130" s="3" t="s">
        <v>14693</v>
      </c>
      <c r="H130" s="3" t="s">
        <v>14399</v>
      </c>
      <c r="I130" s="3" t="s">
        <v>14431</v>
      </c>
      <c r="J130" s="3" t="s">
        <v>14663</v>
      </c>
      <c r="K130" s="3" t="s">
        <v>14402</v>
      </c>
      <c r="L130" s="20">
        <v>4.0</v>
      </c>
      <c r="M130" s="3" t="s">
        <v>14694</v>
      </c>
      <c r="N130" s="3" t="s">
        <v>14694</v>
      </c>
      <c r="O130" s="3" t="s">
        <v>14695</v>
      </c>
      <c r="P130" s="20">
        <v>4.0</v>
      </c>
      <c r="Q130" s="20">
        <v>0.0</v>
      </c>
      <c r="R130" s="20">
        <v>0.0</v>
      </c>
      <c r="S130" s="20">
        <v>0.0</v>
      </c>
      <c r="T130" s="2"/>
      <c r="U130" s="2"/>
    </row>
    <row r="131">
      <c r="A131" s="3" t="s">
        <v>14696</v>
      </c>
      <c r="B131" s="3" t="s">
        <v>14430</v>
      </c>
      <c r="C131" s="31">
        <v>45995.4375</v>
      </c>
      <c r="D131" s="31">
        <v>45995.45833333333</v>
      </c>
      <c r="E131" s="32">
        <v>0.5</v>
      </c>
      <c r="F131" s="2"/>
      <c r="G131" s="2"/>
      <c r="H131" s="3" t="s">
        <v>14399</v>
      </c>
      <c r="I131" s="3" t="s">
        <v>14400</v>
      </c>
      <c r="J131" s="3" t="s">
        <v>14401</v>
      </c>
      <c r="K131" s="3" t="s">
        <v>14402</v>
      </c>
      <c r="L131" s="20">
        <v>4.0</v>
      </c>
      <c r="M131" s="3" t="s">
        <v>14697</v>
      </c>
      <c r="N131" s="3" t="s">
        <v>14698</v>
      </c>
      <c r="O131" s="3" t="s">
        <v>14699</v>
      </c>
      <c r="P131" s="20">
        <v>1.0</v>
      </c>
      <c r="Q131" s="20">
        <v>2.0</v>
      </c>
      <c r="R131" s="20">
        <v>0.0</v>
      </c>
      <c r="S131" s="20">
        <v>1.0</v>
      </c>
      <c r="T131" s="2"/>
      <c r="U131" s="2"/>
    </row>
    <row r="132">
      <c r="A132" s="3" t="s">
        <v>14700</v>
      </c>
      <c r="B132" s="3" t="s">
        <v>14701</v>
      </c>
      <c r="C132" s="31">
        <v>45995.4375</v>
      </c>
      <c r="D132" s="31">
        <v>45995.45833333333</v>
      </c>
      <c r="E132" s="32">
        <v>0.5</v>
      </c>
      <c r="F132" s="2"/>
      <c r="G132" s="2"/>
      <c r="H132" s="3" t="s">
        <v>14399</v>
      </c>
      <c r="I132" s="3" t="s">
        <v>14431</v>
      </c>
      <c r="J132" s="3" t="s">
        <v>14684</v>
      </c>
      <c r="K132" s="3" t="s">
        <v>14399</v>
      </c>
      <c r="L132" s="20">
        <v>2.0</v>
      </c>
      <c r="M132" s="3" t="s">
        <v>14626</v>
      </c>
      <c r="N132" s="3" t="s">
        <v>14626</v>
      </c>
      <c r="O132" s="3" t="s">
        <v>14501</v>
      </c>
      <c r="P132" s="20">
        <v>2.0</v>
      </c>
      <c r="Q132" s="20">
        <v>0.0</v>
      </c>
      <c r="R132" s="20">
        <v>0.0</v>
      </c>
      <c r="S132" s="20">
        <v>0.0</v>
      </c>
      <c r="T132" s="2"/>
      <c r="U132" s="2"/>
    </row>
    <row r="133">
      <c r="A133" s="3" t="s">
        <v>14702</v>
      </c>
      <c r="B133" s="3" t="s">
        <v>14703</v>
      </c>
      <c r="C133" s="31">
        <v>45995.47916666667</v>
      </c>
      <c r="D133" s="31">
        <v>45995.5</v>
      </c>
      <c r="E133" s="32">
        <v>0.5</v>
      </c>
      <c r="F133" s="3" t="s">
        <v>14704</v>
      </c>
      <c r="G133" s="3" t="s">
        <v>14705</v>
      </c>
      <c r="H133" s="3" t="s">
        <v>14399</v>
      </c>
      <c r="I133" s="3" t="s">
        <v>14431</v>
      </c>
      <c r="J133" s="3" t="s">
        <v>14684</v>
      </c>
      <c r="K133" s="3" t="s">
        <v>14399</v>
      </c>
      <c r="L133" s="20">
        <v>21.0</v>
      </c>
      <c r="M133" s="3" t="s">
        <v>14706</v>
      </c>
      <c r="N133" s="3" t="s">
        <v>14707</v>
      </c>
      <c r="O133" s="3" t="s">
        <v>14708</v>
      </c>
      <c r="P133" s="20">
        <v>2.0</v>
      </c>
      <c r="Q133" s="20">
        <v>0.0</v>
      </c>
      <c r="R133" s="20">
        <v>0.0</v>
      </c>
      <c r="S133" s="20">
        <v>19.0</v>
      </c>
      <c r="T133" s="2"/>
      <c r="U133" s="2"/>
    </row>
    <row r="134">
      <c r="A134" s="3" t="s">
        <v>14709</v>
      </c>
      <c r="B134" s="3" t="s">
        <v>14710</v>
      </c>
      <c r="C134" s="31">
        <v>45995.5</v>
      </c>
      <c r="D134" s="31">
        <v>45995.54166666667</v>
      </c>
      <c r="E134" s="32">
        <v>1.0</v>
      </c>
      <c r="F134" s="2"/>
      <c r="G134" s="2"/>
      <c r="H134" s="3" t="s">
        <v>14399</v>
      </c>
      <c r="I134" s="3" t="s">
        <v>14400</v>
      </c>
      <c r="J134" s="3" t="s">
        <v>14684</v>
      </c>
      <c r="K134" s="3" t="s">
        <v>14399</v>
      </c>
      <c r="L134" s="20">
        <v>0.0</v>
      </c>
      <c r="M134" s="2"/>
      <c r="N134" s="2"/>
      <c r="O134" s="2"/>
      <c r="P134" s="20">
        <v>0.0</v>
      </c>
      <c r="Q134" s="20">
        <v>0.0</v>
      </c>
      <c r="R134" s="20">
        <v>0.0</v>
      </c>
      <c r="S134" s="20">
        <v>0.0</v>
      </c>
      <c r="T134" s="2"/>
      <c r="U134" s="2"/>
    </row>
    <row r="135">
      <c r="A135" s="3" t="s">
        <v>14711</v>
      </c>
      <c r="B135" s="3" t="s">
        <v>14712</v>
      </c>
      <c r="C135" s="31">
        <v>45995.54166666667</v>
      </c>
      <c r="D135" s="31">
        <v>45995.5625</v>
      </c>
      <c r="E135" s="32">
        <v>0.5</v>
      </c>
      <c r="F135" s="5" t="s">
        <v>14713</v>
      </c>
      <c r="G135" s="3" t="s">
        <v>14714</v>
      </c>
      <c r="H135" s="3" t="s">
        <v>14399</v>
      </c>
      <c r="I135" s="3" t="s">
        <v>14431</v>
      </c>
      <c r="J135" s="3" t="s">
        <v>14715</v>
      </c>
      <c r="K135" s="3" t="s">
        <v>14399</v>
      </c>
      <c r="L135" s="20">
        <v>4.0</v>
      </c>
      <c r="M135" s="3" t="s">
        <v>14716</v>
      </c>
      <c r="N135" s="3" t="s">
        <v>14716</v>
      </c>
      <c r="O135" s="3" t="s">
        <v>14695</v>
      </c>
      <c r="P135" s="20">
        <v>4.0</v>
      </c>
      <c r="Q135" s="20">
        <v>0.0</v>
      </c>
      <c r="R135" s="20">
        <v>0.0</v>
      </c>
      <c r="S135" s="20">
        <v>0.0</v>
      </c>
      <c r="T135" s="2"/>
      <c r="U135" s="2"/>
    </row>
    <row r="136">
      <c r="A136" s="3" t="s">
        <v>14717</v>
      </c>
      <c r="B136" s="3" t="s">
        <v>14718</v>
      </c>
      <c r="C136" s="31">
        <v>45995.54166666667</v>
      </c>
      <c r="D136" s="31">
        <v>45995.5625</v>
      </c>
      <c r="E136" s="32">
        <v>0.5</v>
      </c>
      <c r="F136" s="3" t="s">
        <v>14704</v>
      </c>
      <c r="G136" s="3" t="s">
        <v>14719</v>
      </c>
      <c r="H136" s="3" t="s">
        <v>14399</v>
      </c>
      <c r="I136" s="3" t="s">
        <v>14538</v>
      </c>
      <c r="J136" s="3" t="s">
        <v>14684</v>
      </c>
      <c r="K136" s="3" t="s">
        <v>14399</v>
      </c>
      <c r="L136" s="20">
        <v>3.0</v>
      </c>
      <c r="M136" s="3" t="s">
        <v>14720</v>
      </c>
      <c r="N136" s="3" t="s">
        <v>14721</v>
      </c>
      <c r="O136" s="3" t="s">
        <v>14722</v>
      </c>
      <c r="P136" s="20">
        <v>1.0</v>
      </c>
      <c r="Q136" s="20">
        <v>0.0</v>
      </c>
      <c r="R136" s="20">
        <v>0.0</v>
      </c>
      <c r="S136" s="20">
        <v>2.0</v>
      </c>
      <c r="T136" s="2"/>
      <c r="U136" s="2"/>
    </row>
    <row r="137">
      <c r="A137" s="3" t="s">
        <v>14723</v>
      </c>
      <c r="B137" s="3" t="s">
        <v>14724</v>
      </c>
      <c r="C137" s="31">
        <v>45995.625</v>
      </c>
      <c r="D137" s="31">
        <v>45995.66666666667</v>
      </c>
      <c r="E137" s="32">
        <v>1.0</v>
      </c>
      <c r="F137" s="2"/>
      <c r="G137" s="2"/>
      <c r="H137" s="3" t="s">
        <v>14399</v>
      </c>
      <c r="I137" s="3" t="s">
        <v>14431</v>
      </c>
      <c r="J137" s="3" t="s">
        <v>14725</v>
      </c>
      <c r="K137" s="3" t="s">
        <v>14399</v>
      </c>
      <c r="L137" s="20">
        <v>2.0</v>
      </c>
      <c r="M137" s="3" t="s">
        <v>14726</v>
      </c>
      <c r="N137" s="3" t="s">
        <v>14726</v>
      </c>
      <c r="O137" s="3" t="s">
        <v>14501</v>
      </c>
      <c r="P137" s="20">
        <v>2.0</v>
      </c>
      <c r="Q137" s="20">
        <v>0.0</v>
      </c>
      <c r="R137" s="20">
        <v>0.0</v>
      </c>
      <c r="S137" s="20">
        <v>0.0</v>
      </c>
      <c r="T137" s="2"/>
      <c r="U137" s="2"/>
    </row>
    <row r="138">
      <c r="A138" s="3" t="s">
        <v>14727</v>
      </c>
      <c r="B138" s="3" t="s">
        <v>14728</v>
      </c>
      <c r="C138" s="31">
        <v>45996.39583333333</v>
      </c>
      <c r="D138" s="31">
        <v>45996.41666666667</v>
      </c>
      <c r="E138" s="32">
        <v>0.5</v>
      </c>
      <c r="F138" s="3" t="s">
        <v>14704</v>
      </c>
      <c r="G138" s="3" t="s">
        <v>14729</v>
      </c>
      <c r="H138" s="3" t="s">
        <v>14399</v>
      </c>
      <c r="I138" s="3" t="s">
        <v>14538</v>
      </c>
      <c r="J138" s="3" t="s">
        <v>14684</v>
      </c>
      <c r="K138" s="3" t="s">
        <v>14399</v>
      </c>
      <c r="L138" s="20">
        <v>10.0</v>
      </c>
      <c r="M138" s="3" t="s">
        <v>14730</v>
      </c>
      <c r="N138" s="3" t="s">
        <v>14731</v>
      </c>
      <c r="O138" s="3" t="s">
        <v>14732</v>
      </c>
      <c r="P138" s="20">
        <v>1.0</v>
      </c>
      <c r="Q138" s="20">
        <v>0.0</v>
      </c>
      <c r="R138" s="20">
        <v>0.0</v>
      </c>
      <c r="S138" s="20">
        <v>9.0</v>
      </c>
      <c r="T138" s="2"/>
      <c r="U138" s="2"/>
    </row>
    <row r="139">
      <c r="A139" s="3" t="s">
        <v>14733</v>
      </c>
      <c r="B139" s="3" t="s">
        <v>14531</v>
      </c>
      <c r="C139" s="31">
        <v>45999.58333333333</v>
      </c>
      <c r="D139" s="31">
        <v>45999.60416666667</v>
      </c>
      <c r="E139" s="32">
        <v>0.5</v>
      </c>
      <c r="F139" s="2"/>
      <c r="G139" s="2"/>
      <c r="H139" s="3" t="s">
        <v>14399</v>
      </c>
      <c r="I139" s="3" t="s">
        <v>14400</v>
      </c>
      <c r="J139" s="3" t="s">
        <v>14401</v>
      </c>
      <c r="K139" s="3" t="s">
        <v>14402</v>
      </c>
      <c r="L139" s="20">
        <v>4.0</v>
      </c>
      <c r="M139" s="3" t="s">
        <v>14532</v>
      </c>
      <c r="N139" s="3" t="s">
        <v>14532</v>
      </c>
      <c r="O139" s="3" t="s">
        <v>14533</v>
      </c>
      <c r="P139" s="20">
        <v>1.0</v>
      </c>
      <c r="Q139" s="20">
        <v>0.0</v>
      </c>
      <c r="R139" s="20">
        <v>0.0</v>
      </c>
      <c r="S139" s="20">
        <v>3.0</v>
      </c>
      <c r="T139" s="2"/>
      <c r="U139" s="2"/>
    </row>
    <row r="140">
      <c r="A140" s="3" t="s">
        <v>14734</v>
      </c>
      <c r="B140" s="3" t="s">
        <v>14735</v>
      </c>
      <c r="C140" s="31">
        <v>46000.39583333333</v>
      </c>
      <c r="D140" s="31">
        <v>46000.41666666667</v>
      </c>
      <c r="E140" s="32">
        <v>0.5</v>
      </c>
      <c r="F140" s="3" t="s">
        <v>14704</v>
      </c>
      <c r="G140" s="3" t="s">
        <v>14736</v>
      </c>
      <c r="H140" s="3" t="s">
        <v>14399</v>
      </c>
      <c r="I140" s="3" t="s">
        <v>14431</v>
      </c>
      <c r="J140" s="3" t="s">
        <v>14684</v>
      </c>
      <c r="K140" s="3" t="s">
        <v>14399</v>
      </c>
      <c r="L140" s="20">
        <v>6.0</v>
      </c>
      <c r="M140" s="3" t="s">
        <v>14737</v>
      </c>
      <c r="N140" s="3" t="s">
        <v>14738</v>
      </c>
      <c r="O140" s="3" t="s">
        <v>14739</v>
      </c>
      <c r="P140" s="20">
        <v>2.0</v>
      </c>
      <c r="Q140" s="20">
        <v>0.0</v>
      </c>
      <c r="R140" s="20">
        <v>0.0</v>
      </c>
      <c r="S140" s="20">
        <v>4.0</v>
      </c>
      <c r="T140" s="2"/>
      <c r="U140" s="2"/>
    </row>
    <row r="141">
      <c r="A141" s="3" t="s">
        <v>14740</v>
      </c>
      <c r="B141" s="3" t="s">
        <v>14741</v>
      </c>
      <c r="C141" s="31">
        <v>46000.5</v>
      </c>
      <c r="D141" s="31">
        <v>46000.52083333333</v>
      </c>
      <c r="E141" s="32">
        <v>0.5</v>
      </c>
      <c r="F141" s="2"/>
      <c r="G141" s="2"/>
      <c r="H141" s="3" t="s">
        <v>14399</v>
      </c>
      <c r="I141" s="3" t="s">
        <v>14431</v>
      </c>
      <c r="J141" s="3" t="s">
        <v>14742</v>
      </c>
      <c r="K141" s="3" t="s">
        <v>14399</v>
      </c>
      <c r="L141" s="20">
        <v>4.0</v>
      </c>
      <c r="M141" s="3" t="s">
        <v>14743</v>
      </c>
      <c r="N141" s="3" t="s">
        <v>14743</v>
      </c>
      <c r="O141" s="3" t="s">
        <v>14744</v>
      </c>
      <c r="P141" s="20">
        <v>3.0</v>
      </c>
      <c r="Q141" s="20">
        <v>0.0</v>
      </c>
      <c r="R141" s="20">
        <v>0.0</v>
      </c>
      <c r="S141" s="20">
        <v>1.0</v>
      </c>
      <c r="T141" s="2"/>
      <c r="U141" s="2"/>
    </row>
    <row r="142">
      <c r="A142" s="3" t="s">
        <v>14745</v>
      </c>
      <c r="B142" s="3" t="s">
        <v>14417</v>
      </c>
      <c r="C142" s="31">
        <v>46000.5</v>
      </c>
      <c r="D142" s="31">
        <v>46000.52083333333</v>
      </c>
      <c r="E142" s="32">
        <v>0.5</v>
      </c>
      <c r="F142" s="2"/>
      <c r="G142" s="3" t="s">
        <v>14418</v>
      </c>
      <c r="H142" s="3" t="s">
        <v>14399</v>
      </c>
      <c r="I142" s="3" t="s">
        <v>14746</v>
      </c>
      <c r="J142" s="3" t="s">
        <v>14401</v>
      </c>
      <c r="K142" s="3" t="s">
        <v>14402</v>
      </c>
      <c r="L142" s="20">
        <v>4.0</v>
      </c>
      <c r="M142" s="3" t="s">
        <v>14747</v>
      </c>
      <c r="N142" s="3" t="s">
        <v>14748</v>
      </c>
      <c r="O142" s="3" t="s">
        <v>14749</v>
      </c>
      <c r="P142" s="20">
        <v>2.0</v>
      </c>
      <c r="Q142" s="20">
        <v>1.0</v>
      </c>
      <c r="R142" s="20">
        <v>1.0</v>
      </c>
      <c r="S142" s="20">
        <v>0.0</v>
      </c>
      <c r="T142" s="2"/>
      <c r="U142" s="2"/>
    </row>
    <row r="143">
      <c r="A143" s="3" t="s">
        <v>14750</v>
      </c>
      <c r="B143" s="3" t="s">
        <v>14751</v>
      </c>
      <c r="C143" s="31">
        <v>46000.5625</v>
      </c>
      <c r="D143" s="31">
        <v>46000.58333333333</v>
      </c>
      <c r="E143" s="32">
        <v>0.5</v>
      </c>
      <c r="F143" s="2"/>
      <c r="G143" s="3" t="s">
        <v>14752</v>
      </c>
      <c r="H143" s="3" t="s">
        <v>14399</v>
      </c>
      <c r="I143" s="3" t="s">
        <v>14431</v>
      </c>
      <c r="J143" s="3" t="s">
        <v>14401</v>
      </c>
      <c r="K143" s="3" t="s">
        <v>14399</v>
      </c>
      <c r="L143" s="20">
        <v>2.0</v>
      </c>
      <c r="M143" s="3" t="s">
        <v>14753</v>
      </c>
      <c r="N143" s="3" t="s">
        <v>14753</v>
      </c>
      <c r="O143" s="3" t="s">
        <v>14501</v>
      </c>
      <c r="P143" s="20">
        <v>2.0</v>
      </c>
      <c r="Q143" s="20">
        <v>0.0</v>
      </c>
      <c r="R143" s="20">
        <v>0.0</v>
      </c>
      <c r="S143" s="20">
        <v>0.0</v>
      </c>
      <c r="T143" s="2"/>
      <c r="U143" s="2"/>
    </row>
    <row r="144">
      <c r="A144" s="3" t="s">
        <v>14754</v>
      </c>
      <c r="B144" s="3" t="s">
        <v>14398</v>
      </c>
      <c r="C144" s="31">
        <v>46000.58333333333</v>
      </c>
      <c r="D144" s="31">
        <v>46000.60416666667</v>
      </c>
      <c r="E144" s="32">
        <v>0.5</v>
      </c>
      <c r="F144" s="2"/>
      <c r="G144" s="2"/>
      <c r="H144" s="3" t="s">
        <v>14399</v>
      </c>
      <c r="I144" s="3" t="s">
        <v>14431</v>
      </c>
      <c r="J144" s="3" t="s">
        <v>14401</v>
      </c>
      <c r="K144" s="3" t="s">
        <v>14402</v>
      </c>
      <c r="L144" s="20">
        <v>10.0</v>
      </c>
      <c r="M144" s="3" t="s">
        <v>14755</v>
      </c>
      <c r="N144" s="3" t="s">
        <v>14756</v>
      </c>
      <c r="O144" s="3" t="s">
        <v>14757</v>
      </c>
      <c r="P144" s="20">
        <v>3.0</v>
      </c>
      <c r="Q144" s="20">
        <v>2.0</v>
      </c>
      <c r="R144" s="20">
        <v>2.0</v>
      </c>
      <c r="S144" s="20">
        <v>3.0</v>
      </c>
      <c r="T144" s="2"/>
      <c r="U144" s="2"/>
    </row>
    <row r="145">
      <c r="A145" s="3" t="s">
        <v>14758</v>
      </c>
      <c r="B145" s="3" t="s">
        <v>14759</v>
      </c>
      <c r="C145" s="31">
        <v>46000.64583333333</v>
      </c>
      <c r="D145" s="31">
        <v>46000.66666666667</v>
      </c>
      <c r="E145" s="32">
        <v>0.5</v>
      </c>
      <c r="F145" s="2"/>
      <c r="G145" s="3" t="s">
        <v>14760</v>
      </c>
      <c r="H145" s="3" t="s">
        <v>14399</v>
      </c>
      <c r="I145" s="3" t="s">
        <v>14400</v>
      </c>
      <c r="J145" s="3" t="s">
        <v>14684</v>
      </c>
      <c r="K145" s="3" t="s">
        <v>14399</v>
      </c>
      <c r="L145" s="20">
        <v>0.0</v>
      </c>
      <c r="M145" s="2"/>
      <c r="N145" s="2"/>
      <c r="O145" s="2"/>
      <c r="P145" s="20">
        <v>0.0</v>
      </c>
      <c r="Q145" s="20">
        <v>0.0</v>
      </c>
      <c r="R145" s="20">
        <v>0.0</v>
      </c>
      <c r="S145" s="20">
        <v>0.0</v>
      </c>
      <c r="T145" s="2"/>
      <c r="U145" s="2"/>
    </row>
    <row r="146">
      <c r="A146" s="3" t="s">
        <v>14761</v>
      </c>
      <c r="B146" s="3" t="s">
        <v>14762</v>
      </c>
      <c r="C146" s="31">
        <v>46001.41666666667</v>
      </c>
      <c r="D146" s="31">
        <v>46001.4375</v>
      </c>
      <c r="E146" s="32">
        <v>0.5</v>
      </c>
      <c r="F146" s="2"/>
      <c r="G146" s="3" t="s">
        <v>14763</v>
      </c>
      <c r="H146" s="3" t="s">
        <v>14399</v>
      </c>
      <c r="I146" s="3" t="s">
        <v>14400</v>
      </c>
      <c r="J146" s="3" t="s">
        <v>14684</v>
      </c>
      <c r="K146" s="3" t="s">
        <v>14399</v>
      </c>
      <c r="L146" s="20">
        <v>0.0</v>
      </c>
      <c r="M146" s="2"/>
      <c r="N146" s="2"/>
      <c r="O146" s="2"/>
      <c r="P146" s="20">
        <v>0.0</v>
      </c>
      <c r="Q146" s="20">
        <v>0.0</v>
      </c>
      <c r="R146" s="20">
        <v>0.0</v>
      </c>
      <c r="S146" s="20">
        <v>0.0</v>
      </c>
      <c r="T146" s="2"/>
      <c r="U146" s="2"/>
    </row>
    <row r="147">
      <c r="A147" s="3" t="s">
        <v>14764</v>
      </c>
      <c r="B147" s="3" t="s">
        <v>14765</v>
      </c>
      <c r="C147" s="31">
        <v>46001.5625</v>
      </c>
      <c r="D147" s="31">
        <v>46001.58333333333</v>
      </c>
      <c r="E147" s="32">
        <v>0.5</v>
      </c>
      <c r="F147" s="2"/>
      <c r="G147" s="3" t="s">
        <v>14766</v>
      </c>
      <c r="H147" s="3" t="s">
        <v>14399</v>
      </c>
      <c r="I147" s="3" t="s">
        <v>14431</v>
      </c>
      <c r="J147" s="3" t="s">
        <v>14401</v>
      </c>
      <c r="K147" s="3" t="s">
        <v>14402</v>
      </c>
      <c r="L147" s="20">
        <v>11.0</v>
      </c>
      <c r="M147" s="3" t="s">
        <v>14767</v>
      </c>
      <c r="N147" s="3" t="s">
        <v>14768</v>
      </c>
      <c r="O147" s="3" t="s">
        <v>14769</v>
      </c>
      <c r="P147" s="20">
        <v>6.0</v>
      </c>
      <c r="Q147" s="20">
        <v>0.0</v>
      </c>
      <c r="R147" s="20">
        <v>0.0</v>
      </c>
      <c r="S147" s="20">
        <v>5.0</v>
      </c>
      <c r="T147" s="2"/>
      <c r="U147" s="2"/>
    </row>
    <row r="148">
      <c r="A148" s="3" t="s">
        <v>14770</v>
      </c>
      <c r="B148" s="3" t="s">
        <v>14771</v>
      </c>
      <c r="C148" s="31">
        <v>46001.58333333333</v>
      </c>
      <c r="D148" s="31">
        <v>46001.60416666667</v>
      </c>
      <c r="E148" s="32">
        <v>0.5</v>
      </c>
      <c r="F148" s="2"/>
      <c r="G148" s="2"/>
      <c r="H148" s="3" t="s">
        <v>14399</v>
      </c>
      <c r="I148" s="3" t="s">
        <v>14431</v>
      </c>
      <c r="J148" s="3" t="s">
        <v>14684</v>
      </c>
      <c r="K148" s="3" t="s">
        <v>14399</v>
      </c>
      <c r="L148" s="20">
        <v>5.0</v>
      </c>
      <c r="M148" s="3" t="s">
        <v>14772</v>
      </c>
      <c r="N148" s="3" t="s">
        <v>14772</v>
      </c>
      <c r="O148" s="3" t="s">
        <v>14529</v>
      </c>
      <c r="P148" s="20">
        <v>5.0</v>
      </c>
      <c r="Q148" s="20">
        <v>0.0</v>
      </c>
      <c r="R148" s="20">
        <v>0.0</v>
      </c>
      <c r="S148" s="20">
        <v>0.0</v>
      </c>
      <c r="T148" s="2"/>
      <c r="U148" s="2"/>
    </row>
    <row r="149">
      <c r="A149" s="3" t="s">
        <v>14773</v>
      </c>
      <c r="B149" s="3" t="s">
        <v>14774</v>
      </c>
      <c r="C149" s="31">
        <v>46001.60416666667</v>
      </c>
      <c r="D149" s="31">
        <v>46001.625</v>
      </c>
      <c r="E149" s="32">
        <v>0.5</v>
      </c>
      <c r="F149" s="2"/>
      <c r="G149" s="3" t="s">
        <v>14775</v>
      </c>
      <c r="H149" s="3" t="s">
        <v>14399</v>
      </c>
      <c r="I149" s="3" t="s">
        <v>14431</v>
      </c>
      <c r="J149" s="3" t="s">
        <v>14401</v>
      </c>
      <c r="K149" s="3" t="s">
        <v>14399</v>
      </c>
      <c r="L149" s="20">
        <v>3.0</v>
      </c>
      <c r="M149" s="3" t="s">
        <v>14776</v>
      </c>
      <c r="N149" s="3" t="s">
        <v>14776</v>
      </c>
      <c r="O149" s="3" t="s">
        <v>14550</v>
      </c>
      <c r="P149" s="20">
        <v>3.0</v>
      </c>
      <c r="Q149" s="20">
        <v>0.0</v>
      </c>
      <c r="R149" s="20">
        <v>0.0</v>
      </c>
      <c r="S149" s="20">
        <v>0.0</v>
      </c>
      <c r="T149" s="2"/>
      <c r="U149" s="2"/>
    </row>
    <row r="150">
      <c r="A150" s="3" t="s">
        <v>14777</v>
      </c>
      <c r="B150" s="3" t="s">
        <v>14778</v>
      </c>
      <c r="C150" s="31">
        <v>46002.35416666667</v>
      </c>
      <c r="D150" s="31">
        <v>46002.375</v>
      </c>
      <c r="E150" s="32">
        <v>0.5</v>
      </c>
      <c r="F150" s="2"/>
      <c r="G150" s="2"/>
      <c r="H150" s="3" t="s">
        <v>14399</v>
      </c>
      <c r="I150" s="3" t="s">
        <v>14431</v>
      </c>
      <c r="J150" s="3" t="s">
        <v>14401</v>
      </c>
      <c r="K150" s="3" t="s">
        <v>14399</v>
      </c>
      <c r="L150" s="20">
        <v>2.0</v>
      </c>
      <c r="M150" s="3" t="s">
        <v>14753</v>
      </c>
      <c r="N150" s="3" t="s">
        <v>14753</v>
      </c>
      <c r="O150" s="3" t="s">
        <v>14501</v>
      </c>
      <c r="P150" s="20">
        <v>2.0</v>
      </c>
      <c r="Q150" s="20">
        <v>0.0</v>
      </c>
      <c r="R150" s="20">
        <v>0.0</v>
      </c>
      <c r="S150" s="20">
        <v>0.0</v>
      </c>
      <c r="T150" s="2"/>
      <c r="U150" s="2"/>
    </row>
    <row r="151">
      <c r="A151" s="3" t="s">
        <v>14779</v>
      </c>
      <c r="B151" s="3" t="s">
        <v>14585</v>
      </c>
      <c r="C151" s="31">
        <v>46002.4375</v>
      </c>
      <c r="D151" s="31">
        <v>46002.45833333333</v>
      </c>
      <c r="E151" s="32">
        <v>0.5</v>
      </c>
      <c r="F151" s="2"/>
      <c r="G151" s="2"/>
      <c r="H151" s="3" t="s">
        <v>14399</v>
      </c>
      <c r="I151" s="3" t="s">
        <v>14431</v>
      </c>
      <c r="J151" s="3" t="s">
        <v>14401</v>
      </c>
      <c r="K151" s="3" t="s">
        <v>14402</v>
      </c>
      <c r="L151" s="20">
        <v>3.0</v>
      </c>
      <c r="M151" s="3" t="s">
        <v>14780</v>
      </c>
      <c r="N151" s="3" t="s">
        <v>14780</v>
      </c>
      <c r="O151" s="3" t="s">
        <v>14550</v>
      </c>
      <c r="P151" s="20">
        <v>3.0</v>
      </c>
      <c r="Q151" s="20">
        <v>0.0</v>
      </c>
      <c r="R151" s="20">
        <v>0.0</v>
      </c>
      <c r="S151" s="20">
        <v>0.0</v>
      </c>
      <c r="T151" s="2"/>
      <c r="U151" s="2"/>
    </row>
    <row r="152">
      <c r="A152" s="3" t="s">
        <v>14781</v>
      </c>
      <c r="B152" s="3" t="s">
        <v>14782</v>
      </c>
      <c r="C152" s="31">
        <v>46002.47916666667</v>
      </c>
      <c r="D152" s="31">
        <v>46002.5</v>
      </c>
      <c r="E152" s="32">
        <v>0.5</v>
      </c>
      <c r="F152" s="2"/>
      <c r="G152" s="2"/>
      <c r="H152" s="3" t="s">
        <v>14399</v>
      </c>
      <c r="I152" s="3" t="s">
        <v>14431</v>
      </c>
      <c r="J152" s="3" t="s">
        <v>14401</v>
      </c>
      <c r="K152" s="3" t="s">
        <v>14402</v>
      </c>
      <c r="L152" s="20">
        <v>5.0</v>
      </c>
      <c r="M152" s="3" t="s">
        <v>14783</v>
      </c>
      <c r="N152" s="3" t="s">
        <v>14783</v>
      </c>
      <c r="O152" s="3" t="s">
        <v>14529</v>
      </c>
      <c r="P152" s="20">
        <v>5.0</v>
      </c>
      <c r="Q152" s="20">
        <v>0.0</v>
      </c>
      <c r="R152" s="20">
        <v>0.0</v>
      </c>
      <c r="S152" s="20">
        <v>0.0</v>
      </c>
      <c r="T152" s="2"/>
      <c r="U152" s="2"/>
    </row>
    <row r="153">
      <c r="A153" s="3" t="s">
        <v>14784</v>
      </c>
      <c r="B153" s="3" t="s">
        <v>14785</v>
      </c>
      <c r="C153" s="31">
        <v>46002.52083333333</v>
      </c>
      <c r="D153" s="31">
        <v>46002.5625</v>
      </c>
      <c r="E153" s="32">
        <v>1.0</v>
      </c>
      <c r="F153" s="2"/>
      <c r="G153" s="2"/>
      <c r="H153" s="3" t="s">
        <v>14399</v>
      </c>
      <c r="I153" s="3" t="s">
        <v>14431</v>
      </c>
      <c r="J153" s="3" t="s">
        <v>14663</v>
      </c>
      <c r="K153" s="3" t="s">
        <v>14399</v>
      </c>
      <c r="L153" s="20">
        <v>2.0</v>
      </c>
      <c r="M153" s="3" t="s">
        <v>14664</v>
      </c>
      <c r="N153" s="3" t="s">
        <v>14664</v>
      </c>
      <c r="O153" s="3" t="s">
        <v>14501</v>
      </c>
      <c r="P153" s="20">
        <v>2.0</v>
      </c>
      <c r="Q153" s="20">
        <v>0.0</v>
      </c>
      <c r="R153" s="20">
        <v>0.0</v>
      </c>
      <c r="S153" s="20">
        <v>0.0</v>
      </c>
      <c r="T153" s="2"/>
      <c r="U153" s="2"/>
    </row>
    <row r="154">
      <c r="A154" s="3" t="s">
        <v>14786</v>
      </c>
      <c r="B154" s="3" t="s">
        <v>14787</v>
      </c>
      <c r="C154" s="31">
        <v>46002.5625</v>
      </c>
      <c r="D154" s="31">
        <v>46002.58333333333</v>
      </c>
      <c r="E154" s="32">
        <v>0.5</v>
      </c>
      <c r="F154" s="2"/>
      <c r="G154" s="2"/>
      <c r="H154" s="3" t="s">
        <v>14399</v>
      </c>
      <c r="I154" s="3" t="s">
        <v>14431</v>
      </c>
      <c r="J154" s="3" t="s">
        <v>14401</v>
      </c>
      <c r="K154" s="3" t="s">
        <v>14399</v>
      </c>
      <c r="L154" s="20">
        <v>4.0</v>
      </c>
      <c r="M154" s="3" t="s">
        <v>14788</v>
      </c>
      <c r="N154" s="3" t="s">
        <v>14788</v>
      </c>
      <c r="O154" s="3" t="s">
        <v>14695</v>
      </c>
      <c r="P154" s="20">
        <v>4.0</v>
      </c>
      <c r="Q154" s="20">
        <v>0.0</v>
      </c>
      <c r="R154" s="20">
        <v>0.0</v>
      </c>
      <c r="S154" s="20">
        <v>0.0</v>
      </c>
      <c r="T154" s="2"/>
      <c r="U154" s="2"/>
    </row>
    <row r="155">
      <c r="A155" s="3" t="s">
        <v>14789</v>
      </c>
      <c r="B155" s="3" t="s">
        <v>14790</v>
      </c>
      <c r="C155" s="31">
        <v>46002.75</v>
      </c>
      <c r="D155" s="31">
        <v>46002.875</v>
      </c>
      <c r="E155" s="32">
        <v>3.0</v>
      </c>
      <c r="F155" s="3" t="s">
        <v>14791</v>
      </c>
      <c r="G155" s="3" t="s">
        <v>14792</v>
      </c>
      <c r="H155" s="3" t="s">
        <v>14399</v>
      </c>
      <c r="I155" s="3" t="s">
        <v>14538</v>
      </c>
      <c r="J155" s="3" t="s">
        <v>14642</v>
      </c>
      <c r="K155" s="3" t="s">
        <v>14399</v>
      </c>
      <c r="L155" s="20">
        <v>6.0</v>
      </c>
      <c r="M155" s="3" t="s">
        <v>14793</v>
      </c>
      <c r="N155" s="3" t="s">
        <v>14794</v>
      </c>
      <c r="O155" s="3" t="s">
        <v>14795</v>
      </c>
      <c r="P155" s="20">
        <v>4.0</v>
      </c>
      <c r="Q155" s="20">
        <v>0.0</v>
      </c>
      <c r="R155" s="20">
        <v>0.0</v>
      </c>
      <c r="S155" s="20">
        <v>2.0</v>
      </c>
      <c r="T155" s="2"/>
      <c r="U155" s="2"/>
    </row>
    <row r="156">
      <c r="A156" s="3" t="s">
        <v>14796</v>
      </c>
      <c r="B156" s="3" t="s">
        <v>14790</v>
      </c>
      <c r="C156" s="31">
        <v>46002.75</v>
      </c>
      <c r="D156" s="31">
        <v>46002.875</v>
      </c>
      <c r="E156" s="32">
        <v>3.0</v>
      </c>
      <c r="F156" s="3" t="s">
        <v>14791</v>
      </c>
      <c r="G156" s="3" t="s">
        <v>14792</v>
      </c>
      <c r="H156" s="3" t="s">
        <v>14399</v>
      </c>
      <c r="I156" s="3" t="s">
        <v>14538</v>
      </c>
      <c r="J156" s="3" t="s">
        <v>14797</v>
      </c>
      <c r="K156" s="3" t="s">
        <v>14399</v>
      </c>
      <c r="L156" s="20">
        <v>6.0</v>
      </c>
      <c r="M156" s="3" t="s">
        <v>14798</v>
      </c>
      <c r="N156" s="3" t="s">
        <v>14799</v>
      </c>
      <c r="O156" s="3" t="s">
        <v>14800</v>
      </c>
      <c r="P156" s="20">
        <v>1.0</v>
      </c>
      <c r="Q156" s="20">
        <v>1.0</v>
      </c>
      <c r="R156" s="20">
        <v>0.0</v>
      </c>
      <c r="S156" s="20">
        <v>4.0</v>
      </c>
      <c r="T156" s="2"/>
      <c r="U156" s="2"/>
    </row>
    <row r="157">
      <c r="A157" s="3" t="s">
        <v>14801</v>
      </c>
      <c r="B157" s="3" t="s">
        <v>14407</v>
      </c>
      <c r="C157" s="31">
        <v>46003.375</v>
      </c>
      <c r="D157" s="31">
        <v>46003.39583333333</v>
      </c>
      <c r="E157" s="32">
        <v>0.5</v>
      </c>
      <c r="F157" s="2"/>
      <c r="G157" s="3" t="s">
        <v>14408</v>
      </c>
      <c r="H157" s="3" t="s">
        <v>14399</v>
      </c>
      <c r="I157" s="3" t="s">
        <v>14746</v>
      </c>
      <c r="J157" s="3" t="s">
        <v>14401</v>
      </c>
      <c r="K157" s="3" t="s">
        <v>14402</v>
      </c>
      <c r="L157" s="20">
        <v>5.0</v>
      </c>
      <c r="M157" s="3" t="s">
        <v>14802</v>
      </c>
      <c r="N157" s="3" t="s">
        <v>14802</v>
      </c>
      <c r="O157" s="3" t="s">
        <v>14803</v>
      </c>
      <c r="P157" s="20">
        <v>2.0</v>
      </c>
      <c r="Q157" s="20">
        <v>2.0</v>
      </c>
      <c r="R157" s="20">
        <v>0.0</v>
      </c>
      <c r="S157" s="20">
        <v>1.0</v>
      </c>
      <c r="T157" s="2"/>
      <c r="U157" s="2"/>
    </row>
    <row r="158">
      <c r="A158" s="3" t="s">
        <v>14804</v>
      </c>
      <c r="B158" s="3" t="s">
        <v>14805</v>
      </c>
      <c r="C158" s="31">
        <v>46003.41666666667</v>
      </c>
      <c r="D158" s="31">
        <v>46003.4375</v>
      </c>
      <c r="E158" s="32">
        <v>0.5</v>
      </c>
      <c r="F158" s="2"/>
      <c r="G158" s="2"/>
      <c r="H158" s="3" t="s">
        <v>14399</v>
      </c>
      <c r="I158" s="3" t="s">
        <v>14746</v>
      </c>
      <c r="J158" s="3" t="s">
        <v>14401</v>
      </c>
      <c r="K158" s="3" t="s">
        <v>14402</v>
      </c>
      <c r="L158" s="20">
        <v>3.0</v>
      </c>
      <c r="M158" s="3" t="s">
        <v>14806</v>
      </c>
      <c r="N158" s="3" t="s">
        <v>14806</v>
      </c>
      <c r="O158" s="3" t="s">
        <v>14807</v>
      </c>
      <c r="P158" s="20">
        <v>2.0</v>
      </c>
      <c r="Q158" s="20">
        <v>1.0</v>
      </c>
      <c r="R158" s="20">
        <v>0.0</v>
      </c>
      <c r="S158" s="20">
        <v>0.0</v>
      </c>
      <c r="T158" s="2"/>
      <c r="U158" s="2"/>
    </row>
    <row r="159">
      <c r="A159" s="3" t="s">
        <v>14808</v>
      </c>
      <c r="B159" s="3" t="s">
        <v>14490</v>
      </c>
      <c r="C159" s="31">
        <v>46003.5</v>
      </c>
      <c r="D159" s="31">
        <v>46003.52083333333</v>
      </c>
      <c r="E159" s="32">
        <v>0.5</v>
      </c>
      <c r="F159" s="2"/>
      <c r="G159" s="3" t="s">
        <v>14491</v>
      </c>
      <c r="H159" s="3" t="s">
        <v>14399</v>
      </c>
      <c r="I159" s="3" t="s">
        <v>14746</v>
      </c>
      <c r="J159" s="3" t="s">
        <v>14401</v>
      </c>
      <c r="K159" s="3" t="s">
        <v>14402</v>
      </c>
      <c r="L159" s="20">
        <v>5.0</v>
      </c>
      <c r="M159" s="3" t="s">
        <v>14809</v>
      </c>
      <c r="N159" s="3" t="s">
        <v>14809</v>
      </c>
      <c r="O159" s="3" t="s">
        <v>14810</v>
      </c>
      <c r="P159" s="20">
        <v>3.0</v>
      </c>
      <c r="Q159" s="20">
        <v>1.0</v>
      </c>
      <c r="R159" s="20">
        <v>0.0</v>
      </c>
      <c r="S159" s="20">
        <v>1.0</v>
      </c>
      <c r="T159" s="2"/>
      <c r="U159" s="2"/>
    </row>
    <row r="160">
      <c r="A160" s="3" t="s">
        <v>14811</v>
      </c>
      <c r="B160" s="3" t="s">
        <v>14442</v>
      </c>
      <c r="C160" s="31">
        <v>46003.54166666667</v>
      </c>
      <c r="D160" s="31">
        <v>46003.5625</v>
      </c>
      <c r="E160" s="32">
        <v>0.5</v>
      </c>
      <c r="F160" s="2"/>
      <c r="G160" s="2"/>
      <c r="H160" s="3" t="s">
        <v>14399</v>
      </c>
      <c r="I160" s="3" t="s">
        <v>14746</v>
      </c>
      <c r="J160" s="3" t="s">
        <v>14425</v>
      </c>
      <c r="K160" s="3" t="s">
        <v>14402</v>
      </c>
      <c r="L160" s="20">
        <v>5.0</v>
      </c>
      <c r="M160" s="3" t="s">
        <v>14812</v>
      </c>
      <c r="N160" s="3" t="s">
        <v>14813</v>
      </c>
      <c r="O160" s="3" t="s">
        <v>14814</v>
      </c>
      <c r="P160" s="20">
        <v>2.0</v>
      </c>
      <c r="Q160" s="20">
        <v>1.0</v>
      </c>
      <c r="R160" s="20">
        <v>0.0</v>
      </c>
      <c r="S160" s="20">
        <v>2.0</v>
      </c>
      <c r="T160" s="2"/>
      <c r="U160" s="2"/>
    </row>
    <row r="161">
      <c r="A161" s="3" t="s">
        <v>14815</v>
      </c>
      <c r="B161" s="3" t="s">
        <v>14816</v>
      </c>
      <c r="C161" s="31">
        <v>46006.54166666667</v>
      </c>
      <c r="D161" s="31">
        <v>46006.5625</v>
      </c>
      <c r="E161" s="32">
        <v>0.5</v>
      </c>
      <c r="F161" s="2"/>
      <c r="G161" s="3" t="s">
        <v>14817</v>
      </c>
      <c r="H161" s="3" t="s">
        <v>14399</v>
      </c>
      <c r="I161" s="3" t="s">
        <v>14431</v>
      </c>
      <c r="J161" s="3" t="s">
        <v>14401</v>
      </c>
      <c r="K161" s="3" t="s">
        <v>14399</v>
      </c>
      <c r="L161" s="20">
        <v>5.0</v>
      </c>
      <c r="M161" s="3" t="s">
        <v>14818</v>
      </c>
      <c r="N161" s="3" t="s">
        <v>14818</v>
      </c>
      <c r="O161" s="3" t="s">
        <v>14819</v>
      </c>
      <c r="P161" s="20">
        <v>4.0</v>
      </c>
      <c r="Q161" s="20">
        <v>0.0</v>
      </c>
      <c r="R161" s="20">
        <v>0.0</v>
      </c>
      <c r="S161" s="20">
        <v>1.0</v>
      </c>
      <c r="T161" s="2"/>
      <c r="U161" s="2"/>
    </row>
    <row r="162">
      <c r="A162" s="3" t="s">
        <v>14820</v>
      </c>
      <c r="B162" s="3" t="s">
        <v>14821</v>
      </c>
      <c r="C162" s="31">
        <v>46006.5625</v>
      </c>
      <c r="D162" s="31">
        <v>46006.58333333333</v>
      </c>
      <c r="E162" s="32">
        <v>0.5</v>
      </c>
      <c r="F162" s="2"/>
      <c r="G162" s="2"/>
      <c r="H162" s="3" t="s">
        <v>14399</v>
      </c>
      <c r="I162" s="3" t="s">
        <v>14431</v>
      </c>
      <c r="J162" s="3" t="s">
        <v>14401</v>
      </c>
      <c r="K162" s="3" t="s">
        <v>14399</v>
      </c>
      <c r="L162" s="20">
        <v>2.0</v>
      </c>
      <c r="M162" s="3" t="s">
        <v>14753</v>
      </c>
      <c r="N162" s="3" t="s">
        <v>14753</v>
      </c>
      <c r="O162" s="3" t="s">
        <v>14501</v>
      </c>
      <c r="P162" s="20">
        <v>2.0</v>
      </c>
      <c r="Q162" s="20">
        <v>0.0</v>
      </c>
      <c r="R162" s="20">
        <v>0.0</v>
      </c>
      <c r="S162" s="20">
        <v>0.0</v>
      </c>
      <c r="T162" s="2"/>
      <c r="U162" s="2"/>
    </row>
    <row r="163">
      <c r="A163" s="3" t="s">
        <v>14822</v>
      </c>
      <c r="B163" s="3" t="s">
        <v>14823</v>
      </c>
      <c r="C163" s="31">
        <v>46006.58333333333</v>
      </c>
      <c r="D163" s="31">
        <v>46006.60416666667</v>
      </c>
      <c r="E163" s="32">
        <v>0.5</v>
      </c>
      <c r="F163" s="3" t="s">
        <v>14704</v>
      </c>
      <c r="G163" s="3" t="s">
        <v>14824</v>
      </c>
      <c r="H163" s="3" t="s">
        <v>14399</v>
      </c>
      <c r="I163" s="3" t="s">
        <v>14431</v>
      </c>
      <c r="J163" s="3" t="s">
        <v>14684</v>
      </c>
      <c r="K163" s="3" t="s">
        <v>14399</v>
      </c>
      <c r="L163" s="20">
        <v>4.0</v>
      </c>
      <c r="M163" s="3" t="s">
        <v>14825</v>
      </c>
      <c r="N163" s="3" t="s">
        <v>14826</v>
      </c>
      <c r="O163" s="3" t="s">
        <v>14744</v>
      </c>
      <c r="P163" s="20">
        <v>3.0</v>
      </c>
      <c r="Q163" s="20">
        <v>0.0</v>
      </c>
      <c r="R163" s="20">
        <v>0.0</v>
      </c>
      <c r="S163" s="20">
        <v>1.0</v>
      </c>
      <c r="T163" s="2"/>
      <c r="U163" s="2"/>
    </row>
    <row r="164">
      <c r="A164" s="3" t="s">
        <v>14827</v>
      </c>
      <c r="B164" s="3" t="s">
        <v>14828</v>
      </c>
      <c r="C164" s="31">
        <v>46006.60416666667</v>
      </c>
      <c r="D164" s="31">
        <v>46006.625</v>
      </c>
      <c r="E164" s="32">
        <v>0.5</v>
      </c>
      <c r="F164" s="2"/>
      <c r="G164" s="3" t="s">
        <v>14829</v>
      </c>
      <c r="H164" s="3" t="s">
        <v>14399</v>
      </c>
      <c r="I164" s="3" t="s">
        <v>14431</v>
      </c>
      <c r="J164" s="3" t="s">
        <v>14684</v>
      </c>
      <c r="K164" s="3" t="s">
        <v>14402</v>
      </c>
      <c r="L164" s="20">
        <v>3.0</v>
      </c>
      <c r="M164" s="3" t="s">
        <v>14830</v>
      </c>
      <c r="N164" s="3" t="s">
        <v>14830</v>
      </c>
      <c r="O164" s="3" t="s">
        <v>14831</v>
      </c>
      <c r="P164" s="20">
        <v>2.0</v>
      </c>
      <c r="Q164" s="20">
        <v>0.0</v>
      </c>
      <c r="R164" s="20">
        <v>0.0</v>
      </c>
      <c r="S164" s="20">
        <v>1.0</v>
      </c>
      <c r="T164" s="2"/>
      <c r="U164" s="2"/>
    </row>
    <row r="165">
      <c r="A165" s="3" t="s">
        <v>14832</v>
      </c>
      <c r="B165" s="3" t="s">
        <v>14833</v>
      </c>
      <c r="C165" s="31">
        <v>46007.33333333333</v>
      </c>
      <c r="D165" s="31">
        <v>46007.35416666667</v>
      </c>
      <c r="E165" s="32">
        <v>0.5</v>
      </c>
      <c r="F165" s="2"/>
      <c r="G165" s="2"/>
      <c r="H165" s="3" t="s">
        <v>14399</v>
      </c>
      <c r="I165" s="3" t="s">
        <v>14431</v>
      </c>
      <c r="J165" s="3" t="s">
        <v>14684</v>
      </c>
      <c r="K165" s="3" t="s">
        <v>14399</v>
      </c>
      <c r="L165" s="20">
        <v>5.0</v>
      </c>
      <c r="M165" s="3" t="s">
        <v>14834</v>
      </c>
      <c r="N165" s="3" t="s">
        <v>14834</v>
      </c>
      <c r="O165" s="3" t="s">
        <v>14835</v>
      </c>
      <c r="P165" s="20">
        <v>4.0</v>
      </c>
      <c r="Q165" s="20">
        <v>0.0</v>
      </c>
      <c r="R165" s="20">
        <v>1.0</v>
      </c>
      <c r="S165" s="20">
        <v>0.0</v>
      </c>
      <c r="T165" s="2"/>
      <c r="U165" s="2"/>
    </row>
    <row r="166">
      <c r="A166" s="3" t="s">
        <v>14836</v>
      </c>
      <c r="B166" s="3" t="s">
        <v>14837</v>
      </c>
      <c r="C166" s="31">
        <v>46007.39583333333</v>
      </c>
      <c r="D166" s="31">
        <v>46007.41666666667</v>
      </c>
      <c r="E166" s="32">
        <v>0.5</v>
      </c>
      <c r="F166" s="2"/>
      <c r="G166" s="2"/>
      <c r="H166" s="3" t="s">
        <v>14399</v>
      </c>
      <c r="I166" s="3" t="s">
        <v>14746</v>
      </c>
      <c r="J166" s="3" t="s">
        <v>14401</v>
      </c>
      <c r="K166" s="3" t="s">
        <v>14399</v>
      </c>
      <c r="L166" s="20">
        <v>4.0</v>
      </c>
      <c r="M166" s="3" t="s">
        <v>14838</v>
      </c>
      <c r="N166" s="3" t="s">
        <v>14838</v>
      </c>
      <c r="O166" s="3" t="s">
        <v>14839</v>
      </c>
      <c r="P166" s="20">
        <v>2.0</v>
      </c>
      <c r="Q166" s="20">
        <v>2.0</v>
      </c>
      <c r="R166" s="20">
        <v>0.0</v>
      </c>
      <c r="S166" s="20">
        <v>0.0</v>
      </c>
      <c r="T166" s="2"/>
      <c r="U166" s="2"/>
    </row>
    <row r="167">
      <c r="A167" s="3" t="s">
        <v>14840</v>
      </c>
      <c r="B167" s="3" t="s">
        <v>14412</v>
      </c>
      <c r="C167" s="31">
        <v>46007.45833333333</v>
      </c>
      <c r="D167" s="31">
        <v>46007.47916666667</v>
      </c>
      <c r="E167" s="32">
        <v>0.5</v>
      </c>
      <c r="F167" s="2"/>
      <c r="G167" s="3" t="s">
        <v>14413</v>
      </c>
      <c r="H167" s="3" t="s">
        <v>14399</v>
      </c>
      <c r="I167" s="3" t="s">
        <v>14431</v>
      </c>
      <c r="J167" s="3" t="s">
        <v>14401</v>
      </c>
      <c r="K167" s="3" t="s">
        <v>14402</v>
      </c>
      <c r="L167" s="20">
        <v>6.0</v>
      </c>
      <c r="M167" s="3" t="s">
        <v>14841</v>
      </c>
      <c r="N167" s="3" t="s">
        <v>14841</v>
      </c>
      <c r="O167" s="3" t="s">
        <v>14842</v>
      </c>
      <c r="P167" s="20">
        <v>5.0</v>
      </c>
      <c r="Q167" s="20">
        <v>0.0</v>
      </c>
      <c r="R167" s="20">
        <v>1.0</v>
      </c>
      <c r="S167" s="20">
        <v>0.0</v>
      </c>
      <c r="T167" s="2"/>
      <c r="U167" s="2"/>
    </row>
    <row r="168">
      <c r="A168" s="3" t="s">
        <v>14843</v>
      </c>
      <c r="B168" s="3" t="s">
        <v>14844</v>
      </c>
      <c r="C168" s="31">
        <v>46007.47916666667</v>
      </c>
      <c r="D168" s="31">
        <v>46007.5</v>
      </c>
      <c r="E168" s="32">
        <v>0.5</v>
      </c>
      <c r="F168" s="3" t="s">
        <v>14704</v>
      </c>
      <c r="G168" s="3" t="s">
        <v>14845</v>
      </c>
      <c r="H168" s="3" t="s">
        <v>14399</v>
      </c>
      <c r="I168" s="3" t="s">
        <v>14431</v>
      </c>
      <c r="J168" s="3" t="s">
        <v>14684</v>
      </c>
      <c r="K168" s="3" t="s">
        <v>14399</v>
      </c>
      <c r="L168" s="20">
        <v>9.0</v>
      </c>
      <c r="M168" s="3" t="s">
        <v>14846</v>
      </c>
      <c r="N168" s="3" t="s">
        <v>14847</v>
      </c>
      <c r="O168" s="3" t="s">
        <v>14848</v>
      </c>
      <c r="P168" s="20">
        <v>2.0</v>
      </c>
      <c r="Q168" s="20">
        <v>0.0</v>
      </c>
      <c r="R168" s="20">
        <v>0.0</v>
      </c>
      <c r="S168" s="20">
        <v>7.0</v>
      </c>
      <c r="T168" s="2"/>
      <c r="U168" s="2"/>
    </row>
    <row r="169">
      <c r="A169" s="3" t="s">
        <v>14849</v>
      </c>
      <c r="B169" s="3" t="s">
        <v>14850</v>
      </c>
      <c r="C169" s="31">
        <v>46007.5625</v>
      </c>
      <c r="D169" s="31">
        <v>46007.58333333333</v>
      </c>
      <c r="E169" s="32">
        <v>0.5</v>
      </c>
      <c r="F169" s="2"/>
      <c r="G169" s="2"/>
      <c r="H169" s="3" t="s">
        <v>14399</v>
      </c>
      <c r="I169" s="3" t="s">
        <v>14431</v>
      </c>
      <c r="J169" s="3" t="s">
        <v>14851</v>
      </c>
      <c r="K169" s="3" t="s">
        <v>14399</v>
      </c>
      <c r="L169" s="20">
        <v>4.0</v>
      </c>
      <c r="M169" s="3" t="s">
        <v>14852</v>
      </c>
      <c r="N169" s="3" t="s">
        <v>14853</v>
      </c>
      <c r="O169" s="3" t="s">
        <v>14695</v>
      </c>
      <c r="P169" s="20">
        <v>4.0</v>
      </c>
      <c r="Q169" s="20">
        <v>0.0</v>
      </c>
      <c r="R169" s="20">
        <v>0.0</v>
      </c>
      <c r="S169" s="20">
        <v>0.0</v>
      </c>
      <c r="T169" s="2"/>
      <c r="U169" s="2"/>
    </row>
    <row r="170">
      <c r="A170" s="3" t="s">
        <v>14854</v>
      </c>
      <c r="B170" s="3" t="s">
        <v>14855</v>
      </c>
      <c r="C170" s="31">
        <v>46008.419444444444</v>
      </c>
      <c r="D170" s="31">
        <v>46008.478472222225</v>
      </c>
      <c r="E170" s="32">
        <v>1.4166666666666667</v>
      </c>
      <c r="F170" s="2"/>
      <c r="G170" s="3" t="s">
        <v>14856</v>
      </c>
      <c r="H170" s="3" t="s">
        <v>14399</v>
      </c>
      <c r="I170" s="3" t="s">
        <v>14431</v>
      </c>
      <c r="J170" s="3" t="s">
        <v>14857</v>
      </c>
      <c r="K170" s="3" t="s">
        <v>14402</v>
      </c>
      <c r="L170" s="20">
        <v>32.0</v>
      </c>
      <c r="M170" s="3" t="s">
        <v>14858</v>
      </c>
      <c r="N170" s="3" t="s">
        <v>14859</v>
      </c>
      <c r="O170" s="3" t="s">
        <v>14860</v>
      </c>
      <c r="P170" s="20">
        <v>27.0</v>
      </c>
      <c r="Q170" s="20">
        <v>2.0</v>
      </c>
      <c r="R170" s="20">
        <v>0.0</v>
      </c>
      <c r="S170" s="20">
        <v>3.0</v>
      </c>
      <c r="T170" s="2"/>
      <c r="U170" s="2"/>
    </row>
    <row r="171">
      <c r="A171" s="3" t="s">
        <v>14861</v>
      </c>
      <c r="B171" s="3" t="s">
        <v>14765</v>
      </c>
      <c r="C171" s="31">
        <v>46008.5625</v>
      </c>
      <c r="D171" s="31">
        <v>46008.58333333333</v>
      </c>
      <c r="E171" s="32">
        <v>0.5</v>
      </c>
      <c r="F171" s="2"/>
      <c r="G171" s="3" t="s">
        <v>14766</v>
      </c>
      <c r="H171" s="3" t="s">
        <v>14399</v>
      </c>
      <c r="I171" s="3" t="s">
        <v>14431</v>
      </c>
      <c r="J171" s="3" t="s">
        <v>14401</v>
      </c>
      <c r="K171" s="3" t="s">
        <v>14402</v>
      </c>
      <c r="L171" s="20">
        <v>11.0</v>
      </c>
      <c r="M171" s="3" t="s">
        <v>14767</v>
      </c>
      <c r="N171" s="3" t="s">
        <v>14768</v>
      </c>
      <c r="O171" s="3" t="s">
        <v>14769</v>
      </c>
      <c r="P171" s="20">
        <v>6.0</v>
      </c>
      <c r="Q171" s="20">
        <v>0.0</v>
      </c>
      <c r="R171" s="20">
        <v>0.0</v>
      </c>
      <c r="S171" s="20">
        <v>5.0</v>
      </c>
      <c r="T171" s="2"/>
      <c r="U171" s="2"/>
    </row>
    <row r="172">
      <c r="A172" s="3" t="s">
        <v>14862</v>
      </c>
      <c r="B172" s="3" t="s">
        <v>14863</v>
      </c>
      <c r="C172" s="31">
        <v>46008.58333333333</v>
      </c>
      <c r="D172" s="31">
        <v>46008.60416666667</v>
      </c>
      <c r="E172" s="32">
        <v>0.5</v>
      </c>
      <c r="F172" s="2"/>
      <c r="G172" s="2"/>
      <c r="H172" s="3" t="s">
        <v>14399</v>
      </c>
      <c r="I172" s="3" t="s">
        <v>14431</v>
      </c>
      <c r="J172" s="3" t="s">
        <v>14401</v>
      </c>
      <c r="K172" s="3" t="s">
        <v>14399</v>
      </c>
      <c r="L172" s="20">
        <v>2.0</v>
      </c>
      <c r="M172" s="3" t="s">
        <v>14753</v>
      </c>
      <c r="N172" s="3" t="s">
        <v>14753</v>
      </c>
      <c r="O172" s="3" t="s">
        <v>14501</v>
      </c>
      <c r="P172" s="20">
        <v>2.0</v>
      </c>
      <c r="Q172" s="20">
        <v>0.0</v>
      </c>
      <c r="R172" s="20">
        <v>0.0</v>
      </c>
      <c r="S172" s="20">
        <v>0.0</v>
      </c>
      <c r="T172" s="2"/>
      <c r="U172" s="2"/>
    </row>
    <row r="173">
      <c r="A173" s="3" t="s">
        <v>14864</v>
      </c>
      <c r="B173" s="3" t="s">
        <v>14865</v>
      </c>
      <c r="C173" s="31">
        <v>46008.60416666667</v>
      </c>
      <c r="D173" s="31">
        <v>46008.625</v>
      </c>
      <c r="E173" s="32">
        <v>0.5</v>
      </c>
      <c r="F173" s="2"/>
      <c r="G173" s="3" t="s">
        <v>14866</v>
      </c>
      <c r="H173" s="3" t="s">
        <v>14399</v>
      </c>
      <c r="I173" s="3" t="s">
        <v>14431</v>
      </c>
      <c r="J173" s="3" t="s">
        <v>14401</v>
      </c>
      <c r="K173" s="3" t="s">
        <v>14399</v>
      </c>
      <c r="L173" s="20">
        <v>5.0</v>
      </c>
      <c r="M173" s="3" t="s">
        <v>14867</v>
      </c>
      <c r="N173" s="3" t="s">
        <v>14867</v>
      </c>
      <c r="O173" s="3" t="s">
        <v>14529</v>
      </c>
      <c r="P173" s="20">
        <v>5.0</v>
      </c>
      <c r="Q173" s="20">
        <v>0.0</v>
      </c>
      <c r="R173" s="20">
        <v>0.0</v>
      </c>
      <c r="S173" s="20">
        <v>0.0</v>
      </c>
      <c r="T173" s="2"/>
      <c r="U173" s="2"/>
    </row>
    <row r="174">
      <c r="A174" s="3" t="s">
        <v>14868</v>
      </c>
      <c r="B174" s="3" t="s">
        <v>14591</v>
      </c>
      <c r="C174" s="31">
        <v>46009.33333333333</v>
      </c>
      <c r="D174" s="31">
        <v>46009.35416666667</v>
      </c>
      <c r="E174" s="32">
        <v>0.5</v>
      </c>
      <c r="F174" s="2"/>
      <c r="G174" s="2"/>
      <c r="H174" s="3" t="s">
        <v>14399</v>
      </c>
      <c r="I174" s="3" t="s">
        <v>14431</v>
      </c>
      <c r="J174" s="3" t="s">
        <v>14401</v>
      </c>
      <c r="K174" s="3" t="s">
        <v>14402</v>
      </c>
      <c r="L174" s="20">
        <v>5.0</v>
      </c>
      <c r="M174" s="3" t="s">
        <v>14869</v>
      </c>
      <c r="N174" s="3" t="s">
        <v>14869</v>
      </c>
      <c r="O174" s="3" t="s">
        <v>14870</v>
      </c>
      <c r="P174" s="20">
        <v>2.0</v>
      </c>
      <c r="Q174" s="20">
        <v>0.0</v>
      </c>
      <c r="R174" s="20">
        <v>0.0</v>
      </c>
      <c r="S174" s="20">
        <v>3.0</v>
      </c>
      <c r="T174" s="2"/>
      <c r="U174" s="2"/>
    </row>
    <row r="175">
      <c r="A175" s="3" t="s">
        <v>14871</v>
      </c>
      <c r="B175" s="3" t="s">
        <v>14430</v>
      </c>
      <c r="C175" s="31">
        <v>46009.4375</v>
      </c>
      <c r="D175" s="31">
        <v>46009.45833333333</v>
      </c>
      <c r="E175" s="32">
        <v>0.5</v>
      </c>
      <c r="F175" s="2"/>
      <c r="G175" s="2"/>
      <c r="H175" s="3" t="s">
        <v>14399</v>
      </c>
      <c r="I175" s="3" t="s">
        <v>14431</v>
      </c>
      <c r="J175" s="3" t="s">
        <v>14401</v>
      </c>
      <c r="K175" s="3" t="s">
        <v>14402</v>
      </c>
      <c r="L175" s="20">
        <v>5.0</v>
      </c>
      <c r="M175" s="3" t="s">
        <v>14872</v>
      </c>
      <c r="N175" s="3" t="s">
        <v>14873</v>
      </c>
      <c r="O175" s="3" t="s">
        <v>14874</v>
      </c>
      <c r="P175" s="20">
        <v>4.0</v>
      </c>
      <c r="Q175" s="20">
        <v>0.0</v>
      </c>
      <c r="R175" s="20">
        <v>1.0</v>
      </c>
      <c r="S175" s="20">
        <v>0.0</v>
      </c>
      <c r="T175" s="2"/>
      <c r="U175" s="2"/>
    </row>
    <row r="176">
      <c r="A176" s="3" t="s">
        <v>14875</v>
      </c>
      <c r="B176" s="3" t="s">
        <v>14876</v>
      </c>
      <c r="C176" s="31">
        <v>46009.45833333333</v>
      </c>
      <c r="D176" s="31">
        <v>46009.47916666667</v>
      </c>
      <c r="E176" s="32">
        <v>0.5</v>
      </c>
      <c r="F176" s="2"/>
      <c r="G176" s="2"/>
      <c r="H176" s="3" t="s">
        <v>14399</v>
      </c>
      <c r="I176" s="3" t="s">
        <v>14400</v>
      </c>
      <c r="J176" s="3" t="s">
        <v>14684</v>
      </c>
      <c r="K176" s="3" t="s">
        <v>14399</v>
      </c>
      <c r="L176" s="20">
        <v>0.0</v>
      </c>
      <c r="M176" s="2"/>
      <c r="N176" s="2"/>
      <c r="O176" s="2"/>
      <c r="P176" s="20">
        <v>0.0</v>
      </c>
      <c r="Q176" s="20">
        <v>0.0</v>
      </c>
      <c r="R176" s="20">
        <v>0.0</v>
      </c>
      <c r="S176" s="20">
        <v>0.0</v>
      </c>
      <c r="T176" s="2"/>
      <c r="U176" s="2"/>
    </row>
    <row r="177">
      <c r="A177" s="3" t="s">
        <v>14877</v>
      </c>
      <c r="B177" s="3" t="s">
        <v>14878</v>
      </c>
      <c r="C177" s="31">
        <v>46009.47916666667</v>
      </c>
      <c r="D177" s="31">
        <v>46009.5</v>
      </c>
      <c r="E177" s="32">
        <v>0.5</v>
      </c>
      <c r="G177" s="2"/>
      <c r="H177" s="3" t="s">
        <v>14399</v>
      </c>
      <c r="I177" s="3" t="s">
        <v>14431</v>
      </c>
      <c r="J177" s="3" t="s">
        <v>14401</v>
      </c>
      <c r="K177" s="3" t="s">
        <v>14399</v>
      </c>
      <c r="L177" s="20">
        <v>3.0</v>
      </c>
      <c r="M177" s="3" t="s">
        <v>14879</v>
      </c>
      <c r="N177" s="3" t="s">
        <v>14879</v>
      </c>
      <c r="O177" s="3" t="s">
        <v>14550</v>
      </c>
      <c r="P177" s="20">
        <v>3.0</v>
      </c>
      <c r="Q177" s="20">
        <v>0.0</v>
      </c>
      <c r="R177" s="20">
        <v>0.0</v>
      </c>
      <c r="S177" s="20">
        <v>0.0</v>
      </c>
      <c r="T177" s="2"/>
      <c r="U177" s="2"/>
    </row>
    <row r="178">
      <c r="A178" s="3" t="s">
        <v>14880</v>
      </c>
      <c r="B178" s="3" t="s">
        <v>14881</v>
      </c>
      <c r="C178" s="31">
        <v>46009.5</v>
      </c>
      <c r="D178" s="31">
        <v>46009.52083333333</v>
      </c>
      <c r="E178" s="32">
        <v>0.5</v>
      </c>
      <c r="F178" s="2"/>
      <c r="G178" s="2"/>
      <c r="H178" s="3" t="s">
        <v>14399</v>
      </c>
      <c r="I178" s="3" t="s">
        <v>14431</v>
      </c>
      <c r="J178" s="3" t="s">
        <v>14401</v>
      </c>
      <c r="K178" s="3" t="s">
        <v>14402</v>
      </c>
      <c r="L178" s="20">
        <v>4.0</v>
      </c>
      <c r="M178" s="3" t="s">
        <v>14882</v>
      </c>
      <c r="N178" s="3" t="s">
        <v>14883</v>
      </c>
      <c r="O178" s="3" t="s">
        <v>14884</v>
      </c>
      <c r="P178" s="20">
        <v>3.0</v>
      </c>
      <c r="Q178" s="20">
        <v>0.0</v>
      </c>
      <c r="R178" s="20">
        <v>0.0</v>
      </c>
      <c r="S178" s="20">
        <v>1.0</v>
      </c>
      <c r="T178" s="2"/>
      <c r="U178" s="2"/>
    </row>
    <row r="179">
      <c r="A179" s="3" t="s">
        <v>14885</v>
      </c>
      <c r="B179" s="3" t="s">
        <v>14878</v>
      </c>
      <c r="C179" s="31">
        <v>46009.54166666667</v>
      </c>
      <c r="D179" s="31">
        <v>46009.5625</v>
      </c>
      <c r="E179" s="32">
        <v>0.5</v>
      </c>
      <c r="F179" s="2"/>
      <c r="G179" s="2"/>
      <c r="H179" s="3" t="s">
        <v>14399</v>
      </c>
      <c r="I179" s="3" t="s">
        <v>14431</v>
      </c>
      <c r="J179" s="3" t="s">
        <v>14401</v>
      </c>
      <c r="K179" s="3" t="s">
        <v>14399</v>
      </c>
      <c r="L179" s="20">
        <v>3.0</v>
      </c>
      <c r="M179" s="3" t="s">
        <v>14886</v>
      </c>
      <c r="N179" s="3" t="s">
        <v>14886</v>
      </c>
      <c r="O179" s="3" t="s">
        <v>14550</v>
      </c>
      <c r="P179" s="20">
        <v>3.0</v>
      </c>
      <c r="Q179" s="20">
        <v>0.0</v>
      </c>
      <c r="R179" s="20">
        <v>0.0</v>
      </c>
      <c r="S179" s="20">
        <v>0.0</v>
      </c>
      <c r="T179" s="2"/>
      <c r="U179" s="2"/>
    </row>
    <row r="180">
      <c r="A180" s="3" t="s">
        <v>14887</v>
      </c>
      <c r="B180" s="3" t="s">
        <v>14888</v>
      </c>
      <c r="C180" s="31">
        <v>46009.60416666667</v>
      </c>
      <c r="D180" s="31">
        <v>46009.625</v>
      </c>
      <c r="E180" s="32">
        <v>0.5</v>
      </c>
      <c r="F180" s="2"/>
      <c r="G180" s="2"/>
      <c r="H180" s="3" t="s">
        <v>14399</v>
      </c>
      <c r="I180" s="3" t="s">
        <v>14431</v>
      </c>
      <c r="J180" s="3" t="s">
        <v>14612</v>
      </c>
      <c r="K180" s="3" t="s">
        <v>14399</v>
      </c>
      <c r="L180" s="20">
        <v>2.0</v>
      </c>
      <c r="M180" s="3" t="s">
        <v>14626</v>
      </c>
      <c r="N180" s="3" t="s">
        <v>14626</v>
      </c>
      <c r="O180" s="3" t="s">
        <v>14501</v>
      </c>
      <c r="P180" s="20">
        <v>2.0</v>
      </c>
      <c r="Q180" s="20">
        <v>0.0</v>
      </c>
      <c r="R180" s="20">
        <v>0.0</v>
      </c>
      <c r="S180" s="20">
        <v>0.0</v>
      </c>
      <c r="T180" s="2"/>
      <c r="U180" s="2"/>
    </row>
    <row r="181">
      <c r="A181" s="3" t="s">
        <v>14889</v>
      </c>
      <c r="B181" s="3" t="s">
        <v>14474</v>
      </c>
      <c r="C181" s="31">
        <v>46009.70833333333</v>
      </c>
      <c r="D181" s="31">
        <v>46009.72916666667</v>
      </c>
      <c r="E181" s="32">
        <v>0.5</v>
      </c>
      <c r="F181" s="2"/>
      <c r="G181" s="3" t="s">
        <v>14475</v>
      </c>
      <c r="H181" s="3" t="s">
        <v>14399</v>
      </c>
      <c r="I181" s="3" t="s">
        <v>14431</v>
      </c>
      <c r="J181" s="3" t="s">
        <v>14476</v>
      </c>
      <c r="K181" s="3" t="s">
        <v>14402</v>
      </c>
      <c r="L181" s="20">
        <v>17.0</v>
      </c>
      <c r="M181" s="3" t="s">
        <v>14890</v>
      </c>
      <c r="N181" s="3" t="s">
        <v>14891</v>
      </c>
      <c r="O181" s="3" t="s">
        <v>14892</v>
      </c>
      <c r="P181" s="20">
        <v>10.0</v>
      </c>
      <c r="Q181" s="20">
        <v>1.0</v>
      </c>
      <c r="R181" s="20">
        <v>1.0</v>
      </c>
      <c r="S181" s="20">
        <v>5.0</v>
      </c>
      <c r="T181" s="2"/>
      <c r="U181" s="2"/>
    </row>
    <row r="182">
      <c r="A182" s="3" t="s">
        <v>14893</v>
      </c>
      <c r="B182" s="3" t="s">
        <v>14894</v>
      </c>
      <c r="C182" s="31">
        <v>46010.4375</v>
      </c>
      <c r="D182" s="31">
        <v>46010.45833333333</v>
      </c>
      <c r="E182" s="32">
        <v>0.5</v>
      </c>
      <c r="F182" s="2"/>
      <c r="G182" s="2"/>
      <c r="H182" s="3" t="s">
        <v>14399</v>
      </c>
      <c r="I182" s="3" t="s">
        <v>14431</v>
      </c>
      <c r="J182" s="3" t="s">
        <v>14684</v>
      </c>
      <c r="K182" s="3" t="s">
        <v>14399</v>
      </c>
      <c r="L182" s="20">
        <v>3.0</v>
      </c>
      <c r="M182" s="3" t="s">
        <v>14895</v>
      </c>
      <c r="N182" s="3" t="s">
        <v>14895</v>
      </c>
      <c r="O182" s="3" t="s">
        <v>14550</v>
      </c>
      <c r="P182" s="20">
        <v>3.0</v>
      </c>
      <c r="Q182" s="20">
        <v>0.0</v>
      </c>
      <c r="R182" s="20">
        <v>0.0</v>
      </c>
      <c r="S182" s="20">
        <v>0.0</v>
      </c>
      <c r="T182" s="2"/>
      <c r="U182" s="2"/>
    </row>
    <row r="183">
      <c r="A183" s="3" t="s">
        <v>14896</v>
      </c>
      <c r="B183" s="3" t="s">
        <v>14897</v>
      </c>
      <c r="C183" s="31">
        <v>46013.45833333333</v>
      </c>
      <c r="D183" s="31">
        <v>46013.47916666667</v>
      </c>
      <c r="E183" s="32">
        <v>0.5</v>
      </c>
      <c r="F183" s="2"/>
      <c r="G183" s="2"/>
      <c r="H183" s="3" t="s">
        <v>14399</v>
      </c>
      <c r="I183" s="3" t="s">
        <v>14431</v>
      </c>
      <c r="J183" s="3" t="s">
        <v>14684</v>
      </c>
      <c r="K183" s="3" t="s">
        <v>14399</v>
      </c>
      <c r="L183" s="20">
        <v>2.0</v>
      </c>
      <c r="M183" s="3" t="s">
        <v>14898</v>
      </c>
      <c r="N183" s="3" t="s">
        <v>14898</v>
      </c>
      <c r="O183" s="3" t="s">
        <v>14501</v>
      </c>
      <c r="P183" s="20">
        <v>2.0</v>
      </c>
      <c r="Q183" s="20">
        <v>0.0</v>
      </c>
      <c r="R183" s="20">
        <v>0.0</v>
      </c>
      <c r="S183" s="20">
        <v>0.0</v>
      </c>
      <c r="T183" s="2"/>
      <c r="U183" s="2"/>
    </row>
    <row r="184">
      <c r="A184" s="3" t="s">
        <v>14899</v>
      </c>
      <c r="B184" s="3" t="s">
        <v>14900</v>
      </c>
      <c r="C184" s="31">
        <v>46013.48958333333</v>
      </c>
      <c r="D184" s="31">
        <v>46013.5</v>
      </c>
      <c r="E184" s="32">
        <v>0.25</v>
      </c>
      <c r="F184" s="5" t="s">
        <v>14901</v>
      </c>
      <c r="G184" s="3" t="s">
        <v>14902</v>
      </c>
      <c r="H184" s="3" t="s">
        <v>14399</v>
      </c>
      <c r="I184" s="3" t="s">
        <v>14431</v>
      </c>
      <c r="J184" s="3" t="s">
        <v>14657</v>
      </c>
      <c r="K184" s="3" t="s">
        <v>14399</v>
      </c>
      <c r="L184" s="20">
        <v>2.0</v>
      </c>
      <c r="M184" s="3" t="s">
        <v>14689</v>
      </c>
      <c r="N184" s="3" t="s">
        <v>14689</v>
      </c>
      <c r="O184" s="3" t="s">
        <v>14501</v>
      </c>
      <c r="P184" s="20">
        <v>2.0</v>
      </c>
      <c r="Q184" s="20">
        <v>0.0</v>
      </c>
      <c r="R184" s="20">
        <v>0.0</v>
      </c>
      <c r="S184" s="20">
        <v>0.0</v>
      </c>
      <c r="T184" s="2"/>
      <c r="U184" s="2"/>
    </row>
    <row r="185">
      <c r="A185" s="3" t="s">
        <v>14903</v>
      </c>
      <c r="B185" s="3" t="s">
        <v>14904</v>
      </c>
      <c r="C185" s="31">
        <v>46013.5</v>
      </c>
      <c r="D185" s="31">
        <v>46013.52083333333</v>
      </c>
      <c r="E185" s="32">
        <v>0.5</v>
      </c>
      <c r="F185" s="5" t="s">
        <v>14905</v>
      </c>
      <c r="G185" s="3" t="s">
        <v>14906</v>
      </c>
      <c r="H185" s="3" t="s">
        <v>14399</v>
      </c>
      <c r="I185" s="3" t="s">
        <v>14431</v>
      </c>
      <c r="J185" s="3" t="s">
        <v>14657</v>
      </c>
      <c r="K185" s="3" t="s">
        <v>14399</v>
      </c>
      <c r="L185" s="20">
        <v>6.0</v>
      </c>
      <c r="M185" s="3" t="s">
        <v>14907</v>
      </c>
      <c r="N185" s="3" t="s">
        <v>14907</v>
      </c>
      <c r="O185" s="3" t="s">
        <v>14908</v>
      </c>
      <c r="P185" s="20">
        <v>4.0</v>
      </c>
      <c r="Q185" s="20">
        <v>0.0</v>
      </c>
      <c r="R185" s="20">
        <v>0.0</v>
      </c>
      <c r="S185" s="20">
        <v>2.0</v>
      </c>
      <c r="T185" s="2"/>
      <c r="U185" s="2"/>
    </row>
    <row r="186">
      <c r="A186" s="3" t="s">
        <v>14909</v>
      </c>
      <c r="B186" s="3" t="s">
        <v>14910</v>
      </c>
      <c r="C186" s="31">
        <v>46013.54166666667</v>
      </c>
      <c r="D186" s="31">
        <v>46013.55208333333</v>
      </c>
      <c r="E186" s="32">
        <v>0.25</v>
      </c>
      <c r="F186" s="2"/>
      <c r="G186" s="2"/>
      <c r="H186" s="3" t="s">
        <v>14399</v>
      </c>
      <c r="I186" s="3" t="s">
        <v>14538</v>
      </c>
      <c r="J186" s="3" t="s">
        <v>14401</v>
      </c>
      <c r="K186" s="3" t="s">
        <v>14399</v>
      </c>
      <c r="L186" s="20">
        <v>2.0</v>
      </c>
      <c r="M186" s="3" t="s">
        <v>14753</v>
      </c>
      <c r="N186" s="3" t="s">
        <v>14753</v>
      </c>
      <c r="O186" s="3" t="s">
        <v>14680</v>
      </c>
      <c r="P186" s="20">
        <v>1.0</v>
      </c>
      <c r="Q186" s="20">
        <v>0.0</v>
      </c>
      <c r="R186" s="20">
        <v>0.0</v>
      </c>
      <c r="S186" s="20">
        <v>1.0</v>
      </c>
      <c r="T186" s="2"/>
      <c r="U186" s="2"/>
    </row>
    <row r="187">
      <c r="A187" s="3" t="s">
        <v>14911</v>
      </c>
      <c r="B187" s="3" t="s">
        <v>14828</v>
      </c>
      <c r="C187" s="31">
        <v>46013.60416666667</v>
      </c>
      <c r="D187" s="31">
        <v>46013.625</v>
      </c>
      <c r="E187" s="32">
        <v>0.5</v>
      </c>
      <c r="F187" s="2"/>
      <c r="G187" s="3" t="s">
        <v>14912</v>
      </c>
      <c r="H187" s="3" t="s">
        <v>14399</v>
      </c>
      <c r="I187" s="3" t="s">
        <v>14431</v>
      </c>
      <c r="J187" s="3" t="s">
        <v>14684</v>
      </c>
      <c r="K187" s="3" t="s">
        <v>14402</v>
      </c>
      <c r="L187" s="20">
        <v>3.0</v>
      </c>
      <c r="M187" s="3" t="s">
        <v>14830</v>
      </c>
      <c r="N187" s="3" t="s">
        <v>14830</v>
      </c>
      <c r="O187" s="3" t="s">
        <v>14913</v>
      </c>
      <c r="P187" s="20">
        <v>1.0</v>
      </c>
      <c r="Q187" s="20">
        <v>0.0</v>
      </c>
      <c r="R187" s="20">
        <v>0.0</v>
      </c>
      <c r="S187" s="20">
        <v>2.0</v>
      </c>
      <c r="T187" s="2"/>
      <c r="U187" s="2"/>
    </row>
    <row r="188">
      <c r="A188" s="3" t="s">
        <v>14914</v>
      </c>
      <c r="B188" s="3" t="s">
        <v>14915</v>
      </c>
      <c r="C188" s="31">
        <v>46014.39583333333</v>
      </c>
      <c r="D188" s="31">
        <v>46014.41666666667</v>
      </c>
      <c r="E188" s="32">
        <v>0.5</v>
      </c>
      <c r="F188" s="2"/>
      <c r="G188" s="2"/>
      <c r="H188" s="3" t="s">
        <v>14399</v>
      </c>
      <c r="I188" s="3" t="s">
        <v>14538</v>
      </c>
      <c r="J188" s="3" t="s">
        <v>14401</v>
      </c>
      <c r="K188" s="3" t="s">
        <v>14399</v>
      </c>
      <c r="L188" s="20">
        <v>2.0</v>
      </c>
      <c r="M188" s="3" t="s">
        <v>14753</v>
      </c>
      <c r="N188" s="3" t="s">
        <v>14753</v>
      </c>
      <c r="O188" s="3" t="s">
        <v>14680</v>
      </c>
      <c r="P188" s="20">
        <v>1.0</v>
      </c>
      <c r="Q188" s="20">
        <v>0.0</v>
      </c>
      <c r="R188" s="20">
        <v>0.0</v>
      </c>
      <c r="S188" s="20">
        <v>1.0</v>
      </c>
      <c r="T188" s="2"/>
      <c r="U188" s="2"/>
    </row>
    <row r="189">
      <c r="A189" s="3" t="s">
        <v>14916</v>
      </c>
      <c r="B189" s="3" t="s">
        <v>14531</v>
      </c>
      <c r="C189" s="31">
        <v>46014.4375</v>
      </c>
      <c r="D189" s="31">
        <v>46014.45833333333</v>
      </c>
      <c r="E189" s="32">
        <v>0.5</v>
      </c>
      <c r="F189" s="2"/>
      <c r="G189" s="2"/>
      <c r="H189" s="3" t="s">
        <v>14399</v>
      </c>
      <c r="I189" s="3" t="s">
        <v>14400</v>
      </c>
      <c r="J189" s="3" t="s">
        <v>14401</v>
      </c>
      <c r="K189" s="3" t="s">
        <v>14402</v>
      </c>
      <c r="L189" s="20">
        <v>4.0</v>
      </c>
      <c r="M189" s="3" t="s">
        <v>14532</v>
      </c>
      <c r="N189" s="3" t="s">
        <v>14532</v>
      </c>
      <c r="O189" s="3" t="s">
        <v>14533</v>
      </c>
      <c r="P189" s="20">
        <v>1.0</v>
      </c>
      <c r="Q189" s="20">
        <v>0.0</v>
      </c>
      <c r="R189" s="20">
        <v>0.0</v>
      </c>
      <c r="S189" s="20">
        <v>3.0</v>
      </c>
      <c r="T189" s="2"/>
      <c r="U189" s="2"/>
    </row>
    <row r="190">
      <c r="A190" s="3" t="s">
        <v>14917</v>
      </c>
      <c r="B190" s="3" t="s">
        <v>14417</v>
      </c>
      <c r="C190" s="31">
        <v>46014.5</v>
      </c>
      <c r="D190" s="31">
        <v>46014.52083333333</v>
      </c>
      <c r="E190" s="32">
        <v>0.5</v>
      </c>
      <c r="F190" s="2"/>
      <c r="G190" s="3" t="s">
        <v>14418</v>
      </c>
      <c r="H190" s="3" t="s">
        <v>14399</v>
      </c>
      <c r="I190" s="3" t="s">
        <v>14431</v>
      </c>
      <c r="J190" s="3" t="s">
        <v>14401</v>
      </c>
      <c r="K190" s="3" t="s">
        <v>14402</v>
      </c>
      <c r="L190" s="20">
        <v>4.0</v>
      </c>
      <c r="M190" s="3" t="s">
        <v>14747</v>
      </c>
      <c r="N190" s="3" t="s">
        <v>14748</v>
      </c>
      <c r="O190" s="3" t="s">
        <v>14918</v>
      </c>
      <c r="P190" s="20">
        <v>3.0</v>
      </c>
      <c r="Q190" s="20">
        <v>0.0</v>
      </c>
      <c r="R190" s="20">
        <v>1.0</v>
      </c>
      <c r="S190" s="20">
        <v>0.0</v>
      </c>
      <c r="T190" s="2"/>
      <c r="U190" s="2"/>
    </row>
    <row r="191">
      <c r="A191" s="3" t="s">
        <v>14919</v>
      </c>
      <c r="B191" s="3" t="s">
        <v>14920</v>
      </c>
      <c r="C191" s="31">
        <v>46014.5625</v>
      </c>
      <c r="D191" s="31">
        <v>46014.58333333333</v>
      </c>
      <c r="E191" s="32">
        <v>0.5</v>
      </c>
      <c r="F191" s="2"/>
      <c r="G191" s="2"/>
      <c r="H191" s="3" t="s">
        <v>14399</v>
      </c>
      <c r="I191" s="3" t="s">
        <v>14431</v>
      </c>
      <c r="J191" s="3" t="s">
        <v>14684</v>
      </c>
      <c r="K191" s="3" t="s">
        <v>14402</v>
      </c>
      <c r="L191" s="20">
        <v>3.0</v>
      </c>
      <c r="M191" s="3" t="s">
        <v>14921</v>
      </c>
      <c r="N191" s="3" t="s">
        <v>14921</v>
      </c>
      <c r="O191" s="3" t="s">
        <v>14623</v>
      </c>
      <c r="P191" s="20">
        <v>2.0</v>
      </c>
      <c r="Q191" s="20">
        <v>0.0</v>
      </c>
      <c r="R191" s="20">
        <v>0.0</v>
      </c>
      <c r="S191" s="20">
        <v>1.0</v>
      </c>
      <c r="T191" s="2"/>
      <c r="U191" s="2"/>
    </row>
    <row r="192">
      <c r="A192" s="3" t="s">
        <v>14922</v>
      </c>
      <c r="B192" s="3" t="s">
        <v>14430</v>
      </c>
      <c r="C192" s="31">
        <v>46023.4375</v>
      </c>
      <c r="D192" s="31">
        <v>46023.45833333333</v>
      </c>
      <c r="E192" s="32">
        <v>0.5</v>
      </c>
      <c r="F192" s="2"/>
      <c r="G192" s="2"/>
      <c r="H192" s="3" t="s">
        <v>14399</v>
      </c>
      <c r="I192" s="3" t="s">
        <v>14746</v>
      </c>
      <c r="J192" s="3" t="s">
        <v>14401</v>
      </c>
      <c r="K192" s="3" t="s">
        <v>14402</v>
      </c>
      <c r="L192" s="20">
        <v>4.0</v>
      </c>
      <c r="M192" s="3" t="s">
        <v>14923</v>
      </c>
      <c r="N192" s="3" t="s">
        <v>14924</v>
      </c>
      <c r="O192" s="3" t="s">
        <v>14925</v>
      </c>
      <c r="P192" s="20">
        <v>3.0</v>
      </c>
      <c r="Q192" s="20">
        <v>1.0</v>
      </c>
      <c r="R192" s="20">
        <v>0.0</v>
      </c>
      <c r="S192" s="20">
        <v>0.0</v>
      </c>
      <c r="T192" s="2"/>
      <c r="U192" s="2"/>
      <c r="V192" s="2"/>
    </row>
    <row r="193">
      <c r="A193" s="3" t="s">
        <v>14926</v>
      </c>
      <c r="B193" s="3" t="s">
        <v>14438</v>
      </c>
      <c r="C193" s="31">
        <v>46023.58333333333</v>
      </c>
      <c r="D193" s="31">
        <v>46023.60416666667</v>
      </c>
      <c r="E193" s="32">
        <v>0.5</v>
      </c>
      <c r="F193" s="2"/>
      <c r="G193" s="2"/>
      <c r="H193" s="3" t="s">
        <v>14399</v>
      </c>
      <c r="I193" s="3" t="s">
        <v>14746</v>
      </c>
      <c r="J193" s="3" t="s">
        <v>14401</v>
      </c>
      <c r="K193" s="3" t="s">
        <v>14402</v>
      </c>
      <c r="L193" s="20">
        <v>7.0</v>
      </c>
      <c r="M193" s="3" t="s">
        <v>14927</v>
      </c>
      <c r="N193" s="3" t="s">
        <v>14927</v>
      </c>
      <c r="O193" s="3" t="s">
        <v>14928</v>
      </c>
      <c r="P193" s="20">
        <v>1.0</v>
      </c>
      <c r="Q193" s="20">
        <v>4.0</v>
      </c>
      <c r="R193" s="20">
        <v>0.0</v>
      </c>
      <c r="S193" s="20">
        <v>2.0</v>
      </c>
      <c r="T193" s="2"/>
      <c r="U193" s="2"/>
      <c r="V193" s="2"/>
    </row>
    <row r="194">
      <c r="A194" s="3" t="s">
        <v>14929</v>
      </c>
      <c r="B194" s="3" t="s">
        <v>14930</v>
      </c>
      <c r="C194" s="31">
        <v>46024.38541666667</v>
      </c>
      <c r="D194" s="31">
        <v>46024.39583333333</v>
      </c>
      <c r="E194" s="32">
        <v>0.25</v>
      </c>
      <c r="F194" s="2"/>
      <c r="G194" s="2"/>
      <c r="H194" s="3" t="s">
        <v>14399</v>
      </c>
      <c r="I194" s="3" t="s">
        <v>14538</v>
      </c>
      <c r="J194" s="3" t="s">
        <v>14401</v>
      </c>
      <c r="K194" s="3" t="s">
        <v>14399</v>
      </c>
      <c r="L194" s="20">
        <v>2.0</v>
      </c>
      <c r="M194" s="3" t="s">
        <v>14753</v>
      </c>
      <c r="N194" s="3" t="s">
        <v>14753</v>
      </c>
      <c r="O194" s="3" t="s">
        <v>14680</v>
      </c>
      <c r="P194" s="20">
        <v>1.0</v>
      </c>
      <c r="Q194" s="20">
        <v>0.0</v>
      </c>
      <c r="R194" s="20">
        <v>0.0</v>
      </c>
      <c r="S194" s="20">
        <v>1.0</v>
      </c>
      <c r="T194" s="2"/>
      <c r="U194" s="2"/>
      <c r="V194" s="2"/>
    </row>
    <row r="195">
      <c r="A195" s="3" t="s">
        <v>14931</v>
      </c>
      <c r="B195" s="3" t="s">
        <v>14407</v>
      </c>
      <c r="C195" s="31">
        <v>46024.39583333333</v>
      </c>
      <c r="D195" s="31">
        <v>46024.41666666667</v>
      </c>
      <c r="E195" s="32">
        <v>0.5</v>
      </c>
      <c r="G195" s="3" t="s">
        <v>14408</v>
      </c>
      <c r="H195" s="3" t="s">
        <v>14399</v>
      </c>
      <c r="I195" s="3" t="s">
        <v>14431</v>
      </c>
      <c r="J195" s="3" t="s">
        <v>14401</v>
      </c>
      <c r="K195" s="3" t="s">
        <v>14402</v>
      </c>
      <c r="L195" s="20">
        <v>5.0</v>
      </c>
      <c r="M195" s="3" t="s">
        <v>14802</v>
      </c>
      <c r="N195" s="3" t="s">
        <v>14802</v>
      </c>
      <c r="O195" s="3" t="s">
        <v>14932</v>
      </c>
      <c r="P195" s="20">
        <v>3.0</v>
      </c>
      <c r="Q195" s="20">
        <v>1.0</v>
      </c>
      <c r="R195" s="20">
        <v>0.0</v>
      </c>
      <c r="S195" s="20">
        <v>1.0</v>
      </c>
      <c r="T195" s="2"/>
      <c r="U195" s="2"/>
    </row>
    <row r="196">
      <c r="A196" s="3" t="s">
        <v>14933</v>
      </c>
      <c r="B196" s="3" t="s">
        <v>14934</v>
      </c>
      <c r="C196" s="31">
        <v>46027.39583333333</v>
      </c>
      <c r="D196" s="31">
        <v>46027.41666666667</v>
      </c>
      <c r="E196" s="32">
        <v>0.5</v>
      </c>
      <c r="F196" s="2"/>
      <c r="G196" s="3" t="s">
        <v>14935</v>
      </c>
      <c r="H196" s="3" t="s">
        <v>14399</v>
      </c>
      <c r="I196" s="3" t="s">
        <v>14431</v>
      </c>
      <c r="J196" s="3" t="s">
        <v>14401</v>
      </c>
      <c r="K196" s="3" t="s">
        <v>14399</v>
      </c>
      <c r="L196" s="20">
        <v>2.0</v>
      </c>
      <c r="M196" s="3" t="s">
        <v>14753</v>
      </c>
      <c r="N196" s="3" t="s">
        <v>14753</v>
      </c>
      <c r="O196" s="3" t="s">
        <v>14501</v>
      </c>
      <c r="P196" s="20">
        <v>2.0</v>
      </c>
      <c r="Q196" s="20">
        <v>0.0</v>
      </c>
      <c r="R196" s="20">
        <v>0.0</v>
      </c>
      <c r="S196" s="20">
        <v>0.0</v>
      </c>
      <c r="T196" s="2"/>
      <c r="U196" s="2"/>
    </row>
    <row r="197">
      <c r="A197" s="3" t="s">
        <v>14936</v>
      </c>
      <c r="B197" s="3" t="s">
        <v>14531</v>
      </c>
      <c r="C197" s="31">
        <v>46027.58333333333</v>
      </c>
      <c r="D197" s="31">
        <v>46027.60416666667</v>
      </c>
      <c r="E197" s="32">
        <v>0.5</v>
      </c>
      <c r="G197" s="2"/>
      <c r="H197" s="3" t="s">
        <v>14399</v>
      </c>
      <c r="I197" s="3" t="s">
        <v>14400</v>
      </c>
      <c r="J197" s="3" t="s">
        <v>14401</v>
      </c>
      <c r="K197" s="3" t="s">
        <v>14402</v>
      </c>
      <c r="L197" s="20">
        <v>4.0</v>
      </c>
      <c r="M197" s="3" t="s">
        <v>14532</v>
      </c>
      <c r="N197" s="3" t="s">
        <v>14532</v>
      </c>
      <c r="O197" s="3" t="s">
        <v>14533</v>
      </c>
      <c r="P197" s="20">
        <v>1.0</v>
      </c>
      <c r="Q197" s="20">
        <v>0.0</v>
      </c>
      <c r="R197" s="20">
        <v>0.0</v>
      </c>
      <c r="S197" s="20">
        <v>3.0</v>
      </c>
      <c r="T197" s="2"/>
      <c r="U197" s="2"/>
      <c r="V197" s="2"/>
    </row>
    <row r="198">
      <c r="A198" s="3" t="s">
        <v>14937</v>
      </c>
      <c r="B198" s="3" t="s">
        <v>14828</v>
      </c>
      <c r="C198" s="31">
        <v>46027.60416666667</v>
      </c>
      <c r="D198" s="31">
        <v>46027.625</v>
      </c>
      <c r="E198" s="32">
        <v>0.5</v>
      </c>
      <c r="F198" s="2"/>
      <c r="G198" s="3" t="s">
        <v>14912</v>
      </c>
      <c r="H198" s="3" t="s">
        <v>14399</v>
      </c>
      <c r="I198" s="3" t="s">
        <v>14431</v>
      </c>
      <c r="J198" s="3" t="s">
        <v>14684</v>
      </c>
      <c r="K198" s="3" t="s">
        <v>14402</v>
      </c>
      <c r="L198" s="20">
        <v>3.0</v>
      </c>
      <c r="M198" s="3" t="s">
        <v>14830</v>
      </c>
      <c r="N198" s="3" t="s">
        <v>14830</v>
      </c>
      <c r="O198" s="3" t="s">
        <v>14913</v>
      </c>
      <c r="P198" s="20">
        <v>1.0</v>
      </c>
      <c r="Q198" s="20">
        <v>0.0</v>
      </c>
      <c r="R198" s="20">
        <v>0.0</v>
      </c>
      <c r="S198" s="20">
        <v>2.0</v>
      </c>
      <c r="T198" s="2"/>
      <c r="U198" s="2"/>
      <c r="V198" s="2"/>
    </row>
    <row r="199">
      <c r="A199" s="3" t="s">
        <v>14938</v>
      </c>
      <c r="B199" s="3" t="s">
        <v>14490</v>
      </c>
      <c r="C199" s="31">
        <v>46028.54166666667</v>
      </c>
      <c r="D199" s="31">
        <v>46028.5625</v>
      </c>
      <c r="E199" s="32">
        <v>0.5</v>
      </c>
      <c r="F199" s="2"/>
      <c r="G199" s="3" t="s">
        <v>14491</v>
      </c>
      <c r="H199" s="3" t="s">
        <v>14399</v>
      </c>
      <c r="I199" s="3" t="s">
        <v>14431</v>
      </c>
      <c r="J199" s="3" t="s">
        <v>14401</v>
      </c>
      <c r="K199" s="3" t="s">
        <v>14402</v>
      </c>
      <c r="L199" s="20">
        <v>5.0</v>
      </c>
      <c r="M199" s="3" t="s">
        <v>14809</v>
      </c>
      <c r="N199" s="3" t="s">
        <v>14809</v>
      </c>
      <c r="O199" s="3" t="s">
        <v>14819</v>
      </c>
      <c r="P199" s="20">
        <v>4.0</v>
      </c>
      <c r="Q199" s="20">
        <v>0.0</v>
      </c>
      <c r="R199" s="20">
        <v>0.0</v>
      </c>
      <c r="S199" s="20">
        <v>1.0</v>
      </c>
      <c r="T199" s="2"/>
      <c r="U199" s="2"/>
      <c r="V199" s="2"/>
    </row>
    <row r="200">
      <c r="A200" s="3" t="s">
        <v>14939</v>
      </c>
      <c r="B200" s="3" t="s">
        <v>14920</v>
      </c>
      <c r="C200" s="31">
        <v>46028.5625</v>
      </c>
      <c r="D200" s="31">
        <v>46028.58333333333</v>
      </c>
      <c r="E200" s="32">
        <v>0.5</v>
      </c>
      <c r="G200" s="2"/>
      <c r="H200" s="3" t="s">
        <v>14399</v>
      </c>
      <c r="I200" s="3" t="s">
        <v>14431</v>
      </c>
      <c r="J200" s="3" t="s">
        <v>14684</v>
      </c>
      <c r="K200" s="3" t="s">
        <v>14402</v>
      </c>
      <c r="L200" s="20">
        <v>3.0</v>
      </c>
      <c r="M200" s="3" t="s">
        <v>14921</v>
      </c>
      <c r="N200" s="3" t="s">
        <v>14921</v>
      </c>
      <c r="O200" s="3" t="s">
        <v>14807</v>
      </c>
      <c r="P200" s="20">
        <v>2.0</v>
      </c>
      <c r="Q200" s="20">
        <v>1.0</v>
      </c>
      <c r="R200" s="20">
        <v>0.0</v>
      </c>
      <c r="S200" s="20">
        <v>0.0</v>
      </c>
      <c r="T200" s="2"/>
      <c r="U200" s="2"/>
      <c r="V200" s="2"/>
    </row>
    <row r="201">
      <c r="A201" s="3" t="s">
        <v>14940</v>
      </c>
      <c r="B201" s="3" t="s">
        <v>14398</v>
      </c>
      <c r="C201" s="31">
        <v>46028.58333333333</v>
      </c>
      <c r="D201" s="31">
        <v>46028.60416666667</v>
      </c>
      <c r="E201" s="32">
        <v>0.5</v>
      </c>
      <c r="F201" s="2"/>
      <c r="G201" s="2"/>
      <c r="H201" s="3" t="s">
        <v>14399</v>
      </c>
      <c r="I201" s="3" t="s">
        <v>14431</v>
      </c>
      <c r="J201" s="3" t="s">
        <v>14401</v>
      </c>
      <c r="K201" s="3" t="s">
        <v>14402</v>
      </c>
      <c r="L201" s="20">
        <v>10.0</v>
      </c>
      <c r="M201" s="3" t="s">
        <v>14755</v>
      </c>
      <c r="N201" s="3" t="s">
        <v>14756</v>
      </c>
      <c r="O201" s="3" t="s">
        <v>14941</v>
      </c>
      <c r="P201" s="20">
        <v>4.0</v>
      </c>
      <c r="Q201" s="20">
        <v>1.0</v>
      </c>
      <c r="R201" s="20">
        <v>0.0</v>
      </c>
      <c r="S201" s="20">
        <v>5.0</v>
      </c>
      <c r="T201" s="2"/>
      <c r="U201" s="2"/>
    </row>
    <row r="202">
      <c r="A202" s="3" t="s">
        <v>14942</v>
      </c>
      <c r="B202" s="3" t="s">
        <v>14943</v>
      </c>
      <c r="C202" s="31">
        <v>46029.419444444444</v>
      </c>
      <c r="D202" s="31">
        <v>46029.455555555556</v>
      </c>
      <c r="E202" s="32">
        <v>0.8666666666666667</v>
      </c>
      <c r="F202" s="2"/>
      <c r="G202" s="2"/>
      <c r="H202" s="3" t="s">
        <v>14399</v>
      </c>
      <c r="I202" s="3" t="s">
        <v>14538</v>
      </c>
      <c r="J202" s="3" t="s">
        <v>14857</v>
      </c>
      <c r="K202" s="3" t="s">
        <v>14402</v>
      </c>
      <c r="L202" s="20">
        <v>20.0</v>
      </c>
      <c r="M202" s="3" t="s">
        <v>14944</v>
      </c>
      <c r="N202" s="3" t="s">
        <v>14945</v>
      </c>
      <c r="O202" s="3" t="s">
        <v>14946</v>
      </c>
      <c r="P202" s="20">
        <v>17.0</v>
      </c>
      <c r="Q202" s="20">
        <v>0.0</v>
      </c>
      <c r="R202" s="20">
        <v>0.0</v>
      </c>
      <c r="S202" s="20">
        <v>3.0</v>
      </c>
      <c r="T202" s="2"/>
      <c r="U202" s="2"/>
    </row>
    <row r="203">
      <c r="A203" s="3" t="s">
        <v>14947</v>
      </c>
      <c r="B203" s="3" t="s">
        <v>14591</v>
      </c>
      <c r="C203" s="31">
        <v>46030.33333333333</v>
      </c>
      <c r="D203" s="31">
        <v>46030.35416666667</v>
      </c>
      <c r="E203" s="32">
        <v>0.5</v>
      </c>
      <c r="F203" s="2"/>
      <c r="G203" s="2"/>
      <c r="H203" s="3" t="s">
        <v>14399</v>
      </c>
      <c r="I203" s="3" t="s">
        <v>14431</v>
      </c>
      <c r="J203" s="3" t="s">
        <v>14401</v>
      </c>
      <c r="K203" s="3" t="s">
        <v>14402</v>
      </c>
      <c r="L203" s="20">
        <v>5.0</v>
      </c>
      <c r="M203" s="3" t="s">
        <v>14869</v>
      </c>
      <c r="N203" s="3" t="s">
        <v>14869</v>
      </c>
      <c r="O203" s="3" t="s">
        <v>14948</v>
      </c>
      <c r="P203" s="20">
        <v>3.0</v>
      </c>
      <c r="Q203" s="20">
        <v>0.0</v>
      </c>
      <c r="R203" s="20">
        <v>0.0</v>
      </c>
      <c r="S203" s="20">
        <v>2.0</v>
      </c>
      <c r="T203" s="2"/>
      <c r="U203" s="2"/>
      <c r="V203" s="3" t="s">
        <v>14949</v>
      </c>
    </row>
    <row r="204">
      <c r="A204" s="3" t="s">
        <v>14950</v>
      </c>
      <c r="B204" s="3" t="s">
        <v>14423</v>
      </c>
      <c r="C204" s="31">
        <v>46030.39583333333</v>
      </c>
      <c r="D204" s="31">
        <v>46030.41666666667</v>
      </c>
      <c r="E204" s="32">
        <v>0.5</v>
      </c>
      <c r="F204" s="2"/>
      <c r="G204" s="3" t="s">
        <v>14424</v>
      </c>
      <c r="H204" s="3" t="s">
        <v>14399</v>
      </c>
      <c r="I204" s="3" t="s">
        <v>14431</v>
      </c>
      <c r="J204" s="3" t="s">
        <v>14425</v>
      </c>
      <c r="K204" s="3" t="s">
        <v>14402</v>
      </c>
      <c r="L204" s="20">
        <v>7.0</v>
      </c>
      <c r="M204" s="3" t="s">
        <v>14951</v>
      </c>
      <c r="N204" s="3" t="s">
        <v>14951</v>
      </c>
      <c r="O204" s="3" t="s">
        <v>14952</v>
      </c>
      <c r="P204" s="20">
        <v>1.0</v>
      </c>
      <c r="Q204" s="20">
        <v>0.0</v>
      </c>
      <c r="R204" s="20">
        <v>0.0</v>
      </c>
      <c r="S204" s="20">
        <v>6.0</v>
      </c>
      <c r="T204" s="2"/>
      <c r="U204" s="2"/>
      <c r="V204" s="3" t="s">
        <v>14953</v>
      </c>
    </row>
    <row r="205">
      <c r="A205" s="3" t="s">
        <v>14954</v>
      </c>
      <c r="B205" s="3" t="s">
        <v>14585</v>
      </c>
      <c r="C205" s="31">
        <v>46030.4375</v>
      </c>
      <c r="D205" s="31">
        <v>46030.45833333333</v>
      </c>
      <c r="E205" s="32">
        <v>0.5</v>
      </c>
      <c r="F205" s="2"/>
      <c r="G205" s="2"/>
      <c r="H205" s="3" t="s">
        <v>14399</v>
      </c>
      <c r="I205" s="3" t="s">
        <v>14431</v>
      </c>
      <c r="J205" s="3" t="s">
        <v>14401</v>
      </c>
      <c r="K205" s="3" t="s">
        <v>14402</v>
      </c>
      <c r="L205" s="20">
        <v>3.0</v>
      </c>
      <c r="M205" s="3" t="s">
        <v>14780</v>
      </c>
      <c r="N205" s="3" t="s">
        <v>14780</v>
      </c>
      <c r="O205" s="3" t="s">
        <v>14550</v>
      </c>
      <c r="P205" s="20">
        <v>3.0</v>
      </c>
      <c r="Q205" s="20">
        <v>0.0</v>
      </c>
      <c r="R205" s="20">
        <v>0.0</v>
      </c>
      <c r="S205" s="20">
        <v>0.0</v>
      </c>
      <c r="T205" s="2"/>
      <c r="U205" s="2"/>
      <c r="V205" s="2"/>
    </row>
    <row r="206">
      <c r="A206" s="3" t="s">
        <v>14955</v>
      </c>
      <c r="B206" s="3" t="s">
        <v>14782</v>
      </c>
      <c r="C206" s="31">
        <v>46030.47916666667</v>
      </c>
      <c r="D206" s="31">
        <v>46030.5</v>
      </c>
      <c r="E206" s="32">
        <v>0.5</v>
      </c>
      <c r="F206" s="2"/>
      <c r="G206" s="2"/>
      <c r="H206" s="3" t="s">
        <v>14399</v>
      </c>
      <c r="I206" s="3" t="s">
        <v>14431</v>
      </c>
      <c r="J206" s="3" t="s">
        <v>14401</v>
      </c>
      <c r="K206" s="3" t="s">
        <v>14402</v>
      </c>
      <c r="L206" s="20">
        <v>6.0</v>
      </c>
      <c r="M206" s="3" t="s">
        <v>14956</v>
      </c>
      <c r="N206" s="3" t="s">
        <v>14956</v>
      </c>
      <c r="O206" s="3" t="s">
        <v>14957</v>
      </c>
      <c r="P206" s="20">
        <v>5.0</v>
      </c>
      <c r="Q206" s="20">
        <v>0.0</v>
      </c>
      <c r="R206" s="20">
        <v>0.0</v>
      </c>
      <c r="S206" s="20">
        <v>1.0</v>
      </c>
      <c r="T206" s="2"/>
      <c r="U206" s="2"/>
      <c r="V206" s="2"/>
    </row>
    <row r="207">
      <c r="A207" s="3" t="s">
        <v>14958</v>
      </c>
      <c r="B207" s="3" t="s">
        <v>14881</v>
      </c>
      <c r="C207" s="31">
        <v>46030.5</v>
      </c>
      <c r="D207" s="31">
        <v>46030.52083333333</v>
      </c>
      <c r="E207" s="32">
        <v>0.5</v>
      </c>
      <c r="F207" s="2"/>
      <c r="G207" s="2"/>
      <c r="H207" s="3" t="s">
        <v>14399</v>
      </c>
      <c r="I207" s="3" t="s">
        <v>14431</v>
      </c>
      <c r="J207" s="3" t="s">
        <v>14401</v>
      </c>
      <c r="K207" s="3" t="s">
        <v>14402</v>
      </c>
      <c r="L207" s="20">
        <v>3.0</v>
      </c>
      <c r="M207" s="3" t="s">
        <v>14959</v>
      </c>
      <c r="N207" s="3" t="s">
        <v>14960</v>
      </c>
      <c r="O207" s="3" t="s">
        <v>14550</v>
      </c>
      <c r="P207" s="20">
        <v>3.0</v>
      </c>
      <c r="Q207" s="20">
        <v>0.0</v>
      </c>
      <c r="R207" s="20">
        <v>0.0</v>
      </c>
      <c r="S207" s="20">
        <v>0.0</v>
      </c>
      <c r="T207" s="2"/>
      <c r="U207" s="2"/>
      <c r="V207" s="2"/>
    </row>
    <row r="208">
      <c r="A208" s="3" t="s">
        <v>14961</v>
      </c>
      <c r="B208" s="3" t="s">
        <v>14962</v>
      </c>
      <c r="C208" s="31">
        <v>46030.54166666667</v>
      </c>
      <c r="D208" s="31">
        <v>46030.5625</v>
      </c>
      <c r="E208" s="32">
        <v>0.5</v>
      </c>
      <c r="F208" s="2"/>
      <c r="G208" s="3" t="s">
        <v>14963</v>
      </c>
      <c r="H208" s="3" t="s">
        <v>14399</v>
      </c>
      <c r="I208" s="3" t="s">
        <v>14431</v>
      </c>
      <c r="J208" s="3" t="s">
        <v>14684</v>
      </c>
      <c r="K208" s="3" t="s">
        <v>14399</v>
      </c>
      <c r="L208" s="20">
        <v>5.0</v>
      </c>
      <c r="M208" s="3" t="s">
        <v>14964</v>
      </c>
      <c r="N208" s="3" t="s">
        <v>14964</v>
      </c>
      <c r="O208" s="3" t="s">
        <v>14965</v>
      </c>
      <c r="P208" s="20">
        <v>3.0</v>
      </c>
      <c r="Q208" s="20">
        <v>0.0</v>
      </c>
      <c r="R208" s="20">
        <v>1.0</v>
      </c>
      <c r="S208" s="20">
        <v>1.0</v>
      </c>
      <c r="T208" s="2"/>
      <c r="U208" s="2"/>
      <c r="V208" s="2"/>
    </row>
    <row r="209">
      <c r="A209" s="3" t="s">
        <v>14966</v>
      </c>
      <c r="B209" s="3" t="s">
        <v>14967</v>
      </c>
      <c r="C209" s="31">
        <v>46031.35416666667</v>
      </c>
      <c r="D209" s="31">
        <v>46031.375</v>
      </c>
      <c r="E209" s="32">
        <v>0.5</v>
      </c>
      <c r="F209" s="2"/>
      <c r="G209" s="3" t="s">
        <v>14968</v>
      </c>
      <c r="H209" s="3" t="s">
        <v>14399</v>
      </c>
      <c r="I209" s="3" t="s">
        <v>14431</v>
      </c>
      <c r="J209" s="3" t="s">
        <v>257</v>
      </c>
      <c r="K209" s="3" t="s">
        <v>14399</v>
      </c>
      <c r="L209" s="20">
        <v>4.0</v>
      </c>
      <c r="M209" s="3" t="s">
        <v>14969</v>
      </c>
      <c r="N209" s="3" t="s">
        <v>14969</v>
      </c>
      <c r="O209" s="3" t="s">
        <v>14744</v>
      </c>
      <c r="P209" s="20">
        <v>3.0</v>
      </c>
      <c r="Q209" s="20">
        <v>0.0</v>
      </c>
      <c r="R209" s="20">
        <v>0.0</v>
      </c>
      <c r="S209" s="20">
        <v>1.0</v>
      </c>
      <c r="T209" s="2"/>
      <c r="U209" s="2"/>
      <c r="V209" s="2"/>
    </row>
    <row r="210">
      <c r="A210" s="3" t="s">
        <v>14970</v>
      </c>
      <c r="B210" s="3" t="s">
        <v>14971</v>
      </c>
      <c r="C210" s="31">
        <v>46031.47916666667</v>
      </c>
      <c r="D210" s="31">
        <v>46031.5</v>
      </c>
      <c r="E210" s="32">
        <v>0.5</v>
      </c>
      <c r="F210" s="2"/>
      <c r="G210" s="2"/>
      <c r="H210" s="3" t="s">
        <v>14399</v>
      </c>
      <c r="I210" s="3" t="s">
        <v>14431</v>
      </c>
      <c r="J210" s="3" t="s">
        <v>14684</v>
      </c>
      <c r="K210" s="3" t="s">
        <v>14399</v>
      </c>
      <c r="L210" s="20">
        <v>3.0</v>
      </c>
      <c r="M210" s="3" t="s">
        <v>14972</v>
      </c>
      <c r="N210" s="3" t="s">
        <v>14972</v>
      </c>
      <c r="O210" s="3" t="s">
        <v>14550</v>
      </c>
      <c r="P210" s="20">
        <v>3.0</v>
      </c>
      <c r="Q210" s="20">
        <v>0.0</v>
      </c>
      <c r="R210" s="20">
        <v>0.0</v>
      </c>
      <c r="S210" s="20">
        <v>0.0</v>
      </c>
      <c r="T210" s="2"/>
      <c r="U210" s="2"/>
      <c r="V210" s="2"/>
    </row>
    <row r="211">
      <c r="A211" s="3" t="s">
        <v>14973</v>
      </c>
      <c r="B211" s="3" t="s">
        <v>14974</v>
      </c>
      <c r="C211" s="31">
        <v>46034.54166666667</v>
      </c>
      <c r="D211" s="31">
        <v>46034.5625</v>
      </c>
      <c r="E211" s="32">
        <v>0.5</v>
      </c>
      <c r="F211" s="2"/>
      <c r="G211" s="3" t="s">
        <v>14975</v>
      </c>
      <c r="H211" s="3" t="s">
        <v>14399</v>
      </c>
      <c r="I211" s="3" t="s">
        <v>14431</v>
      </c>
      <c r="J211" s="3" t="s">
        <v>14684</v>
      </c>
      <c r="K211" s="3" t="s">
        <v>14399</v>
      </c>
      <c r="L211" s="20">
        <v>2.0</v>
      </c>
      <c r="M211" s="3" t="s">
        <v>14976</v>
      </c>
      <c r="N211" s="3" t="s">
        <v>14976</v>
      </c>
      <c r="O211" s="3" t="s">
        <v>14501</v>
      </c>
      <c r="P211" s="20">
        <v>2.0</v>
      </c>
      <c r="Q211" s="20">
        <v>0.0</v>
      </c>
      <c r="R211" s="20">
        <v>0.0</v>
      </c>
      <c r="S211" s="20">
        <v>0.0</v>
      </c>
      <c r="T211" s="2"/>
      <c r="U211" s="2"/>
      <c r="V211" s="2"/>
    </row>
    <row r="212">
      <c r="A212" s="3" t="s">
        <v>14977</v>
      </c>
      <c r="B212" s="3" t="s">
        <v>14978</v>
      </c>
      <c r="C212" s="31">
        <v>46034.64583333333</v>
      </c>
      <c r="D212" s="31">
        <v>46034.66666666667</v>
      </c>
      <c r="E212" s="32">
        <v>0.5</v>
      </c>
      <c r="F212" s="2"/>
      <c r="G212" s="3" t="s">
        <v>14979</v>
      </c>
      <c r="H212" s="3" t="s">
        <v>14399</v>
      </c>
      <c r="I212" s="3" t="s">
        <v>14431</v>
      </c>
      <c r="J212" s="3" t="s">
        <v>14684</v>
      </c>
      <c r="K212" s="3" t="s">
        <v>14399</v>
      </c>
      <c r="L212" s="20">
        <v>6.0</v>
      </c>
      <c r="M212" s="3" t="s">
        <v>14980</v>
      </c>
      <c r="N212" s="3" t="s">
        <v>14980</v>
      </c>
      <c r="O212" s="3" t="s">
        <v>14981</v>
      </c>
      <c r="P212" s="20">
        <v>3.0</v>
      </c>
      <c r="Q212" s="20">
        <v>0.0</v>
      </c>
      <c r="R212" s="20">
        <v>1.0</v>
      </c>
      <c r="S212" s="20">
        <v>2.0</v>
      </c>
      <c r="T212" s="2"/>
      <c r="U212" s="2"/>
      <c r="V212" s="2"/>
    </row>
    <row r="213">
      <c r="A213" s="3" t="s">
        <v>14982</v>
      </c>
      <c r="B213" s="3" t="s">
        <v>14983</v>
      </c>
      <c r="C213" s="31">
        <v>46035.41666666667</v>
      </c>
      <c r="D213" s="31">
        <v>46035.4375</v>
      </c>
      <c r="E213" s="32">
        <v>0.5</v>
      </c>
      <c r="F213" s="2"/>
      <c r="G213" s="3" t="s">
        <v>14984</v>
      </c>
      <c r="H213" s="3" t="s">
        <v>14399</v>
      </c>
      <c r="I213" s="3" t="s">
        <v>14431</v>
      </c>
      <c r="J213" s="3" t="s">
        <v>14684</v>
      </c>
      <c r="K213" s="3" t="s">
        <v>14399</v>
      </c>
      <c r="L213" s="20">
        <v>4.0</v>
      </c>
      <c r="M213" s="3" t="s">
        <v>14985</v>
      </c>
      <c r="N213" s="3" t="s">
        <v>14985</v>
      </c>
      <c r="O213" s="3" t="s">
        <v>14493</v>
      </c>
      <c r="P213" s="20">
        <v>2.0</v>
      </c>
      <c r="Q213" s="20">
        <v>0.0</v>
      </c>
      <c r="R213" s="20">
        <v>0.0</v>
      </c>
      <c r="S213" s="20">
        <v>2.0</v>
      </c>
      <c r="T213" s="2"/>
      <c r="U213" s="2"/>
      <c r="V213" s="2"/>
    </row>
    <row r="214">
      <c r="A214" s="3" t="s">
        <v>14986</v>
      </c>
      <c r="B214" s="3" t="s">
        <v>14987</v>
      </c>
      <c r="C214" s="31">
        <v>46035.47916666667</v>
      </c>
      <c r="D214" s="31">
        <v>46035.5</v>
      </c>
      <c r="E214" s="32">
        <v>0.5</v>
      </c>
      <c r="F214" s="3" t="s">
        <v>14988</v>
      </c>
      <c r="G214" s="3" t="s">
        <v>14989</v>
      </c>
      <c r="H214" s="3" t="s">
        <v>14399</v>
      </c>
      <c r="I214" s="3" t="s">
        <v>14431</v>
      </c>
      <c r="J214" s="3" t="s">
        <v>14684</v>
      </c>
      <c r="K214" s="3" t="s">
        <v>14399</v>
      </c>
      <c r="L214" s="20">
        <v>5.0</v>
      </c>
      <c r="M214" s="3" t="s">
        <v>14990</v>
      </c>
      <c r="N214" s="3" t="s">
        <v>14991</v>
      </c>
      <c r="O214" s="3" t="s">
        <v>14992</v>
      </c>
      <c r="P214" s="20">
        <v>2.0</v>
      </c>
      <c r="Q214" s="20">
        <v>0.0</v>
      </c>
      <c r="R214" s="20">
        <v>0.0</v>
      </c>
      <c r="S214" s="20">
        <v>3.0</v>
      </c>
      <c r="T214" s="2"/>
      <c r="U214" s="2"/>
      <c r="V214" s="2"/>
    </row>
    <row r="215">
      <c r="A215" s="3" t="s">
        <v>14993</v>
      </c>
      <c r="B215" s="3" t="s">
        <v>14417</v>
      </c>
      <c r="C215" s="31">
        <v>46035.5</v>
      </c>
      <c r="D215" s="31">
        <v>46035.52083333333</v>
      </c>
      <c r="E215" s="32">
        <v>0.5</v>
      </c>
      <c r="F215" s="2"/>
      <c r="G215" s="3" t="s">
        <v>14418</v>
      </c>
      <c r="H215" s="3" t="s">
        <v>14399</v>
      </c>
      <c r="I215" s="3" t="s">
        <v>14431</v>
      </c>
      <c r="J215" s="3" t="s">
        <v>14401</v>
      </c>
      <c r="K215" s="3" t="s">
        <v>14402</v>
      </c>
      <c r="L215" s="20">
        <v>4.0</v>
      </c>
      <c r="M215" s="3" t="s">
        <v>14747</v>
      </c>
      <c r="N215" s="3" t="s">
        <v>14748</v>
      </c>
      <c r="O215" s="3" t="s">
        <v>14918</v>
      </c>
      <c r="P215" s="20">
        <v>3.0</v>
      </c>
      <c r="Q215" s="20">
        <v>0.0</v>
      </c>
      <c r="R215" s="20">
        <v>1.0</v>
      </c>
      <c r="S215" s="20">
        <v>0.0</v>
      </c>
      <c r="T215" s="2"/>
      <c r="U215" s="2"/>
      <c r="V215" s="2"/>
    </row>
    <row r="216">
      <c r="A216" s="3" t="s">
        <v>14994</v>
      </c>
      <c r="B216" s="3" t="s">
        <v>14995</v>
      </c>
      <c r="C216" s="31">
        <v>46035.625</v>
      </c>
      <c r="D216" s="31">
        <v>46035.70833333333</v>
      </c>
      <c r="E216" s="32">
        <v>2.0</v>
      </c>
      <c r="F216" s="2"/>
      <c r="G216" s="2"/>
      <c r="H216" s="3" t="s">
        <v>14399</v>
      </c>
      <c r="I216" s="3" t="s">
        <v>14431</v>
      </c>
      <c r="J216" s="3" t="s">
        <v>14612</v>
      </c>
      <c r="K216" s="3" t="s">
        <v>14399</v>
      </c>
      <c r="L216" s="20">
        <v>10.0</v>
      </c>
      <c r="M216" s="3" t="s">
        <v>14996</v>
      </c>
      <c r="N216" s="3" t="s">
        <v>14996</v>
      </c>
      <c r="O216" s="3" t="s">
        <v>14997</v>
      </c>
      <c r="P216" s="20">
        <v>6.0</v>
      </c>
      <c r="Q216" s="20">
        <v>1.0</v>
      </c>
      <c r="R216" s="20">
        <v>1.0</v>
      </c>
      <c r="S216" s="20">
        <v>2.0</v>
      </c>
      <c r="T216" s="2"/>
      <c r="U216" s="2"/>
      <c r="V216" s="2"/>
    </row>
    <row r="217">
      <c r="A217" s="3" t="s">
        <v>14998</v>
      </c>
      <c r="B217" s="3" t="s">
        <v>14999</v>
      </c>
      <c r="C217" s="31">
        <v>46036.45833333333</v>
      </c>
      <c r="D217" s="31">
        <v>46036.47916666667</v>
      </c>
      <c r="E217" s="32">
        <v>0.5</v>
      </c>
      <c r="F217" s="2"/>
      <c r="G217" s="3" t="s">
        <v>15000</v>
      </c>
      <c r="H217" s="3" t="s">
        <v>14399</v>
      </c>
      <c r="I217" s="3" t="s">
        <v>14431</v>
      </c>
      <c r="J217" s="3" t="s">
        <v>14684</v>
      </c>
      <c r="K217" s="3" t="s">
        <v>14399</v>
      </c>
      <c r="L217" s="20">
        <v>4.0</v>
      </c>
      <c r="M217" s="3" t="s">
        <v>15001</v>
      </c>
      <c r="N217" s="3" t="s">
        <v>15001</v>
      </c>
      <c r="O217" s="3" t="s">
        <v>14884</v>
      </c>
      <c r="P217" s="20">
        <v>3.0</v>
      </c>
      <c r="Q217" s="20">
        <v>0.0</v>
      </c>
      <c r="R217" s="20">
        <v>0.0</v>
      </c>
      <c r="S217" s="20">
        <v>1.0</v>
      </c>
      <c r="T217" s="2"/>
      <c r="U217" s="2"/>
      <c r="V217" s="2"/>
    </row>
    <row r="218">
      <c r="A218" s="3" t="s">
        <v>15002</v>
      </c>
      <c r="B218" s="3" t="s">
        <v>14548</v>
      </c>
      <c r="C218" s="31">
        <v>46036.54166666667</v>
      </c>
      <c r="D218" s="31">
        <v>46036.5625</v>
      </c>
      <c r="E218" s="32">
        <v>0.5</v>
      </c>
      <c r="F218" s="2"/>
      <c r="G218" s="2"/>
      <c r="H218" s="3" t="s">
        <v>14399</v>
      </c>
      <c r="I218" s="3" t="s">
        <v>14431</v>
      </c>
      <c r="J218" s="3" t="s">
        <v>14401</v>
      </c>
      <c r="K218" s="3" t="s">
        <v>14402</v>
      </c>
      <c r="L218" s="20">
        <v>4.0</v>
      </c>
      <c r="M218" s="3" t="s">
        <v>15003</v>
      </c>
      <c r="N218" s="3" t="s">
        <v>15003</v>
      </c>
      <c r="O218" s="3" t="s">
        <v>14695</v>
      </c>
      <c r="P218" s="20">
        <v>4.0</v>
      </c>
      <c r="Q218" s="20">
        <v>0.0</v>
      </c>
      <c r="R218" s="20">
        <v>0.0</v>
      </c>
      <c r="S218" s="20">
        <v>0.0</v>
      </c>
      <c r="T218" s="2"/>
      <c r="U218" s="2"/>
      <c r="V218" s="2"/>
    </row>
    <row r="219">
      <c r="A219" s="3" t="s">
        <v>15004</v>
      </c>
      <c r="B219" s="3" t="s">
        <v>14430</v>
      </c>
      <c r="C219" s="31">
        <v>46037.4375</v>
      </c>
      <c r="D219" s="31">
        <v>46037.45833333333</v>
      </c>
      <c r="E219" s="32">
        <v>0.5</v>
      </c>
      <c r="F219" s="2"/>
      <c r="G219" s="2"/>
      <c r="H219" s="3" t="s">
        <v>14399</v>
      </c>
      <c r="I219" s="3" t="s">
        <v>14431</v>
      </c>
      <c r="J219" s="3" t="s">
        <v>14401</v>
      </c>
      <c r="K219" s="3" t="s">
        <v>14402</v>
      </c>
      <c r="L219" s="20">
        <v>4.0</v>
      </c>
      <c r="M219" s="3" t="s">
        <v>14923</v>
      </c>
      <c r="N219" s="3" t="s">
        <v>14924</v>
      </c>
      <c r="O219" s="3" t="s">
        <v>14695</v>
      </c>
      <c r="P219" s="20">
        <v>4.0</v>
      </c>
      <c r="Q219" s="20">
        <v>0.0</v>
      </c>
      <c r="R219" s="20">
        <v>0.0</v>
      </c>
      <c r="S219" s="20">
        <v>0.0</v>
      </c>
      <c r="T219" s="2"/>
      <c r="U219" s="2"/>
      <c r="V219" s="2"/>
    </row>
    <row r="220">
      <c r="A220" s="3" t="s">
        <v>15005</v>
      </c>
      <c r="B220" s="3" t="s">
        <v>15006</v>
      </c>
      <c r="C220" s="31">
        <v>46037.4375</v>
      </c>
      <c r="D220" s="31">
        <v>46037.45833333333</v>
      </c>
      <c r="E220" s="32">
        <v>0.5</v>
      </c>
      <c r="F220" s="3" t="s">
        <v>14704</v>
      </c>
      <c r="G220" s="3" t="s">
        <v>15007</v>
      </c>
      <c r="H220" s="3" t="s">
        <v>14399</v>
      </c>
      <c r="I220" s="3" t="s">
        <v>14538</v>
      </c>
      <c r="J220" s="3" t="s">
        <v>14684</v>
      </c>
      <c r="K220" s="3" t="s">
        <v>14399</v>
      </c>
      <c r="L220" s="20">
        <v>4.0</v>
      </c>
      <c r="M220" s="3" t="s">
        <v>15008</v>
      </c>
      <c r="N220" s="3" t="s">
        <v>15009</v>
      </c>
      <c r="O220" s="3" t="s">
        <v>15010</v>
      </c>
      <c r="P220" s="20">
        <v>1.0</v>
      </c>
      <c r="Q220" s="20">
        <v>0.0</v>
      </c>
      <c r="R220" s="20">
        <v>0.0</v>
      </c>
      <c r="S220" s="20">
        <v>3.0</v>
      </c>
      <c r="T220" s="2"/>
      <c r="U220" s="2"/>
      <c r="V220" s="3" t="s">
        <v>15011</v>
      </c>
    </row>
    <row r="221">
      <c r="A221" s="3" t="s">
        <v>15012</v>
      </c>
      <c r="B221" s="3" t="s">
        <v>14463</v>
      </c>
      <c r="C221" s="31">
        <v>46037.45833333333</v>
      </c>
      <c r="D221" s="31">
        <v>46037.47916666667</v>
      </c>
      <c r="E221" s="32">
        <v>0.5</v>
      </c>
      <c r="F221" s="2"/>
      <c r="G221" s="3" t="s">
        <v>15013</v>
      </c>
      <c r="H221" s="3" t="s">
        <v>14399</v>
      </c>
      <c r="I221" s="3" t="s">
        <v>14431</v>
      </c>
      <c r="J221" s="3" t="s">
        <v>14401</v>
      </c>
      <c r="K221" s="3" t="s">
        <v>14399</v>
      </c>
      <c r="L221" s="20">
        <v>4.0</v>
      </c>
      <c r="M221" s="3" t="s">
        <v>15014</v>
      </c>
      <c r="N221" s="3" t="s">
        <v>15014</v>
      </c>
      <c r="O221" s="3" t="s">
        <v>14695</v>
      </c>
      <c r="P221" s="20">
        <v>4.0</v>
      </c>
      <c r="Q221" s="20">
        <v>0.0</v>
      </c>
      <c r="R221" s="20">
        <v>0.0</v>
      </c>
      <c r="S221" s="20">
        <v>0.0</v>
      </c>
      <c r="T221" s="2"/>
      <c r="U221" s="2"/>
      <c r="V221" s="2"/>
    </row>
    <row r="222">
      <c r="A222" s="3" t="s">
        <v>15015</v>
      </c>
      <c r="B222" s="3" t="s">
        <v>15016</v>
      </c>
      <c r="C222" s="31">
        <v>46037.5625</v>
      </c>
      <c r="D222" s="31">
        <v>46037.58333333333</v>
      </c>
      <c r="E222" s="32">
        <v>0.5</v>
      </c>
      <c r="F222" s="2"/>
      <c r="G222" s="3" t="s">
        <v>15017</v>
      </c>
      <c r="H222" s="3" t="s">
        <v>14399</v>
      </c>
      <c r="I222" s="3" t="s">
        <v>14431</v>
      </c>
      <c r="J222" s="3" t="s">
        <v>14401</v>
      </c>
      <c r="K222" s="3" t="s">
        <v>14399</v>
      </c>
      <c r="L222" s="20">
        <v>4.0</v>
      </c>
      <c r="M222" s="3" t="s">
        <v>15018</v>
      </c>
      <c r="N222" s="3" t="s">
        <v>15018</v>
      </c>
      <c r="O222" s="3" t="s">
        <v>14695</v>
      </c>
      <c r="P222" s="20">
        <v>4.0</v>
      </c>
      <c r="Q222" s="20">
        <v>0.0</v>
      </c>
      <c r="R222" s="20">
        <v>0.0</v>
      </c>
      <c r="S222" s="20">
        <v>0.0</v>
      </c>
      <c r="T222" s="2"/>
      <c r="U222" s="2"/>
      <c r="V222" s="3" t="s">
        <v>15019</v>
      </c>
    </row>
    <row r="223">
      <c r="A223" s="3" t="s">
        <v>15020</v>
      </c>
      <c r="B223" s="3" t="s">
        <v>14438</v>
      </c>
      <c r="C223" s="31">
        <v>46037.58333333333</v>
      </c>
      <c r="D223" s="31">
        <v>46037.60416666667</v>
      </c>
      <c r="E223" s="32">
        <v>0.5</v>
      </c>
      <c r="F223" s="2"/>
      <c r="G223" s="2"/>
      <c r="H223" s="3" t="s">
        <v>14399</v>
      </c>
      <c r="I223" s="3" t="s">
        <v>14431</v>
      </c>
      <c r="J223" s="3" t="s">
        <v>14401</v>
      </c>
      <c r="K223" s="3" t="s">
        <v>14402</v>
      </c>
      <c r="L223" s="20">
        <v>7.0</v>
      </c>
      <c r="M223" s="3" t="s">
        <v>14927</v>
      </c>
      <c r="N223" s="3" t="s">
        <v>14927</v>
      </c>
      <c r="O223" s="3" t="s">
        <v>15021</v>
      </c>
      <c r="P223" s="20">
        <v>2.0</v>
      </c>
      <c r="Q223" s="20">
        <v>3.0</v>
      </c>
      <c r="R223" s="20">
        <v>0.0</v>
      </c>
      <c r="S223" s="20">
        <v>2.0</v>
      </c>
      <c r="T223" s="2"/>
      <c r="U223" s="2"/>
      <c r="V223" s="2"/>
    </row>
    <row r="224">
      <c r="A224" s="3" t="s">
        <v>15022</v>
      </c>
      <c r="B224" s="3" t="s">
        <v>15023</v>
      </c>
      <c r="C224" s="31">
        <v>46037.64583333333</v>
      </c>
      <c r="D224" s="31">
        <v>46037.66666666667</v>
      </c>
      <c r="E224" s="32">
        <v>0.5</v>
      </c>
      <c r="F224" s="5" t="s">
        <v>15024</v>
      </c>
      <c r="G224" s="3" t="s">
        <v>15025</v>
      </c>
      <c r="H224" s="3" t="s">
        <v>14399</v>
      </c>
      <c r="I224" s="3" t="s">
        <v>14431</v>
      </c>
      <c r="J224" s="3" t="s">
        <v>14684</v>
      </c>
      <c r="K224" s="3" t="s">
        <v>14399</v>
      </c>
      <c r="L224" s="20">
        <v>7.0</v>
      </c>
      <c r="M224" s="3" t="s">
        <v>15026</v>
      </c>
      <c r="N224" s="3" t="s">
        <v>15026</v>
      </c>
      <c r="O224" s="3" t="s">
        <v>15027</v>
      </c>
      <c r="P224" s="20">
        <v>3.0</v>
      </c>
      <c r="Q224" s="20">
        <v>0.0</v>
      </c>
      <c r="R224" s="20">
        <v>0.0</v>
      </c>
      <c r="S224" s="20">
        <v>4.0</v>
      </c>
      <c r="T224" s="2"/>
      <c r="U224" s="2"/>
      <c r="V224" s="2"/>
    </row>
    <row r="225">
      <c r="A225" s="3" t="s">
        <v>15028</v>
      </c>
      <c r="B225" s="3" t="s">
        <v>14474</v>
      </c>
      <c r="C225" s="31">
        <v>46037.70833333333</v>
      </c>
      <c r="D225" s="31">
        <v>46037.72916666667</v>
      </c>
      <c r="E225" s="32">
        <v>0.5</v>
      </c>
      <c r="F225" s="2"/>
      <c r="G225" s="3" t="s">
        <v>14475</v>
      </c>
      <c r="H225" s="3" t="s">
        <v>14399</v>
      </c>
      <c r="I225" s="3" t="s">
        <v>14431</v>
      </c>
      <c r="J225" s="3" t="s">
        <v>14476</v>
      </c>
      <c r="K225" s="3" t="s">
        <v>14402</v>
      </c>
      <c r="L225" s="20">
        <v>17.0</v>
      </c>
      <c r="M225" s="3" t="s">
        <v>14890</v>
      </c>
      <c r="N225" s="3" t="s">
        <v>14891</v>
      </c>
      <c r="O225" s="3" t="s">
        <v>15029</v>
      </c>
      <c r="P225" s="20">
        <v>10.0</v>
      </c>
      <c r="Q225" s="20">
        <v>0.0</v>
      </c>
      <c r="R225" s="20">
        <v>1.0</v>
      </c>
      <c r="S225" s="20">
        <v>6.0</v>
      </c>
      <c r="T225" s="2"/>
      <c r="U225" s="2"/>
      <c r="V225" s="2"/>
    </row>
    <row r="226">
      <c r="A226" s="3" t="s">
        <v>15030</v>
      </c>
      <c r="B226" s="3" t="s">
        <v>14508</v>
      </c>
      <c r="C226" s="31">
        <v>46038.41666666667</v>
      </c>
      <c r="D226" s="31">
        <v>46038.4375</v>
      </c>
      <c r="E226" s="32">
        <v>0.5</v>
      </c>
      <c r="F226" s="2"/>
      <c r="G226" s="2"/>
      <c r="H226" s="3" t="s">
        <v>14399</v>
      </c>
      <c r="I226" s="3" t="s">
        <v>14431</v>
      </c>
      <c r="J226" s="3" t="s">
        <v>14401</v>
      </c>
      <c r="K226" s="3" t="s">
        <v>14402</v>
      </c>
      <c r="L226" s="20">
        <v>7.0</v>
      </c>
      <c r="M226" s="3" t="s">
        <v>15031</v>
      </c>
      <c r="N226" s="3" t="s">
        <v>15031</v>
      </c>
      <c r="O226" s="3" t="s">
        <v>15032</v>
      </c>
      <c r="P226" s="20">
        <v>7.0</v>
      </c>
      <c r="Q226" s="20">
        <v>0.0</v>
      </c>
      <c r="R226" s="20">
        <v>0.0</v>
      </c>
      <c r="S226" s="20">
        <v>0.0</v>
      </c>
      <c r="T226" s="2"/>
      <c r="U226" s="2"/>
      <c r="V226" s="2"/>
    </row>
    <row r="227">
      <c r="A227" s="3" t="s">
        <v>15033</v>
      </c>
      <c r="B227" s="3" t="s">
        <v>14417</v>
      </c>
      <c r="C227" s="31">
        <v>46042.5</v>
      </c>
      <c r="D227" s="31">
        <v>46042.52083333333</v>
      </c>
      <c r="E227" s="32">
        <v>0.5</v>
      </c>
      <c r="F227" s="2"/>
      <c r="G227" s="3" t="s">
        <v>14418</v>
      </c>
      <c r="H227" s="3" t="s">
        <v>14399</v>
      </c>
      <c r="I227" s="3" t="s">
        <v>14431</v>
      </c>
      <c r="J227" s="3" t="s">
        <v>14401</v>
      </c>
      <c r="K227" s="3" t="s">
        <v>14402</v>
      </c>
      <c r="L227" s="20">
        <v>4.0</v>
      </c>
      <c r="M227" s="3" t="s">
        <v>14747</v>
      </c>
      <c r="N227" s="3" t="s">
        <v>14748</v>
      </c>
      <c r="O227" s="3" t="s">
        <v>14925</v>
      </c>
      <c r="P227" s="20">
        <v>3.0</v>
      </c>
      <c r="Q227" s="20">
        <v>1.0</v>
      </c>
      <c r="R227" s="20">
        <v>0.0</v>
      </c>
      <c r="S227" s="20">
        <v>0.0</v>
      </c>
      <c r="T227" s="2"/>
      <c r="U227" s="2"/>
      <c r="V227" s="2"/>
    </row>
    <row r="228">
      <c r="A228" s="3" t="s">
        <v>15034</v>
      </c>
      <c r="B228" s="3" t="s">
        <v>15035</v>
      </c>
      <c r="C228" s="31">
        <v>46042.53472222222</v>
      </c>
      <c r="D228" s="31">
        <v>46042.54861111111</v>
      </c>
      <c r="E228" s="32">
        <v>0.3333333333333333</v>
      </c>
      <c r="F228" s="2"/>
      <c r="G228" s="2"/>
      <c r="H228" s="3" t="s">
        <v>14399</v>
      </c>
      <c r="I228" s="3" t="s">
        <v>14431</v>
      </c>
      <c r="J228" s="3" t="s">
        <v>14684</v>
      </c>
      <c r="K228" s="3" t="s">
        <v>14399</v>
      </c>
      <c r="L228" s="20">
        <v>2.0</v>
      </c>
      <c r="M228" s="3" t="s">
        <v>15036</v>
      </c>
      <c r="N228" s="3" t="s">
        <v>15037</v>
      </c>
      <c r="O228" s="3" t="s">
        <v>14680</v>
      </c>
      <c r="P228" s="20">
        <v>1.0</v>
      </c>
      <c r="Q228" s="20">
        <v>0.0</v>
      </c>
      <c r="R228" s="20">
        <v>0.0</v>
      </c>
      <c r="S228" s="20">
        <v>1.0</v>
      </c>
      <c r="T228" s="2"/>
      <c r="U228" s="2"/>
      <c r="V228" s="2"/>
    </row>
    <row r="229">
      <c r="A229" s="3" t="s">
        <v>15038</v>
      </c>
      <c r="B229" s="3" t="s">
        <v>14920</v>
      </c>
      <c r="C229" s="31">
        <v>46042.5625</v>
      </c>
      <c r="D229" s="31">
        <v>46042.58333333333</v>
      </c>
      <c r="E229" s="32">
        <v>0.5</v>
      </c>
      <c r="F229" s="2"/>
      <c r="G229" s="2"/>
      <c r="H229" s="3" t="s">
        <v>14399</v>
      </c>
      <c r="I229" s="3" t="s">
        <v>14431</v>
      </c>
      <c r="J229" s="3" t="s">
        <v>14684</v>
      </c>
      <c r="K229" s="3" t="s">
        <v>14402</v>
      </c>
      <c r="L229" s="20">
        <v>3.0</v>
      </c>
      <c r="M229" s="3" t="s">
        <v>14921</v>
      </c>
      <c r="N229" s="3" t="s">
        <v>14921</v>
      </c>
      <c r="O229" s="3" t="s">
        <v>14807</v>
      </c>
      <c r="P229" s="20">
        <v>2.0</v>
      </c>
      <c r="Q229" s="20">
        <v>1.0</v>
      </c>
      <c r="R229" s="20">
        <v>0.0</v>
      </c>
      <c r="S229" s="20">
        <v>0.0</v>
      </c>
      <c r="T229" s="2"/>
      <c r="U229" s="2"/>
      <c r="V229" s="2"/>
    </row>
    <row r="230">
      <c r="A230" s="3" t="s">
        <v>15039</v>
      </c>
      <c r="B230" s="3" t="s">
        <v>15040</v>
      </c>
      <c r="C230" s="31">
        <v>46043.41666666667</v>
      </c>
      <c r="D230" s="31">
        <v>46043.4375</v>
      </c>
      <c r="E230" s="32">
        <v>0.5</v>
      </c>
      <c r="F230" s="2"/>
      <c r="G230" s="2"/>
      <c r="H230" s="3" t="s">
        <v>14399</v>
      </c>
      <c r="I230" s="3" t="s">
        <v>14431</v>
      </c>
      <c r="J230" s="3" t="s">
        <v>14401</v>
      </c>
      <c r="K230" s="3" t="s">
        <v>14399</v>
      </c>
      <c r="L230" s="20">
        <v>2.0</v>
      </c>
      <c r="M230" s="3" t="s">
        <v>14753</v>
      </c>
      <c r="N230" s="3" t="s">
        <v>14753</v>
      </c>
      <c r="O230" s="3" t="s">
        <v>14501</v>
      </c>
      <c r="P230" s="20">
        <v>2.0</v>
      </c>
      <c r="Q230" s="20">
        <v>0.0</v>
      </c>
      <c r="R230" s="20">
        <v>0.0</v>
      </c>
      <c r="S230" s="20">
        <v>0.0</v>
      </c>
      <c r="T230" s="2"/>
      <c r="U230" s="2"/>
      <c r="V230" s="2"/>
    </row>
    <row r="231">
      <c r="A231" s="3" t="s">
        <v>15041</v>
      </c>
      <c r="B231" s="3" t="s">
        <v>14962</v>
      </c>
      <c r="C231" s="31">
        <v>46043.45833333333</v>
      </c>
      <c r="D231" s="31">
        <v>46043.47916666667</v>
      </c>
      <c r="E231" s="32">
        <v>0.5</v>
      </c>
      <c r="F231" s="2"/>
      <c r="G231" s="3" t="s">
        <v>15042</v>
      </c>
      <c r="H231" s="3" t="s">
        <v>14399</v>
      </c>
      <c r="I231" s="3" t="s">
        <v>14431</v>
      </c>
      <c r="J231" s="3" t="s">
        <v>14684</v>
      </c>
      <c r="K231" s="3" t="s">
        <v>14399</v>
      </c>
      <c r="L231" s="20">
        <v>5.0</v>
      </c>
      <c r="M231" s="3" t="s">
        <v>14964</v>
      </c>
      <c r="N231" s="3" t="s">
        <v>14964</v>
      </c>
      <c r="O231" s="3" t="s">
        <v>15043</v>
      </c>
      <c r="P231" s="20">
        <v>3.0</v>
      </c>
      <c r="Q231" s="20">
        <v>2.0</v>
      </c>
      <c r="R231" s="20">
        <v>0.0</v>
      </c>
      <c r="S231" s="20">
        <v>0.0</v>
      </c>
      <c r="T231" s="2"/>
      <c r="U231" s="2"/>
      <c r="V231" s="2"/>
    </row>
    <row r="232">
      <c r="A232" s="3" t="s">
        <v>15044</v>
      </c>
      <c r="B232" s="3" t="s">
        <v>15045</v>
      </c>
      <c r="C232" s="31">
        <v>46044.35416666667</v>
      </c>
      <c r="D232" s="31">
        <v>46044.375</v>
      </c>
      <c r="E232" s="32">
        <v>0.5</v>
      </c>
      <c r="F232" s="2"/>
      <c r="G232" s="2"/>
      <c r="H232" s="3" t="s">
        <v>14399</v>
      </c>
      <c r="I232" s="3" t="s">
        <v>14431</v>
      </c>
      <c r="J232" s="3" t="s">
        <v>14401</v>
      </c>
      <c r="K232" s="3" t="s">
        <v>14402</v>
      </c>
      <c r="L232" s="20">
        <v>5.0</v>
      </c>
      <c r="M232" s="3" t="s">
        <v>15046</v>
      </c>
      <c r="N232" s="3" t="s">
        <v>15046</v>
      </c>
      <c r="O232" s="3" t="s">
        <v>15047</v>
      </c>
      <c r="P232" s="20">
        <v>2.0</v>
      </c>
      <c r="Q232" s="20">
        <v>0.0</v>
      </c>
      <c r="R232" s="20">
        <v>0.0</v>
      </c>
      <c r="S232" s="20">
        <v>3.0</v>
      </c>
      <c r="T232" s="2"/>
      <c r="U232" s="2"/>
      <c r="V232" s="3" t="s">
        <v>269</v>
      </c>
    </row>
    <row r="233">
      <c r="A233" s="3" t="s">
        <v>15048</v>
      </c>
      <c r="B233" s="3" t="s">
        <v>15049</v>
      </c>
      <c r="C233" s="31">
        <v>46044.45833333333</v>
      </c>
      <c r="D233" s="31">
        <v>46044.47916666667</v>
      </c>
      <c r="E233" s="32">
        <v>0.5</v>
      </c>
      <c r="F233" s="2"/>
      <c r="G233" s="3" t="s">
        <v>15050</v>
      </c>
      <c r="H233" s="3" t="s">
        <v>14399</v>
      </c>
      <c r="I233" s="3" t="s">
        <v>14431</v>
      </c>
      <c r="J233" s="3" t="s">
        <v>14684</v>
      </c>
      <c r="K233" s="3" t="s">
        <v>14399</v>
      </c>
      <c r="L233" s="20">
        <v>4.0</v>
      </c>
      <c r="M233" s="3" t="s">
        <v>15051</v>
      </c>
      <c r="N233" s="3" t="s">
        <v>15051</v>
      </c>
      <c r="O233" s="3" t="s">
        <v>15052</v>
      </c>
      <c r="P233" s="20">
        <v>3.0</v>
      </c>
      <c r="Q233" s="20">
        <v>0.0</v>
      </c>
      <c r="R233" s="20">
        <v>1.0</v>
      </c>
      <c r="S233" s="20">
        <v>0.0</v>
      </c>
      <c r="T233" s="2"/>
      <c r="U233" s="2"/>
      <c r="V233" s="2"/>
    </row>
    <row r="234">
      <c r="A234" s="3" t="s">
        <v>15053</v>
      </c>
      <c r="B234" s="3" t="s">
        <v>14782</v>
      </c>
      <c r="C234" s="31">
        <v>46044.47916666667</v>
      </c>
      <c r="D234" s="31">
        <v>46044.5</v>
      </c>
      <c r="E234" s="32">
        <v>0.5</v>
      </c>
      <c r="F234" s="2"/>
      <c r="G234" s="2"/>
      <c r="H234" s="3" t="s">
        <v>14399</v>
      </c>
      <c r="I234" s="3" t="s">
        <v>14431</v>
      </c>
      <c r="J234" s="3" t="s">
        <v>14401</v>
      </c>
      <c r="K234" s="3" t="s">
        <v>14402</v>
      </c>
      <c r="L234" s="20">
        <v>6.0</v>
      </c>
      <c r="M234" s="3" t="s">
        <v>14956</v>
      </c>
      <c r="N234" s="3" t="s">
        <v>14956</v>
      </c>
      <c r="O234" s="3" t="s">
        <v>15054</v>
      </c>
      <c r="P234" s="20">
        <v>3.0</v>
      </c>
      <c r="Q234" s="20">
        <v>1.0</v>
      </c>
      <c r="R234" s="20">
        <v>1.0</v>
      </c>
      <c r="S234" s="20">
        <v>1.0</v>
      </c>
      <c r="T234" s="2"/>
      <c r="U234" s="2"/>
      <c r="V234" s="2"/>
    </row>
    <row r="235">
      <c r="A235" s="3" t="s">
        <v>15055</v>
      </c>
      <c r="B235" s="3" t="s">
        <v>15056</v>
      </c>
      <c r="C235" s="31">
        <v>46044.54166666667</v>
      </c>
      <c r="D235" s="31">
        <v>46044.5625</v>
      </c>
      <c r="E235" s="32">
        <v>0.5</v>
      </c>
      <c r="F235" s="2"/>
      <c r="G235" s="3" t="s">
        <v>15057</v>
      </c>
      <c r="H235" s="3" t="s">
        <v>14399</v>
      </c>
      <c r="I235" s="3" t="s">
        <v>14431</v>
      </c>
      <c r="J235" s="3" t="s">
        <v>14684</v>
      </c>
      <c r="K235" s="3" t="s">
        <v>14399</v>
      </c>
      <c r="L235" s="20">
        <v>5.0</v>
      </c>
      <c r="M235" s="3" t="s">
        <v>14834</v>
      </c>
      <c r="N235" s="3" t="s">
        <v>14834</v>
      </c>
      <c r="O235" s="3" t="s">
        <v>15058</v>
      </c>
      <c r="P235" s="20">
        <v>3.0</v>
      </c>
      <c r="Q235" s="20">
        <v>0.0</v>
      </c>
      <c r="R235" s="20">
        <v>1.0</v>
      </c>
      <c r="S235" s="20">
        <v>1.0</v>
      </c>
      <c r="T235" s="2"/>
      <c r="U235" s="2"/>
      <c r="V235" s="2"/>
    </row>
    <row r="236">
      <c r="A236" s="3" t="s">
        <v>15059</v>
      </c>
      <c r="B236" s="3" t="s">
        <v>15060</v>
      </c>
      <c r="C236" s="31">
        <v>46044.625</v>
      </c>
      <c r="D236" s="31">
        <v>46044.64583333333</v>
      </c>
      <c r="E236" s="32">
        <v>0.5</v>
      </c>
      <c r="F236" s="2"/>
      <c r="G236" s="3" t="s">
        <v>15061</v>
      </c>
      <c r="H236" s="3" t="s">
        <v>14399</v>
      </c>
      <c r="I236" s="3" t="s">
        <v>14431</v>
      </c>
      <c r="J236" s="3" t="s">
        <v>14401</v>
      </c>
      <c r="K236" s="3" t="s">
        <v>14399</v>
      </c>
      <c r="L236" s="20">
        <v>6.0</v>
      </c>
      <c r="M236" s="3" t="s">
        <v>15062</v>
      </c>
      <c r="N236" s="3" t="s">
        <v>15062</v>
      </c>
      <c r="O236" s="3" t="s">
        <v>15063</v>
      </c>
      <c r="P236" s="20">
        <v>4.0</v>
      </c>
      <c r="Q236" s="20">
        <v>0.0</v>
      </c>
      <c r="R236" s="20">
        <v>1.0</v>
      </c>
      <c r="S236" s="20">
        <v>1.0</v>
      </c>
      <c r="T236" s="2"/>
      <c r="U236" s="2"/>
      <c r="V236" s="2"/>
    </row>
    <row r="237">
      <c r="A237" s="3" t="s">
        <v>15064</v>
      </c>
      <c r="B237" s="3" t="s">
        <v>15065</v>
      </c>
      <c r="C237" s="31">
        <v>46044.64583333333</v>
      </c>
      <c r="D237" s="31">
        <v>46044.66666666667</v>
      </c>
      <c r="E237" s="32">
        <v>0.5</v>
      </c>
      <c r="F237" s="2"/>
      <c r="G237" s="3" t="s">
        <v>15066</v>
      </c>
      <c r="H237" s="3" t="s">
        <v>14399</v>
      </c>
      <c r="I237" s="3" t="s">
        <v>14431</v>
      </c>
      <c r="J237" s="3" t="s">
        <v>14684</v>
      </c>
      <c r="K237" s="3" t="s">
        <v>14399</v>
      </c>
      <c r="L237" s="20">
        <v>3.0</v>
      </c>
      <c r="M237" s="3" t="s">
        <v>15067</v>
      </c>
      <c r="N237" s="3" t="s">
        <v>15067</v>
      </c>
      <c r="O237" s="3" t="s">
        <v>14807</v>
      </c>
      <c r="P237" s="20">
        <v>2.0</v>
      </c>
      <c r="Q237" s="20">
        <v>1.0</v>
      </c>
      <c r="R237" s="20">
        <v>0.0</v>
      </c>
      <c r="S237" s="20">
        <v>0.0</v>
      </c>
      <c r="T237" s="2"/>
      <c r="U237" s="2"/>
      <c r="V237" s="2"/>
    </row>
    <row r="238">
      <c r="A238" s="3" t="s">
        <v>15068</v>
      </c>
      <c r="B238" s="3" t="s">
        <v>14837</v>
      </c>
      <c r="C238" s="31">
        <v>46045.41666666667</v>
      </c>
      <c r="D238" s="31">
        <v>46045.4375</v>
      </c>
      <c r="E238" s="32">
        <v>0.5</v>
      </c>
      <c r="F238" s="2"/>
      <c r="G238" s="3" t="s">
        <v>15069</v>
      </c>
      <c r="H238" s="3" t="s">
        <v>14399</v>
      </c>
      <c r="I238" s="3" t="s">
        <v>14431</v>
      </c>
      <c r="J238" s="3" t="s">
        <v>14401</v>
      </c>
      <c r="K238" s="3" t="s">
        <v>14402</v>
      </c>
      <c r="L238" s="20">
        <v>6.0</v>
      </c>
      <c r="M238" s="3" t="s">
        <v>15070</v>
      </c>
      <c r="N238" s="3" t="s">
        <v>15070</v>
      </c>
      <c r="O238" s="3" t="s">
        <v>15071</v>
      </c>
      <c r="P238" s="20">
        <v>2.0</v>
      </c>
      <c r="Q238" s="20">
        <v>0.0</v>
      </c>
      <c r="R238" s="20">
        <v>0.0</v>
      </c>
      <c r="S238" s="20">
        <v>4.0</v>
      </c>
      <c r="T238" s="2"/>
      <c r="U238" s="2"/>
      <c r="V238" s="2"/>
    </row>
    <row r="239">
      <c r="A239" s="3" t="s">
        <v>15072</v>
      </c>
      <c r="B239" s="3" t="s">
        <v>14920</v>
      </c>
      <c r="C239" s="31">
        <v>46045.47916666667</v>
      </c>
      <c r="D239" s="31">
        <v>46045.52083333333</v>
      </c>
      <c r="E239" s="32">
        <v>1.0</v>
      </c>
      <c r="F239" s="2"/>
      <c r="G239" s="2"/>
      <c r="H239" s="3" t="s">
        <v>14399</v>
      </c>
      <c r="I239" s="3" t="s">
        <v>14431</v>
      </c>
      <c r="J239" s="3" t="s">
        <v>14684</v>
      </c>
      <c r="K239" s="3" t="s">
        <v>14402</v>
      </c>
      <c r="L239" s="20">
        <v>2.0</v>
      </c>
      <c r="M239" s="3" t="s">
        <v>15073</v>
      </c>
      <c r="N239" s="3" t="s">
        <v>15073</v>
      </c>
      <c r="O239" s="3" t="s">
        <v>14501</v>
      </c>
      <c r="P239" s="20">
        <v>2.0</v>
      </c>
      <c r="Q239" s="20">
        <v>0.0</v>
      </c>
      <c r="R239" s="20">
        <v>0.0</v>
      </c>
      <c r="S239" s="20">
        <v>0.0</v>
      </c>
      <c r="T239" s="2"/>
      <c r="U239" s="2"/>
      <c r="V239" s="3" t="s">
        <v>15074</v>
      </c>
    </row>
    <row r="240">
      <c r="A240" s="3" t="s">
        <v>15075</v>
      </c>
      <c r="B240" s="3" t="s">
        <v>15076</v>
      </c>
      <c r="C240" s="31">
        <v>46045.54166666667</v>
      </c>
      <c r="D240" s="31">
        <v>46045.5625</v>
      </c>
      <c r="E240" s="32">
        <v>0.5</v>
      </c>
      <c r="F240" s="5" t="s">
        <v>15077</v>
      </c>
      <c r="G240" s="3" t="s">
        <v>15078</v>
      </c>
      <c r="H240" s="3" t="s">
        <v>14399</v>
      </c>
      <c r="I240" s="3" t="s">
        <v>14431</v>
      </c>
      <c r="J240" s="3" t="s">
        <v>14684</v>
      </c>
      <c r="K240" s="3" t="s">
        <v>14399</v>
      </c>
      <c r="L240" s="20">
        <v>7.0</v>
      </c>
      <c r="M240" s="3" t="s">
        <v>15079</v>
      </c>
      <c r="N240" s="3" t="s">
        <v>15079</v>
      </c>
      <c r="O240" s="3" t="s">
        <v>15080</v>
      </c>
      <c r="P240" s="20">
        <v>2.0</v>
      </c>
      <c r="Q240" s="20">
        <v>1.0</v>
      </c>
      <c r="R240" s="20">
        <v>0.0</v>
      </c>
      <c r="S240" s="20">
        <v>4.0</v>
      </c>
      <c r="T240" s="2"/>
      <c r="U240" s="2"/>
      <c r="V240" s="2"/>
    </row>
    <row r="241">
      <c r="A241" s="3" t="s">
        <v>15081</v>
      </c>
      <c r="B241" s="3" t="s">
        <v>15082</v>
      </c>
      <c r="C241" s="31">
        <v>46048.5</v>
      </c>
      <c r="D241" s="31">
        <v>46048.52083333333</v>
      </c>
      <c r="E241" s="32">
        <v>0.5</v>
      </c>
      <c r="F241" s="2"/>
      <c r="G241" s="2"/>
      <c r="H241" s="3" t="s">
        <v>14399</v>
      </c>
      <c r="I241" s="3" t="s">
        <v>14431</v>
      </c>
      <c r="J241" s="3" t="s">
        <v>14684</v>
      </c>
      <c r="K241" s="3" t="s">
        <v>14399</v>
      </c>
      <c r="L241" s="20">
        <v>4.0</v>
      </c>
      <c r="M241" s="3" t="s">
        <v>15083</v>
      </c>
      <c r="N241" s="3" t="s">
        <v>15083</v>
      </c>
      <c r="O241" s="3" t="s">
        <v>15084</v>
      </c>
      <c r="P241" s="20">
        <v>3.0</v>
      </c>
      <c r="Q241" s="20">
        <v>0.0</v>
      </c>
      <c r="R241" s="20">
        <v>0.0</v>
      </c>
      <c r="S241" s="20">
        <v>1.0</v>
      </c>
      <c r="T241" s="2"/>
      <c r="U241" s="2"/>
      <c r="V241" s="2"/>
    </row>
    <row r="242">
      <c r="A242" s="3" t="s">
        <v>15085</v>
      </c>
      <c r="B242" s="3" t="s">
        <v>14417</v>
      </c>
      <c r="C242" s="31">
        <v>46049.5</v>
      </c>
      <c r="D242" s="31">
        <v>46049.52083333333</v>
      </c>
      <c r="E242" s="32">
        <v>0.5</v>
      </c>
      <c r="F242" s="2"/>
      <c r="G242" s="3" t="s">
        <v>15086</v>
      </c>
      <c r="H242" s="3" t="s">
        <v>14399</v>
      </c>
      <c r="I242" s="3" t="s">
        <v>14431</v>
      </c>
      <c r="J242" s="3" t="s">
        <v>14401</v>
      </c>
      <c r="K242" s="3" t="s">
        <v>14402</v>
      </c>
      <c r="L242" s="20">
        <v>4.0</v>
      </c>
      <c r="M242" s="3" t="s">
        <v>14747</v>
      </c>
      <c r="N242" s="3" t="s">
        <v>14748</v>
      </c>
      <c r="O242" s="3" t="s">
        <v>14918</v>
      </c>
      <c r="P242" s="20">
        <v>3.0</v>
      </c>
      <c r="Q242" s="20">
        <v>0.0</v>
      </c>
      <c r="R242" s="20">
        <v>1.0</v>
      </c>
      <c r="S242" s="20">
        <v>0.0</v>
      </c>
      <c r="T242" s="2"/>
      <c r="U242" s="2"/>
      <c r="V242" s="3" t="s">
        <v>15087</v>
      </c>
    </row>
    <row r="243">
      <c r="A243" s="3" t="s">
        <v>15088</v>
      </c>
      <c r="B243" s="3" t="s">
        <v>14828</v>
      </c>
      <c r="C243" s="31">
        <v>46049.60416666667</v>
      </c>
      <c r="D243" s="31">
        <v>46049.625</v>
      </c>
      <c r="E243" s="32">
        <v>0.5</v>
      </c>
      <c r="F243" s="2"/>
      <c r="G243" s="3" t="s">
        <v>14912</v>
      </c>
      <c r="H243" s="3" t="s">
        <v>14399</v>
      </c>
      <c r="I243" s="3" t="s">
        <v>14431</v>
      </c>
      <c r="J243" s="3" t="s">
        <v>14684</v>
      </c>
      <c r="K243" s="3" t="s">
        <v>14402</v>
      </c>
      <c r="L243" s="20">
        <v>3.0</v>
      </c>
      <c r="M243" s="3" t="s">
        <v>14830</v>
      </c>
      <c r="N243" s="3" t="s">
        <v>14830</v>
      </c>
      <c r="O243" s="3" t="s">
        <v>14913</v>
      </c>
      <c r="P243" s="20">
        <v>1.0</v>
      </c>
      <c r="Q243" s="20">
        <v>0.0</v>
      </c>
      <c r="R243" s="20">
        <v>0.0</v>
      </c>
      <c r="S243" s="20">
        <v>2.0</v>
      </c>
      <c r="T243" s="2"/>
      <c r="U243" s="2"/>
      <c r="V243" s="2"/>
    </row>
    <row r="244">
      <c r="A244" s="3" t="s">
        <v>15089</v>
      </c>
      <c r="B244" s="3" t="s">
        <v>15090</v>
      </c>
      <c r="C244" s="31">
        <v>46050.41666666667</v>
      </c>
      <c r="D244" s="31">
        <v>46050.4375</v>
      </c>
      <c r="E244" s="32">
        <v>0.5</v>
      </c>
      <c r="F244" s="2"/>
      <c r="G244" s="2"/>
      <c r="H244" s="3" t="s">
        <v>14399</v>
      </c>
      <c r="I244" s="3" t="s">
        <v>14431</v>
      </c>
      <c r="J244" s="3" t="s">
        <v>14612</v>
      </c>
      <c r="K244" s="3" t="s">
        <v>14402</v>
      </c>
      <c r="L244" s="20">
        <v>2.0</v>
      </c>
      <c r="M244" s="3" t="s">
        <v>14626</v>
      </c>
      <c r="N244" s="3" t="s">
        <v>14626</v>
      </c>
      <c r="O244" s="3" t="s">
        <v>14501</v>
      </c>
      <c r="P244" s="20">
        <v>2.0</v>
      </c>
      <c r="Q244" s="20">
        <v>0.0</v>
      </c>
      <c r="R244" s="20">
        <v>0.0</v>
      </c>
      <c r="S244" s="20">
        <v>0.0</v>
      </c>
      <c r="T244" s="2"/>
      <c r="U244" s="2"/>
      <c r="V244" s="2"/>
    </row>
    <row r="245">
      <c r="A245" s="3" t="s">
        <v>15091</v>
      </c>
      <c r="B245" s="3" t="s">
        <v>14531</v>
      </c>
      <c r="C245" s="31">
        <v>46050.45833333333</v>
      </c>
      <c r="D245" s="31">
        <v>46050.47916666667</v>
      </c>
      <c r="E245" s="32">
        <v>0.5</v>
      </c>
      <c r="F245" s="2"/>
      <c r="G245" s="2"/>
      <c r="H245" s="3" t="s">
        <v>14399</v>
      </c>
      <c r="I245" s="3" t="s">
        <v>14400</v>
      </c>
      <c r="J245" s="3" t="s">
        <v>14401</v>
      </c>
      <c r="K245" s="3" t="s">
        <v>14402</v>
      </c>
      <c r="L245" s="20">
        <v>4.0</v>
      </c>
      <c r="M245" s="3" t="s">
        <v>14532</v>
      </c>
      <c r="N245" s="3" t="s">
        <v>14532</v>
      </c>
      <c r="O245" s="3" t="s">
        <v>15092</v>
      </c>
      <c r="P245" s="20">
        <v>0.0</v>
      </c>
      <c r="Q245" s="20">
        <v>0.0</v>
      </c>
      <c r="R245" s="20">
        <v>0.0</v>
      </c>
      <c r="S245" s="20">
        <v>4.0</v>
      </c>
      <c r="T245" s="2"/>
      <c r="U245" s="2"/>
      <c r="V245" s="3" t="s">
        <v>15093</v>
      </c>
    </row>
    <row r="246">
      <c r="A246" s="3" t="s">
        <v>15094</v>
      </c>
      <c r="B246" s="3" t="s">
        <v>14548</v>
      </c>
      <c r="C246" s="31">
        <v>46050.54166666667</v>
      </c>
      <c r="D246" s="31">
        <v>46050.5625</v>
      </c>
      <c r="E246" s="32">
        <v>0.5</v>
      </c>
      <c r="F246" s="2"/>
      <c r="G246" s="2"/>
      <c r="H246" s="3" t="s">
        <v>14399</v>
      </c>
      <c r="I246" s="3" t="s">
        <v>14431</v>
      </c>
      <c r="J246" s="3" t="s">
        <v>14401</v>
      </c>
      <c r="K246" s="3" t="s">
        <v>14402</v>
      </c>
      <c r="L246" s="20">
        <v>4.0</v>
      </c>
      <c r="M246" s="3" t="s">
        <v>15003</v>
      </c>
      <c r="N246" s="3" t="s">
        <v>15003</v>
      </c>
      <c r="O246" s="3" t="s">
        <v>14452</v>
      </c>
      <c r="P246" s="20">
        <v>3.0</v>
      </c>
      <c r="Q246" s="20">
        <v>1.0</v>
      </c>
      <c r="R246" s="20">
        <v>0.0</v>
      </c>
      <c r="S246" s="20">
        <v>0.0</v>
      </c>
      <c r="T246" s="2"/>
      <c r="U246" s="2"/>
      <c r="V246" s="2"/>
    </row>
    <row r="247">
      <c r="A247" s="3" t="s">
        <v>15095</v>
      </c>
      <c r="B247" s="3" t="s">
        <v>14572</v>
      </c>
      <c r="C247" s="31">
        <v>46050.5625</v>
      </c>
      <c r="D247" s="31">
        <v>46050.58333333333</v>
      </c>
      <c r="E247" s="32">
        <v>0.5</v>
      </c>
      <c r="F247" s="2"/>
      <c r="G247" s="2"/>
      <c r="H247" s="3" t="s">
        <v>14399</v>
      </c>
      <c r="I247" s="3" t="s">
        <v>14431</v>
      </c>
      <c r="J247" s="3" t="s">
        <v>14401</v>
      </c>
      <c r="K247" s="3" t="s">
        <v>14402</v>
      </c>
      <c r="L247" s="20">
        <v>5.0</v>
      </c>
      <c r="M247" s="3" t="s">
        <v>15096</v>
      </c>
      <c r="N247" s="3" t="s">
        <v>15096</v>
      </c>
      <c r="O247" s="3" t="s">
        <v>14529</v>
      </c>
      <c r="P247" s="20">
        <v>5.0</v>
      </c>
      <c r="Q247" s="20">
        <v>0.0</v>
      </c>
      <c r="R247" s="20">
        <v>0.0</v>
      </c>
      <c r="S247" s="20">
        <v>0.0</v>
      </c>
      <c r="T247" s="2"/>
      <c r="U247" s="2"/>
      <c r="V247" s="3" t="s">
        <v>15097</v>
      </c>
    </row>
    <row r="248">
      <c r="A248" s="3" t="s">
        <v>15098</v>
      </c>
      <c r="B248" s="3" t="s">
        <v>15099</v>
      </c>
      <c r="C248" s="31">
        <v>46050.58333333333</v>
      </c>
      <c r="D248" s="31">
        <v>46050.625</v>
      </c>
      <c r="E248" s="32">
        <v>1.0</v>
      </c>
      <c r="F248" s="2"/>
      <c r="G248" s="2"/>
      <c r="H248" s="3" t="s">
        <v>14399</v>
      </c>
      <c r="I248" s="3" t="s">
        <v>14400</v>
      </c>
      <c r="J248" s="3" t="s">
        <v>14684</v>
      </c>
      <c r="K248" s="3" t="s">
        <v>14399</v>
      </c>
      <c r="L248" s="20">
        <v>0.0</v>
      </c>
      <c r="M248" s="2"/>
      <c r="N248" s="2"/>
      <c r="O248" s="2"/>
      <c r="P248" s="20">
        <v>0.0</v>
      </c>
      <c r="Q248" s="20">
        <v>0.0</v>
      </c>
      <c r="R248" s="20">
        <v>0.0</v>
      </c>
      <c r="S248" s="20">
        <v>0.0</v>
      </c>
      <c r="T248" s="2"/>
      <c r="U248" s="2"/>
      <c r="V248" s="2"/>
    </row>
    <row r="249">
      <c r="A249" s="3" t="s">
        <v>15100</v>
      </c>
      <c r="B249" s="3" t="s">
        <v>15101</v>
      </c>
      <c r="C249" s="31">
        <v>46050.64583333333</v>
      </c>
      <c r="D249" s="31">
        <v>46050.66666666667</v>
      </c>
      <c r="E249" s="32">
        <v>0.5</v>
      </c>
      <c r="F249" s="2"/>
      <c r="G249" s="2"/>
      <c r="H249" s="3" t="s">
        <v>14399</v>
      </c>
      <c r="I249" s="3" t="s">
        <v>14746</v>
      </c>
      <c r="J249" s="3" t="s">
        <v>14401</v>
      </c>
      <c r="K249" s="3" t="s">
        <v>14402</v>
      </c>
      <c r="L249" s="20">
        <v>5.0</v>
      </c>
      <c r="M249" s="3" t="s">
        <v>15102</v>
      </c>
      <c r="N249" s="3" t="s">
        <v>15103</v>
      </c>
      <c r="O249" s="3" t="s">
        <v>15104</v>
      </c>
      <c r="P249" s="20">
        <v>3.0</v>
      </c>
      <c r="Q249" s="20">
        <v>1.0</v>
      </c>
      <c r="R249" s="20">
        <v>0.0</v>
      </c>
      <c r="S249" s="20">
        <v>1.0</v>
      </c>
      <c r="T249" s="2"/>
      <c r="U249" s="2"/>
      <c r="V249" s="3" t="s">
        <v>15105</v>
      </c>
    </row>
    <row r="250">
      <c r="A250" s="3" t="s">
        <v>15106</v>
      </c>
      <c r="B250" s="3" t="s">
        <v>14430</v>
      </c>
      <c r="C250" s="31">
        <v>46051.4375</v>
      </c>
      <c r="D250" s="31">
        <v>46051.45833333333</v>
      </c>
      <c r="E250" s="32">
        <v>0.5</v>
      </c>
      <c r="F250" s="2"/>
      <c r="G250" s="2"/>
      <c r="H250" s="3" t="s">
        <v>14399</v>
      </c>
      <c r="I250" s="3" t="s">
        <v>14431</v>
      </c>
      <c r="J250" s="3" t="s">
        <v>14401</v>
      </c>
      <c r="K250" s="3" t="s">
        <v>14402</v>
      </c>
      <c r="L250" s="20">
        <v>4.0</v>
      </c>
      <c r="M250" s="3" t="s">
        <v>14923</v>
      </c>
      <c r="N250" s="3" t="s">
        <v>14924</v>
      </c>
      <c r="O250" s="3" t="s">
        <v>14695</v>
      </c>
      <c r="P250" s="20">
        <v>4.0</v>
      </c>
      <c r="Q250" s="20">
        <v>0.0</v>
      </c>
      <c r="R250" s="20">
        <v>0.0</v>
      </c>
      <c r="S250" s="20">
        <v>0.0</v>
      </c>
      <c r="T250" s="2"/>
      <c r="U250" s="2"/>
      <c r="V250" s="2"/>
    </row>
    <row r="251">
      <c r="A251" s="3" t="s">
        <v>15107</v>
      </c>
      <c r="B251" s="3" t="s">
        <v>14438</v>
      </c>
      <c r="C251" s="31">
        <v>46051.58333333333</v>
      </c>
      <c r="D251" s="31">
        <v>46051.60416666667</v>
      </c>
      <c r="E251" s="32">
        <v>0.5</v>
      </c>
      <c r="F251" s="2"/>
      <c r="G251" s="2"/>
      <c r="H251" s="3" t="s">
        <v>14399</v>
      </c>
      <c r="I251" s="3" t="s">
        <v>14431</v>
      </c>
      <c r="J251" s="3" t="s">
        <v>14401</v>
      </c>
      <c r="K251" s="3" t="s">
        <v>14402</v>
      </c>
      <c r="L251" s="20">
        <v>7.0</v>
      </c>
      <c r="M251" s="3" t="s">
        <v>14927</v>
      </c>
      <c r="N251" s="3" t="s">
        <v>14927</v>
      </c>
      <c r="O251" s="3" t="s">
        <v>15021</v>
      </c>
      <c r="P251" s="20">
        <v>2.0</v>
      </c>
      <c r="Q251" s="20">
        <v>3.0</v>
      </c>
      <c r="R251" s="20">
        <v>0.0</v>
      </c>
      <c r="S251" s="20">
        <v>2.0</v>
      </c>
      <c r="T251" s="2"/>
      <c r="U251" s="2"/>
      <c r="V251" s="2"/>
    </row>
    <row r="252">
      <c r="A252" s="3" t="s">
        <v>15108</v>
      </c>
      <c r="B252" s="3" t="s">
        <v>15109</v>
      </c>
      <c r="C252" s="31">
        <v>46051.64583333333</v>
      </c>
      <c r="D252" s="31">
        <v>46051.66666666667</v>
      </c>
      <c r="E252" s="32">
        <v>0.5</v>
      </c>
      <c r="F252" s="2"/>
      <c r="G252" s="3" t="s">
        <v>15110</v>
      </c>
      <c r="H252" s="3" t="s">
        <v>14399</v>
      </c>
      <c r="I252" s="3" t="s">
        <v>14431</v>
      </c>
      <c r="J252" s="3" t="s">
        <v>14684</v>
      </c>
      <c r="K252" s="3" t="s">
        <v>14402</v>
      </c>
      <c r="L252" s="20">
        <v>7.0</v>
      </c>
      <c r="M252" s="3" t="s">
        <v>15111</v>
      </c>
      <c r="N252" s="3" t="s">
        <v>15111</v>
      </c>
      <c r="O252" s="3" t="s">
        <v>15112</v>
      </c>
      <c r="P252" s="20">
        <v>2.0</v>
      </c>
      <c r="Q252" s="20">
        <v>0.0</v>
      </c>
      <c r="R252" s="20">
        <v>1.0</v>
      </c>
      <c r="S252" s="20">
        <v>4.0</v>
      </c>
      <c r="T252" s="2"/>
      <c r="U252" s="2"/>
      <c r="V252" s="3" t="s">
        <v>15113</v>
      </c>
    </row>
    <row r="253">
      <c r="A253" s="3" t="s">
        <v>15114</v>
      </c>
      <c r="B253" s="3" t="s">
        <v>15115</v>
      </c>
      <c r="C253" s="31">
        <v>46052.41666666667</v>
      </c>
      <c r="D253" s="31">
        <v>46052.45833333333</v>
      </c>
      <c r="E253" s="32">
        <v>1.0</v>
      </c>
      <c r="F253" s="2"/>
      <c r="G253" s="2"/>
      <c r="H253" s="3" t="s">
        <v>14399</v>
      </c>
      <c r="I253" s="3" t="s">
        <v>14400</v>
      </c>
      <c r="J253" s="3" t="s">
        <v>14684</v>
      </c>
      <c r="K253" s="3" t="s">
        <v>14399</v>
      </c>
      <c r="L253" s="20">
        <v>0.0</v>
      </c>
      <c r="M253" s="2"/>
      <c r="N253" s="2"/>
      <c r="O253" s="2"/>
      <c r="P253" s="20">
        <v>0.0</v>
      </c>
      <c r="Q253" s="20">
        <v>0.0</v>
      </c>
      <c r="R253" s="20">
        <v>0.0</v>
      </c>
      <c r="S253" s="20">
        <v>0.0</v>
      </c>
      <c r="T253" s="2"/>
      <c r="U253" s="2"/>
      <c r="V253" s="2"/>
    </row>
    <row r="254">
      <c r="A254" s="3" t="s">
        <v>15116</v>
      </c>
      <c r="B254" s="3" t="s">
        <v>15117</v>
      </c>
      <c r="C254" s="31">
        <v>46052.45833333333</v>
      </c>
      <c r="D254" s="31">
        <v>46052.54166666667</v>
      </c>
      <c r="E254" s="32">
        <v>2.0</v>
      </c>
      <c r="F254" s="2"/>
      <c r="G254" s="2"/>
      <c r="H254" s="3" t="s">
        <v>14399</v>
      </c>
      <c r="I254" s="3" t="s">
        <v>14538</v>
      </c>
      <c r="J254" s="3" t="s">
        <v>14612</v>
      </c>
      <c r="K254" s="3" t="s">
        <v>14399</v>
      </c>
      <c r="L254" s="20">
        <v>8.0</v>
      </c>
      <c r="M254" s="3" t="s">
        <v>15118</v>
      </c>
      <c r="N254" s="3" t="s">
        <v>15118</v>
      </c>
      <c r="O254" s="3" t="s">
        <v>15119</v>
      </c>
      <c r="P254" s="20">
        <v>5.0</v>
      </c>
      <c r="Q254" s="20">
        <v>0.0</v>
      </c>
      <c r="R254" s="20">
        <v>1.0</v>
      </c>
      <c r="S254" s="20">
        <v>2.0</v>
      </c>
      <c r="T254" s="2"/>
      <c r="U254" s="2"/>
      <c r="V254" s="2"/>
    </row>
    <row r="255">
      <c r="A255" s="3" t="s">
        <v>15120</v>
      </c>
      <c r="B255" s="3" t="s">
        <v>14920</v>
      </c>
      <c r="C255" s="31">
        <v>46052.47916666667</v>
      </c>
      <c r="D255" s="31">
        <v>46052.52083333333</v>
      </c>
      <c r="E255" s="32">
        <v>1.0</v>
      </c>
      <c r="F255" s="2"/>
      <c r="G255" s="2"/>
      <c r="H255" s="3" t="s">
        <v>14399</v>
      </c>
      <c r="I255" s="3" t="s">
        <v>14431</v>
      </c>
      <c r="J255" s="3" t="s">
        <v>14684</v>
      </c>
      <c r="K255" s="3" t="s">
        <v>14402</v>
      </c>
      <c r="L255" s="20">
        <v>2.0</v>
      </c>
      <c r="M255" s="3" t="s">
        <v>15073</v>
      </c>
      <c r="N255" s="3" t="s">
        <v>15073</v>
      </c>
      <c r="O255" s="3" t="s">
        <v>14501</v>
      </c>
      <c r="P255" s="20">
        <v>2.0</v>
      </c>
      <c r="Q255" s="20">
        <v>0.0</v>
      </c>
      <c r="R255" s="20">
        <v>0.0</v>
      </c>
      <c r="S255" s="20">
        <v>0.0</v>
      </c>
      <c r="T255" s="2"/>
      <c r="U255" s="2"/>
      <c r="V255" s="3" t="s">
        <v>15121</v>
      </c>
    </row>
    <row r="256">
      <c r="A256" s="3" t="s">
        <v>15122</v>
      </c>
      <c r="B256" s="3" t="s">
        <v>15123</v>
      </c>
      <c r="C256" s="31">
        <v>46052.52083333333</v>
      </c>
      <c r="D256" s="31">
        <v>46052.54166666667</v>
      </c>
      <c r="E256" s="32">
        <v>0.5</v>
      </c>
      <c r="F256" s="3" t="s">
        <v>14704</v>
      </c>
      <c r="G256" s="3" t="s">
        <v>15124</v>
      </c>
      <c r="H256" s="3" t="s">
        <v>14399</v>
      </c>
      <c r="I256" s="3" t="s">
        <v>14431</v>
      </c>
      <c r="J256" s="3" t="s">
        <v>14684</v>
      </c>
      <c r="K256" s="3" t="s">
        <v>14399</v>
      </c>
      <c r="L256" s="20">
        <v>2.0</v>
      </c>
      <c r="M256" s="3" t="s">
        <v>15125</v>
      </c>
      <c r="N256" s="3" t="s">
        <v>15126</v>
      </c>
      <c r="O256" s="3" t="s">
        <v>14501</v>
      </c>
      <c r="P256" s="20">
        <v>2.0</v>
      </c>
      <c r="Q256" s="20">
        <v>0.0</v>
      </c>
      <c r="R256" s="20">
        <v>0.0</v>
      </c>
      <c r="S256" s="20">
        <v>0.0</v>
      </c>
      <c r="T256" s="2"/>
      <c r="U256" s="2"/>
      <c r="V256" s="3" t="s">
        <v>15127</v>
      </c>
    </row>
    <row r="257">
      <c r="A257" s="3" t="s">
        <v>15128</v>
      </c>
      <c r="B257" s="3" t="s">
        <v>14442</v>
      </c>
      <c r="C257" s="31">
        <v>46052.54166666667</v>
      </c>
      <c r="D257" s="31">
        <v>46052.5625</v>
      </c>
      <c r="E257" s="32">
        <v>0.5</v>
      </c>
      <c r="F257" s="2"/>
      <c r="G257" s="2"/>
      <c r="H257" s="3" t="s">
        <v>14399</v>
      </c>
      <c r="I257" s="3" t="s">
        <v>14431</v>
      </c>
      <c r="J257" s="3" t="s">
        <v>14425</v>
      </c>
      <c r="K257" s="3" t="s">
        <v>14402</v>
      </c>
      <c r="L257" s="20">
        <v>5.0</v>
      </c>
      <c r="M257" s="3" t="s">
        <v>14812</v>
      </c>
      <c r="N257" s="3" t="s">
        <v>14813</v>
      </c>
      <c r="O257" s="3" t="s">
        <v>15129</v>
      </c>
      <c r="P257" s="20">
        <v>4.0</v>
      </c>
      <c r="Q257" s="20">
        <v>1.0</v>
      </c>
      <c r="R257" s="20">
        <v>0.0</v>
      </c>
      <c r="S257" s="20">
        <v>0.0</v>
      </c>
      <c r="T257" s="2"/>
      <c r="U257" s="2"/>
      <c r="V257" s="2"/>
    </row>
    <row r="258">
      <c r="A258" s="3" t="s">
        <v>15130</v>
      </c>
      <c r="B258" s="3" t="s">
        <v>15131</v>
      </c>
      <c r="C258" s="31">
        <v>46052.5625</v>
      </c>
      <c r="D258" s="31">
        <v>46052.60416666667</v>
      </c>
      <c r="E258" s="32">
        <v>1.0</v>
      </c>
      <c r="F258" s="2"/>
      <c r="G258" s="2"/>
      <c r="H258" s="3" t="s">
        <v>14399</v>
      </c>
      <c r="I258" s="3" t="s">
        <v>14400</v>
      </c>
      <c r="J258" s="3" t="s">
        <v>14684</v>
      </c>
      <c r="K258" s="3" t="s">
        <v>14399</v>
      </c>
      <c r="L258" s="20">
        <v>0.0</v>
      </c>
      <c r="M258" s="2"/>
      <c r="N258" s="2"/>
      <c r="O258" s="2"/>
      <c r="P258" s="20">
        <v>0.0</v>
      </c>
      <c r="Q258" s="20">
        <v>0.0</v>
      </c>
      <c r="R258" s="20">
        <v>0.0</v>
      </c>
      <c r="S258" s="20">
        <v>0.0</v>
      </c>
      <c r="T258" s="2"/>
      <c r="U258" s="2"/>
      <c r="V258" s="2"/>
    </row>
    <row r="259">
      <c r="A259" s="3" t="s">
        <v>15132</v>
      </c>
      <c r="B259" s="3" t="s">
        <v>15133</v>
      </c>
      <c r="C259" s="31">
        <v>46052.60416666667</v>
      </c>
      <c r="D259" s="31">
        <v>46052.64583333333</v>
      </c>
      <c r="E259" s="32">
        <v>1.0</v>
      </c>
      <c r="F259" s="2"/>
      <c r="G259" s="2"/>
      <c r="H259" s="3" t="s">
        <v>14399</v>
      </c>
      <c r="I259" s="3" t="s">
        <v>14400</v>
      </c>
      <c r="J259" s="3" t="s">
        <v>14684</v>
      </c>
      <c r="K259" s="3" t="s">
        <v>14399</v>
      </c>
      <c r="L259" s="20">
        <v>0.0</v>
      </c>
      <c r="M259" s="2"/>
      <c r="N259" s="2"/>
      <c r="O259" s="2"/>
      <c r="P259" s="20">
        <v>0.0</v>
      </c>
      <c r="Q259" s="20">
        <v>0.0</v>
      </c>
      <c r="R259" s="20">
        <v>0.0</v>
      </c>
      <c r="S259" s="20">
        <v>0.0</v>
      </c>
      <c r="T259" s="2"/>
      <c r="U259" s="2"/>
      <c r="V259" s="2"/>
    </row>
    <row r="260">
      <c r="A260" s="3" t="s">
        <v>15134</v>
      </c>
      <c r="B260" s="3" t="s">
        <v>15065</v>
      </c>
      <c r="C260" s="31">
        <v>46056.41666666667</v>
      </c>
      <c r="D260" s="31">
        <v>46056.4375</v>
      </c>
      <c r="E260" s="32">
        <v>0.5</v>
      </c>
      <c r="F260" s="2"/>
      <c r="G260" s="3" t="s">
        <v>15135</v>
      </c>
      <c r="H260" s="3" t="s">
        <v>14399</v>
      </c>
      <c r="I260" s="3" t="s">
        <v>14431</v>
      </c>
      <c r="J260" s="3" t="s">
        <v>14684</v>
      </c>
      <c r="K260" s="3" t="s">
        <v>14399</v>
      </c>
      <c r="L260" s="20">
        <v>2.0</v>
      </c>
      <c r="M260" s="3" t="s">
        <v>15136</v>
      </c>
      <c r="N260" s="3" t="s">
        <v>15136</v>
      </c>
      <c r="O260" s="3" t="s">
        <v>14501</v>
      </c>
      <c r="P260" s="20">
        <v>2.0</v>
      </c>
      <c r="Q260" s="20">
        <v>0.0</v>
      </c>
      <c r="R260" s="20">
        <v>0.0</v>
      </c>
      <c r="S260" s="20">
        <v>0.0</v>
      </c>
      <c r="T260" s="2"/>
      <c r="U260" s="2"/>
      <c r="V260" s="3" t="s">
        <v>15137</v>
      </c>
    </row>
    <row r="261">
      <c r="A261" s="3" t="s">
        <v>15138</v>
      </c>
      <c r="B261" s="3" t="s">
        <v>15139</v>
      </c>
      <c r="C261" s="31">
        <v>46056.47916666667</v>
      </c>
      <c r="D261" s="31">
        <v>46056.5</v>
      </c>
      <c r="E261" s="32">
        <v>0.5</v>
      </c>
      <c r="F261" s="3" t="s">
        <v>14704</v>
      </c>
      <c r="G261" s="3" t="s">
        <v>15140</v>
      </c>
      <c r="H261" s="3" t="s">
        <v>14399</v>
      </c>
      <c r="I261" s="3" t="s">
        <v>14431</v>
      </c>
      <c r="J261" s="3" t="s">
        <v>14684</v>
      </c>
      <c r="K261" s="3" t="s">
        <v>14399</v>
      </c>
      <c r="L261" s="20">
        <v>16.0</v>
      </c>
      <c r="M261" s="3" t="s">
        <v>15141</v>
      </c>
      <c r="N261" s="3" t="s">
        <v>15142</v>
      </c>
      <c r="O261" s="3" t="s">
        <v>15143</v>
      </c>
      <c r="P261" s="20">
        <v>2.0</v>
      </c>
      <c r="Q261" s="20">
        <v>0.0</v>
      </c>
      <c r="R261" s="20">
        <v>0.0</v>
      </c>
      <c r="S261" s="20">
        <v>14.0</v>
      </c>
      <c r="T261" s="2"/>
      <c r="U261" s="2"/>
      <c r="V261" s="3" t="s">
        <v>15144</v>
      </c>
    </row>
    <row r="262">
      <c r="A262" s="3" t="s">
        <v>15145</v>
      </c>
      <c r="B262" s="3" t="s">
        <v>15146</v>
      </c>
      <c r="C262" s="31">
        <v>46056.52083333333</v>
      </c>
      <c r="D262" s="31">
        <v>46056.54166666667</v>
      </c>
      <c r="E262" s="32">
        <v>0.5</v>
      </c>
      <c r="F262" s="2"/>
      <c r="G262" s="3" t="s">
        <v>15147</v>
      </c>
      <c r="H262" s="3" t="s">
        <v>14399</v>
      </c>
      <c r="I262" s="3" t="s">
        <v>14431</v>
      </c>
      <c r="J262" s="3" t="s">
        <v>14684</v>
      </c>
      <c r="K262" s="3" t="s">
        <v>14399</v>
      </c>
      <c r="L262" s="20">
        <v>2.0</v>
      </c>
      <c r="M262" s="3" t="s">
        <v>15148</v>
      </c>
      <c r="N262" s="3" t="s">
        <v>15148</v>
      </c>
      <c r="O262" s="3" t="s">
        <v>14501</v>
      </c>
      <c r="P262" s="20">
        <v>2.0</v>
      </c>
      <c r="Q262" s="20">
        <v>0.0</v>
      </c>
      <c r="R262" s="20">
        <v>0.0</v>
      </c>
      <c r="S262" s="20">
        <v>0.0</v>
      </c>
      <c r="T262" s="2"/>
      <c r="U262" s="2"/>
      <c r="V262" s="3" t="s">
        <v>15149</v>
      </c>
    </row>
    <row r="263">
      <c r="A263" s="3" t="s">
        <v>15150</v>
      </c>
      <c r="B263" s="3" t="s">
        <v>14490</v>
      </c>
      <c r="C263" s="31">
        <v>46056.54166666667</v>
      </c>
      <c r="D263" s="31">
        <v>46056.5625</v>
      </c>
      <c r="E263" s="32">
        <v>0.5</v>
      </c>
      <c r="F263" s="2"/>
      <c r="G263" s="3" t="s">
        <v>14491</v>
      </c>
      <c r="H263" s="3" t="s">
        <v>14399</v>
      </c>
      <c r="I263" s="3" t="s">
        <v>14431</v>
      </c>
      <c r="J263" s="3" t="s">
        <v>14401</v>
      </c>
      <c r="K263" s="3" t="s">
        <v>14402</v>
      </c>
      <c r="L263" s="20">
        <v>6.0</v>
      </c>
      <c r="M263" s="3" t="s">
        <v>15151</v>
      </c>
      <c r="N263" s="3" t="s">
        <v>15151</v>
      </c>
      <c r="O263" s="3" t="s">
        <v>15152</v>
      </c>
      <c r="P263" s="20">
        <v>4.0</v>
      </c>
      <c r="Q263" s="20">
        <v>1.0</v>
      </c>
      <c r="R263" s="20">
        <v>0.0</v>
      </c>
      <c r="S263" s="20">
        <v>1.0</v>
      </c>
      <c r="T263" s="2"/>
      <c r="U263" s="2"/>
      <c r="V263" s="2"/>
    </row>
    <row r="264">
      <c r="A264" s="3" t="s">
        <v>15153</v>
      </c>
      <c r="B264" s="3" t="s">
        <v>15082</v>
      </c>
      <c r="C264" s="31">
        <v>46056.5625</v>
      </c>
      <c r="D264" s="31">
        <v>46056.58333333333</v>
      </c>
      <c r="E264" s="32">
        <v>0.5</v>
      </c>
      <c r="F264" s="2"/>
      <c r="G264" s="2"/>
      <c r="H264" s="3" t="s">
        <v>14399</v>
      </c>
      <c r="I264" s="3" t="s">
        <v>14431</v>
      </c>
      <c r="J264" s="3" t="s">
        <v>14684</v>
      </c>
      <c r="K264" s="3" t="s">
        <v>14402</v>
      </c>
      <c r="L264" s="20">
        <v>3.0</v>
      </c>
      <c r="M264" s="3" t="s">
        <v>15154</v>
      </c>
      <c r="N264" s="3" t="s">
        <v>15154</v>
      </c>
      <c r="O264" s="3" t="s">
        <v>14550</v>
      </c>
      <c r="P264" s="20">
        <v>3.0</v>
      </c>
      <c r="Q264" s="20">
        <v>0.0</v>
      </c>
      <c r="R264" s="20">
        <v>0.0</v>
      </c>
      <c r="S264" s="20">
        <v>0.0</v>
      </c>
      <c r="T264" s="2"/>
      <c r="U264" s="2"/>
      <c r="V264" s="3" t="s">
        <v>15155</v>
      </c>
    </row>
    <row r="265">
      <c r="A265" s="3" t="s">
        <v>15156</v>
      </c>
      <c r="B265" s="3" t="s">
        <v>15157</v>
      </c>
      <c r="C265" s="31">
        <v>46056.58333333333</v>
      </c>
      <c r="D265" s="31">
        <v>46056.60416666667</v>
      </c>
      <c r="E265" s="32">
        <v>0.5</v>
      </c>
      <c r="F265" s="2"/>
      <c r="G265" s="3" t="s">
        <v>15158</v>
      </c>
      <c r="H265" s="3" t="s">
        <v>14399</v>
      </c>
      <c r="I265" s="3" t="s">
        <v>14431</v>
      </c>
      <c r="J265" s="3" t="s">
        <v>14401</v>
      </c>
      <c r="K265" s="3" t="s">
        <v>14402</v>
      </c>
      <c r="L265" s="20">
        <v>8.0</v>
      </c>
      <c r="M265" s="3" t="s">
        <v>15159</v>
      </c>
      <c r="N265" s="3" t="s">
        <v>15160</v>
      </c>
      <c r="O265" s="3" t="s">
        <v>15161</v>
      </c>
      <c r="P265" s="20">
        <v>1.0</v>
      </c>
      <c r="Q265" s="20">
        <v>1.0</v>
      </c>
      <c r="R265" s="20">
        <v>1.0</v>
      </c>
      <c r="S265" s="20">
        <v>5.0</v>
      </c>
      <c r="T265" s="2"/>
      <c r="U265" s="2"/>
      <c r="V265" s="3" t="s">
        <v>15162</v>
      </c>
    </row>
    <row r="266">
      <c r="A266" s="3" t="s">
        <v>15163</v>
      </c>
      <c r="B266" s="3" t="s">
        <v>15164</v>
      </c>
      <c r="C266" s="31">
        <v>46056.60416666667</v>
      </c>
      <c r="D266" s="31">
        <v>46056.625</v>
      </c>
      <c r="E266" s="32">
        <v>0.5</v>
      </c>
      <c r="F266" s="2"/>
      <c r="G266" s="3" t="s">
        <v>15165</v>
      </c>
      <c r="H266" s="3" t="s">
        <v>14399</v>
      </c>
      <c r="I266" s="3" t="s">
        <v>14431</v>
      </c>
      <c r="J266" s="3" t="s">
        <v>14684</v>
      </c>
      <c r="K266" s="3" t="s">
        <v>14399</v>
      </c>
      <c r="L266" s="20">
        <v>7.0</v>
      </c>
      <c r="M266" s="3" t="s">
        <v>15166</v>
      </c>
      <c r="N266" s="3" t="s">
        <v>15166</v>
      </c>
      <c r="O266" s="3" t="s">
        <v>15167</v>
      </c>
      <c r="P266" s="20">
        <v>6.0</v>
      </c>
      <c r="Q266" s="20">
        <v>1.0</v>
      </c>
      <c r="R266" s="20">
        <v>0.0</v>
      </c>
      <c r="S266" s="20">
        <v>0.0</v>
      </c>
      <c r="T266" s="2"/>
      <c r="U266" s="2"/>
      <c r="V266" s="3" t="s">
        <v>15168</v>
      </c>
    </row>
    <row r="267">
      <c r="A267" s="3" t="s">
        <v>15169</v>
      </c>
      <c r="B267" s="3" t="s">
        <v>15170</v>
      </c>
      <c r="C267" s="31">
        <v>46056.66666666667</v>
      </c>
      <c r="D267" s="31">
        <v>46056.70833333333</v>
      </c>
      <c r="E267" s="32">
        <v>1.0</v>
      </c>
      <c r="F267" s="2"/>
      <c r="G267" s="2"/>
      <c r="H267" s="3" t="s">
        <v>14399</v>
      </c>
      <c r="I267" s="3" t="s">
        <v>14431</v>
      </c>
      <c r="J267" s="3" t="s">
        <v>14725</v>
      </c>
      <c r="K267" s="3" t="s">
        <v>14399</v>
      </c>
      <c r="L267" s="20">
        <v>2.0</v>
      </c>
      <c r="M267" s="3" t="s">
        <v>14726</v>
      </c>
      <c r="N267" s="3" t="s">
        <v>14726</v>
      </c>
      <c r="O267" s="3" t="s">
        <v>14501</v>
      </c>
      <c r="P267" s="20">
        <v>2.0</v>
      </c>
      <c r="Q267" s="20">
        <v>0.0</v>
      </c>
      <c r="R267" s="20">
        <v>0.0</v>
      </c>
      <c r="S267" s="20">
        <v>0.0</v>
      </c>
      <c r="T267" s="2"/>
      <c r="U267" s="2"/>
      <c r="V267" s="2"/>
    </row>
    <row r="268">
      <c r="A268" s="3" t="s">
        <v>15171</v>
      </c>
      <c r="B268" s="3" t="s">
        <v>15172</v>
      </c>
      <c r="C268" s="31">
        <v>46056.70833333333</v>
      </c>
      <c r="D268" s="31">
        <v>46057.70833333333</v>
      </c>
      <c r="E268" s="32">
        <v>24.0</v>
      </c>
      <c r="F268" s="2"/>
      <c r="G268" s="2"/>
      <c r="H268" s="3" t="s">
        <v>14402</v>
      </c>
      <c r="I268" s="3" t="s">
        <v>14538</v>
      </c>
      <c r="J268" s="3" t="s">
        <v>14612</v>
      </c>
      <c r="K268" s="3" t="s">
        <v>14399</v>
      </c>
      <c r="L268" s="20">
        <v>10.0</v>
      </c>
      <c r="M268" s="3" t="s">
        <v>15173</v>
      </c>
      <c r="N268" s="3" t="s">
        <v>15173</v>
      </c>
      <c r="O268" s="3" t="s">
        <v>15174</v>
      </c>
      <c r="P268" s="20">
        <v>4.0</v>
      </c>
      <c r="Q268" s="20">
        <v>1.0</v>
      </c>
      <c r="R268" s="20">
        <v>0.0</v>
      </c>
      <c r="S268" s="20">
        <v>5.0</v>
      </c>
      <c r="T268" s="2"/>
      <c r="U268" s="2"/>
      <c r="V268" s="2"/>
    </row>
    <row r="269">
      <c r="A269" s="3" t="s">
        <v>15175</v>
      </c>
      <c r="B269" s="3" t="s">
        <v>15090</v>
      </c>
      <c r="C269" s="31">
        <v>46057.41666666667</v>
      </c>
      <c r="D269" s="31">
        <v>46057.4375</v>
      </c>
      <c r="E269" s="32">
        <v>0.5</v>
      </c>
      <c r="F269" s="2"/>
      <c r="G269" s="2"/>
      <c r="H269" s="3" t="s">
        <v>14399</v>
      </c>
      <c r="I269" s="3" t="s">
        <v>14746</v>
      </c>
      <c r="J269" s="3" t="s">
        <v>14612</v>
      </c>
      <c r="K269" s="3" t="s">
        <v>14402</v>
      </c>
      <c r="L269" s="20">
        <v>2.0</v>
      </c>
      <c r="M269" s="3" t="s">
        <v>14626</v>
      </c>
      <c r="N269" s="3" t="s">
        <v>14626</v>
      </c>
      <c r="O269" s="3" t="s">
        <v>15176</v>
      </c>
      <c r="P269" s="20">
        <v>1.0</v>
      </c>
      <c r="Q269" s="20">
        <v>1.0</v>
      </c>
      <c r="R269" s="20">
        <v>0.0</v>
      </c>
      <c r="S269" s="20">
        <v>0.0</v>
      </c>
      <c r="T269" s="2"/>
      <c r="U269" s="2"/>
      <c r="V269" s="2"/>
    </row>
    <row r="270">
      <c r="A270" s="3" t="s">
        <v>15177</v>
      </c>
      <c r="B270" s="3" t="s">
        <v>14943</v>
      </c>
      <c r="C270" s="31">
        <v>46057.419444444444</v>
      </c>
      <c r="D270" s="31">
        <v>46057.455555555556</v>
      </c>
      <c r="E270" s="32">
        <v>0.8666666666666667</v>
      </c>
      <c r="F270" s="2"/>
      <c r="G270" s="3" t="s">
        <v>15178</v>
      </c>
      <c r="H270" s="3" t="s">
        <v>14399</v>
      </c>
      <c r="I270" s="3" t="s">
        <v>14431</v>
      </c>
      <c r="J270" s="3" t="s">
        <v>14857</v>
      </c>
      <c r="K270" s="3" t="s">
        <v>14402</v>
      </c>
      <c r="L270" s="20">
        <v>25.0</v>
      </c>
      <c r="M270" s="3" t="s">
        <v>15179</v>
      </c>
      <c r="N270" s="3" t="s">
        <v>15180</v>
      </c>
      <c r="O270" s="3" t="s">
        <v>15181</v>
      </c>
      <c r="P270" s="20">
        <v>22.0</v>
      </c>
      <c r="Q270" s="20">
        <v>2.0</v>
      </c>
      <c r="R270" s="20">
        <v>0.0</v>
      </c>
      <c r="S270" s="20">
        <v>1.0</v>
      </c>
      <c r="T270" s="2"/>
      <c r="U270" s="2"/>
      <c r="V270" s="2"/>
    </row>
    <row r="271">
      <c r="A271" s="3" t="s">
        <v>15182</v>
      </c>
      <c r="B271" s="3" t="s">
        <v>15183</v>
      </c>
      <c r="C271" s="31">
        <v>46057.4375</v>
      </c>
      <c r="D271" s="31">
        <v>46057.45833333333</v>
      </c>
      <c r="E271" s="32">
        <v>0.5</v>
      </c>
      <c r="F271" s="2"/>
      <c r="G271" s="3" t="s">
        <v>15184</v>
      </c>
      <c r="H271" s="3" t="s">
        <v>14399</v>
      </c>
      <c r="I271" s="3" t="s">
        <v>14431</v>
      </c>
      <c r="J271" s="3" t="s">
        <v>14684</v>
      </c>
      <c r="K271" s="3" t="s">
        <v>14399</v>
      </c>
      <c r="L271" s="20">
        <v>2.0</v>
      </c>
      <c r="M271" s="3" t="s">
        <v>15185</v>
      </c>
      <c r="N271" s="3" t="s">
        <v>15185</v>
      </c>
      <c r="O271" s="3" t="s">
        <v>14501</v>
      </c>
      <c r="P271" s="20">
        <v>2.0</v>
      </c>
      <c r="Q271" s="20">
        <v>0.0</v>
      </c>
      <c r="R271" s="20">
        <v>0.0</v>
      </c>
      <c r="S271" s="20">
        <v>0.0</v>
      </c>
      <c r="T271" s="2"/>
      <c r="U271" s="2"/>
      <c r="V271" s="3" t="s">
        <v>15186</v>
      </c>
    </row>
    <row r="272">
      <c r="A272" s="3" t="s">
        <v>15187</v>
      </c>
      <c r="B272" s="3" t="s">
        <v>15049</v>
      </c>
      <c r="C272" s="31">
        <v>46057.45833333333</v>
      </c>
      <c r="D272" s="31">
        <v>46057.47916666667</v>
      </c>
      <c r="E272" s="32">
        <v>0.5</v>
      </c>
      <c r="F272" s="2"/>
      <c r="G272" s="3" t="s">
        <v>15188</v>
      </c>
      <c r="H272" s="3" t="s">
        <v>14399</v>
      </c>
      <c r="I272" s="3" t="s">
        <v>14431</v>
      </c>
      <c r="J272" s="3" t="s">
        <v>14684</v>
      </c>
      <c r="K272" s="3" t="s">
        <v>14399</v>
      </c>
      <c r="L272" s="20">
        <v>4.0</v>
      </c>
      <c r="M272" s="3" t="s">
        <v>15189</v>
      </c>
      <c r="N272" s="3" t="s">
        <v>15189</v>
      </c>
      <c r="O272" s="3" t="s">
        <v>15190</v>
      </c>
      <c r="P272" s="20">
        <v>3.0</v>
      </c>
      <c r="Q272" s="20">
        <v>0.0</v>
      </c>
      <c r="R272" s="20">
        <v>1.0</v>
      </c>
      <c r="S272" s="20">
        <v>0.0</v>
      </c>
      <c r="T272" s="2"/>
      <c r="U272" s="2"/>
      <c r="V272" s="3" t="s">
        <v>15191</v>
      </c>
    </row>
    <row r="273">
      <c r="A273" s="3" t="s">
        <v>15192</v>
      </c>
      <c r="B273" s="3" t="s">
        <v>14962</v>
      </c>
      <c r="C273" s="31">
        <v>46057.5625</v>
      </c>
      <c r="D273" s="31">
        <v>46057.58333333333</v>
      </c>
      <c r="E273" s="32">
        <v>0.5</v>
      </c>
      <c r="F273" s="2"/>
      <c r="G273" s="3" t="s">
        <v>15193</v>
      </c>
      <c r="H273" s="3" t="s">
        <v>14399</v>
      </c>
      <c r="I273" s="3" t="s">
        <v>14431</v>
      </c>
      <c r="J273" s="3" t="s">
        <v>14684</v>
      </c>
      <c r="K273" s="3" t="s">
        <v>14399</v>
      </c>
      <c r="L273" s="20">
        <v>4.0</v>
      </c>
      <c r="M273" s="3" t="s">
        <v>15194</v>
      </c>
      <c r="N273" s="3" t="s">
        <v>15194</v>
      </c>
      <c r="O273" s="3" t="s">
        <v>15195</v>
      </c>
      <c r="P273" s="20">
        <v>2.0</v>
      </c>
      <c r="Q273" s="20">
        <v>2.0</v>
      </c>
      <c r="R273" s="20">
        <v>0.0</v>
      </c>
      <c r="S273" s="20">
        <v>0.0</v>
      </c>
      <c r="T273" s="2"/>
      <c r="U273" s="2"/>
      <c r="V273" s="3" t="s">
        <v>15196</v>
      </c>
    </row>
    <row r="274">
      <c r="A274" s="3" t="s">
        <v>15197</v>
      </c>
      <c r="B274" s="3" t="s">
        <v>14591</v>
      </c>
      <c r="C274" s="31">
        <v>46058.33333333333</v>
      </c>
      <c r="D274" s="31">
        <v>46058.35416666667</v>
      </c>
      <c r="E274" s="32">
        <v>0.5</v>
      </c>
      <c r="F274" s="2"/>
      <c r="G274" s="2"/>
      <c r="H274" s="3" t="s">
        <v>14399</v>
      </c>
      <c r="I274" s="3" t="s">
        <v>14431</v>
      </c>
      <c r="J274" s="3" t="s">
        <v>14401</v>
      </c>
      <c r="K274" s="3" t="s">
        <v>14402</v>
      </c>
      <c r="L274" s="20">
        <v>5.0</v>
      </c>
      <c r="M274" s="3" t="s">
        <v>14869</v>
      </c>
      <c r="N274" s="3" t="s">
        <v>14869</v>
      </c>
      <c r="O274" s="3" t="s">
        <v>15198</v>
      </c>
      <c r="P274" s="20">
        <v>2.0</v>
      </c>
      <c r="Q274" s="20">
        <v>1.0</v>
      </c>
      <c r="R274" s="20">
        <v>0.0</v>
      </c>
      <c r="S274" s="20">
        <v>2.0</v>
      </c>
      <c r="T274" s="2"/>
      <c r="U274" s="2"/>
      <c r="V274" s="3" t="s">
        <v>15199</v>
      </c>
    </row>
    <row r="275">
      <c r="A275" s="3" t="s">
        <v>15200</v>
      </c>
      <c r="B275" s="3" t="s">
        <v>15201</v>
      </c>
      <c r="C275" s="31">
        <v>46058.39583333333</v>
      </c>
      <c r="D275" s="31">
        <v>46058.41666666667</v>
      </c>
      <c r="E275" s="32">
        <v>0.5</v>
      </c>
      <c r="F275" s="2"/>
      <c r="G275" s="2"/>
      <c r="H275" s="3" t="s">
        <v>14399</v>
      </c>
      <c r="I275" s="3" t="s">
        <v>14431</v>
      </c>
      <c r="J275" s="3" t="s">
        <v>14425</v>
      </c>
      <c r="K275" s="3" t="s">
        <v>14402</v>
      </c>
      <c r="L275" s="20">
        <v>7.0</v>
      </c>
      <c r="M275" s="3" t="s">
        <v>14951</v>
      </c>
      <c r="N275" s="3" t="s">
        <v>14951</v>
      </c>
      <c r="O275" s="3" t="s">
        <v>15202</v>
      </c>
      <c r="P275" s="20">
        <v>5.0</v>
      </c>
      <c r="Q275" s="20">
        <v>0.0</v>
      </c>
      <c r="R275" s="20">
        <v>0.0</v>
      </c>
      <c r="S275" s="20">
        <v>2.0</v>
      </c>
      <c r="T275" s="2"/>
      <c r="U275" s="2"/>
      <c r="V275" s="2"/>
    </row>
    <row r="276">
      <c r="A276" s="3" t="s">
        <v>15203</v>
      </c>
      <c r="B276" s="3" t="s">
        <v>15204</v>
      </c>
      <c r="C276" s="31">
        <v>46058.45833333333</v>
      </c>
      <c r="D276" s="31">
        <v>46058.47916666667</v>
      </c>
      <c r="E276" s="32">
        <v>0.5</v>
      </c>
      <c r="F276" s="2"/>
      <c r="G276" s="3" t="s">
        <v>15205</v>
      </c>
      <c r="H276" s="3" t="s">
        <v>14399</v>
      </c>
      <c r="I276" s="3" t="s">
        <v>14431</v>
      </c>
      <c r="J276" s="3" t="s">
        <v>14684</v>
      </c>
      <c r="K276" s="3" t="s">
        <v>14399</v>
      </c>
      <c r="L276" s="20">
        <v>6.0</v>
      </c>
      <c r="M276" s="3" t="s">
        <v>15206</v>
      </c>
      <c r="N276" s="3" t="s">
        <v>15206</v>
      </c>
      <c r="O276" s="3" t="s">
        <v>15207</v>
      </c>
      <c r="P276" s="20">
        <v>3.0</v>
      </c>
      <c r="Q276" s="20">
        <v>0.0</v>
      </c>
      <c r="R276" s="20">
        <v>0.0</v>
      </c>
      <c r="S276" s="20">
        <v>3.0</v>
      </c>
      <c r="T276" s="2"/>
      <c r="U276" s="2"/>
      <c r="V276" s="3" t="s">
        <v>15208</v>
      </c>
    </row>
    <row r="277">
      <c r="A277" s="3" t="s">
        <v>15209</v>
      </c>
      <c r="B277" s="3" t="s">
        <v>14782</v>
      </c>
      <c r="C277" s="31">
        <v>46058.47916666667</v>
      </c>
      <c r="D277" s="31">
        <v>46058.5</v>
      </c>
      <c r="E277" s="32">
        <v>0.5</v>
      </c>
      <c r="F277" s="2"/>
      <c r="G277" s="2"/>
      <c r="H277" s="3" t="s">
        <v>14399</v>
      </c>
      <c r="I277" s="3" t="s">
        <v>14431</v>
      </c>
      <c r="J277" s="3" t="s">
        <v>14401</v>
      </c>
      <c r="K277" s="3" t="s">
        <v>14402</v>
      </c>
      <c r="L277" s="20">
        <v>6.0</v>
      </c>
      <c r="M277" s="3" t="s">
        <v>14956</v>
      </c>
      <c r="N277" s="3" t="s">
        <v>14956</v>
      </c>
      <c r="O277" s="3" t="s">
        <v>15210</v>
      </c>
      <c r="P277" s="20">
        <v>2.0</v>
      </c>
      <c r="Q277" s="20">
        <v>2.0</v>
      </c>
      <c r="R277" s="20">
        <v>0.0</v>
      </c>
      <c r="S277" s="20">
        <v>2.0</v>
      </c>
      <c r="T277" s="2"/>
      <c r="U277" s="2"/>
      <c r="V277" s="3" t="s">
        <v>15211</v>
      </c>
    </row>
    <row r="278">
      <c r="A278" s="3" t="s">
        <v>15212</v>
      </c>
      <c r="B278" s="3" t="s">
        <v>15213</v>
      </c>
      <c r="C278" s="31">
        <v>46058.5</v>
      </c>
      <c r="D278" s="31">
        <v>46058.52083333333</v>
      </c>
      <c r="E278" s="32">
        <v>0.5</v>
      </c>
      <c r="F278" s="2"/>
      <c r="G278" s="2"/>
      <c r="H278" s="3" t="s">
        <v>14399</v>
      </c>
      <c r="I278" s="3" t="s">
        <v>14431</v>
      </c>
      <c r="J278" s="3" t="s">
        <v>14684</v>
      </c>
      <c r="K278" s="3" t="s">
        <v>14402</v>
      </c>
      <c r="L278" s="20">
        <v>2.0</v>
      </c>
      <c r="M278" s="3" t="s">
        <v>15214</v>
      </c>
      <c r="N278" s="3" t="s">
        <v>15214</v>
      </c>
      <c r="O278" s="3" t="s">
        <v>14501</v>
      </c>
      <c r="P278" s="20">
        <v>2.0</v>
      </c>
      <c r="Q278" s="20">
        <v>0.0</v>
      </c>
      <c r="R278" s="20">
        <v>0.0</v>
      </c>
      <c r="S278" s="20">
        <v>0.0</v>
      </c>
      <c r="T278" s="2"/>
      <c r="U278" s="2"/>
      <c r="V278" s="3" t="s">
        <v>15215</v>
      </c>
    </row>
    <row r="279">
      <c r="A279" s="3" t="s">
        <v>15216</v>
      </c>
      <c r="B279" s="3" t="s">
        <v>15217</v>
      </c>
      <c r="C279" s="31">
        <v>46058.52083333333</v>
      </c>
      <c r="D279" s="31">
        <v>46058.54166666667</v>
      </c>
      <c r="E279" s="32">
        <v>0.5</v>
      </c>
      <c r="F279" s="2"/>
      <c r="G279" s="3" t="s">
        <v>15218</v>
      </c>
      <c r="H279" s="3" t="s">
        <v>14399</v>
      </c>
      <c r="I279" s="3" t="s">
        <v>14431</v>
      </c>
      <c r="J279" s="3" t="s">
        <v>14684</v>
      </c>
      <c r="K279" s="3" t="s">
        <v>14399</v>
      </c>
      <c r="L279" s="20">
        <v>2.0</v>
      </c>
      <c r="M279" s="3" t="s">
        <v>15036</v>
      </c>
      <c r="N279" s="3" t="s">
        <v>15037</v>
      </c>
      <c r="O279" s="3" t="s">
        <v>14501</v>
      </c>
      <c r="P279" s="20">
        <v>2.0</v>
      </c>
      <c r="Q279" s="20">
        <v>0.0</v>
      </c>
      <c r="R279" s="20">
        <v>0.0</v>
      </c>
      <c r="S279" s="20">
        <v>0.0</v>
      </c>
      <c r="T279" s="2"/>
      <c r="U279" s="2"/>
      <c r="V279" s="3" t="s">
        <v>15219</v>
      </c>
    </row>
    <row r="280">
      <c r="A280" s="3" t="s">
        <v>15220</v>
      </c>
      <c r="B280" s="3" t="s">
        <v>15221</v>
      </c>
      <c r="C280" s="31">
        <v>46058.5625</v>
      </c>
      <c r="D280" s="31">
        <v>46058.58333333333</v>
      </c>
      <c r="E280" s="32">
        <v>0.5</v>
      </c>
      <c r="F280" s="2"/>
      <c r="G280" s="3" t="s">
        <v>15222</v>
      </c>
      <c r="H280" s="3" t="s">
        <v>14399</v>
      </c>
      <c r="I280" s="3" t="s">
        <v>14431</v>
      </c>
      <c r="J280" s="3" t="s">
        <v>14684</v>
      </c>
      <c r="K280" s="3" t="s">
        <v>14402</v>
      </c>
      <c r="L280" s="20">
        <v>4.0</v>
      </c>
      <c r="M280" s="3" t="s">
        <v>15018</v>
      </c>
      <c r="N280" s="3" t="s">
        <v>15018</v>
      </c>
      <c r="O280" s="3" t="s">
        <v>15223</v>
      </c>
      <c r="P280" s="20">
        <v>2.0</v>
      </c>
      <c r="Q280" s="20">
        <v>1.0</v>
      </c>
      <c r="R280" s="20">
        <v>0.0</v>
      </c>
      <c r="S280" s="20">
        <v>1.0</v>
      </c>
      <c r="T280" s="2"/>
      <c r="U280" s="2"/>
      <c r="V280" s="3" t="s">
        <v>15224</v>
      </c>
    </row>
    <row r="281">
      <c r="A281" s="3" t="s">
        <v>15225</v>
      </c>
      <c r="B281" s="3" t="s">
        <v>15226</v>
      </c>
      <c r="C281" s="31">
        <v>46059.375</v>
      </c>
      <c r="D281" s="31">
        <v>46059.40972222222</v>
      </c>
      <c r="E281" s="32">
        <v>0.8333333333333334</v>
      </c>
      <c r="F281" s="2"/>
      <c r="G281" s="3" t="s">
        <v>15227</v>
      </c>
      <c r="H281" s="3" t="s">
        <v>14399</v>
      </c>
      <c r="I281" s="3" t="s">
        <v>14538</v>
      </c>
      <c r="J281" s="3" t="s">
        <v>15228</v>
      </c>
      <c r="K281" s="3" t="s">
        <v>14399</v>
      </c>
      <c r="L281" s="20">
        <v>8.0</v>
      </c>
      <c r="M281" s="3" t="s">
        <v>15229</v>
      </c>
      <c r="N281" s="3" t="s">
        <v>15230</v>
      </c>
      <c r="O281" s="3" t="s">
        <v>15231</v>
      </c>
      <c r="P281" s="20">
        <v>3.0</v>
      </c>
      <c r="Q281" s="20">
        <v>1.0</v>
      </c>
      <c r="R281" s="20">
        <v>0.0</v>
      </c>
      <c r="S281" s="20">
        <v>4.0</v>
      </c>
      <c r="T281" s="2"/>
      <c r="U281" s="2"/>
      <c r="V281" s="2"/>
    </row>
    <row r="282">
      <c r="A282" s="3" t="s">
        <v>15232</v>
      </c>
      <c r="B282" s="3" t="s">
        <v>14407</v>
      </c>
      <c r="C282" s="31">
        <v>46059.39583333333</v>
      </c>
      <c r="D282" s="31">
        <v>46059.41666666667</v>
      </c>
      <c r="E282" s="32">
        <v>0.5</v>
      </c>
      <c r="F282" s="2"/>
      <c r="G282" s="3" t="s">
        <v>14408</v>
      </c>
      <c r="H282" s="3" t="s">
        <v>14399</v>
      </c>
      <c r="I282" s="3" t="s">
        <v>14431</v>
      </c>
      <c r="J282" s="3" t="s">
        <v>14401</v>
      </c>
      <c r="K282" s="3" t="s">
        <v>14402</v>
      </c>
      <c r="L282" s="20">
        <v>5.0</v>
      </c>
      <c r="M282" s="3" t="s">
        <v>14802</v>
      </c>
      <c r="N282" s="3" t="s">
        <v>14802</v>
      </c>
      <c r="O282" s="3" t="s">
        <v>14932</v>
      </c>
      <c r="P282" s="20">
        <v>3.0</v>
      </c>
      <c r="Q282" s="20">
        <v>1.0</v>
      </c>
      <c r="R282" s="20">
        <v>0.0</v>
      </c>
      <c r="S282" s="20">
        <v>1.0</v>
      </c>
      <c r="T282" s="2"/>
      <c r="U282" s="2"/>
      <c r="V282" s="2"/>
    </row>
    <row r="283">
      <c r="A283" s="3" t="s">
        <v>15233</v>
      </c>
      <c r="B283" s="3" t="s">
        <v>14837</v>
      </c>
      <c r="C283" s="31">
        <v>46059.41666666667</v>
      </c>
      <c r="D283" s="31">
        <v>46059.4375</v>
      </c>
      <c r="E283" s="32">
        <v>0.5</v>
      </c>
      <c r="F283" s="2"/>
      <c r="G283" s="2"/>
      <c r="H283" s="3" t="s">
        <v>14399</v>
      </c>
      <c r="I283" s="3" t="s">
        <v>14431</v>
      </c>
      <c r="J283" s="3" t="s">
        <v>14401</v>
      </c>
      <c r="K283" s="3" t="s">
        <v>14402</v>
      </c>
      <c r="L283" s="20">
        <v>6.0</v>
      </c>
      <c r="M283" s="3" t="s">
        <v>15234</v>
      </c>
      <c r="N283" s="3" t="s">
        <v>15234</v>
      </c>
      <c r="O283" s="3" t="s">
        <v>15235</v>
      </c>
      <c r="P283" s="20">
        <v>4.0</v>
      </c>
      <c r="Q283" s="20">
        <v>0.0</v>
      </c>
      <c r="R283" s="20">
        <v>0.0</v>
      </c>
      <c r="S283" s="20">
        <v>2.0</v>
      </c>
      <c r="T283" s="2"/>
      <c r="U283" s="2"/>
      <c r="V283" s="3" t="s">
        <v>15236</v>
      </c>
    </row>
    <row r="284">
      <c r="A284" s="3" t="s">
        <v>15237</v>
      </c>
      <c r="B284" s="3" t="s">
        <v>15049</v>
      </c>
      <c r="C284" s="31">
        <v>46059.45833333333</v>
      </c>
      <c r="D284" s="31">
        <v>46059.47916666667</v>
      </c>
      <c r="E284" s="32">
        <v>0.5</v>
      </c>
      <c r="F284" s="2"/>
      <c r="G284" s="3" t="s">
        <v>15238</v>
      </c>
      <c r="H284" s="3" t="s">
        <v>14399</v>
      </c>
      <c r="I284" s="3" t="s">
        <v>14431</v>
      </c>
      <c r="J284" s="3" t="s">
        <v>14684</v>
      </c>
      <c r="K284" s="3" t="s">
        <v>14399</v>
      </c>
      <c r="L284" s="20">
        <v>2.0</v>
      </c>
      <c r="M284" s="3" t="s">
        <v>15239</v>
      </c>
      <c r="N284" s="3" t="s">
        <v>15239</v>
      </c>
      <c r="O284" s="3" t="s">
        <v>14501</v>
      </c>
      <c r="P284" s="20">
        <v>2.0</v>
      </c>
      <c r="Q284" s="20">
        <v>0.0</v>
      </c>
      <c r="R284" s="20">
        <v>0.0</v>
      </c>
      <c r="S284" s="20">
        <v>0.0</v>
      </c>
      <c r="T284" s="2"/>
      <c r="U284" s="2"/>
      <c r="V284" s="3" t="s">
        <v>15240</v>
      </c>
    </row>
    <row r="285">
      <c r="A285" s="3" t="s">
        <v>15241</v>
      </c>
      <c r="B285" s="3" t="s">
        <v>14920</v>
      </c>
      <c r="C285" s="31">
        <v>46059.47916666667</v>
      </c>
      <c r="D285" s="31">
        <v>46059.52083333333</v>
      </c>
      <c r="E285" s="32">
        <v>1.0</v>
      </c>
      <c r="F285" s="2"/>
      <c r="G285" s="2"/>
      <c r="H285" s="3" t="s">
        <v>14399</v>
      </c>
      <c r="I285" s="3" t="s">
        <v>14431</v>
      </c>
      <c r="J285" s="3" t="s">
        <v>14684</v>
      </c>
      <c r="K285" s="3" t="s">
        <v>14402</v>
      </c>
      <c r="L285" s="20">
        <v>3.0</v>
      </c>
      <c r="M285" s="3" t="s">
        <v>14972</v>
      </c>
      <c r="N285" s="3" t="s">
        <v>14972</v>
      </c>
      <c r="O285" s="3" t="s">
        <v>14550</v>
      </c>
      <c r="P285" s="20">
        <v>3.0</v>
      </c>
      <c r="Q285" s="20">
        <v>0.0</v>
      </c>
      <c r="R285" s="20">
        <v>0.0</v>
      </c>
      <c r="S285" s="20">
        <v>0.0</v>
      </c>
      <c r="T285" s="2"/>
      <c r="U285" s="2"/>
      <c r="V285" s="3" t="s">
        <v>15242</v>
      </c>
    </row>
    <row r="286">
      <c r="A286" s="3" t="s">
        <v>15243</v>
      </c>
      <c r="B286" s="3" t="s">
        <v>15076</v>
      </c>
      <c r="C286" s="31">
        <v>46059.58333333333</v>
      </c>
      <c r="D286" s="31">
        <v>46059.60416666667</v>
      </c>
      <c r="E286" s="32">
        <v>0.5</v>
      </c>
      <c r="F286" s="2"/>
      <c r="G286" s="3" t="s">
        <v>15244</v>
      </c>
      <c r="H286" s="3" t="s">
        <v>14399</v>
      </c>
      <c r="I286" s="3" t="s">
        <v>14431</v>
      </c>
      <c r="J286" s="3" t="s">
        <v>14684</v>
      </c>
      <c r="K286" s="3" t="s">
        <v>14399</v>
      </c>
      <c r="L286" s="20">
        <v>3.0</v>
      </c>
      <c r="M286" s="3" t="s">
        <v>15245</v>
      </c>
      <c r="N286" s="3" t="s">
        <v>15245</v>
      </c>
      <c r="O286" s="3" t="s">
        <v>14550</v>
      </c>
      <c r="P286" s="20">
        <v>3.0</v>
      </c>
      <c r="Q286" s="20">
        <v>0.0</v>
      </c>
      <c r="R286" s="20">
        <v>0.0</v>
      </c>
      <c r="S286" s="20">
        <v>0.0</v>
      </c>
      <c r="T286" s="2"/>
      <c r="U286" s="2"/>
      <c r="V286" s="3" t="s">
        <v>15246</v>
      </c>
    </row>
    <row r="287">
      <c r="A287" s="3" t="s">
        <v>15247</v>
      </c>
      <c r="B287" s="3" t="s">
        <v>15248</v>
      </c>
      <c r="C287" s="31">
        <v>46062.40625</v>
      </c>
      <c r="D287" s="31">
        <v>46062.413194444445</v>
      </c>
      <c r="E287" s="32">
        <v>0.16666666666666666</v>
      </c>
      <c r="F287" s="3" t="s">
        <v>15249</v>
      </c>
      <c r="G287" s="3" t="s">
        <v>15250</v>
      </c>
      <c r="H287" s="3" t="s">
        <v>14399</v>
      </c>
      <c r="I287" s="3" t="s">
        <v>14538</v>
      </c>
      <c r="J287" s="3" t="s">
        <v>14857</v>
      </c>
      <c r="K287" s="3" t="s">
        <v>14399</v>
      </c>
      <c r="L287" s="20">
        <v>32.0</v>
      </c>
      <c r="M287" s="3" t="s">
        <v>15251</v>
      </c>
      <c r="N287" s="3" t="s">
        <v>15252</v>
      </c>
      <c r="O287" s="3" t="s">
        <v>15253</v>
      </c>
      <c r="P287" s="20">
        <v>16.0</v>
      </c>
      <c r="Q287" s="20">
        <v>0.0</v>
      </c>
      <c r="R287" s="20">
        <v>0.0</v>
      </c>
      <c r="S287" s="20">
        <v>16.0</v>
      </c>
      <c r="T287" s="2"/>
      <c r="U287" s="2"/>
      <c r="V287" s="2"/>
    </row>
    <row r="288">
      <c r="A288" s="3" t="s">
        <v>15254</v>
      </c>
      <c r="B288" s="3" t="s">
        <v>14611</v>
      </c>
      <c r="C288" s="31">
        <v>46062.5</v>
      </c>
      <c r="D288" s="31">
        <v>46062.5625</v>
      </c>
      <c r="E288" s="32">
        <v>1.5</v>
      </c>
      <c r="F288" s="2"/>
      <c r="G288" s="2"/>
      <c r="H288" s="3" t="s">
        <v>14399</v>
      </c>
      <c r="I288" s="3" t="s">
        <v>14538</v>
      </c>
      <c r="J288" s="3" t="s">
        <v>14612</v>
      </c>
      <c r="K288" s="3" t="s">
        <v>14399</v>
      </c>
      <c r="L288" s="20">
        <v>13.0</v>
      </c>
      <c r="M288" s="3" t="s">
        <v>15255</v>
      </c>
      <c r="N288" s="3" t="s">
        <v>15255</v>
      </c>
      <c r="O288" s="3" t="s">
        <v>15256</v>
      </c>
      <c r="P288" s="20">
        <v>7.0</v>
      </c>
      <c r="Q288" s="20">
        <v>2.0</v>
      </c>
      <c r="R288" s="20">
        <v>0.0</v>
      </c>
      <c r="S288" s="20">
        <v>4.0</v>
      </c>
      <c r="T288" s="2"/>
      <c r="U288" s="2"/>
      <c r="V288" s="2"/>
    </row>
    <row r="289">
      <c r="A289" s="3" t="s">
        <v>15257</v>
      </c>
      <c r="B289" s="3" t="s">
        <v>14828</v>
      </c>
      <c r="C289" s="31">
        <v>46062.60416666667</v>
      </c>
      <c r="D289" s="31">
        <v>46062.625</v>
      </c>
      <c r="E289" s="32">
        <v>0.5</v>
      </c>
      <c r="F289" s="2"/>
      <c r="G289" s="3" t="s">
        <v>14912</v>
      </c>
      <c r="H289" s="3" t="s">
        <v>14399</v>
      </c>
      <c r="I289" s="3" t="s">
        <v>14431</v>
      </c>
      <c r="J289" s="3" t="s">
        <v>14684</v>
      </c>
      <c r="K289" s="3" t="s">
        <v>14402</v>
      </c>
      <c r="L289" s="20">
        <v>3.0</v>
      </c>
      <c r="M289" s="3" t="s">
        <v>14830</v>
      </c>
      <c r="N289" s="3" t="s">
        <v>14830</v>
      </c>
      <c r="O289" s="3" t="s">
        <v>15258</v>
      </c>
      <c r="P289" s="20">
        <v>1.0</v>
      </c>
      <c r="Q289" s="20">
        <v>1.0</v>
      </c>
      <c r="R289" s="20">
        <v>0.0</v>
      </c>
      <c r="S289" s="20">
        <v>1.0</v>
      </c>
      <c r="T289" s="2"/>
      <c r="U289" s="2"/>
      <c r="V289" s="2"/>
    </row>
    <row r="290">
      <c r="A290" s="3" t="s">
        <v>15259</v>
      </c>
      <c r="B290" s="3" t="s">
        <v>15260</v>
      </c>
      <c r="C290" s="31">
        <v>46063.47916666667</v>
      </c>
      <c r="D290" s="31">
        <v>46063.5</v>
      </c>
      <c r="E290" s="32">
        <v>0.5</v>
      </c>
      <c r="F290" s="2"/>
      <c r="G290" s="2"/>
      <c r="H290" s="3" t="s">
        <v>14399</v>
      </c>
      <c r="I290" s="3" t="s">
        <v>14431</v>
      </c>
      <c r="J290" s="3" t="s">
        <v>14401</v>
      </c>
      <c r="K290" s="3" t="s">
        <v>14402</v>
      </c>
      <c r="L290" s="20">
        <v>3.0</v>
      </c>
      <c r="M290" s="3" t="s">
        <v>15261</v>
      </c>
      <c r="N290" s="3" t="s">
        <v>15261</v>
      </c>
      <c r="O290" s="3" t="s">
        <v>14722</v>
      </c>
      <c r="P290" s="20">
        <v>1.0</v>
      </c>
      <c r="Q290" s="20">
        <v>0.0</v>
      </c>
      <c r="R290" s="20">
        <v>0.0</v>
      </c>
      <c r="S290" s="20">
        <v>2.0</v>
      </c>
      <c r="T290" s="2"/>
      <c r="U290" s="2"/>
      <c r="V290" s="2"/>
    </row>
    <row r="291">
      <c r="A291" s="3" t="s">
        <v>15262</v>
      </c>
      <c r="B291" s="3" t="s">
        <v>14417</v>
      </c>
      <c r="C291" s="31">
        <v>46063.5</v>
      </c>
      <c r="D291" s="31">
        <v>46063.52083333333</v>
      </c>
      <c r="E291" s="32">
        <v>0.5</v>
      </c>
      <c r="F291" s="2"/>
      <c r="G291" s="3" t="s">
        <v>15086</v>
      </c>
      <c r="H291" s="3" t="s">
        <v>14399</v>
      </c>
      <c r="I291" s="3" t="s">
        <v>14431</v>
      </c>
      <c r="J291" s="3" t="s">
        <v>14401</v>
      </c>
      <c r="K291" s="3" t="s">
        <v>14402</v>
      </c>
      <c r="L291" s="20">
        <v>4.0</v>
      </c>
      <c r="M291" s="3" t="s">
        <v>14747</v>
      </c>
      <c r="N291" s="3" t="s">
        <v>14748</v>
      </c>
      <c r="O291" s="3" t="s">
        <v>15263</v>
      </c>
      <c r="P291" s="20">
        <v>2.0</v>
      </c>
      <c r="Q291" s="20">
        <v>1.0</v>
      </c>
      <c r="R291" s="20">
        <v>1.0</v>
      </c>
      <c r="S291" s="20">
        <v>0.0</v>
      </c>
      <c r="T291" s="2"/>
      <c r="U291" s="2"/>
      <c r="V291" s="3" t="s">
        <v>15264</v>
      </c>
    </row>
    <row r="292">
      <c r="A292" s="3" t="s">
        <v>15265</v>
      </c>
      <c r="B292" s="3" t="s">
        <v>15266</v>
      </c>
      <c r="C292" s="31">
        <v>46063.58333333333</v>
      </c>
      <c r="D292" s="31">
        <v>46063.60416666667</v>
      </c>
      <c r="E292" s="32">
        <v>0.5</v>
      </c>
      <c r="F292" s="2"/>
      <c r="G292" s="3" t="s">
        <v>15267</v>
      </c>
      <c r="H292" s="3" t="s">
        <v>14399</v>
      </c>
      <c r="I292" s="3" t="s">
        <v>14431</v>
      </c>
      <c r="J292" s="3" t="s">
        <v>14684</v>
      </c>
      <c r="K292" s="3" t="s">
        <v>14399</v>
      </c>
      <c r="L292" s="20">
        <v>3.0</v>
      </c>
      <c r="M292" s="3" t="s">
        <v>14879</v>
      </c>
      <c r="N292" s="3" t="s">
        <v>14879</v>
      </c>
      <c r="O292" s="3" t="s">
        <v>14623</v>
      </c>
      <c r="P292" s="20">
        <v>2.0</v>
      </c>
      <c r="Q292" s="20">
        <v>0.0</v>
      </c>
      <c r="R292" s="20">
        <v>0.0</v>
      </c>
      <c r="S292" s="20">
        <v>1.0</v>
      </c>
      <c r="T292" s="2"/>
      <c r="U292" s="2"/>
      <c r="V292" s="2"/>
    </row>
    <row r="293">
      <c r="A293" s="3" t="s">
        <v>15268</v>
      </c>
      <c r="B293" s="3" t="s">
        <v>15269</v>
      </c>
      <c r="C293" s="31">
        <v>46064.3125</v>
      </c>
      <c r="D293" s="31">
        <v>46064.66666666667</v>
      </c>
      <c r="E293" s="32">
        <v>8.5</v>
      </c>
      <c r="F293" s="3" t="s">
        <v>15270</v>
      </c>
      <c r="G293" s="3" t="s">
        <v>15271</v>
      </c>
      <c r="H293" s="3" t="s">
        <v>14399</v>
      </c>
      <c r="I293" s="3" t="s">
        <v>14538</v>
      </c>
      <c r="J293" s="3" t="s">
        <v>14857</v>
      </c>
      <c r="K293" s="3" t="s">
        <v>14399</v>
      </c>
      <c r="L293" s="20">
        <v>10.0</v>
      </c>
      <c r="M293" s="3" t="s">
        <v>15272</v>
      </c>
      <c r="N293" s="3" t="s">
        <v>15273</v>
      </c>
      <c r="O293" s="3" t="s">
        <v>15274</v>
      </c>
      <c r="P293" s="20">
        <v>4.0</v>
      </c>
      <c r="Q293" s="20">
        <v>0.0</v>
      </c>
      <c r="R293" s="20">
        <v>0.0</v>
      </c>
      <c r="S293" s="20">
        <v>6.0</v>
      </c>
      <c r="T293" s="2"/>
      <c r="U293" s="2"/>
      <c r="V293" s="2"/>
    </row>
    <row r="294">
      <c r="A294" s="3" t="s">
        <v>15275</v>
      </c>
      <c r="B294" s="3" t="s">
        <v>14536</v>
      </c>
      <c r="C294" s="31">
        <v>46065.3125</v>
      </c>
      <c r="D294" s="31">
        <v>46065.35416666667</v>
      </c>
      <c r="E294" s="32">
        <v>1.0</v>
      </c>
      <c r="F294" s="3" t="s">
        <v>14537</v>
      </c>
      <c r="G294" s="2"/>
      <c r="H294" s="3" t="s">
        <v>14399</v>
      </c>
      <c r="I294" s="3" t="s">
        <v>14538</v>
      </c>
      <c r="J294" s="3" t="s">
        <v>14539</v>
      </c>
      <c r="K294" s="3" t="s">
        <v>14402</v>
      </c>
      <c r="L294" s="20">
        <v>3.0</v>
      </c>
      <c r="M294" s="3" t="s">
        <v>14540</v>
      </c>
      <c r="N294" s="3" t="s">
        <v>14541</v>
      </c>
      <c r="O294" s="3" t="s">
        <v>14542</v>
      </c>
      <c r="P294" s="20">
        <v>1.0</v>
      </c>
      <c r="Q294" s="20">
        <v>0.0</v>
      </c>
      <c r="R294" s="20">
        <v>0.0</v>
      </c>
      <c r="S294" s="20">
        <v>2.0</v>
      </c>
      <c r="T294" s="2"/>
      <c r="U294" s="2"/>
      <c r="V294" s="2"/>
    </row>
    <row r="295">
      <c r="A295" s="3" t="s">
        <v>15276</v>
      </c>
      <c r="B295" s="3" t="s">
        <v>14544</v>
      </c>
      <c r="C295" s="31">
        <v>46065.35416666667</v>
      </c>
      <c r="D295" s="31">
        <v>46065.58333333333</v>
      </c>
      <c r="E295" s="32">
        <v>5.5</v>
      </c>
      <c r="F295" s="2"/>
      <c r="G295" s="3" t="s">
        <v>14545</v>
      </c>
      <c r="H295" s="3" t="s">
        <v>14399</v>
      </c>
      <c r="I295" s="3" t="s">
        <v>14538</v>
      </c>
      <c r="J295" s="3" t="s">
        <v>14539</v>
      </c>
      <c r="K295" s="3" t="s">
        <v>14402</v>
      </c>
      <c r="L295" s="20">
        <v>3.0</v>
      </c>
      <c r="M295" s="3" t="s">
        <v>14540</v>
      </c>
      <c r="N295" s="3" t="s">
        <v>14541</v>
      </c>
      <c r="O295" s="3" t="s">
        <v>14542</v>
      </c>
      <c r="P295" s="20">
        <v>1.0</v>
      </c>
      <c r="Q295" s="20">
        <v>0.0</v>
      </c>
      <c r="R295" s="20">
        <v>0.0</v>
      </c>
      <c r="S295" s="20">
        <v>2.0</v>
      </c>
      <c r="T295" s="2"/>
      <c r="U295" s="2"/>
      <c r="V295" s="2"/>
    </row>
    <row r="296">
      <c r="A296" s="3" t="s">
        <v>15277</v>
      </c>
      <c r="B296" s="3" t="s">
        <v>15278</v>
      </c>
      <c r="C296" s="31">
        <v>46065.60416666667</v>
      </c>
      <c r="D296" s="31">
        <v>46065.64583333333</v>
      </c>
      <c r="E296" s="32">
        <v>1.0</v>
      </c>
      <c r="F296" s="2"/>
      <c r="G296" s="3" t="s">
        <v>15279</v>
      </c>
      <c r="H296" s="3" t="s">
        <v>14399</v>
      </c>
      <c r="I296" s="3" t="s">
        <v>14431</v>
      </c>
      <c r="J296" s="3" t="s">
        <v>14684</v>
      </c>
      <c r="K296" s="3" t="s">
        <v>14399</v>
      </c>
      <c r="L296" s="20">
        <v>5.0</v>
      </c>
      <c r="M296" s="3" t="s">
        <v>15280</v>
      </c>
      <c r="N296" s="3" t="s">
        <v>15281</v>
      </c>
      <c r="O296" s="3" t="s">
        <v>15282</v>
      </c>
      <c r="P296" s="20">
        <v>3.0</v>
      </c>
      <c r="Q296" s="20">
        <v>0.0</v>
      </c>
      <c r="R296" s="20">
        <v>0.0</v>
      </c>
      <c r="S296" s="20">
        <v>2.0</v>
      </c>
      <c r="T296" s="2"/>
      <c r="U296" s="2"/>
      <c r="V296" s="3" t="s">
        <v>15283</v>
      </c>
    </row>
    <row r="297">
      <c r="A297" s="3" t="s">
        <v>15284</v>
      </c>
      <c r="B297" s="3" t="s">
        <v>15285</v>
      </c>
      <c r="C297" s="31">
        <v>46065.75</v>
      </c>
      <c r="D297" s="31">
        <v>46065.875</v>
      </c>
      <c r="E297" s="32">
        <v>3.0</v>
      </c>
      <c r="F297" s="2"/>
      <c r="G297" s="3" t="s">
        <v>15286</v>
      </c>
      <c r="H297" s="3" t="s">
        <v>14399</v>
      </c>
      <c r="I297" s="3" t="s">
        <v>14538</v>
      </c>
      <c r="J297" s="3" t="s">
        <v>14539</v>
      </c>
      <c r="K297" s="3" t="s">
        <v>14399</v>
      </c>
      <c r="L297" s="20">
        <v>9.0</v>
      </c>
      <c r="M297" s="3" t="s">
        <v>15287</v>
      </c>
      <c r="N297" s="3" t="s">
        <v>15288</v>
      </c>
      <c r="O297" s="3" t="s">
        <v>15289</v>
      </c>
      <c r="P297" s="20">
        <v>5.0</v>
      </c>
      <c r="Q297" s="20">
        <v>0.0</v>
      </c>
      <c r="R297" s="20">
        <v>0.0</v>
      </c>
      <c r="S297" s="20">
        <v>4.0</v>
      </c>
      <c r="T297" s="2"/>
      <c r="U297" s="2"/>
      <c r="V297" s="2"/>
    </row>
    <row r="298">
      <c r="A298" s="3" t="s">
        <v>15290</v>
      </c>
      <c r="B298" s="3" t="s">
        <v>15291</v>
      </c>
      <c r="C298" s="31">
        <v>46065.75</v>
      </c>
      <c r="D298" s="31">
        <v>46065.875</v>
      </c>
      <c r="E298" s="32">
        <v>3.0</v>
      </c>
      <c r="F298" s="3" t="s">
        <v>14537</v>
      </c>
      <c r="G298" s="3" t="s">
        <v>15292</v>
      </c>
      <c r="H298" s="3" t="s">
        <v>14399</v>
      </c>
      <c r="I298" s="3" t="s">
        <v>14538</v>
      </c>
      <c r="J298" s="3" t="s">
        <v>14642</v>
      </c>
      <c r="K298" s="3" t="s">
        <v>14399</v>
      </c>
      <c r="L298" s="20">
        <v>3.0</v>
      </c>
      <c r="M298" s="3" t="s">
        <v>15293</v>
      </c>
      <c r="N298" s="3" t="s">
        <v>15294</v>
      </c>
      <c r="O298" s="3" t="s">
        <v>14913</v>
      </c>
      <c r="P298" s="20">
        <v>1.0</v>
      </c>
      <c r="Q298" s="20">
        <v>0.0</v>
      </c>
      <c r="R298" s="20">
        <v>0.0</v>
      </c>
      <c r="S298" s="20">
        <v>2.0</v>
      </c>
      <c r="T298" s="2"/>
      <c r="U298" s="2"/>
      <c r="V298" s="2"/>
    </row>
    <row r="299">
      <c r="A299" s="3" t="s">
        <v>15295</v>
      </c>
      <c r="B299" s="3" t="s">
        <v>15296</v>
      </c>
      <c r="C299" s="31">
        <v>46066.58333333333</v>
      </c>
      <c r="D299" s="31">
        <v>46066.625</v>
      </c>
      <c r="E299" s="32">
        <v>1.0</v>
      </c>
      <c r="F299" s="2"/>
      <c r="G299" s="2"/>
      <c r="H299" s="3" t="s">
        <v>14399</v>
      </c>
      <c r="I299" s="3" t="s">
        <v>14431</v>
      </c>
      <c r="J299" s="3" t="s">
        <v>15297</v>
      </c>
      <c r="K299" s="3" t="s">
        <v>14399</v>
      </c>
      <c r="L299" s="20">
        <v>8.0</v>
      </c>
      <c r="M299" s="3" t="s">
        <v>15298</v>
      </c>
      <c r="N299" s="3" t="s">
        <v>15299</v>
      </c>
      <c r="O299" s="3" t="s">
        <v>15300</v>
      </c>
      <c r="P299" s="20">
        <v>6.0</v>
      </c>
      <c r="Q299" s="20">
        <v>2.0</v>
      </c>
      <c r="R299" s="20">
        <v>0.0</v>
      </c>
      <c r="S299" s="20">
        <v>0.0</v>
      </c>
      <c r="T299" s="2"/>
      <c r="U299" s="2"/>
      <c r="V299" s="2"/>
    </row>
    <row r="300">
      <c r="A300" s="3" t="s">
        <v>15301</v>
      </c>
      <c r="B300" s="3" t="s">
        <v>15076</v>
      </c>
      <c r="C300" s="31">
        <v>46069.45833333333</v>
      </c>
      <c r="D300" s="31">
        <v>46069.47916666667</v>
      </c>
      <c r="E300" s="32">
        <v>0.5</v>
      </c>
      <c r="F300" s="5" t="s">
        <v>15302</v>
      </c>
      <c r="G300" s="3" t="s">
        <v>15303</v>
      </c>
      <c r="H300" s="3" t="s">
        <v>14399</v>
      </c>
      <c r="I300" s="3" t="s">
        <v>14431</v>
      </c>
      <c r="J300" s="3" t="s">
        <v>14684</v>
      </c>
      <c r="K300" s="3" t="s">
        <v>14399</v>
      </c>
      <c r="L300" s="20">
        <v>3.0</v>
      </c>
      <c r="M300" s="3" t="s">
        <v>15304</v>
      </c>
      <c r="N300" s="3" t="s">
        <v>15304</v>
      </c>
      <c r="O300" s="3" t="s">
        <v>14623</v>
      </c>
      <c r="P300" s="20">
        <v>2.0</v>
      </c>
      <c r="Q300" s="20">
        <v>0.0</v>
      </c>
      <c r="R300" s="20">
        <v>0.0</v>
      </c>
      <c r="S300" s="20">
        <v>1.0</v>
      </c>
      <c r="T300" s="2"/>
      <c r="U300" s="2"/>
      <c r="V300" s="3" t="s">
        <v>15305</v>
      </c>
    </row>
    <row r="301">
      <c r="A301" s="3" t="s">
        <v>15306</v>
      </c>
      <c r="B301" s="3" t="s">
        <v>14828</v>
      </c>
      <c r="C301" s="31">
        <v>46069.60416666667</v>
      </c>
      <c r="D301" s="31">
        <v>46069.625</v>
      </c>
      <c r="E301" s="32">
        <v>0.5</v>
      </c>
      <c r="F301" s="2"/>
      <c r="G301" s="3" t="s">
        <v>14912</v>
      </c>
      <c r="H301" s="3" t="s">
        <v>14399</v>
      </c>
      <c r="I301" s="3" t="s">
        <v>14746</v>
      </c>
      <c r="J301" s="3" t="s">
        <v>14684</v>
      </c>
      <c r="K301" s="3" t="s">
        <v>14402</v>
      </c>
      <c r="L301" s="20">
        <v>2.0</v>
      </c>
      <c r="M301" s="3" t="s">
        <v>15125</v>
      </c>
      <c r="N301" s="3" t="s">
        <v>15125</v>
      </c>
      <c r="O301" s="3" t="s">
        <v>15307</v>
      </c>
      <c r="P301" s="20">
        <v>1.0</v>
      </c>
      <c r="Q301" s="20">
        <v>1.0</v>
      </c>
      <c r="R301" s="20">
        <v>0.0</v>
      </c>
      <c r="S301" s="20">
        <v>0.0</v>
      </c>
      <c r="T301" s="2"/>
      <c r="U301" s="2"/>
      <c r="V301" s="2"/>
    </row>
    <row r="302">
      <c r="A302" s="3" t="s">
        <v>15308</v>
      </c>
      <c r="B302" s="3" t="s">
        <v>15309</v>
      </c>
      <c r="C302" s="31">
        <v>46070.52083333333</v>
      </c>
      <c r="D302" s="31">
        <v>46070.54166666667</v>
      </c>
      <c r="E302" s="32">
        <v>0.5</v>
      </c>
      <c r="F302" s="2"/>
      <c r="G302" s="2"/>
      <c r="H302" s="3" t="s">
        <v>14399</v>
      </c>
      <c r="I302" s="3" t="s">
        <v>14431</v>
      </c>
      <c r="J302" s="3" t="s">
        <v>14684</v>
      </c>
      <c r="K302" s="3" t="s">
        <v>14399</v>
      </c>
      <c r="L302" s="20">
        <v>2.0</v>
      </c>
      <c r="M302" s="3" t="s">
        <v>15310</v>
      </c>
      <c r="N302" s="3" t="s">
        <v>15310</v>
      </c>
      <c r="O302" s="3" t="s">
        <v>15307</v>
      </c>
      <c r="P302" s="20">
        <v>1.0</v>
      </c>
      <c r="Q302" s="20">
        <v>1.0</v>
      </c>
      <c r="R302" s="20">
        <v>0.0</v>
      </c>
      <c r="S302" s="20">
        <v>0.0</v>
      </c>
      <c r="T302" s="2"/>
      <c r="U302" s="2"/>
      <c r="V302" s="2"/>
    </row>
    <row r="303">
      <c r="A303" s="3" t="s">
        <v>15311</v>
      </c>
      <c r="B303" s="3" t="s">
        <v>15082</v>
      </c>
      <c r="C303" s="31">
        <v>46070.60416666667</v>
      </c>
      <c r="D303" s="31">
        <v>46070.625</v>
      </c>
      <c r="E303" s="32">
        <v>0.5</v>
      </c>
      <c r="F303" s="2"/>
      <c r="G303" s="2"/>
      <c r="H303" s="3" t="s">
        <v>14399</v>
      </c>
      <c r="I303" s="3" t="s">
        <v>14431</v>
      </c>
      <c r="J303" s="3" t="s">
        <v>14684</v>
      </c>
      <c r="K303" s="3" t="s">
        <v>14402</v>
      </c>
      <c r="L303" s="20">
        <v>2.0</v>
      </c>
      <c r="M303" s="3" t="s">
        <v>15312</v>
      </c>
      <c r="N303" s="3" t="s">
        <v>15312</v>
      </c>
      <c r="O303" s="3" t="s">
        <v>14627</v>
      </c>
      <c r="P303" s="20">
        <v>1.0</v>
      </c>
      <c r="Q303" s="20">
        <v>0.0</v>
      </c>
      <c r="R303" s="20">
        <v>0.0</v>
      </c>
      <c r="S303" s="20">
        <v>1.0</v>
      </c>
      <c r="T303" s="2"/>
      <c r="U303" s="2"/>
      <c r="V303" s="3" t="s">
        <v>15313</v>
      </c>
    </row>
    <row r="304">
      <c r="A304" s="3" t="s">
        <v>15314</v>
      </c>
      <c r="B304" s="3" t="s">
        <v>14417</v>
      </c>
      <c r="C304" s="31">
        <v>46071.45833333333</v>
      </c>
      <c r="D304" s="31">
        <v>46071.47916666667</v>
      </c>
      <c r="E304" s="32">
        <v>0.5</v>
      </c>
      <c r="F304" s="2"/>
      <c r="G304" s="3" t="s">
        <v>15086</v>
      </c>
      <c r="H304" s="3" t="s">
        <v>14399</v>
      </c>
      <c r="I304" s="3" t="s">
        <v>14431</v>
      </c>
      <c r="J304" s="3" t="s">
        <v>14401</v>
      </c>
      <c r="K304" s="3" t="s">
        <v>14402</v>
      </c>
      <c r="L304" s="20">
        <v>3.0</v>
      </c>
      <c r="M304" s="3" t="s">
        <v>15315</v>
      </c>
      <c r="N304" s="3" t="s">
        <v>15316</v>
      </c>
      <c r="O304" s="3" t="s">
        <v>14574</v>
      </c>
      <c r="P304" s="20">
        <v>2.0</v>
      </c>
      <c r="Q304" s="20">
        <v>0.0</v>
      </c>
      <c r="R304" s="20">
        <v>0.0</v>
      </c>
      <c r="S304" s="20">
        <v>1.0</v>
      </c>
      <c r="T304" s="2"/>
      <c r="U304" s="2"/>
      <c r="V304" s="3" t="s">
        <v>15317</v>
      </c>
    </row>
    <row r="305">
      <c r="A305" s="3" t="s">
        <v>15318</v>
      </c>
      <c r="B305" s="3" t="s">
        <v>15146</v>
      </c>
      <c r="C305" s="31">
        <v>46071.58333333333</v>
      </c>
      <c r="D305" s="31">
        <v>46071.60416666667</v>
      </c>
      <c r="E305" s="32">
        <v>0.5</v>
      </c>
      <c r="F305" s="2"/>
      <c r="G305" s="3" t="s">
        <v>15319</v>
      </c>
      <c r="H305" s="3" t="s">
        <v>14399</v>
      </c>
      <c r="I305" s="3" t="s">
        <v>14431</v>
      </c>
      <c r="J305" s="3" t="s">
        <v>14684</v>
      </c>
      <c r="K305" s="3" t="s">
        <v>14399</v>
      </c>
      <c r="L305" s="20">
        <v>3.0</v>
      </c>
      <c r="M305" s="3" t="s">
        <v>15320</v>
      </c>
      <c r="N305" s="3" t="s">
        <v>15320</v>
      </c>
      <c r="O305" s="3" t="s">
        <v>14550</v>
      </c>
      <c r="P305" s="20">
        <v>3.0</v>
      </c>
      <c r="Q305" s="20">
        <v>0.0</v>
      </c>
      <c r="R305" s="20">
        <v>0.0</v>
      </c>
      <c r="S305" s="20">
        <v>0.0</v>
      </c>
      <c r="T305" s="2"/>
      <c r="U305" s="2"/>
      <c r="V305" s="3" t="s">
        <v>15321</v>
      </c>
    </row>
    <row r="306">
      <c r="A306" s="3" t="s">
        <v>15322</v>
      </c>
      <c r="B306" s="3" t="s">
        <v>15090</v>
      </c>
      <c r="C306" s="31">
        <v>46071.60416666667</v>
      </c>
      <c r="D306" s="31">
        <v>46071.625</v>
      </c>
      <c r="E306" s="32">
        <v>0.5</v>
      </c>
      <c r="F306" s="2"/>
      <c r="G306" s="2"/>
      <c r="H306" s="3" t="s">
        <v>14399</v>
      </c>
      <c r="I306" s="3" t="s">
        <v>14431</v>
      </c>
      <c r="J306" s="3" t="s">
        <v>14612</v>
      </c>
      <c r="K306" s="3" t="s">
        <v>14402</v>
      </c>
      <c r="L306" s="20">
        <v>2.0</v>
      </c>
      <c r="M306" s="3" t="s">
        <v>14626</v>
      </c>
      <c r="N306" s="3" t="s">
        <v>14626</v>
      </c>
      <c r="O306" s="3" t="s">
        <v>14501</v>
      </c>
      <c r="P306" s="20">
        <v>2.0</v>
      </c>
      <c r="Q306" s="20">
        <v>0.0</v>
      </c>
      <c r="R306" s="20">
        <v>0.0</v>
      </c>
      <c r="S306" s="20">
        <v>0.0</v>
      </c>
      <c r="T306" s="2"/>
      <c r="U306" s="2"/>
      <c r="V306" s="2"/>
    </row>
    <row r="307">
      <c r="A307" s="3" t="s">
        <v>15323</v>
      </c>
      <c r="B307" s="3" t="s">
        <v>14782</v>
      </c>
      <c r="C307" s="31">
        <v>46072.47916666667</v>
      </c>
      <c r="D307" s="31">
        <v>46072.5</v>
      </c>
      <c r="E307" s="32">
        <v>0.5</v>
      </c>
      <c r="F307" s="2"/>
      <c r="G307" s="2"/>
      <c r="H307" s="3" t="s">
        <v>14399</v>
      </c>
      <c r="I307" s="3" t="s">
        <v>14431</v>
      </c>
      <c r="J307" s="3" t="s">
        <v>14401</v>
      </c>
      <c r="K307" s="3" t="s">
        <v>14402</v>
      </c>
      <c r="L307" s="20">
        <v>6.0</v>
      </c>
      <c r="M307" s="3" t="s">
        <v>14956</v>
      </c>
      <c r="N307" s="3" t="s">
        <v>14956</v>
      </c>
      <c r="O307" s="3" t="s">
        <v>15210</v>
      </c>
      <c r="P307" s="20">
        <v>2.0</v>
      </c>
      <c r="Q307" s="20">
        <v>2.0</v>
      </c>
      <c r="R307" s="20">
        <v>0.0</v>
      </c>
      <c r="S307" s="20">
        <v>2.0</v>
      </c>
      <c r="T307" s="2"/>
      <c r="U307" s="2"/>
      <c r="V307" s="3" t="s">
        <v>15324</v>
      </c>
    </row>
    <row r="308">
      <c r="A308" s="3" t="s">
        <v>15325</v>
      </c>
      <c r="B308" s="3" t="s">
        <v>15204</v>
      </c>
      <c r="C308" s="31">
        <v>46072.54166666667</v>
      </c>
      <c r="D308" s="31">
        <v>46072.5625</v>
      </c>
      <c r="E308" s="32">
        <v>0.5</v>
      </c>
      <c r="F308" s="2"/>
      <c r="G308" s="3" t="s">
        <v>15326</v>
      </c>
      <c r="H308" s="3" t="s">
        <v>14399</v>
      </c>
      <c r="I308" s="3" t="s">
        <v>14431</v>
      </c>
      <c r="J308" s="3" t="s">
        <v>14684</v>
      </c>
      <c r="K308" s="3" t="s">
        <v>14399</v>
      </c>
      <c r="L308" s="20">
        <v>4.0</v>
      </c>
      <c r="M308" s="3" t="s">
        <v>15327</v>
      </c>
      <c r="N308" s="3" t="s">
        <v>15327</v>
      </c>
      <c r="O308" s="3" t="s">
        <v>15328</v>
      </c>
      <c r="P308" s="20">
        <v>3.0</v>
      </c>
      <c r="Q308" s="20">
        <v>1.0</v>
      </c>
      <c r="R308" s="20">
        <v>0.0</v>
      </c>
      <c r="S308" s="20">
        <v>0.0</v>
      </c>
      <c r="T308" s="2"/>
      <c r="U308" s="2"/>
      <c r="V308" s="3" t="s">
        <v>15329</v>
      </c>
    </row>
    <row r="309">
      <c r="A309" s="3" t="s">
        <v>15330</v>
      </c>
      <c r="B309" s="3" t="s">
        <v>14548</v>
      </c>
      <c r="C309" s="31">
        <v>46072.5625</v>
      </c>
      <c r="D309" s="31">
        <v>46072.58333333333</v>
      </c>
      <c r="E309" s="32">
        <v>0.5</v>
      </c>
      <c r="F309" s="2"/>
      <c r="G309" s="3" t="s">
        <v>15331</v>
      </c>
      <c r="H309" s="3" t="s">
        <v>14399</v>
      </c>
      <c r="I309" s="3" t="s">
        <v>14431</v>
      </c>
      <c r="J309" s="3" t="s">
        <v>14684</v>
      </c>
      <c r="K309" s="3" t="s">
        <v>14399</v>
      </c>
      <c r="L309" s="20">
        <v>3.0</v>
      </c>
      <c r="M309" s="3" t="s">
        <v>15332</v>
      </c>
      <c r="N309" s="3" t="s">
        <v>15332</v>
      </c>
      <c r="O309" s="3" t="s">
        <v>14550</v>
      </c>
      <c r="P309" s="20">
        <v>3.0</v>
      </c>
      <c r="Q309" s="20">
        <v>0.0</v>
      </c>
      <c r="R309" s="20">
        <v>0.0</v>
      </c>
      <c r="S309" s="20">
        <v>0.0</v>
      </c>
      <c r="T309" s="2"/>
      <c r="U309" s="2"/>
      <c r="V309" s="3" t="s">
        <v>15333</v>
      </c>
    </row>
    <row r="310">
      <c r="A310" s="3" t="s">
        <v>15334</v>
      </c>
      <c r="B310" s="3" t="s">
        <v>15335</v>
      </c>
      <c r="C310" s="31">
        <v>46072.70833333333</v>
      </c>
      <c r="D310" s="31">
        <v>46072.72916666667</v>
      </c>
      <c r="E310" s="32">
        <v>0.5</v>
      </c>
      <c r="F310" s="2"/>
      <c r="G310" s="3" t="s">
        <v>15336</v>
      </c>
      <c r="H310" s="3" t="s">
        <v>14399</v>
      </c>
      <c r="I310" s="3" t="s">
        <v>14431</v>
      </c>
      <c r="J310" s="3" t="s">
        <v>14476</v>
      </c>
      <c r="K310" s="3" t="s">
        <v>14402</v>
      </c>
      <c r="L310" s="20">
        <v>11.0</v>
      </c>
      <c r="M310" s="3" t="s">
        <v>15337</v>
      </c>
      <c r="N310" s="3" t="s">
        <v>15338</v>
      </c>
      <c r="O310" s="3" t="s">
        <v>15339</v>
      </c>
      <c r="P310" s="20">
        <v>6.0</v>
      </c>
      <c r="Q310" s="20">
        <v>1.0</v>
      </c>
      <c r="R310" s="20">
        <v>1.0</v>
      </c>
      <c r="S310" s="20">
        <v>3.0</v>
      </c>
      <c r="T310" s="2"/>
      <c r="U310" s="2"/>
      <c r="V310" s="2"/>
    </row>
    <row r="311">
      <c r="A311" s="3" t="s">
        <v>15340</v>
      </c>
      <c r="B311" s="3" t="s">
        <v>14837</v>
      </c>
      <c r="C311" s="31">
        <v>46073.39583333333</v>
      </c>
      <c r="D311" s="31">
        <v>46073.41666666667</v>
      </c>
      <c r="E311" s="32">
        <v>0.5</v>
      </c>
      <c r="F311" s="2"/>
      <c r="G311" s="2"/>
      <c r="H311" s="3" t="s">
        <v>14399</v>
      </c>
      <c r="I311" s="3" t="s">
        <v>14431</v>
      </c>
      <c r="J311" s="3" t="s">
        <v>14684</v>
      </c>
      <c r="K311" s="3" t="s">
        <v>14402</v>
      </c>
      <c r="L311" s="20">
        <v>6.0</v>
      </c>
      <c r="M311" s="3" t="s">
        <v>15234</v>
      </c>
      <c r="N311" s="3" t="s">
        <v>15234</v>
      </c>
      <c r="O311" s="3" t="s">
        <v>15341</v>
      </c>
      <c r="P311" s="20">
        <v>2.0</v>
      </c>
      <c r="Q311" s="20">
        <v>2.0</v>
      </c>
      <c r="R311" s="20">
        <v>0.0</v>
      </c>
      <c r="S311" s="20">
        <v>2.0</v>
      </c>
      <c r="T311" s="2"/>
      <c r="U311" s="2"/>
      <c r="V311" s="3" t="s">
        <v>15342</v>
      </c>
    </row>
    <row r="312">
      <c r="A312" s="3" t="s">
        <v>15343</v>
      </c>
      <c r="B312" s="3" t="s">
        <v>14508</v>
      </c>
      <c r="C312" s="31">
        <v>46073.41666666667</v>
      </c>
      <c r="D312" s="31">
        <v>46073.4375</v>
      </c>
      <c r="E312" s="32">
        <v>0.5</v>
      </c>
      <c r="F312" s="2"/>
      <c r="G312" s="2"/>
      <c r="H312" s="3" t="s">
        <v>14399</v>
      </c>
      <c r="I312" s="3" t="s">
        <v>14431</v>
      </c>
      <c r="J312" s="3" t="s">
        <v>14684</v>
      </c>
      <c r="K312" s="3" t="s">
        <v>14402</v>
      </c>
      <c r="L312" s="20">
        <v>4.0</v>
      </c>
      <c r="M312" s="3" t="s">
        <v>15344</v>
      </c>
      <c r="N312" s="3" t="s">
        <v>15344</v>
      </c>
      <c r="O312" s="3" t="s">
        <v>14493</v>
      </c>
      <c r="P312" s="20">
        <v>2.0</v>
      </c>
      <c r="Q312" s="20">
        <v>0.0</v>
      </c>
      <c r="R312" s="20">
        <v>0.0</v>
      </c>
      <c r="S312" s="20">
        <v>2.0</v>
      </c>
      <c r="T312" s="2"/>
      <c r="U312" s="2"/>
      <c r="V312" s="2"/>
    </row>
    <row r="313">
      <c r="A313" s="3" t="s">
        <v>15345</v>
      </c>
      <c r="B313" s="3" t="s">
        <v>15065</v>
      </c>
      <c r="C313" s="31">
        <v>46073.45833333333</v>
      </c>
      <c r="D313" s="31">
        <v>46073.47916666667</v>
      </c>
      <c r="E313" s="32">
        <v>0.5</v>
      </c>
      <c r="F313" s="2"/>
      <c r="G313" s="3" t="s">
        <v>15346</v>
      </c>
      <c r="H313" s="3" t="s">
        <v>14399</v>
      </c>
      <c r="I313" s="3" t="s">
        <v>14431</v>
      </c>
      <c r="J313" s="3" t="s">
        <v>14684</v>
      </c>
      <c r="K313" s="3" t="s">
        <v>14399</v>
      </c>
      <c r="L313" s="20">
        <v>2.0</v>
      </c>
      <c r="M313" s="3" t="s">
        <v>15136</v>
      </c>
      <c r="N313" s="3" t="s">
        <v>15136</v>
      </c>
      <c r="O313" s="3" t="s">
        <v>14501</v>
      </c>
      <c r="P313" s="20">
        <v>2.0</v>
      </c>
      <c r="Q313" s="20">
        <v>0.0</v>
      </c>
      <c r="R313" s="20">
        <v>0.0</v>
      </c>
      <c r="S313" s="20">
        <v>0.0</v>
      </c>
      <c r="T313" s="2"/>
      <c r="U313" s="2"/>
      <c r="V313" s="3" t="s">
        <v>15347</v>
      </c>
    </row>
    <row r="314">
      <c r="A314" s="3" t="s">
        <v>15348</v>
      </c>
      <c r="B314" s="3" t="s">
        <v>14920</v>
      </c>
      <c r="C314" s="31">
        <v>46073.47916666667</v>
      </c>
      <c r="D314" s="31">
        <v>46073.52083333333</v>
      </c>
      <c r="E314" s="32">
        <v>1.0</v>
      </c>
      <c r="F314" s="2"/>
      <c r="G314" s="2"/>
      <c r="H314" s="3" t="s">
        <v>14399</v>
      </c>
      <c r="I314" s="3" t="s">
        <v>14431</v>
      </c>
      <c r="J314" s="3" t="s">
        <v>14684</v>
      </c>
      <c r="K314" s="3" t="s">
        <v>14402</v>
      </c>
      <c r="L314" s="20">
        <v>4.0</v>
      </c>
      <c r="M314" s="3" t="s">
        <v>15349</v>
      </c>
      <c r="N314" s="3" t="s">
        <v>15350</v>
      </c>
      <c r="O314" s="3" t="s">
        <v>15084</v>
      </c>
      <c r="P314" s="20">
        <v>3.0</v>
      </c>
      <c r="Q314" s="20">
        <v>0.0</v>
      </c>
      <c r="R314" s="20">
        <v>0.0</v>
      </c>
      <c r="S314" s="20">
        <v>1.0</v>
      </c>
      <c r="T314" s="2"/>
      <c r="U314" s="2"/>
      <c r="V314" s="3" t="s">
        <v>15351</v>
      </c>
    </row>
    <row r="315">
      <c r="A315" s="3" t="s">
        <v>15352</v>
      </c>
      <c r="B315" s="3" t="s">
        <v>15082</v>
      </c>
      <c r="C315" s="31">
        <v>46073.54166666667</v>
      </c>
      <c r="D315" s="31">
        <v>46073.5625</v>
      </c>
      <c r="E315" s="32">
        <v>0.5</v>
      </c>
      <c r="F315" s="2"/>
      <c r="G315" s="3" t="s">
        <v>15353</v>
      </c>
      <c r="H315" s="3" t="s">
        <v>14399</v>
      </c>
      <c r="I315" s="3" t="s">
        <v>14431</v>
      </c>
      <c r="J315" s="3" t="s">
        <v>14684</v>
      </c>
      <c r="K315" s="3" t="s">
        <v>14399</v>
      </c>
      <c r="L315" s="20">
        <v>7.0</v>
      </c>
      <c r="M315" s="3" t="s">
        <v>15354</v>
      </c>
      <c r="N315" s="3" t="s">
        <v>15354</v>
      </c>
      <c r="O315" s="3" t="s">
        <v>15355</v>
      </c>
      <c r="P315" s="20">
        <v>5.0</v>
      </c>
      <c r="Q315" s="20">
        <v>0.0</v>
      </c>
      <c r="R315" s="20">
        <v>0.0</v>
      </c>
      <c r="S315" s="20">
        <v>2.0</v>
      </c>
      <c r="T315" s="2"/>
      <c r="U315" s="2"/>
      <c r="V315" s="3" t="s">
        <v>145</v>
      </c>
    </row>
    <row r="316">
      <c r="A316" s="3" t="s">
        <v>15356</v>
      </c>
      <c r="B316" s="3" t="s">
        <v>15357</v>
      </c>
      <c r="C316" s="31">
        <v>46076.47916666667</v>
      </c>
      <c r="D316" s="31">
        <v>46076.5</v>
      </c>
      <c r="E316" s="32">
        <v>0.5</v>
      </c>
      <c r="F316" s="2"/>
      <c r="G316" s="2"/>
      <c r="H316" s="3" t="s">
        <v>14399</v>
      </c>
      <c r="I316" s="3" t="s">
        <v>14431</v>
      </c>
      <c r="J316" s="3" t="s">
        <v>14684</v>
      </c>
      <c r="K316" s="3" t="s">
        <v>14399</v>
      </c>
      <c r="L316" s="20">
        <v>2.0</v>
      </c>
      <c r="M316" s="3" t="s">
        <v>14626</v>
      </c>
      <c r="N316" s="3" t="s">
        <v>14626</v>
      </c>
      <c r="O316" s="3" t="s">
        <v>14501</v>
      </c>
      <c r="P316" s="20">
        <v>2.0</v>
      </c>
      <c r="Q316" s="20">
        <v>0.0</v>
      </c>
      <c r="R316" s="20">
        <v>0.0</v>
      </c>
      <c r="S316" s="20">
        <v>0.0</v>
      </c>
      <c r="T316" s="2"/>
      <c r="U316" s="2"/>
      <c r="V316" s="2"/>
    </row>
    <row r="317">
      <c r="A317" s="3" t="s">
        <v>15358</v>
      </c>
      <c r="B317" s="3" t="s">
        <v>14572</v>
      </c>
      <c r="C317" s="31">
        <v>46076.5625</v>
      </c>
      <c r="D317" s="31">
        <v>46076.58333333333</v>
      </c>
      <c r="E317" s="32">
        <v>0.5</v>
      </c>
      <c r="F317" s="2"/>
      <c r="G317" s="2"/>
      <c r="H317" s="3" t="s">
        <v>14399</v>
      </c>
      <c r="I317" s="3" t="s">
        <v>14431</v>
      </c>
      <c r="J317" s="3" t="s">
        <v>14401</v>
      </c>
      <c r="K317" s="3" t="s">
        <v>14402</v>
      </c>
      <c r="L317" s="20">
        <v>4.0</v>
      </c>
      <c r="M317" s="3" t="s">
        <v>15359</v>
      </c>
      <c r="N317" s="3" t="s">
        <v>15359</v>
      </c>
      <c r="O317" s="3" t="s">
        <v>14445</v>
      </c>
      <c r="P317" s="20">
        <v>3.0</v>
      </c>
      <c r="Q317" s="20">
        <v>1.0</v>
      </c>
      <c r="R317" s="20">
        <v>0.0</v>
      </c>
      <c r="S317" s="20">
        <v>0.0</v>
      </c>
      <c r="T317" s="2"/>
      <c r="U317" s="2"/>
      <c r="V317" s="3" t="s">
        <v>15360</v>
      </c>
    </row>
    <row r="318">
      <c r="A318" s="3" t="s">
        <v>15361</v>
      </c>
      <c r="B318" s="3" t="s">
        <v>14828</v>
      </c>
      <c r="C318" s="31">
        <v>46076.60416666667</v>
      </c>
      <c r="D318" s="31">
        <v>46076.625</v>
      </c>
      <c r="E318" s="32">
        <v>0.5</v>
      </c>
      <c r="F318" s="2"/>
      <c r="G318" s="3" t="s">
        <v>14912</v>
      </c>
      <c r="H318" s="3" t="s">
        <v>14399</v>
      </c>
      <c r="I318" s="3" t="s">
        <v>14431</v>
      </c>
      <c r="J318" s="3" t="s">
        <v>14684</v>
      </c>
      <c r="K318" s="3" t="s">
        <v>14402</v>
      </c>
      <c r="L318" s="20">
        <v>2.0</v>
      </c>
      <c r="M318" s="3" t="s">
        <v>15125</v>
      </c>
      <c r="N318" s="3" t="s">
        <v>15125</v>
      </c>
      <c r="O318" s="3" t="s">
        <v>14501</v>
      </c>
      <c r="P318" s="20">
        <v>2.0</v>
      </c>
      <c r="Q318" s="20">
        <v>0.0</v>
      </c>
      <c r="R318" s="20">
        <v>0.0</v>
      </c>
      <c r="S318" s="20">
        <v>0.0</v>
      </c>
      <c r="T318" s="2"/>
      <c r="U318" s="2"/>
      <c r="V318" s="3" t="s">
        <v>15362</v>
      </c>
    </row>
    <row r="319">
      <c r="A319" s="3" t="s">
        <v>15363</v>
      </c>
      <c r="B319" s="3" t="s">
        <v>15364</v>
      </c>
      <c r="C319" s="31">
        <v>46077.54166666667</v>
      </c>
      <c r="D319" s="31">
        <v>46077.5625</v>
      </c>
      <c r="E319" s="32">
        <v>0.5</v>
      </c>
      <c r="F319" s="2"/>
      <c r="G319" s="2"/>
      <c r="H319" s="3" t="s">
        <v>14399</v>
      </c>
      <c r="I319" s="3" t="s">
        <v>14746</v>
      </c>
      <c r="J319" s="3" t="s">
        <v>14715</v>
      </c>
      <c r="K319" s="3" t="s">
        <v>14399</v>
      </c>
      <c r="L319" s="20">
        <v>3.0</v>
      </c>
      <c r="M319" s="3" t="s">
        <v>14972</v>
      </c>
      <c r="N319" s="3" t="s">
        <v>14972</v>
      </c>
      <c r="O319" s="3" t="s">
        <v>15365</v>
      </c>
      <c r="P319" s="20">
        <v>2.0</v>
      </c>
      <c r="Q319" s="20">
        <v>1.0</v>
      </c>
      <c r="R319" s="20">
        <v>0.0</v>
      </c>
      <c r="S319" s="20">
        <v>0.0</v>
      </c>
      <c r="T319" s="2"/>
      <c r="U319" s="2"/>
      <c r="V319" s="3" t="s">
        <v>15366</v>
      </c>
    </row>
    <row r="320">
      <c r="A320" s="3" t="s">
        <v>15367</v>
      </c>
      <c r="B320" s="3" t="s">
        <v>15090</v>
      </c>
      <c r="C320" s="31">
        <v>46078.41666666667</v>
      </c>
      <c r="D320" s="31">
        <v>46078.4375</v>
      </c>
      <c r="E320" s="32">
        <v>0.5</v>
      </c>
      <c r="F320" s="2"/>
      <c r="G320" s="2"/>
      <c r="H320" s="3" t="s">
        <v>14399</v>
      </c>
      <c r="I320" s="3" t="s">
        <v>14746</v>
      </c>
      <c r="J320" s="3" t="s">
        <v>14612</v>
      </c>
      <c r="K320" s="3" t="s">
        <v>14402</v>
      </c>
      <c r="L320" s="20">
        <v>2.0</v>
      </c>
      <c r="M320" s="3" t="s">
        <v>14626</v>
      </c>
      <c r="N320" s="3" t="s">
        <v>14626</v>
      </c>
      <c r="O320" s="3" t="s">
        <v>15176</v>
      </c>
      <c r="P320" s="20">
        <v>1.0</v>
      </c>
      <c r="Q320" s="20">
        <v>1.0</v>
      </c>
      <c r="R320" s="20">
        <v>0.0</v>
      </c>
      <c r="S320" s="20">
        <v>0.0</v>
      </c>
      <c r="T320" s="2"/>
      <c r="U320" s="2"/>
      <c r="V320" s="2"/>
    </row>
    <row r="321">
      <c r="A321" s="3" t="s">
        <v>15368</v>
      </c>
      <c r="B321" s="3" t="s">
        <v>14438</v>
      </c>
      <c r="C321" s="31">
        <v>46079.58333333333</v>
      </c>
      <c r="D321" s="31">
        <v>46079.60416666667</v>
      </c>
      <c r="E321" s="32">
        <v>0.5</v>
      </c>
      <c r="F321" s="2"/>
      <c r="G321" s="2"/>
      <c r="H321" s="3" t="s">
        <v>14399</v>
      </c>
      <c r="I321" s="3" t="s">
        <v>14746</v>
      </c>
      <c r="J321" s="3" t="s">
        <v>14401</v>
      </c>
      <c r="K321" s="3" t="s">
        <v>14402</v>
      </c>
      <c r="L321" s="20">
        <v>6.0</v>
      </c>
      <c r="M321" s="3" t="s">
        <v>15369</v>
      </c>
      <c r="N321" s="3" t="s">
        <v>15369</v>
      </c>
      <c r="O321" s="3" t="s">
        <v>15370</v>
      </c>
      <c r="P321" s="20">
        <v>0.0</v>
      </c>
      <c r="Q321" s="20">
        <v>4.0</v>
      </c>
      <c r="R321" s="20">
        <v>0.0</v>
      </c>
      <c r="S321" s="20">
        <v>2.0</v>
      </c>
      <c r="T321" s="2"/>
      <c r="U321" s="2"/>
      <c r="V321" s="2"/>
    </row>
    <row r="322">
      <c r="A322" s="3" t="s">
        <v>15371</v>
      </c>
      <c r="B322" s="3" t="s">
        <v>15372</v>
      </c>
      <c r="C322" s="31">
        <v>46083.41666666667</v>
      </c>
      <c r="D322" s="31">
        <v>46083.45833333333</v>
      </c>
      <c r="E322" s="32">
        <v>1.0</v>
      </c>
      <c r="F322" s="2"/>
      <c r="G322" s="2"/>
      <c r="H322" s="3" t="s">
        <v>14399</v>
      </c>
      <c r="I322" s="3" t="s">
        <v>14400</v>
      </c>
      <c r="J322" s="3" t="s">
        <v>14684</v>
      </c>
      <c r="K322" s="3" t="s">
        <v>14399</v>
      </c>
      <c r="L322" s="20">
        <v>0.0</v>
      </c>
      <c r="M322" s="2"/>
      <c r="N322" s="2"/>
      <c r="O322" s="2"/>
      <c r="P322" s="20">
        <v>0.0</v>
      </c>
      <c r="Q322" s="20">
        <v>0.0</v>
      </c>
      <c r="R322" s="20">
        <v>0.0</v>
      </c>
      <c r="S322" s="20">
        <v>0.0</v>
      </c>
      <c r="T322" s="2"/>
      <c r="U322" s="2"/>
      <c r="V322" s="2"/>
    </row>
    <row r="323">
      <c r="A323" s="3" t="s">
        <v>15373</v>
      </c>
      <c r="B323" s="3" t="s">
        <v>15374</v>
      </c>
      <c r="C323" s="31">
        <v>46083.45833333333</v>
      </c>
      <c r="D323" s="31">
        <v>46083.5</v>
      </c>
      <c r="E323" s="32">
        <v>1.0</v>
      </c>
      <c r="F323" s="2"/>
      <c r="G323" s="2"/>
      <c r="H323" s="3" t="s">
        <v>14399</v>
      </c>
      <c r="I323" s="3" t="s">
        <v>14400</v>
      </c>
      <c r="J323" s="3" t="s">
        <v>14684</v>
      </c>
      <c r="K323" s="3" t="s">
        <v>14399</v>
      </c>
      <c r="L323" s="20">
        <v>0.0</v>
      </c>
      <c r="M323" s="2"/>
      <c r="N323" s="2"/>
      <c r="O323" s="2"/>
      <c r="P323" s="20">
        <v>0.0</v>
      </c>
      <c r="Q323" s="20">
        <v>0.0</v>
      </c>
      <c r="R323" s="20">
        <v>0.0</v>
      </c>
      <c r="S323" s="20">
        <v>0.0</v>
      </c>
      <c r="T323" s="2"/>
      <c r="U323" s="2"/>
      <c r="V323" s="2"/>
    </row>
    <row r="324">
      <c r="A324" s="3" t="s">
        <v>15375</v>
      </c>
      <c r="B324" s="3" t="s">
        <v>14531</v>
      </c>
      <c r="C324" s="31">
        <v>46083.58333333333</v>
      </c>
      <c r="D324" s="31">
        <v>46083.60416666667</v>
      </c>
      <c r="E324" s="32">
        <v>0.5</v>
      </c>
      <c r="F324" s="2"/>
      <c r="G324" s="2"/>
      <c r="H324" s="3" t="s">
        <v>14399</v>
      </c>
      <c r="I324" s="3" t="s">
        <v>14400</v>
      </c>
      <c r="J324" s="3" t="s">
        <v>14401</v>
      </c>
      <c r="K324" s="3" t="s">
        <v>14402</v>
      </c>
      <c r="L324" s="20">
        <v>3.0</v>
      </c>
      <c r="M324" s="3" t="s">
        <v>15376</v>
      </c>
      <c r="N324" s="3" t="s">
        <v>15376</v>
      </c>
      <c r="O324" s="3" t="s">
        <v>15377</v>
      </c>
      <c r="P324" s="20">
        <v>0.0</v>
      </c>
      <c r="Q324" s="20">
        <v>0.0</v>
      </c>
      <c r="R324" s="20">
        <v>0.0</v>
      </c>
      <c r="S324" s="20">
        <v>3.0</v>
      </c>
      <c r="T324" s="2"/>
      <c r="U324" s="2"/>
      <c r="V324" s="2"/>
    </row>
    <row r="325">
      <c r="A325" s="3" t="s">
        <v>15378</v>
      </c>
      <c r="B325" s="3" t="s">
        <v>14828</v>
      </c>
      <c r="C325" s="31">
        <v>46083.60416666667</v>
      </c>
      <c r="D325" s="31">
        <v>46083.625</v>
      </c>
      <c r="E325" s="32">
        <v>0.5</v>
      </c>
      <c r="F325" s="2"/>
      <c r="G325" s="3" t="s">
        <v>14912</v>
      </c>
      <c r="H325" s="3" t="s">
        <v>14399</v>
      </c>
      <c r="I325" s="3" t="s">
        <v>14431</v>
      </c>
      <c r="J325" s="3" t="s">
        <v>14684</v>
      </c>
      <c r="K325" s="3" t="s">
        <v>14402</v>
      </c>
      <c r="L325" s="20">
        <v>2.0</v>
      </c>
      <c r="M325" s="3" t="s">
        <v>15125</v>
      </c>
      <c r="N325" s="3" t="s">
        <v>15125</v>
      </c>
      <c r="O325" s="3" t="s">
        <v>14501</v>
      </c>
      <c r="P325" s="20">
        <v>2.0</v>
      </c>
      <c r="Q325" s="20">
        <v>0.0</v>
      </c>
      <c r="R325" s="20">
        <v>0.0</v>
      </c>
      <c r="S325" s="20">
        <v>0.0</v>
      </c>
      <c r="T325" s="2"/>
      <c r="U325" s="2"/>
      <c r="V325" s="3" t="s">
        <v>139</v>
      </c>
    </row>
    <row r="326">
      <c r="A326" s="3" t="s">
        <v>15379</v>
      </c>
      <c r="B326" s="3" t="s">
        <v>15380</v>
      </c>
      <c r="C326" s="31">
        <v>46084.47916666667</v>
      </c>
      <c r="D326" s="31">
        <v>46084.5</v>
      </c>
      <c r="E326" s="32">
        <v>0.5</v>
      </c>
      <c r="F326" s="3" t="s">
        <v>15381</v>
      </c>
      <c r="G326" s="3" t="s">
        <v>15382</v>
      </c>
      <c r="H326" s="3" t="s">
        <v>14399</v>
      </c>
      <c r="I326" s="3" t="s">
        <v>14431</v>
      </c>
      <c r="J326" s="3" t="s">
        <v>14684</v>
      </c>
      <c r="K326" s="3" t="s">
        <v>14399</v>
      </c>
      <c r="L326" s="20">
        <v>9.0</v>
      </c>
      <c r="M326" s="3" t="s">
        <v>15383</v>
      </c>
      <c r="N326" s="3" t="s">
        <v>15384</v>
      </c>
      <c r="O326" s="3" t="s">
        <v>15385</v>
      </c>
      <c r="P326" s="20">
        <v>2.0</v>
      </c>
      <c r="Q326" s="20">
        <v>0.0</v>
      </c>
      <c r="R326" s="20">
        <v>0.0</v>
      </c>
      <c r="S326" s="20">
        <v>7.0</v>
      </c>
      <c r="T326" s="2"/>
      <c r="U326" s="2"/>
    </row>
    <row r="327">
      <c r="A327" s="3" t="s">
        <v>15386</v>
      </c>
      <c r="B327" s="3" t="s">
        <v>14490</v>
      </c>
      <c r="C327" s="31">
        <v>46084.54166666667</v>
      </c>
      <c r="D327" s="31">
        <v>46084.5625</v>
      </c>
      <c r="E327" s="32">
        <v>0.5</v>
      </c>
      <c r="F327" s="2"/>
      <c r="G327" s="3" t="s">
        <v>14491</v>
      </c>
      <c r="H327" s="3" t="s">
        <v>14399</v>
      </c>
      <c r="I327" s="3" t="s">
        <v>14431</v>
      </c>
      <c r="J327" s="3" t="s">
        <v>14401</v>
      </c>
      <c r="K327" s="3" t="s">
        <v>14402</v>
      </c>
      <c r="L327" s="20">
        <v>4.0</v>
      </c>
      <c r="M327" s="3" t="s">
        <v>15387</v>
      </c>
      <c r="N327" s="3" t="s">
        <v>15387</v>
      </c>
      <c r="O327" s="3" t="s">
        <v>14744</v>
      </c>
      <c r="P327" s="20">
        <v>3.0</v>
      </c>
      <c r="Q327" s="20">
        <v>0.0</v>
      </c>
      <c r="R327" s="20">
        <v>0.0</v>
      </c>
      <c r="S327" s="20">
        <v>1.0</v>
      </c>
      <c r="T327" s="2"/>
      <c r="U327" s="2"/>
      <c r="V327" s="3" t="s">
        <v>165</v>
      </c>
    </row>
    <row r="328">
      <c r="A328" s="3" t="s">
        <v>15388</v>
      </c>
      <c r="B328" s="3" t="s">
        <v>15389</v>
      </c>
      <c r="C328" s="31">
        <v>46084.58333333333</v>
      </c>
      <c r="D328" s="31">
        <v>46084.60416666667</v>
      </c>
      <c r="E328" s="32">
        <v>0.5</v>
      </c>
      <c r="F328" s="3" t="s">
        <v>14704</v>
      </c>
      <c r="G328" s="3" t="s">
        <v>15390</v>
      </c>
      <c r="H328" s="3" t="s">
        <v>14399</v>
      </c>
      <c r="I328" s="3" t="s">
        <v>14538</v>
      </c>
      <c r="J328" s="3" t="s">
        <v>14684</v>
      </c>
      <c r="K328" s="3" t="s">
        <v>14399</v>
      </c>
      <c r="L328" s="20">
        <v>3.0</v>
      </c>
      <c r="M328" s="3" t="s">
        <v>15391</v>
      </c>
      <c r="N328" s="3" t="s">
        <v>15392</v>
      </c>
      <c r="O328" s="3" t="s">
        <v>14722</v>
      </c>
      <c r="P328" s="20">
        <v>1.0</v>
      </c>
      <c r="Q328" s="20">
        <v>0.0</v>
      </c>
      <c r="R328" s="20">
        <v>0.0</v>
      </c>
      <c r="S328" s="20">
        <v>2.0</v>
      </c>
      <c r="T328" s="2"/>
      <c r="U328" s="2"/>
      <c r="V328" s="3" t="s">
        <v>184</v>
      </c>
    </row>
    <row r="329">
      <c r="A329" s="3" t="s">
        <v>15393</v>
      </c>
      <c r="B329" s="3" t="s">
        <v>15157</v>
      </c>
      <c r="C329" s="31">
        <v>46084.58333333333</v>
      </c>
      <c r="D329" s="31">
        <v>46084.60416666667</v>
      </c>
      <c r="E329" s="32">
        <v>0.5</v>
      </c>
      <c r="G329" s="3" t="s">
        <v>15158</v>
      </c>
      <c r="H329" s="3" t="s">
        <v>14399</v>
      </c>
      <c r="I329" s="3" t="s">
        <v>14431</v>
      </c>
      <c r="J329" s="3" t="s">
        <v>14401</v>
      </c>
      <c r="K329" s="3" t="s">
        <v>14402</v>
      </c>
      <c r="L329" s="20">
        <v>6.0</v>
      </c>
      <c r="M329" s="3" t="s">
        <v>15394</v>
      </c>
      <c r="N329" s="3" t="s">
        <v>15395</v>
      </c>
      <c r="O329" s="3" t="s">
        <v>15396</v>
      </c>
      <c r="P329" s="20">
        <v>1.0</v>
      </c>
      <c r="Q329" s="20">
        <v>0.0</v>
      </c>
      <c r="R329" s="20">
        <v>1.0</v>
      </c>
      <c r="S329" s="20">
        <v>4.0</v>
      </c>
      <c r="T329" s="2"/>
      <c r="U329" s="2"/>
      <c r="V329" s="3" t="s">
        <v>190</v>
      </c>
    </row>
    <row r="330">
      <c r="A330" s="3" t="s">
        <v>15397</v>
      </c>
      <c r="B330" s="3" t="s">
        <v>15109</v>
      </c>
      <c r="C330" s="31">
        <v>46084.625</v>
      </c>
      <c r="D330" s="31">
        <v>46084.64583333333</v>
      </c>
      <c r="E330" s="32">
        <v>0.5</v>
      </c>
      <c r="F330" s="2"/>
      <c r="G330" s="3" t="s">
        <v>15398</v>
      </c>
      <c r="H330" s="3" t="s">
        <v>14399</v>
      </c>
      <c r="I330" s="3" t="s">
        <v>14431</v>
      </c>
      <c r="J330" s="3" t="s">
        <v>14684</v>
      </c>
      <c r="K330" s="3" t="s">
        <v>14399</v>
      </c>
      <c r="L330" s="20">
        <v>5.0</v>
      </c>
      <c r="M330" s="3" t="s">
        <v>15399</v>
      </c>
      <c r="N330" s="3" t="s">
        <v>15399</v>
      </c>
      <c r="O330" s="3" t="s">
        <v>14529</v>
      </c>
      <c r="P330" s="20">
        <v>5.0</v>
      </c>
      <c r="Q330" s="20">
        <v>0.0</v>
      </c>
      <c r="R330" s="20">
        <v>0.0</v>
      </c>
      <c r="S330" s="20">
        <v>0.0</v>
      </c>
      <c r="T330" s="2"/>
      <c r="U330" s="2"/>
      <c r="V330" s="3" t="s">
        <v>221</v>
      </c>
    </row>
    <row r="331">
      <c r="A331" s="3" t="s">
        <v>15400</v>
      </c>
      <c r="B331" s="3" t="s">
        <v>15401</v>
      </c>
      <c r="C331" s="31">
        <v>46084.64583333333</v>
      </c>
      <c r="D331" s="31">
        <v>46084.66666666667</v>
      </c>
      <c r="E331" s="32">
        <v>0.5</v>
      </c>
      <c r="G331" s="2"/>
      <c r="H331" s="3" t="s">
        <v>14399</v>
      </c>
      <c r="I331" s="3" t="s">
        <v>14431</v>
      </c>
      <c r="J331" s="3" t="s">
        <v>14684</v>
      </c>
      <c r="K331" s="3" t="s">
        <v>14399</v>
      </c>
      <c r="L331" s="20">
        <v>3.0</v>
      </c>
      <c r="M331" s="3" t="s">
        <v>15402</v>
      </c>
      <c r="N331" s="3" t="s">
        <v>15402</v>
      </c>
      <c r="O331" s="3" t="s">
        <v>14574</v>
      </c>
      <c r="P331" s="20">
        <v>2.0</v>
      </c>
      <c r="Q331" s="20">
        <v>0.0</v>
      </c>
      <c r="R331" s="20">
        <v>0.0</v>
      </c>
      <c r="S331" s="20">
        <v>1.0</v>
      </c>
      <c r="T331" s="2"/>
      <c r="U331" s="2"/>
      <c r="V331" s="3" t="s">
        <v>243</v>
      </c>
    </row>
    <row r="332">
      <c r="A332" s="3" t="s">
        <v>15403</v>
      </c>
      <c r="B332" s="3" t="s">
        <v>15090</v>
      </c>
      <c r="C332" s="31">
        <v>46085.41666666667</v>
      </c>
      <c r="D332" s="31">
        <v>46085.4375</v>
      </c>
      <c r="E332" s="32">
        <v>0.5</v>
      </c>
      <c r="G332" s="2"/>
      <c r="H332" s="3" t="s">
        <v>14399</v>
      </c>
      <c r="I332" s="3" t="s">
        <v>14431</v>
      </c>
      <c r="J332" s="3" t="s">
        <v>14612</v>
      </c>
      <c r="K332" s="3" t="s">
        <v>14402</v>
      </c>
      <c r="L332" s="20">
        <v>2.0</v>
      </c>
      <c r="M332" s="3" t="s">
        <v>14626</v>
      </c>
      <c r="N332" s="3" t="s">
        <v>14626</v>
      </c>
      <c r="O332" s="3" t="s">
        <v>14501</v>
      </c>
      <c r="P332" s="20">
        <v>2.0</v>
      </c>
      <c r="Q332" s="20">
        <v>0.0</v>
      </c>
      <c r="R332" s="20">
        <v>0.0</v>
      </c>
      <c r="S332" s="20">
        <v>0.0</v>
      </c>
      <c r="T332" s="2"/>
      <c r="U332" s="2"/>
    </row>
    <row r="333">
      <c r="A333" s="3" t="s">
        <v>15404</v>
      </c>
      <c r="B333" s="3" t="s">
        <v>15076</v>
      </c>
      <c r="C333" s="31">
        <v>46085.4375</v>
      </c>
      <c r="D333" s="31">
        <v>46085.45833333333</v>
      </c>
      <c r="E333" s="32">
        <v>0.5</v>
      </c>
      <c r="F333" s="2"/>
      <c r="G333" s="3" t="s">
        <v>15405</v>
      </c>
      <c r="H333" s="3" t="s">
        <v>14399</v>
      </c>
      <c r="I333" s="3" t="s">
        <v>14431</v>
      </c>
      <c r="J333" s="3" t="s">
        <v>14684</v>
      </c>
      <c r="K333" s="3" t="s">
        <v>14399</v>
      </c>
      <c r="L333" s="20">
        <v>2.0</v>
      </c>
      <c r="M333" s="3" t="s">
        <v>15406</v>
      </c>
      <c r="N333" s="3" t="s">
        <v>15406</v>
      </c>
      <c r="O333" s="3" t="s">
        <v>14501</v>
      </c>
      <c r="P333" s="20">
        <v>2.0</v>
      </c>
      <c r="Q333" s="20">
        <v>0.0</v>
      </c>
      <c r="R333" s="20">
        <v>0.0</v>
      </c>
      <c r="S333" s="20">
        <v>0.0</v>
      </c>
      <c r="T333" s="2"/>
      <c r="U333" s="2"/>
      <c r="V333" s="3" t="s">
        <v>256</v>
      </c>
    </row>
    <row r="334">
      <c r="A334" s="3" t="s">
        <v>15407</v>
      </c>
      <c r="B334" s="3" t="s">
        <v>15049</v>
      </c>
      <c r="C334" s="31">
        <v>46085.45833333333</v>
      </c>
      <c r="D334" s="31">
        <v>46085.47916666667</v>
      </c>
      <c r="E334" s="32">
        <v>0.5</v>
      </c>
      <c r="F334" s="2"/>
      <c r="G334" s="3" t="s">
        <v>15408</v>
      </c>
      <c r="H334" s="3" t="s">
        <v>14399</v>
      </c>
      <c r="I334" s="3" t="s">
        <v>14431</v>
      </c>
      <c r="J334" s="3" t="s">
        <v>14684</v>
      </c>
      <c r="K334" s="3" t="s">
        <v>14399</v>
      </c>
      <c r="L334" s="20">
        <v>2.0</v>
      </c>
      <c r="M334" s="3" t="s">
        <v>15239</v>
      </c>
      <c r="N334" s="3" t="s">
        <v>15239</v>
      </c>
      <c r="O334" s="3" t="s">
        <v>14501</v>
      </c>
      <c r="P334" s="20">
        <v>2.0</v>
      </c>
      <c r="Q334" s="20">
        <v>0.0</v>
      </c>
      <c r="R334" s="20">
        <v>0.0</v>
      </c>
      <c r="S334" s="20">
        <v>0.0</v>
      </c>
      <c r="T334" s="2"/>
      <c r="U334" s="2"/>
      <c r="V334" s="3" t="s">
        <v>263</v>
      </c>
    </row>
    <row r="335">
      <c r="A335" s="3" t="s">
        <v>15409</v>
      </c>
      <c r="B335" s="3" t="s">
        <v>14591</v>
      </c>
      <c r="C335" s="31">
        <v>46086.33333333333</v>
      </c>
      <c r="D335" s="31">
        <v>46086.35416666667</v>
      </c>
      <c r="E335" s="32">
        <v>0.5</v>
      </c>
      <c r="F335" s="2"/>
      <c r="G335" s="2"/>
      <c r="H335" s="3" t="s">
        <v>14399</v>
      </c>
      <c r="I335" s="3" t="s">
        <v>14431</v>
      </c>
      <c r="J335" s="3" t="s">
        <v>14401</v>
      </c>
      <c r="K335" s="3" t="s">
        <v>14402</v>
      </c>
      <c r="L335" s="20">
        <v>4.0</v>
      </c>
      <c r="M335" s="3" t="s">
        <v>15410</v>
      </c>
      <c r="N335" s="3" t="s">
        <v>15410</v>
      </c>
      <c r="O335" s="3" t="s">
        <v>15411</v>
      </c>
      <c r="P335" s="20">
        <v>2.0</v>
      </c>
      <c r="Q335" s="20">
        <v>0.0</v>
      </c>
      <c r="R335" s="20">
        <v>0.0</v>
      </c>
      <c r="S335" s="20">
        <v>2.0</v>
      </c>
      <c r="T335" s="2"/>
      <c r="U335" s="2"/>
    </row>
    <row r="336">
      <c r="A336" s="3" t="s">
        <v>15412</v>
      </c>
      <c r="B336" s="3" t="s">
        <v>15413</v>
      </c>
      <c r="C336" s="31">
        <v>46086.35416666667</v>
      </c>
      <c r="D336" s="31">
        <v>46086.375</v>
      </c>
      <c r="E336" s="32">
        <v>0.5</v>
      </c>
      <c r="F336" s="2"/>
      <c r="G336" s="3" t="s">
        <v>15414</v>
      </c>
      <c r="H336" s="3" t="s">
        <v>14399</v>
      </c>
      <c r="I336" s="3" t="s">
        <v>14431</v>
      </c>
      <c r="J336" s="3" t="s">
        <v>14684</v>
      </c>
      <c r="K336" s="3" t="s">
        <v>14399</v>
      </c>
      <c r="L336" s="20">
        <v>4.0</v>
      </c>
      <c r="M336" s="3" t="s">
        <v>15415</v>
      </c>
      <c r="N336" s="3" t="s">
        <v>15415</v>
      </c>
      <c r="O336" s="3" t="s">
        <v>15411</v>
      </c>
      <c r="P336" s="20">
        <v>2.0</v>
      </c>
      <c r="Q336" s="20">
        <v>0.0</v>
      </c>
      <c r="R336" s="20">
        <v>0.0</v>
      </c>
      <c r="S336" s="20">
        <v>2.0</v>
      </c>
      <c r="T336" s="2"/>
      <c r="U336" s="2"/>
    </row>
    <row r="337">
      <c r="A337" s="3" t="s">
        <v>15416</v>
      </c>
      <c r="B337" s="3" t="s">
        <v>15201</v>
      </c>
      <c r="C337" s="31">
        <v>46086.39583333333</v>
      </c>
      <c r="D337" s="31">
        <v>46086.41666666667</v>
      </c>
      <c r="E337" s="32">
        <v>0.5</v>
      </c>
      <c r="F337" s="2"/>
      <c r="G337" s="2"/>
      <c r="H337" s="3" t="s">
        <v>14399</v>
      </c>
      <c r="I337" s="3" t="s">
        <v>14431</v>
      </c>
      <c r="J337" s="3" t="s">
        <v>14425</v>
      </c>
      <c r="K337" s="3" t="s">
        <v>14402</v>
      </c>
      <c r="L337" s="20">
        <v>6.0</v>
      </c>
      <c r="M337" s="3" t="s">
        <v>15417</v>
      </c>
      <c r="N337" s="3" t="s">
        <v>15417</v>
      </c>
      <c r="O337" s="3" t="s">
        <v>14449</v>
      </c>
      <c r="P337" s="20">
        <v>4.0</v>
      </c>
      <c r="Q337" s="20">
        <v>0.0</v>
      </c>
      <c r="R337" s="20">
        <v>0.0</v>
      </c>
      <c r="S337" s="20">
        <v>2.0</v>
      </c>
      <c r="T337" s="2"/>
      <c r="U337" s="2"/>
    </row>
    <row r="338">
      <c r="A338" s="3" t="s">
        <v>15418</v>
      </c>
      <c r="B338" s="3" t="s">
        <v>14782</v>
      </c>
      <c r="C338" s="31">
        <v>46086.47916666667</v>
      </c>
      <c r="D338" s="31">
        <v>46086.5</v>
      </c>
      <c r="E338" s="32">
        <v>0.5</v>
      </c>
      <c r="F338" s="2"/>
      <c r="G338" s="2"/>
      <c r="H338" s="3" t="s">
        <v>14399</v>
      </c>
      <c r="I338" s="3" t="s">
        <v>14431</v>
      </c>
      <c r="J338" s="3" t="s">
        <v>14401</v>
      </c>
      <c r="K338" s="3" t="s">
        <v>14402</v>
      </c>
      <c r="L338" s="20">
        <v>5.0</v>
      </c>
      <c r="M338" s="3" t="s">
        <v>15419</v>
      </c>
      <c r="N338" s="3" t="s">
        <v>15419</v>
      </c>
      <c r="O338" s="3" t="s">
        <v>14529</v>
      </c>
      <c r="P338" s="20">
        <v>5.0</v>
      </c>
      <c r="Q338" s="20">
        <v>0.0</v>
      </c>
      <c r="R338" s="20">
        <v>0.0</v>
      </c>
      <c r="S338" s="20">
        <v>0.0</v>
      </c>
      <c r="T338" s="2"/>
      <c r="U338" s="2"/>
    </row>
    <row r="339">
      <c r="A339" s="3" t="s">
        <v>15420</v>
      </c>
      <c r="B339" s="3" t="s">
        <v>15213</v>
      </c>
      <c r="C339" s="31">
        <v>46086.5</v>
      </c>
      <c r="D339" s="31">
        <v>46086.52083333333</v>
      </c>
      <c r="E339" s="32">
        <v>0.5</v>
      </c>
      <c r="F339" s="2"/>
      <c r="G339" s="2"/>
      <c r="H339" s="3" t="s">
        <v>14399</v>
      </c>
      <c r="I339" s="3" t="s">
        <v>14431</v>
      </c>
      <c r="J339" s="3" t="s">
        <v>14684</v>
      </c>
      <c r="K339" s="3" t="s">
        <v>14402</v>
      </c>
      <c r="L339" s="20">
        <v>2.0</v>
      </c>
      <c r="M339" s="3" t="s">
        <v>15214</v>
      </c>
      <c r="N339" s="3" t="s">
        <v>15214</v>
      </c>
      <c r="O339" s="3" t="s">
        <v>14501</v>
      </c>
      <c r="P339" s="20">
        <v>2.0</v>
      </c>
      <c r="Q339" s="20">
        <v>0.0</v>
      </c>
      <c r="R339" s="20">
        <v>0.0</v>
      </c>
      <c r="S339" s="20">
        <v>0.0</v>
      </c>
      <c r="T339" s="2"/>
      <c r="U339" s="2"/>
    </row>
    <row r="340">
      <c r="A340" s="3" t="s">
        <v>15421</v>
      </c>
      <c r="B340" s="3" t="s">
        <v>15422</v>
      </c>
      <c r="C340" s="31">
        <v>46086.54166666667</v>
      </c>
      <c r="D340" s="31">
        <v>46086.5625</v>
      </c>
      <c r="E340" s="32">
        <v>0.5</v>
      </c>
      <c r="F340" s="5" t="s">
        <v>15423</v>
      </c>
      <c r="G340" s="3" t="s">
        <v>15424</v>
      </c>
      <c r="H340" s="3" t="s">
        <v>14399</v>
      </c>
      <c r="I340" s="3" t="s">
        <v>14431</v>
      </c>
      <c r="J340" s="3" t="s">
        <v>14684</v>
      </c>
      <c r="K340" s="3" t="s">
        <v>14399</v>
      </c>
      <c r="L340" s="20">
        <v>2.0</v>
      </c>
      <c r="M340" s="3" t="s">
        <v>15425</v>
      </c>
      <c r="N340" s="3" t="s">
        <v>15425</v>
      </c>
      <c r="O340" s="3" t="s">
        <v>14501</v>
      </c>
      <c r="P340" s="20">
        <v>2.0</v>
      </c>
      <c r="Q340" s="20">
        <v>0.0</v>
      </c>
      <c r="R340" s="20">
        <v>0.0</v>
      </c>
      <c r="S340" s="20">
        <v>0.0</v>
      </c>
      <c r="T340" s="2"/>
      <c r="U340" s="2"/>
    </row>
    <row r="341">
      <c r="A341" s="3" t="s">
        <v>15426</v>
      </c>
      <c r="B341" s="3" t="s">
        <v>15221</v>
      </c>
      <c r="C341" s="31">
        <v>46086.5625</v>
      </c>
      <c r="D341" s="31">
        <v>46086.58333333333</v>
      </c>
      <c r="E341" s="32">
        <v>0.5</v>
      </c>
      <c r="F341" s="2"/>
      <c r="G341" s="3" t="s">
        <v>15222</v>
      </c>
      <c r="H341" s="3" t="s">
        <v>14399</v>
      </c>
      <c r="I341" s="3" t="s">
        <v>14431</v>
      </c>
      <c r="J341" s="3" t="s">
        <v>14684</v>
      </c>
      <c r="K341" s="3" t="s">
        <v>14402</v>
      </c>
      <c r="L341" s="20">
        <v>3.0</v>
      </c>
      <c r="M341" s="3" t="s">
        <v>15427</v>
      </c>
      <c r="N341" s="3" t="s">
        <v>15427</v>
      </c>
      <c r="O341" s="3" t="s">
        <v>14831</v>
      </c>
      <c r="P341" s="20">
        <v>2.0</v>
      </c>
      <c r="Q341" s="20">
        <v>0.0</v>
      </c>
      <c r="R341" s="20">
        <v>0.0</v>
      </c>
      <c r="S341" s="20">
        <v>1.0</v>
      </c>
      <c r="T341" s="2"/>
      <c r="U341" s="2"/>
    </row>
    <row r="342">
      <c r="A342" s="3" t="s">
        <v>15428</v>
      </c>
      <c r="B342" s="3" t="s">
        <v>15357</v>
      </c>
      <c r="C342" s="31">
        <v>46086.58333333333</v>
      </c>
      <c r="D342" s="31">
        <v>46086.60416666667</v>
      </c>
      <c r="E342" s="32">
        <v>0.5</v>
      </c>
      <c r="F342" s="2"/>
      <c r="G342" s="2"/>
      <c r="H342" s="3" t="s">
        <v>14399</v>
      </c>
      <c r="I342" s="3" t="s">
        <v>14431</v>
      </c>
      <c r="J342" s="3" t="s">
        <v>14684</v>
      </c>
      <c r="K342" s="3" t="s">
        <v>14399</v>
      </c>
      <c r="L342" s="20">
        <v>2.0</v>
      </c>
      <c r="M342" s="3" t="s">
        <v>14626</v>
      </c>
      <c r="N342" s="3" t="s">
        <v>14626</v>
      </c>
      <c r="O342" s="3" t="s">
        <v>14680</v>
      </c>
      <c r="P342" s="20">
        <v>1.0</v>
      </c>
      <c r="Q342" s="20">
        <v>0.0</v>
      </c>
      <c r="R342" s="20">
        <v>0.0</v>
      </c>
      <c r="S342" s="20">
        <v>1.0</v>
      </c>
      <c r="T342" s="2"/>
      <c r="U342" s="2"/>
    </row>
    <row r="343">
      <c r="A343" s="3" t="s">
        <v>15429</v>
      </c>
      <c r="B343" s="3" t="s">
        <v>14407</v>
      </c>
      <c r="C343" s="31">
        <v>46087.39583333333</v>
      </c>
      <c r="D343" s="31">
        <v>46087.41666666667</v>
      </c>
      <c r="E343" s="32">
        <v>0.5</v>
      </c>
      <c r="F343" s="2"/>
      <c r="G343" s="5" t="s">
        <v>15430</v>
      </c>
      <c r="H343" s="3" t="s">
        <v>14399</v>
      </c>
      <c r="I343" s="3" t="s">
        <v>14746</v>
      </c>
      <c r="J343" s="3" t="s">
        <v>14401</v>
      </c>
      <c r="K343" s="3" t="s">
        <v>14402</v>
      </c>
      <c r="L343" s="20">
        <v>3.0</v>
      </c>
      <c r="M343" s="3" t="s">
        <v>15431</v>
      </c>
      <c r="N343" s="3" t="s">
        <v>15431</v>
      </c>
      <c r="O343" s="3" t="s">
        <v>15432</v>
      </c>
      <c r="P343" s="20">
        <v>1.0</v>
      </c>
      <c r="Q343" s="20">
        <v>2.0</v>
      </c>
      <c r="R343" s="20">
        <v>0.0</v>
      </c>
      <c r="S343" s="20">
        <v>0.0</v>
      </c>
      <c r="T343" s="2"/>
      <c r="U343" s="2"/>
    </row>
    <row r="344">
      <c r="A344" s="3" t="s">
        <v>15433</v>
      </c>
      <c r="B344" s="3" t="s">
        <v>14837</v>
      </c>
      <c r="C344" s="31">
        <v>46087.39583333333</v>
      </c>
      <c r="D344" s="31">
        <v>46087.41666666667</v>
      </c>
      <c r="E344" s="32">
        <v>0.5</v>
      </c>
      <c r="F344" s="2"/>
      <c r="G344" s="2"/>
      <c r="H344" s="3" t="s">
        <v>14399</v>
      </c>
      <c r="I344" s="3" t="s">
        <v>14431</v>
      </c>
      <c r="J344" s="3" t="s">
        <v>14684</v>
      </c>
      <c r="K344" s="3" t="s">
        <v>14402</v>
      </c>
      <c r="L344" s="20">
        <v>5.0</v>
      </c>
      <c r="M344" s="3" t="s">
        <v>15434</v>
      </c>
      <c r="N344" s="3" t="s">
        <v>15434</v>
      </c>
      <c r="O344" s="3" t="s">
        <v>15435</v>
      </c>
      <c r="P344" s="20">
        <v>2.0</v>
      </c>
      <c r="Q344" s="20">
        <v>0.0</v>
      </c>
      <c r="R344" s="20">
        <v>0.0</v>
      </c>
      <c r="S344" s="20">
        <v>3.0</v>
      </c>
      <c r="T344" s="2"/>
      <c r="U344" s="2"/>
    </row>
    <row r="345">
      <c r="A345" s="3" t="s">
        <v>15436</v>
      </c>
      <c r="B345" s="3" t="s">
        <v>14508</v>
      </c>
      <c r="C345" s="31">
        <v>46087.41666666667</v>
      </c>
      <c r="D345" s="31">
        <v>46087.4375</v>
      </c>
      <c r="E345" s="32">
        <v>0.5</v>
      </c>
      <c r="F345" s="2"/>
      <c r="G345" s="2"/>
      <c r="H345" s="3" t="s">
        <v>14399</v>
      </c>
      <c r="I345" s="3" t="s">
        <v>14431</v>
      </c>
      <c r="J345" s="3" t="s">
        <v>14684</v>
      </c>
      <c r="K345" s="3" t="s">
        <v>14402</v>
      </c>
      <c r="L345" s="20">
        <v>4.0</v>
      </c>
      <c r="M345" s="3" t="s">
        <v>15344</v>
      </c>
      <c r="N345" s="3" t="s">
        <v>15344</v>
      </c>
      <c r="O345" s="3" t="s">
        <v>14493</v>
      </c>
      <c r="P345" s="20">
        <v>2.0</v>
      </c>
      <c r="Q345" s="20">
        <v>0.0</v>
      </c>
      <c r="R345" s="20">
        <v>0.0</v>
      </c>
      <c r="S345" s="20">
        <v>2.0</v>
      </c>
      <c r="T345" s="2"/>
      <c r="U345" s="2"/>
    </row>
    <row r="346">
      <c r="A346" s="3" t="s">
        <v>15437</v>
      </c>
      <c r="B346" s="3" t="s">
        <v>14920</v>
      </c>
      <c r="C346" s="31">
        <v>46087.47916666667</v>
      </c>
      <c r="D346" s="31">
        <v>46087.52083333333</v>
      </c>
      <c r="E346" s="32">
        <v>1.0</v>
      </c>
      <c r="F346" s="2"/>
      <c r="G346" s="2"/>
      <c r="H346" s="3" t="s">
        <v>14399</v>
      </c>
      <c r="I346" s="3" t="s">
        <v>14431</v>
      </c>
      <c r="J346" s="3" t="s">
        <v>14684</v>
      </c>
      <c r="K346" s="3" t="s">
        <v>14402</v>
      </c>
      <c r="L346" s="20">
        <v>2.0</v>
      </c>
      <c r="M346" s="3" t="s">
        <v>15073</v>
      </c>
      <c r="N346" s="3" t="s">
        <v>15073</v>
      </c>
      <c r="O346" s="3" t="s">
        <v>14501</v>
      </c>
      <c r="P346" s="20">
        <v>2.0</v>
      </c>
      <c r="Q346" s="20">
        <v>0.0</v>
      </c>
      <c r="R346" s="20">
        <v>0.0</v>
      </c>
      <c r="S346" s="20">
        <v>0.0</v>
      </c>
      <c r="T346" s="2"/>
      <c r="U346" s="2"/>
    </row>
    <row r="347">
      <c r="A347" s="3" t="s">
        <v>15438</v>
      </c>
      <c r="B347" s="3" t="s">
        <v>15204</v>
      </c>
      <c r="C347" s="31">
        <v>46087.52083333333</v>
      </c>
      <c r="D347" s="31">
        <v>46087.54166666667</v>
      </c>
      <c r="E347" s="32">
        <v>0.5</v>
      </c>
      <c r="F347" s="2"/>
      <c r="G347" s="3" t="s">
        <v>15439</v>
      </c>
      <c r="H347" s="3" t="s">
        <v>14399</v>
      </c>
      <c r="I347" s="3" t="s">
        <v>14431</v>
      </c>
      <c r="J347" s="3" t="s">
        <v>14684</v>
      </c>
      <c r="K347" s="3" t="s">
        <v>14399</v>
      </c>
      <c r="L347" s="20">
        <v>3.0</v>
      </c>
      <c r="M347" s="3" t="s">
        <v>15440</v>
      </c>
      <c r="N347" s="3" t="s">
        <v>15440</v>
      </c>
      <c r="O347" s="3" t="s">
        <v>14550</v>
      </c>
      <c r="P347" s="20">
        <v>3.0</v>
      </c>
      <c r="Q347" s="20">
        <v>0.0</v>
      </c>
      <c r="R347" s="20">
        <v>0.0</v>
      </c>
      <c r="S347" s="20">
        <v>0.0</v>
      </c>
      <c r="T347" s="2"/>
      <c r="U347" s="2"/>
    </row>
    <row r="348">
      <c r="A348" s="3" t="s">
        <v>15441</v>
      </c>
      <c r="B348" s="3" t="s">
        <v>14442</v>
      </c>
      <c r="C348" s="31">
        <v>46087.54166666667</v>
      </c>
      <c r="D348" s="31">
        <v>46087.5625</v>
      </c>
      <c r="E348" s="32">
        <v>0.5</v>
      </c>
      <c r="F348" s="2"/>
      <c r="G348" s="2"/>
      <c r="H348" s="3" t="s">
        <v>14399</v>
      </c>
      <c r="I348" s="3" t="s">
        <v>14431</v>
      </c>
      <c r="J348" s="3" t="s">
        <v>14684</v>
      </c>
      <c r="K348" s="3" t="s">
        <v>14402</v>
      </c>
      <c r="L348" s="20">
        <v>5.0</v>
      </c>
      <c r="M348" s="3" t="s">
        <v>14812</v>
      </c>
      <c r="N348" s="3" t="s">
        <v>14813</v>
      </c>
      <c r="O348" s="3" t="s">
        <v>14609</v>
      </c>
      <c r="P348" s="20">
        <v>2.0</v>
      </c>
      <c r="Q348" s="20">
        <v>0.0</v>
      </c>
      <c r="R348" s="20">
        <v>0.0</v>
      </c>
      <c r="S348" s="20">
        <v>3.0</v>
      </c>
      <c r="T348" s="2"/>
      <c r="U348" s="2"/>
    </row>
    <row r="349">
      <c r="A349" s="3" t="s">
        <v>15442</v>
      </c>
      <c r="B349" s="3" t="s">
        <v>15443</v>
      </c>
      <c r="C349" s="31">
        <v>46090.58333333333</v>
      </c>
      <c r="D349" s="31">
        <v>46090.60416666667</v>
      </c>
      <c r="E349" s="32">
        <v>0.5</v>
      </c>
      <c r="F349" s="2"/>
      <c r="G349" s="2"/>
      <c r="H349" s="3" t="s">
        <v>14399</v>
      </c>
      <c r="I349" s="3" t="s">
        <v>14431</v>
      </c>
      <c r="J349" s="3" t="s">
        <v>14684</v>
      </c>
      <c r="K349" s="3" t="s">
        <v>14402</v>
      </c>
      <c r="L349" s="20">
        <v>3.0</v>
      </c>
      <c r="M349" s="3" t="s">
        <v>15444</v>
      </c>
      <c r="N349" s="3" t="s">
        <v>15444</v>
      </c>
      <c r="O349" s="3" t="s">
        <v>14623</v>
      </c>
      <c r="P349" s="20">
        <v>2.0</v>
      </c>
      <c r="Q349" s="20">
        <v>0.0</v>
      </c>
      <c r="R349" s="20">
        <v>0.0</v>
      </c>
      <c r="S349" s="20">
        <v>1.0</v>
      </c>
      <c r="T349" s="2"/>
      <c r="U349" s="2"/>
    </row>
    <row r="350">
      <c r="A350" s="3" t="s">
        <v>15445</v>
      </c>
      <c r="B350" s="3" t="s">
        <v>14828</v>
      </c>
      <c r="C350" s="31">
        <v>46090.60416666667</v>
      </c>
      <c r="D350" s="31">
        <v>46090.625</v>
      </c>
      <c r="E350" s="32">
        <v>0.5</v>
      </c>
      <c r="F350" s="2"/>
      <c r="G350" s="3" t="s">
        <v>14912</v>
      </c>
      <c r="H350" s="3" t="s">
        <v>14399</v>
      </c>
      <c r="I350" s="3" t="s">
        <v>14431</v>
      </c>
      <c r="J350" s="3" t="s">
        <v>14684</v>
      </c>
      <c r="K350" s="3" t="s">
        <v>14402</v>
      </c>
      <c r="L350" s="20">
        <v>2.0</v>
      </c>
      <c r="M350" s="3" t="s">
        <v>15125</v>
      </c>
      <c r="N350" s="3" t="s">
        <v>15125</v>
      </c>
      <c r="O350" s="3" t="s">
        <v>14501</v>
      </c>
      <c r="P350" s="20">
        <v>2.0</v>
      </c>
      <c r="Q350" s="20">
        <v>0.0</v>
      </c>
      <c r="R350" s="20">
        <v>0.0</v>
      </c>
      <c r="S350" s="20">
        <v>0.0</v>
      </c>
      <c r="T350" s="2"/>
      <c r="U350" s="2"/>
    </row>
    <row r="351">
      <c r="A351" s="3" t="s">
        <v>15446</v>
      </c>
      <c r="B351" s="3" t="s">
        <v>15447</v>
      </c>
      <c r="C351" s="31">
        <v>46091.375</v>
      </c>
      <c r="D351" s="31">
        <v>46091.39583333333</v>
      </c>
      <c r="E351" s="32">
        <v>0.5</v>
      </c>
      <c r="F351" s="3" t="s">
        <v>14704</v>
      </c>
      <c r="G351" s="3" t="s">
        <v>15448</v>
      </c>
      <c r="H351" s="3" t="s">
        <v>14399</v>
      </c>
      <c r="I351" s="3" t="s">
        <v>14431</v>
      </c>
      <c r="J351" s="3" t="s">
        <v>14684</v>
      </c>
      <c r="K351" s="3" t="s">
        <v>14399</v>
      </c>
      <c r="L351" s="20">
        <v>7.0</v>
      </c>
      <c r="M351" s="3" t="s">
        <v>15449</v>
      </c>
      <c r="N351" s="3" t="s">
        <v>15450</v>
      </c>
      <c r="O351" s="3" t="s">
        <v>15451</v>
      </c>
      <c r="P351" s="20">
        <v>2.0</v>
      </c>
      <c r="Q351" s="20">
        <v>0.0</v>
      </c>
      <c r="R351" s="20">
        <v>0.0</v>
      </c>
      <c r="S351" s="20">
        <v>5.0</v>
      </c>
      <c r="T351" s="2"/>
      <c r="U351" s="2"/>
    </row>
    <row r="352">
      <c r="A352" s="3" t="s">
        <v>15452</v>
      </c>
      <c r="B352" s="3" t="s">
        <v>14417</v>
      </c>
      <c r="C352" s="31">
        <v>46091.5</v>
      </c>
      <c r="D352" s="31">
        <v>46091.52083333333</v>
      </c>
      <c r="E352" s="32">
        <v>0.5</v>
      </c>
      <c r="F352" s="2"/>
      <c r="G352" s="3" t="s">
        <v>15086</v>
      </c>
      <c r="H352" s="3" t="s">
        <v>14399</v>
      </c>
      <c r="I352" s="3" t="s">
        <v>14431</v>
      </c>
      <c r="J352" s="3" t="s">
        <v>14401</v>
      </c>
      <c r="K352" s="3" t="s">
        <v>14402</v>
      </c>
      <c r="L352" s="20">
        <v>3.0</v>
      </c>
      <c r="M352" s="3" t="s">
        <v>15315</v>
      </c>
      <c r="N352" s="3" t="s">
        <v>15316</v>
      </c>
      <c r="O352" s="3" t="s">
        <v>15453</v>
      </c>
      <c r="P352" s="20">
        <v>2.0</v>
      </c>
      <c r="Q352" s="20">
        <v>0.0</v>
      </c>
      <c r="R352" s="20">
        <v>1.0</v>
      </c>
      <c r="S352" s="20">
        <v>0.0</v>
      </c>
      <c r="T352" s="2"/>
      <c r="U352" s="2"/>
    </row>
    <row r="353">
      <c r="A353" s="3" t="s">
        <v>15454</v>
      </c>
      <c r="B353" s="3" t="s">
        <v>15090</v>
      </c>
      <c r="C353" s="31">
        <v>46092.41666666667</v>
      </c>
      <c r="D353" s="31">
        <v>46092.4375</v>
      </c>
      <c r="E353" s="32">
        <v>0.5</v>
      </c>
      <c r="F353" s="2"/>
      <c r="G353" s="2"/>
      <c r="H353" s="3" t="s">
        <v>14399</v>
      </c>
      <c r="I353" s="3" t="s">
        <v>14431</v>
      </c>
      <c r="J353" s="3" t="s">
        <v>14612</v>
      </c>
      <c r="K353" s="3" t="s">
        <v>14402</v>
      </c>
      <c r="L353" s="20">
        <v>2.0</v>
      </c>
      <c r="M353" s="3" t="s">
        <v>14626</v>
      </c>
      <c r="N353" s="3" t="s">
        <v>14626</v>
      </c>
      <c r="O353" s="3" t="s">
        <v>14501</v>
      </c>
      <c r="P353" s="20">
        <v>2.0</v>
      </c>
      <c r="Q353" s="20">
        <v>0.0</v>
      </c>
      <c r="R353" s="20">
        <v>0.0</v>
      </c>
      <c r="S353" s="20">
        <v>0.0</v>
      </c>
      <c r="T353" s="2"/>
      <c r="U353" s="2"/>
    </row>
    <row r="354">
      <c r="A354" s="3" t="s">
        <v>15455</v>
      </c>
      <c r="B354" s="3" t="s">
        <v>14548</v>
      </c>
      <c r="C354" s="31">
        <v>46092.54166666667</v>
      </c>
      <c r="D354" s="31">
        <v>46092.5625</v>
      </c>
      <c r="E354" s="32">
        <v>0.5</v>
      </c>
      <c r="F354" s="2"/>
      <c r="G354" s="2"/>
      <c r="H354" s="3" t="s">
        <v>14399</v>
      </c>
      <c r="I354" s="3" t="s">
        <v>14431</v>
      </c>
      <c r="J354" s="3" t="s">
        <v>14401</v>
      </c>
      <c r="K354" s="3" t="s">
        <v>14402</v>
      </c>
      <c r="L354" s="20">
        <v>3.0</v>
      </c>
      <c r="M354" s="3" t="s">
        <v>15332</v>
      </c>
      <c r="N354" s="3" t="s">
        <v>15332</v>
      </c>
      <c r="O354" s="3" t="s">
        <v>14550</v>
      </c>
      <c r="P354" s="20">
        <v>3.0</v>
      </c>
      <c r="Q354" s="20">
        <v>0.0</v>
      </c>
      <c r="R354" s="20">
        <v>0.0</v>
      </c>
      <c r="S354" s="20">
        <v>0.0</v>
      </c>
      <c r="T354" s="2"/>
      <c r="U354" s="2"/>
    </row>
    <row r="355">
      <c r="A355" s="3" t="s">
        <v>15456</v>
      </c>
      <c r="B355" s="3" t="s">
        <v>15457</v>
      </c>
      <c r="C355" s="31">
        <v>46092.58333333333</v>
      </c>
      <c r="D355" s="31">
        <v>46092.60416666667</v>
      </c>
      <c r="E355" s="32">
        <v>0.5</v>
      </c>
      <c r="F355" s="2"/>
      <c r="G355" s="2"/>
      <c r="H355" s="3" t="s">
        <v>14399</v>
      </c>
      <c r="I355" s="3" t="s">
        <v>14431</v>
      </c>
      <c r="J355" s="3" t="s">
        <v>14684</v>
      </c>
      <c r="K355" s="3" t="s">
        <v>14399</v>
      </c>
      <c r="L355" s="20">
        <v>2.0</v>
      </c>
      <c r="M355" s="3" t="s">
        <v>15458</v>
      </c>
      <c r="N355" s="3" t="s">
        <v>15458</v>
      </c>
      <c r="O355" s="3" t="s">
        <v>14501</v>
      </c>
      <c r="P355" s="20">
        <v>2.0</v>
      </c>
      <c r="Q355" s="20">
        <v>0.0</v>
      </c>
      <c r="R355" s="20">
        <v>0.0</v>
      </c>
      <c r="S355" s="20">
        <v>0.0</v>
      </c>
      <c r="T355" s="2"/>
      <c r="U355" s="2"/>
    </row>
    <row r="356">
      <c r="A356" s="3" t="s">
        <v>15459</v>
      </c>
      <c r="B356" s="3" t="s">
        <v>14430</v>
      </c>
      <c r="C356" s="31">
        <v>46093.4375</v>
      </c>
      <c r="D356" s="31">
        <v>46093.45833333333</v>
      </c>
      <c r="E356" s="32">
        <v>0.5</v>
      </c>
      <c r="F356" s="2"/>
      <c r="G356" s="2"/>
      <c r="H356" s="3" t="s">
        <v>14399</v>
      </c>
      <c r="I356" s="3" t="s">
        <v>14431</v>
      </c>
      <c r="J356" s="3" t="s">
        <v>14401</v>
      </c>
      <c r="K356" s="3" t="s">
        <v>14402</v>
      </c>
      <c r="L356" s="20">
        <v>3.0</v>
      </c>
      <c r="M356" s="3" t="s">
        <v>15440</v>
      </c>
      <c r="N356" s="3" t="s">
        <v>15460</v>
      </c>
      <c r="O356" s="3" t="s">
        <v>14550</v>
      </c>
      <c r="P356" s="20">
        <v>3.0</v>
      </c>
      <c r="Q356" s="20">
        <v>0.0</v>
      </c>
      <c r="R356" s="20">
        <v>0.0</v>
      </c>
      <c r="S356" s="20">
        <v>0.0</v>
      </c>
      <c r="T356" s="2"/>
      <c r="U356" s="2"/>
    </row>
    <row r="357">
      <c r="A357" s="3" t="s">
        <v>15461</v>
      </c>
      <c r="B357" s="3" t="s">
        <v>14438</v>
      </c>
      <c r="C357" s="31">
        <v>46093.58333333333</v>
      </c>
      <c r="D357" s="31">
        <v>46093.60416666667</v>
      </c>
      <c r="E357" s="32">
        <v>0.5</v>
      </c>
      <c r="F357" s="2"/>
      <c r="G357" s="2"/>
      <c r="H357" s="3" t="s">
        <v>14399</v>
      </c>
      <c r="I357" s="3" t="s">
        <v>14431</v>
      </c>
      <c r="J357" s="3" t="s">
        <v>14401</v>
      </c>
      <c r="K357" s="3" t="s">
        <v>14402</v>
      </c>
      <c r="L357" s="20">
        <v>6.0</v>
      </c>
      <c r="M357" s="3" t="s">
        <v>15369</v>
      </c>
      <c r="N357" s="3" t="s">
        <v>15369</v>
      </c>
      <c r="O357" s="3" t="s">
        <v>15462</v>
      </c>
      <c r="P357" s="20">
        <v>1.0</v>
      </c>
      <c r="Q357" s="20">
        <v>3.0</v>
      </c>
      <c r="R357" s="20">
        <v>0.0</v>
      </c>
      <c r="S357" s="20">
        <v>2.0</v>
      </c>
      <c r="T357" s="2"/>
      <c r="U357" s="2"/>
    </row>
    <row r="358">
      <c r="A358" s="3" t="s">
        <v>15463</v>
      </c>
      <c r="B358" s="3" t="s">
        <v>14920</v>
      </c>
      <c r="C358" s="31">
        <v>46094.47916666667</v>
      </c>
      <c r="D358" s="31">
        <v>46094.52083333333</v>
      </c>
      <c r="E358" s="32">
        <v>1.0</v>
      </c>
      <c r="F358" s="2"/>
      <c r="G358" s="2"/>
      <c r="H358" s="3" t="s">
        <v>14399</v>
      </c>
      <c r="I358" s="3" t="s">
        <v>14431</v>
      </c>
      <c r="J358" s="3" t="s">
        <v>14684</v>
      </c>
      <c r="K358" s="3" t="s">
        <v>14402</v>
      </c>
      <c r="L358" s="20">
        <v>2.0</v>
      </c>
      <c r="M358" s="3" t="s">
        <v>15073</v>
      </c>
      <c r="N358" s="3" t="s">
        <v>15073</v>
      </c>
      <c r="O358" s="3" t="s">
        <v>14501</v>
      </c>
      <c r="P358" s="20">
        <v>2.0</v>
      </c>
      <c r="Q358" s="20">
        <v>0.0</v>
      </c>
      <c r="R358" s="20">
        <v>0.0</v>
      </c>
      <c r="S358" s="20">
        <v>0.0</v>
      </c>
      <c r="T358" s="2"/>
      <c r="U358" s="2"/>
    </row>
    <row r="359">
      <c r="A359" s="3" t="s">
        <v>15464</v>
      </c>
      <c r="B359" s="3" t="s">
        <v>15465</v>
      </c>
      <c r="C359" s="31">
        <v>46097.54166666667</v>
      </c>
      <c r="D359" s="31">
        <v>46097.5625</v>
      </c>
      <c r="E359" s="32">
        <v>0.5</v>
      </c>
      <c r="F359" s="2"/>
      <c r="G359" s="3" t="s">
        <v>15466</v>
      </c>
      <c r="H359" s="3" t="s">
        <v>14399</v>
      </c>
      <c r="I359" s="3" t="s">
        <v>14431</v>
      </c>
      <c r="J359" s="3" t="s">
        <v>14684</v>
      </c>
      <c r="K359" s="3" t="s">
        <v>14402</v>
      </c>
      <c r="L359" s="20">
        <v>4.0</v>
      </c>
      <c r="M359" s="3" t="s">
        <v>15194</v>
      </c>
      <c r="N359" s="3" t="s">
        <v>15194</v>
      </c>
      <c r="O359" s="3" t="s">
        <v>14670</v>
      </c>
      <c r="P359" s="20">
        <v>2.0</v>
      </c>
      <c r="Q359" s="20">
        <v>0.0</v>
      </c>
      <c r="R359" s="20">
        <v>0.0</v>
      </c>
      <c r="S359" s="20">
        <v>2.0</v>
      </c>
      <c r="T359" s="2"/>
      <c r="U359" s="2"/>
    </row>
    <row r="360">
      <c r="A360" s="3" t="s">
        <v>15467</v>
      </c>
      <c r="B360" s="3" t="s">
        <v>14531</v>
      </c>
      <c r="C360" s="31">
        <v>46097.58333333333</v>
      </c>
      <c r="D360" s="31">
        <v>46097.60416666667</v>
      </c>
      <c r="E360" s="32">
        <v>0.5</v>
      </c>
      <c r="F360" s="2"/>
      <c r="G360" s="2"/>
      <c r="H360" s="3" t="s">
        <v>14399</v>
      </c>
      <c r="I360" s="3" t="s">
        <v>14400</v>
      </c>
      <c r="J360" s="3" t="s">
        <v>14401</v>
      </c>
      <c r="K360" s="3" t="s">
        <v>14402</v>
      </c>
      <c r="L360" s="20">
        <v>3.0</v>
      </c>
      <c r="M360" s="3" t="s">
        <v>15376</v>
      </c>
      <c r="N360" s="3" t="s">
        <v>15376</v>
      </c>
      <c r="O360" s="3" t="s">
        <v>15377</v>
      </c>
      <c r="P360" s="20">
        <v>0.0</v>
      </c>
      <c r="Q360" s="20">
        <v>0.0</v>
      </c>
      <c r="R360" s="20">
        <v>0.0</v>
      </c>
      <c r="S360" s="20">
        <v>3.0</v>
      </c>
      <c r="T360" s="2"/>
      <c r="U360" s="2"/>
    </row>
    <row r="361">
      <c r="A361" s="3" t="s">
        <v>15468</v>
      </c>
      <c r="B361" s="3" t="s">
        <v>14828</v>
      </c>
      <c r="C361" s="31">
        <v>46097.60416666667</v>
      </c>
      <c r="D361" s="31">
        <v>46097.625</v>
      </c>
      <c r="E361" s="32">
        <v>0.5</v>
      </c>
      <c r="F361" s="2"/>
      <c r="G361" s="3" t="s">
        <v>14912</v>
      </c>
      <c r="H361" s="3" t="s">
        <v>14399</v>
      </c>
      <c r="I361" s="3" t="s">
        <v>14431</v>
      </c>
      <c r="J361" s="3" t="s">
        <v>14684</v>
      </c>
      <c r="K361" s="3" t="s">
        <v>14402</v>
      </c>
      <c r="L361" s="20">
        <v>2.0</v>
      </c>
      <c r="M361" s="3" t="s">
        <v>15125</v>
      </c>
      <c r="N361" s="3" t="s">
        <v>15125</v>
      </c>
      <c r="O361" s="3" t="s">
        <v>14501</v>
      </c>
      <c r="P361" s="20">
        <v>2.0</v>
      </c>
      <c r="Q361" s="20">
        <v>0.0</v>
      </c>
      <c r="R361" s="20">
        <v>0.0</v>
      </c>
      <c r="S361" s="20">
        <v>0.0</v>
      </c>
      <c r="T361" s="2"/>
      <c r="U361" s="2"/>
    </row>
    <row r="362">
      <c r="A362" s="3" t="s">
        <v>15469</v>
      </c>
      <c r="B362" s="3" t="s">
        <v>14417</v>
      </c>
      <c r="C362" s="31">
        <v>46098.5</v>
      </c>
      <c r="D362" s="31">
        <v>46098.52083333333</v>
      </c>
      <c r="E362" s="32">
        <v>0.5</v>
      </c>
      <c r="F362" s="2"/>
      <c r="G362" s="3" t="s">
        <v>15086</v>
      </c>
      <c r="H362" s="3" t="s">
        <v>14399</v>
      </c>
      <c r="I362" s="3" t="s">
        <v>14431</v>
      </c>
      <c r="J362" s="3" t="s">
        <v>14401</v>
      </c>
      <c r="K362" s="3" t="s">
        <v>14402</v>
      </c>
      <c r="L362" s="20">
        <v>3.0</v>
      </c>
      <c r="M362" s="3" t="s">
        <v>15315</v>
      </c>
      <c r="N362" s="3" t="s">
        <v>15316</v>
      </c>
      <c r="O362" s="3" t="s">
        <v>15453</v>
      </c>
      <c r="P362" s="20">
        <v>2.0</v>
      </c>
      <c r="Q362" s="20">
        <v>0.0</v>
      </c>
      <c r="R362" s="20">
        <v>1.0</v>
      </c>
      <c r="S362" s="20">
        <v>0.0</v>
      </c>
      <c r="T362" s="2"/>
      <c r="U362" s="2"/>
    </row>
    <row r="363">
      <c r="A363" s="3" t="s">
        <v>15470</v>
      </c>
      <c r="B363" s="3" t="s">
        <v>15082</v>
      </c>
      <c r="C363" s="31">
        <v>46098.5625</v>
      </c>
      <c r="D363" s="31">
        <v>46098.58333333333</v>
      </c>
      <c r="E363" s="32">
        <v>0.5</v>
      </c>
      <c r="G363" s="2"/>
      <c r="H363" s="3" t="s">
        <v>14399</v>
      </c>
      <c r="I363" s="3" t="s">
        <v>14431</v>
      </c>
      <c r="J363" s="3" t="s">
        <v>14684</v>
      </c>
      <c r="K363" s="3" t="s">
        <v>14402</v>
      </c>
      <c r="L363" s="20">
        <v>2.0</v>
      </c>
      <c r="M363" s="3" t="s">
        <v>15312</v>
      </c>
      <c r="N363" s="3" t="s">
        <v>15312</v>
      </c>
      <c r="O363" s="3" t="s">
        <v>14501</v>
      </c>
      <c r="P363" s="20">
        <v>2.0</v>
      </c>
      <c r="Q363" s="20">
        <v>0.0</v>
      </c>
      <c r="R363" s="20">
        <v>0.0</v>
      </c>
      <c r="S363" s="20">
        <v>0.0</v>
      </c>
      <c r="T363" s="2"/>
      <c r="U363" s="2"/>
    </row>
    <row r="364">
      <c r="A364" s="3" t="s">
        <v>15471</v>
      </c>
      <c r="B364" s="3" t="s">
        <v>15090</v>
      </c>
      <c r="C364" s="31">
        <v>46099.41666666667</v>
      </c>
      <c r="D364" s="31">
        <v>46099.4375</v>
      </c>
      <c r="E364" s="32">
        <v>0.5</v>
      </c>
      <c r="F364" s="2"/>
      <c r="G364" s="2"/>
      <c r="H364" s="3" t="s">
        <v>14399</v>
      </c>
      <c r="I364" s="3" t="s">
        <v>14431</v>
      </c>
      <c r="J364" s="3" t="s">
        <v>14612</v>
      </c>
      <c r="K364" s="3" t="s">
        <v>14402</v>
      </c>
      <c r="L364" s="20">
        <v>2.0</v>
      </c>
      <c r="M364" s="3" t="s">
        <v>14626</v>
      </c>
      <c r="N364" s="3" t="s">
        <v>14626</v>
      </c>
      <c r="O364" s="3" t="s">
        <v>14501</v>
      </c>
      <c r="P364" s="20">
        <v>2.0</v>
      </c>
      <c r="Q364" s="20">
        <v>0.0</v>
      </c>
      <c r="R364" s="20">
        <v>0.0</v>
      </c>
      <c r="S364" s="20">
        <v>0.0</v>
      </c>
      <c r="T364" s="2"/>
      <c r="U364" s="2"/>
    </row>
    <row r="365">
      <c r="A365" s="3" t="s">
        <v>15472</v>
      </c>
      <c r="B365" s="3" t="s">
        <v>15473</v>
      </c>
      <c r="C365" s="31">
        <v>46099.66666666667</v>
      </c>
      <c r="D365" s="31">
        <v>46099.77083333333</v>
      </c>
      <c r="E365" s="32">
        <v>2.5</v>
      </c>
      <c r="F365" s="2"/>
      <c r="G365" s="2"/>
      <c r="H365" s="3" t="s">
        <v>14399</v>
      </c>
      <c r="I365" s="3" t="s">
        <v>14746</v>
      </c>
      <c r="J365" s="3" t="s">
        <v>15474</v>
      </c>
      <c r="K365" s="3" t="s">
        <v>14402</v>
      </c>
      <c r="L365" s="20">
        <v>6.0</v>
      </c>
      <c r="M365" s="3" t="s">
        <v>15475</v>
      </c>
      <c r="N365" s="3" t="s">
        <v>15476</v>
      </c>
      <c r="O365" s="3" t="s">
        <v>15477</v>
      </c>
      <c r="P365" s="20">
        <v>2.0</v>
      </c>
      <c r="Q365" s="20">
        <v>1.0</v>
      </c>
      <c r="R365" s="20">
        <v>2.0</v>
      </c>
      <c r="S365" s="20">
        <v>1.0</v>
      </c>
      <c r="T365" s="2"/>
      <c r="U365" s="2"/>
    </row>
    <row r="366">
      <c r="A366" s="3" t="s">
        <v>15478</v>
      </c>
      <c r="B366" s="3" t="s">
        <v>15213</v>
      </c>
      <c r="C366" s="31">
        <v>46100.5</v>
      </c>
      <c r="D366" s="31">
        <v>46100.52083333333</v>
      </c>
      <c r="E366" s="32">
        <v>0.5</v>
      </c>
      <c r="F366" s="2"/>
      <c r="G366" s="2"/>
      <c r="H366" s="3" t="s">
        <v>14399</v>
      </c>
      <c r="I366" s="3" t="s">
        <v>14431</v>
      </c>
      <c r="J366" s="3" t="s">
        <v>14684</v>
      </c>
      <c r="K366" s="3" t="s">
        <v>14402</v>
      </c>
      <c r="L366" s="20">
        <v>2.0</v>
      </c>
      <c r="M366" s="3" t="s">
        <v>15214</v>
      </c>
      <c r="N366" s="3" t="s">
        <v>15214</v>
      </c>
      <c r="O366" s="3" t="s">
        <v>14501</v>
      </c>
      <c r="P366" s="20">
        <v>2.0</v>
      </c>
      <c r="Q366" s="20">
        <v>0.0</v>
      </c>
      <c r="R366" s="20">
        <v>0.0</v>
      </c>
      <c r="S366" s="20">
        <v>0.0</v>
      </c>
      <c r="T366" s="2"/>
      <c r="U366" s="2"/>
    </row>
    <row r="367">
      <c r="A367" s="3" t="s">
        <v>15479</v>
      </c>
      <c r="B367" s="3" t="s">
        <v>14782</v>
      </c>
      <c r="C367" s="31">
        <v>46100.52083333333</v>
      </c>
      <c r="D367" s="31">
        <v>46100.54166666667</v>
      </c>
      <c r="E367" s="32">
        <v>0.5</v>
      </c>
      <c r="F367" s="2"/>
      <c r="G367" s="2"/>
      <c r="H367" s="3" t="s">
        <v>14399</v>
      </c>
      <c r="I367" s="3" t="s">
        <v>14431</v>
      </c>
      <c r="J367" s="3" t="s">
        <v>14401</v>
      </c>
      <c r="K367" s="3" t="s">
        <v>14402</v>
      </c>
      <c r="L367" s="20">
        <v>5.0</v>
      </c>
      <c r="M367" s="3" t="s">
        <v>15419</v>
      </c>
      <c r="N367" s="3" t="s">
        <v>15419</v>
      </c>
      <c r="O367" s="3" t="s">
        <v>14529</v>
      </c>
      <c r="P367" s="20">
        <v>5.0</v>
      </c>
      <c r="Q367" s="20">
        <v>0.0</v>
      </c>
      <c r="R367" s="20">
        <v>0.0</v>
      </c>
      <c r="S367" s="20">
        <v>0.0</v>
      </c>
      <c r="T367" s="2"/>
      <c r="U367" s="2"/>
    </row>
    <row r="368">
      <c r="A368" s="3" t="s">
        <v>15480</v>
      </c>
      <c r="B368" s="3" t="s">
        <v>15335</v>
      </c>
      <c r="C368" s="31">
        <v>46100.625</v>
      </c>
      <c r="D368" s="31">
        <v>46100.64583333333</v>
      </c>
      <c r="E368" s="32">
        <v>0.5</v>
      </c>
      <c r="F368" s="2"/>
      <c r="G368" s="3" t="s">
        <v>15336</v>
      </c>
      <c r="H368" s="3" t="s">
        <v>14399</v>
      </c>
      <c r="I368" s="3" t="s">
        <v>14431</v>
      </c>
      <c r="J368" s="3" t="s">
        <v>14684</v>
      </c>
      <c r="K368" s="3" t="s">
        <v>14402</v>
      </c>
      <c r="L368" s="20">
        <v>11.0</v>
      </c>
      <c r="M368" s="3" t="s">
        <v>15481</v>
      </c>
      <c r="N368" s="3" t="s">
        <v>15482</v>
      </c>
      <c r="O368" s="3" t="s">
        <v>15483</v>
      </c>
      <c r="P368" s="20">
        <v>2.0</v>
      </c>
      <c r="Q368" s="20">
        <v>1.0</v>
      </c>
      <c r="R368" s="20">
        <v>0.0</v>
      </c>
      <c r="S368" s="20">
        <v>8.0</v>
      </c>
      <c r="T368" s="2"/>
      <c r="U368" s="2"/>
    </row>
    <row r="369">
      <c r="A369" s="3" t="s">
        <v>15484</v>
      </c>
      <c r="B369" s="3" t="s">
        <v>14837</v>
      </c>
      <c r="C369" s="31">
        <v>46101.39583333333</v>
      </c>
      <c r="D369" s="31">
        <v>46101.41666666667</v>
      </c>
      <c r="E369" s="32">
        <v>0.5</v>
      </c>
      <c r="F369" s="2"/>
      <c r="G369" s="2"/>
      <c r="H369" s="3" t="s">
        <v>14399</v>
      </c>
      <c r="I369" s="3" t="s">
        <v>14431</v>
      </c>
      <c r="J369" s="3" t="s">
        <v>14684</v>
      </c>
      <c r="K369" s="3" t="s">
        <v>14402</v>
      </c>
      <c r="L369" s="20">
        <v>5.0</v>
      </c>
      <c r="M369" s="3" t="s">
        <v>15434</v>
      </c>
      <c r="N369" s="3" t="s">
        <v>15434</v>
      </c>
      <c r="O369" s="3" t="s">
        <v>15435</v>
      </c>
      <c r="P369" s="20">
        <v>2.0</v>
      </c>
      <c r="Q369" s="20">
        <v>0.0</v>
      </c>
      <c r="R369" s="20">
        <v>0.0</v>
      </c>
      <c r="S369" s="20">
        <v>3.0</v>
      </c>
      <c r="T369" s="2"/>
      <c r="U369" s="2"/>
    </row>
    <row r="370">
      <c r="A370" s="3" t="s">
        <v>15485</v>
      </c>
      <c r="B370" s="3" t="s">
        <v>14508</v>
      </c>
      <c r="C370" s="31">
        <v>46101.41666666667</v>
      </c>
      <c r="D370" s="31">
        <v>46101.4375</v>
      </c>
      <c r="E370" s="32">
        <v>0.5</v>
      </c>
      <c r="F370" s="2"/>
      <c r="G370" s="2"/>
      <c r="H370" s="3" t="s">
        <v>14399</v>
      </c>
      <c r="I370" s="3" t="s">
        <v>14431</v>
      </c>
      <c r="J370" s="3" t="s">
        <v>14684</v>
      </c>
      <c r="K370" s="3" t="s">
        <v>14402</v>
      </c>
      <c r="L370" s="20">
        <v>4.0</v>
      </c>
      <c r="M370" s="3" t="s">
        <v>15344</v>
      </c>
      <c r="N370" s="3" t="s">
        <v>15344</v>
      </c>
      <c r="O370" s="3" t="s">
        <v>14493</v>
      </c>
      <c r="P370" s="20">
        <v>2.0</v>
      </c>
      <c r="Q370" s="20">
        <v>0.0</v>
      </c>
      <c r="R370" s="20">
        <v>0.0</v>
      </c>
      <c r="S370" s="20">
        <v>2.0</v>
      </c>
      <c r="T370" s="2"/>
      <c r="U370" s="2"/>
    </row>
    <row r="371">
      <c r="A371" s="3" t="s">
        <v>15486</v>
      </c>
      <c r="B371" s="3" t="s">
        <v>14920</v>
      </c>
      <c r="C371" s="31">
        <v>46101.47916666667</v>
      </c>
      <c r="D371" s="31">
        <v>46101.52083333333</v>
      </c>
      <c r="E371" s="32">
        <v>1.0</v>
      </c>
      <c r="F371" s="2"/>
      <c r="G371" s="2"/>
      <c r="H371" s="3" t="s">
        <v>14399</v>
      </c>
      <c r="I371" s="3" t="s">
        <v>14431</v>
      </c>
      <c r="J371" s="3" t="s">
        <v>14684</v>
      </c>
      <c r="K371" s="3" t="s">
        <v>14402</v>
      </c>
      <c r="L371" s="20">
        <v>2.0</v>
      </c>
      <c r="M371" s="3" t="s">
        <v>15073</v>
      </c>
      <c r="N371" s="3" t="s">
        <v>15073</v>
      </c>
      <c r="O371" s="3" t="s">
        <v>14501</v>
      </c>
      <c r="P371" s="20">
        <v>2.0</v>
      </c>
      <c r="Q371" s="20">
        <v>0.0</v>
      </c>
      <c r="R371" s="20">
        <v>0.0</v>
      </c>
      <c r="S371" s="20">
        <v>0.0</v>
      </c>
      <c r="T371" s="2"/>
      <c r="U371" s="2"/>
    </row>
    <row r="372">
      <c r="A372" s="3" t="s">
        <v>15487</v>
      </c>
      <c r="B372" s="3" t="s">
        <v>14572</v>
      </c>
      <c r="C372" s="31">
        <v>46104.60416666667</v>
      </c>
      <c r="D372" s="31">
        <v>46104.625</v>
      </c>
      <c r="E372" s="32">
        <v>0.5</v>
      </c>
      <c r="F372" s="2"/>
      <c r="G372" s="2"/>
      <c r="H372" s="3" t="s">
        <v>14399</v>
      </c>
      <c r="I372" s="3" t="s">
        <v>14431</v>
      </c>
      <c r="J372" s="3" t="s">
        <v>14401</v>
      </c>
      <c r="K372" s="3" t="s">
        <v>14402</v>
      </c>
      <c r="L372" s="20">
        <v>4.0</v>
      </c>
      <c r="M372" s="3" t="s">
        <v>15359</v>
      </c>
      <c r="N372" s="3" t="s">
        <v>15359</v>
      </c>
      <c r="O372" s="3" t="s">
        <v>14445</v>
      </c>
      <c r="P372" s="20">
        <v>3.0</v>
      </c>
      <c r="Q372" s="20">
        <v>1.0</v>
      </c>
      <c r="R372" s="20">
        <v>0.0</v>
      </c>
      <c r="S372" s="20">
        <v>0.0</v>
      </c>
      <c r="T372" s="2"/>
      <c r="U372" s="2"/>
    </row>
    <row r="373">
      <c r="A373" s="3" t="s">
        <v>15488</v>
      </c>
      <c r="B373" s="3" t="s">
        <v>14828</v>
      </c>
      <c r="C373" s="31">
        <v>46104.60416666667</v>
      </c>
      <c r="D373" s="31">
        <v>46104.625</v>
      </c>
      <c r="E373" s="32">
        <v>0.5</v>
      </c>
      <c r="G373" s="3" t="s">
        <v>14912</v>
      </c>
      <c r="H373" s="3" t="s">
        <v>14399</v>
      </c>
      <c r="I373" s="3" t="s">
        <v>14431</v>
      </c>
      <c r="J373" s="3" t="s">
        <v>14684</v>
      </c>
      <c r="K373" s="3" t="s">
        <v>14402</v>
      </c>
      <c r="L373" s="20">
        <v>2.0</v>
      </c>
      <c r="M373" s="3" t="s">
        <v>15125</v>
      </c>
      <c r="N373" s="3" t="s">
        <v>15125</v>
      </c>
      <c r="O373" s="3" t="s">
        <v>14501</v>
      </c>
      <c r="P373" s="20">
        <v>2.0</v>
      </c>
      <c r="Q373" s="20">
        <v>0.0</v>
      </c>
      <c r="R373" s="20">
        <v>0.0</v>
      </c>
      <c r="S373" s="20">
        <v>0.0</v>
      </c>
      <c r="T373" s="2"/>
      <c r="U373" s="2"/>
    </row>
    <row r="374">
      <c r="A374" s="3" t="s">
        <v>15489</v>
      </c>
      <c r="B374" s="3" t="s">
        <v>14417</v>
      </c>
      <c r="C374" s="31">
        <v>46105.5</v>
      </c>
      <c r="D374" s="31">
        <v>46105.52083333333</v>
      </c>
      <c r="E374" s="32">
        <v>0.5</v>
      </c>
      <c r="F374" s="2"/>
      <c r="G374" s="3" t="s">
        <v>15086</v>
      </c>
      <c r="H374" s="3" t="s">
        <v>14399</v>
      </c>
      <c r="I374" s="3" t="s">
        <v>14431</v>
      </c>
      <c r="J374" s="3" t="s">
        <v>14401</v>
      </c>
      <c r="K374" s="3" t="s">
        <v>14402</v>
      </c>
      <c r="L374" s="20">
        <v>3.0</v>
      </c>
      <c r="M374" s="3" t="s">
        <v>15315</v>
      </c>
      <c r="N374" s="3" t="s">
        <v>15316</v>
      </c>
      <c r="O374" s="3" t="s">
        <v>15453</v>
      </c>
      <c r="P374" s="20">
        <v>2.0</v>
      </c>
      <c r="Q374" s="20">
        <v>0.0</v>
      </c>
      <c r="R374" s="20">
        <v>1.0</v>
      </c>
      <c r="S374" s="20">
        <v>0.0</v>
      </c>
      <c r="T374" s="2"/>
      <c r="U374" s="2"/>
    </row>
    <row r="375">
      <c r="A375" s="3" t="s">
        <v>15490</v>
      </c>
      <c r="B375" s="3" t="s">
        <v>15090</v>
      </c>
      <c r="C375" s="31">
        <v>46106.41666666667</v>
      </c>
      <c r="D375" s="31">
        <v>46106.4375</v>
      </c>
      <c r="E375" s="32">
        <v>0.5</v>
      </c>
      <c r="F375" s="2"/>
      <c r="G375" s="2"/>
      <c r="H375" s="3" t="s">
        <v>14399</v>
      </c>
      <c r="I375" s="3" t="s">
        <v>14431</v>
      </c>
      <c r="J375" s="3" t="s">
        <v>14612</v>
      </c>
      <c r="K375" s="3" t="s">
        <v>14402</v>
      </c>
      <c r="L375" s="20">
        <v>2.0</v>
      </c>
      <c r="M375" s="3" t="s">
        <v>14626</v>
      </c>
      <c r="N375" s="3" t="s">
        <v>14626</v>
      </c>
      <c r="O375" s="3" t="s">
        <v>14501</v>
      </c>
      <c r="P375" s="20">
        <v>2.0</v>
      </c>
      <c r="Q375" s="20">
        <v>0.0</v>
      </c>
      <c r="R375" s="20">
        <v>0.0</v>
      </c>
      <c r="S375" s="20">
        <v>0.0</v>
      </c>
      <c r="T375" s="2"/>
      <c r="U375" s="2"/>
    </row>
    <row r="376">
      <c r="A376" s="3" t="s">
        <v>15491</v>
      </c>
      <c r="B376" s="3" t="s">
        <v>14548</v>
      </c>
      <c r="C376" s="31">
        <v>46106.54166666667</v>
      </c>
      <c r="D376" s="31">
        <v>46106.5625</v>
      </c>
      <c r="E376" s="32">
        <v>0.5</v>
      </c>
      <c r="G376" s="2"/>
      <c r="H376" s="3" t="s">
        <v>14399</v>
      </c>
      <c r="I376" s="3" t="s">
        <v>14431</v>
      </c>
      <c r="J376" s="3" t="s">
        <v>14401</v>
      </c>
      <c r="K376" s="3" t="s">
        <v>14402</v>
      </c>
      <c r="L376" s="20">
        <v>3.0</v>
      </c>
      <c r="M376" s="3" t="s">
        <v>15332</v>
      </c>
      <c r="N376" s="3" t="s">
        <v>15332</v>
      </c>
      <c r="O376" s="3" t="s">
        <v>14550</v>
      </c>
      <c r="P376" s="20">
        <v>3.0</v>
      </c>
      <c r="Q376" s="20">
        <v>0.0</v>
      </c>
      <c r="R376" s="20">
        <v>0.0</v>
      </c>
      <c r="S376" s="20">
        <v>0.0</v>
      </c>
      <c r="T376" s="2"/>
      <c r="U376" s="2"/>
    </row>
    <row r="377">
      <c r="A377" s="3" t="s">
        <v>15492</v>
      </c>
      <c r="B377" s="3" t="s">
        <v>15493</v>
      </c>
      <c r="C377" s="31">
        <v>46107.35416666667</v>
      </c>
      <c r="D377" s="31">
        <v>46107.375</v>
      </c>
      <c r="E377" s="32">
        <v>0.5</v>
      </c>
      <c r="F377" s="2"/>
      <c r="G377" s="2"/>
      <c r="H377" s="3" t="s">
        <v>14399</v>
      </c>
      <c r="I377" s="3" t="s">
        <v>14431</v>
      </c>
      <c r="J377" s="3" t="s">
        <v>14684</v>
      </c>
      <c r="K377" s="3" t="s">
        <v>14402</v>
      </c>
      <c r="L377" s="20">
        <v>4.0</v>
      </c>
      <c r="M377" s="3" t="s">
        <v>15415</v>
      </c>
      <c r="N377" s="3" t="s">
        <v>15415</v>
      </c>
      <c r="O377" s="3" t="s">
        <v>14593</v>
      </c>
      <c r="P377" s="20">
        <v>1.0</v>
      </c>
      <c r="Q377" s="20">
        <v>0.0</v>
      </c>
      <c r="R377" s="20">
        <v>0.0</v>
      </c>
      <c r="S377" s="20">
        <v>3.0</v>
      </c>
      <c r="T377" s="2"/>
      <c r="U377" s="2"/>
    </row>
    <row r="378">
      <c r="A378" s="3" t="s">
        <v>15494</v>
      </c>
      <c r="B378" s="3" t="s">
        <v>14430</v>
      </c>
      <c r="C378" s="31">
        <v>46107.4375</v>
      </c>
      <c r="D378" s="31">
        <v>46107.45833333333</v>
      </c>
      <c r="E378" s="32">
        <v>0.5</v>
      </c>
      <c r="F378" s="2"/>
      <c r="G378" s="2"/>
      <c r="H378" s="3" t="s">
        <v>14399</v>
      </c>
      <c r="I378" s="3" t="s">
        <v>14431</v>
      </c>
      <c r="J378" s="3" t="s">
        <v>14401</v>
      </c>
      <c r="K378" s="3" t="s">
        <v>14402</v>
      </c>
      <c r="L378" s="20">
        <v>3.0</v>
      </c>
      <c r="M378" s="3" t="s">
        <v>15440</v>
      </c>
      <c r="N378" s="3" t="s">
        <v>15460</v>
      </c>
      <c r="O378" s="3" t="s">
        <v>14550</v>
      </c>
      <c r="P378" s="20">
        <v>3.0</v>
      </c>
      <c r="Q378" s="20">
        <v>0.0</v>
      </c>
      <c r="R378" s="20">
        <v>0.0</v>
      </c>
      <c r="S378" s="20">
        <v>0.0</v>
      </c>
      <c r="T378" s="2"/>
      <c r="U378" s="2"/>
    </row>
    <row r="379">
      <c r="A379" s="3" t="s">
        <v>15495</v>
      </c>
      <c r="B379" s="3" t="s">
        <v>14438</v>
      </c>
      <c r="C379" s="31">
        <v>46107.58333333333</v>
      </c>
      <c r="D379" s="31">
        <v>46107.60416666667</v>
      </c>
      <c r="E379" s="32">
        <v>0.5</v>
      </c>
      <c r="F379" s="2"/>
      <c r="G379" s="2"/>
      <c r="H379" s="3" t="s">
        <v>14399</v>
      </c>
      <c r="I379" s="3" t="s">
        <v>14431</v>
      </c>
      <c r="J379" s="3" t="s">
        <v>14401</v>
      </c>
      <c r="K379" s="3" t="s">
        <v>14402</v>
      </c>
      <c r="L379" s="20">
        <v>6.0</v>
      </c>
      <c r="M379" s="3" t="s">
        <v>15369</v>
      </c>
      <c r="N379" s="3" t="s">
        <v>15369</v>
      </c>
      <c r="O379" s="3" t="s">
        <v>15462</v>
      </c>
      <c r="P379" s="20">
        <v>1.0</v>
      </c>
      <c r="Q379" s="20">
        <v>3.0</v>
      </c>
      <c r="R379" s="20">
        <v>0.0</v>
      </c>
      <c r="S379" s="20">
        <v>2.0</v>
      </c>
      <c r="T379" s="2"/>
      <c r="U379" s="2"/>
    </row>
    <row r="380">
      <c r="A380" s="3" t="s">
        <v>15496</v>
      </c>
      <c r="B380" s="3" t="s">
        <v>15109</v>
      </c>
      <c r="C380" s="31">
        <v>46107.64583333333</v>
      </c>
      <c r="D380" s="31">
        <v>46107.66666666667</v>
      </c>
      <c r="E380" s="32">
        <v>0.5</v>
      </c>
      <c r="F380" s="2"/>
      <c r="G380" s="3" t="s">
        <v>15110</v>
      </c>
      <c r="H380" s="3" t="s">
        <v>14399</v>
      </c>
      <c r="I380" s="3" t="s">
        <v>14431</v>
      </c>
      <c r="J380" s="3" t="s">
        <v>14684</v>
      </c>
      <c r="K380" s="3" t="s">
        <v>14402</v>
      </c>
      <c r="L380" s="20">
        <v>6.0</v>
      </c>
      <c r="M380" s="3" t="s">
        <v>15497</v>
      </c>
      <c r="N380" s="3" t="s">
        <v>15497</v>
      </c>
      <c r="O380" s="3" t="s">
        <v>15498</v>
      </c>
      <c r="P380" s="20">
        <v>3.0</v>
      </c>
      <c r="Q380" s="20">
        <v>1.0</v>
      </c>
      <c r="R380" s="20">
        <v>1.0</v>
      </c>
      <c r="S380" s="20">
        <v>1.0</v>
      </c>
      <c r="T380" s="2"/>
      <c r="U380" s="2"/>
    </row>
    <row r="381">
      <c r="A381" s="3" t="s">
        <v>15499</v>
      </c>
      <c r="B381" s="3" t="s">
        <v>14920</v>
      </c>
      <c r="C381" s="31">
        <v>46108.47916666667</v>
      </c>
      <c r="D381" s="31">
        <v>46108.52083333333</v>
      </c>
      <c r="E381" s="32">
        <v>1.0</v>
      </c>
      <c r="F381" s="2"/>
      <c r="G381" s="2"/>
      <c r="H381" s="3" t="s">
        <v>14399</v>
      </c>
      <c r="I381" s="3" t="s">
        <v>14431</v>
      </c>
      <c r="J381" s="3" t="s">
        <v>14684</v>
      </c>
      <c r="K381" s="3" t="s">
        <v>14402</v>
      </c>
      <c r="L381" s="20">
        <v>2.0</v>
      </c>
      <c r="M381" s="3" t="s">
        <v>15073</v>
      </c>
      <c r="N381" s="3" t="s">
        <v>15073</v>
      </c>
      <c r="O381" s="3" t="s">
        <v>14501</v>
      </c>
      <c r="P381" s="20">
        <v>2.0</v>
      </c>
      <c r="Q381" s="20">
        <v>0.0</v>
      </c>
      <c r="R381" s="20">
        <v>0.0</v>
      </c>
      <c r="S381" s="20">
        <v>0.0</v>
      </c>
      <c r="T381" s="2"/>
      <c r="U381" s="2"/>
    </row>
    <row r="382">
      <c r="A382" s="3" t="s">
        <v>15500</v>
      </c>
      <c r="B382" s="3" t="s">
        <v>15465</v>
      </c>
      <c r="C382" s="31">
        <v>46111.54166666667</v>
      </c>
      <c r="D382" s="31">
        <v>46111.5625</v>
      </c>
      <c r="E382" s="32">
        <v>0.5</v>
      </c>
      <c r="F382" s="2"/>
      <c r="G382" s="3" t="s">
        <v>15466</v>
      </c>
      <c r="H382" s="3" t="s">
        <v>14399</v>
      </c>
      <c r="I382" s="3" t="s">
        <v>14431</v>
      </c>
      <c r="J382" s="3" t="s">
        <v>14684</v>
      </c>
      <c r="K382" s="3" t="s">
        <v>14402</v>
      </c>
      <c r="L382" s="20">
        <v>4.0</v>
      </c>
      <c r="M382" s="3" t="s">
        <v>15194</v>
      </c>
      <c r="N382" s="3" t="s">
        <v>15194</v>
      </c>
      <c r="O382" s="3" t="s">
        <v>15501</v>
      </c>
      <c r="P382" s="20">
        <v>2.0</v>
      </c>
      <c r="Q382" s="20">
        <v>1.0</v>
      </c>
      <c r="R382" s="20">
        <v>0.0</v>
      </c>
      <c r="S382" s="20">
        <v>1.0</v>
      </c>
      <c r="T382" s="2"/>
      <c r="U382" s="2"/>
    </row>
    <row r="383">
      <c r="A383" s="3" t="s">
        <v>15502</v>
      </c>
      <c r="B383" s="3" t="s">
        <v>14531</v>
      </c>
      <c r="C383" s="31">
        <v>46111.58333333333</v>
      </c>
      <c r="D383" s="31">
        <v>46111.60416666667</v>
      </c>
      <c r="E383" s="32">
        <v>0.5</v>
      </c>
      <c r="F383" s="2"/>
      <c r="G383" s="2"/>
      <c r="H383" s="3" t="s">
        <v>14399</v>
      </c>
      <c r="I383" s="3" t="s">
        <v>14400</v>
      </c>
      <c r="J383" s="3" t="s">
        <v>14401</v>
      </c>
      <c r="K383" s="3" t="s">
        <v>14402</v>
      </c>
      <c r="L383" s="20">
        <v>3.0</v>
      </c>
      <c r="M383" s="3" t="s">
        <v>15376</v>
      </c>
      <c r="N383" s="3" t="s">
        <v>15376</v>
      </c>
      <c r="O383" s="3" t="s">
        <v>15377</v>
      </c>
      <c r="P383" s="20">
        <v>0.0</v>
      </c>
      <c r="Q383" s="20">
        <v>0.0</v>
      </c>
      <c r="R383" s="20">
        <v>0.0</v>
      </c>
      <c r="S383" s="20">
        <v>3.0</v>
      </c>
      <c r="T383" s="2"/>
      <c r="U383" s="2"/>
    </row>
    <row r="384">
      <c r="A384" s="3" t="s">
        <v>15503</v>
      </c>
      <c r="B384" s="3" t="s">
        <v>14828</v>
      </c>
      <c r="C384" s="31">
        <v>46111.60416666667</v>
      </c>
      <c r="D384" s="31">
        <v>46111.625</v>
      </c>
      <c r="E384" s="32">
        <v>0.5</v>
      </c>
      <c r="F384" s="2"/>
      <c r="G384" s="3" t="s">
        <v>14912</v>
      </c>
      <c r="H384" s="3" t="s">
        <v>14399</v>
      </c>
      <c r="I384" s="3" t="s">
        <v>14431</v>
      </c>
      <c r="J384" s="3" t="s">
        <v>14684</v>
      </c>
      <c r="K384" s="3" t="s">
        <v>14402</v>
      </c>
      <c r="L384" s="20">
        <v>2.0</v>
      </c>
      <c r="M384" s="3" t="s">
        <v>15125</v>
      </c>
      <c r="N384" s="3" t="s">
        <v>15125</v>
      </c>
      <c r="O384" s="3" t="s">
        <v>14501</v>
      </c>
      <c r="P384" s="20">
        <v>2.0</v>
      </c>
      <c r="Q384" s="20">
        <v>0.0</v>
      </c>
      <c r="R384" s="20">
        <v>0.0</v>
      </c>
      <c r="S384" s="20">
        <v>0.0</v>
      </c>
      <c r="T384" s="2"/>
      <c r="U384" s="2"/>
    </row>
    <row r="385">
      <c r="A385" s="3" t="s">
        <v>15504</v>
      </c>
      <c r="B385" s="3" t="s">
        <v>14417</v>
      </c>
      <c r="C385" s="31">
        <v>46112.5</v>
      </c>
      <c r="D385" s="31">
        <v>46112.52083333333</v>
      </c>
      <c r="E385" s="32">
        <v>0.5</v>
      </c>
      <c r="F385" s="2"/>
      <c r="G385" s="3" t="s">
        <v>15086</v>
      </c>
      <c r="H385" s="3" t="s">
        <v>14399</v>
      </c>
      <c r="I385" s="3" t="s">
        <v>14431</v>
      </c>
      <c r="J385" s="3" t="s">
        <v>14401</v>
      </c>
      <c r="K385" s="3" t="s">
        <v>14402</v>
      </c>
      <c r="L385" s="20">
        <v>3.0</v>
      </c>
      <c r="M385" s="3" t="s">
        <v>15315</v>
      </c>
      <c r="N385" s="3" t="s">
        <v>15316</v>
      </c>
      <c r="O385" s="3" t="s">
        <v>15453</v>
      </c>
      <c r="P385" s="20">
        <v>2.0</v>
      </c>
      <c r="Q385" s="20">
        <v>0.0</v>
      </c>
      <c r="R385" s="20">
        <v>1.0</v>
      </c>
      <c r="S385" s="20">
        <v>0.0</v>
      </c>
      <c r="T385" s="2"/>
      <c r="U385" s="2"/>
    </row>
    <row r="386">
      <c r="A386" s="3" t="s">
        <v>15505</v>
      </c>
      <c r="B386" s="3" t="s">
        <v>14490</v>
      </c>
      <c r="C386" s="31">
        <v>46112.54166666667</v>
      </c>
      <c r="D386" s="31">
        <v>46112.5625</v>
      </c>
      <c r="E386" s="32">
        <v>0.5</v>
      </c>
      <c r="F386" s="2"/>
      <c r="G386" s="3" t="s">
        <v>14491</v>
      </c>
      <c r="H386" s="3" t="s">
        <v>14399</v>
      </c>
      <c r="I386" s="3" t="s">
        <v>14431</v>
      </c>
      <c r="J386" s="3" t="s">
        <v>14401</v>
      </c>
      <c r="K386" s="3" t="s">
        <v>14402</v>
      </c>
      <c r="L386" s="20">
        <v>4.0</v>
      </c>
      <c r="M386" s="3" t="s">
        <v>15387</v>
      </c>
      <c r="N386" s="3" t="s">
        <v>15387</v>
      </c>
      <c r="O386" s="3" t="s">
        <v>14744</v>
      </c>
      <c r="P386" s="20">
        <v>3.0</v>
      </c>
      <c r="Q386" s="20">
        <v>0.0</v>
      </c>
      <c r="R386" s="20">
        <v>0.0</v>
      </c>
      <c r="S386" s="20">
        <v>1.0</v>
      </c>
      <c r="T386" s="2"/>
      <c r="U386" s="2"/>
    </row>
    <row r="387">
      <c r="A387" s="3" t="s">
        <v>15506</v>
      </c>
      <c r="B387" s="3" t="s">
        <v>15082</v>
      </c>
      <c r="C387" s="31">
        <v>46112.5625</v>
      </c>
      <c r="D387" s="31">
        <v>46112.58333333333</v>
      </c>
      <c r="E387" s="32">
        <v>0.5</v>
      </c>
      <c r="F387" s="2"/>
      <c r="G387" s="2"/>
      <c r="H387" s="3" t="s">
        <v>14399</v>
      </c>
      <c r="I387" s="3" t="s">
        <v>14431</v>
      </c>
      <c r="J387" s="3" t="s">
        <v>14684</v>
      </c>
      <c r="K387" s="3" t="s">
        <v>14402</v>
      </c>
      <c r="L387" s="20">
        <v>2.0</v>
      </c>
      <c r="M387" s="3" t="s">
        <v>15312</v>
      </c>
      <c r="N387" s="3" t="s">
        <v>15312</v>
      </c>
      <c r="O387" s="3" t="s">
        <v>14501</v>
      </c>
      <c r="P387" s="20">
        <v>2.0</v>
      </c>
      <c r="Q387" s="20">
        <v>0.0</v>
      </c>
      <c r="R387" s="20">
        <v>0.0</v>
      </c>
      <c r="S387" s="20">
        <v>0.0</v>
      </c>
      <c r="T387" s="2"/>
      <c r="U387" s="2"/>
    </row>
    <row r="388">
      <c r="A388" s="3" t="s">
        <v>15507</v>
      </c>
      <c r="B388" s="3" t="s">
        <v>15090</v>
      </c>
      <c r="C388" s="31">
        <v>46113.41666666667</v>
      </c>
      <c r="D388" s="31">
        <v>46113.4375</v>
      </c>
      <c r="E388" s="32">
        <v>0.5</v>
      </c>
      <c r="F388" s="2"/>
      <c r="G388" s="2"/>
      <c r="H388" s="3" t="s">
        <v>14399</v>
      </c>
      <c r="I388" s="3" t="s">
        <v>14431</v>
      </c>
      <c r="J388" s="3" t="s">
        <v>14612</v>
      </c>
      <c r="K388" s="3" t="s">
        <v>14402</v>
      </c>
      <c r="L388" s="20">
        <v>2.0</v>
      </c>
      <c r="M388" s="3" t="s">
        <v>14626</v>
      </c>
      <c r="N388" s="3" t="s">
        <v>14626</v>
      </c>
      <c r="O388" s="3" t="s">
        <v>14501</v>
      </c>
      <c r="P388" s="20">
        <v>2.0</v>
      </c>
      <c r="Q388" s="20">
        <v>0.0</v>
      </c>
      <c r="R388" s="20">
        <v>0.0</v>
      </c>
      <c r="S388" s="20">
        <v>0.0</v>
      </c>
      <c r="T388" s="2"/>
      <c r="U388" s="2"/>
    </row>
    <row r="389">
      <c r="A389" s="3" t="s">
        <v>15508</v>
      </c>
      <c r="B389" s="3" t="s">
        <v>15473</v>
      </c>
      <c r="C389" s="31">
        <v>46113.66666666667</v>
      </c>
      <c r="D389" s="31">
        <v>46113.77083333333</v>
      </c>
      <c r="E389" s="32">
        <v>2.5</v>
      </c>
      <c r="F389" s="2"/>
      <c r="G389" s="2"/>
      <c r="H389" s="3" t="s">
        <v>14399</v>
      </c>
      <c r="I389" s="3" t="s">
        <v>14746</v>
      </c>
      <c r="J389" s="3" t="s">
        <v>15474</v>
      </c>
      <c r="K389" s="3" t="s">
        <v>14402</v>
      </c>
      <c r="L389" s="20">
        <v>6.0</v>
      </c>
      <c r="M389" s="3" t="s">
        <v>15475</v>
      </c>
      <c r="N389" s="3" t="s">
        <v>15476</v>
      </c>
      <c r="O389" s="3" t="s">
        <v>15477</v>
      </c>
      <c r="P389" s="20">
        <v>2.0</v>
      </c>
      <c r="Q389" s="20">
        <v>1.0</v>
      </c>
      <c r="R389" s="20">
        <v>2.0</v>
      </c>
      <c r="S389" s="20">
        <v>1.0</v>
      </c>
      <c r="T389" s="2"/>
      <c r="U389" s="2"/>
    </row>
    <row r="390">
      <c r="A390" s="3" t="s">
        <v>15509</v>
      </c>
      <c r="B390" s="3" t="s">
        <v>14591</v>
      </c>
      <c r="C390" s="31">
        <v>46114.375</v>
      </c>
      <c r="D390" s="31">
        <v>46114.39583333333</v>
      </c>
      <c r="E390" s="32">
        <v>0.5</v>
      </c>
      <c r="F390" s="2"/>
      <c r="G390" s="2"/>
      <c r="H390" s="3" t="s">
        <v>14399</v>
      </c>
      <c r="I390" s="3" t="s">
        <v>14431</v>
      </c>
      <c r="J390" s="3" t="s">
        <v>14401</v>
      </c>
      <c r="K390" s="3" t="s">
        <v>14402</v>
      </c>
      <c r="L390" s="20">
        <v>4.0</v>
      </c>
      <c r="M390" s="3" t="s">
        <v>15410</v>
      </c>
      <c r="N390" s="3" t="s">
        <v>15410</v>
      </c>
      <c r="O390" s="3" t="s">
        <v>15411</v>
      </c>
      <c r="P390" s="20">
        <v>2.0</v>
      </c>
      <c r="Q390" s="20">
        <v>0.0</v>
      </c>
      <c r="R390" s="20">
        <v>0.0</v>
      </c>
      <c r="S390" s="20">
        <v>2.0</v>
      </c>
      <c r="T390" s="2"/>
      <c r="U390" s="2"/>
    </row>
    <row r="391">
      <c r="A391" s="3" t="s">
        <v>15510</v>
      </c>
      <c r="B391" s="3" t="s">
        <v>15201</v>
      </c>
      <c r="C391" s="31">
        <v>46114.39583333333</v>
      </c>
      <c r="D391" s="31">
        <v>46114.41666666667</v>
      </c>
      <c r="E391" s="32">
        <v>0.5</v>
      </c>
      <c r="F391" s="2"/>
      <c r="G391" s="2"/>
      <c r="H391" s="3" t="s">
        <v>14399</v>
      </c>
      <c r="I391" s="3" t="s">
        <v>14431</v>
      </c>
      <c r="J391" s="3" t="s">
        <v>14425</v>
      </c>
      <c r="K391" s="3" t="s">
        <v>14402</v>
      </c>
      <c r="L391" s="20">
        <v>6.0</v>
      </c>
      <c r="M391" s="3" t="s">
        <v>15417</v>
      </c>
      <c r="N391" s="3" t="s">
        <v>15417</v>
      </c>
      <c r="O391" s="3" t="s">
        <v>14449</v>
      </c>
      <c r="P391" s="20">
        <v>4.0</v>
      </c>
      <c r="Q391" s="20">
        <v>0.0</v>
      </c>
      <c r="R391" s="20">
        <v>0.0</v>
      </c>
      <c r="S391" s="20">
        <v>2.0</v>
      </c>
      <c r="T391" s="2"/>
      <c r="U391" s="2"/>
    </row>
    <row r="392">
      <c r="A392" s="3" t="s">
        <v>15511</v>
      </c>
      <c r="B392" s="3" t="s">
        <v>14585</v>
      </c>
      <c r="C392" s="31">
        <v>46114.47916666667</v>
      </c>
      <c r="D392" s="31">
        <v>46114.5</v>
      </c>
      <c r="E392" s="32">
        <v>0.5</v>
      </c>
      <c r="F392" s="2"/>
      <c r="G392" s="2"/>
      <c r="H392" s="3" t="s">
        <v>14399</v>
      </c>
      <c r="I392" s="3" t="s">
        <v>14431</v>
      </c>
      <c r="J392" s="3" t="s">
        <v>14401</v>
      </c>
      <c r="K392" s="3" t="s">
        <v>14402</v>
      </c>
      <c r="L392" s="20">
        <v>2.0</v>
      </c>
      <c r="M392" s="3" t="s">
        <v>15239</v>
      </c>
      <c r="N392" s="3" t="s">
        <v>15239</v>
      </c>
      <c r="O392" s="3" t="s">
        <v>14501</v>
      </c>
      <c r="P392" s="20">
        <v>2.0</v>
      </c>
      <c r="Q392" s="20">
        <v>0.0</v>
      </c>
      <c r="R392" s="20">
        <v>0.0</v>
      </c>
      <c r="S392" s="20">
        <v>0.0</v>
      </c>
      <c r="T392" s="2"/>
      <c r="U392" s="2"/>
    </row>
    <row r="393">
      <c r="A393" s="3" t="s">
        <v>15512</v>
      </c>
      <c r="B393" s="3" t="s">
        <v>15213</v>
      </c>
      <c r="C393" s="31">
        <v>46114.5</v>
      </c>
      <c r="D393" s="31">
        <v>46114.52083333333</v>
      </c>
      <c r="E393" s="32">
        <v>0.5</v>
      </c>
      <c r="G393" s="2"/>
      <c r="H393" s="3" t="s">
        <v>14399</v>
      </c>
      <c r="I393" s="3" t="s">
        <v>14431</v>
      </c>
      <c r="J393" s="3" t="s">
        <v>14684</v>
      </c>
      <c r="K393" s="3" t="s">
        <v>14402</v>
      </c>
      <c r="L393" s="20">
        <v>2.0</v>
      </c>
      <c r="M393" s="3" t="s">
        <v>15214</v>
      </c>
      <c r="N393" s="3" t="s">
        <v>15214</v>
      </c>
      <c r="O393" s="3" t="s">
        <v>14501</v>
      </c>
      <c r="P393" s="20">
        <v>2.0</v>
      </c>
      <c r="Q393" s="20">
        <v>0.0</v>
      </c>
      <c r="R393" s="20">
        <v>0.0</v>
      </c>
      <c r="S393" s="20">
        <v>0.0</v>
      </c>
      <c r="T393" s="2"/>
      <c r="U393" s="2"/>
    </row>
    <row r="394">
      <c r="A394" s="3" t="s">
        <v>15513</v>
      </c>
      <c r="B394" s="3" t="s">
        <v>14782</v>
      </c>
      <c r="C394" s="31">
        <v>46114.52083333333</v>
      </c>
      <c r="D394" s="31">
        <v>46114.54166666667</v>
      </c>
      <c r="E394" s="32">
        <v>0.5</v>
      </c>
      <c r="F394" s="2"/>
      <c r="G394" s="2"/>
      <c r="H394" s="3" t="s">
        <v>14399</v>
      </c>
      <c r="I394" s="3" t="s">
        <v>14431</v>
      </c>
      <c r="J394" s="3" t="s">
        <v>14401</v>
      </c>
      <c r="K394" s="3" t="s">
        <v>14402</v>
      </c>
      <c r="L394" s="20">
        <v>5.0</v>
      </c>
      <c r="M394" s="3" t="s">
        <v>15419</v>
      </c>
      <c r="N394" s="3" t="s">
        <v>15419</v>
      </c>
      <c r="O394" s="3" t="s">
        <v>14529</v>
      </c>
      <c r="P394" s="20">
        <v>5.0</v>
      </c>
      <c r="Q394" s="20">
        <v>0.0</v>
      </c>
      <c r="R394" s="20">
        <v>0.0</v>
      </c>
      <c r="S394" s="20">
        <v>0.0</v>
      </c>
      <c r="T394" s="2"/>
      <c r="U394" s="2"/>
    </row>
    <row r="395">
      <c r="A395" s="3" t="s">
        <v>15514</v>
      </c>
      <c r="B395" s="3" t="s">
        <v>15221</v>
      </c>
      <c r="C395" s="31">
        <v>46114.5625</v>
      </c>
      <c r="D395" s="31">
        <v>46114.58333333333</v>
      </c>
      <c r="E395" s="32">
        <v>0.5</v>
      </c>
      <c r="F395" s="2"/>
      <c r="G395" s="3" t="s">
        <v>15222</v>
      </c>
      <c r="H395" s="3" t="s">
        <v>14399</v>
      </c>
      <c r="I395" s="3" t="s">
        <v>14431</v>
      </c>
      <c r="J395" s="3" t="s">
        <v>14684</v>
      </c>
      <c r="K395" s="3" t="s">
        <v>14402</v>
      </c>
      <c r="L395" s="20">
        <v>3.0</v>
      </c>
      <c r="M395" s="3" t="s">
        <v>15427</v>
      </c>
      <c r="N395" s="3" t="s">
        <v>15427</v>
      </c>
      <c r="O395" s="3" t="s">
        <v>14831</v>
      </c>
      <c r="P395" s="20">
        <v>2.0</v>
      </c>
      <c r="Q395" s="20">
        <v>0.0</v>
      </c>
      <c r="R395" s="20">
        <v>0.0</v>
      </c>
      <c r="S395" s="20">
        <v>1.0</v>
      </c>
      <c r="T395" s="2"/>
      <c r="U395" s="2"/>
    </row>
    <row r="396">
      <c r="A396" s="3" t="s">
        <v>15515</v>
      </c>
      <c r="B396" s="3" t="s">
        <v>14407</v>
      </c>
      <c r="C396" s="31">
        <v>46115.39583333333</v>
      </c>
      <c r="D396" s="31">
        <v>46115.41666666667</v>
      </c>
      <c r="E396" s="32">
        <v>0.5</v>
      </c>
      <c r="F396" s="2"/>
      <c r="G396" s="5" t="s">
        <v>15430</v>
      </c>
      <c r="H396" s="3" t="s">
        <v>14399</v>
      </c>
      <c r="I396" s="3" t="s">
        <v>14746</v>
      </c>
      <c r="J396" s="3" t="s">
        <v>14401</v>
      </c>
      <c r="K396" s="3" t="s">
        <v>14402</v>
      </c>
      <c r="L396" s="20">
        <v>3.0</v>
      </c>
      <c r="M396" s="3" t="s">
        <v>15431</v>
      </c>
      <c r="N396" s="3" t="s">
        <v>15431</v>
      </c>
      <c r="O396" s="3" t="s">
        <v>15432</v>
      </c>
      <c r="P396" s="20">
        <v>1.0</v>
      </c>
      <c r="Q396" s="20">
        <v>2.0</v>
      </c>
      <c r="R396" s="20">
        <v>0.0</v>
      </c>
      <c r="S396" s="20">
        <v>0.0</v>
      </c>
      <c r="T396" s="2"/>
      <c r="U396" s="2"/>
    </row>
    <row r="397">
      <c r="A397" s="3" t="s">
        <v>15516</v>
      </c>
      <c r="B397" s="3" t="s">
        <v>14837</v>
      </c>
      <c r="C397" s="31">
        <v>46115.39583333333</v>
      </c>
      <c r="D397" s="31">
        <v>46115.41666666667</v>
      </c>
      <c r="E397" s="32">
        <v>0.5</v>
      </c>
      <c r="F397" s="2"/>
      <c r="G397" s="2"/>
      <c r="H397" s="3" t="s">
        <v>14399</v>
      </c>
      <c r="I397" s="3" t="s">
        <v>14431</v>
      </c>
      <c r="J397" s="3" t="s">
        <v>14684</v>
      </c>
      <c r="K397" s="3" t="s">
        <v>14402</v>
      </c>
      <c r="L397" s="20">
        <v>5.0</v>
      </c>
      <c r="M397" s="3" t="s">
        <v>15434</v>
      </c>
      <c r="N397" s="3" t="s">
        <v>15434</v>
      </c>
      <c r="O397" s="3" t="s">
        <v>15435</v>
      </c>
      <c r="P397" s="20">
        <v>2.0</v>
      </c>
      <c r="Q397" s="20">
        <v>0.0</v>
      </c>
      <c r="R397" s="20">
        <v>0.0</v>
      </c>
      <c r="S397" s="20">
        <v>3.0</v>
      </c>
      <c r="T397" s="2"/>
      <c r="U397" s="2"/>
    </row>
    <row r="398">
      <c r="A398" s="3" t="s">
        <v>15517</v>
      </c>
      <c r="B398" s="3" t="s">
        <v>14508</v>
      </c>
      <c r="C398" s="31">
        <v>46115.41666666667</v>
      </c>
      <c r="D398" s="31">
        <v>46115.4375</v>
      </c>
      <c r="E398" s="32">
        <v>0.5</v>
      </c>
      <c r="F398" s="2"/>
      <c r="G398" s="2"/>
      <c r="H398" s="3" t="s">
        <v>14399</v>
      </c>
      <c r="I398" s="3" t="s">
        <v>14431</v>
      </c>
      <c r="J398" s="3" t="s">
        <v>14684</v>
      </c>
      <c r="K398" s="3" t="s">
        <v>14402</v>
      </c>
      <c r="L398" s="20">
        <v>4.0</v>
      </c>
      <c r="M398" s="3" t="s">
        <v>15344</v>
      </c>
      <c r="N398" s="3" t="s">
        <v>15344</v>
      </c>
      <c r="O398" s="3" t="s">
        <v>14493</v>
      </c>
      <c r="P398" s="20">
        <v>2.0</v>
      </c>
      <c r="Q398" s="20">
        <v>0.0</v>
      </c>
      <c r="R398" s="20">
        <v>0.0</v>
      </c>
      <c r="S398" s="20">
        <v>2.0</v>
      </c>
      <c r="T398" s="2"/>
      <c r="U398" s="2"/>
    </row>
    <row r="399">
      <c r="A399" s="3" t="s">
        <v>15518</v>
      </c>
      <c r="B399" s="3" t="s">
        <v>14920</v>
      </c>
      <c r="C399" s="31">
        <v>46115.47916666667</v>
      </c>
      <c r="D399" s="31">
        <v>46115.52083333333</v>
      </c>
      <c r="E399" s="32">
        <v>1.0</v>
      </c>
      <c r="F399" s="2"/>
      <c r="G399" s="2"/>
      <c r="H399" s="3" t="s">
        <v>14399</v>
      </c>
      <c r="I399" s="3" t="s">
        <v>14431</v>
      </c>
      <c r="J399" s="3" t="s">
        <v>14684</v>
      </c>
      <c r="K399" s="3" t="s">
        <v>14402</v>
      </c>
      <c r="L399" s="20">
        <v>2.0</v>
      </c>
      <c r="M399" s="3" t="s">
        <v>15073</v>
      </c>
      <c r="N399" s="3" t="s">
        <v>15073</v>
      </c>
      <c r="O399" s="3" t="s">
        <v>14501</v>
      </c>
      <c r="P399" s="20">
        <v>2.0</v>
      </c>
      <c r="Q399" s="20">
        <v>0.0</v>
      </c>
      <c r="R399" s="20">
        <v>0.0</v>
      </c>
      <c r="S399" s="20">
        <v>0.0</v>
      </c>
      <c r="T399" s="2"/>
      <c r="U399" s="2"/>
    </row>
    <row r="400">
      <c r="A400" s="3" t="s">
        <v>15519</v>
      </c>
      <c r="B400" s="3" t="s">
        <v>14442</v>
      </c>
      <c r="C400" s="31">
        <v>46115.54166666667</v>
      </c>
      <c r="D400" s="31">
        <v>46115.5625</v>
      </c>
      <c r="E400" s="32">
        <v>0.5</v>
      </c>
      <c r="F400" s="2"/>
      <c r="G400" s="2"/>
      <c r="H400" s="3" t="s">
        <v>14399</v>
      </c>
      <c r="I400" s="3" t="s">
        <v>14431</v>
      </c>
      <c r="J400" s="3" t="s">
        <v>14684</v>
      </c>
      <c r="K400" s="3" t="s">
        <v>14402</v>
      </c>
      <c r="L400" s="20">
        <v>5.0</v>
      </c>
      <c r="M400" s="3" t="s">
        <v>14812</v>
      </c>
      <c r="N400" s="3" t="s">
        <v>14813</v>
      </c>
      <c r="O400" s="3" t="s">
        <v>14609</v>
      </c>
      <c r="P400" s="20">
        <v>2.0</v>
      </c>
      <c r="Q400" s="20">
        <v>0.0</v>
      </c>
      <c r="R400" s="20">
        <v>0.0</v>
      </c>
      <c r="S400" s="20">
        <v>3.0</v>
      </c>
      <c r="T400" s="2"/>
      <c r="U400" s="2"/>
    </row>
    <row r="401">
      <c r="A401" s="3" t="s">
        <v>15520</v>
      </c>
      <c r="B401" s="3" t="s">
        <v>15443</v>
      </c>
      <c r="C401" s="31">
        <v>46118.58333333333</v>
      </c>
      <c r="D401" s="31">
        <v>46118.60416666667</v>
      </c>
      <c r="E401" s="32">
        <v>0.5</v>
      </c>
      <c r="F401" s="2"/>
      <c r="G401" s="2"/>
      <c r="H401" s="3" t="s">
        <v>14399</v>
      </c>
      <c r="I401" s="3" t="s">
        <v>14431</v>
      </c>
      <c r="J401" s="3" t="s">
        <v>14684</v>
      </c>
      <c r="K401" s="3" t="s">
        <v>14402</v>
      </c>
      <c r="L401" s="20">
        <v>3.0</v>
      </c>
      <c r="M401" s="3" t="s">
        <v>15444</v>
      </c>
      <c r="N401" s="3" t="s">
        <v>15444</v>
      </c>
      <c r="O401" s="3" t="s">
        <v>14623</v>
      </c>
      <c r="P401" s="20">
        <v>2.0</v>
      </c>
      <c r="Q401" s="20">
        <v>0.0</v>
      </c>
      <c r="R401" s="20">
        <v>0.0</v>
      </c>
      <c r="S401" s="20">
        <v>1.0</v>
      </c>
      <c r="T401" s="2"/>
      <c r="U401" s="2"/>
    </row>
    <row r="402">
      <c r="A402" s="3" t="s">
        <v>15521</v>
      </c>
      <c r="B402" s="3" t="s">
        <v>14828</v>
      </c>
      <c r="C402" s="31">
        <v>46118.60416666667</v>
      </c>
      <c r="D402" s="31">
        <v>46118.625</v>
      </c>
      <c r="E402" s="32">
        <v>0.5</v>
      </c>
      <c r="F402" s="2"/>
      <c r="G402" s="3" t="s">
        <v>14912</v>
      </c>
      <c r="H402" s="3" t="s">
        <v>14399</v>
      </c>
      <c r="I402" s="3" t="s">
        <v>14431</v>
      </c>
      <c r="J402" s="3" t="s">
        <v>14684</v>
      </c>
      <c r="K402" s="3" t="s">
        <v>14402</v>
      </c>
      <c r="L402" s="20">
        <v>2.0</v>
      </c>
      <c r="M402" s="3" t="s">
        <v>15125</v>
      </c>
      <c r="N402" s="3" t="s">
        <v>15125</v>
      </c>
      <c r="O402" s="3" t="s">
        <v>14501</v>
      </c>
      <c r="P402" s="20">
        <v>2.0</v>
      </c>
      <c r="Q402" s="20">
        <v>0.0</v>
      </c>
      <c r="R402" s="20">
        <v>0.0</v>
      </c>
      <c r="S402" s="20">
        <v>0.0</v>
      </c>
      <c r="T402" s="2"/>
      <c r="U402" s="2"/>
    </row>
    <row r="403">
      <c r="A403" s="3" t="s">
        <v>15522</v>
      </c>
      <c r="B403" s="3" t="s">
        <v>14417</v>
      </c>
      <c r="C403" s="31">
        <v>46119.5</v>
      </c>
      <c r="D403" s="31">
        <v>46119.52083333333</v>
      </c>
      <c r="E403" s="32">
        <v>0.5</v>
      </c>
      <c r="F403" s="2"/>
      <c r="G403" s="3" t="s">
        <v>15086</v>
      </c>
      <c r="H403" s="3" t="s">
        <v>14399</v>
      </c>
      <c r="I403" s="3" t="s">
        <v>14431</v>
      </c>
      <c r="J403" s="3" t="s">
        <v>14401</v>
      </c>
      <c r="K403" s="3" t="s">
        <v>14402</v>
      </c>
      <c r="L403" s="20">
        <v>3.0</v>
      </c>
      <c r="M403" s="3" t="s">
        <v>15315</v>
      </c>
      <c r="N403" s="3" t="s">
        <v>15316</v>
      </c>
      <c r="O403" s="3" t="s">
        <v>15453</v>
      </c>
      <c r="P403" s="20">
        <v>2.0</v>
      </c>
      <c r="Q403" s="20">
        <v>0.0</v>
      </c>
      <c r="R403" s="20">
        <v>1.0</v>
      </c>
      <c r="S403" s="20">
        <v>0.0</v>
      </c>
      <c r="T403" s="2"/>
      <c r="U403" s="2"/>
    </row>
    <row r="404">
      <c r="A404" s="3" t="s">
        <v>15523</v>
      </c>
      <c r="B404" s="3" t="s">
        <v>15157</v>
      </c>
      <c r="C404" s="31">
        <v>46119.58333333333</v>
      </c>
      <c r="D404" s="31">
        <v>46119.60416666667</v>
      </c>
      <c r="E404" s="32">
        <v>0.5</v>
      </c>
      <c r="G404" s="3" t="s">
        <v>15158</v>
      </c>
      <c r="H404" s="3" t="s">
        <v>14399</v>
      </c>
      <c r="I404" s="3" t="s">
        <v>14431</v>
      </c>
      <c r="J404" s="3" t="s">
        <v>14401</v>
      </c>
      <c r="K404" s="3" t="s">
        <v>14402</v>
      </c>
      <c r="L404" s="20">
        <v>6.0</v>
      </c>
      <c r="M404" s="3" t="s">
        <v>15394</v>
      </c>
      <c r="N404" s="3" t="s">
        <v>15395</v>
      </c>
      <c r="O404" s="3" t="s">
        <v>15396</v>
      </c>
      <c r="P404" s="20">
        <v>1.0</v>
      </c>
      <c r="Q404" s="20">
        <v>0.0</v>
      </c>
      <c r="R404" s="20">
        <v>1.0</v>
      </c>
      <c r="S404" s="20">
        <v>4.0</v>
      </c>
      <c r="T404" s="2"/>
      <c r="U404" s="2"/>
    </row>
    <row r="405">
      <c r="A405" s="3" t="s">
        <v>15524</v>
      </c>
      <c r="B405" s="3" t="s">
        <v>15090</v>
      </c>
      <c r="C405" s="31">
        <v>46120.41666666667</v>
      </c>
      <c r="D405" s="31">
        <v>46120.4375</v>
      </c>
      <c r="E405" s="32">
        <v>0.5</v>
      </c>
      <c r="G405" s="2"/>
      <c r="H405" s="3" t="s">
        <v>14399</v>
      </c>
      <c r="I405" s="3" t="s">
        <v>14431</v>
      </c>
      <c r="J405" s="3" t="s">
        <v>14612</v>
      </c>
      <c r="K405" s="3" t="s">
        <v>14402</v>
      </c>
      <c r="L405" s="20">
        <v>2.0</v>
      </c>
      <c r="M405" s="3" t="s">
        <v>14626</v>
      </c>
      <c r="N405" s="3" t="s">
        <v>14626</v>
      </c>
      <c r="O405" s="3" t="s">
        <v>14501</v>
      </c>
      <c r="P405" s="20">
        <v>2.0</v>
      </c>
      <c r="Q405" s="20">
        <v>0.0</v>
      </c>
      <c r="R405" s="20">
        <v>0.0</v>
      </c>
      <c r="S405" s="20">
        <v>0.0</v>
      </c>
      <c r="T405" s="2"/>
      <c r="U405" s="2"/>
    </row>
    <row r="406">
      <c r="A406" s="3" t="s">
        <v>15525</v>
      </c>
      <c r="B406" s="3" t="s">
        <v>14548</v>
      </c>
      <c r="C406" s="31">
        <v>46120.54166666667</v>
      </c>
      <c r="D406" s="31">
        <v>46120.5625</v>
      </c>
      <c r="E406" s="32">
        <v>0.5</v>
      </c>
      <c r="F406" s="2"/>
      <c r="G406" s="2"/>
      <c r="H406" s="3" t="s">
        <v>14399</v>
      </c>
      <c r="I406" s="3" t="s">
        <v>14431</v>
      </c>
      <c r="J406" s="3" t="s">
        <v>14401</v>
      </c>
      <c r="K406" s="3" t="s">
        <v>14402</v>
      </c>
      <c r="L406" s="20">
        <v>3.0</v>
      </c>
      <c r="M406" s="3" t="s">
        <v>15332</v>
      </c>
      <c r="N406" s="3" t="s">
        <v>15332</v>
      </c>
      <c r="O406" s="3" t="s">
        <v>14550</v>
      </c>
      <c r="P406" s="20">
        <v>3.0</v>
      </c>
      <c r="Q406" s="20">
        <v>0.0</v>
      </c>
      <c r="R406" s="20">
        <v>0.0</v>
      </c>
      <c r="S406" s="20">
        <v>0.0</v>
      </c>
      <c r="T406" s="2"/>
      <c r="U406" s="2"/>
    </row>
    <row r="407">
      <c r="A407" s="3" t="s">
        <v>15526</v>
      </c>
      <c r="B407" s="3" t="s">
        <v>14430</v>
      </c>
      <c r="C407" s="31">
        <v>46121.4375</v>
      </c>
      <c r="D407" s="31">
        <v>46121.45833333333</v>
      </c>
      <c r="E407" s="32">
        <v>0.5</v>
      </c>
      <c r="F407" s="2"/>
      <c r="G407" s="2"/>
      <c r="H407" s="3" t="s">
        <v>14399</v>
      </c>
      <c r="I407" s="3" t="s">
        <v>14431</v>
      </c>
      <c r="J407" s="3" t="s">
        <v>14401</v>
      </c>
      <c r="K407" s="3" t="s">
        <v>14402</v>
      </c>
      <c r="L407" s="20">
        <v>3.0</v>
      </c>
      <c r="M407" s="3" t="s">
        <v>15440</v>
      </c>
      <c r="N407" s="3" t="s">
        <v>15460</v>
      </c>
      <c r="O407" s="3" t="s">
        <v>14550</v>
      </c>
      <c r="P407" s="20">
        <v>3.0</v>
      </c>
      <c r="Q407" s="20">
        <v>0.0</v>
      </c>
      <c r="R407" s="20">
        <v>0.0</v>
      </c>
      <c r="S407" s="20">
        <v>0.0</v>
      </c>
      <c r="T407" s="2"/>
      <c r="U407" s="2"/>
    </row>
    <row r="408">
      <c r="A408" s="3" t="s">
        <v>15527</v>
      </c>
      <c r="B408" s="3" t="s">
        <v>14438</v>
      </c>
      <c r="C408" s="31">
        <v>46121.58333333333</v>
      </c>
      <c r="D408" s="31">
        <v>46121.60416666667</v>
      </c>
      <c r="E408" s="32">
        <v>0.5</v>
      </c>
      <c r="F408" s="2"/>
      <c r="G408" s="2"/>
      <c r="H408" s="3" t="s">
        <v>14399</v>
      </c>
      <c r="I408" s="3" t="s">
        <v>14431</v>
      </c>
      <c r="J408" s="3" t="s">
        <v>14401</v>
      </c>
      <c r="K408" s="3" t="s">
        <v>14402</v>
      </c>
      <c r="L408" s="20">
        <v>6.0</v>
      </c>
      <c r="M408" s="3" t="s">
        <v>15369</v>
      </c>
      <c r="N408" s="3" t="s">
        <v>15369</v>
      </c>
      <c r="O408" s="3" t="s">
        <v>15462</v>
      </c>
      <c r="P408" s="20">
        <v>1.0</v>
      </c>
      <c r="Q408" s="20">
        <v>3.0</v>
      </c>
      <c r="R408" s="20">
        <v>0.0</v>
      </c>
      <c r="S408" s="20">
        <v>2.0</v>
      </c>
      <c r="T408" s="2"/>
      <c r="U408" s="2"/>
    </row>
    <row r="409">
      <c r="A409" s="3" t="s">
        <v>15528</v>
      </c>
      <c r="B409" s="3" t="s">
        <v>14920</v>
      </c>
      <c r="C409" s="31">
        <v>46122.47916666667</v>
      </c>
      <c r="D409" s="31">
        <v>46122.52083333333</v>
      </c>
      <c r="E409" s="32">
        <v>1.0</v>
      </c>
      <c r="G409" s="2"/>
      <c r="H409" s="3" t="s">
        <v>14399</v>
      </c>
      <c r="I409" s="3" t="s">
        <v>14431</v>
      </c>
      <c r="J409" s="3" t="s">
        <v>14684</v>
      </c>
      <c r="K409" s="3" t="s">
        <v>14402</v>
      </c>
      <c r="L409" s="20">
        <v>2.0</v>
      </c>
      <c r="M409" s="3" t="s">
        <v>15073</v>
      </c>
      <c r="N409" s="3" t="s">
        <v>15073</v>
      </c>
      <c r="O409" s="3" t="s">
        <v>14501</v>
      </c>
      <c r="P409" s="20">
        <v>2.0</v>
      </c>
      <c r="Q409" s="20">
        <v>0.0</v>
      </c>
      <c r="R409" s="20">
        <v>0.0</v>
      </c>
      <c r="S409" s="20">
        <v>0.0</v>
      </c>
      <c r="T409" s="2"/>
      <c r="U409" s="2"/>
    </row>
    <row r="410">
      <c r="A410" s="3" t="s">
        <v>15529</v>
      </c>
      <c r="B410" s="3" t="s">
        <v>15465</v>
      </c>
      <c r="C410" s="31">
        <v>46125.54166666667</v>
      </c>
      <c r="D410" s="31">
        <v>46125.5625</v>
      </c>
      <c r="E410" s="32">
        <v>0.5</v>
      </c>
      <c r="F410" s="2"/>
      <c r="G410" s="3" t="s">
        <v>15466</v>
      </c>
      <c r="H410" s="3" t="s">
        <v>14399</v>
      </c>
      <c r="I410" s="3" t="s">
        <v>14431</v>
      </c>
      <c r="J410" s="3" t="s">
        <v>14684</v>
      </c>
      <c r="K410" s="3" t="s">
        <v>14402</v>
      </c>
      <c r="L410" s="20">
        <v>4.0</v>
      </c>
      <c r="M410" s="3" t="s">
        <v>15194</v>
      </c>
      <c r="N410" s="3" t="s">
        <v>15194</v>
      </c>
      <c r="O410" s="3" t="s">
        <v>14670</v>
      </c>
      <c r="P410" s="20">
        <v>2.0</v>
      </c>
      <c r="Q410" s="20">
        <v>0.0</v>
      </c>
      <c r="R410" s="20">
        <v>0.0</v>
      </c>
      <c r="S410" s="20">
        <v>2.0</v>
      </c>
      <c r="T410" s="2"/>
      <c r="U410" s="2"/>
    </row>
    <row r="411">
      <c r="A411" s="3" t="s">
        <v>15530</v>
      </c>
      <c r="B411" s="3" t="s">
        <v>14531</v>
      </c>
      <c r="C411" s="31">
        <v>46125.58333333333</v>
      </c>
      <c r="D411" s="31">
        <v>46125.60416666667</v>
      </c>
      <c r="E411" s="32">
        <v>0.5</v>
      </c>
      <c r="F411" s="2"/>
      <c r="G411" s="2"/>
      <c r="H411" s="3" t="s">
        <v>14399</v>
      </c>
      <c r="I411" s="3" t="s">
        <v>14400</v>
      </c>
      <c r="J411" s="3" t="s">
        <v>14401</v>
      </c>
      <c r="K411" s="3" t="s">
        <v>14402</v>
      </c>
      <c r="L411" s="20">
        <v>3.0</v>
      </c>
      <c r="M411" s="3" t="s">
        <v>15376</v>
      </c>
      <c r="N411" s="3" t="s">
        <v>15376</v>
      </c>
      <c r="O411" s="3" t="s">
        <v>15377</v>
      </c>
      <c r="P411" s="20">
        <v>0.0</v>
      </c>
      <c r="Q411" s="20">
        <v>0.0</v>
      </c>
      <c r="R411" s="20">
        <v>0.0</v>
      </c>
      <c r="S411" s="20">
        <v>3.0</v>
      </c>
      <c r="T411" s="2"/>
      <c r="U411" s="2"/>
    </row>
    <row r="412">
      <c r="A412" s="3" t="s">
        <v>15531</v>
      </c>
      <c r="B412" s="3" t="s">
        <v>14828</v>
      </c>
      <c r="C412" s="31">
        <v>46125.60416666667</v>
      </c>
      <c r="D412" s="31">
        <v>46125.625</v>
      </c>
      <c r="E412" s="32">
        <v>0.5</v>
      </c>
      <c r="F412" s="2"/>
      <c r="G412" s="3" t="s">
        <v>14912</v>
      </c>
      <c r="H412" s="3" t="s">
        <v>14399</v>
      </c>
      <c r="I412" s="3" t="s">
        <v>14431</v>
      </c>
      <c r="J412" s="3" t="s">
        <v>14684</v>
      </c>
      <c r="K412" s="3" t="s">
        <v>14402</v>
      </c>
      <c r="L412" s="20">
        <v>2.0</v>
      </c>
      <c r="M412" s="3" t="s">
        <v>15125</v>
      </c>
      <c r="N412" s="3" t="s">
        <v>15125</v>
      </c>
      <c r="O412" s="3" t="s">
        <v>14501</v>
      </c>
      <c r="P412" s="20">
        <v>2.0</v>
      </c>
      <c r="Q412" s="20">
        <v>0.0</v>
      </c>
      <c r="R412" s="20">
        <v>0.0</v>
      </c>
      <c r="S412" s="20">
        <v>0.0</v>
      </c>
      <c r="T412" s="2"/>
      <c r="U412" s="2"/>
    </row>
    <row r="413">
      <c r="A413" s="3" t="s">
        <v>15532</v>
      </c>
      <c r="B413" s="3" t="s">
        <v>14417</v>
      </c>
      <c r="C413" s="31">
        <v>46126.5</v>
      </c>
      <c r="D413" s="31">
        <v>46126.52083333333</v>
      </c>
      <c r="E413" s="32">
        <v>0.5</v>
      </c>
      <c r="G413" s="3" t="s">
        <v>15086</v>
      </c>
      <c r="H413" s="3" t="s">
        <v>14399</v>
      </c>
      <c r="I413" s="3" t="s">
        <v>14431</v>
      </c>
      <c r="J413" s="3" t="s">
        <v>14401</v>
      </c>
      <c r="K413" s="3" t="s">
        <v>14402</v>
      </c>
      <c r="L413" s="20">
        <v>3.0</v>
      </c>
      <c r="M413" s="3" t="s">
        <v>15315</v>
      </c>
      <c r="N413" s="3" t="s">
        <v>15316</v>
      </c>
      <c r="O413" s="3" t="s">
        <v>15453</v>
      </c>
      <c r="P413" s="20">
        <v>2.0</v>
      </c>
      <c r="Q413" s="20">
        <v>0.0</v>
      </c>
      <c r="R413" s="20">
        <v>1.0</v>
      </c>
      <c r="S413" s="20">
        <v>0.0</v>
      </c>
      <c r="T413" s="2"/>
      <c r="U413" s="2"/>
    </row>
    <row r="414">
      <c r="A414" s="3" t="s">
        <v>15533</v>
      </c>
      <c r="B414" s="3" t="s">
        <v>15082</v>
      </c>
      <c r="C414" s="31">
        <v>46126.5625</v>
      </c>
      <c r="D414" s="31">
        <v>46126.58333333333</v>
      </c>
      <c r="E414" s="32">
        <v>0.5</v>
      </c>
      <c r="F414" s="2"/>
      <c r="G414" s="2"/>
      <c r="H414" s="3" t="s">
        <v>14399</v>
      </c>
      <c r="I414" s="3" t="s">
        <v>14431</v>
      </c>
      <c r="J414" s="3" t="s">
        <v>14684</v>
      </c>
      <c r="K414" s="3" t="s">
        <v>14402</v>
      </c>
      <c r="L414" s="20">
        <v>2.0</v>
      </c>
      <c r="M414" s="3" t="s">
        <v>15312</v>
      </c>
      <c r="N414" s="3" t="s">
        <v>15312</v>
      </c>
      <c r="O414" s="3" t="s">
        <v>14501</v>
      </c>
      <c r="P414" s="20">
        <v>2.0</v>
      </c>
      <c r="Q414" s="20">
        <v>0.0</v>
      </c>
      <c r="R414" s="20">
        <v>0.0</v>
      </c>
      <c r="S414" s="20">
        <v>0.0</v>
      </c>
      <c r="T414" s="2"/>
      <c r="U414" s="2"/>
    </row>
    <row r="415">
      <c r="A415" s="3" t="s">
        <v>15534</v>
      </c>
      <c r="B415" s="3" t="s">
        <v>15090</v>
      </c>
      <c r="C415" s="31">
        <v>46127.41666666667</v>
      </c>
      <c r="D415" s="31">
        <v>46127.4375</v>
      </c>
      <c r="E415" s="32">
        <v>0.5</v>
      </c>
      <c r="F415" s="2"/>
      <c r="G415" s="2"/>
      <c r="H415" s="3" t="s">
        <v>14399</v>
      </c>
      <c r="I415" s="3" t="s">
        <v>14431</v>
      </c>
      <c r="J415" s="3" t="s">
        <v>14612</v>
      </c>
      <c r="K415" s="3" t="s">
        <v>14402</v>
      </c>
      <c r="L415" s="20">
        <v>2.0</v>
      </c>
      <c r="M415" s="3" t="s">
        <v>14626</v>
      </c>
      <c r="N415" s="3" t="s">
        <v>14626</v>
      </c>
      <c r="O415" s="3" t="s">
        <v>14501</v>
      </c>
      <c r="P415" s="20">
        <v>2.0</v>
      </c>
      <c r="Q415" s="20">
        <v>0.0</v>
      </c>
      <c r="R415" s="20">
        <v>0.0</v>
      </c>
      <c r="S415" s="20">
        <v>0.0</v>
      </c>
      <c r="T415" s="2"/>
      <c r="U415" s="2"/>
    </row>
    <row r="416">
      <c r="A416" s="3" t="s">
        <v>15535</v>
      </c>
      <c r="B416" s="3" t="s">
        <v>15473</v>
      </c>
      <c r="C416" s="31">
        <v>46127.66666666667</v>
      </c>
      <c r="D416" s="31">
        <v>46127.77083333333</v>
      </c>
      <c r="E416" s="32">
        <v>2.5</v>
      </c>
      <c r="F416" s="2"/>
      <c r="G416" s="2"/>
      <c r="H416" s="3" t="s">
        <v>14399</v>
      </c>
      <c r="I416" s="3" t="s">
        <v>14746</v>
      </c>
      <c r="J416" s="3" t="s">
        <v>15474</v>
      </c>
      <c r="K416" s="3" t="s">
        <v>14402</v>
      </c>
      <c r="L416" s="20">
        <v>6.0</v>
      </c>
      <c r="M416" s="3" t="s">
        <v>15475</v>
      </c>
      <c r="N416" s="3" t="s">
        <v>15476</v>
      </c>
      <c r="O416" s="3" t="s">
        <v>15477</v>
      </c>
      <c r="P416" s="20">
        <v>2.0</v>
      </c>
      <c r="Q416" s="20">
        <v>1.0</v>
      </c>
      <c r="R416" s="20">
        <v>2.0</v>
      </c>
      <c r="S416" s="20">
        <v>1.0</v>
      </c>
      <c r="T416" s="2"/>
      <c r="U416" s="2"/>
    </row>
    <row r="417">
      <c r="A417" s="3" t="s">
        <v>15536</v>
      </c>
      <c r="B417" s="3" t="s">
        <v>15213</v>
      </c>
      <c r="C417" s="31">
        <v>46128.5</v>
      </c>
      <c r="D417" s="31">
        <v>46128.52083333333</v>
      </c>
      <c r="E417" s="32">
        <v>0.5</v>
      </c>
      <c r="F417" s="2"/>
      <c r="G417" s="2"/>
      <c r="H417" s="3" t="s">
        <v>14399</v>
      </c>
      <c r="I417" s="3" t="s">
        <v>14431</v>
      </c>
      <c r="J417" s="3" t="s">
        <v>14684</v>
      </c>
      <c r="K417" s="3" t="s">
        <v>14402</v>
      </c>
      <c r="L417" s="20">
        <v>2.0</v>
      </c>
      <c r="M417" s="3" t="s">
        <v>15214</v>
      </c>
      <c r="N417" s="3" t="s">
        <v>15214</v>
      </c>
      <c r="O417" s="3" t="s">
        <v>14501</v>
      </c>
      <c r="P417" s="20">
        <v>2.0</v>
      </c>
      <c r="Q417" s="20">
        <v>0.0</v>
      </c>
      <c r="R417" s="20">
        <v>0.0</v>
      </c>
      <c r="S417" s="20">
        <v>0.0</v>
      </c>
      <c r="T417" s="2"/>
      <c r="U417" s="2"/>
    </row>
    <row r="418">
      <c r="A418" s="3" t="s">
        <v>15537</v>
      </c>
      <c r="B418" s="3" t="s">
        <v>14782</v>
      </c>
      <c r="C418" s="31">
        <v>46128.52083333333</v>
      </c>
      <c r="D418" s="31">
        <v>46128.54166666667</v>
      </c>
      <c r="E418" s="32">
        <v>0.5</v>
      </c>
      <c r="F418" s="2"/>
      <c r="G418" s="2"/>
      <c r="H418" s="3" t="s">
        <v>14399</v>
      </c>
      <c r="I418" s="3" t="s">
        <v>14431</v>
      </c>
      <c r="J418" s="3" t="s">
        <v>14401</v>
      </c>
      <c r="K418" s="3" t="s">
        <v>14402</v>
      </c>
      <c r="L418" s="20">
        <v>5.0</v>
      </c>
      <c r="M418" s="3" t="s">
        <v>15419</v>
      </c>
      <c r="N418" s="3" t="s">
        <v>15419</v>
      </c>
      <c r="O418" s="3" t="s">
        <v>14529</v>
      </c>
      <c r="P418" s="20">
        <v>5.0</v>
      </c>
      <c r="Q418" s="20">
        <v>0.0</v>
      </c>
      <c r="R418" s="20">
        <v>0.0</v>
      </c>
      <c r="S418" s="20">
        <v>0.0</v>
      </c>
      <c r="T418" s="2"/>
      <c r="U418" s="2"/>
    </row>
    <row r="419">
      <c r="A419" s="3" t="s">
        <v>15538</v>
      </c>
      <c r="B419" s="3" t="s">
        <v>15335</v>
      </c>
      <c r="C419" s="31">
        <v>46128.625</v>
      </c>
      <c r="D419" s="31">
        <v>46128.64583333333</v>
      </c>
      <c r="E419" s="32">
        <v>0.5</v>
      </c>
      <c r="F419" s="2"/>
      <c r="G419" s="3" t="s">
        <v>15336</v>
      </c>
      <c r="H419" s="3" t="s">
        <v>14399</v>
      </c>
      <c r="I419" s="3" t="s">
        <v>14431</v>
      </c>
      <c r="J419" s="3" t="s">
        <v>14684</v>
      </c>
      <c r="K419" s="3" t="s">
        <v>14402</v>
      </c>
      <c r="L419" s="20">
        <v>11.0</v>
      </c>
      <c r="M419" s="3" t="s">
        <v>15481</v>
      </c>
      <c r="N419" s="3" t="s">
        <v>15482</v>
      </c>
      <c r="O419" s="3" t="s">
        <v>15539</v>
      </c>
      <c r="P419" s="20">
        <v>2.0</v>
      </c>
      <c r="Q419" s="20">
        <v>0.0</v>
      </c>
      <c r="R419" s="20">
        <v>0.0</v>
      </c>
      <c r="S419" s="20">
        <v>9.0</v>
      </c>
      <c r="T419" s="2"/>
      <c r="U419" s="2"/>
    </row>
    <row r="420">
      <c r="A420" s="3" t="s">
        <v>15540</v>
      </c>
      <c r="B420" s="3" t="s">
        <v>14837</v>
      </c>
      <c r="C420" s="31">
        <v>46129.39583333333</v>
      </c>
      <c r="D420" s="31">
        <v>46129.41666666667</v>
      </c>
      <c r="E420" s="32">
        <v>0.5</v>
      </c>
      <c r="G420" s="2"/>
      <c r="H420" s="3" t="s">
        <v>14399</v>
      </c>
      <c r="I420" s="3" t="s">
        <v>14431</v>
      </c>
      <c r="J420" s="3" t="s">
        <v>14684</v>
      </c>
      <c r="K420" s="3" t="s">
        <v>14402</v>
      </c>
      <c r="L420" s="20">
        <v>5.0</v>
      </c>
      <c r="M420" s="3" t="s">
        <v>15434</v>
      </c>
      <c r="N420" s="3" t="s">
        <v>15434</v>
      </c>
      <c r="O420" s="3" t="s">
        <v>15435</v>
      </c>
      <c r="P420" s="20">
        <v>2.0</v>
      </c>
      <c r="Q420" s="20">
        <v>0.0</v>
      </c>
      <c r="R420" s="20">
        <v>0.0</v>
      </c>
      <c r="S420" s="20">
        <v>3.0</v>
      </c>
      <c r="T420" s="2"/>
      <c r="U420" s="2"/>
    </row>
    <row r="421">
      <c r="A421" s="3" t="s">
        <v>15541</v>
      </c>
      <c r="B421" s="3" t="s">
        <v>14508</v>
      </c>
      <c r="C421" s="31">
        <v>46129.41666666667</v>
      </c>
      <c r="D421" s="31">
        <v>46129.4375</v>
      </c>
      <c r="E421" s="32">
        <v>0.5</v>
      </c>
      <c r="F421" s="2"/>
      <c r="G421" s="2"/>
      <c r="H421" s="3" t="s">
        <v>14399</v>
      </c>
      <c r="I421" s="3" t="s">
        <v>14431</v>
      </c>
      <c r="J421" s="3" t="s">
        <v>14684</v>
      </c>
      <c r="K421" s="3" t="s">
        <v>14402</v>
      </c>
      <c r="L421" s="20">
        <v>4.0</v>
      </c>
      <c r="M421" s="3" t="s">
        <v>15344</v>
      </c>
      <c r="N421" s="3" t="s">
        <v>15344</v>
      </c>
      <c r="O421" s="3" t="s">
        <v>14493</v>
      </c>
      <c r="P421" s="20">
        <v>2.0</v>
      </c>
      <c r="Q421" s="20">
        <v>0.0</v>
      </c>
      <c r="R421" s="20">
        <v>0.0</v>
      </c>
      <c r="S421" s="20">
        <v>2.0</v>
      </c>
      <c r="T421" s="2"/>
      <c r="U421" s="2"/>
    </row>
    <row r="422">
      <c r="A422" s="3" t="s">
        <v>15542</v>
      </c>
      <c r="B422" s="3" t="s">
        <v>14920</v>
      </c>
      <c r="C422" s="31">
        <v>46129.47916666667</v>
      </c>
      <c r="D422" s="31">
        <v>46129.52083333333</v>
      </c>
      <c r="E422" s="32">
        <v>1.0</v>
      </c>
      <c r="F422" s="2"/>
      <c r="G422" s="2"/>
      <c r="H422" s="3" t="s">
        <v>14399</v>
      </c>
      <c r="I422" s="3" t="s">
        <v>14431</v>
      </c>
      <c r="J422" s="3" t="s">
        <v>14684</v>
      </c>
      <c r="K422" s="3" t="s">
        <v>14402</v>
      </c>
      <c r="L422" s="20">
        <v>2.0</v>
      </c>
      <c r="M422" s="3" t="s">
        <v>15073</v>
      </c>
      <c r="N422" s="3" t="s">
        <v>15073</v>
      </c>
      <c r="O422" s="3" t="s">
        <v>14501</v>
      </c>
      <c r="P422" s="20">
        <v>2.0</v>
      </c>
      <c r="Q422" s="20">
        <v>0.0</v>
      </c>
      <c r="R422" s="20">
        <v>0.0</v>
      </c>
      <c r="S422" s="20">
        <v>0.0</v>
      </c>
      <c r="T422" s="2"/>
      <c r="U422" s="2"/>
    </row>
    <row r="423">
      <c r="A423" s="3" t="s">
        <v>15543</v>
      </c>
      <c r="B423" s="3" t="s">
        <v>14572</v>
      </c>
      <c r="C423" s="31">
        <v>46132.60416666667</v>
      </c>
      <c r="D423" s="31">
        <v>46132.625</v>
      </c>
      <c r="E423" s="32">
        <v>0.5</v>
      </c>
      <c r="F423" s="2"/>
      <c r="G423" s="2"/>
      <c r="H423" s="3" t="s">
        <v>14399</v>
      </c>
      <c r="I423" s="3" t="s">
        <v>14431</v>
      </c>
      <c r="J423" s="3" t="s">
        <v>14401</v>
      </c>
      <c r="K423" s="3" t="s">
        <v>14402</v>
      </c>
      <c r="L423" s="20">
        <v>4.0</v>
      </c>
      <c r="M423" s="3" t="s">
        <v>15359</v>
      </c>
      <c r="N423" s="3" t="s">
        <v>15359</v>
      </c>
      <c r="O423" s="3" t="s">
        <v>14445</v>
      </c>
      <c r="P423" s="20">
        <v>3.0</v>
      </c>
      <c r="Q423" s="20">
        <v>1.0</v>
      </c>
      <c r="R423" s="20">
        <v>0.0</v>
      </c>
      <c r="S423" s="20">
        <v>0.0</v>
      </c>
      <c r="T423" s="2"/>
      <c r="U423" s="2"/>
    </row>
    <row r="424">
      <c r="A424" s="3" t="s">
        <v>15544</v>
      </c>
      <c r="B424" s="3" t="s">
        <v>14828</v>
      </c>
      <c r="C424" s="31">
        <v>46132.60416666667</v>
      </c>
      <c r="D424" s="31">
        <v>46132.625</v>
      </c>
      <c r="E424" s="32">
        <v>0.5</v>
      </c>
      <c r="F424" s="2"/>
      <c r="G424" s="3" t="s">
        <v>14912</v>
      </c>
      <c r="H424" s="3" t="s">
        <v>14399</v>
      </c>
      <c r="I424" s="3" t="s">
        <v>14431</v>
      </c>
      <c r="J424" s="3" t="s">
        <v>14684</v>
      </c>
      <c r="K424" s="3" t="s">
        <v>14402</v>
      </c>
      <c r="L424" s="20">
        <v>2.0</v>
      </c>
      <c r="M424" s="3" t="s">
        <v>15125</v>
      </c>
      <c r="N424" s="3" t="s">
        <v>15125</v>
      </c>
      <c r="O424" s="3" t="s">
        <v>14501</v>
      </c>
      <c r="P424" s="20">
        <v>2.0</v>
      </c>
      <c r="Q424" s="20">
        <v>0.0</v>
      </c>
      <c r="R424" s="20">
        <v>0.0</v>
      </c>
      <c r="S424" s="20">
        <v>0.0</v>
      </c>
      <c r="T424" s="2"/>
      <c r="U424" s="2"/>
    </row>
    <row r="425">
      <c r="A425" s="3" t="s">
        <v>15545</v>
      </c>
      <c r="B425" s="3" t="s">
        <v>14417</v>
      </c>
      <c r="C425" s="31">
        <v>46133.5</v>
      </c>
      <c r="D425" s="31">
        <v>46133.52083333333</v>
      </c>
      <c r="E425" s="32">
        <v>0.5</v>
      </c>
      <c r="F425" s="2"/>
      <c r="G425" s="3" t="s">
        <v>15086</v>
      </c>
      <c r="H425" s="3" t="s">
        <v>14399</v>
      </c>
      <c r="I425" s="3" t="s">
        <v>14431</v>
      </c>
      <c r="J425" s="3" t="s">
        <v>14401</v>
      </c>
      <c r="K425" s="3" t="s">
        <v>14402</v>
      </c>
      <c r="L425" s="20">
        <v>3.0</v>
      </c>
      <c r="M425" s="3" t="s">
        <v>15315</v>
      </c>
      <c r="N425" s="3" t="s">
        <v>15316</v>
      </c>
      <c r="O425" s="3" t="s">
        <v>15453</v>
      </c>
      <c r="P425" s="20">
        <v>2.0</v>
      </c>
      <c r="Q425" s="20">
        <v>0.0</v>
      </c>
      <c r="R425" s="20">
        <v>1.0</v>
      </c>
      <c r="S425" s="20">
        <v>0.0</v>
      </c>
      <c r="T425" s="2"/>
      <c r="U425" s="2"/>
    </row>
    <row r="426">
      <c r="A426" s="3" t="s">
        <v>15546</v>
      </c>
      <c r="B426" s="3" t="s">
        <v>15090</v>
      </c>
      <c r="C426" s="31">
        <v>46134.41666666667</v>
      </c>
      <c r="D426" s="31">
        <v>46134.4375</v>
      </c>
      <c r="E426" s="32">
        <v>0.5</v>
      </c>
      <c r="F426" s="2"/>
      <c r="G426" s="2"/>
      <c r="H426" s="3" t="s">
        <v>14399</v>
      </c>
      <c r="I426" s="3" t="s">
        <v>14431</v>
      </c>
      <c r="J426" s="3" t="s">
        <v>14612</v>
      </c>
      <c r="K426" s="3" t="s">
        <v>14402</v>
      </c>
      <c r="L426" s="20">
        <v>2.0</v>
      </c>
      <c r="M426" s="3" t="s">
        <v>14626</v>
      </c>
      <c r="N426" s="3" t="s">
        <v>14626</v>
      </c>
      <c r="O426" s="3" t="s">
        <v>14501</v>
      </c>
      <c r="P426" s="20">
        <v>2.0</v>
      </c>
      <c r="Q426" s="20">
        <v>0.0</v>
      </c>
      <c r="R426" s="20">
        <v>0.0</v>
      </c>
      <c r="S426" s="20">
        <v>0.0</v>
      </c>
      <c r="T426" s="2"/>
      <c r="U426" s="2"/>
    </row>
    <row r="427">
      <c r="A427" s="3" t="s">
        <v>15547</v>
      </c>
      <c r="B427" s="3" t="s">
        <v>14548</v>
      </c>
      <c r="C427" s="31">
        <v>46134.54166666667</v>
      </c>
      <c r="D427" s="31">
        <v>46134.5625</v>
      </c>
      <c r="E427" s="32">
        <v>0.5</v>
      </c>
      <c r="F427" s="2"/>
      <c r="G427" s="2"/>
      <c r="H427" s="3" t="s">
        <v>14399</v>
      </c>
      <c r="I427" s="3" t="s">
        <v>14431</v>
      </c>
      <c r="J427" s="3" t="s">
        <v>14401</v>
      </c>
      <c r="K427" s="3" t="s">
        <v>14402</v>
      </c>
      <c r="L427" s="20">
        <v>3.0</v>
      </c>
      <c r="M427" s="3" t="s">
        <v>15332</v>
      </c>
      <c r="N427" s="3" t="s">
        <v>15332</v>
      </c>
      <c r="O427" s="3" t="s">
        <v>14550</v>
      </c>
      <c r="P427" s="20">
        <v>3.0</v>
      </c>
      <c r="Q427" s="20">
        <v>0.0</v>
      </c>
      <c r="R427" s="20">
        <v>0.0</v>
      </c>
      <c r="S427" s="20">
        <v>0.0</v>
      </c>
      <c r="T427" s="2"/>
      <c r="U427" s="2"/>
    </row>
    <row r="428">
      <c r="A428" s="3" t="s">
        <v>15548</v>
      </c>
      <c r="B428" s="3" t="s">
        <v>15493</v>
      </c>
      <c r="C428" s="31">
        <v>46135.35416666667</v>
      </c>
      <c r="D428" s="31">
        <v>46135.375</v>
      </c>
      <c r="E428" s="32">
        <v>0.5</v>
      </c>
      <c r="F428" s="2"/>
      <c r="G428" s="2"/>
      <c r="H428" s="3" t="s">
        <v>14399</v>
      </c>
      <c r="I428" s="3" t="s">
        <v>14431</v>
      </c>
      <c r="J428" s="3" t="s">
        <v>14684</v>
      </c>
      <c r="K428" s="3" t="s">
        <v>14402</v>
      </c>
      <c r="L428" s="20">
        <v>4.0</v>
      </c>
      <c r="M428" s="3" t="s">
        <v>15415</v>
      </c>
      <c r="N428" s="3" t="s">
        <v>15415</v>
      </c>
      <c r="O428" s="3" t="s">
        <v>14593</v>
      </c>
      <c r="P428" s="20">
        <v>1.0</v>
      </c>
      <c r="Q428" s="20">
        <v>0.0</v>
      </c>
      <c r="R428" s="20">
        <v>0.0</v>
      </c>
      <c r="S428" s="20">
        <v>3.0</v>
      </c>
      <c r="T428" s="2"/>
      <c r="U428" s="2"/>
    </row>
    <row r="429">
      <c r="A429" s="3" t="s">
        <v>15549</v>
      </c>
      <c r="B429" s="3" t="s">
        <v>14430</v>
      </c>
      <c r="C429" s="31">
        <v>46135.4375</v>
      </c>
      <c r="D429" s="31">
        <v>46135.45833333333</v>
      </c>
      <c r="E429" s="32">
        <v>0.5</v>
      </c>
      <c r="F429" s="2"/>
      <c r="G429" s="2"/>
      <c r="H429" s="3" t="s">
        <v>14399</v>
      </c>
      <c r="I429" s="3" t="s">
        <v>14431</v>
      </c>
      <c r="J429" s="3" t="s">
        <v>14401</v>
      </c>
      <c r="K429" s="3" t="s">
        <v>14402</v>
      </c>
      <c r="L429" s="20">
        <v>3.0</v>
      </c>
      <c r="M429" s="3" t="s">
        <v>15440</v>
      </c>
      <c r="N429" s="3" t="s">
        <v>15460</v>
      </c>
      <c r="O429" s="3" t="s">
        <v>14550</v>
      </c>
      <c r="P429" s="20">
        <v>3.0</v>
      </c>
      <c r="Q429" s="20">
        <v>0.0</v>
      </c>
      <c r="R429" s="20">
        <v>0.0</v>
      </c>
      <c r="S429" s="20">
        <v>0.0</v>
      </c>
      <c r="T429" s="2"/>
      <c r="U429" s="2"/>
    </row>
    <row r="430">
      <c r="A430" s="3" t="s">
        <v>15550</v>
      </c>
      <c r="B430" s="3" t="s">
        <v>14438</v>
      </c>
      <c r="C430" s="31">
        <v>46135.58333333333</v>
      </c>
      <c r="D430" s="31">
        <v>46135.60416666667</v>
      </c>
      <c r="E430" s="32">
        <v>0.5</v>
      </c>
      <c r="F430" s="2"/>
      <c r="G430" s="2"/>
      <c r="H430" s="3" t="s">
        <v>14399</v>
      </c>
      <c r="I430" s="3" t="s">
        <v>14431</v>
      </c>
      <c r="J430" s="3" t="s">
        <v>14401</v>
      </c>
      <c r="K430" s="3" t="s">
        <v>14402</v>
      </c>
      <c r="L430" s="20">
        <v>6.0</v>
      </c>
      <c r="M430" s="3" t="s">
        <v>15369</v>
      </c>
      <c r="N430" s="3" t="s">
        <v>15369</v>
      </c>
      <c r="O430" s="3" t="s">
        <v>15462</v>
      </c>
      <c r="P430" s="20">
        <v>1.0</v>
      </c>
      <c r="Q430" s="20">
        <v>3.0</v>
      </c>
      <c r="R430" s="20">
        <v>0.0</v>
      </c>
      <c r="S430" s="20">
        <v>2.0</v>
      </c>
      <c r="T430" s="2"/>
      <c r="U430" s="2"/>
    </row>
    <row r="431">
      <c r="A431" s="3" t="s">
        <v>15551</v>
      </c>
      <c r="B431" s="3" t="s">
        <v>15109</v>
      </c>
      <c r="C431" s="31">
        <v>46135.64583333333</v>
      </c>
      <c r="D431" s="31">
        <v>46135.66666666667</v>
      </c>
      <c r="E431" s="32">
        <v>0.5</v>
      </c>
      <c r="F431" s="2"/>
      <c r="G431" s="3" t="s">
        <v>15110</v>
      </c>
      <c r="H431" s="3" t="s">
        <v>14399</v>
      </c>
      <c r="I431" s="3" t="s">
        <v>14431</v>
      </c>
      <c r="J431" s="3" t="s">
        <v>14684</v>
      </c>
      <c r="K431" s="3" t="s">
        <v>14402</v>
      </c>
      <c r="L431" s="20">
        <v>6.0</v>
      </c>
      <c r="M431" s="3" t="s">
        <v>15497</v>
      </c>
      <c r="N431" s="3" t="s">
        <v>15497</v>
      </c>
      <c r="O431" s="3" t="s">
        <v>15498</v>
      </c>
      <c r="P431" s="20">
        <v>3.0</v>
      </c>
      <c r="Q431" s="20">
        <v>1.0</v>
      </c>
      <c r="R431" s="20">
        <v>1.0</v>
      </c>
      <c r="S431" s="20">
        <v>1.0</v>
      </c>
      <c r="T431" s="2"/>
      <c r="U431" s="2"/>
    </row>
    <row r="432">
      <c r="A432" s="3" t="s">
        <v>15552</v>
      </c>
      <c r="B432" s="3" t="s">
        <v>14920</v>
      </c>
      <c r="C432" s="31">
        <v>46136.47916666667</v>
      </c>
      <c r="D432" s="31">
        <v>46136.52083333333</v>
      </c>
      <c r="E432" s="32">
        <v>1.0</v>
      </c>
      <c r="F432" s="2"/>
      <c r="G432" s="2"/>
      <c r="H432" s="3" t="s">
        <v>14399</v>
      </c>
      <c r="I432" s="3" t="s">
        <v>14431</v>
      </c>
      <c r="J432" s="3" t="s">
        <v>14684</v>
      </c>
      <c r="K432" s="3" t="s">
        <v>14402</v>
      </c>
      <c r="L432" s="20">
        <v>2.0</v>
      </c>
      <c r="M432" s="3" t="s">
        <v>15073</v>
      </c>
      <c r="N432" s="3" t="s">
        <v>15073</v>
      </c>
      <c r="O432" s="3" t="s">
        <v>14501</v>
      </c>
      <c r="P432" s="20">
        <v>2.0</v>
      </c>
      <c r="Q432" s="20">
        <v>0.0</v>
      </c>
      <c r="R432" s="20">
        <v>0.0</v>
      </c>
      <c r="S432" s="20">
        <v>0.0</v>
      </c>
      <c r="T432" s="2"/>
      <c r="U432" s="2"/>
    </row>
    <row r="433">
      <c r="A433" s="3" t="s">
        <v>15553</v>
      </c>
      <c r="B433" s="3" t="s">
        <v>15465</v>
      </c>
      <c r="C433" s="31">
        <v>46139.54166666667</v>
      </c>
      <c r="D433" s="31">
        <v>46139.5625</v>
      </c>
      <c r="E433" s="32">
        <v>0.5</v>
      </c>
      <c r="F433" s="2"/>
      <c r="G433" s="3" t="s">
        <v>15466</v>
      </c>
      <c r="H433" s="3" t="s">
        <v>14399</v>
      </c>
      <c r="I433" s="3" t="s">
        <v>14431</v>
      </c>
      <c r="J433" s="3" t="s">
        <v>14684</v>
      </c>
      <c r="K433" s="3" t="s">
        <v>14402</v>
      </c>
      <c r="L433" s="20">
        <v>4.0</v>
      </c>
      <c r="M433" s="3" t="s">
        <v>15194</v>
      </c>
      <c r="N433" s="3" t="s">
        <v>15194</v>
      </c>
      <c r="O433" s="3" t="s">
        <v>14670</v>
      </c>
      <c r="P433" s="20">
        <v>2.0</v>
      </c>
      <c r="Q433" s="20">
        <v>0.0</v>
      </c>
      <c r="R433" s="20">
        <v>0.0</v>
      </c>
      <c r="S433" s="20">
        <v>2.0</v>
      </c>
      <c r="T433" s="2"/>
      <c r="U433" s="2"/>
    </row>
    <row r="434">
      <c r="A434" s="3" t="s">
        <v>15554</v>
      </c>
      <c r="B434" s="3" t="s">
        <v>14531</v>
      </c>
      <c r="C434" s="31">
        <v>46139.58333333333</v>
      </c>
      <c r="D434" s="31">
        <v>46139.60416666667</v>
      </c>
      <c r="E434" s="32">
        <v>0.5</v>
      </c>
      <c r="F434" s="2"/>
      <c r="G434" s="2"/>
      <c r="H434" s="3" t="s">
        <v>14399</v>
      </c>
      <c r="I434" s="3" t="s">
        <v>14400</v>
      </c>
      <c r="J434" s="3" t="s">
        <v>14401</v>
      </c>
      <c r="K434" s="3" t="s">
        <v>14402</v>
      </c>
      <c r="L434" s="20">
        <v>3.0</v>
      </c>
      <c r="M434" s="3" t="s">
        <v>15376</v>
      </c>
      <c r="N434" s="3" t="s">
        <v>15376</v>
      </c>
      <c r="O434" s="3" t="s">
        <v>15377</v>
      </c>
      <c r="P434" s="20">
        <v>0.0</v>
      </c>
      <c r="Q434" s="20">
        <v>0.0</v>
      </c>
      <c r="R434" s="20">
        <v>0.0</v>
      </c>
      <c r="S434" s="20">
        <v>3.0</v>
      </c>
      <c r="T434" s="2"/>
      <c r="U434" s="2"/>
    </row>
    <row r="435">
      <c r="A435" s="3" t="s">
        <v>15555</v>
      </c>
      <c r="B435" s="3" t="s">
        <v>14828</v>
      </c>
      <c r="C435" s="31">
        <v>46139.60416666667</v>
      </c>
      <c r="D435" s="31">
        <v>46139.625</v>
      </c>
      <c r="E435" s="32">
        <v>0.5</v>
      </c>
      <c r="F435" s="2"/>
      <c r="G435" s="3" t="s">
        <v>14912</v>
      </c>
      <c r="H435" s="3" t="s">
        <v>14399</v>
      </c>
      <c r="I435" s="3" t="s">
        <v>14431</v>
      </c>
      <c r="J435" s="3" t="s">
        <v>14684</v>
      </c>
      <c r="K435" s="3" t="s">
        <v>14402</v>
      </c>
      <c r="L435" s="20">
        <v>2.0</v>
      </c>
      <c r="M435" s="3" t="s">
        <v>15125</v>
      </c>
      <c r="N435" s="3" t="s">
        <v>15125</v>
      </c>
      <c r="O435" s="3" t="s">
        <v>14501</v>
      </c>
      <c r="P435" s="20">
        <v>2.0</v>
      </c>
      <c r="Q435" s="20">
        <v>0.0</v>
      </c>
      <c r="R435" s="20">
        <v>0.0</v>
      </c>
      <c r="S435" s="20">
        <v>0.0</v>
      </c>
      <c r="T435" s="2"/>
      <c r="U435" s="2"/>
    </row>
    <row r="436">
      <c r="A436" s="3" t="s">
        <v>15556</v>
      </c>
      <c r="B436" s="3" t="s">
        <v>14417</v>
      </c>
      <c r="C436" s="31">
        <v>46140.5</v>
      </c>
      <c r="D436" s="31">
        <v>46140.52083333333</v>
      </c>
      <c r="E436" s="32">
        <v>0.5</v>
      </c>
      <c r="F436" s="2"/>
      <c r="G436" s="3" t="s">
        <v>15086</v>
      </c>
      <c r="H436" s="3" t="s">
        <v>14399</v>
      </c>
      <c r="I436" s="3" t="s">
        <v>14431</v>
      </c>
      <c r="J436" s="3" t="s">
        <v>14401</v>
      </c>
      <c r="K436" s="3" t="s">
        <v>14402</v>
      </c>
      <c r="L436" s="20">
        <v>3.0</v>
      </c>
      <c r="M436" s="3" t="s">
        <v>15315</v>
      </c>
      <c r="N436" s="3" t="s">
        <v>15316</v>
      </c>
      <c r="O436" s="3" t="s">
        <v>15453</v>
      </c>
      <c r="P436" s="20">
        <v>2.0</v>
      </c>
      <c r="Q436" s="20">
        <v>0.0</v>
      </c>
      <c r="R436" s="20">
        <v>1.0</v>
      </c>
      <c r="S436" s="20">
        <v>0.0</v>
      </c>
      <c r="T436" s="2"/>
      <c r="U436" s="2"/>
    </row>
    <row r="437">
      <c r="A437" s="3" t="s">
        <v>15557</v>
      </c>
      <c r="B437" s="3" t="s">
        <v>14490</v>
      </c>
      <c r="C437" s="31">
        <v>46140.54166666667</v>
      </c>
      <c r="D437" s="31">
        <v>46140.5625</v>
      </c>
      <c r="E437" s="32">
        <v>0.5</v>
      </c>
      <c r="F437" s="2"/>
      <c r="G437" s="3" t="s">
        <v>14491</v>
      </c>
      <c r="H437" s="3" t="s">
        <v>14399</v>
      </c>
      <c r="I437" s="3" t="s">
        <v>14431</v>
      </c>
      <c r="J437" s="3" t="s">
        <v>14401</v>
      </c>
      <c r="K437" s="3" t="s">
        <v>14402</v>
      </c>
      <c r="L437" s="20">
        <v>4.0</v>
      </c>
      <c r="M437" s="3" t="s">
        <v>15387</v>
      </c>
      <c r="N437" s="3" t="s">
        <v>15387</v>
      </c>
      <c r="O437" s="3" t="s">
        <v>14744</v>
      </c>
      <c r="P437" s="20">
        <v>3.0</v>
      </c>
      <c r="Q437" s="20">
        <v>0.0</v>
      </c>
      <c r="R437" s="20">
        <v>0.0</v>
      </c>
      <c r="S437" s="20">
        <v>1.0</v>
      </c>
      <c r="T437" s="2"/>
      <c r="U437" s="2"/>
    </row>
    <row r="438">
      <c r="A438" s="3" t="s">
        <v>15558</v>
      </c>
      <c r="B438" s="3" t="s">
        <v>15082</v>
      </c>
      <c r="C438" s="31">
        <v>46140.5625</v>
      </c>
      <c r="D438" s="31">
        <v>46140.58333333333</v>
      </c>
      <c r="E438" s="32">
        <v>0.5</v>
      </c>
      <c r="F438" s="2"/>
      <c r="G438" s="2"/>
      <c r="H438" s="3" t="s">
        <v>14399</v>
      </c>
      <c r="I438" s="3" t="s">
        <v>14431</v>
      </c>
      <c r="J438" s="3" t="s">
        <v>14684</v>
      </c>
      <c r="K438" s="3" t="s">
        <v>14402</v>
      </c>
      <c r="L438" s="20">
        <v>2.0</v>
      </c>
      <c r="M438" s="3" t="s">
        <v>15312</v>
      </c>
      <c r="N438" s="3" t="s">
        <v>15312</v>
      </c>
      <c r="O438" s="3" t="s">
        <v>14501</v>
      </c>
      <c r="P438" s="20">
        <v>2.0</v>
      </c>
      <c r="Q438" s="20">
        <v>0.0</v>
      </c>
      <c r="R438" s="20">
        <v>0.0</v>
      </c>
      <c r="S438" s="20">
        <v>0.0</v>
      </c>
      <c r="T438" s="2"/>
      <c r="U438" s="2"/>
    </row>
    <row r="439">
      <c r="A439" s="3" t="s">
        <v>15559</v>
      </c>
      <c r="B439" s="3" t="s">
        <v>15090</v>
      </c>
      <c r="C439" s="31">
        <v>46141.41666666667</v>
      </c>
      <c r="D439" s="31">
        <v>46141.4375</v>
      </c>
      <c r="E439" s="32">
        <v>0.5</v>
      </c>
      <c r="F439" s="2"/>
      <c r="G439" s="2"/>
      <c r="H439" s="3" t="s">
        <v>14399</v>
      </c>
      <c r="I439" s="3" t="s">
        <v>14431</v>
      </c>
      <c r="J439" s="3" t="s">
        <v>14612</v>
      </c>
      <c r="K439" s="3" t="s">
        <v>14402</v>
      </c>
      <c r="L439" s="20">
        <v>2.0</v>
      </c>
      <c r="M439" s="3" t="s">
        <v>14626</v>
      </c>
      <c r="N439" s="3" t="s">
        <v>14626</v>
      </c>
      <c r="O439" s="3" t="s">
        <v>14501</v>
      </c>
      <c r="P439" s="20">
        <v>2.0</v>
      </c>
      <c r="Q439" s="20">
        <v>0.0</v>
      </c>
      <c r="R439" s="20">
        <v>0.0</v>
      </c>
      <c r="S439" s="20">
        <v>0.0</v>
      </c>
      <c r="T439" s="2"/>
      <c r="U439" s="2"/>
    </row>
    <row r="440">
      <c r="A440" s="3" t="s">
        <v>15560</v>
      </c>
      <c r="B440" s="3" t="s">
        <v>15473</v>
      </c>
      <c r="C440" s="31">
        <v>46141.66666666667</v>
      </c>
      <c r="D440" s="31">
        <v>46141.77083333333</v>
      </c>
      <c r="E440" s="32">
        <v>2.5</v>
      </c>
      <c r="G440" s="2"/>
      <c r="H440" s="3" t="s">
        <v>14399</v>
      </c>
      <c r="I440" s="3" t="s">
        <v>14746</v>
      </c>
      <c r="J440" s="3" t="s">
        <v>15474</v>
      </c>
      <c r="K440" s="3" t="s">
        <v>14402</v>
      </c>
      <c r="L440" s="20">
        <v>6.0</v>
      </c>
      <c r="M440" s="3" t="s">
        <v>15475</v>
      </c>
      <c r="N440" s="3" t="s">
        <v>15476</v>
      </c>
      <c r="O440" s="3" t="s">
        <v>15477</v>
      </c>
      <c r="P440" s="20">
        <v>2.0</v>
      </c>
      <c r="Q440" s="20">
        <v>1.0</v>
      </c>
      <c r="R440" s="20">
        <v>2.0</v>
      </c>
      <c r="S440" s="20">
        <v>1.0</v>
      </c>
      <c r="T440" s="2"/>
      <c r="U440" s="2"/>
    </row>
    <row r="441">
      <c r="A441" s="3" t="s">
        <v>15561</v>
      </c>
      <c r="B441" s="3" t="s">
        <v>14591</v>
      </c>
      <c r="C441" s="31">
        <v>46142.375</v>
      </c>
      <c r="D441" s="31">
        <v>46142.39583333333</v>
      </c>
      <c r="E441" s="32">
        <v>0.5</v>
      </c>
      <c r="G441" s="2"/>
      <c r="H441" s="3" t="s">
        <v>14399</v>
      </c>
      <c r="I441" s="3" t="s">
        <v>14431</v>
      </c>
      <c r="J441" s="3" t="s">
        <v>14401</v>
      </c>
      <c r="K441" s="3" t="s">
        <v>14402</v>
      </c>
      <c r="L441" s="20">
        <v>4.0</v>
      </c>
      <c r="M441" s="3" t="s">
        <v>15410</v>
      </c>
      <c r="N441" s="3" t="s">
        <v>15410</v>
      </c>
      <c r="O441" s="3" t="s">
        <v>15411</v>
      </c>
      <c r="P441" s="20">
        <v>2.0</v>
      </c>
      <c r="Q441" s="20">
        <v>0.0</v>
      </c>
      <c r="R441" s="20">
        <v>0.0</v>
      </c>
      <c r="S441" s="20">
        <v>2.0</v>
      </c>
      <c r="T441" s="2"/>
      <c r="U441" s="2"/>
    </row>
    <row r="442">
      <c r="A442" s="3" t="s">
        <v>15562</v>
      </c>
      <c r="B442" s="3" t="s">
        <v>14585</v>
      </c>
      <c r="C442" s="31">
        <v>46142.47916666667</v>
      </c>
      <c r="D442" s="31">
        <v>46142.5</v>
      </c>
      <c r="E442" s="32">
        <v>0.5</v>
      </c>
      <c r="F442" s="2"/>
      <c r="G442" s="2"/>
      <c r="H442" s="3" t="s">
        <v>14399</v>
      </c>
      <c r="I442" s="3" t="s">
        <v>14431</v>
      </c>
      <c r="J442" s="3" t="s">
        <v>14401</v>
      </c>
      <c r="K442" s="3" t="s">
        <v>14402</v>
      </c>
      <c r="L442" s="20">
        <v>2.0</v>
      </c>
      <c r="M442" s="3" t="s">
        <v>15239</v>
      </c>
      <c r="N442" s="3" t="s">
        <v>15239</v>
      </c>
      <c r="O442" s="3" t="s">
        <v>14501</v>
      </c>
      <c r="P442" s="20">
        <v>2.0</v>
      </c>
      <c r="Q442" s="20">
        <v>0.0</v>
      </c>
      <c r="R442" s="20">
        <v>0.0</v>
      </c>
      <c r="S442" s="20">
        <v>0.0</v>
      </c>
      <c r="T442" s="2"/>
      <c r="U442" s="2"/>
    </row>
    <row r="443">
      <c r="A443" s="3" t="s">
        <v>15563</v>
      </c>
      <c r="B443" s="3" t="s">
        <v>15213</v>
      </c>
      <c r="C443" s="31">
        <v>46142.5</v>
      </c>
      <c r="D443" s="31">
        <v>46142.52083333333</v>
      </c>
      <c r="E443" s="32">
        <v>0.5</v>
      </c>
      <c r="F443" s="2"/>
      <c r="G443" s="2"/>
      <c r="H443" s="3" t="s">
        <v>14399</v>
      </c>
      <c r="I443" s="3" t="s">
        <v>14431</v>
      </c>
      <c r="J443" s="3" t="s">
        <v>14684</v>
      </c>
      <c r="K443" s="3" t="s">
        <v>14402</v>
      </c>
      <c r="L443" s="20">
        <v>2.0</v>
      </c>
      <c r="M443" s="3" t="s">
        <v>15214</v>
      </c>
      <c r="N443" s="3" t="s">
        <v>15214</v>
      </c>
      <c r="O443" s="3" t="s">
        <v>14501</v>
      </c>
      <c r="P443" s="20">
        <v>2.0</v>
      </c>
      <c r="Q443" s="20">
        <v>0.0</v>
      </c>
      <c r="R443" s="20">
        <v>0.0</v>
      </c>
      <c r="S443" s="20">
        <v>0.0</v>
      </c>
      <c r="T443" s="2"/>
      <c r="U443" s="2"/>
    </row>
    <row r="444">
      <c r="A444" s="3" t="s">
        <v>15564</v>
      </c>
      <c r="B444" s="3" t="s">
        <v>14782</v>
      </c>
      <c r="C444" s="31">
        <v>46142.52083333333</v>
      </c>
      <c r="D444" s="31">
        <v>46142.54166666667</v>
      </c>
      <c r="E444" s="32">
        <v>0.5</v>
      </c>
      <c r="F444" s="2"/>
      <c r="G444" s="2"/>
      <c r="H444" s="3" t="s">
        <v>14399</v>
      </c>
      <c r="I444" s="3" t="s">
        <v>14431</v>
      </c>
      <c r="J444" s="3" t="s">
        <v>14401</v>
      </c>
      <c r="K444" s="3" t="s">
        <v>14402</v>
      </c>
      <c r="L444" s="20">
        <v>5.0</v>
      </c>
      <c r="M444" s="3" t="s">
        <v>15419</v>
      </c>
      <c r="N444" s="3" t="s">
        <v>15419</v>
      </c>
      <c r="O444" s="3" t="s">
        <v>14529</v>
      </c>
      <c r="P444" s="20">
        <v>5.0</v>
      </c>
      <c r="Q444" s="20">
        <v>0.0</v>
      </c>
      <c r="R444" s="20">
        <v>0.0</v>
      </c>
      <c r="S444" s="20">
        <v>0.0</v>
      </c>
      <c r="T444" s="2"/>
      <c r="U444" s="2"/>
    </row>
    <row r="445">
      <c r="A445" s="3" t="s">
        <v>15565</v>
      </c>
      <c r="B445" s="3" t="s">
        <v>15221</v>
      </c>
      <c r="C445" s="31">
        <v>46142.5625</v>
      </c>
      <c r="D445" s="31">
        <v>46142.58333333333</v>
      </c>
      <c r="E445" s="32">
        <v>0.5</v>
      </c>
      <c r="F445" s="2"/>
      <c r="G445" s="3" t="s">
        <v>15222</v>
      </c>
      <c r="H445" s="3" t="s">
        <v>14399</v>
      </c>
      <c r="I445" s="3" t="s">
        <v>14431</v>
      </c>
      <c r="J445" s="3" t="s">
        <v>14684</v>
      </c>
      <c r="K445" s="3" t="s">
        <v>14402</v>
      </c>
      <c r="L445" s="20">
        <v>3.0</v>
      </c>
      <c r="M445" s="3" t="s">
        <v>15427</v>
      </c>
      <c r="N445" s="3" t="s">
        <v>15427</v>
      </c>
      <c r="O445" s="3" t="s">
        <v>14831</v>
      </c>
      <c r="P445" s="20">
        <v>2.0</v>
      </c>
      <c r="Q445" s="20">
        <v>0.0</v>
      </c>
      <c r="R445" s="20">
        <v>0.0</v>
      </c>
      <c r="S445" s="20">
        <v>1.0</v>
      </c>
      <c r="T445" s="2"/>
      <c r="U445" s="2"/>
    </row>
    <row r="446">
      <c r="A446" s="3" t="s">
        <v>15566</v>
      </c>
      <c r="B446" s="3" t="s">
        <v>14407</v>
      </c>
      <c r="C446" s="31">
        <v>46143.39583333333</v>
      </c>
      <c r="D446" s="31">
        <v>46143.41666666667</v>
      </c>
      <c r="E446" s="32">
        <v>0.5</v>
      </c>
      <c r="F446" s="2"/>
      <c r="G446" s="5" t="s">
        <v>15430</v>
      </c>
      <c r="H446" s="3" t="s">
        <v>14399</v>
      </c>
      <c r="I446" s="3" t="s">
        <v>14746</v>
      </c>
      <c r="J446" s="3" t="s">
        <v>14401</v>
      </c>
      <c r="K446" s="3" t="s">
        <v>14402</v>
      </c>
      <c r="L446" s="20">
        <v>3.0</v>
      </c>
      <c r="M446" s="3" t="s">
        <v>15431</v>
      </c>
      <c r="N446" s="3" t="s">
        <v>15431</v>
      </c>
      <c r="O446" s="3" t="s">
        <v>15432</v>
      </c>
      <c r="P446" s="20">
        <v>1.0</v>
      </c>
      <c r="Q446" s="20">
        <v>2.0</v>
      </c>
      <c r="R446" s="20">
        <v>0.0</v>
      </c>
      <c r="S446" s="20">
        <v>0.0</v>
      </c>
      <c r="T446" s="2"/>
      <c r="U446" s="2"/>
    </row>
    <row r="447">
      <c r="A447" s="3" t="s">
        <v>15567</v>
      </c>
      <c r="B447" s="3" t="s">
        <v>14837</v>
      </c>
      <c r="C447" s="31">
        <v>46143.39583333333</v>
      </c>
      <c r="D447" s="31">
        <v>46143.41666666667</v>
      </c>
      <c r="E447" s="32">
        <v>0.5</v>
      </c>
      <c r="F447" s="2"/>
      <c r="G447" s="2"/>
      <c r="H447" s="3" t="s">
        <v>14399</v>
      </c>
      <c r="I447" s="3" t="s">
        <v>14431</v>
      </c>
      <c r="J447" s="3" t="s">
        <v>14684</v>
      </c>
      <c r="K447" s="3" t="s">
        <v>14402</v>
      </c>
      <c r="L447" s="20">
        <v>5.0</v>
      </c>
      <c r="M447" s="3" t="s">
        <v>15434</v>
      </c>
      <c r="N447" s="3" t="s">
        <v>15434</v>
      </c>
      <c r="O447" s="3" t="s">
        <v>15435</v>
      </c>
      <c r="P447" s="20">
        <v>2.0</v>
      </c>
      <c r="Q447" s="20">
        <v>0.0</v>
      </c>
      <c r="R447" s="20">
        <v>0.0</v>
      </c>
      <c r="S447" s="20">
        <v>3.0</v>
      </c>
      <c r="T447" s="2"/>
      <c r="U447" s="2"/>
    </row>
    <row r="448">
      <c r="A448" s="3" t="s">
        <v>15568</v>
      </c>
      <c r="B448" s="3" t="s">
        <v>14508</v>
      </c>
      <c r="C448" s="31">
        <v>46143.41666666667</v>
      </c>
      <c r="D448" s="31">
        <v>46143.4375</v>
      </c>
      <c r="E448" s="32">
        <v>0.5</v>
      </c>
      <c r="G448" s="2"/>
      <c r="H448" s="3" t="s">
        <v>14399</v>
      </c>
      <c r="I448" s="3" t="s">
        <v>14431</v>
      </c>
      <c r="J448" s="3" t="s">
        <v>14684</v>
      </c>
      <c r="K448" s="3" t="s">
        <v>14402</v>
      </c>
      <c r="L448" s="20">
        <v>4.0</v>
      </c>
      <c r="M448" s="3" t="s">
        <v>15344</v>
      </c>
      <c r="N448" s="3" t="s">
        <v>15344</v>
      </c>
      <c r="O448" s="3" t="s">
        <v>14493</v>
      </c>
      <c r="P448" s="20">
        <v>2.0</v>
      </c>
      <c r="Q448" s="20">
        <v>0.0</v>
      </c>
      <c r="R448" s="20">
        <v>0.0</v>
      </c>
      <c r="S448" s="20">
        <v>2.0</v>
      </c>
      <c r="T448" s="2"/>
      <c r="U448" s="2"/>
    </row>
    <row r="449">
      <c r="A449" s="3" t="s">
        <v>15569</v>
      </c>
      <c r="B449" s="3" t="s">
        <v>14920</v>
      </c>
      <c r="C449" s="31">
        <v>46143.47916666667</v>
      </c>
      <c r="D449" s="31">
        <v>46143.52083333333</v>
      </c>
      <c r="E449" s="32">
        <v>1.0</v>
      </c>
      <c r="F449" s="2"/>
      <c r="G449" s="2"/>
      <c r="H449" s="3" t="s">
        <v>14399</v>
      </c>
      <c r="I449" s="3" t="s">
        <v>14431</v>
      </c>
      <c r="J449" s="3" t="s">
        <v>14684</v>
      </c>
      <c r="K449" s="3" t="s">
        <v>14402</v>
      </c>
      <c r="L449" s="20">
        <v>2.0</v>
      </c>
      <c r="M449" s="3" t="s">
        <v>15073</v>
      </c>
      <c r="N449" s="3" t="s">
        <v>15073</v>
      </c>
      <c r="O449" s="3" t="s">
        <v>14501</v>
      </c>
      <c r="P449" s="20">
        <v>2.0</v>
      </c>
      <c r="Q449" s="20">
        <v>0.0</v>
      </c>
      <c r="R449" s="20">
        <v>0.0</v>
      </c>
      <c r="S449" s="20">
        <v>0.0</v>
      </c>
      <c r="T449" s="2"/>
      <c r="U449" s="2"/>
    </row>
    <row r="450">
      <c r="A450" s="3" t="s">
        <v>15570</v>
      </c>
      <c r="B450" s="3" t="s">
        <v>14442</v>
      </c>
      <c r="C450" s="31">
        <v>46143.54166666667</v>
      </c>
      <c r="D450" s="31">
        <v>46143.5625</v>
      </c>
      <c r="E450" s="32">
        <v>0.5</v>
      </c>
      <c r="F450" s="2"/>
      <c r="G450" s="2"/>
      <c r="H450" s="3" t="s">
        <v>14399</v>
      </c>
      <c r="I450" s="3" t="s">
        <v>14431</v>
      </c>
      <c r="J450" s="3" t="s">
        <v>14684</v>
      </c>
      <c r="K450" s="3" t="s">
        <v>14402</v>
      </c>
      <c r="L450" s="20">
        <v>5.0</v>
      </c>
      <c r="M450" s="3" t="s">
        <v>14812</v>
      </c>
      <c r="N450" s="3" t="s">
        <v>14813</v>
      </c>
      <c r="O450" s="3" t="s">
        <v>14609</v>
      </c>
      <c r="P450" s="20">
        <v>2.0</v>
      </c>
      <c r="Q450" s="20">
        <v>0.0</v>
      </c>
      <c r="R450" s="20">
        <v>0.0</v>
      </c>
      <c r="S450" s="20">
        <v>3.0</v>
      </c>
      <c r="T450" s="2"/>
      <c r="U450" s="2"/>
    </row>
    <row r="451">
      <c r="A451" s="3" t="s">
        <v>15571</v>
      </c>
      <c r="B451" s="3" t="s">
        <v>14463</v>
      </c>
      <c r="C451" s="31">
        <v>46146.5625</v>
      </c>
      <c r="D451" s="31">
        <v>46146.58333333333</v>
      </c>
      <c r="E451" s="32">
        <v>0.5</v>
      </c>
      <c r="F451" s="2"/>
      <c r="G451" s="3" t="s">
        <v>15572</v>
      </c>
      <c r="H451" s="3" t="s">
        <v>14399</v>
      </c>
      <c r="I451" s="3" t="s">
        <v>14400</v>
      </c>
      <c r="J451" s="3" t="s">
        <v>14401</v>
      </c>
      <c r="K451" s="3" t="s">
        <v>14402</v>
      </c>
      <c r="L451" s="20">
        <v>7.0</v>
      </c>
      <c r="M451" s="3" t="s">
        <v>14464</v>
      </c>
      <c r="N451" s="3" t="s">
        <v>14464</v>
      </c>
      <c r="O451" s="3" t="s">
        <v>15573</v>
      </c>
      <c r="P451" s="20">
        <v>4.0</v>
      </c>
      <c r="Q451" s="20">
        <v>1.0</v>
      </c>
      <c r="R451" s="20">
        <v>0.0</v>
      </c>
      <c r="S451" s="20">
        <v>2.0</v>
      </c>
      <c r="T451" s="2"/>
      <c r="U451" s="2"/>
    </row>
    <row r="452">
      <c r="A452" s="3" t="s">
        <v>15574</v>
      </c>
      <c r="B452" s="3" t="s">
        <v>15443</v>
      </c>
      <c r="C452" s="31">
        <v>46146.58333333333</v>
      </c>
      <c r="D452" s="31">
        <v>46146.60416666667</v>
      </c>
      <c r="E452" s="32">
        <v>0.5</v>
      </c>
      <c r="F452" s="2"/>
      <c r="G452" s="2"/>
      <c r="H452" s="3" t="s">
        <v>14399</v>
      </c>
      <c r="I452" s="3" t="s">
        <v>14431</v>
      </c>
      <c r="J452" s="3" t="s">
        <v>14684</v>
      </c>
      <c r="K452" s="3" t="s">
        <v>14402</v>
      </c>
      <c r="L452" s="20">
        <v>3.0</v>
      </c>
      <c r="M452" s="3" t="s">
        <v>15444</v>
      </c>
      <c r="N452" s="3" t="s">
        <v>15444</v>
      </c>
      <c r="O452" s="3" t="s">
        <v>14623</v>
      </c>
      <c r="P452" s="20">
        <v>2.0</v>
      </c>
      <c r="Q452" s="20">
        <v>0.0</v>
      </c>
      <c r="R452" s="20">
        <v>0.0</v>
      </c>
      <c r="S452" s="20">
        <v>1.0</v>
      </c>
      <c r="T452" s="2"/>
      <c r="U452" s="2"/>
    </row>
    <row r="453">
      <c r="A453" s="3" t="s">
        <v>15575</v>
      </c>
      <c r="B453" s="3" t="s">
        <v>14828</v>
      </c>
      <c r="C453" s="31">
        <v>46146.60416666667</v>
      </c>
      <c r="D453" s="31">
        <v>46146.625</v>
      </c>
      <c r="E453" s="32">
        <v>0.5</v>
      </c>
      <c r="F453" s="2"/>
      <c r="G453" s="3" t="s">
        <v>14912</v>
      </c>
      <c r="H453" s="3" t="s">
        <v>14399</v>
      </c>
      <c r="I453" s="3" t="s">
        <v>14431</v>
      </c>
      <c r="J453" s="3" t="s">
        <v>14684</v>
      </c>
      <c r="K453" s="3" t="s">
        <v>14402</v>
      </c>
      <c r="L453" s="20">
        <v>2.0</v>
      </c>
      <c r="M453" s="3" t="s">
        <v>15125</v>
      </c>
      <c r="N453" s="3" t="s">
        <v>15125</v>
      </c>
      <c r="O453" s="3" t="s">
        <v>14501</v>
      </c>
      <c r="P453" s="20">
        <v>2.0</v>
      </c>
      <c r="Q453" s="20">
        <v>0.0</v>
      </c>
      <c r="R453" s="20">
        <v>0.0</v>
      </c>
      <c r="S453" s="20">
        <v>0.0</v>
      </c>
      <c r="T453" s="2"/>
      <c r="U453" s="2"/>
    </row>
    <row r="454">
      <c r="A454" s="3" t="s">
        <v>15576</v>
      </c>
      <c r="B454" s="3" t="s">
        <v>14417</v>
      </c>
      <c r="C454" s="31">
        <v>46147.5</v>
      </c>
      <c r="D454" s="31">
        <v>46147.52083333333</v>
      </c>
      <c r="E454" s="32">
        <v>0.5</v>
      </c>
      <c r="F454" s="2"/>
      <c r="G454" s="3" t="s">
        <v>15086</v>
      </c>
      <c r="H454" s="3" t="s">
        <v>14399</v>
      </c>
      <c r="I454" s="3" t="s">
        <v>14431</v>
      </c>
      <c r="J454" s="3" t="s">
        <v>14401</v>
      </c>
      <c r="K454" s="3" t="s">
        <v>14402</v>
      </c>
      <c r="L454" s="20">
        <v>3.0</v>
      </c>
      <c r="M454" s="3" t="s">
        <v>15315</v>
      </c>
      <c r="N454" s="3" t="s">
        <v>15316</v>
      </c>
      <c r="O454" s="3" t="s">
        <v>15453</v>
      </c>
      <c r="P454" s="20">
        <v>2.0</v>
      </c>
      <c r="Q454" s="20">
        <v>0.0</v>
      </c>
      <c r="R454" s="20">
        <v>1.0</v>
      </c>
      <c r="S454" s="20">
        <v>0.0</v>
      </c>
      <c r="T454" s="2"/>
      <c r="U454" s="2"/>
    </row>
    <row r="455">
      <c r="A455" s="3" t="s">
        <v>15577</v>
      </c>
      <c r="B455" s="3" t="s">
        <v>15157</v>
      </c>
      <c r="C455" s="31">
        <v>46147.58333333333</v>
      </c>
      <c r="D455" s="31">
        <v>46147.60416666667</v>
      </c>
      <c r="E455" s="32">
        <v>0.5</v>
      </c>
      <c r="F455" s="2"/>
      <c r="G455" s="3" t="s">
        <v>15158</v>
      </c>
      <c r="H455" s="3" t="s">
        <v>14399</v>
      </c>
      <c r="I455" s="3" t="s">
        <v>14431</v>
      </c>
      <c r="J455" s="3" t="s">
        <v>14401</v>
      </c>
      <c r="K455" s="3" t="s">
        <v>14402</v>
      </c>
      <c r="L455" s="20">
        <v>6.0</v>
      </c>
      <c r="M455" s="3" t="s">
        <v>15394</v>
      </c>
      <c r="N455" s="3" t="s">
        <v>15395</v>
      </c>
      <c r="O455" s="3" t="s">
        <v>15396</v>
      </c>
      <c r="P455" s="20">
        <v>1.0</v>
      </c>
      <c r="Q455" s="20">
        <v>0.0</v>
      </c>
      <c r="R455" s="20">
        <v>1.0</v>
      </c>
      <c r="S455" s="20">
        <v>4.0</v>
      </c>
      <c r="T455" s="2"/>
      <c r="U455" s="2"/>
    </row>
    <row r="456">
      <c r="A456" s="3" t="s">
        <v>15578</v>
      </c>
      <c r="B456" s="3" t="s">
        <v>15090</v>
      </c>
      <c r="C456" s="31">
        <v>46148.41666666667</v>
      </c>
      <c r="D456" s="31">
        <v>46148.4375</v>
      </c>
      <c r="E456" s="32">
        <v>0.5</v>
      </c>
      <c r="F456" s="2"/>
      <c r="G456" s="2"/>
      <c r="H456" s="3" t="s">
        <v>14399</v>
      </c>
      <c r="I456" s="3" t="s">
        <v>14431</v>
      </c>
      <c r="J456" s="3" t="s">
        <v>14612</v>
      </c>
      <c r="K456" s="3" t="s">
        <v>14402</v>
      </c>
      <c r="L456" s="20">
        <v>2.0</v>
      </c>
      <c r="M456" s="3" t="s">
        <v>14626</v>
      </c>
      <c r="N456" s="3" t="s">
        <v>14626</v>
      </c>
      <c r="O456" s="3" t="s">
        <v>14501</v>
      </c>
      <c r="P456" s="20">
        <v>2.0</v>
      </c>
      <c r="Q456" s="20">
        <v>0.0</v>
      </c>
      <c r="R456" s="20">
        <v>0.0</v>
      </c>
      <c r="S456" s="20">
        <v>0.0</v>
      </c>
      <c r="T456" s="2"/>
      <c r="U456" s="2"/>
    </row>
    <row r="457">
      <c r="A457" s="3" t="s">
        <v>15579</v>
      </c>
      <c r="B457" s="3" t="s">
        <v>14548</v>
      </c>
      <c r="C457" s="31">
        <v>46148.54166666667</v>
      </c>
      <c r="D457" s="31">
        <v>46148.5625</v>
      </c>
      <c r="E457" s="32">
        <v>0.5</v>
      </c>
      <c r="F457" s="2"/>
      <c r="G457" s="2"/>
      <c r="H457" s="3" t="s">
        <v>14399</v>
      </c>
      <c r="I457" s="3" t="s">
        <v>14431</v>
      </c>
      <c r="J457" s="3" t="s">
        <v>14401</v>
      </c>
      <c r="K457" s="3" t="s">
        <v>14402</v>
      </c>
      <c r="L457" s="20">
        <v>3.0</v>
      </c>
      <c r="M457" s="3" t="s">
        <v>15332</v>
      </c>
      <c r="N457" s="3" t="s">
        <v>15332</v>
      </c>
      <c r="O457" s="3" t="s">
        <v>14550</v>
      </c>
      <c r="P457" s="20">
        <v>3.0</v>
      </c>
      <c r="Q457" s="20">
        <v>0.0</v>
      </c>
      <c r="R457" s="20">
        <v>0.0</v>
      </c>
      <c r="S457" s="20">
        <v>0.0</v>
      </c>
      <c r="T457" s="2"/>
      <c r="U457" s="2"/>
    </row>
    <row r="458">
      <c r="A458" s="3" t="s">
        <v>15580</v>
      </c>
      <c r="B458" s="3" t="s">
        <v>15201</v>
      </c>
      <c r="C458" s="31">
        <v>46149.39583333333</v>
      </c>
      <c r="D458" s="31">
        <v>46149.41666666667</v>
      </c>
      <c r="E458" s="32">
        <v>0.5</v>
      </c>
      <c r="F458" s="2"/>
      <c r="G458" s="2"/>
      <c r="H458" s="3" t="s">
        <v>14399</v>
      </c>
      <c r="I458" s="3" t="s">
        <v>14431</v>
      </c>
      <c r="J458" s="3" t="s">
        <v>14425</v>
      </c>
      <c r="K458" s="3" t="s">
        <v>14402</v>
      </c>
      <c r="L458" s="20">
        <v>6.0</v>
      </c>
      <c r="M458" s="3" t="s">
        <v>15417</v>
      </c>
      <c r="N458" s="3" t="s">
        <v>15417</v>
      </c>
      <c r="O458" s="3" t="s">
        <v>14449</v>
      </c>
      <c r="P458" s="20">
        <v>4.0</v>
      </c>
      <c r="Q458" s="20">
        <v>0.0</v>
      </c>
      <c r="R458" s="20">
        <v>0.0</v>
      </c>
      <c r="S458" s="20">
        <v>2.0</v>
      </c>
      <c r="T458" s="2"/>
      <c r="U458" s="2"/>
    </row>
    <row r="459">
      <c r="A459" s="3" t="s">
        <v>15581</v>
      </c>
      <c r="B459" s="3" t="s">
        <v>14430</v>
      </c>
      <c r="C459" s="31">
        <v>46149.4375</v>
      </c>
      <c r="D459" s="31">
        <v>46149.45833333333</v>
      </c>
      <c r="E459" s="32">
        <v>0.5</v>
      </c>
      <c r="F459" s="2"/>
      <c r="G459" s="2"/>
      <c r="H459" s="3" t="s">
        <v>14399</v>
      </c>
      <c r="I459" s="3" t="s">
        <v>14431</v>
      </c>
      <c r="J459" s="3" t="s">
        <v>14401</v>
      </c>
      <c r="K459" s="3" t="s">
        <v>14402</v>
      </c>
      <c r="L459" s="20">
        <v>3.0</v>
      </c>
      <c r="M459" s="3" t="s">
        <v>15440</v>
      </c>
      <c r="N459" s="3" t="s">
        <v>15460</v>
      </c>
      <c r="O459" s="3" t="s">
        <v>14550</v>
      </c>
      <c r="P459" s="20">
        <v>3.0</v>
      </c>
      <c r="Q459" s="20">
        <v>0.0</v>
      </c>
      <c r="R459" s="20">
        <v>0.0</v>
      </c>
      <c r="S459" s="20">
        <v>0.0</v>
      </c>
      <c r="T459" s="2"/>
      <c r="U459" s="2"/>
    </row>
    <row r="460">
      <c r="A460" s="3" t="s">
        <v>15582</v>
      </c>
      <c r="B460" s="3" t="s">
        <v>14438</v>
      </c>
      <c r="C460" s="31">
        <v>46149.58333333333</v>
      </c>
      <c r="D460" s="31">
        <v>46149.60416666667</v>
      </c>
      <c r="E460" s="32">
        <v>0.5</v>
      </c>
      <c r="F460" s="2"/>
      <c r="G460" s="2"/>
      <c r="H460" s="3" t="s">
        <v>14399</v>
      </c>
      <c r="I460" s="3" t="s">
        <v>14431</v>
      </c>
      <c r="J460" s="3" t="s">
        <v>14401</v>
      </c>
      <c r="K460" s="3" t="s">
        <v>14402</v>
      </c>
      <c r="L460" s="20">
        <v>6.0</v>
      </c>
      <c r="M460" s="3" t="s">
        <v>15369</v>
      </c>
      <c r="N460" s="3" t="s">
        <v>15369</v>
      </c>
      <c r="O460" s="3" t="s">
        <v>15462</v>
      </c>
      <c r="P460" s="20">
        <v>1.0</v>
      </c>
      <c r="Q460" s="20">
        <v>3.0</v>
      </c>
      <c r="R460" s="20">
        <v>0.0</v>
      </c>
      <c r="S460" s="20">
        <v>2.0</v>
      </c>
      <c r="T460" s="2"/>
      <c r="U460" s="2"/>
    </row>
    <row r="461">
      <c r="A461" s="3" t="s">
        <v>15583</v>
      </c>
      <c r="B461" s="3" t="s">
        <v>14920</v>
      </c>
      <c r="C461" s="31">
        <v>46150.47916666667</v>
      </c>
      <c r="D461" s="31">
        <v>46150.52083333333</v>
      </c>
      <c r="E461" s="32">
        <v>1.0</v>
      </c>
      <c r="F461" s="2"/>
      <c r="G461" s="2"/>
      <c r="H461" s="3" t="s">
        <v>14399</v>
      </c>
      <c r="I461" s="3" t="s">
        <v>14431</v>
      </c>
      <c r="J461" s="3" t="s">
        <v>14684</v>
      </c>
      <c r="K461" s="3" t="s">
        <v>14402</v>
      </c>
      <c r="L461" s="20">
        <v>2.0</v>
      </c>
      <c r="M461" s="3" t="s">
        <v>15073</v>
      </c>
      <c r="N461" s="3" t="s">
        <v>15073</v>
      </c>
      <c r="O461" s="3" t="s">
        <v>14501</v>
      </c>
      <c r="P461" s="20">
        <v>2.0</v>
      </c>
      <c r="Q461" s="20">
        <v>0.0</v>
      </c>
      <c r="R461" s="20">
        <v>0.0</v>
      </c>
      <c r="S461" s="20">
        <v>0.0</v>
      </c>
      <c r="T461" s="2"/>
      <c r="U461" s="2"/>
    </row>
    <row r="462">
      <c r="A462" s="3" t="s">
        <v>15584</v>
      </c>
      <c r="B462" s="3" t="s">
        <v>15465</v>
      </c>
      <c r="C462" s="31">
        <v>46153.54166666667</v>
      </c>
      <c r="D462" s="31">
        <v>46153.5625</v>
      </c>
      <c r="E462" s="32">
        <v>0.5</v>
      </c>
      <c r="F462" s="2"/>
      <c r="G462" s="3" t="s">
        <v>15466</v>
      </c>
      <c r="H462" s="3" t="s">
        <v>14399</v>
      </c>
      <c r="I462" s="3" t="s">
        <v>14431</v>
      </c>
      <c r="J462" s="3" t="s">
        <v>14684</v>
      </c>
      <c r="K462" s="3" t="s">
        <v>14402</v>
      </c>
      <c r="L462" s="20">
        <v>4.0</v>
      </c>
      <c r="M462" s="3" t="s">
        <v>15194</v>
      </c>
      <c r="N462" s="3" t="s">
        <v>15194</v>
      </c>
      <c r="O462" s="3" t="s">
        <v>14670</v>
      </c>
      <c r="P462" s="20">
        <v>2.0</v>
      </c>
      <c r="Q462" s="20">
        <v>0.0</v>
      </c>
      <c r="R462" s="20">
        <v>0.0</v>
      </c>
      <c r="S462" s="20">
        <v>2.0</v>
      </c>
      <c r="T462" s="2"/>
      <c r="U462" s="2"/>
    </row>
    <row r="463">
      <c r="A463" s="3" t="s">
        <v>15585</v>
      </c>
      <c r="B463" s="3" t="s">
        <v>14531</v>
      </c>
      <c r="C463" s="31">
        <v>46153.58333333333</v>
      </c>
      <c r="D463" s="31">
        <v>46153.60416666667</v>
      </c>
      <c r="E463" s="32">
        <v>0.5</v>
      </c>
      <c r="F463" s="2"/>
      <c r="G463" s="2"/>
      <c r="H463" s="3" t="s">
        <v>14399</v>
      </c>
      <c r="I463" s="3" t="s">
        <v>14400</v>
      </c>
      <c r="J463" s="3" t="s">
        <v>14401</v>
      </c>
      <c r="K463" s="3" t="s">
        <v>14402</v>
      </c>
      <c r="L463" s="20">
        <v>3.0</v>
      </c>
      <c r="M463" s="3" t="s">
        <v>15376</v>
      </c>
      <c r="N463" s="3" t="s">
        <v>15376</v>
      </c>
      <c r="O463" s="3" t="s">
        <v>15377</v>
      </c>
      <c r="P463" s="20">
        <v>0.0</v>
      </c>
      <c r="Q463" s="20">
        <v>0.0</v>
      </c>
      <c r="R463" s="20">
        <v>0.0</v>
      </c>
      <c r="S463" s="20">
        <v>3.0</v>
      </c>
      <c r="T463" s="2"/>
      <c r="U463" s="2"/>
    </row>
    <row r="464">
      <c r="A464" s="3" t="s">
        <v>15586</v>
      </c>
      <c r="B464" s="3" t="s">
        <v>14828</v>
      </c>
      <c r="C464" s="31">
        <v>46153.60416666667</v>
      </c>
      <c r="D464" s="31">
        <v>46153.625</v>
      </c>
      <c r="E464" s="32">
        <v>0.5</v>
      </c>
      <c r="F464" s="2"/>
      <c r="G464" s="3" t="s">
        <v>14912</v>
      </c>
      <c r="H464" s="3" t="s">
        <v>14399</v>
      </c>
      <c r="I464" s="3" t="s">
        <v>14431</v>
      </c>
      <c r="J464" s="3" t="s">
        <v>14684</v>
      </c>
      <c r="K464" s="3" t="s">
        <v>14402</v>
      </c>
      <c r="L464" s="20">
        <v>2.0</v>
      </c>
      <c r="M464" s="3" t="s">
        <v>15125</v>
      </c>
      <c r="N464" s="3" t="s">
        <v>15125</v>
      </c>
      <c r="O464" s="3" t="s">
        <v>14501</v>
      </c>
      <c r="P464" s="20">
        <v>2.0</v>
      </c>
      <c r="Q464" s="20">
        <v>0.0</v>
      </c>
      <c r="R464" s="20">
        <v>0.0</v>
      </c>
      <c r="S464" s="20">
        <v>0.0</v>
      </c>
      <c r="T464" s="2"/>
      <c r="U464" s="2"/>
    </row>
    <row r="465">
      <c r="A465" s="3" t="s">
        <v>15587</v>
      </c>
      <c r="B465" s="3" t="s">
        <v>14417</v>
      </c>
      <c r="C465" s="31">
        <v>46154.5</v>
      </c>
      <c r="D465" s="31">
        <v>46154.52083333333</v>
      </c>
      <c r="E465" s="32">
        <v>0.5</v>
      </c>
      <c r="G465" s="3" t="s">
        <v>15086</v>
      </c>
      <c r="H465" s="3" t="s">
        <v>14399</v>
      </c>
      <c r="I465" s="3" t="s">
        <v>14431</v>
      </c>
      <c r="J465" s="3" t="s">
        <v>14401</v>
      </c>
      <c r="K465" s="3" t="s">
        <v>14402</v>
      </c>
      <c r="L465" s="20">
        <v>3.0</v>
      </c>
      <c r="M465" s="3" t="s">
        <v>15315</v>
      </c>
      <c r="N465" s="3" t="s">
        <v>15316</v>
      </c>
      <c r="O465" s="3" t="s">
        <v>15453</v>
      </c>
      <c r="P465" s="20">
        <v>2.0</v>
      </c>
      <c r="Q465" s="20">
        <v>0.0</v>
      </c>
      <c r="R465" s="20">
        <v>1.0</v>
      </c>
      <c r="S465" s="20">
        <v>0.0</v>
      </c>
      <c r="T465" s="2"/>
      <c r="U465" s="2"/>
    </row>
    <row r="466">
      <c r="A466" s="3" t="s">
        <v>15588</v>
      </c>
      <c r="B466" s="3" t="s">
        <v>15082</v>
      </c>
      <c r="C466" s="31">
        <v>46154.5625</v>
      </c>
      <c r="D466" s="31">
        <v>46154.58333333333</v>
      </c>
      <c r="E466" s="32">
        <v>0.5</v>
      </c>
      <c r="F466" s="2"/>
      <c r="G466" s="2"/>
      <c r="H466" s="3" t="s">
        <v>14399</v>
      </c>
      <c r="I466" s="3" t="s">
        <v>14431</v>
      </c>
      <c r="J466" s="3" t="s">
        <v>14684</v>
      </c>
      <c r="K466" s="3" t="s">
        <v>14402</v>
      </c>
      <c r="L466" s="20">
        <v>2.0</v>
      </c>
      <c r="M466" s="3" t="s">
        <v>15312</v>
      </c>
      <c r="N466" s="3" t="s">
        <v>15312</v>
      </c>
      <c r="O466" s="3" t="s">
        <v>14501</v>
      </c>
      <c r="P466" s="20">
        <v>2.0</v>
      </c>
      <c r="Q466" s="20">
        <v>0.0</v>
      </c>
      <c r="R466" s="20">
        <v>0.0</v>
      </c>
      <c r="S466" s="20">
        <v>0.0</v>
      </c>
      <c r="T466" s="2"/>
      <c r="U466" s="2"/>
    </row>
    <row r="467">
      <c r="A467" s="3" t="s">
        <v>15589</v>
      </c>
      <c r="B467" s="3" t="s">
        <v>15090</v>
      </c>
      <c r="C467" s="31">
        <v>46155.41666666667</v>
      </c>
      <c r="D467" s="31">
        <v>46155.4375</v>
      </c>
      <c r="E467" s="32">
        <v>0.5</v>
      </c>
      <c r="F467" s="2"/>
      <c r="G467" s="2"/>
      <c r="H467" s="3" t="s">
        <v>14399</v>
      </c>
      <c r="I467" s="3" t="s">
        <v>14431</v>
      </c>
      <c r="J467" s="3" t="s">
        <v>14612</v>
      </c>
      <c r="K467" s="3" t="s">
        <v>14402</v>
      </c>
      <c r="L467" s="20">
        <v>2.0</v>
      </c>
      <c r="M467" s="3" t="s">
        <v>14626</v>
      </c>
      <c r="N467" s="3" t="s">
        <v>14626</v>
      </c>
      <c r="O467" s="3" t="s">
        <v>14501</v>
      </c>
      <c r="P467" s="20">
        <v>2.0</v>
      </c>
      <c r="Q467" s="20">
        <v>0.0</v>
      </c>
      <c r="R467" s="20">
        <v>0.0</v>
      </c>
      <c r="S467" s="20">
        <v>0.0</v>
      </c>
      <c r="T467" s="2"/>
      <c r="U467" s="2"/>
    </row>
    <row r="468">
      <c r="A468" s="3" t="s">
        <v>15590</v>
      </c>
      <c r="B468" s="3" t="s">
        <v>15473</v>
      </c>
      <c r="C468" s="31">
        <v>46155.66666666667</v>
      </c>
      <c r="D468" s="31">
        <v>46155.77083333333</v>
      </c>
      <c r="E468" s="32">
        <v>2.5</v>
      </c>
      <c r="F468" s="2"/>
      <c r="G468" s="2"/>
      <c r="H468" s="3" t="s">
        <v>14399</v>
      </c>
      <c r="I468" s="3" t="s">
        <v>14746</v>
      </c>
      <c r="J468" s="3" t="s">
        <v>15474</v>
      </c>
      <c r="K468" s="3" t="s">
        <v>14402</v>
      </c>
      <c r="L468" s="20">
        <v>6.0</v>
      </c>
      <c r="M468" s="3" t="s">
        <v>15475</v>
      </c>
      <c r="N468" s="3" t="s">
        <v>15476</v>
      </c>
      <c r="O468" s="3" t="s">
        <v>15477</v>
      </c>
      <c r="P468" s="20">
        <v>2.0</v>
      </c>
      <c r="Q468" s="20">
        <v>1.0</v>
      </c>
      <c r="R468" s="20">
        <v>2.0</v>
      </c>
      <c r="S468" s="20">
        <v>1.0</v>
      </c>
      <c r="T468" s="2"/>
      <c r="U468" s="2"/>
    </row>
    <row r="469">
      <c r="A469" s="3" t="s">
        <v>15591</v>
      </c>
      <c r="B469" s="3" t="s">
        <v>14544</v>
      </c>
      <c r="C469" s="31">
        <v>46156.35416666667</v>
      </c>
      <c r="D469" s="31">
        <v>46156.58333333333</v>
      </c>
      <c r="E469" s="32">
        <v>5.5</v>
      </c>
      <c r="F469" s="2"/>
      <c r="G469" s="3" t="s">
        <v>14545</v>
      </c>
      <c r="H469" s="3" t="s">
        <v>14399</v>
      </c>
      <c r="I469" s="3" t="s">
        <v>14538</v>
      </c>
      <c r="J469" s="3" t="s">
        <v>14539</v>
      </c>
      <c r="K469" s="3" t="s">
        <v>14402</v>
      </c>
      <c r="L469" s="20">
        <v>3.0</v>
      </c>
      <c r="M469" s="3" t="s">
        <v>14540</v>
      </c>
      <c r="N469" s="3" t="s">
        <v>14541</v>
      </c>
      <c r="O469" s="3" t="s">
        <v>14542</v>
      </c>
      <c r="P469" s="20">
        <v>1.0</v>
      </c>
      <c r="Q469" s="20">
        <v>0.0</v>
      </c>
      <c r="R469" s="20">
        <v>0.0</v>
      </c>
      <c r="S469" s="20">
        <v>2.0</v>
      </c>
      <c r="T469" s="2"/>
      <c r="U469" s="2"/>
    </row>
    <row r="470">
      <c r="A470" s="3" t="s">
        <v>15592</v>
      </c>
      <c r="B470" s="3" t="s">
        <v>15213</v>
      </c>
      <c r="C470" s="31">
        <v>46156.5</v>
      </c>
      <c r="D470" s="31">
        <v>46156.52083333333</v>
      </c>
      <c r="E470" s="32">
        <v>0.5</v>
      </c>
      <c r="F470" s="2"/>
      <c r="G470" s="2"/>
      <c r="H470" s="3" t="s">
        <v>14399</v>
      </c>
      <c r="I470" s="3" t="s">
        <v>14431</v>
      </c>
      <c r="J470" s="3" t="s">
        <v>14684</v>
      </c>
      <c r="K470" s="3" t="s">
        <v>14402</v>
      </c>
      <c r="L470" s="20">
        <v>2.0</v>
      </c>
      <c r="M470" s="3" t="s">
        <v>15214</v>
      </c>
      <c r="N470" s="3" t="s">
        <v>15214</v>
      </c>
      <c r="O470" s="3" t="s">
        <v>14501</v>
      </c>
      <c r="P470" s="20">
        <v>2.0</v>
      </c>
      <c r="Q470" s="20">
        <v>0.0</v>
      </c>
      <c r="R470" s="20">
        <v>0.0</v>
      </c>
      <c r="S470" s="20">
        <v>0.0</v>
      </c>
      <c r="T470" s="2"/>
      <c r="U470" s="2"/>
    </row>
    <row r="471">
      <c r="A471" s="3" t="s">
        <v>15593</v>
      </c>
      <c r="B471" s="3" t="s">
        <v>14782</v>
      </c>
      <c r="C471" s="31">
        <v>46156.52083333333</v>
      </c>
      <c r="D471" s="31">
        <v>46156.54166666667</v>
      </c>
      <c r="E471" s="32">
        <v>0.5</v>
      </c>
      <c r="F471" s="2"/>
      <c r="G471" s="2"/>
      <c r="H471" s="3" t="s">
        <v>14399</v>
      </c>
      <c r="I471" s="3" t="s">
        <v>14431</v>
      </c>
      <c r="J471" s="3" t="s">
        <v>14401</v>
      </c>
      <c r="K471" s="3" t="s">
        <v>14402</v>
      </c>
      <c r="L471" s="20">
        <v>5.0</v>
      </c>
      <c r="M471" s="3" t="s">
        <v>15419</v>
      </c>
      <c r="N471" s="3" t="s">
        <v>15419</v>
      </c>
      <c r="O471" s="3" t="s">
        <v>14529</v>
      </c>
      <c r="P471" s="20">
        <v>5.0</v>
      </c>
      <c r="Q471" s="20">
        <v>0.0</v>
      </c>
      <c r="R471" s="20">
        <v>0.0</v>
      </c>
      <c r="S471" s="20">
        <v>0.0</v>
      </c>
      <c r="T471" s="2"/>
      <c r="U471" s="2"/>
    </row>
    <row r="472">
      <c r="A472" s="3" t="s">
        <v>15594</v>
      </c>
      <c r="B472" s="3" t="s">
        <v>14837</v>
      </c>
      <c r="C472" s="31">
        <v>46157.39583333333</v>
      </c>
      <c r="D472" s="31">
        <v>46157.41666666667</v>
      </c>
      <c r="E472" s="32">
        <v>0.5</v>
      </c>
      <c r="F472" s="2"/>
      <c r="G472" s="2"/>
      <c r="H472" s="3" t="s">
        <v>14399</v>
      </c>
      <c r="I472" s="3" t="s">
        <v>14431</v>
      </c>
      <c r="J472" s="3" t="s">
        <v>14684</v>
      </c>
      <c r="K472" s="3" t="s">
        <v>14402</v>
      </c>
      <c r="L472" s="20">
        <v>5.0</v>
      </c>
      <c r="M472" s="3" t="s">
        <v>15434</v>
      </c>
      <c r="N472" s="3" t="s">
        <v>15434</v>
      </c>
      <c r="O472" s="3" t="s">
        <v>15435</v>
      </c>
      <c r="P472" s="20">
        <v>2.0</v>
      </c>
      <c r="Q472" s="20">
        <v>0.0</v>
      </c>
      <c r="R472" s="20">
        <v>0.0</v>
      </c>
      <c r="S472" s="20">
        <v>3.0</v>
      </c>
      <c r="T472" s="2"/>
      <c r="U472" s="2"/>
    </row>
    <row r="473">
      <c r="A473" s="3" t="s">
        <v>15595</v>
      </c>
      <c r="B473" s="3" t="s">
        <v>14508</v>
      </c>
      <c r="C473" s="31">
        <v>46157.41666666667</v>
      </c>
      <c r="D473" s="31">
        <v>46157.4375</v>
      </c>
      <c r="E473" s="32">
        <v>0.5</v>
      </c>
      <c r="F473" s="2"/>
      <c r="G473" s="2"/>
      <c r="H473" s="3" t="s">
        <v>14399</v>
      </c>
      <c r="I473" s="3" t="s">
        <v>14431</v>
      </c>
      <c r="J473" s="3" t="s">
        <v>14684</v>
      </c>
      <c r="K473" s="3" t="s">
        <v>14402</v>
      </c>
      <c r="L473" s="20">
        <v>4.0</v>
      </c>
      <c r="M473" s="3" t="s">
        <v>15344</v>
      </c>
      <c r="N473" s="3" t="s">
        <v>15344</v>
      </c>
      <c r="O473" s="3" t="s">
        <v>14493</v>
      </c>
      <c r="P473" s="20">
        <v>2.0</v>
      </c>
      <c r="Q473" s="20">
        <v>0.0</v>
      </c>
      <c r="R473" s="20">
        <v>0.0</v>
      </c>
      <c r="S473" s="20">
        <v>2.0</v>
      </c>
      <c r="T473" s="2"/>
      <c r="U473" s="2"/>
    </row>
    <row r="474">
      <c r="A474" s="3" t="s">
        <v>15596</v>
      </c>
      <c r="B474" s="3" t="s">
        <v>14920</v>
      </c>
      <c r="C474" s="31">
        <v>46157.47916666667</v>
      </c>
      <c r="D474" s="31">
        <v>46157.52083333333</v>
      </c>
      <c r="E474" s="32">
        <v>1.0</v>
      </c>
      <c r="F474" s="2"/>
      <c r="G474" s="2"/>
      <c r="H474" s="3" t="s">
        <v>14399</v>
      </c>
      <c r="I474" s="3" t="s">
        <v>14431</v>
      </c>
      <c r="J474" s="3" t="s">
        <v>14684</v>
      </c>
      <c r="K474" s="3" t="s">
        <v>14402</v>
      </c>
      <c r="L474" s="20">
        <v>2.0</v>
      </c>
      <c r="M474" s="3" t="s">
        <v>15073</v>
      </c>
      <c r="N474" s="3" t="s">
        <v>15073</v>
      </c>
      <c r="O474" s="3" t="s">
        <v>14501</v>
      </c>
      <c r="P474" s="20">
        <v>2.0</v>
      </c>
      <c r="Q474" s="20">
        <v>0.0</v>
      </c>
      <c r="R474" s="20">
        <v>0.0</v>
      </c>
      <c r="S474" s="20">
        <v>0.0</v>
      </c>
      <c r="T474" s="2"/>
      <c r="U474" s="2"/>
    </row>
    <row r="475">
      <c r="A475" s="3" t="s">
        <v>15597</v>
      </c>
      <c r="B475" s="3" t="s">
        <v>14572</v>
      </c>
      <c r="C475" s="31">
        <v>46160.60416666667</v>
      </c>
      <c r="D475" s="31">
        <v>46160.625</v>
      </c>
      <c r="E475" s="32">
        <v>0.5</v>
      </c>
      <c r="F475" s="2"/>
      <c r="G475" s="2"/>
      <c r="H475" s="3" t="s">
        <v>14399</v>
      </c>
      <c r="I475" s="3" t="s">
        <v>14431</v>
      </c>
      <c r="J475" s="3" t="s">
        <v>14401</v>
      </c>
      <c r="K475" s="3" t="s">
        <v>14402</v>
      </c>
      <c r="L475" s="20">
        <v>4.0</v>
      </c>
      <c r="M475" s="3" t="s">
        <v>15359</v>
      </c>
      <c r="N475" s="3" t="s">
        <v>15359</v>
      </c>
      <c r="O475" s="3" t="s">
        <v>14445</v>
      </c>
      <c r="P475" s="20">
        <v>3.0</v>
      </c>
      <c r="Q475" s="20">
        <v>1.0</v>
      </c>
      <c r="R475" s="20">
        <v>0.0</v>
      </c>
      <c r="S475" s="20">
        <v>0.0</v>
      </c>
      <c r="T475" s="2"/>
      <c r="U475" s="2"/>
    </row>
    <row r="476">
      <c r="A476" s="3" t="s">
        <v>15598</v>
      </c>
      <c r="B476" s="3" t="s">
        <v>14828</v>
      </c>
      <c r="C476" s="31">
        <v>46160.60416666667</v>
      </c>
      <c r="D476" s="31">
        <v>46160.625</v>
      </c>
      <c r="E476" s="32">
        <v>0.5</v>
      </c>
      <c r="F476" s="2"/>
      <c r="G476" s="3" t="s">
        <v>14912</v>
      </c>
      <c r="H476" s="3" t="s">
        <v>14399</v>
      </c>
      <c r="I476" s="3" t="s">
        <v>14431</v>
      </c>
      <c r="J476" s="3" t="s">
        <v>14684</v>
      </c>
      <c r="K476" s="3" t="s">
        <v>14402</v>
      </c>
      <c r="L476" s="20">
        <v>2.0</v>
      </c>
      <c r="M476" s="3" t="s">
        <v>15125</v>
      </c>
      <c r="N476" s="3" t="s">
        <v>15125</v>
      </c>
      <c r="O476" s="3" t="s">
        <v>14501</v>
      </c>
      <c r="P476" s="20">
        <v>2.0</v>
      </c>
      <c r="Q476" s="20">
        <v>0.0</v>
      </c>
      <c r="R476" s="20">
        <v>0.0</v>
      </c>
      <c r="S476" s="20">
        <v>0.0</v>
      </c>
      <c r="T476" s="2"/>
      <c r="U476" s="2"/>
    </row>
    <row r="477">
      <c r="A477" s="3" t="s">
        <v>15599</v>
      </c>
      <c r="B477" s="3" t="s">
        <v>14417</v>
      </c>
      <c r="C477" s="31">
        <v>46161.5</v>
      </c>
      <c r="D477" s="31">
        <v>46161.52083333333</v>
      </c>
      <c r="E477" s="32">
        <v>0.5</v>
      </c>
      <c r="F477" s="2"/>
      <c r="G477" s="3" t="s">
        <v>15086</v>
      </c>
      <c r="H477" s="3" t="s">
        <v>14399</v>
      </c>
      <c r="I477" s="3" t="s">
        <v>14431</v>
      </c>
      <c r="J477" s="3" t="s">
        <v>14401</v>
      </c>
      <c r="K477" s="3" t="s">
        <v>14402</v>
      </c>
      <c r="L477" s="20">
        <v>3.0</v>
      </c>
      <c r="M477" s="3" t="s">
        <v>15315</v>
      </c>
      <c r="N477" s="3" t="s">
        <v>15316</v>
      </c>
      <c r="O477" s="3" t="s">
        <v>15453</v>
      </c>
      <c r="P477" s="20">
        <v>2.0</v>
      </c>
      <c r="Q477" s="20">
        <v>0.0</v>
      </c>
      <c r="R477" s="20">
        <v>1.0</v>
      </c>
      <c r="S477" s="20">
        <v>0.0</v>
      </c>
      <c r="T477" s="2"/>
      <c r="U477" s="2"/>
    </row>
    <row r="478">
      <c r="A478" s="3" t="s">
        <v>15600</v>
      </c>
      <c r="B478" s="3" t="s">
        <v>15090</v>
      </c>
      <c r="C478" s="31">
        <v>46162.41666666667</v>
      </c>
      <c r="D478" s="31">
        <v>46162.4375</v>
      </c>
      <c r="E478" s="32">
        <v>0.5</v>
      </c>
      <c r="F478" s="2"/>
      <c r="G478" s="2"/>
      <c r="H478" s="3" t="s">
        <v>14399</v>
      </c>
      <c r="I478" s="3" t="s">
        <v>14431</v>
      </c>
      <c r="J478" s="3" t="s">
        <v>14612</v>
      </c>
      <c r="K478" s="3" t="s">
        <v>14402</v>
      </c>
      <c r="L478" s="20">
        <v>2.0</v>
      </c>
      <c r="M478" s="3" t="s">
        <v>14626</v>
      </c>
      <c r="N478" s="3" t="s">
        <v>14626</v>
      </c>
      <c r="O478" s="3" t="s">
        <v>14501</v>
      </c>
      <c r="P478" s="20">
        <v>2.0</v>
      </c>
      <c r="Q478" s="20">
        <v>0.0</v>
      </c>
      <c r="R478" s="20">
        <v>0.0</v>
      </c>
      <c r="S478" s="20">
        <v>0.0</v>
      </c>
      <c r="T478" s="2"/>
      <c r="U478" s="2"/>
    </row>
    <row r="479">
      <c r="A479" s="3" t="s">
        <v>15601</v>
      </c>
      <c r="B479" s="3" t="s">
        <v>14548</v>
      </c>
      <c r="C479" s="31">
        <v>46162.54166666667</v>
      </c>
      <c r="D479" s="31">
        <v>46162.5625</v>
      </c>
      <c r="E479" s="32">
        <v>0.5</v>
      </c>
      <c r="F479" s="2"/>
      <c r="G479" s="2"/>
      <c r="H479" s="3" t="s">
        <v>14399</v>
      </c>
      <c r="I479" s="3" t="s">
        <v>14431</v>
      </c>
      <c r="J479" s="3" t="s">
        <v>14401</v>
      </c>
      <c r="K479" s="3" t="s">
        <v>14402</v>
      </c>
      <c r="L479" s="20">
        <v>3.0</v>
      </c>
      <c r="M479" s="3" t="s">
        <v>15332</v>
      </c>
      <c r="N479" s="3" t="s">
        <v>15332</v>
      </c>
      <c r="O479" s="3" t="s">
        <v>14550</v>
      </c>
      <c r="P479" s="20">
        <v>3.0</v>
      </c>
      <c r="Q479" s="20">
        <v>0.0</v>
      </c>
      <c r="R479" s="20">
        <v>0.0</v>
      </c>
      <c r="S479" s="20">
        <v>0.0</v>
      </c>
      <c r="T479" s="2"/>
      <c r="U479" s="2"/>
    </row>
    <row r="480">
      <c r="A480" s="3" t="s">
        <v>15602</v>
      </c>
      <c r="B480" s="3" t="s">
        <v>14536</v>
      </c>
      <c r="C480" s="31">
        <v>46163.3125</v>
      </c>
      <c r="D480" s="31">
        <v>46163.35416666667</v>
      </c>
      <c r="E480" s="32">
        <v>1.0</v>
      </c>
      <c r="F480" s="3" t="s">
        <v>14537</v>
      </c>
      <c r="G480" s="2"/>
      <c r="H480" s="3" t="s">
        <v>14399</v>
      </c>
      <c r="I480" s="3" t="s">
        <v>14538</v>
      </c>
      <c r="J480" s="3" t="s">
        <v>14539</v>
      </c>
      <c r="K480" s="3" t="s">
        <v>14402</v>
      </c>
      <c r="L480" s="20">
        <v>3.0</v>
      </c>
      <c r="M480" s="3" t="s">
        <v>14540</v>
      </c>
      <c r="N480" s="3" t="s">
        <v>14541</v>
      </c>
      <c r="O480" s="3" t="s">
        <v>14542</v>
      </c>
      <c r="P480" s="20">
        <v>1.0</v>
      </c>
      <c r="Q480" s="20">
        <v>0.0</v>
      </c>
      <c r="R480" s="20">
        <v>0.0</v>
      </c>
      <c r="S480" s="20">
        <v>2.0</v>
      </c>
      <c r="T480" s="2"/>
      <c r="U480" s="2"/>
    </row>
    <row r="481">
      <c r="A481" s="3" t="s">
        <v>15603</v>
      </c>
      <c r="B481" s="3" t="s">
        <v>15493</v>
      </c>
      <c r="C481" s="31">
        <v>46163.35416666667</v>
      </c>
      <c r="D481" s="31">
        <v>46163.375</v>
      </c>
      <c r="E481" s="32">
        <v>0.5</v>
      </c>
      <c r="F481" s="2"/>
      <c r="G481" s="2"/>
      <c r="H481" s="3" t="s">
        <v>14399</v>
      </c>
      <c r="I481" s="3" t="s">
        <v>14431</v>
      </c>
      <c r="J481" s="3" t="s">
        <v>14684</v>
      </c>
      <c r="K481" s="3" t="s">
        <v>14402</v>
      </c>
      <c r="L481" s="20">
        <v>4.0</v>
      </c>
      <c r="M481" s="3" t="s">
        <v>15415</v>
      </c>
      <c r="N481" s="3" t="s">
        <v>15415</v>
      </c>
      <c r="O481" s="3" t="s">
        <v>14593</v>
      </c>
      <c r="P481" s="20">
        <v>1.0</v>
      </c>
      <c r="Q481" s="20">
        <v>0.0</v>
      </c>
      <c r="R481" s="20">
        <v>0.0</v>
      </c>
      <c r="S481" s="20">
        <v>3.0</v>
      </c>
      <c r="T481" s="2"/>
      <c r="U481" s="2"/>
    </row>
    <row r="482">
      <c r="A482" s="3" t="s">
        <v>15604</v>
      </c>
      <c r="B482" s="3" t="s">
        <v>14430</v>
      </c>
      <c r="C482" s="31">
        <v>46163.4375</v>
      </c>
      <c r="D482" s="31">
        <v>46163.45833333333</v>
      </c>
      <c r="E482" s="32">
        <v>0.5</v>
      </c>
      <c r="F482" s="2"/>
      <c r="G482" s="2"/>
      <c r="H482" s="3" t="s">
        <v>14399</v>
      </c>
      <c r="I482" s="3" t="s">
        <v>14431</v>
      </c>
      <c r="J482" s="3" t="s">
        <v>14401</v>
      </c>
      <c r="K482" s="3" t="s">
        <v>14402</v>
      </c>
      <c r="L482" s="20">
        <v>3.0</v>
      </c>
      <c r="M482" s="3" t="s">
        <v>15440</v>
      </c>
      <c r="N482" s="3" t="s">
        <v>15460</v>
      </c>
      <c r="O482" s="3" t="s">
        <v>14550</v>
      </c>
      <c r="P482" s="20">
        <v>3.0</v>
      </c>
      <c r="Q482" s="20">
        <v>0.0</v>
      </c>
      <c r="R482" s="20">
        <v>0.0</v>
      </c>
      <c r="S482" s="20">
        <v>0.0</v>
      </c>
      <c r="T482" s="2"/>
      <c r="U482" s="2"/>
    </row>
    <row r="483">
      <c r="A483" s="3" t="s">
        <v>15605</v>
      </c>
      <c r="B483" s="3" t="s">
        <v>14438</v>
      </c>
      <c r="C483" s="31">
        <v>46163.58333333333</v>
      </c>
      <c r="D483" s="31">
        <v>46163.60416666667</v>
      </c>
      <c r="E483" s="32">
        <v>0.5</v>
      </c>
      <c r="G483" s="2"/>
      <c r="H483" s="3" t="s">
        <v>14399</v>
      </c>
      <c r="I483" s="3" t="s">
        <v>14431</v>
      </c>
      <c r="J483" s="3" t="s">
        <v>14401</v>
      </c>
      <c r="K483" s="3" t="s">
        <v>14402</v>
      </c>
      <c r="L483" s="20">
        <v>6.0</v>
      </c>
      <c r="M483" s="3" t="s">
        <v>15369</v>
      </c>
      <c r="N483" s="3" t="s">
        <v>15369</v>
      </c>
      <c r="O483" s="3" t="s">
        <v>15462</v>
      </c>
      <c r="P483" s="20">
        <v>1.0</v>
      </c>
      <c r="Q483" s="20">
        <v>3.0</v>
      </c>
      <c r="R483" s="20">
        <v>0.0</v>
      </c>
      <c r="S483" s="20">
        <v>2.0</v>
      </c>
      <c r="T483" s="2"/>
      <c r="U483" s="2"/>
    </row>
    <row r="484">
      <c r="A484" s="3" t="s">
        <v>15606</v>
      </c>
      <c r="B484" s="3" t="s">
        <v>15335</v>
      </c>
      <c r="C484" s="31">
        <v>46163.625</v>
      </c>
      <c r="D484" s="31">
        <v>46163.64583333333</v>
      </c>
      <c r="E484" s="32">
        <v>0.5</v>
      </c>
      <c r="F484" s="2"/>
      <c r="G484" s="3" t="s">
        <v>15336</v>
      </c>
      <c r="H484" s="3" t="s">
        <v>14399</v>
      </c>
      <c r="I484" s="3" t="s">
        <v>14431</v>
      </c>
      <c r="J484" s="3" t="s">
        <v>14684</v>
      </c>
      <c r="K484" s="3" t="s">
        <v>14402</v>
      </c>
      <c r="L484" s="20">
        <v>11.0</v>
      </c>
      <c r="M484" s="3" t="s">
        <v>15481</v>
      </c>
      <c r="N484" s="3" t="s">
        <v>15482</v>
      </c>
      <c r="O484" s="3" t="s">
        <v>15539</v>
      </c>
      <c r="P484" s="20">
        <v>2.0</v>
      </c>
      <c r="Q484" s="20">
        <v>0.0</v>
      </c>
      <c r="R484" s="20">
        <v>0.0</v>
      </c>
      <c r="S484" s="20">
        <v>9.0</v>
      </c>
      <c r="T484" s="2"/>
      <c r="U484" s="2"/>
    </row>
    <row r="485">
      <c r="A485" s="3" t="s">
        <v>15607</v>
      </c>
      <c r="B485" s="3" t="s">
        <v>15109</v>
      </c>
      <c r="C485" s="31">
        <v>46163.64583333333</v>
      </c>
      <c r="D485" s="31">
        <v>46163.66666666667</v>
      </c>
      <c r="E485" s="32">
        <v>0.5</v>
      </c>
      <c r="F485" s="2"/>
      <c r="G485" s="3" t="s">
        <v>15110</v>
      </c>
      <c r="H485" s="3" t="s">
        <v>14399</v>
      </c>
      <c r="I485" s="3" t="s">
        <v>14431</v>
      </c>
      <c r="J485" s="3" t="s">
        <v>14684</v>
      </c>
      <c r="K485" s="3" t="s">
        <v>14402</v>
      </c>
      <c r="L485" s="20">
        <v>6.0</v>
      </c>
      <c r="M485" s="3" t="s">
        <v>15497</v>
      </c>
      <c r="N485" s="3" t="s">
        <v>15497</v>
      </c>
      <c r="O485" s="3" t="s">
        <v>15498</v>
      </c>
      <c r="P485" s="20">
        <v>3.0</v>
      </c>
      <c r="Q485" s="20">
        <v>1.0</v>
      </c>
      <c r="R485" s="20">
        <v>1.0</v>
      </c>
      <c r="S485" s="20">
        <v>1.0</v>
      </c>
      <c r="T485" s="2"/>
      <c r="U485" s="2"/>
    </row>
    <row r="486">
      <c r="A486" s="3" t="s">
        <v>15608</v>
      </c>
      <c r="B486" s="3" t="s">
        <v>14920</v>
      </c>
      <c r="C486" s="31">
        <v>46164.47916666667</v>
      </c>
      <c r="D486" s="31">
        <v>46164.52083333333</v>
      </c>
      <c r="E486" s="32">
        <v>1.0</v>
      </c>
      <c r="F486" s="2"/>
      <c r="G486" s="2"/>
      <c r="H486" s="3" t="s">
        <v>14399</v>
      </c>
      <c r="I486" s="3" t="s">
        <v>14431</v>
      </c>
      <c r="J486" s="3" t="s">
        <v>14684</v>
      </c>
      <c r="K486" s="3" t="s">
        <v>14402</v>
      </c>
      <c r="L486" s="20">
        <v>2.0</v>
      </c>
      <c r="M486" s="3" t="s">
        <v>15073</v>
      </c>
      <c r="N486" s="3" t="s">
        <v>15073</v>
      </c>
      <c r="O486" s="3" t="s">
        <v>14501</v>
      </c>
      <c r="P486" s="20">
        <v>2.0</v>
      </c>
      <c r="Q486" s="20">
        <v>0.0</v>
      </c>
      <c r="R486" s="20">
        <v>0.0</v>
      </c>
      <c r="S486" s="20">
        <v>0.0</v>
      </c>
      <c r="T486" s="2"/>
      <c r="U486" s="2"/>
    </row>
    <row r="487">
      <c r="A487" s="3" t="s">
        <v>15609</v>
      </c>
      <c r="B487" s="3" t="s">
        <v>15465</v>
      </c>
      <c r="C487" s="31">
        <v>46167.54166666667</v>
      </c>
      <c r="D487" s="31">
        <v>46167.5625</v>
      </c>
      <c r="E487" s="32">
        <v>0.5</v>
      </c>
      <c r="F487" s="2"/>
      <c r="G487" s="3" t="s">
        <v>15466</v>
      </c>
      <c r="H487" s="3" t="s">
        <v>14399</v>
      </c>
      <c r="I487" s="3" t="s">
        <v>14431</v>
      </c>
      <c r="J487" s="3" t="s">
        <v>14684</v>
      </c>
      <c r="K487" s="3" t="s">
        <v>14402</v>
      </c>
      <c r="L487" s="20">
        <v>4.0</v>
      </c>
      <c r="M487" s="3" t="s">
        <v>15194</v>
      </c>
      <c r="N487" s="3" t="s">
        <v>15194</v>
      </c>
      <c r="O487" s="3" t="s">
        <v>14670</v>
      </c>
      <c r="P487" s="20">
        <v>2.0</v>
      </c>
      <c r="Q487" s="20">
        <v>0.0</v>
      </c>
      <c r="R487" s="20">
        <v>0.0</v>
      </c>
      <c r="S487" s="20">
        <v>2.0</v>
      </c>
      <c r="T487" s="2"/>
      <c r="U487" s="2"/>
    </row>
    <row r="488">
      <c r="A488" s="3" t="s">
        <v>15610</v>
      </c>
      <c r="B488" s="3" t="s">
        <v>14531</v>
      </c>
      <c r="C488" s="31">
        <v>46167.58333333333</v>
      </c>
      <c r="D488" s="31">
        <v>46167.60416666667</v>
      </c>
      <c r="E488" s="32">
        <v>0.5</v>
      </c>
      <c r="F488" s="2"/>
      <c r="G488" s="2"/>
      <c r="H488" s="3" t="s">
        <v>14399</v>
      </c>
      <c r="I488" s="3" t="s">
        <v>14400</v>
      </c>
      <c r="J488" s="3" t="s">
        <v>14401</v>
      </c>
      <c r="K488" s="3" t="s">
        <v>14402</v>
      </c>
      <c r="L488" s="20">
        <v>3.0</v>
      </c>
      <c r="M488" s="3" t="s">
        <v>15376</v>
      </c>
      <c r="N488" s="3" t="s">
        <v>15376</v>
      </c>
      <c r="O488" s="3" t="s">
        <v>15377</v>
      </c>
      <c r="P488" s="20">
        <v>0.0</v>
      </c>
      <c r="Q488" s="20">
        <v>0.0</v>
      </c>
      <c r="R488" s="20">
        <v>0.0</v>
      </c>
      <c r="S488" s="20">
        <v>3.0</v>
      </c>
      <c r="T488" s="2"/>
      <c r="U488" s="2"/>
    </row>
    <row r="489">
      <c r="A489" s="3" t="s">
        <v>15611</v>
      </c>
      <c r="B489" s="3" t="s">
        <v>14828</v>
      </c>
      <c r="C489" s="31">
        <v>46167.60416666667</v>
      </c>
      <c r="D489" s="31">
        <v>46167.625</v>
      </c>
      <c r="E489" s="32">
        <v>0.5</v>
      </c>
      <c r="F489" s="2"/>
      <c r="G489" s="3" t="s">
        <v>14912</v>
      </c>
      <c r="H489" s="3" t="s">
        <v>14399</v>
      </c>
      <c r="I489" s="3" t="s">
        <v>14431</v>
      </c>
      <c r="J489" s="3" t="s">
        <v>14684</v>
      </c>
      <c r="K489" s="3" t="s">
        <v>14402</v>
      </c>
      <c r="L489" s="20">
        <v>2.0</v>
      </c>
      <c r="M489" s="3" t="s">
        <v>15125</v>
      </c>
      <c r="N489" s="3" t="s">
        <v>15125</v>
      </c>
      <c r="O489" s="3" t="s">
        <v>14501</v>
      </c>
      <c r="P489" s="20">
        <v>2.0</v>
      </c>
      <c r="Q489" s="20">
        <v>0.0</v>
      </c>
      <c r="R489" s="20">
        <v>0.0</v>
      </c>
      <c r="S489" s="20">
        <v>0.0</v>
      </c>
      <c r="T489" s="2"/>
      <c r="U489" s="2"/>
    </row>
    <row r="490">
      <c r="A490" s="3" t="s">
        <v>15612</v>
      </c>
      <c r="B490" s="3" t="s">
        <v>14417</v>
      </c>
      <c r="C490" s="31">
        <v>46168.5</v>
      </c>
      <c r="D490" s="31">
        <v>46168.52083333333</v>
      </c>
      <c r="E490" s="32">
        <v>0.5</v>
      </c>
      <c r="F490" s="2"/>
      <c r="G490" s="3" t="s">
        <v>15086</v>
      </c>
      <c r="H490" s="3" t="s">
        <v>14399</v>
      </c>
      <c r="I490" s="3" t="s">
        <v>14431</v>
      </c>
      <c r="J490" s="3" t="s">
        <v>14401</v>
      </c>
      <c r="K490" s="3" t="s">
        <v>14402</v>
      </c>
      <c r="L490" s="20">
        <v>3.0</v>
      </c>
      <c r="M490" s="3" t="s">
        <v>15315</v>
      </c>
      <c r="N490" s="3" t="s">
        <v>15316</v>
      </c>
      <c r="O490" s="3" t="s">
        <v>15453</v>
      </c>
      <c r="P490" s="20">
        <v>2.0</v>
      </c>
      <c r="Q490" s="20">
        <v>0.0</v>
      </c>
      <c r="R490" s="20">
        <v>1.0</v>
      </c>
      <c r="S490" s="20">
        <v>0.0</v>
      </c>
      <c r="T490" s="2"/>
      <c r="U490" s="2"/>
    </row>
    <row r="491">
      <c r="A491" s="3" t="s">
        <v>15613</v>
      </c>
      <c r="B491" s="3" t="s">
        <v>14490</v>
      </c>
      <c r="C491" s="31">
        <v>46168.54166666667</v>
      </c>
      <c r="D491" s="31">
        <v>46168.5625</v>
      </c>
      <c r="E491" s="32">
        <v>0.5</v>
      </c>
      <c r="F491" s="2"/>
      <c r="G491" s="3" t="s">
        <v>14491</v>
      </c>
      <c r="H491" s="3" t="s">
        <v>14399</v>
      </c>
      <c r="I491" s="3" t="s">
        <v>14431</v>
      </c>
      <c r="J491" s="3" t="s">
        <v>14401</v>
      </c>
      <c r="K491" s="3" t="s">
        <v>14402</v>
      </c>
      <c r="L491" s="20">
        <v>4.0</v>
      </c>
      <c r="M491" s="3" t="s">
        <v>15387</v>
      </c>
      <c r="N491" s="3" t="s">
        <v>15387</v>
      </c>
      <c r="O491" s="3" t="s">
        <v>14744</v>
      </c>
      <c r="P491" s="20">
        <v>3.0</v>
      </c>
      <c r="Q491" s="20">
        <v>0.0</v>
      </c>
      <c r="R491" s="20">
        <v>0.0</v>
      </c>
      <c r="S491" s="20">
        <v>1.0</v>
      </c>
      <c r="T491" s="2"/>
      <c r="U491" s="2"/>
    </row>
    <row r="492">
      <c r="A492" s="3" t="s">
        <v>15614</v>
      </c>
      <c r="B492" s="3" t="s">
        <v>15082</v>
      </c>
      <c r="C492" s="31">
        <v>46168.5625</v>
      </c>
      <c r="D492" s="31">
        <v>46168.58333333333</v>
      </c>
      <c r="E492" s="32">
        <v>0.5</v>
      </c>
      <c r="F492" s="2"/>
      <c r="G492" s="2"/>
      <c r="H492" s="3" t="s">
        <v>14399</v>
      </c>
      <c r="I492" s="3" t="s">
        <v>14431</v>
      </c>
      <c r="J492" s="3" t="s">
        <v>14684</v>
      </c>
      <c r="K492" s="3" t="s">
        <v>14402</v>
      </c>
      <c r="L492" s="20">
        <v>2.0</v>
      </c>
      <c r="M492" s="3" t="s">
        <v>15312</v>
      </c>
      <c r="N492" s="3" t="s">
        <v>15312</v>
      </c>
      <c r="O492" s="3" t="s">
        <v>14501</v>
      </c>
      <c r="P492" s="20">
        <v>2.0</v>
      </c>
      <c r="Q492" s="20">
        <v>0.0</v>
      </c>
      <c r="R492" s="20">
        <v>0.0</v>
      </c>
      <c r="S492" s="20">
        <v>0.0</v>
      </c>
      <c r="T492" s="2"/>
      <c r="U492" s="2"/>
    </row>
    <row r="493">
      <c r="A493" s="3" t="s">
        <v>15615</v>
      </c>
      <c r="B493" s="3" t="s">
        <v>15090</v>
      </c>
      <c r="C493" s="31">
        <v>46169.41666666667</v>
      </c>
      <c r="D493" s="31">
        <v>46169.4375</v>
      </c>
      <c r="E493" s="32">
        <v>0.5</v>
      </c>
      <c r="F493" s="2"/>
      <c r="G493" s="2"/>
      <c r="H493" s="3" t="s">
        <v>14399</v>
      </c>
      <c r="I493" s="3" t="s">
        <v>14431</v>
      </c>
      <c r="J493" s="3" t="s">
        <v>14612</v>
      </c>
      <c r="K493" s="3" t="s">
        <v>14402</v>
      </c>
      <c r="L493" s="20">
        <v>2.0</v>
      </c>
      <c r="M493" s="3" t="s">
        <v>14626</v>
      </c>
      <c r="N493" s="3" t="s">
        <v>14626</v>
      </c>
      <c r="O493" s="3" t="s">
        <v>14501</v>
      </c>
      <c r="P493" s="20">
        <v>2.0</v>
      </c>
      <c r="Q493" s="20">
        <v>0.0</v>
      </c>
      <c r="R493" s="20">
        <v>0.0</v>
      </c>
      <c r="S493" s="20">
        <v>0.0</v>
      </c>
      <c r="T493" s="2"/>
      <c r="U493" s="2"/>
    </row>
    <row r="494">
      <c r="A494" s="3" t="s">
        <v>15616</v>
      </c>
      <c r="B494" s="3" t="s">
        <v>15473</v>
      </c>
      <c r="C494" s="31">
        <v>46169.66666666667</v>
      </c>
      <c r="D494" s="31">
        <v>46169.77083333333</v>
      </c>
      <c r="E494" s="32">
        <v>2.5</v>
      </c>
      <c r="F494" s="2"/>
      <c r="G494" s="2"/>
      <c r="H494" s="3" t="s">
        <v>14399</v>
      </c>
      <c r="I494" s="3" t="s">
        <v>14746</v>
      </c>
      <c r="J494" s="3" t="s">
        <v>15474</v>
      </c>
      <c r="K494" s="3" t="s">
        <v>14402</v>
      </c>
      <c r="L494" s="20">
        <v>6.0</v>
      </c>
      <c r="M494" s="3" t="s">
        <v>15475</v>
      </c>
      <c r="N494" s="3" t="s">
        <v>15476</v>
      </c>
      <c r="O494" s="3" t="s">
        <v>15477</v>
      </c>
      <c r="P494" s="20">
        <v>2.0</v>
      </c>
      <c r="Q494" s="20">
        <v>1.0</v>
      </c>
      <c r="R494" s="20">
        <v>2.0</v>
      </c>
      <c r="S494" s="20">
        <v>1.0</v>
      </c>
      <c r="T494" s="2"/>
      <c r="U494" s="2"/>
    </row>
    <row r="495">
      <c r="A495" s="3" t="s">
        <v>15617</v>
      </c>
      <c r="B495" s="3" t="s">
        <v>14591</v>
      </c>
      <c r="C495" s="31">
        <v>46170.375</v>
      </c>
      <c r="D495" s="31">
        <v>46170.39583333333</v>
      </c>
      <c r="E495" s="32">
        <v>0.5</v>
      </c>
      <c r="F495" s="2"/>
      <c r="G495" s="2"/>
      <c r="H495" s="3" t="s">
        <v>14399</v>
      </c>
      <c r="I495" s="3" t="s">
        <v>14431</v>
      </c>
      <c r="J495" s="3" t="s">
        <v>14401</v>
      </c>
      <c r="K495" s="3" t="s">
        <v>14402</v>
      </c>
      <c r="L495" s="20">
        <v>4.0</v>
      </c>
      <c r="M495" s="3" t="s">
        <v>15410</v>
      </c>
      <c r="N495" s="3" t="s">
        <v>15410</v>
      </c>
      <c r="O495" s="3" t="s">
        <v>15411</v>
      </c>
      <c r="P495" s="20">
        <v>2.0</v>
      </c>
      <c r="Q495" s="20">
        <v>0.0</v>
      </c>
      <c r="R495" s="20">
        <v>0.0</v>
      </c>
      <c r="S495" s="20">
        <v>2.0</v>
      </c>
      <c r="T495" s="2"/>
      <c r="U495" s="2"/>
    </row>
    <row r="496">
      <c r="A496" s="3" t="s">
        <v>15618</v>
      </c>
      <c r="B496" s="3" t="s">
        <v>14585</v>
      </c>
      <c r="C496" s="31">
        <v>46170.47916666667</v>
      </c>
      <c r="D496" s="31">
        <v>46170.5</v>
      </c>
      <c r="E496" s="32">
        <v>0.5</v>
      </c>
      <c r="F496" s="2"/>
      <c r="G496" s="2"/>
      <c r="H496" s="3" t="s">
        <v>14399</v>
      </c>
      <c r="I496" s="3" t="s">
        <v>14431</v>
      </c>
      <c r="J496" s="3" t="s">
        <v>14401</v>
      </c>
      <c r="K496" s="3" t="s">
        <v>14402</v>
      </c>
      <c r="L496" s="20">
        <v>2.0</v>
      </c>
      <c r="M496" s="3" t="s">
        <v>15239</v>
      </c>
      <c r="N496" s="3" t="s">
        <v>15239</v>
      </c>
      <c r="O496" s="3" t="s">
        <v>14501</v>
      </c>
      <c r="P496" s="20">
        <v>2.0</v>
      </c>
      <c r="Q496" s="20">
        <v>0.0</v>
      </c>
      <c r="R496" s="20">
        <v>0.0</v>
      </c>
      <c r="S496" s="20">
        <v>0.0</v>
      </c>
      <c r="T496" s="2"/>
      <c r="U496" s="2"/>
    </row>
    <row r="497">
      <c r="A497" s="3" t="s">
        <v>15619</v>
      </c>
      <c r="B497" s="3" t="s">
        <v>15213</v>
      </c>
      <c r="C497" s="31">
        <v>46170.5</v>
      </c>
      <c r="D497" s="31">
        <v>46170.52083333333</v>
      </c>
      <c r="E497" s="32">
        <v>0.5</v>
      </c>
      <c r="F497" s="2"/>
      <c r="G497" s="2"/>
      <c r="H497" s="3" t="s">
        <v>14399</v>
      </c>
      <c r="I497" s="3" t="s">
        <v>14431</v>
      </c>
      <c r="J497" s="3" t="s">
        <v>14684</v>
      </c>
      <c r="K497" s="3" t="s">
        <v>14402</v>
      </c>
      <c r="L497" s="20">
        <v>2.0</v>
      </c>
      <c r="M497" s="3" t="s">
        <v>15214</v>
      </c>
      <c r="N497" s="3" t="s">
        <v>15214</v>
      </c>
      <c r="O497" s="3" t="s">
        <v>14501</v>
      </c>
      <c r="P497" s="20">
        <v>2.0</v>
      </c>
      <c r="Q497" s="20">
        <v>0.0</v>
      </c>
      <c r="R497" s="20">
        <v>0.0</v>
      </c>
      <c r="S497" s="20">
        <v>0.0</v>
      </c>
      <c r="T497" s="2"/>
      <c r="U497" s="2"/>
    </row>
    <row r="498">
      <c r="A498" s="3" t="s">
        <v>15620</v>
      </c>
      <c r="B498" s="3" t="s">
        <v>14782</v>
      </c>
      <c r="C498" s="31">
        <v>46170.52083333333</v>
      </c>
      <c r="D498" s="31">
        <v>46170.54166666667</v>
      </c>
      <c r="E498" s="32">
        <v>0.5</v>
      </c>
      <c r="F498" s="2"/>
      <c r="G498" s="2"/>
      <c r="H498" s="3" t="s">
        <v>14399</v>
      </c>
      <c r="I498" s="3" t="s">
        <v>14431</v>
      </c>
      <c r="J498" s="3" t="s">
        <v>14401</v>
      </c>
      <c r="K498" s="3" t="s">
        <v>14402</v>
      </c>
      <c r="L498" s="20">
        <v>5.0</v>
      </c>
      <c r="M498" s="3" t="s">
        <v>15419</v>
      </c>
      <c r="N498" s="3" t="s">
        <v>15419</v>
      </c>
      <c r="O498" s="3" t="s">
        <v>14529</v>
      </c>
      <c r="P498" s="20">
        <v>5.0</v>
      </c>
      <c r="Q498" s="20">
        <v>0.0</v>
      </c>
      <c r="R498" s="20">
        <v>0.0</v>
      </c>
      <c r="S498" s="20">
        <v>0.0</v>
      </c>
      <c r="T498" s="2"/>
      <c r="U498" s="2"/>
    </row>
    <row r="499">
      <c r="A499" s="3" t="s">
        <v>15621</v>
      </c>
      <c r="B499" s="3" t="s">
        <v>15221</v>
      </c>
      <c r="C499" s="31">
        <v>46170.5625</v>
      </c>
      <c r="D499" s="31">
        <v>46170.58333333333</v>
      </c>
      <c r="E499" s="32">
        <v>0.5</v>
      </c>
      <c r="F499" s="2"/>
      <c r="G499" s="3" t="s">
        <v>15222</v>
      </c>
      <c r="H499" s="3" t="s">
        <v>14399</v>
      </c>
      <c r="I499" s="3" t="s">
        <v>14431</v>
      </c>
      <c r="J499" s="3" t="s">
        <v>14684</v>
      </c>
      <c r="K499" s="3" t="s">
        <v>14402</v>
      </c>
      <c r="L499" s="20">
        <v>3.0</v>
      </c>
      <c r="M499" s="3" t="s">
        <v>15427</v>
      </c>
      <c r="N499" s="3" t="s">
        <v>15427</v>
      </c>
      <c r="O499" s="3" t="s">
        <v>14831</v>
      </c>
      <c r="P499" s="20">
        <v>2.0</v>
      </c>
      <c r="Q499" s="20">
        <v>0.0</v>
      </c>
      <c r="R499" s="20">
        <v>0.0</v>
      </c>
      <c r="S499" s="20">
        <v>1.0</v>
      </c>
      <c r="T499" s="2"/>
      <c r="U499" s="2"/>
    </row>
    <row r="500">
      <c r="A500" s="3" t="s">
        <v>15622</v>
      </c>
      <c r="B500" s="3" t="s">
        <v>14837</v>
      </c>
      <c r="C500" s="31">
        <v>46171.39583333333</v>
      </c>
      <c r="D500" s="31">
        <v>46171.41666666667</v>
      </c>
      <c r="E500" s="32">
        <v>0.5</v>
      </c>
      <c r="F500" s="2"/>
      <c r="G500" s="2"/>
      <c r="H500" s="3" t="s">
        <v>14399</v>
      </c>
      <c r="I500" s="3" t="s">
        <v>14431</v>
      </c>
      <c r="J500" s="3" t="s">
        <v>14684</v>
      </c>
      <c r="K500" s="3" t="s">
        <v>14402</v>
      </c>
      <c r="L500" s="20">
        <v>5.0</v>
      </c>
      <c r="M500" s="3" t="s">
        <v>15434</v>
      </c>
      <c r="N500" s="3" t="s">
        <v>15434</v>
      </c>
      <c r="O500" s="3" t="s">
        <v>15435</v>
      </c>
      <c r="P500" s="20">
        <v>2.0</v>
      </c>
      <c r="Q500" s="20">
        <v>0.0</v>
      </c>
      <c r="R500" s="20">
        <v>0.0</v>
      </c>
      <c r="S500" s="20">
        <v>3.0</v>
      </c>
      <c r="T500" s="2"/>
      <c r="U500" s="2"/>
    </row>
    <row r="501">
      <c r="A501" s="3" t="s">
        <v>15623</v>
      </c>
      <c r="B501" s="3" t="s">
        <v>14508</v>
      </c>
      <c r="C501" s="31">
        <v>46171.41666666667</v>
      </c>
      <c r="D501" s="31">
        <v>46171.4375</v>
      </c>
      <c r="E501" s="32">
        <v>0.5</v>
      </c>
      <c r="F501" s="2"/>
      <c r="G501" s="2"/>
      <c r="H501" s="3" t="s">
        <v>14399</v>
      </c>
      <c r="I501" s="3" t="s">
        <v>14431</v>
      </c>
      <c r="J501" s="3" t="s">
        <v>14684</v>
      </c>
      <c r="K501" s="3" t="s">
        <v>14402</v>
      </c>
      <c r="L501" s="20">
        <v>4.0</v>
      </c>
      <c r="M501" s="3" t="s">
        <v>15344</v>
      </c>
      <c r="N501" s="3" t="s">
        <v>15344</v>
      </c>
      <c r="O501" s="3" t="s">
        <v>14493</v>
      </c>
      <c r="P501" s="20">
        <v>2.0</v>
      </c>
      <c r="Q501" s="20">
        <v>0.0</v>
      </c>
      <c r="R501" s="20">
        <v>0.0</v>
      </c>
      <c r="S501" s="20">
        <v>2.0</v>
      </c>
      <c r="T501" s="2"/>
      <c r="U501" s="2"/>
    </row>
    <row r="502">
      <c r="A502" s="3" t="s">
        <v>15624</v>
      </c>
      <c r="B502" s="3" t="s">
        <v>14920</v>
      </c>
      <c r="C502" s="31">
        <v>46171.47916666667</v>
      </c>
      <c r="D502" s="31">
        <v>46171.52083333333</v>
      </c>
      <c r="E502" s="32">
        <v>1.0</v>
      </c>
      <c r="F502" s="2"/>
      <c r="G502" s="2"/>
      <c r="H502" s="3" t="s">
        <v>14399</v>
      </c>
      <c r="I502" s="3" t="s">
        <v>14431</v>
      </c>
      <c r="J502" s="3" t="s">
        <v>14684</v>
      </c>
      <c r="K502" s="3" t="s">
        <v>14402</v>
      </c>
      <c r="L502" s="20">
        <v>2.0</v>
      </c>
      <c r="M502" s="3" t="s">
        <v>15073</v>
      </c>
      <c r="N502" s="3" t="s">
        <v>15073</v>
      </c>
      <c r="O502" s="3" t="s">
        <v>14501</v>
      </c>
      <c r="P502" s="20">
        <v>2.0</v>
      </c>
      <c r="Q502" s="20">
        <v>0.0</v>
      </c>
      <c r="R502" s="20">
        <v>0.0</v>
      </c>
      <c r="S502" s="20">
        <v>0.0</v>
      </c>
      <c r="T502" s="2"/>
      <c r="U502" s="2"/>
    </row>
    <row r="503">
      <c r="A503" s="3" t="s">
        <v>15625</v>
      </c>
      <c r="B503" s="3" t="s">
        <v>15443</v>
      </c>
      <c r="C503" s="31">
        <v>46174.58333333333</v>
      </c>
      <c r="D503" s="31">
        <v>46174.60416666667</v>
      </c>
      <c r="E503" s="32">
        <v>0.5</v>
      </c>
      <c r="F503" s="2"/>
      <c r="G503" s="2"/>
      <c r="H503" s="3" t="s">
        <v>14399</v>
      </c>
      <c r="I503" s="3" t="s">
        <v>14431</v>
      </c>
      <c r="J503" s="3" t="s">
        <v>14684</v>
      </c>
      <c r="K503" s="3" t="s">
        <v>14402</v>
      </c>
      <c r="L503" s="20">
        <v>3.0</v>
      </c>
      <c r="M503" s="3" t="s">
        <v>15444</v>
      </c>
      <c r="N503" s="3" t="s">
        <v>15444</v>
      </c>
      <c r="O503" s="3" t="s">
        <v>14623</v>
      </c>
      <c r="P503" s="20">
        <v>2.0</v>
      </c>
      <c r="Q503" s="20">
        <v>0.0</v>
      </c>
      <c r="R503" s="20">
        <v>0.0</v>
      </c>
      <c r="S503" s="20">
        <v>1.0</v>
      </c>
      <c r="T503" s="2"/>
      <c r="U503" s="2"/>
    </row>
    <row r="504">
      <c r="A504" s="3" t="s">
        <v>15626</v>
      </c>
      <c r="B504" s="3" t="s">
        <v>14828</v>
      </c>
      <c r="C504" s="31">
        <v>46174.60416666667</v>
      </c>
      <c r="D504" s="31">
        <v>46174.625</v>
      </c>
      <c r="E504" s="32">
        <v>0.5</v>
      </c>
      <c r="F504" s="2"/>
      <c r="G504" s="3" t="s">
        <v>14912</v>
      </c>
      <c r="H504" s="3" t="s">
        <v>14399</v>
      </c>
      <c r="I504" s="3" t="s">
        <v>14431</v>
      </c>
      <c r="J504" s="3" t="s">
        <v>14684</v>
      </c>
      <c r="K504" s="3" t="s">
        <v>14402</v>
      </c>
      <c r="L504" s="20">
        <v>2.0</v>
      </c>
      <c r="M504" s="3" t="s">
        <v>15125</v>
      </c>
      <c r="N504" s="3" t="s">
        <v>15125</v>
      </c>
      <c r="O504" s="3" t="s">
        <v>14501</v>
      </c>
      <c r="P504" s="20">
        <v>2.0</v>
      </c>
      <c r="Q504" s="20">
        <v>0.0</v>
      </c>
      <c r="R504" s="20">
        <v>0.0</v>
      </c>
      <c r="S504" s="20">
        <v>0.0</v>
      </c>
      <c r="T504" s="2"/>
      <c r="U504" s="2"/>
    </row>
    <row r="505">
      <c r="A505" s="3" t="s">
        <v>15627</v>
      </c>
      <c r="B505" s="3" t="s">
        <v>14417</v>
      </c>
      <c r="C505" s="31">
        <v>46175.5</v>
      </c>
      <c r="D505" s="31">
        <v>46175.52083333333</v>
      </c>
      <c r="E505" s="32">
        <v>0.5</v>
      </c>
      <c r="G505" s="3" t="s">
        <v>15086</v>
      </c>
      <c r="H505" s="3" t="s">
        <v>14399</v>
      </c>
      <c r="I505" s="3" t="s">
        <v>14431</v>
      </c>
      <c r="J505" s="3" t="s">
        <v>14401</v>
      </c>
      <c r="K505" s="3" t="s">
        <v>14402</v>
      </c>
      <c r="L505" s="20">
        <v>3.0</v>
      </c>
      <c r="M505" s="3" t="s">
        <v>15315</v>
      </c>
      <c r="N505" s="3" t="s">
        <v>15316</v>
      </c>
      <c r="O505" s="3" t="s">
        <v>15453</v>
      </c>
      <c r="P505" s="20">
        <v>2.0</v>
      </c>
      <c r="Q505" s="20">
        <v>0.0</v>
      </c>
      <c r="R505" s="20">
        <v>1.0</v>
      </c>
      <c r="S505" s="20">
        <v>0.0</v>
      </c>
      <c r="T505" s="2"/>
      <c r="U505" s="2"/>
    </row>
    <row r="506">
      <c r="A506" s="3" t="s">
        <v>15628</v>
      </c>
      <c r="B506" s="3" t="s">
        <v>15157</v>
      </c>
      <c r="C506" s="31">
        <v>46175.58333333333</v>
      </c>
      <c r="D506" s="31">
        <v>46175.60416666667</v>
      </c>
      <c r="E506" s="32">
        <v>0.5</v>
      </c>
      <c r="F506" s="2"/>
      <c r="G506" s="3" t="s">
        <v>15158</v>
      </c>
      <c r="H506" s="3" t="s">
        <v>14399</v>
      </c>
      <c r="I506" s="3" t="s">
        <v>14431</v>
      </c>
      <c r="J506" s="3" t="s">
        <v>14401</v>
      </c>
      <c r="K506" s="3" t="s">
        <v>14402</v>
      </c>
      <c r="L506" s="20">
        <v>6.0</v>
      </c>
      <c r="M506" s="3" t="s">
        <v>15394</v>
      </c>
      <c r="N506" s="3" t="s">
        <v>15395</v>
      </c>
      <c r="O506" s="3" t="s">
        <v>15396</v>
      </c>
      <c r="P506" s="20">
        <v>1.0</v>
      </c>
      <c r="Q506" s="20">
        <v>0.0</v>
      </c>
      <c r="R506" s="20">
        <v>1.0</v>
      </c>
      <c r="S506" s="20">
        <v>4.0</v>
      </c>
      <c r="T506" s="2"/>
      <c r="U506" s="2"/>
    </row>
    <row r="507">
      <c r="A507" s="3" t="s">
        <v>15629</v>
      </c>
      <c r="B507" s="3" t="s">
        <v>15090</v>
      </c>
      <c r="C507" s="31">
        <v>46176.41666666667</v>
      </c>
      <c r="D507" s="31">
        <v>46176.4375</v>
      </c>
      <c r="E507" s="32">
        <v>0.5</v>
      </c>
      <c r="F507" s="2"/>
      <c r="G507" s="2"/>
      <c r="H507" s="3" t="s">
        <v>14399</v>
      </c>
      <c r="I507" s="3" t="s">
        <v>14431</v>
      </c>
      <c r="J507" s="3" t="s">
        <v>14612</v>
      </c>
      <c r="K507" s="3" t="s">
        <v>14402</v>
      </c>
      <c r="L507" s="20">
        <v>2.0</v>
      </c>
      <c r="M507" s="3" t="s">
        <v>14626</v>
      </c>
      <c r="N507" s="3" t="s">
        <v>14626</v>
      </c>
      <c r="O507" s="3" t="s">
        <v>14501</v>
      </c>
      <c r="P507" s="20">
        <v>2.0</v>
      </c>
      <c r="Q507" s="20">
        <v>0.0</v>
      </c>
      <c r="R507" s="20">
        <v>0.0</v>
      </c>
      <c r="S507" s="20">
        <v>0.0</v>
      </c>
      <c r="T507" s="2"/>
      <c r="U507" s="2"/>
    </row>
    <row r="508">
      <c r="A508" s="3" t="s">
        <v>15630</v>
      </c>
      <c r="B508" s="3" t="s">
        <v>14548</v>
      </c>
      <c r="C508" s="31">
        <v>46176.54166666667</v>
      </c>
      <c r="D508" s="31">
        <v>46176.5625</v>
      </c>
      <c r="E508" s="32">
        <v>0.5</v>
      </c>
      <c r="F508" s="2"/>
      <c r="G508" s="2"/>
      <c r="H508" s="3" t="s">
        <v>14399</v>
      </c>
      <c r="I508" s="3" t="s">
        <v>14431</v>
      </c>
      <c r="J508" s="3" t="s">
        <v>14401</v>
      </c>
      <c r="K508" s="3" t="s">
        <v>14402</v>
      </c>
      <c r="L508" s="20">
        <v>3.0</v>
      </c>
      <c r="M508" s="3" t="s">
        <v>15332</v>
      </c>
      <c r="N508" s="3" t="s">
        <v>15332</v>
      </c>
      <c r="O508" s="3" t="s">
        <v>14550</v>
      </c>
      <c r="P508" s="20">
        <v>3.0</v>
      </c>
      <c r="Q508" s="20">
        <v>0.0</v>
      </c>
      <c r="R508" s="20">
        <v>0.0</v>
      </c>
      <c r="S508" s="20">
        <v>0.0</v>
      </c>
      <c r="T508" s="2"/>
      <c r="U508" s="2"/>
    </row>
    <row r="509">
      <c r="A509" s="3" t="s">
        <v>15631</v>
      </c>
      <c r="B509" s="3" t="s">
        <v>15201</v>
      </c>
      <c r="C509" s="31">
        <v>46177.39583333333</v>
      </c>
      <c r="D509" s="31">
        <v>46177.41666666667</v>
      </c>
      <c r="E509" s="32">
        <v>0.5</v>
      </c>
      <c r="F509" s="2"/>
      <c r="G509" s="2"/>
      <c r="H509" s="3" t="s">
        <v>14399</v>
      </c>
      <c r="I509" s="3" t="s">
        <v>14431</v>
      </c>
      <c r="J509" s="3" t="s">
        <v>14425</v>
      </c>
      <c r="K509" s="3" t="s">
        <v>14402</v>
      </c>
      <c r="L509" s="20">
        <v>6.0</v>
      </c>
      <c r="M509" s="3" t="s">
        <v>15417</v>
      </c>
      <c r="N509" s="3" t="s">
        <v>15417</v>
      </c>
      <c r="O509" s="3" t="s">
        <v>14449</v>
      </c>
      <c r="P509" s="20">
        <v>4.0</v>
      </c>
      <c r="Q509" s="20">
        <v>0.0</v>
      </c>
      <c r="R509" s="20">
        <v>0.0</v>
      </c>
      <c r="S509" s="20">
        <v>2.0</v>
      </c>
      <c r="T509" s="2"/>
      <c r="U509" s="2"/>
    </row>
    <row r="510">
      <c r="A510" s="3" t="s">
        <v>15632</v>
      </c>
      <c r="B510" s="3" t="s">
        <v>14430</v>
      </c>
      <c r="C510" s="31">
        <v>46177.4375</v>
      </c>
      <c r="D510" s="31">
        <v>46177.45833333333</v>
      </c>
      <c r="E510" s="32">
        <v>0.5</v>
      </c>
      <c r="F510" s="2"/>
      <c r="G510" s="2"/>
      <c r="H510" s="3" t="s">
        <v>14399</v>
      </c>
      <c r="I510" s="3" t="s">
        <v>14431</v>
      </c>
      <c r="J510" s="3" t="s">
        <v>14401</v>
      </c>
      <c r="K510" s="3" t="s">
        <v>14402</v>
      </c>
      <c r="L510" s="20">
        <v>3.0</v>
      </c>
      <c r="M510" s="3" t="s">
        <v>15440</v>
      </c>
      <c r="N510" s="3" t="s">
        <v>15460</v>
      </c>
      <c r="O510" s="3" t="s">
        <v>14550</v>
      </c>
      <c r="P510" s="20">
        <v>3.0</v>
      </c>
      <c r="Q510" s="20">
        <v>0.0</v>
      </c>
      <c r="R510" s="20">
        <v>0.0</v>
      </c>
      <c r="S510" s="20">
        <v>0.0</v>
      </c>
      <c r="T510" s="2"/>
      <c r="U510" s="2"/>
    </row>
    <row r="511">
      <c r="A511" s="3" t="s">
        <v>15633</v>
      </c>
      <c r="B511" s="3" t="s">
        <v>14438</v>
      </c>
      <c r="C511" s="31">
        <v>46177.58333333333</v>
      </c>
      <c r="D511" s="31">
        <v>46177.60416666667</v>
      </c>
      <c r="E511" s="32">
        <v>0.5</v>
      </c>
      <c r="F511" s="2"/>
      <c r="G511" s="2"/>
      <c r="H511" s="3" t="s">
        <v>14399</v>
      </c>
      <c r="I511" s="3" t="s">
        <v>14431</v>
      </c>
      <c r="J511" s="3" t="s">
        <v>14401</v>
      </c>
      <c r="K511" s="3" t="s">
        <v>14402</v>
      </c>
      <c r="L511" s="20">
        <v>6.0</v>
      </c>
      <c r="M511" s="3" t="s">
        <v>15369</v>
      </c>
      <c r="N511" s="3" t="s">
        <v>15369</v>
      </c>
      <c r="O511" s="3" t="s">
        <v>15462</v>
      </c>
      <c r="P511" s="20">
        <v>1.0</v>
      </c>
      <c r="Q511" s="20">
        <v>3.0</v>
      </c>
      <c r="R511" s="20">
        <v>0.0</v>
      </c>
      <c r="S511" s="20">
        <v>2.0</v>
      </c>
      <c r="T511" s="2"/>
      <c r="U511" s="2"/>
    </row>
    <row r="512">
      <c r="A512" s="3" t="s">
        <v>15634</v>
      </c>
      <c r="B512" s="3" t="s">
        <v>14407</v>
      </c>
      <c r="C512" s="31">
        <v>46178.39583333333</v>
      </c>
      <c r="D512" s="31">
        <v>46178.41666666667</v>
      </c>
      <c r="E512" s="32">
        <v>0.5</v>
      </c>
      <c r="F512" s="2"/>
      <c r="G512" s="5" t="s">
        <v>15430</v>
      </c>
      <c r="H512" s="3" t="s">
        <v>14399</v>
      </c>
      <c r="I512" s="3" t="s">
        <v>14746</v>
      </c>
      <c r="J512" s="3" t="s">
        <v>14401</v>
      </c>
      <c r="K512" s="3" t="s">
        <v>14402</v>
      </c>
      <c r="L512" s="20">
        <v>3.0</v>
      </c>
      <c r="M512" s="3" t="s">
        <v>15431</v>
      </c>
      <c r="N512" s="3" t="s">
        <v>15431</v>
      </c>
      <c r="O512" s="3" t="s">
        <v>15432</v>
      </c>
      <c r="P512" s="20">
        <v>1.0</v>
      </c>
      <c r="Q512" s="20">
        <v>2.0</v>
      </c>
      <c r="R512" s="20">
        <v>0.0</v>
      </c>
      <c r="S512" s="20">
        <v>0.0</v>
      </c>
      <c r="T512" s="2"/>
      <c r="U512" s="2"/>
    </row>
    <row r="513">
      <c r="A513" s="3" t="s">
        <v>15635</v>
      </c>
      <c r="B513" s="3" t="s">
        <v>14920</v>
      </c>
      <c r="C513" s="31">
        <v>46178.47916666667</v>
      </c>
      <c r="D513" s="31">
        <v>46178.52083333333</v>
      </c>
      <c r="E513" s="32">
        <v>1.0</v>
      </c>
      <c r="F513" s="2"/>
      <c r="G513" s="2"/>
      <c r="H513" s="3" t="s">
        <v>14399</v>
      </c>
      <c r="I513" s="3" t="s">
        <v>14431</v>
      </c>
      <c r="J513" s="3" t="s">
        <v>14684</v>
      </c>
      <c r="K513" s="3" t="s">
        <v>14402</v>
      </c>
      <c r="L513" s="20">
        <v>2.0</v>
      </c>
      <c r="M513" s="3" t="s">
        <v>15073</v>
      </c>
      <c r="N513" s="3" t="s">
        <v>15073</v>
      </c>
      <c r="O513" s="3" t="s">
        <v>14501</v>
      </c>
      <c r="P513" s="20">
        <v>2.0</v>
      </c>
      <c r="Q513" s="20">
        <v>0.0</v>
      </c>
      <c r="R513" s="20">
        <v>0.0</v>
      </c>
      <c r="S513" s="20">
        <v>0.0</v>
      </c>
      <c r="T513" s="2"/>
      <c r="U513" s="2"/>
    </row>
    <row r="514">
      <c r="A514" s="3" t="s">
        <v>15636</v>
      </c>
      <c r="B514" s="3" t="s">
        <v>14442</v>
      </c>
      <c r="C514" s="31">
        <v>46178.54166666667</v>
      </c>
      <c r="D514" s="31">
        <v>46178.5625</v>
      </c>
      <c r="E514" s="32">
        <v>0.5</v>
      </c>
      <c r="G514" s="2"/>
      <c r="H514" s="3" t="s">
        <v>14399</v>
      </c>
      <c r="I514" s="3" t="s">
        <v>14431</v>
      </c>
      <c r="J514" s="3" t="s">
        <v>14684</v>
      </c>
      <c r="K514" s="3" t="s">
        <v>14402</v>
      </c>
      <c r="L514" s="20">
        <v>5.0</v>
      </c>
      <c r="M514" s="3" t="s">
        <v>14812</v>
      </c>
      <c r="N514" s="3" t="s">
        <v>14813</v>
      </c>
      <c r="O514" s="3" t="s">
        <v>14609</v>
      </c>
      <c r="P514" s="20">
        <v>2.0</v>
      </c>
      <c r="Q514" s="20">
        <v>0.0</v>
      </c>
      <c r="R514" s="20">
        <v>0.0</v>
      </c>
      <c r="S514" s="20">
        <v>3.0</v>
      </c>
      <c r="T514" s="2"/>
      <c r="U514" s="2"/>
    </row>
    <row r="515">
      <c r="A515" s="3" t="s">
        <v>15637</v>
      </c>
      <c r="B515" s="3" t="s">
        <v>15465</v>
      </c>
      <c r="C515" s="31">
        <v>46181.54166666667</v>
      </c>
      <c r="D515" s="31">
        <v>46181.5625</v>
      </c>
      <c r="E515" s="32">
        <v>0.5</v>
      </c>
      <c r="G515" s="3" t="s">
        <v>15466</v>
      </c>
      <c r="H515" s="3" t="s">
        <v>14399</v>
      </c>
      <c r="I515" s="3" t="s">
        <v>14431</v>
      </c>
      <c r="J515" s="3" t="s">
        <v>14684</v>
      </c>
      <c r="K515" s="3" t="s">
        <v>14402</v>
      </c>
      <c r="L515" s="20">
        <v>4.0</v>
      </c>
      <c r="M515" s="3" t="s">
        <v>15194</v>
      </c>
      <c r="N515" s="3" t="s">
        <v>15194</v>
      </c>
      <c r="O515" s="3" t="s">
        <v>14670</v>
      </c>
      <c r="P515" s="20">
        <v>2.0</v>
      </c>
      <c r="Q515" s="20">
        <v>0.0</v>
      </c>
      <c r="R515" s="20">
        <v>0.0</v>
      </c>
      <c r="S515" s="20">
        <v>2.0</v>
      </c>
      <c r="T515" s="2"/>
      <c r="U515" s="2"/>
    </row>
    <row r="516">
      <c r="A516" s="3" t="s">
        <v>15638</v>
      </c>
      <c r="B516" s="3" t="s">
        <v>14531</v>
      </c>
      <c r="C516" s="31">
        <v>46181.58333333333</v>
      </c>
      <c r="D516" s="31">
        <v>46181.60416666667</v>
      </c>
      <c r="E516" s="32">
        <v>0.5</v>
      </c>
      <c r="F516" s="2"/>
      <c r="G516" s="2"/>
      <c r="H516" s="3" t="s">
        <v>14399</v>
      </c>
      <c r="I516" s="3" t="s">
        <v>14400</v>
      </c>
      <c r="J516" s="3" t="s">
        <v>14401</v>
      </c>
      <c r="K516" s="3" t="s">
        <v>14402</v>
      </c>
      <c r="L516" s="20">
        <v>3.0</v>
      </c>
      <c r="M516" s="3" t="s">
        <v>15376</v>
      </c>
      <c r="N516" s="3" t="s">
        <v>15376</v>
      </c>
      <c r="O516" s="3" t="s">
        <v>15377</v>
      </c>
      <c r="P516" s="20">
        <v>0.0</v>
      </c>
      <c r="Q516" s="20">
        <v>0.0</v>
      </c>
      <c r="R516" s="20">
        <v>0.0</v>
      </c>
      <c r="S516" s="20">
        <v>3.0</v>
      </c>
      <c r="T516" s="2"/>
      <c r="U516" s="2"/>
    </row>
    <row r="517">
      <c r="A517" s="3" t="s">
        <v>15639</v>
      </c>
      <c r="B517" s="3" t="s">
        <v>14828</v>
      </c>
      <c r="C517" s="31">
        <v>46181.60416666667</v>
      </c>
      <c r="D517" s="31">
        <v>46181.625</v>
      </c>
      <c r="E517" s="32">
        <v>0.5</v>
      </c>
      <c r="F517" s="2"/>
      <c r="G517" s="3" t="s">
        <v>14912</v>
      </c>
      <c r="H517" s="3" t="s">
        <v>14399</v>
      </c>
      <c r="I517" s="3" t="s">
        <v>14431</v>
      </c>
      <c r="J517" s="3" t="s">
        <v>14684</v>
      </c>
      <c r="K517" s="3" t="s">
        <v>14402</v>
      </c>
      <c r="L517" s="20">
        <v>2.0</v>
      </c>
      <c r="M517" s="3" t="s">
        <v>15125</v>
      </c>
      <c r="N517" s="3" t="s">
        <v>15125</v>
      </c>
      <c r="O517" s="3" t="s">
        <v>14501</v>
      </c>
      <c r="P517" s="20">
        <v>2.0</v>
      </c>
      <c r="Q517" s="20">
        <v>0.0</v>
      </c>
      <c r="R517" s="20">
        <v>0.0</v>
      </c>
      <c r="S517" s="20">
        <v>0.0</v>
      </c>
      <c r="T517" s="2"/>
      <c r="U517" s="2"/>
    </row>
    <row r="518">
      <c r="A518" s="3" t="s">
        <v>15640</v>
      </c>
      <c r="B518" s="3" t="s">
        <v>14417</v>
      </c>
      <c r="C518" s="31">
        <v>46182.5</v>
      </c>
      <c r="D518" s="31">
        <v>46182.52083333333</v>
      </c>
      <c r="E518" s="32">
        <v>0.5</v>
      </c>
      <c r="F518" s="2"/>
      <c r="G518" s="3" t="s">
        <v>15086</v>
      </c>
      <c r="H518" s="3" t="s">
        <v>14399</v>
      </c>
      <c r="I518" s="3" t="s">
        <v>14431</v>
      </c>
      <c r="J518" s="3" t="s">
        <v>14401</v>
      </c>
      <c r="K518" s="3" t="s">
        <v>14402</v>
      </c>
      <c r="L518" s="20">
        <v>3.0</v>
      </c>
      <c r="M518" s="3" t="s">
        <v>15315</v>
      </c>
      <c r="N518" s="3" t="s">
        <v>15316</v>
      </c>
      <c r="O518" s="3" t="s">
        <v>15453</v>
      </c>
      <c r="P518" s="20">
        <v>2.0</v>
      </c>
      <c r="Q518" s="20">
        <v>0.0</v>
      </c>
      <c r="R518" s="20">
        <v>1.0</v>
      </c>
      <c r="S518" s="20">
        <v>0.0</v>
      </c>
      <c r="T518" s="2"/>
      <c r="U518" s="2"/>
    </row>
    <row r="519">
      <c r="A519" s="3" t="s">
        <v>15641</v>
      </c>
      <c r="B519" s="3" t="s">
        <v>15082</v>
      </c>
      <c r="C519" s="31">
        <v>46182.5625</v>
      </c>
      <c r="D519" s="31">
        <v>46182.58333333333</v>
      </c>
      <c r="E519" s="32">
        <v>0.5</v>
      </c>
      <c r="F519" s="2"/>
      <c r="G519" s="2"/>
      <c r="H519" s="3" t="s">
        <v>14399</v>
      </c>
      <c r="I519" s="3" t="s">
        <v>14431</v>
      </c>
      <c r="J519" s="3" t="s">
        <v>14684</v>
      </c>
      <c r="K519" s="3" t="s">
        <v>14402</v>
      </c>
      <c r="L519" s="20">
        <v>2.0</v>
      </c>
      <c r="M519" s="3" t="s">
        <v>15312</v>
      </c>
      <c r="N519" s="3" t="s">
        <v>15312</v>
      </c>
      <c r="O519" s="3" t="s">
        <v>14501</v>
      </c>
      <c r="P519" s="20">
        <v>2.0</v>
      </c>
      <c r="Q519" s="20">
        <v>0.0</v>
      </c>
      <c r="R519" s="20">
        <v>0.0</v>
      </c>
      <c r="S519" s="20">
        <v>0.0</v>
      </c>
      <c r="T519" s="2"/>
      <c r="U519" s="2"/>
    </row>
    <row r="520">
      <c r="A520" s="3" t="s">
        <v>15642</v>
      </c>
      <c r="B520" s="3" t="s">
        <v>15090</v>
      </c>
      <c r="C520" s="31">
        <v>46183.41666666667</v>
      </c>
      <c r="D520" s="31">
        <v>46183.4375</v>
      </c>
      <c r="E520" s="32">
        <v>0.5</v>
      </c>
      <c r="F520" s="2"/>
      <c r="G520" s="2"/>
      <c r="H520" s="3" t="s">
        <v>14399</v>
      </c>
      <c r="I520" s="3" t="s">
        <v>14431</v>
      </c>
      <c r="J520" s="3" t="s">
        <v>14612</v>
      </c>
      <c r="K520" s="3" t="s">
        <v>14402</v>
      </c>
      <c r="L520" s="20">
        <v>2.0</v>
      </c>
      <c r="M520" s="3" t="s">
        <v>14626</v>
      </c>
      <c r="N520" s="3" t="s">
        <v>14626</v>
      </c>
      <c r="O520" s="3" t="s">
        <v>14501</v>
      </c>
      <c r="P520" s="20">
        <v>2.0</v>
      </c>
      <c r="Q520" s="20">
        <v>0.0</v>
      </c>
      <c r="R520" s="20">
        <v>0.0</v>
      </c>
      <c r="S520" s="20">
        <v>0.0</v>
      </c>
      <c r="T520" s="2"/>
      <c r="U520" s="2"/>
    </row>
    <row r="521">
      <c r="A521" s="3" t="s">
        <v>15643</v>
      </c>
      <c r="B521" s="3" t="s">
        <v>15473</v>
      </c>
      <c r="C521" s="31">
        <v>46183.66666666667</v>
      </c>
      <c r="D521" s="31">
        <v>46183.77083333333</v>
      </c>
      <c r="E521" s="32">
        <v>2.5</v>
      </c>
      <c r="F521" s="2"/>
      <c r="G521" s="2"/>
      <c r="H521" s="3" t="s">
        <v>14399</v>
      </c>
      <c r="I521" s="3" t="s">
        <v>14746</v>
      </c>
      <c r="J521" s="3" t="s">
        <v>15474</v>
      </c>
      <c r="K521" s="3" t="s">
        <v>14402</v>
      </c>
      <c r="L521" s="20">
        <v>6.0</v>
      </c>
      <c r="M521" s="3" t="s">
        <v>15475</v>
      </c>
      <c r="N521" s="3" t="s">
        <v>15476</v>
      </c>
      <c r="O521" s="3" t="s">
        <v>15477</v>
      </c>
      <c r="P521" s="20">
        <v>2.0</v>
      </c>
      <c r="Q521" s="20">
        <v>1.0</v>
      </c>
      <c r="R521" s="20">
        <v>2.0</v>
      </c>
      <c r="S521" s="20">
        <v>1.0</v>
      </c>
      <c r="T521" s="2"/>
      <c r="U521" s="2"/>
    </row>
    <row r="522">
      <c r="A522" s="3" t="s">
        <v>15644</v>
      </c>
      <c r="B522" s="3" t="s">
        <v>15213</v>
      </c>
      <c r="C522" s="31">
        <v>46184.5</v>
      </c>
      <c r="D522" s="31">
        <v>46184.52083333333</v>
      </c>
      <c r="E522" s="32">
        <v>0.5</v>
      </c>
      <c r="F522" s="2"/>
      <c r="G522" s="2"/>
      <c r="H522" s="3" t="s">
        <v>14399</v>
      </c>
      <c r="I522" s="3" t="s">
        <v>14431</v>
      </c>
      <c r="J522" s="3" t="s">
        <v>14684</v>
      </c>
      <c r="K522" s="3" t="s">
        <v>14402</v>
      </c>
      <c r="L522" s="20">
        <v>2.0</v>
      </c>
      <c r="M522" s="3" t="s">
        <v>15214</v>
      </c>
      <c r="N522" s="3" t="s">
        <v>15214</v>
      </c>
      <c r="O522" s="3" t="s">
        <v>14501</v>
      </c>
      <c r="P522" s="20">
        <v>2.0</v>
      </c>
      <c r="Q522" s="20">
        <v>0.0</v>
      </c>
      <c r="R522" s="20">
        <v>0.0</v>
      </c>
      <c r="S522" s="20">
        <v>0.0</v>
      </c>
      <c r="T522" s="2"/>
      <c r="U522" s="2"/>
    </row>
    <row r="523">
      <c r="A523" s="3" t="s">
        <v>15645</v>
      </c>
      <c r="B523" s="3" t="s">
        <v>14782</v>
      </c>
      <c r="C523" s="31">
        <v>46184.52083333333</v>
      </c>
      <c r="D523" s="31">
        <v>46184.54166666667</v>
      </c>
      <c r="E523" s="32">
        <v>0.5</v>
      </c>
      <c r="G523" s="2"/>
      <c r="H523" s="3" t="s">
        <v>14399</v>
      </c>
      <c r="I523" s="3" t="s">
        <v>14431</v>
      </c>
      <c r="J523" s="3" t="s">
        <v>14401</v>
      </c>
      <c r="K523" s="3" t="s">
        <v>14402</v>
      </c>
      <c r="L523" s="20">
        <v>5.0</v>
      </c>
      <c r="M523" s="3" t="s">
        <v>15419</v>
      </c>
      <c r="N523" s="3" t="s">
        <v>15419</v>
      </c>
      <c r="O523" s="3" t="s">
        <v>14529</v>
      </c>
      <c r="P523" s="20">
        <v>5.0</v>
      </c>
      <c r="Q523" s="20">
        <v>0.0</v>
      </c>
      <c r="R523" s="20">
        <v>0.0</v>
      </c>
      <c r="S523" s="20">
        <v>0.0</v>
      </c>
      <c r="T523" s="2"/>
      <c r="U523" s="2"/>
    </row>
    <row r="524">
      <c r="A524" s="3" t="s">
        <v>15646</v>
      </c>
      <c r="B524" s="3" t="s">
        <v>14837</v>
      </c>
      <c r="C524" s="31">
        <v>46185.39583333333</v>
      </c>
      <c r="D524" s="31">
        <v>46185.41666666667</v>
      </c>
      <c r="E524" s="32">
        <v>0.5</v>
      </c>
      <c r="F524" s="2"/>
      <c r="G524" s="2"/>
      <c r="H524" s="3" t="s">
        <v>14399</v>
      </c>
      <c r="I524" s="3" t="s">
        <v>14431</v>
      </c>
      <c r="J524" s="3" t="s">
        <v>14684</v>
      </c>
      <c r="K524" s="3" t="s">
        <v>14402</v>
      </c>
      <c r="L524" s="20">
        <v>5.0</v>
      </c>
      <c r="M524" s="3" t="s">
        <v>15434</v>
      </c>
      <c r="N524" s="3" t="s">
        <v>15434</v>
      </c>
      <c r="O524" s="3" t="s">
        <v>15435</v>
      </c>
      <c r="P524" s="20">
        <v>2.0</v>
      </c>
      <c r="Q524" s="20">
        <v>0.0</v>
      </c>
      <c r="R524" s="20">
        <v>0.0</v>
      </c>
      <c r="S524" s="20">
        <v>3.0</v>
      </c>
      <c r="T524" s="2"/>
      <c r="U524" s="2"/>
    </row>
    <row r="525">
      <c r="A525" s="3" t="s">
        <v>15647</v>
      </c>
      <c r="B525" s="3" t="s">
        <v>14508</v>
      </c>
      <c r="C525" s="31">
        <v>46185.41666666667</v>
      </c>
      <c r="D525" s="31">
        <v>46185.4375</v>
      </c>
      <c r="E525" s="32">
        <v>0.5</v>
      </c>
      <c r="F525" s="2"/>
      <c r="G525" s="2"/>
      <c r="H525" s="3" t="s">
        <v>14399</v>
      </c>
      <c r="I525" s="3" t="s">
        <v>14431</v>
      </c>
      <c r="J525" s="3" t="s">
        <v>14684</v>
      </c>
      <c r="K525" s="3" t="s">
        <v>14402</v>
      </c>
      <c r="L525" s="20">
        <v>4.0</v>
      </c>
      <c r="M525" s="3" t="s">
        <v>15344</v>
      </c>
      <c r="N525" s="3" t="s">
        <v>15344</v>
      </c>
      <c r="O525" s="3" t="s">
        <v>14493</v>
      </c>
      <c r="P525" s="20">
        <v>2.0</v>
      </c>
      <c r="Q525" s="20">
        <v>0.0</v>
      </c>
      <c r="R525" s="20">
        <v>0.0</v>
      </c>
      <c r="S525" s="20">
        <v>2.0</v>
      </c>
      <c r="T525" s="2"/>
      <c r="U525" s="2"/>
    </row>
    <row r="526">
      <c r="A526" s="3" t="s">
        <v>15648</v>
      </c>
      <c r="B526" s="3" t="s">
        <v>14920</v>
      </c>
      <c r="C526" s="31">
        <v>46185.47916666667</v>
      </c>
      <c r="D526" s="31">
        <v>46185.52083333333</v>
      </c>
      <c r="E526" s="32">
        <v>1.0</v>
      </c>
      <c r="F526" s="2"/>
      <c r="G526" s="2"/>
      <c r="H526" s="3" t="s">
        <v>14399</v>
      </c>
      <c r="I526" s="3" t="s">
        <v>14431</v>
      </c>
      <c r="J526" s="3" t="s">
        <v>14684</v>
      </c>
      <c r="K526" s="3" t="s">
        <v>14402</v>
      </c>
      <c r="L526" s="20">
        <v>2.0</v>
      </c>
      <c r="M526" s="3" t="s">
        <v>15073</v>
      </c>
      <c r="N526" s="3" t="s">
        <v>15073</v>
      </c>
      <c r="O526" s="3" t="s">
        <v>14501</v>
      </c>
      <c r="P526" s="20">
        <v>2.0</v>
      </c>
      <c r="Q526" s="20">
        <v>0.0</v>
      </c>
      <c r="R526" s="20">
        <v>0.0</v>
      </c>
      <c r="S526" s="20">
        <v>0.0</v>
      </c>
      <c r="T526" s="2"/>
      <c r="U526" s="2"/>
    </row>
    <row r="527">
      <c r="A527" s="3" t="s">
        <v>15649</v>
      </c>
      <c r="B527" s="3" t="s">
        <v>14572</v>
      </c>
      <c r="C527" s="31">
        <v>46188.60416666667</v>
      </c>
      <c r="D527" s="31">
        <v>46188.625</v>
      </c>
      <c r="E527" s="32">
        <v>0.5</v>
      </c>
      <c r="F527" s="2"/>
      <c r="G527" s="2"/>
      <c r="H527" s="3" t="s">
        <v>14399</v>
      </c>
      <c r="I527" s="3" t="s">
        <v>14431</v>
      </c>
      <c r="J527" s="3" t="s">
        <v>14401</v>
      </c>
      <c r="K527" s="3" t="s">
        <v>14402</v>
      </c>
      <c r="L527" s="20">
        <v>4.0</v>
      </c>
      <c r="M527" s="3" t="s">
        <v>15359</v>
      </c>
      <c r="N527" s="3" t="s">
        <v>15359</v>
      </c>
      <c r="O527" s="3" t="s">
        <v>14445</v>
      </c>
      <c r="P527" s="20">
        <v>3.0</v>
      </c>
      <c r="Q527" s="20">
        <v>1.0</v>
      </c>
      <c r="R527" s="20">
        <v>0.0</v>
      </c>
      <c r="S527" s="20">
        <v>0.0</v>
      </c>
      <c r="T527" s="2"/>
      <c r="U527" s="2"/>
    </row>
    <row r="528">
      <c r="A528" s="3" t="s">
        <v>15650</v>
      </c>
      <c r="B528" s="3" t="s">
        <v>14828</v>
      </c>
      <c r="C528" s="31">
        <v>46188.60416666667</v>
      </c>
      <c r="D528" s="31">
        <v>46188.625</v>
      </c>
      <c r="E528" s="32">
        <v>0.5</v>
      </c>
      <c r="F528" s="2"/>
      <c r="G528" s="3" t="s">
        <v>14912</v>
      </c>
      <c r="H528" s="3" t="s">
        <v>14399</v>
      </c>
      <c r="I528" s="3" t="s">
        <v>14431</v>
      </c>
      <c r="J528" s="3" t="s">
        <v>14684</v>
      </c>
      <c r="K528" s="3" t="s">
        <v>14402</v>
      </c>
      <c r="L528" s="20">
        <v>2.0</v>
      </c>
      <c r="M528" s="3" t="s">
        <v>15125</v>
      </c>
      <c r="N528" s="3" t="s">
        <v>15125</v>
      </c>
      <c r="O528" s="3" t="s">
        <v>14501</v>
      </c>
      <c r="P528" s="20">
        <v>2.0</v>
      </c>
      <c r="Q528" s="20">
        <v>0.0</v>
      </c>
      <c r="R528" s="20">
        <v>0.0</v>
      </c>
      <c r="S528" s="20">
        <v>0.0</v>
      </c>
      <c r="T528" s="2"/>
      <c r="U528" s="2"/>
    </row>
    <row r="529">
      <c r="A529" s="3" t="s">
        <v>15651</v>
      </c>
      <c r="B529" s="3" t="s">
        <v>14417</v>
      </c>
      <c r="C529" s="31">
        <v>46189.5</v>
      </c>
      <c r="D529" s="31">
        <v>46189.52083333333</v>
      </c>
      <c r="E529" s="32">
        <v>0.5</v>
      </c>
      <c r="F529" s="2"/>
      <c r="G529" s="3" t="s">
        <v>15086</v>
      </c>
      <c r="H529" s="3" t="s">
        <v>14399</v>
      </c>
      <c r="I529" s="3" t="s">
        <v>14431</v>
      </c>
      <c r="J529" s="3" t="s">
        <v>14401</v>
      </c>
      <c r="K529" s="3" t="s">
        <v>14402</v>
      </c>
      <c r="L529" s="20">
        <v>3.0</v>
      </c>
      <c r="M529" s="3" t="s">
        <v>15315</v>
      </c>
      <c r="N529" s="3" t="s">
        <v>15316</v>
      </c>
      <c r="O529" s="3" t="s">
        <v>15453</v>
      </c>
      <c r="P529" s="20">
        <v>2.0</v>
      </c>
      <c r="Q529" s="20">
        <v>0.0</v>
      </c>
      <c r="R529" s="20">
        <v>1.0</v>
      </c>
      <c r="S529" s="20">
        <v>0.0</v>
      </c>
      <c r="T529" s="2"/>
      <c r="U529" s="2"/>
    </row>
    <row r="530">
      <c r="A530" s="3" t="s">
        <v>15652</v>
      </c>
      <c r="B530" s="3" t="s">
        <v>15090</v>
      </c>
      <c r="C530" s="31">
        <v>46190.41666666667</v>
      </c>
      <c r="D530" s="31">
        <v>46190.4375</v>
      </c>
      <c r="E530" s="32">
        <v>0.5</v>
      </c>
      <c r="F530" s="2"/>
      <c r="G530" s="2"/>
      <c r="H530" s="3" t="s">
        <v>14399</v>
      </c>
      <c r="I530" s="3" t="s">
        <v>14431</v>
      </c>
      <c r="J530" s="3" t="s">
        <v>14612</v>
      </c>
      <c r="K530" s="3" t="s">
        <v>14402</v>
      </c>
      <c r="L530" s="20">
        <v>2.0</v>
      </c>
      <c r="M530" s="3" t="s">
        <v>14626</v>
      </c>
      <c r="N530" s="3" t="s">
        <v>14626</v>
      </c>
      <c r="O530" s="3" t="s">
        <v>14501</v>
      </c>
      <c r="P530" s="20">
        <v>2.0</v>
      </c>
      <c r="Q530" s="20">
        <v>0.0</v>
      </c>
      <c r="R530" s="20">
        <v>0.0</v>
      </c>
      <c r="S530" s="20">
        <v>0.0</v>
      </c>
      <c r="T530" s="2"/>
      <c r="U530" s="2"/>
    </row>
    <row r="531">
      <c r="A531" s="3" t="s">
        <v>15653</v>
      </c>
      <c r="B531" s="3" t="s">
        <v>14548</v>
      </c>
      <c r="C531" s="31">
        <v>46190.54166666667</v>
      </c>
      <c r="D531" s="31">
        <v>46190.5625</v>
      </c>
      <c r="E531" s="32">
        <v>0.5</v>
      </c>
      <c r="F531" s="2"/>
      <c r="G531" s="2"/>
      <c r="H531" s="3" t="s">
        <v>14399</v>
      </c>
      <c r="I531" s="3" t="s">
        <v>14431</v>
      </c>
      <c r="J531" s="3" t="s">
        <v>14401</v>
      </c>
      <c r="K531" s="3" t="s">
        <v>14402</v>
      </c>
      <c r="L531" s="20">
        <v>3.0</v>
      </c>
      <c r="M531" s="3" t="s">
        <v>15332</v>
      </c>
      <c r="N531" s="3" t="s">
        <v>15332</v>
      </c>
      <c r="O531" s="3" t="s">
        <v>14550</v>
      </c>
      <c r="P531" s="20">
        <v>3.0</v>
      </c>
      <c r="Q531" s="20">
        <v>0.0</v>
      </c>
      <c r="R531" s="20">
        <v>0.0</v>
      </c>
      <c r="S531" s="20">
        <v>0.0</v>
      </c>
      <c r="T531" s="2"/>
      <c r="U531" s="2"/>
    </row>
    <row r="532">
      <c r="A532" s="3" t="s">
        <v>15654</v>
      </c>
      <c r="B532" s="3" t="s">
        <v>15493</v>
      </c>
      <c r="C532" s="31">
        <v>46191.35416666667</v>
      </c>
      <c r="D532" s="31">
        <v>46191.375</v>
      </c>
      <c r="E532" s="32">
        <v>0.5</v>
      </c>
      <c r="F532" s="2"/>
      <c r="G532" s="2"/>
      <c r="H532" s="3" t="s">
        <v>14399</v>
      </c>
      <c r="I532" s="3" t="s">
        <v>14431</v>
      </c>
      <c r="J532" s="3" t="s">
        <v>14684</v>
      </c>
      <c r="K532" s="3" t="s">
        <v>14402</v>
      </c>
      <c r="L532" s="20">
        <v>4.0</v>
      </c>
      <c r="M532" s="3" t="s">
        <v>15415</v>
      </c>
      <c r="N532" s="3" t="s">
        <v>15415</v>
      </c>
      <c r="O532" s="3" t="s">
        <v>14593</v>
      </c>
      <c r="P532" s="20">
        <v>1.0</v>
      </c>
      <c r="Q532" s="20">
        <v>0.0</v>
      </c>
      <c r="R532" s="20">
        <v>0.0</v>
      </c>
      <c r="S532" s="20">
        <v>3.0</v>
      </c>
      <c r="T532" s="2"/>
      <c r="U532" s="2"/>
    </row>
    <row r="533">
      <c r="A533" s="3" t="s">
        <v>15655</v>
      </c>
      <c r="B533" s="3" t="s">
        <v>14430</v>
      </c>
      <c r="C533" s="31">
        <v>46191.4375</v>
      </c>
      <c r="D533" s="31">
        <v>46191.45833333333</v>
      </c>
      <c r="E533" s="32">
        <v>0.5</v>
      </c>
      <c r="F533" s="2"/>
      <c r="G533" s="2"/>
      <c r="H533" s="3" t="s">
        <v>14399</v>
      </c>
      <c r="I533" s="3" t="s">
        <v>14431</v>
      </c>
      <c r="J533" s="3" t="s">
        <v>14401</v>
      </c>
      <c r="K533" s="3" t="s">
        <v>14402</v>
      </c>
      <c r="L533" s="20">
        <v>3.0</v>
      </c>
      <c r="M533" s="3" t="s">
        <v>15440</v>
      </c>
      <c r="N533" s="3" t="s">
        <v>15460</v>
      </c>
      <c r="O533" s="3" t="s">
        <v>14550</v>
      </c>
      <c r="P533" s="20">
        <v>3.0</v>
      </c>
      <c r="Q533" s="20">
        <v>0.0</v>
      </c>
      <c r="R533" s="20">
        <v>0.0</v>
      </c>
      <c r="S533" s="20">
        <v>0.0</v>
      </c>
      <c r="T533" s="2"/>
      <c r="U533" s="2"/>
    </row>
    <row r="534">
      <c r="A534" s="3" t="s">
        <v>15656</v>
      </c>
      <c r="B534" s="3" t="s">
        <v>14438</v>
      </c>
      <c r="C534" s="31">
        <v>46191.58333333333</v>
      </c>
      <c r="D534" s="31">
        <v>46191.60416666667</v>
      </c>
      <c r="E534" s="32">
        <v>0.5</v>
      </c>
      <c r="F534" s="2"/>
      <c r="G534" s="2"/>
      <c r="H534" s="3" t="s">
        <v>14399</v>
      </c>
      <c r="I534" s="3" t="s">
        <v>14431</v>
      </c>
      <c r="J534" s="3" t="s">
        <v>14401</v>
      </c>
      <c r="K534" s="3" t="s">
        <v>14402</v>
      </c>
      <c r="L534" s="20">
        <v>6.0</v>
      </c>
      <c r="M534" s="3" t="s">
        <v>15369</v>
      </c>
      <c r="N534" s="3" t="s">
        <v>15369</v>
      </c>
      <c r="O534" s="3" t="s">
        <v>15462</v>
      </c>
      <c r="P534" s="20">
        <v>1.0</v>
      </c>
      <c r="Q534" s="20">
        <v>3.0</v>
      </c>
      <c r="R534" s="20">
        <v>0.0</v>
      </c>
      <c r="S534" s="20">
        <v>2.0</v>
      </c>
      <c r="T534" s="2"/>
      <c r="U534" s="2"/>
    </row>
    <row r="535">
      <c r="A535" s="3" t="s">
        <v>15657</v>
      </c>
      <c r="B535" s="3" t="s">
        <v>15335</v>
      </c>
      <c r="C535" s="31">
        <v>46191.625</v>
      </c>
      <c r="D535" s="31">
        <v>46191.64583333333</v>
      </c>
      <c r="E535" s="32">
        <v>0.5</v>
      </c>
      <c r="F535" s="2"/>
      <c r="G535" s="3" t="s">
        <v>15336</v>
      </c>
      <c r="H535" s="3" t="s">
        <v>14399</v>
      </c>
      <c r="I535" s="3" t="s">
        <v>14431</v>
      </c>
      <c r="J535" s="3" t="s">
        <v>14684</v>
      </c>
      <c r="K535" s="3" t="s">
        <v>14402</v>
      </c>
      <c r="L535" s="20">
        <v>11.0</v>
      </c>
      <c r="M535" s="3" t="s">
        <v>15481</v>
      </c>
      <c r="N535" s="3" t="s">
        <v>15482</v>
      </c>
      <c r="O535" s="3" t="s">
        <v>15539</v>
      </c>
      <c r="P535" s="20">
        <v>2.0</v>
      </c>
      <c r="Q535" s="20">
        <v>0.0</v>
      </c>
      <c r="R535" s="20">
        <v>0.0</v>
      </c>
      <c r="S535" s="20">
        <v>9.0</v>
      </c>
      <c r="T535" s="2"/>
      <c r="U535" s="2"/>
    </row>
    <row r="536">
      <c r="A536" s="3" t="s">
        <v>15658</v>
      </c>
      <c r="B536" s="3" t="s">
        <v>15109</v>
      </c>
      <c r="C536" s="31">
        <v>46191.64583333333</v>
      </c>
      <c r="D536" s="31">
        <v>46191.66666666667</v>
      </c>
      <c r="E536" s="32">
        <v>0.5</v>
      </c>
      <c r="F536" s="2"/>
      <c r="G536" s="3" t="s">
        <v>15110</v>
      </c>
      <c r="H536" s="3" t="s">
        <v>14399</v>
      </c>
      <c r="I536" s="3" t="s">
        <v>14431</v>
      </c>
      <c r="J536" s="3" t="s">
        <v>14684</v>
      </c>
      <c r="K536" s="3" t="s">
        <v>14402</v>
      </c>
      <c r="L536" s="20">
        <v>6.0</v>
      </c>
      <c r="M536" s="3" t="s">
        <v>15497</v>
      </c>
      <c r="N536" s="3" t="s">
        <v>15497</v>
      </c>
      <c r="O536" s="3" t="s">
        <v>15498</v>
      </c>
      <c r="P536" s="20">
        <v>3.0</v>
      </c>
      <c r="Q536" s="20">
        <v>1.0</v>
      </c>
      <c r="R536" s="20">
        <v>1.0</v>
      </c>
      <c r="S536" s="20">
        <v>1.0</v>
      </c>
      <c r="T536" s="2"/>
      <c r="U536" s="2"/>
    </row>
    <row r="537">
      <c r="A537" s="3" t="s">
        <v>15659</v>
      </c>
      <c r="B537" s="3" t="s">
        <v>14920</v>
      </c>
      <c r="C537" s="31">
        <v>46192.47916666667</v>
      </c>
      <c r="D537" s="31">
        <v>46192.52083333333</v>
      </c>
      <c r="E537" s="32">
        <v>1.0</v>
      </c>
      <c r="F537" s="2"/>
      <c r="G537" s="2"/>
      <c r="H537" s="3" t="s">
        <v>14399</v>
      </c>
      <c r="I537" s="3" t="s">
        <v>14431</v>
      </c>
      <c r="J537" s="3" t="s">
        <v>14684</v>
      </c>
      <c r="K537" s="3" t="s">
        <v>14402</v>
      </c>
      <c r="L537" s="20">
        <v>2.0</v>
      </c>
      <c r="M537" s="3" t="s">
        <v>15073</v>
      </c>
      <c r="N537" s="3" t="s">
        <v>15073</v>
      </c>
      <c r="O537" s="3" t="s">
        <v>14501</v>
      </c>
      <c r="P537" s="20">
        <v>2.0</v>
      </c>
      <c r="Q537" s="20">
        <v>0.0</v>
      </c>
      <c r="R537" s="20">
        <v>0.0</v>
      </c>
      <c r="S537" s="20">
        <v>0.0</v>
      </c>
      <c r="T537" s="2"/>
      <c r="U537" s="2"/>
    </row>
    <row r="538">
      <c r="A538" s="3" t="s">
        <v>15660</v>
      </c>
      <c r="B538" s="3" t="s">
        <v>15465</v>
      </c>
      <c r="C538" s="31">
        <v>46195.54166666667</v>
      </c>
      <c r="D538" s="31">
        <v>46195.5625</v>
      </c>
      <c r="E538" s="32">
        <v>0.5</v>
      </c>
      <c r="F538" s="2"/>
      <c r="G538" s="3" t="s">
        <v>15466</v>
      </c>
      <c r="H538" s="3" t="s">
        <v>14399</v>
      </c>
      <c r="I538" s="3" t="s">
        <v>14431</v>
      </c>
      <c r="J538" s="3" t="s">
        <v>14684</v>
      </c>
      <c r="K538" s="3" t="s">
        <v>14402</v>
      </c>
      <c r="L538" s="20">
        <v>4.0</v>
      </c>
      <c r="M538" s="3" t="s">
        <v>15194</v>
      </c>
      <c r="N538" s="3" t="s">
        <v>15194</v>
      </c>
      <c r="O538" s="3" t="s">
        <v>14670</v>
      </c>
      <c r="P538" s="20">
        <v>2.0</v>
      </c>
      <c r="Q538" s="20">
        <v>0.0</v>
      </c>
      <c r="R538" s="20">
        <v>0.0</v>
      </c>
      <c r="S538" s="20">
        <v>2.0</v>
      </c>
      <c r="T538" s="2"/>
      <c r="U538" s="2"/>
    </row>
    <row r="539">
      <c r="A539" s="3" t="s">
        <v>15661</v>
      </c>
      <c r="B539" s="3" t="s">
        <v>14531</v>
      </c>
      <c r="C539" s="31">
        <v>46195.58333333333</v>
      </c>
      <c r="D539" s="31">
        <v>46195.60416666667</v>
      </c>
      <c r="E539" s="32">
        <v>0.5</v>
      </c>
      <c r="F539" s="2"/>
      <c r="G539" s="2"/>
      <c r="H539" s="3" t="s">
        <v>14399</v>
      </c>
      <c r="I539" s="3" t="s">
        <v>14400</v>
      </c>
      <c r="J539" s="3" t="s">
        <v>14401</v>
      </c>
      <c r="K539" s="3" t="s">
        <v>14402</v>
      </c>
      <c r="L539" s="20">
        <v>3.0</v>
      </c>
      <c r="M539" s="3" t="s">
        <v>15376</v>
      </c>
      <c r="N539" s="3" t="s">
        <v>15376</v>
      </c>
      <c r="O539" s="3" t="s">
        <v>15377</v>
      </c>
      <c r="P539" s="20">
        <v>0.0</v>
      </c>
      <c r="Q539" s="20">
        <v>0.0</v>
      </c>
      <c r="R539" s="20">
        <v>0.0</v>
      </c>
      <c r="S539" s="20">
        <v>3.0</v>
      </c>
      <c r="T539" s="2"/>
      <c r="U539" s="2"/>
    </row>
    <row r="540">
      <c r="A540" s="3" t="s">
        <v>15662</v>
      </c>
      <c r="B540" s="3" t="s">
        <v>14828</v>
      </c>
      <c r="C540" s="31">
        <v>46195.60416666667</v>
      </c>
      <c r="D540" s="31">
        <v>46195.625</v>
      </c>
      <c r="E540" s="32">
        <v>0.5</v>
      </c>
      <c r="F540" s="2"/>
      <c r="G540" s="3" t="s">
        <v>14912</v>
      </c>
      <c r="H540" s="3" t="s">
        <v>14399</v>
      </c>
      <c r="I540" s="3" t="s">
        <v>14431</v>
      </c>
      <c r="J540" s="3" t="s">
        <v>14684</v>
      </c>
      <c r="K540" s="3" t="s">
        <v>14402</v>
      </c>
      <c r="L540" s="20">
        <v>2.0</v>
      </c>
      <c r="M540" s="3" t="s">
        <v>15125</v>
      </c>
      <c r="N540" s="3" t="s">
        <v>15125</v>
      </c>
      <c r="O540" s="3" t="s">
        <v>14501</v>
      </c>
      <c r="P540" s="20">
        <v>2.0</v>
      </c>
      <c r="Q540" s="20">
        <v>0.0</v>
      </c>
      <c r="R540" s="20">
        <v>0.0</v>
      </c>
      <c r="S540" s="20">
        <v>0.0</v>
      </c>
      <c r="T540" s="2"/>
      <c r="U540" s="2"/>
    </row>
    <row r="541">
      <c r="A541" s="3" t="s">
        <v>15663</v>
      </c>
      <c r="B541" s="3" t="s">
        <v>14417</v>
      </c>
      <c r="C541" s="31">
        <v>46196.5</v>
      </c>
      <c r="D541" s="31">
        <v>46196.52083333333</v>
      </c>
      <c r="E541" s="32">
        <v>0.5</v>
      </c>
      <c r="F541" s="2"/>
      <c r="G541" s="3" t="s">
        <v>15086</v>
      </c>
      <c r="H541" s="3" t="s">
        <v>14399</v>
      </c>
      <c r="I541" s="3" t="s">
        <v>14431</v>
      </c>
      <c r="J541" s="3" t="s">
        <v>14401</v>
      </c>
      <c r="K541" s="3" t="s">
        <v>14402</v>
      </c>
      <c r="L541" s="20">
        <v>3.0</v>
      </c>
      <c r="M541" s="3" t="s">
        <v>15315</v>
      </c>
      <c r="N541" s="3" t="s">
        <v>15316</v>
      </c>
      <c r="O541" s="3" t="s">
        <v>15453</v>
      </c>
      <c r="P541" s="20">
        <v>2.0</v>
      </c>
      <c r="Q541" s="20">
        <v>0.0</v>
      </c>
      <c r="R541" s="20">
        <v>1.0</v>
      </c>
      <c r="S541" s="20">
        <v>0.0</v>
      </c>
      <c r="T541" s="2"/>
      <c r="U541" s="2"/>
    </row>
    <row r="542">
      <c r="A542" s="3" t="s">
        <v>15664</v>
      </c>
      <c r="B542" s="3" t="s">
        <v>14490</v>
      </c>
      <c r="C542" s="31">
        <v>46196.54166666667</v>
      </c>
      <c r="D542" s="31">
        <v>46196.5625</v>
      </c>
      <c r="E542" s="32">
        <v>0.5</v>
      </c>
      <c r="F542" s="2"/>
      <c r="G542" s="3" t="s">
        <v>14491</v>
      </c>
      <c r="H542" s="3" t="s">
        <v>14399</v>
      </c>
      <c r="I542" s="3" t="s">
        <v>14431</v>
      </c>
      <c r="J542" s="3" t="s">
        <v>14401</v>
      </c>
      <c r="K542" s="3" t="s">
        <v>14402</v>
      </c>
      <c r="L542" s="20">
        <v>4.0</v>
      </c>
      <c r="M542" s="3" t="s">
        <v>15387</v>
      </c>
      <c r="N542" s="3" t="s">
        <v>15387</v>
      </c>
      <c r="O542" s="3" t="s">
        <v>14744</v>
      </c>
      <c r="P542" s="20">
        <v>3.0</v>
      </c>
      <c r="Q542" s="20">
        <v>0.0</v>
      </c>
      <c r="R542" s="20">
        <v>0.0</v>
      </c>
      <c r="S542" s="20">
        <v>1.0</v>
      </c>
      <c r="T542" s="2"/>
      <c r="U542" s="2"/>
    </row>
    <row r="543">
      <c r="A543" s="3" t="s">
        <v>15665</v>
      </c>
      <c r="B543" s="3" t="s">
        <v>15082</v>
      </c>
      <c r="C543" s="31">
        <v>46196.5625</v>
      </c>
      <c r="D543" s="31">
        <v>46196.58333333333</v>
      </c>
      <c r="E543" s="32">
        <v>0.5</v>
      </c>
      <c r="G543" s="2"/>
      <c r="H543" s="3" t="s">
        <v>14399</v>
      </c>
      <c r="I543" s="3" t="s">
        <v>14431</v>
      </c>
      <c r="J543" s="3" t="s">
        <v>14684</v>
      </c>
      <c r="K543" s="3" t="s">
        <v>14402</v>
      </c>
      <c r="L543" s="20">
        <v>2.0</v>
      </c>
      <c r="M543" s="3" t="s">
        <v>15312</v>
      </c>
      <c r="N543" s="3" t="s">
        <v>15312</v>
      </c>
      <c r="O543" s="3" t="s">
        <v>14501</v>
      </c>
      <c r="P543" s="20">
        <v>2.0</v>
      </c>
      <c r="Q543" s="20">
        <v>0.0</v>
      </c>
      <c r="R543" s="20">
        <v>0.0</v>
      </c>
      <c r="S543" s="20">
        <v>0.0</v>
      </c>
      <c r="T543" s="2"/>
      <c r="U543" s="2"/>
    </row>
    <row r="544">
      <c r="A544" s="3" t="s">
        <v>15666</v>
      </c>
      <c r="B544" s="3" t="s">
        <v>15090</v>
      </c>
      <c r="C544" s="31">
        <v>46197.41666666667</v>
      </c>
      <c r="D544" s="31">
        <v>46197.4375</v>
      </c>
      <c r="E544" s="32">
        <v>0.5</v>
      </c>
      <c r="F544" s="2"/>
      <c r="G544" s="2"/>
      <c r="H544" s="3" t="s">
        <v>14399</v>
      </c>
      <c r="I544" s="3" t="s">
        <v>14431</v>
      </c>
      <c r="J544" s="3" t="s">
        <v>14612</v>
      </c>
      <c r="K544" s="3" t="s">
        <v>14402</v>
      </c>
      <c r="L544" s="20">
        <v>2.0</v>
      </c>
      <c r="M544" s="3" t="s">
        <v>14626</v>
      </c>
      <c r="N544" s="3" t="s">
        <v>14626</v>
      </c>
      <c r="O544" s="3" t="s">
        <v>14501</v>
      </c>
      <c r="P544" s="20">
        <v>2.0</v>
      </c>
      <c r="Q544" s="20">
        <v>0.0</v>
      </c>
      <c r="R544" s="20">
        <v>0.0</v>
      </c>
      <c r="S544" s="20">
        <v>0.0</v>
      </c>
      <c r="T544" s="2"/>
      <c r="U544" s="2"/>
    </row>
    <row r="545">
      <c r="A545" s="3" t="s">
        <v>15667</v>
      </c>
      <c r="B545" s="3" t="s">
        <v>15473</v>
      </c>
      <c r="C545" s="31">
        <v>46197.66666666667</v>
      </c>
      <c r="D545" s="31">
        <v>46197.77083333333</v>
      </c>
      <c r="E545" s="32">
        <v>2.5</v>
      </c>
      <c r="F545" s="2"/>
      <c r="G545" s="2"/>
      <c r="H545" s="3" t="s">
        <v>14399</v>
      </c>
      <c r="I545" s="3" t="s">
        <v>14746</v>
      </c>
      <c r="J545" s="3" t="s">
        <v>15474</v>
      </c>
      <c r="K545" s="3" t="s">
        <v>14402</v>
      </c>
      <c r="L545" s="20">
        <v>6.0</v>
      </c>
      <c r="M545" s="3" t="s">
        <v>15475</v>
      </c>
      <c r="N545" s="3" t="s">
        <v>15476</v>
      </c>
      <c r="O545" s="3" t="s">
        <v>15477</v>
      </c>
      <c r="P545" s="20">
        <v>2.0</v>
      </c>
      <c r="Q545" s="20">
        <v>1.0</v>
      </c>
      <c r="R545" s="20">
        <v>2.0</v>
      </c>
      <c r="S545" s="20">
        <v>1.0</v>
      </c>
      <c r="T545" s="2"/>
      <c r="U545" s="2"/>
    </row>
    <row r="546">
      <c r="A546" s="3" t="s">
        <v>15668</v>
      </c>
      <c r="B546" s="3" t="s">
        <v>14591</v>
      </c>
      <c r="C546" s="31">
        <v>46198.375</v>
      </c>
      <c r="D546" s="31">
        <v>46198.39583333333</v>
      </c>
      <c r="E546" s="32">
        <v>0.5</v>
      </c>
      <c r="G546" s="2"/>
      <c r="H546" s="3" t="s">
        <v>14399</v>
      </c>
      <c r="I546" s="3" t="s">
        <v>14431</v>
      </c>
      <c r="J546" s="3" t="s">
        <v>14401</v>
      </c>
      <c r="K546" s="3" t="s">
        <v>14402</v>
      </c>
      <c r="L546" s="20">
        <v>4.0</v>
      </c>
      <c r="M546" s="3" t="s">
        <v>15410</v>
      </c>
      <c r="N546" s="3" t="s">
        <v>15410</v>
      </c>
      <c r="O546" s="3" t="s">
        <v>15411</v>
      </c>
      <c r="P546" s="20">
        <v>2.0</v>
      </c>
      <c r="Q546" s="20">
        <v>0.0</v>
      </c>
      <c r="R546" s="20">
        <v>0.0</v>
      </c>
      <c r="S546" s="20">
        <v>2.0</v>
      </c>
      <c r="T546" s="2"/>
      <c r="U546" s="2"/>
    </row>
    <row r="547">
      <c r="A547" s="3" t="s">
        <v>15669</v>
      </c>
      <c r="B547" s="3" t="s">
        <v>14585</v>
      </c>
      <c r="C547" s="31">
        <v>46198.47916666667</v>
      </c>
      <c r="D547" s="31">
        <v>46198.5</v>
      </c>
      <c r="E547" s="32">
        <v>0.5</v>
      </c>
      <c r="F547" s="2"/>
      <c r="G547" s="2"/>
      <c r="H547" s="3" t="s">
        <v>14399</v>
      </c>
      <c r="I547" s="3" t="s">
        <v>14431</v>
      </c>
      <c r="J547" s="3" t="s">
        <v>14401</v>
      </c>
      <c r="K547" s="3" t="s">
        <v>14402</v>
      </c>
      <c r="L547" s="20">
        <v>2.0</v>
      </c>
      <c r="M547" s="3" t="s">
        <v>15239</v>
      </c>
      <c r="N547" s="3" t="s">
        <v>15239</v>
      </c>
      <c r="O547" s="3" t="s">
        <v>14501</v>
      </c>
      <c r="P547" s="20">
        <v>2.0</v>
      </c>
      <c r="Q547" s="20">
        <v>0.0</v>
      </c>
      <c r="R547" s="20">
        <v>0.0</v>
      </c>
      <c r="S547" s="20">
        <v>0.0</v>
      </c>
      <c r="T547" s="2"/>
      <c r="U547" s="2"/>
    </row>
    <row r="548">
      <c r="A548" s="3" t="s">
        <v>15670</v>
      </c>
      <c r="B548" s="3" t="s">
        <v>15213</v>
      </c>
      <c r="C548" s="31">
        <v>46198.5</v>
      </c>
      <c r="D548" s="31">
        <v>46198.52083333333</v>
      </c>
      <c r="E548" s="32">
        <v>0.5</v>
      </c>
      <c r="G548" s="2"/>
      <c r="H548" s="3" t="s">
        <v>14399</v>
      </c>
      <c r="I548" s="3" t="s">
        <v>14431</v>
      </c>
      <c r="J548" s="3" t="s">
        <v>14684</v>
      </c>
      <c r="K548" s="3" t="s">
        <v>14402</v>
      </c>
      <c r="L548" s="20">
        <v>2.0</v>
      </c>
      <c r="M548" s="3" t="s">
        <v>15214</v>
      </c>
      <c r="N548" s="3" t="s">
        <v>15214</v>
      </c>
      <c r="O548" s="3" t="s">
        <v>14501</v>
      </c>
      <c r="P548" s="20">
        <v>2.0</v>
      </c>
      <c r="Q548" s="20">
        <v>0.0</v>
      </c>
      <c r="R548" s="20">
        <v>0.0</v>
      </c>
      <c r="S548" s="20">
        <v>0.0</v>
      </c>
      <c r="T548" s="2"/>
      <c r="U548" s="2"/>
    </row>
    <row r="549">
      <c r="A549" s="3" t="s">
        <v>15671</v>
      </c>
      <c r="B549" s="3" t="s">
        <v>14782</v>
      </c>
      <c r="C549" s="31">
        <v>46198.52083333333</v>
      </c>
      <c r="D549" s="31">
        <v>46198.54166666667</v>
      </c>
      <c r="E549" s="32">
        <v>0.5</v>
      </c>
      <c r="F549" s="2"/>
      <c r="G549" s="2"/>
      <c r="H549" s="3" t="s">
        <v>14399</v>
      </c>
      <c r="I549" s="3" t="s">
        <v>14431</v>
      </c>
      <c r="J549" s="3" t="s">
        <v>14401</v>
      </c>
      <c r="K549" s="3" t="s">
        <v>14402</v>
      </c>
      <c r="L549" s="20">
        <v>5.0</v>
      </c>
      <c r="M549" s="3" t="s">
        <v>15419</v>
      </c>
      <c r="N549" s="3" t="s">
        <v>15419</v>
      </c>
      <c r="O549" s="3" t="s">
        <v>14529</v>
      </c>
      <c r="P549" s="20">
        <v>5.0</v>
      </c>
      <c r="Q549" s="20">
        <v>0.0</v>
      </c>
      <c r="R549" s="20">
        <v>0.0</v>
      </c>
      <c r="S549" s="20">
        <v>0.0</v>
      </c>
      <c r="T549" s="2"/>
      <c r="U549" s="2"/>
    </row>
    <row r="550">
      <c r="A550" s="3" t="s">
        <v>15672</v>
      </c>
      <c r="B550" s="3" t="s">
        <v>15221</v>
      </c>
      <c r="C550" s="31">
        <v>46198.5625</v>
      </c>
      <c r="D550" s="31">
        <v>46198.58333333333</v>
      </c>
      <c r="E550" s="32">
        <v>0.5</v>
      </c>
      <c r="F550" s="2"/>
      <c r="G550" s="3" t="s">
        <v>15222</v>
      </c>
      <c r="H550" s="3" t="s">
        <v>14399</v>
      </c>
      <c r="I550" s="3" t="s">
        <v>14431</v>
      </c>
      <c r="J550" s="3" t="s">
        <v>14684</v>
      </c>
      <c r="K550" s="3" t="s">
        <v>14402</v>
      </c>
      <c r="L550" s="20">
        <v>3.0</v>
      </c>
      <c r="M550" s="3" t="s">
        <v>15427</v>
      </c>
      <c r="N550" s="3" t="s">
        <v>15427</v>
      </c>
      <c r="O550" s="3" t="s">
        <v>14831</v>
      </c>
      <c r="P550" s="20">
        <v>2.0</v>
      </c>
      <c r="Q550" s="20">
        <v>0.0</v>
      </c>
      <c r="R550" s="20">
        <v>0.0</v>
      </c>
      <c r="S550" s="20">
        <v>1.0</v>
      </c>
      <c r="T550" s="2"/>
      <c r="U550" s="2"/>
    </row>
    <row r="551">
      <c r="A551" s="3" t="s">
        <v>15673</v>
      </c>
      <c r="B551" s="3" t="s">
        <v>14837</v>
      </c>
      <c r="C551" s="31">
        <v>46199.39583333333</v>
      </c>
      <c r="D551" s="31">
        <v>46199.41666666667</v>
      </c>
      <c r="E551" s="32">
        <v>0.5</v>
      </c>
      <c r="F551" s="2"/>
      <c r="G551" s="2"/>
      <c r="H551" s="3" t="s">
        <v>14399</v>
      </c>
      <c r="I551" s="3" t="s">
        <v>14431</v>
      </c>
      <c r="J551" s="3" t="s">
        <v>14684</v>
      </c>
      <c r="K551" s="3" t="s">
        <v>14402</v>
      </c>
      <c r="L551" s="20">
        <v>5.0</v>
      </c>
      <c r="M551" s="3" t="s">
        <v>15434</v>
      </c>
      <c r="N551" s="3" t="s">
        <v>15434</v>
      </c>
      <c r="O551" s="3" t="s">
        <v>15435</v>
      </c>
      <c r="P551" s="20">
        <v>2.0</v>
      </c>
      <c r="Q551" s="20">
        <v>0.0</v>
      </c>
      <c r="R551" s="20">
        <v>0.0</v>
      </c>
      <c r="S551" s="20">
        <v>3.0</v>
      </c>
      <c r="T551" s="2"/>
      <c r="U551" s="2"/>
    </row>
    <row r="552">
      <c r="A552" s="3" t="s">
        <v>15674</v>
      </c>
      <c r="B552" s="3" t="s">
        <v>14508</v>
      </c>
      <c r="C552" s="31">
        <v>46199.41666666667</v>
      </c>
      <c r="D552" s="31">
        <v>46199.4375</v>
      </c>
      <c r="E552" s="32">
        <v>0.5</v>
      </c>
      <c r="F552" s="2"/>
      <c r="G552" s="2"/>
      <c r="H552" s="3" t="s">
        <v>14399</v>
      </c>
      <c r="I552" s="3" t="s">
        <v>14431</v>
      </c>
      <c r="J552" s="3" t="s">
        <v>14684</v>
      </c>
      <c r="K552" s="3" t="s">
        <v>14402</v>
      </c>
      <c r="L552" s="20">
        <v>4.0</v>
      </c>
      <c r="M552" s="3" t="s">
        <v>15344</v>
      </c>
      <c r="N552" s="3" t="s">
        <v>15344</v>
      </c>
      <c r="O552" s="3" t="s">
        <v>14493</v>
      </c>
      <c r="P552" s="20">
        <v>2.0</v>
      </c>
      <c r="Q552" s="20">
        <v>0.0</v>
      </c>
      <c r="R552" s="20">
        <v>0.0</v>
      </c>
      <c r="S552" s="20">
        <v>2.0</v>
      </c>
      <c r="T552" s="2"/>
      <c r="U552" s="2"/>
    </row>
    <row r="553">
      <c r="A553" s="3" t="s">
        <v>15675</v>
      </c>
      <c r="B553" s="3" t="s">
        <v>14920</v>
      </c>
      <c r="C553" s="31">
        <v>46199.47916666667</v>
      </c>
      <c r="D553" s="31">
        <v>46199.52083333333</v>
      </c>
      <c r="E553" s="32">
        <v>1.0</v>
      </c>
      <c r="F553" s="2"/>
      <c r="G553" s="2"/>
      <c r="H553" s="3" t="s">
        <v>14399</v>
      </c>
      <c r="I553" s="3" t="s">
        <v>14431</v>
      </c>
      <c r="J553" s="3" t="s">
        <v>14684</v>
      </c>
      <c r="K553" s="3" t="s">
        <v>14402</v>
      </c>
      <c r="L553" s="20">
        <v>2.0</v>
      </c>
      <c r="M553" s="3" t="s">
        <v>15073</v>
      </c>
      <c r="N553" s="3" t="s">
        <v>15073</v>
      </c>
      <c r="O553" s="3" t="s">
        <v>14501</v>
      </c>
      <c r="P553" s="20">
        <v>2.0</v>
      </c>
      <c r="Q553" s="20">
        <v>0.0</v>
      </c>
      <c r="R553" s="20">
        <v>0.0</v>
      </c>
      <c r="S553" s="20">
        <v>0.0</v>
      </c>
      <c r="T553" s="2"/>
      <c r="U553" s="2"/>
    </row>
    <row r="554">
      <c r="A554" s="3" t="s">
        <v>15676</v>
      </c>
      <c r="B554" s="3" t="s">
        <v>15443</v>
      </c>
      <c r="C554" s="31">
        <v>46202.58333333333</v>
      </c>
      <c r="D554" s="31">
        <v>46202.60416666667</v>
      </c>
      <c r="E554" s="32">
        <v>0.5</v>
      </c>
      <c r="F554" s="2"/>
      <c r="G554" s="2"/>
      <c r="H554" s="3" t="s">
        <v>14399</v>
      </c>
      <c r="I554" s="3" t="s">
        <v>14431</v>
      </c>
      <c r="J554" s="3" t="s">
        <v>14684</v>
      </c>
      <c r="K554" s="3" t="s">
        <v>14402</v>
      </c>
      <c r="L554" s="20">
        <v>3.0</v>
      </c>
      <c r="M554" s="3" t="s">
        <v>15444</v>
      </c>
      <c r="N554" s="3" t="s">
        <v>15444</v>
      </c>
      <c r="O554" s="3" t="s">
        <v>14623</v>
      </c>
      <c r="P554" s="20">
        <v>2.0</v>
      </c>
      <c r="Q554" s="20">
        <v>0.0</v>
      </c>
      <c r="R554" s="20">
        <v>0.0</v>
      </c>
      <c r="S554" s="20">
        <v>1.0</v>
      </c>
      <c r="T554" s="2"/>
      <c r="U554" s="2"/>
    </row>
    <row r="555">
      <c r="A555" s="3" t="s">
        <v>15677</v>
      </c>
      <c r="B555" s="3" t="s">
        <v>14828</v>
      </c>
      <c r="C555" s="31">
        <v>46202.60416666667</v>
      </c>
      <c r="D555" s="31">
        <v>46202.625</v>
      </c>
      <c r="E555" s="32">
        <v>0.5</v>
      </c>
      <c r="G555" s="3" t="s">
        <v>14912</v>
      </c>
      <c r="H555" s="3" t="s">
        <v>14399</v>
      </c>
      <c r="I555" s="3" t="s">
        <v>14431</v>
      </c>
      <c r="J555" s="3" t="s">
        <v>14684</v>
      </c>
      <c r="K555" s="3" t="s">
        <v>14402</v>
      </c>
      <c r="L555" s="20">
        <v>2.0</v>
      </c>
      <c r="M555" s="3" t="s">
        <v>15125</v>
      </c>
      <c r="N555" s="3" t="s">
        <v>15125</v>
      </c>
      <c r="O555" s="3" t="s">
        <v>14501</v>
      </c>
      <c r="P555" s="20">
        <v>2.0</v>
      </c>
      <c r="Q555" s="20">
        <v>0.0</v>
      </c>
      <c r="R555" s="20">
        <v>0.0</v>
      </c>
      <c r="S555" s="20">
        <v>0.0</v>
      </c>
      <c r="T555" s="2"/>
      <c r="U555" s="2"/>
    </row>
    <row r="556">
      <c r="A556" s="3" t="s">
        <v>15678</v>
      </c>
      <c r="B556" s="3" t="s">
        <v>14417</v>
      </c>
      <c r="C556" s="31">
        <v>46203.5</v>
      </c>
      <c r="D556" s="31">
        <v>46203.52083333333</v>
      </c>
      <c r="E556" s="32">
        <v>0.5</v>
      </c>
      <c r="F556" s="2"/>
      <c r="G556" s="3" t="s">
        <v>15086</v>
      </c>
      <c r="H556" s="3" t="s">
        <v>14399</v>
      </c>
      <c r="I556" s="3" t="s">
        <v>14431</v>
      </c>
      <c r="J556" s="3" t="s">
        <v>14401</v>
      </c>
      <c r="K556" s="3" t="s">
        <v>14402</v>
      </c>
      <c r="L556" s="20">
        <v>3.0</v>
      </c>
      <c r="M556" s="3" t="s">
        <v>15315</v>
      </c>
      <c r="N556" s="3" t="s">
        <v>15316</v>
      </c>
      <c r="O556" s="3" t="s">
        <v>15453</v>
      </c>
      <c r="P556" s="20">
        <v>2.0</v>
      </c>
      <c r="Q556" s="20">
        <v>0.0</v>
      </c>
      <c r="R556" s="20">
        <v>1.0</v>
      </c>
      <c r="S556" s="20">
        <v>0.0</v>
      </c>
      <c r="T556" s="2"/>
      <c r="U556" s="2"/>
    </row>
    <row r="557">
      <c r="A557" s="3" t="s">
        <v>15679</v>
      </c>
      <c r="B557" s="3" t="s">
        <v>15090</v>
      </c>
      <c r="C557" s="31">
        <v>46204.41666666667</v>
      </c>
      <c r="D557" s="31">
        <v>46204.4375</v>
      </c>
      <c r="E557" s="32">
        <v>0.5</v>
      </c>
      <c r="F557" s="2"/>
      <c r="G557" s="2"/>
      <c r="H557" s="3" t="s">
        <v>14399</v>
      </c>
      <c r="I557" s="3" t="s">
        <v>14431</v>
      </c>
      <c r="J557" s="3" t="s">
        <v>14612</v>
      </c>
      <c r="K557" s="3" t="s">
        <v>14402</v>
      </c>
      <c r="L557" s="20">
        <v>2.0</v>
      </c>
      <c r="M557" s="3" t="s">
        <v>14626</v>
      </c>
      <c r="N557" s="3" t="s">
        <v>14626</v>
      </c>
      <c r="O557" s="3" t="s">
        <v>14501</v>
      </c>
      <c r="P557" s="20">
        <v>2.0</v>
      </c>
      <c r="Q557" s="20">
        <v>0.0</v>
      </c>
      <c r="R557" s="20">
        <v>0.0</v>
      </c>
      <c r="S557" s="20">
        <v>0.0</v>
      </c>
      <c r="T557" s="2"/>
      <c r="U557" s="2"/>
    </row>
    <row r="558">
      <c r="A558" s="3" t="s">
        <v>15680</v>
      </c>
      <c r="B558" s="3" t="s">
        <v>14548</v>
      </c>
      <c r="C558" s="31">
        <v>46204.54166666667</v>
      </c>
      <c r="D558" s="31">
        <v>46204.5625</v>
      </c>
      <c r="E558" s="32">
        <v>0.5</v>
      </c>
      <c r="F558" s="2"/>
      <c r="G558" s="2"/>
      <c r="H558" s="3" t="s">
        <v>14399</v>
      </c>
      <c r="I558" s="3" t="s">
        <v>14431</v>
      </c>
      <c r="J558" s="3" t="s">
        <v>14401</v>
      </c>
      <c r="K558" s="3" t="s">
        <v>14402</v>
      </c>
      <c r="L558" s="20">
        <v>3.0</v>
      </c>
      <c r="M558" s="3" t="s">
        <v>15332</v>
      </c>
      <c r="N558" s="3" t="s">
        <v>15332</v>
      </c>
      <c r="O558" s="3" t="s">
        <v>14550</v>
      </c>
      <c r="P558" s="20">
        <v>3.0</v>
      </c>
      <c r="Q558" s="20">
        <v>0.0</v>
      </c>
      <c r="R558" s="20">
        <v>0.0</v>
      </c>
      <c r="S558" s="20">
        <v>0.0</v>
      </c>
      <c r="T558" s="2"/>
      <c r="U558" s="2"/>
    </row>
    <row r="559">
      <c r="A559" s="3" t="s">
        <v>15681</v>
      </c>
      <c r="B559" s="3" t="s">
        <v>15201</v>
      </c>
      <c r="C559" s="31">
        <v>46205.39583333333</v>
      </c>
      <c r="D559" s="31">
        <v>46205.41666666667</v>
      </c>
      <c r="E559" s="32">
        <v>0.5</v>
      </c>
      <c r="F559" s="2"/>
      <c r="G559" s="2"/>
      <c r="H559" s="3" t="s">
        <v>14399</v>
      </c>
      <c r="I559" s="3" t="s">
        <v>14431</v>
      </c>
      <c r="J559" s="3" t="s">
        <v>14425</v>
      </c>
      <c r="K559" s="3" t="s">
        <v>14402</v>
      </c>
      <c r="L559" s="20">
        <v>6.0</v>
      </c>
      <c r="M559" s="3" t="s">
        <v>15417</v>
      </c>
      <c r="N559" s="3" t="s">
        <v>15417</v>
      </c>
      <c r="O559" s="3" t="s">
        <v>14449</v>
      </c>
      <c r="P559" s="20">
        <v>4.0</v>
      </c>
      <c r="Q559" s="20">
        <v>0.0</v>
      </c>
      <c r="R559" s="20">
        <v>0.0</v>
      </c>
      <c r="S559" s="20">
        <v>2.0</v>
      </c>
      <c r="T559" s="2"/>
      <c r="U559" s="2"/>
    </row>
    <row r="560">
      <c r="A560" s="3" t="s">
        <v>15682</v>
      </c>
      <c r="B560" s="3" t="s">
        <v>14430</v>
      </c>
      <c r="C560" s="31">
        <v>46205.4375</v>
      </c>
      <c r="D560" s="31">
        <v>46205.45833333333</v>
      </c>
      <c r="E560" s="32">
        <v>0.5</v>
      </c>
      <c r="F560" s="2"/>
      <c r="G560" s="2"/>
      <c r="H560" s="3" t="s">
        <v>14399</v>
      </c>
      <c r="I560" s="3" t="s">
        <v>14431</v>
      </c>
      <c r="J560" s="3" t="s">
        <v>14401</v>
      </c>
      <c r="K560" s="3" t="s">
        <v>14402</v>
      </c>
      <c r="L560" s="20">
        <v>3.0</v>
      </c>
      <c r="M560" s="3" t="s">
        <v>15440</v>
      </c>
      <c r="N560" s="3" t="s">
        <v>15460</v>
      </c>
      <c r="O560" s="3" t="s">
        <v>14550</v>
      </c>
      <c r="P560" s="20">
        <v>3.0</v>
      </c>
      <c r="Q560" s="20">
        <v>0.0</v>
      </c>
      <c r="R560" s="20">
        <v>0.0</v>
      </c>
      <c r="S560" s="20">
        <v>0.0</v>
      </c>
      <c r="T560" s="2"/>
      <c r="U560" s="2"/>
    </row>
    <row r="561">
      <c r="A561" s="3" t="s">
        <v>15683</v>
      </c>
      <c r="B561" s="3" t="s">
        <v>14438</v>
      </c>
      <c r="C561" s="31">
        <v>46205.58333333333</v>
      </c>
      <c r="D561" s="31">
        <v>46205.60416666667</v>
      </c>
      <c r="E561" s="32">
        <v>0.5</v>
      </c>
      <c r="F561" s="2"/>
      <c r="G561" s="2"/>
      <c r="H561" s="3" t="s">
        <v>14399</v>
      </c>
      <c r="I561" s="3" t="s">
        <v>14431</v>
      </c>
      <c r="J561" s="3" t="s">
        <v>14401</v>
      </c>
      <c r="K561" s="3" t="s">
        <v>14402</v>
      </c>
      <c r="L561" s="20">
        <v>6.0</v>
      </c>
      <c r="M561" s="3" t="s">
        <v>15369</v>
      </c>
      <c r="N561" s="3" t="s">
        <v>15369</v>
      </c>
      <c r="O561" s="3" t="s">
        <v>15462</v>
      </c>
      <c r="P561" s="20">
        <v>1.0</v>
      </c>
      <c r="Q561" s="20">
        <v>3.0</v>
      </c>
      <c r="R561" s="20">
        <v>0.0</v>
      </c>
      <c r="S561" s="20">
        <v>2.0</v>
      </c>
      <c r="T561" s="2"/>
      <c r="U561" s="2"/>
    </row>
    <row r="562">
      <c r="A562" s="3" t="s">
        <v>15684</v>
      </c>
      <c r="B562" s="3" t="s">
        <v>14407</v>
      </c>
      <c r="C562" s="31">
        <v>46206.39583333333</v>
      </c>
      <c r="D562" s="31">
        <v>46206.41666666667</v>
      </c>
      <c r="E562" s="32">
        <v>0.5</v>
      </c>
      <c r="G562" s="5" t="s">
        <v>15430</v>
      </c>
      <c r="H562" s="3" t="s">
        <v>14399</v>
      </c>
      <c r="I562" s="3" t="s">
        <v>14746</v>
      </c>
      <c r="J562" s="3" t="s">
        <v>14401</v>
      </c>
      <c r="K562" s="3" t="s">
        <v>14402</v>
      </c>
      <c r="L562" s="20">
        <v>3.0</v>
      </c>
      <c r="M562" s="3" t="s">
        <v>15431</v>
      </c>
      <c r="N562" s="3" t="s">
        <v>15431</v>
      </c>
      <c r="O562" s="3" t="s">
        <v>15432</v>
      </c>
      <c r="P562" s="20">
        <v>1.0</v>
      </c>
      <c r="Q562" s="20">
        <v>2.0</v>
      </c>
      <c r="R562" s="20">
        <v>0.0</v>
      </c>
      <c r="S562" s="20">
        <v>0.0</v>
      </c>
      <c r="T562" s="2"/>
      <c r="U562" s="2"/>
    </row>
    <row r="563">
      <c r="A563" s="3" t="s">
        <v>15685</v>
      </c>
      <c r="B563" s="3" t="s">
        <v>14920</v>
      </c>
      <c r="C563" s="31">
        <v>46206.47916666667</v>
      </c>
      <c r="D563" s="31">
        <v>46206.52083333333</v>
      </c>
      <c r="E563" s="32">
        <v>1.0</v>
      </c>
      <c r="F563" s="2"/>
      <c r="G563" s="2"/>
      <c r="H563" s="3" t="s">
        <v>14399</v>
      </c>
      <c r="I563" s="3" t="s">
        <v>14431</v>
      </c>
      <c r="J563" s="3" t="s">
        <v>14684</v>
      </c>
      <c r="K563" s="3" t="s">
        <v>14402</v>
      </c>
      <c r="L563" s="20">
        <v>2.0</v>
      </c>
      <c r="M563" s="3" t="s">
        <v>15073</v>
      </c>
      <c r="N563" s="3" t="s">
        <v>15073</v>
      </c>
      <c r="O563" s="3" t="s">
        <v>14501</v>
      </c>
      <c r="P563" s="20">
        <v>2.0</v>
      </c>
      <c r="Q563" s="20">
        <v>0.0</v>
      </c>
      <c r="R563" s="20">
        <v>0.0</v>
      </c>
      <c r="S563" s="20">
        <v>0.0</v>
      </c>
      <c r="T563" s="2"/>
      <c r="U563" s="2"/>
    </row>
    <row r="564">
      <c r="A564" s="3" t="s">
        <v>15686</v>
      </c>
      <c r="B564" s="3" t="s">
        <v>14442</v>
      </c>
      <c r="C564" s="31">
        <v>46206.54166666667</v>
      </c>
      <c r="D564" s="31">
        <v>46206.5625</v>
      </c>
      <c r="E564" s="32">
        <v>0.5</v>
      </c>
      <c r="F564" s="2"/>
      <c r="G564" s="2"/>
      <c r="H564" s="3" t="s">
        <v>14399</v>
      </c>
      <c r="I564" s="3" t="s">
        <v>14431</v>
      </c>
      <c r="J564" s="3" t="s">
        <v>14684</v>
      </c>
      <c r="K564" s="3" t="s">
        <v>14402</v>
      </c>
      <c r="L564" s="20">
        <v>5.0</v>
      </c>
      <c r="M564" s="3" t="s">
        <v>14812</v>
      </c>
      <c r="N564" s="3" t="s">
        <v>14813</v>
      </c>
      <c r="O564" s="3" t="s">
        <v>14609</v>
      </c>
      <c r="P564" s="20">
        <v>2.0</v>
      </c>
      <c r="Q564" s="20">
        <v>0.0</v>
      </c>
      <c r="R564" s="20">
        <v>0.0</v>
      </c>
      <c r="S564" s="20">
        <v>3.0</v>
      </c>
      <c r="T564" s="2"/>
      <c r="U564" s="2"/>
    </row>
    <row r="565">
      <c r="A565" s="3" t="s">
        <v>15687</v>
      </c>
      <c r="B565" s="3" t="s">
        <v>15465</v>
      </c>
      <c r="C565" s="31">
        <v>46209.54166666667</v>
      </c>
      <c r="D565" s="31">
        <v>46209.5625</v>
      </c>
      <c r="E565" s="32">
        <v>0.5</v>
      </c>
      <c r="F565" s="2"/>
      <c r="G565" s="3" t="s">
        <v>15466</v>
      </c>
      <c r="H565" s="3" t="s">
        <v>14399</v>
      </c>
      <c r="I565" s="3" t="s">
        <v>14431</v>
      </c>
      <c r="J565" s="3" t="s">
        <v>14684</v>
      </c>
      <c r="K565" s="3" t="s">
        <v>14402</v>
      </c>
      <c r="L565" s="20">
        <v>4.0</v>
      </c>
      <c r="M565" s="3" t="s">
        <v>15194</v>
      </c>
      <c r="N565" s="3" t="s">
        <v>15194</v>
      </c>
      <c r="O565" s="3" t="s">
        <v>14670</v>
      </c>
      <c r="P565" s="20">
        <v>2.0</v>
      </c>
      <c r="Q565" s="20">
        <v>0.0</v>
      </c>
      <c r="R565" s="20">
        <v>0.0</v>
      </c>
      <c r="S565" s="20">
        <v>2.0</v>
      </c>
      <c r="T565" s="2"/>
      <c r="U565" s="2"/>
    </row>
    <row r="566">
      <c r="A566" s="3" t="s">
        <v>15688</v>
      </c>
      <c r="B566" s="3" t="s">
        <v>14531</v>
      </c>
      <c r="C566" s="31">
        <v>46209.58333333333</v>
      </c>
      <c r="D566" s="31">
        <v>46209.60416666667</v>
      </c>
      <c r="E566" s="32">
        <v>0.5</v>
      </c>
      <c r="G566" s="2"/>
      <c r="H566" s="3" t="s">
        <v>14399</v>
      </c>
      <c r="I566" s="3" t="s">
        <v>14400</v>
      </c>
      <c r="J566" s="3" t="s">
        <v>14401</v>
      </c>
      <c r="K566" s="3" t="s">
        <v>14402</v>
      </c>
      <c r="L566" s="20">
        <v>3.0</v>
      </c>
      <c r="M566" s="3" t="s">
        <v>15376</v>
      </c>
      <c r="N566" s="3" t="s">
        <v>15376</v>
      </c>
      <c r="O566" s="3" t="s">
        <v>15377</v>
      </c>
      <c r="P566" s="20">
        <v>0.0</v>
      </c>
      <c r="Q566" s="20">
        <v>0.0</v>
      </c>
      <c r="R566" s="20">
        <v>0.0</v>
      </c>
      <c r="S566" s="20">
        <v>3.0</v>
      </c>
      <c r="T566" s="2"/>
      <c r="U566" s="2"/>
    </row>
    <row r="567">
      <c r="A567" s="3" t="s">
        <v>15689</v>
      </c>
      <c r="B567" s="3" t="s">
        <v>14828</v>
      </c>
      <c r="C567" s="31">
        <v>46209.60416666667</v>
      </c>
      <c r="D567" s="31">
        <v>46209.625</v>
      </c>
      <c r="E567" s="32">
        <v>0.5</v>
      </c>
      <c r="G567" s="3" t="s">
        <v>14912</v>
      </c>
      <c r="H567" s="3" t="s">
        <v>14399</v>
      </c>
      <c r="I567" s="3" t="s">
        <v>14431</v>
      </c>
      <c r="J567" s="3" t="s">
        <v>14684</v>
      </c>
      <c r="K567" s="3" t="s">
        <v>14402</v>
      </c>
      <c r="L567" s="20">
        <v>2.0</v>
      </c>
      <c r="M567" s="3" t="s">
        <v>15125</v>
      </c>
      <c r="N567" s="3" t="s">
        <v>15125</v>
      </c>
      <c r="O567" s="3" t="s">
        <v>14501</v>
      </c>
      <c r="P567" s="20">
        <v>2.0</v>
      </c>
      <c r="Q567" s="20">
        <v>0.0</v>
      </c>
      <c r="R567" s="20">
        <v>0.0</v>
      </c>
      <c r="S567" s="20">
        <v>0.0</v>
      </c>
      <c r="T567" s="2"/>
      <c r="U567" s="2"/>
    </row>
    <row r="568">
      <c r="A568" s="3" t="s">
        <v>15690</v>
      </c>
      <c r="B568" s="3" t="s">
        <v>14417</v>
      </c>
      <c r="C568" s="31">
        <v>46210.5</v>
      </c>
      <c r="D568" s="31">
        <v>46210.52083333333</v>
      </c>
      <c r="E568" s="32">
        <v>0.5</v>
      </c>
      <c r="G568" s="3" t="s">
        <v>15086</v>
      </c>
      <c r="H568" s="3" t="s">
        <v>14399</v>
      </c>
      <c r="I568" s="3" t="s">
        <v>14431</v>
      </c>
      <c r="J568" s="3" t="s">
        <v>14401</v>
      </c>
      <c r="K568" s="3" t="s">
        <v>14402</v>
      </c>
      <c r="L568" s="20">
        <v>3.0</v>
      </c>
      <c r="M568" s="3" t="s">
        <v>15315</v>
      </c>
      <c r="N568" s="3" t="s">
        <v>15316</v>
      </c>
      <c r="O568" s="3" t="s">
        <v>15453</v>
      </c>
      <c r="P568" s="20">
        <v>2.0</v>
      </c>
      <c r="Q568" s="20">
        <v>0.0</v>
      </c>
      <c r="R568" s="20">
        <v>1.0</v>
      </c>
      <c r="S568" s="20">
        <v>0.0</v>
      </c>
      <c r="T568" s="2"/>
      <c r="U568" s="2"/>
    </row>
    <row r="569">
      <c r="A569" s="3" t="s">
        <v>15691</v>
      </c>
      <c r="B569" s="3" t="s">
        <v>15082</v>
      </c>
      <c r="C569" s="31">
        <v>46210.5625</v>
      </c>
      <c r="D569" s="31">
        <v>46210.58333333333</v>
      </c>
      <c r="E569" s="32">
        <v>0.5</v>
      </c>
      <c r="F569" s="2"/>
      <c r="G569" s="2"/>
      <c r="H569" s="3" t="s">
        <v>14399</v>
      </c>
      <c r="I569" s="3" t="s">
        <v>14431</v>
      </c>
      <c r="J569" s="3" t="s">
        <v>14684</v>
      </c>
      <c r="K569" s="3" t="s">
        <v>14402</v>
      </c>
      <c r="L569" s="20">
        <v>2.0</v>
      </c>
      <c r="M569" s="3" t="s">
        <v>15312</v>
      </c>
      <c r="N569" s="3" t="s">
        <v>15312</v>
      </c>
      <c r="O569" s="3" t="s">
        <v>14501</v>
      </c>
      <c r="P569" s="20">
        <v>2.0</v>
      </c>
      <c r="Q569" s="20">
        <v>0.0</v>
      </c>
      <c r="R569" s="20">
        <v>0.0</v>
      </c>
      <c r="S569" s="20">
        <v>0.0</v>
      </c>
      <c r="T569" s="2"/>
      <c r="U569" s="2"/>
    </row>
    <row r="570">
      <c r="A570" s="3" t="s">
        <v>15692</v>
      </c>
      <c r="B570" s="3" t="s">
        <v>15157</v>
      </c>
      <c r="C570" s="31">
        <v>46210.58333333333</v>
      </c>
      <c r="D570" s="31">
        <v>46210.60416666667</v>
      </c>
      <c r="E570" s="32">
        <v>0.5</v>
      </c>
      <c r="F570" s="2"/>
      <c r="G570" s="3" t="s">
        <v>15158</v>
      </c>
      <c r="H570" s="3" t="s">
        <v>14399</v>
      </c>
      <c r="I570" s="3" t="s">
        <v>14431</v>
      </c>
      <c r="J570" s="3" t="s">
        <v>14401</v>
      </c>
      <c r="K570" s="3" t="s">
        <v>14402</v>
      </c>
      <c r="L570" s="20">
        <v>6.0</v>
      </c>
      <c r="M570" s="3" t="s">
        <v>15394</v>
      </c>
      <c r="N570" s="3" t="s">
        <v>15395</v>
      </c>
      <c r="O570" s="3" t="s">
        <v>15396</v>
      </c>
      <c r="P570" s="20">
        <v>1.0</v>
      </c>
      <c r="Q570" s="20">
        <v>0.0</v>
      </c>
      <c r="R570" s="20">
        <v>1.0</v>
      </c>
      <c r="S570" s="20">
        <v>4.0</v>
      </c>
      <c r="T570" s="2"/>
      <c r="U570" s="2"/>
    </row>
    <row r="571">
      <c r="A571" s="3" t="s">
        <v>15693</v>
      </c>
      <c r="B571" s="3" t="s">
        <v>15090</v>
      </c>
      <c r="C571" s="31">
        <v>46211.41666666667</v>
      </c>
      <c r="D571" s="31">
        <v>46211.4375</v>
      </c>
      <c r="E571" s="32">
        <v>0.5</v>
      </c>
      <c r="F571" s="2"/>
      <c r="G571" s="2"/>
      <c r="H571" s="3" t="s">
        <v>14399</v>
      </c>
      <c r="I571" s="3" t="s">
        <v>14431</v>
      </c>
      <c r="J571" s="3" t="s">
        <v>14612</v>
      </c>
      <c r="K571" s="3" t="s">
        <v>14402</v>
      </c>
      <c r="L571" s="20">
        <v>2.0</v>
      </c>
      <c r="M571" s="3" t="s">
        <v>14626</v>
      </c>
      <c r="N571" s="3" t="s">
        <v>14626</v>
      </c>
      <c r="O571" s="3" t="s">
        <v>14501</v>
      </c>
      <c r="P571" s="20">
        <v>2.0</v>
      </c>
      <c r="Q571" s="20">
        <v>0.0</v>
      </c>
      <c r="R571" s="20">
        <v>0.0</v>
      </c>
      <c r="S571" s="20">
        <v>0.0</v>
      </c>
      <c r="T571" s="2"/>
      <c r="U571" s="2"/>
    </row>
    <row r="572">
      <c r="A572" s="3" t="s">
        <v>15694</v>
      </c>
      <c r="B572" s="3" t="s">
        <v>15473</v>
      </c>
      <c r="C572" s="31">
        <v>46211.66666666667</v>
      </c>
      <c r="D572" s="31">
        <v>46211.77083333333</v>
      </c>
      <c r="E572" s="32">
        <v>2.5</v>
      </c>
      <c r="F572" s="2"/>
      <c r="G572" s="2"/>
      <c r="H572" s="3" t="s">
        <v>14399</v>
      </c>
      <c r="I572" s="3" t="s">
        <v>14746</v>
      </c>
      <c r="J572" s="3" t="s">
        <v>15474</v>
      </c>
      <c r="K572" s="3" t="s">
        <v>14402</v>
      </c>
      <c r="L572" s="20">
        <v>6.0</v>
      </c>
      <c r="M572" s="3" t="s">
        <v>15475</v>
      </c>
      <c r="N572" s="3" t="s">
        <v>15476</v>
      </c>
      <c r="O572" s="3" t="s">
        <v>15477</v>
      </c>
      <c r="P572" s="20">
        <v>2.0</v>
      </c>
      <c r="Q572" s="20">
        <v>1.0</v>
      </c>
      <c r="R572" s="20">
        <v>2.0</v>
      </c>
      <c r="S572" s="20">
        <v>1.0</v>
      </c>
      <c r="T572" s="2"/>
      <c r="U572" s="2"/>
    </row>
    <row r="573">
      <c r="A573" s="3" t="s">
        <v>15695</v>
      </c>
      <c r="B573" s="3" t="s">
        <v>15213</v>
      </c>
      <c r="C573" s="31">
        <v>46212.5</v>
      </c>
      <c r="D573" s="31">
        <v>46212.52083333333</v>
      </c>
      <c r="E573" s="32">
        <v>0.5</v>
      </c>
      <c r="F573" s="2"/>
      <c r="G573" s="2"/>
      <c r="H573" s="3" t="s">
        <v>14399</v>
      </c>
      <c r="I573" s="3" t="s">
        <v>14431</v>
      </c>
      <c r="J573" s="3" t="s">
        <v>14684</v>
      </c>
      <c r="K573" s="3" t="s">
        <v>14402</v>
      </c>
      <c r="L573" s="20">
        <v>2.0</v>
      </c>
      <c r="M573" s="3" t="s">
        <v>15214</v>
      </c>
      <c r="N573" s="3" t="s">
        <v>15214</v>
      </c>
      <c r="O573" s="3" t="s">
        <v>14501</v>
      </c>
      <c r="P573" s="20">
        <v>2.0</v>
      </c>
      <c r="Q573" s="20">
        <v>0.0</v>
      </c>
      <c r="R573" s="20">
        <v>0.0</v>
      </c>
      <c r="S573" s="20">
        <v>0.0</v>
      </c>
      <c r="T573" s="2"/>
      <c r="U573" s="2"/>
    </row>
    <row r="574">
      <c r="A574" s="3" t="s">
        <v>15696</v>
      </c>
      <c r="B574" s="3" t="s">
        <v>14782</v>
      </c>
      <c r="C574" s="31">
        <v>46212.52083333333</v>
      </c>
      <c r="D574" s="31">
        <v>46212.54166666667</v>
      </c>
      <c r="E574" s="32">
        <v>0.5</v>
      </c>
      <c r="G574" s="2"/>
      <c r="H574" s="3" t="s">
        <v>14399</v>
      </c>
      <c r="I574" s="3" t="s">
        <v>14431</v>
      </c>
      <c r="J574" s="3" t="s">
        <v>14401</v>
      </c>
      <c r="K574" s="3" t="s">
        <v>14402</v>
      </c>
      <c r="L574" s="20">
        <v>5.0</v>
      </c>
      <c r="M574" s="3" t="s">
        <v>15419</v>
      </c>
      <c r="N574" s="3" t="s">
        <v>15419</v>
      </c>
      <c r="O574" s="3" t="s">
        <v>14529</v>
      </c>
      <c r="P574" s="20">
        <v>5.0</v>
      </c>
      <c r="Q574" s="20">
        <v>0.0</v>
      </c>
      <c r="R574" s="20">
        <v>0.0</v>
      </c>
      <c r="S574" s="20">
        <v>0.0</v>
      </c>
      <c r="T574" s="2"/>
      <c r="U574" s="2"/>
    </row>
    <row r="575">
      <c r="A575" s="3" t="s">
        <v>15697</v>
      </c>
      <c r="B575" s="3" t="s">
        <v>14837</v>
      </c>
      <c r="C575" s="31">
        <v>46213.39583333333</v>
      </c>
      <c r="D575" s="31">
        <v>46213.41666666667</v>
      </c>
      <c r="E575" s="32">
        <v>0.5</v>
      </c>
      <c r="G575" s="2"/>
      <c r="H575" s="3" t="s">
        <v>14399</v>
      </c>
      <c r="I575" s="3" t="s">
        <v>14431</v>
      </c>
      <c r="J575" s="3" t="s">
        <v>14684</v>
      </c>
      <c r="K575" s="3" t="s">
        <v>14402</v>
      </c>
      <c r="L575" s="20">
        <v>5.0</v>
      </c>
      <c r="M575" s="3" t="s">
        <v>15434</v>
      </c>
      <c r="N575" s="3" t="s">
        <v>15434</v>
      </c>
      <c r="O575" s="3" t="s">
        <v>15435</v>
      </c>
      <c r="P575" s="20">
        <v>2.0</v>
      </c>
      <c r="Q575" s="20">
        <v>0.0</v>
      </c>
      <c r="R575" s="20">
        <v>0.0</v>
      </c>
      <c r="S575" s="20">
        <v>3.0</v>
      </c>
      <c r="T575" s="2"/>
      <c r="U575" s="2"/>
    </row>
    <row r="576">
      <c r="A576" s="3" t="s">
        <v>15698</v>
      </c>
      <c r="B576" s="3" t="s">
        <v>14508</v>
      </c>
      <c r="C576" s="31">
        <v>46213.41666666667</v>
      </c>
      <c r="D576" s="31">
        <v>46213.4375</v>
      </c>
      <c r="E576" s="32">
        <v>0.5</v>
      </c>
      <c r="F576" s="2"/>
      <c r="G576" s="2"/>
      <c r="H576" s="3" t="s">
        <v>14399</v>
      </c>
      <c r="I576" s="3" t="s">
        <v>14431</v>
      </c>
      <c r="J576" s="3" t="s">
        <v>14684</v>
      </c>
      <c r="K576" s="3" t="s">
        <v>14402</v>
      </c>
      <c r="L576" s="20">
        <v>4.0</v>
      </c>
      <c r="M576" s="3" t="s">
        <v>15344</v>
      </c>
      <c r="N576" s="3" t="s">
        <v>15344</v>
      </c>
      <c r="O576" s="3" t="s">
        <v>14493</v>
      </c>
      <c r="P576" s="20">
        <v>2.0</v>
      </c>
      <c r="Q576" s="20">
        <v>0.0</v>
      </c>
      <c r="R576" s="20">
        <v>0.0</v>
      </c>
      <c r="S576" s="20">
        <v>2.0</v>
      </c>
      <c r="T576" s="2"/>
      <c r="U576" s="2"/>
    </row>
    <row r="577">
      <c r="A577" s="3" t="s">
        <v>15699</v>
      </c>
      <c r="B577" s="3" t="s">
        <v>14920</v>
      </c>
      <c r="C577" s="31">
        <v>46213.47916666667</v>
      </c>
      <c r="D577" s="31">
        <v>46213.52083333333</v>
      </c>
      <c r="E577" s="32">
        <v>1.0</v>
      </c>
      <c r="F577" s="2"/>
      <c r="G577" s="2"/>
      <c r="H577" s="3" t="s">
        <v>14399</v>
      </c>
      <c r="I577" s="3" t="s">
        <v>14431</v>
      </c>
      <c r="J577" s="3" t="s">
        <v>14684</v>
      </c>
      <c r="K577" s="3" t="s">
        <v>14402</v>
      </c>
      <c r="L577" s="20">
        <v>2.0</v>
      </c>
      <c r="M577" s="3" t="s">
        <v>15073</v>
      </c>
      <c r="N577" s="3" t="s">
        <v>15073</v>
      </c>
      <c r="O577" s="3" t="s">
        <v>14501</v>
      </c>
      <c r="P577" s="20">
        <v>2.0</v>
      </c>
      <c r="Q577" s="20">
        <v>0.0</v>
      </c>
      <c r="R577" s="20">
        <v>0.0</v>
      </c>
      <c r="S577" s="20">
        <v>0.0</v>
      </c>
      <c r="T577" s="2"/>
      <c r="U577" s="2"/>
    </row>
    <row r="578">
      <c r="A578" s="3" t="s">
        <v>15700</v>
      </c>
      <c r="B578" s="3" t="s">
        <v>14572</v>
      </c>
      <c r="C578" s="31">
        <v>46216.60416666667</v>
      </c>
      <c r="D578" s="31">
        <v>46216.625</v>
      </c>
      <c r="E578" s="32">
        <v>0.5</v>
      </c>
      <c r="F578" s="2"/>
      <c r="G578" s="2"/>
      <c r="H578" s="3" t="s">
        <v>14399</v>
      </c>
      <c r="I578" s="3" t="s">
        <v>14431</v>
      </c>
      <c r="J578" s="3" t="s">
        <v>14401</v>
      </c>
      <c r="K578" s="3" t="s">
        <v>14402</v>
      </c>
      <c r="L578" s="20">
        <v>4.0</v>
      </c>
      <c r="M578" s="3" t="s">
        <v>15359</v>
      </c>
      <c r="N578" s="3" t="s">
        <v>15359</v>
      </c>
      <c r="O578" s="3" t="s">
        <v>14445</v>
      </c>
      <c r="P578" s="20">
        <v>3.0</v>
      </c>
      <c r="Q578" s="20">
        <v>1.0</v>
      </c>
      <c r="R578" s="20">
        <v>0.0</v>
      </c>
      <c r="S578" s="20">
        <v>0.0</v>
      </c>
      <c r="T578" s="2"/>
      <c r="U578" s="2"/>
    </row>
    <row r="579">
      <c r="A579" s="3" t="s">
        <v>15701</v>
      </c>
      <c r="B579" s="3" t="s">
        <v>14828</v>
      </c>
      <c r="C579" s="31">
        <v>46216.60416666667</v>
      </c>
      <c r="D579" s="31">
        <v>46216.625</v>
      </c>
      <c r="E579" s="32">
        <v>0.5</v>
      </c>
      <c r="F579" s="2"/>
      <c r="G579" s="3" t="s">
        <v>14912</v>
      </c>
      <c r="H579" s="3" t="s">
        <v>14399</v>
      </c>
      <c r="I579" s="3" t="s">
        <v>14431</v>
      </c>
      <c r="J579" s="3" t="s">
        <v>14684</v>
      </c>
      <c r="K579" s="3" t="s">
        <v>14402</v>
      </c>
      <c r="L579" s="20">
        <v>2.0</v>
      </c>
      <c r="M579" s="3" t="s">
        <v>15125</v>
      </c>
      <c r="N579" s="3" t="s">
        <v>15125</v>
      </c>
      <c r="O579" s="3" t="s">
        <v>14501</v>
      </c>
      <c r="P579" s="20">
        <v>2.0</v>
      </c>
      <c r="Q579" s="20">
        <v>0.0</v>
      </c>
      <c r="R579" s="20">
        <v>0.0</v>
      </c>
      <c r="S579" s="20">
        <v>0.0</v>
      </c>
      <c r="T579" s="2"/>
      <c r="U579" s="2"/>
    </row>
    <row r="580">
      <c r="A580" s="3" t="s">
        <v>15702</v>
      </c>
      <c r="B580" s="3" t="s">
        <v>14417</v>
      </c>
      <c r="C580" s="31">
        <v>46217.5</v>
      </c>
      <c r="D580" s="31">
        <v>46217.52083333333</v>
      </c>
      <c r="E580" s="32">
        <v>0.5</v>
      </c>
      <c r="F580" s="2"/>
      <c r="G580" s="3" t="s">
        <v>15086</v>
      </c>
      <c r="H580" s="3" t="s">
        <v>14399</v>
      </c>
      <c r="I580" s="3" t="s">
        <v>14431</v>
      </c>
      <c r="J580" s="3" t="s">
        <v>14401</v>
      </c>
      <c r="K580" s="3" t="s">
        <v>14402</v>
      </c>
      <c r="L580" s="20">
        <v>3.0</v>
      </c>
      <c r="M580" s="3" t="s">
        <v>15315</v>
      </c>
      <c r="N580" s="3" t="s">
        <v>15316</v>
      </c>
      <c r="O580" s="3" t="s">
        <v>15453</v>
      </c>
      <c r="P580" s="20">
        <v>2.0</v>
      </c>
      <c r="Q580" s="20">
        <v>0.0</v>
      </c>
      <c r="R580" s="20">
        <v>1.0</v>
      </c>
      <c r="S580" s="20">
        <v>0.0</v>
      </c>
      <c r="T580" s="2"/>
      <c r="U580" s="2"/>
    </row>
    <row r="581">
      <c r="A581" s="3" t="s">
        <v>15703</v>
      </c>
      <c r="B581" s="3" t="s">
        <v>15090</v>
      </c>
      <c r="C581" s="31">
        <v>46218.41666666667</v>
      </c>
      <c r="D581" s="31">
        <v>46218.4375</v>
      </c>
      <c r="E581" s="32">
        <v>0.5</v>
      </c>
      <c r="F581" s="2"/>
      <c r="G581" s="2"/>
      <c r="H581" s="3" t="s">
        <v>14399</v>
      </c>
      <c r="I581" s="3" t="s">
        <v>14431</v>
      </c>
      <c r="J581" s="3" t="s">
        <v>14612</v>
      </c>
      <c r="K581" s="3" t="s">
        <v>14402</v>
      </c>
      <c r="L581" s="20">
        <v>2.0</v>
      </c>
      <c r="M581" s="3" t="s">
        <v>14626</v>
      </c>
      <c r="N581" s="3" t="s">
        <v>14626</v>
      </c>
      <c r="O581" s="3" t="s">
        <v>14501</v>
      </c>
      <c r="P581" s="20">
        <v>2.0</v>
      </c>
      <c r="Q581" s="20">
        <v>0.0</v>
      </c>
      <c r="R581" s="20">
        <v>0.0</v>
      </c>
      <c r="S581" s="20">
        <v>0.0</v>
      </c>
      <c r="T581" s="2"/>
      <c r="U581" s="2"/>
    </row>
    <row r="582">
      <c r="A582" s="3" t="s">
        <v>15704</v>
      </c>
      <c r="B582" s="3" t="s">
        <v>14548</v>
      </c>
      <c r="C582" s="31">
        <v>46218.54166666667</v>
      </c>
      <c r="D582" s="31">
        <v>46218.5625</v>
      </c>
      <c r="E582" s="32">
        <v>0.5</v>
      </c>
      <c r="G582" s="2"/>
      <c r="H582" s="3" t="s">
        <v>14399</v>
      </c>
      <c r="I582" s="3" t="s">
        <v>14431</v>
      </c>
      <c r="J582" s="3" t="s">
        <v>14401</v>
      </c>
      <c r="K582" s="3" t="s">
        <v>14402</v>
      </c>
      <c r="L582" s="20">
        <v>3.0</v>
      </c>
      <c r="M582" s="3" t="s">
        <v>15332</v>
      </c>
      <c r="N582" s="3" t="s">
        <v>15332</v>
      </c>
      <c r="O582" s="3" t="s">
        <v>14550</v>
      </c>
      <c r="P582" s="20">
        <v>3.0</v>
      </c>
      <c r="Q582" s="20">
        <v>0.0</v>
      </c>
      <c r="R582" s="20">
        <v>0.0</v>
      </c>
      <c r="S582" s="20">
        <v>0.0</v>
      </c>
      <c r="T582" s="2"/>
      <c r="U582" s="2"/>
    </row>
    <row r="583">
      <c r="A583" s="3" t="s">
        <v>15705</v>
      </c>
      <c r="B583" s="3" t="s">
        <v>15493</v>
      </c>
      <c r="C583" s="31">
        <v>46219.35416666667</v>
      </c>
      <c r="D583" s="31">
        <v>46219.375</v>
      </c>
      <c r="E583" s="32">
        <v>0.5</v>
      </c>
      <c r="F583" s="2"/>
      <c r="G583" s="2"/>
      <c r="H583" s="3" t="s">
        <v>14399</v>
      </c>
      <c r="I583" s="3" t="s">
        <v>14431</v>
      </c>
      <c r="J583" s="3" t="s">
        <v>14684</v>
      </c>
      <c r="K583" s="3" t="s">
        <v>14402</v>
      </c>
      <c r="L583" s="20">
        <v>4.0</v>
      </c>
      <c r="M583" s="3" t="s">
        <v>15415</v>
      </c>
      <c r="N583" s="3" t="s">
        <v>15415</v>
      </c>
      <c r="O583" s="3" t="s">
        <v>14593</v>
      </c>
      <c r="P583" s="20">
        <v>1.0</v>
      </c>
      <c r="Q583" s="20">
        <v>0.0</v>
      </c>
      <c r="R583" s="20">
        <v>0.0</v>
      </c>
      <c r="S583" s="20">
        <v>3.0</v>
      </c>
      <c r="T583" s="2"/>
      <c r="U583" s="2"/>
    </row>
    <row r="584">
      <c r="A584" s="3" t="s">
        <v>15706</v>
      </c>
      <c r="B584" s="3" t="s">
        <v>14430</v>
      </c>
      <c r="C584" s="31">
        <v>46219.4375</v>
      </c>
      <c r="D584" s="31">
        <v>46219.45833333333</v>
      </c>
      <c r="E584" s="32">
        <v>0.5</v>
      </c>
      <c r="F584" s="2"/>
      <c r="G584" s="2"/>
      <c r="H584" s="3" t="s">
        <v>14399</v>
      </c>
      <c r="I584" s="3" t="s">
        <v>14431</v>
      </c>
      <c r="J584" s="3" t="s">
        <v>14401</v>
      </c>
      <c r="K584" s="3" t="s">
        <v>14402</v>
      </c>
      <c r="L584" s="20">
        <v>3.0</v>
      </c>
      <c r="M584" s="3" t="s">
        <v>15440</v>
      </c>
      <c r="N584" s="3" t="s">
        <v>15460</v>
      </c>
      <c r="O584" s="3" t="s">
        <v>14550</v>
      </c>
      <c r="P584" s="20">
        <v>3.0</v>
      </c>
      <c r="Q584" s="20">
        <v>0.0</v>
      </c>
      <c r="R584" s="20">
        <v>0.0</v>
      </c>
      <c r="S584" s="20">
        <v>0.0</v>
      </c>
      <c r="T584" s="2"/>
      <c r="U584" s="2"/>
    </row>
    <row r="585">
      <c r="A585" s="3" t="s">
        <v>15707</v>
      </c>
      <c r="B585" s="3" t="s">
        <v>14438</v>
      </c>
      <c r="C585" s="31">
        <v>46219.58333333333</v>
      </c>
      <c r="D585" s="31">
        <v>46219.60416666667</v>
      </c>
      <c r="E585" s="32">
        <v>0.5</v>
      </c>
      <c r="F585" s="2"/>
      <c r="G585" s="2"/>
      <c r="H585" s="3" t="s">
        <v>14399</v>
      </c>
      <c r="I585" s="3" t="s">
        <v>14431</v>
      </c>
      <c r="J585" s="3" t="s">
        <v>14401</v>
      </c>
      <c r="K585" s="3" t="s">
        <v>14402</v>
      </c>
      <c r="L585" s="20">
        <v>6.0</v>
      </c>
      <c r="M585" s="3" t="s">
        <v>15369</v>
      </c>
      <c r="N585" s="3" t="s">
        <v>15369</v>
      </c>
      <c r="O585" s="3" t="s">
        <v>15462</v>
      </c>
      <c r="P585" s="20">
        <v>1.0</v>
      </c>
      <c r="Q585" s="20">
        <v>3.0</v>
      </c>
      <c r="R585" s="20">
        <v>0.0</v>
      </c>
      <c r="S585" s="20">
        <v>2.0</v>
      </c>
      <c r="T585" s="2"/>
      <c r="U585" s="2"/>
    </row>
    <row r="586">
      <c r="A586" s="3" t="s">
        <v>15708</v>
      </c>
      <c r="B586" s="3" t="s">
        <v>15335</v>
      </c>
      <c r="C586" s="31">
        <v>46219.625</v>
      </c>
      <c r="D586" s="31">
        <v>46219.64583333333</v>
      </c>
      <c r="E586" s="32">
        <v>0.5</v>
      </c>
      <c r="F586" s="2"/>
      <c r="G586" s="3" t="s">
        <v>15336</v>
      </c>
      <c r="H586" s="3" t="s">
        <v>14399</v>
      </c>
      <c r="I586" s="3" t="s">
        <v>14431</v>
      </c>
      <c r="J586" s="3" t="s">
        <v>14684</v>
      </c>
      <c r="K586" s="3" t="s">
        <v>14402</v>
      </c>
      <c r="L586" s="20">
        <v>11.0</v>
      </c>
      <c r="M586" s="3" t="s">
        <v>15481</v>
      </c>
      <c r="N586" s="3" t="s">
        <v>15482</v>
      </c>
      <c r="O586" s="3" t="s">
        <v>15539</v>
      </c>
      <c r="P586" s="20">
        <v>2.0</v>
      </c>
      <c r="Q586" s="20">
        <v>0.0</v>
      </c>
      <c r="R586" s="20">
        <v>0.0</v>
      </c>
      <c r="S586" s="20">
        <v>9.0</v>
      </c>
      <c r="T586" s="2"/>
      <c r="U586" s="2"/>
    </row>
    <row r="587">
      <c r="A587" s="3" t="s">
        <v>15709</v>
      </c>
      <c r="B587" s="3" t="s">
        <v>15109</v>
      </c>
      <c r="C587" s="31">
        <v>46219.64583333333</v>
      </c>
      <c r="D587" s="31">
        <v>46219.66666666667</v>
      </c>
      <c r="E587" s="32">
        <v>0.5</v>
      </c>
      <c r="G587" s="3" t="s">
        <v>15110</v>
      </c>
      <c r="H587" s="3" t="s">
        <v>14399</v>
      </c>
      <c r="I587" s="3" t="s">
        <v>14431</v>
      </c>
      <c r="J587" s="3" t="s">
        <v>14684</v>
      </c>
      <c r="K587" s="3" t="s">
        <v>14402</v>
      </c>
      <c r="L587" s="20">
        <v>6.0</v>
      </c>
      <c r="M587" s="3" t="s">
        <v>15497</v>
      </c>
      <c r="N587" s="3" t="s">
        <v>15497</v>
      </c>
      <c r="O587" s="3" t="s">
        <v>15498</v>
      </c>
      <c r="P587" s="20">
        <v>3.0</v>
      </c>
      <c r="Q587" s="20">
        <v>1.0</v>
      </c>
      <c r="R587" s="20">
        <v>1.0</v>
      </c>
      <c r="S587" s="20">
        <v>1.0</v>
      </c>
      <c r="T587" s="2"/>
      <c r="U587" s="2"/>
    </row>
    <row r="588">
      <c r="A588" s="3" t="s">
        <v>15710</v>
      </c>
      <c r="B588" s="3" t="s">
        <v>14920</v>
      </c>
      <c r="C588" s="31">
        <v>46220.47916666667</v>
      </c>
      <c r="D588" s="31">
        <v>46220.52083333333</v>
      </c>
      <c r="E588" s="32">
        <v>1.0</v>
      </c>
      <c r="F588" s="2"/>
      <c r="G588" s="2"/>
      <c r="H588" s="3" t="s">
        <v>14399</v>
      </c>
      <c r="I588" s="3" t="s">
        <v>14431</v>
      </c>
      <c r="J588" s="3" t="s">
        <v>14684</v>
      </c>
      <c r="K588" s="3" t="s">
        <v>14402</v>
      </c>
      <c r="L588" s="20">
        <v>2.0</v>
      </c>
      <c r="M588" s="3" t="s">
        <v>15073</v>
      </c>
      <c r="N588" s="3" t="s">
        <v>15073</v>
      </c>
      <c r="O588" s="3" t="s">
        <v>14501</v>
      </c>
      <c r="P588" s="20">
        <v>2.0</v>
      </c>
      <c r="Q588" s="20">
        <v>0.0</v>
      </c>
      <c r="R588" s="20">
        <v>0.0</v>
      </c>
      <c r="S588" s="20">
        <v>0.0</v>
      </c>
      <c r="T588" s="2"/>
      <c r="U588" s="2"/>
    </row>
    <row r="589">
      <c r="A589" s="3" t="s">
        <v>15711</v>
      </c>
      <c r="B589" s="3" t="s">
        <v>15465</v>
      </c>
      <c r="C589" s="31">
        <v>46223.54166666667</v>
      </c>
      <c r="D589" s="31">
        <v>46223.5625</v>
      </c>
      <c r="E589" s="32">
        <v>0.5</v>
      </c>
      <c r="F589" s="2"/>
      <c r="G589" s="3" t="s">
        <v>15466</v>
      </c>
      <c r="H589" s="3" t="s">
        <v>14399</v>
      </c>
      <c r="I589" s="3" t="s">
        <v>14431</v>
      </c>
      <c r="J589" s="3" t="s">
        <v>14684</v>
      </c>
      <c r="K589" s="3" t="s">
        <v>14402</v>
      </c>
      <c r="L589" s="20">
        <v>4.0</v>
      </c>
      <c r="M589" s="3" t="s">
        <v>15194</v>
      </c>
      <c r="N589" s="3" t="s">
        <v>15194</v>
      </c>
      <c r="O589" s="3" t="s">
        <v>14670</v>
      </c>
      <c r="P589" s="20">
        <v>2.0</v>
      </c>
      <c r="Q589" s="20">
        <v>0.0</v>
      </c>
      <c r="R589" s="20">
        <v>0.0</v>
      </c>
      <c r="S589" s="20">
        <v>2.0</v>
      </c>
      <c r="T589" s="2"/>
      <c r="U589" s="2"/>
    </row>
    <row r="590">
      <c r="A590" s="3" t="s">
        <v>15712</v>
      </c>
      <c r="B590" s="3" t="s">
        <v>14531</v>
      </c>
      <c r="C590" s="31">
        <v>46223.58333333333</v>
      </c>
      <c r="D590" s="31">
        <v>46223.60416666667</v>
      </c>
      <c r="E590" s="32">
        <v>0.5</v>
      </c>
      <c r="F590" s="2"/>
      <c r="G590" s="2"/>
      <c r="H590" s="3" t="s">
        <v>14399</v>
      </c>
      <c r="I590" s="3" t="s">
        <v>14400</v>
      </c>
      <c r="J590" s="3" t="s">
        <v>14401</v>
      </c>
      <c r="K590" s="3" t="s">
        <v>14402</v>
      </c>
      <c r="L590" s="20">
        <v>3.0</v>
      </c>
      <c r="M590" s="3" t="s">
        <v>15376</v>
      </c>
      <c r="N590" s="3" t="s">
        <v>15376</v>
      </c>
      <c r="O590" s="3" t="s">
        <v>15377</v>
      </c>
      <c r="P590" s="20">
        <v>0.0</v>
      </c>
      <c r="Q590" s="20">
        <v>0.0</v>
      </c>
      <c r="R590" s="20">
        <v>0.0</v>
      </c>
      <c r="S590" s="20">
        <v>3.0</v>
      </c>
      <c r="T590" s="2"/>
      <c r="U590" s="2"/>
    </row>
    <row r="591">
      <c r="A591" s="3" t="s">
        <v>15713</v>
      </c>
      <c r="B591" s="3" t="s">
        <v>14828</v>
      </c>
      <c r="C591" s="31">
        <v>46223.60416666667</v>
      </c>
      <c r="D591" s="31">
        <v>46223.625</v>
      </c>
      <c r="E591" s="32">
        <v>0.5</v>
      </c>
      <c r="F591" s="2"/>
      <c r="G591" s="3" t="s">
        <v>14912</v>
      </c>
      <c r="H591" s="3" t="s">
        <v>14399</v>
      </c>
      <c r="I591" s="3" t="s">
        <v>14431</v>
      </c>
      <c r="J591" s="3" t="s">
        <v>14684</v>
      </c>
      <c r="K591" s="3" t="s">
        <v>14402</v>
      </c>
      <c r="L591" s="20">
        <v>2.0</v>
      </c>
      <c r="M591" s="3" t="s">
        <v>15125</v>
      </c>
      <c r="N591" s="3" t="s">
        <v>15125</v>
      </c>
      <c r="O591" s="3" t="s">
        <v>14501</v>
      </c>
      <c r="P591" s="20">
        <v>2.0</v>
      </c>
      <c r="Q591" s="20">
        <v>0.0</v>
      </c>
      <c r="R591" s="20">
        <v>0.0</v>
      </c>
      <c r="S591" s="20">
        <v>0.0</v>
      </c>
      <c r="T591" s="2"/>
      <c r="U591" s="2"/>
    </row>
    <row r="592">
      <c r="A592" s="3" t="s">
        <v>15714</v>
      </c>
      <c r="B592" s="3" t="s">
        <v>14417</v>
      </c>
      <c r="C592" s="31">
        <v>46224.5</v>
      </c>
      <c r="D592" s="31">
        <v>46224.52083333333</v>
      </c>
      <c r="E592" s="32">
        <v>0.5</v>
      </c>
      <c r="F592" s="2"/>
      <c r="G592" s="3" t="s">
        <v>15086</v>
      </c>
      <c r="H592" s="3" t="s">
        <v>14399</v>
      </c>
      <c r="I592" s="3" t="s">
        <v>14431</v>
      </c>
      <c r="J592" s="3" t="s">
        <v>14401</v>
      </c>
      <c r="K592" s="3" t="s">
        <v>14402</v>
      </c>
      <c r="L592" s="20">
        <v>3.0</v>
      </c>
      <c r="M592" s="3" t="s">
        <v>15315</v>
      </c>
      <c r="N592" s="3" t="s">
        <v>15316</v>
      </c>
      <c r="O592" s="3" t="s">
        <v>15453</v>
      </c>
      <c r="P592" s="20">
        <v>2.0</v>
      </c>
      <c r="Q592" s="20">
        <v>0.0</v>
      </c>
      <c r="R592" s="20">
        <v>1.0</v>
      </c>
      <c r="S592" s="20">
        <v>0.0</v>
      </c>
      <c r="T592" s="2"/>
      <c r="U592" s="2"/>
    </row>
    <row r="593">
      <c r="A593" s="3" t="s">
        <v>15715</v>
      </c>
      <c r="B593" s="3" t="s">
        <v>14490</v>
      </c>
      <c r="C593" s="31">
        <v>46224.54166666667</v>
      </c>
      <c r="D593" s="31">
        <v>46224.5625</v>
      </c>
      <c r="E593" s="32">
        <v>0.5</v>
      </c>
      <c r="F593" s="2"/>
      <c r="G593" s="3" t="s">
        <v>14491</v>
      </c>
      <c r="H593" s="3" t="s">
        <v>14399</v>
      </c>
      <c r="I593" s="3" t="s">
        <v>14431</v>
      </c>
      <c r="J593" s="3" t="s">
        <v>14401</v>
      </c>
      <c r="K593" s="3" t="s">
        <v>14402</v>
      </c>
      <c r="L593" s="20">
        <v>4.0</v>
      </c>
      <c r="M593" s="3" t="s">
        <v>15387</v>
      </c>
      <c r="N593" s="3" t="s">
        <v>15387</v>
      </c>
      <c r="O593" s="3" t="s">
        <v>14744</v>
      </c>
      <c r="P593" s="20">
        <v>3.0</v>
      </c>
      <c r="Q593" s="20">
        <v>0.0</v>
      </c>
      <c r="R593" s="20">
        <v>0.0</v>
      </c>
      <c r="S593" s="20">
        <v>1.0</v>
      </c>
      <c r="T593" s="2"/>
      <c r="U593" s="2"/>
    </row>
    <row r="594">
      <c r="A594" s="3" t="s">
        <v>15716</v>
      </c>
      <c r="B594" s="3" t="s">
        <v>15082</v>
      </c>
      <c r="C594" s="31">
        <v>46224.5625</v>
      </c>
      <c r="D594" s="31">
        <v>46224.58333333333</v>
      </c>
      <c r="E594" s="32">
        <v>0.5</v>
      </c>
      <c r="F594" s="2"/>
      <c r="G594" s="2"/>
      <c r="H594" s="3" t="s">
        <v>14399</v>
      </c>
      <c r="I594" s="3" t="s">
        <v>14431</v>
      </c>
      <c r="J594" s="3" t="s">
        <v>14684</v>
      </c>
      <c r="K594" s="3" t="s">
        <v>14402</v>
      </c>
      <c r="L594" s="20">
        <v>2.0</v>
      </c>
      <c r="M594" s="3" t="s">
        <v>15312</v>
      </c>
      <c r="N594" s="3" t="s">
        <v>15312</v>
      </c>
      <c r="O594" s="3" t="s">
        <v>14501</v>
      </c>
      <c r="P594" s="20">
        <v>2.0</v>
      </c>
      <c r="Q594" s="20">
        <v>0.0</v>
      </c>
      <c r="R594" s="20">
        <v>0.0</v>
      </c>
      <c r="S594" s="20">
        <v>0.0</v>
      </c>
      <c r="T594" s="2"/>
      <c r="U594" s="2"/>
    </row>
    <row r="595">
      <c r="A595" s="3" t="s">
        <v>15717</v>
      </c>
      <c r="B595" s="3" t="s">
        <v>15090</v>
      </c>
      <c r="C595" s="31">
        <v>46225.41666666667</v>
      </c>
      <c r="D595" s="31">
        <v>46225.4375</v>
      </c>
      <c r="E595" s="32">
        <v>0.5</v>
      </c>
      <c r="F595" s="2"/>
      <c r="G595" s="2"/>
      <c r="H595" s="3" t="s">
        <v>14399</v>
      </c>
      <c r="I595" s="3" t="s">
        <v>14431</v>
      </c>
      <c r="J595" s="3" t="s">
        <v>14612</v>
      </c>
      <c r="K595" s="3" t="s">
        <v>14402</v>
      </c>
      <c r="L595" s="20">
        <v>2.0</v>
      </c>
      <c r="M595" s="3" t="s">
        <v>14626</v>
      </c>
      <c r="N595" s="3" t="s">
        <v>14626</v>
      </c>
      <c r="O595" s="3" t="s">
        <v>14501</v>
      </c>
      <c r="P595" s="20">
        <v>2.0</v>
      </c>
      <c r="Q595" s="20">
        <v>0.0</v>
      </c>
      <c r="R595" s="20">
        <v>0.0</v>
      </c>
      <c r="S595" s="20">
        <v>0.0</v>
      </c>
      <c r="T595" s="2"/>
      <c r="U595" s="2"/>
    </row>
    <row r="596">
      <c r="A596" s="3" t="s">
        <v>15718</v>
      </c>
      <c r="B596" s="3" t="s">
        <v>15473</v>
      </c>
      <c r="C596" s="31">
        <v>46225.66666666667</v>
      </c>
      <c r="D596" s="31">
        <v>46225.77083333333</v>
      </c>
      <c r="E596" s="32">
        <v>2.5</v>
      </c>
      <c r="F596" s="2"/>
      <c r="G596" s="2"/>
      <c r="H596" s="3" t="s">
        <v>14399</v>
      </c>
      <c r="I596" s="3" t="s">
        <v>14746</v>
      </c>
      <c r="J596" s="3" t="s">
        <v>15474</v>
      </c>
      <c r="K596" s="3" t="s">
        <v>14402</v>
      </c>
      <c r="L596" s="20">
        <v>6.0</v>
      </c>
      <c r="M596" s="3" t="s">
        <v>15475</v>
      </c>
      <c r="N596" s="3" t="s">
        <v>15476</v>
      </c>
      <c r="O596" s="3" t="s">
        <v>15477</v>
      </c>
      <c r="P596" s="20">
        <v>2.0</v>
      </c>
      <c r="Q596" s="20">
        <v>1.0</v>
      </c>
      <c r="R596" s="20">
        <v>2.0</v>
      </c>
      <c r="S596" s="20">
        <v>1.0</v>
      </c>
      <c r="T596" s="2"/>
      <c r="U596" s="2"/>
    </row>
    <row r="597">
      <c r="A597" s="3" t="s">
        <v>15719</v>
      </c>
      <c r="B597" s="3" t="s">
        <v>14591</v>
      </c>
      <c r="C597" s="31">
        <v>46226.375</v>
      </c>
      <c r="D597" s="31">
        <v>46226.39583333333</v>
      </c>
      <c r="E597" s="32">
        <v>0.5</v>
      </c>
      <c r="F597" s="2"/>
      <c r="G597" s="2"/>
      <c r="H597" s="3" t="s">
        <v>14399</v>
      </c>
      <c r="I597" s="3" t="s">
        <v>14431</v>
      </c>
      <c r="J597" s="3" t="s">
        <v>14401</v>
      </c>
      <c r="K597" s="3" t="s">
        <v>14402</v>
      </c>
      <c r="L597" s="20">
        <v>4.0</v>
      </c>
      <c r="M597" s="3" t="s">
        <v>15410</v>
      </c>
      <c r="N597" s="3" t="s">
        <v>15410</v>
      </c>
      <c r="O597" s="3" t="s">
        <v>15411</v>
      </c>
      <c r="P597" s="20">
        <v>2.0</v>
      </c>
      <c r="Q597" s="20">
        <v>0.0</v>
      </c>
      <c r="R597" s="20">
        <v>0.0</v>
      </c>
      <c r="S597" s="20">
        <v>2.0</v>
      </c>
      <c r="T597" s="2"/>
      <c r="U597" s="2"/>
    </row>
    <row r="598">
      <c r="A598" s="3" t="s">
        <v>15720</v>
      </c>
      <c r="B598" s="3" t="s">
        <v>14585</v>
      </c>
      <c r="C598" s="31">
        <v>46226.47916666667</v>
      </c>
      <c r="D598" s="31">
        <v>46226.5</v>
      </c>
      <c r="E598" s="32">
        <v>0.5</v>
      </c>
      <c r="G598" s="2"/>
      <c r="H598" s="3" t="s">
        <v>14399</v>
      </c>
      <c r="I598" s="3" t="s">
        <v>14431</v>
      </c>
      <c r="J598" s="3" t="s">
        <v>14401</v>
      </c>
      <c r="K598" s="3" t="s">
        <v>14402</v>
      </c>
      <c r="L598" s="20">
        <v>2.0</v>
      </c>
      <c r="M598" s="3" t="s">
        <v>15239</v>
      </c>
      <c r="N598" s="3" t="s">
        <v>15239</v>
      </c>
      <c r="O598" s="3" t="s">
        <v>14501</v>
      </c>
      <c r="P598" s="20">
        <v>2.0</v>
      </c>
      <c r="Q598" s="20">
        <v>0.0</v>
      </c>
      <c r="R598" s="20">
        <v>0.0</v>
      </c>
      <c r="S598" s="20">
        <v>0.0</v>
      </c>
      <c r="T598" s="2"/>
      <c r="U598" s="2"/>
    </row>
    <row r="599">
      <c r="A599" s="3" t="s">
        <v>15721</v>
      </c>
      <c r="B599" s="3" t="s">
        <v>15213</v>
      </c>
      <c r="C599" s="31">
        <v>46226.5</v>
      </c>
      <c r="D599" s="31">
        <v>46226.52083333333</v>
      </c>
      <c r="E599" s="32">
        <v>0.5</v>
      </c>
      <c r="F599" s="2"/>
      <c r="G599" s="2"/>
      <c r="H599" s="3" t="s">
        <v>14399</v>
      </c>
      <c r="I599" s="3" t="s">
        <v>14431</v>
      </c>
      <c r="J599" s="3" t="s">
        <v>14684</v>
      </c>
      <c r="K599" s="3" t="s">
        <v>14402</v>
      </c>
      <c r="L599" s="20">
        <v>2.0</v>
      </c>
      <c r="M599" s="3" t="s">
        <v>15214</v>
      </c>
      <c r="N599" s="3" t="s">
        <v>15214</v>
      </c>
      <c r="O599" s="3" t="s">
        <v>14501</v>
      </c>
      <c r="P599" s="20">
        <v>2.0</v>
      </c>
      <c r="Q599" s="20">
        <v>0.0</v>
      </c>
      <c r="R599" s="20">
        <v>0.0</v>
      </c>
      <c r="S599" s="20">
        <v>0.0</v>
      </c>
      <c r="T599" s="2"/>
      <c r="U599" s="2"/>
    </row>
    <row r="600">
      <c r="A600" s="3" t="s">
        <v>15722</v>
      </c>
      <c r="B600" s="3" t="s">
        <v>14782</v>
      </c>
      <c r="C600" s="31">
        <v>46226.52083333333</v>
      </c>
      <c r="D600" s="31">
        <v>46226.54166666667</v>
      </c>
      <c r="E600" s="32">
        <v>0.5</v>
      </c>
      <c r="F600" s="2"/>
      <c r="G600" s="2"/>
      <c r="H600" s="3" t="s">
        <v>14399</v>
      </c>
      <c r="I600" s="3" t="s">
        <v>14431</v>
      </c>
      <c r="J600" s="3" t="s">
        <v>14401</v>
      </c>
      <c r="K600" s="3" t="s">
        <v>14402</v>
      </c>
      <c r="L600" s="20">
        <v>5.0</v>
      </c>
      <c r="M600" s="3" t="s">
        <v>15419</v>
      </c>
      <c r="N600" s="3" t="s">
        <v>15419</v>
      </c>
      <c r="O600" s="3" t="s">
        <v>14529</v>
      </c>
      <c r="P600" s="20">
        <v>5.0</v>
      </c>
      <c r="Q600" s="20">
        <v>0.0</v>
      </c>
      <c r="R600" s="20">
        <v>0.0</v>
      </c>
      <c r="S600" s="20">
        <v>0.0</v>
      </c>
      <c r="T600" s="2"/>
      <c r="U600" s="2"/>
    </row>
    <row r="601">
      <c r="A601" s="3" t="s">
        <v>15723</v>
      </c>
      <c r="B601" s="3" t="s">
        <v>15221</v>
      </c>
      <c r="C601" s="31">
        <v>46226.5625</v>
      </c>
      <c r="D601" s="31">
        <v>46226.58333333333</v>
      </c>
      <c r="E601" s="32">
        <v>0.5</v>
      </c>
      <c r="F601" s="2"/>
      <c r="G601" s="3" t="s">
        <v>15222</v>
      </c>
      <c r="H601" s="3" t="s">
        <v>14399</v>
      </c>
      <c r="I601" s="3" t="s">
        <v>14431</v>
      </c>
      <c r="J601" s="3" t="s">
        <v>14684</v>
      </c>
      <c r="K601" s="3" t="s">
        <v>14402</v>
      </c>
      <c r="L601" s="20">
        <v>3.0</v>
      </c>
      <c r="M601" s="3" t="s">
        <v>15427</v>
      </c>
      <c r="N601" s="3" t="s">
        <v>15427</v>
      </c>
      <c r="O601" s="3" t="s">
        <v>14831</v>
      </c>
      <c r="P601" s="20">
        <v>2.0</v>
      </c>
      <c r="Q601" s="20">
        <v>0.0</v>
      </c>
      <c r="R601" s="20">
        <v>0.0</v>
      </c>
      <c r="S601" s="20">
        <v>1.0</v>
      </c>
      <c r="T601" s="2"/>
      <c r="U601" s="2"/>
    </row>
    <row r="602">
      <c r="A602" s="3" t="s">
        <v>15724</v>
      </c>
      <c r="B602" s="3" t="s">
        <v>14837</v>
      </c>
      <c r="C602" s="31">
        <v>46227.39583333333</v>
      </c>
      <c r="D602" s="31">
        <v>46227.41666666667</v>
      </c>
      <c r="E602" s="32">
        <v>0.5</v>
      </c>
      <c r="F602" s="2"/>
      <c r="G602" s="2"/>
      <c r="H602" s="3" t="s">
        <v>14399</v>
      </c>
      <c r="I602" s="3" t="s">
        <v>14431</v>
      </c>
      <c r="J602" s="3" t="s">
        <v>14684</v>
      </c>
      <c r="K602" s="3" t="s">
        <v>14402</v>
      </c>
      <c r="L602" s="20">
        <v>5.0</v>
      </c>
      <c r="M602" s="3" t="s">
        <v>15434</v>
      </c>
      <c r="N602" s="3" t="s">
        <v>15434</v>
      </c>
      <c r="O602" s="3" t="s">
        <v>15725</v>
      </c>
      <c r="P602" s="20">
        <v>2.0</v>
      </c>
      <c r="Q602" s="20">
        <v>1.0</v>
      </c>
      <c r="R602" s="20">
        <v>0.0</v>
      </c>
      <c r="S602" s="20">
        <v>2.0</v>
      </c>
      <c r="T602" s="2"/>
      <c r="U602" s="2"/>
    </row>
    <row r="603">
      <c r="A603" s="3" t="s">
        <v>15726</v>
      </c>
      <c r="B603" s="3" t="s">
        <v>14508</v>
      </c>
      <c r="C603" s="31">
        <v>46227.41666666667</v>
      </c>
      <c r="D603" s="31">
        <v>46227.4375</v>
      </c>
      <c r="E603" s="32">
        <v>0.5</v>
      </c>
      <c r="F603" s="2"/>
      <c r="G603" s="2"/>
      <c r="H603" s="3" t="s">
        <v>14399</v>
      </c>
      <c r="I603" s="3" t="s">
        <v>14431</v>
      </c>
      <c r="J603" s="3" t="s">
        <v>14684</v>
      </c>
      <c r="K603" s="3" t="s">
        <v>14402</v>
      </c>
      <c r="L603" s="20">
        <v>4.0</v>
      </c>
      <c r="M603" s="3" t="s">
        <v>15344</v>
      </c>
      <c r="N603" s="3" t="s">
        <v>15344</v>
      </c>
      <c r="O603" s="3" t="s">
        <v>14493</v>
      </c>
      <c r="P603" s="20">
        <v>2.0</v>
      </c>
      <c r="Q603" s="20">
        <v>0.0</v>
      </c>
      <c r="R603" s="20">
        <v>0.0</v>
      </c>
      <c r="S603" s="20">
        <v>2.0</v>
      </c>
      <c r="T603" s="2"/>
      <c r="U603" s="2"/>
    </row>
    <row r="604">
      <c r="A604" s="3" t="s">
        <v>15727</v>
      </c>
      <c r="B604" s="3" t="s">
        <v>14920</v>
      </c>
      <c r="C604" s="31">
        <v>46227.47916666667</v>
      </c>
      <c r="D604" s="31">
        <v>46227.52083333333</v>
      </c>
      <c r="E604" s="32">
        <v>1.0</v>
      </c>
      <c r="F604" s="2"/>
      <c r="G604" s="2"/>
      <c r="H604" s="3" t="s">
        <v>14399</v>
      </c>
      <c r="I604" s="3" t="s">
        <v>14431</v>
      </c>
      <c r="J604" s="3" t="s">
        <v>14684</v>
      </c>
      <c r="K604" s="3" t="s">
        <v>14402</v>
      </c>
      <c r="L604" s="20">
        <v>2.0</v>
      </c>
      <c r="M604" s="3" t="s">
        <v>15073</v>
      </c>
      <c r="N604" s="3" t="s">
        <v>15073</v>
      </c>
      <c r="O604" s="3" t="s">
        <v>14501</v>
      </c>
      <c r="P604" s="20">
        <v>2.0</v>
      </c>
      <c r="Q604" s="20">
        <v>0.0</v>
      </c>
      <c r="R604" s="20">
        <v>0.0</v>
      </c>
      <c r="S604" s="20">
        <v>0.0</v>
      </c>
      <c r="T604" s="2"/>
      <c r="U604" s="2"/>
    </row>
    <row r="605">
      <c r="A605" s="3" t="s">
        <v>15728</v>
      </c>
      <c r="B605" s="3" t="s">
        <v>15443</v>
      </c>
      <c r="C605" s="31">
        <v>46230.58333333333</v>
      </c>
      <c r="D605" s="31">
        <v>46230.60416666667</v>
      </c>
      <c r="E605" s="32">
        <v>0.5</v>
      </c>
      <c r="F605" s="2"/>
      <c r="G605" s="2"/>
      <c r="H605" s="3" t="s">
        <v>14399</v>
      </c>
      <c r="I605" s="3" t="s">
        <v>14431</v>
      </c>
      <c r="J605" s="3" t="s">
        <v>14684</v>
      </c>
      <c r="K605" s="3" t="s">
        <v>14402</v>
      </c>
      <c r="L605" s="20">
        <v>3.0</v>
      </c>
      <c r="M605" s="3" t="s">
        <v>15444</v>
      </c>
      <c r="N605" s="3" t="s">
        <v>15444</v>
      </c>
      <c r="O605" s="3" t="s">
        <v>14623</v>
      </c>
      <c r="P605" s="20">
        <v>2.0</v>
      </c>
      <c r="Q605" s="20">
        <v>0.0</v>
      </c>
      <c r="R605" s="20">
        <v>0.0</v>
      </c>
      <c r="S605" s="20">
        <v>1.0</v>
      </c>
      <c r="T605" s="2"/>
      <c r="U605" s="2"/>
    </row>
    <row r="606">
      <c r="A606" s="3" t="s">
        <v>15729</v>
      </c>
      <c r="B606" s="3" t="s">
        <v>14828</v>
      </c>
      <c r="C606" s="31">
        <v>46230.60416666667</v>
      </c>
      <c r="D606" s="31">
        <v>46230.625</v>
      </c>
      <c r="E606" s="32">
        <v>0.5</v>
      </c>
      <c r="F606" s="2"/>
      <c r="G606" s="3" t="s">
        <v>14912</v>
      </c>
      <c r="H606" s="3" t="s">
        <v>14399</v>
      </c>
      <c r="I606" s="3" t="s">
        <v>14431</v>
      </c>
      <c r="J606" s="3" t="s">
        <v>14684</v>
      </c>
      <c r="K606" s="3" t="s">
        <v>14402</v>
      </c>
      <c r="L606" s="20">
        <v>2.0</v>
      </c>
      <c r="M606" s="3" t="s">
        <v>15125</v>
      </c>
      <c r="N606" s="3" t="s">
        <v>15125</v>
      </c>
      <c r="O606" s="3" t="s">
        <v>14501</v>
      </c>
      <c r="P606" s="20">
        <v>2.0</v>
      </c>
      <c r="Q606" s="20">
        <v>0.0</v>
      </c>
      <c r="R606" s="20">
        <v>0.0</v>
      </c>
      <c r="S606" s="20">
        <v>0.0</v>
      </c>
      <c r="T606" s="2"/>
      <c r="U606" s="2"/>
    </row>
    <row r="607">
      <c r="A607" s="3" t="s">
        <v>15730</v>
      </c>
      <c r="B607" s="3" t="s">
        <v>14417</v>
      </c>
      <c r="C607" s="31">
        <v>46231.5</v>
      </c>
      <c r="D607" s="31">
        <v>46231.52083333333</v>
      </c>
      <c r="E607" s="32">
        <v>0.5</v>
      </c>
      <c r="F607" s="2"/>
      <c r="G607" s="3" t="s">
        <v>15086</v>
      </c>
      <c r="H607" s="3" t="s">
        <v>14399</v>
      </c>
      <c r="I607" s="3" t="s">
        <v>14431</v>
      </c>
      <c r="J607" s="3" t="s">
        <v>14401</v>
      </c>
      <c r="K607" s="3" t="s">
        <v>14402</v>
      </c>
      <c r="L607" s="20">
        <v>3.0</v>
      </c>
      <c r="M607" s="3" t="s">
        <v>15315</v>
      </c>
      <c r="N607" s="3" t="s">
        <v>15316</v>
      </c>
      <c r="O607" s="3" t="s">
        <v>15453</v>
      </c>
      <c r="P607" s="20">
        <v>2.0</v>
      </c>
      <c r="Q607" s="20">
        <v>0.0</v>
      </c>
      <c r="R607" s="20">
        <v>1.0</v>
      </c>
      <c r="S607" s="20">
        <v>0.0</v>
      </c>
      <c r="T607" s="2"/>
      <c r="U607" s="2"/>
    </row>
    <row r="608">
      <c r="A608" s="3" t="s">
        <v>15731</v>
      </c>
      <c r="B608" s="3" t="s">
        <v>15090</v>
      </c>
      <c r="C608" s="31">
        <v>46232.41666666667</v>
      </c>
      <c r="D608" s="31">
        <v>46232.4375</v>
      </c>
      <c r="E608" s="32">
        <v>0.5</v>
      </c>
      <c r="F608" s="2"/>
      <c r="G608" s="2"/>
      <c r="H608" s="3" t="s">
        <v>14399</v>
      </c>
      <c r="I608" s="3" t="s">
        <v>14431</v>
      </c>
      <c r="J608" s="3" t="s">
        <v>14612</v>
      </c>
      <c r="K608" s="3" t="s">
        <v>14402</v>
      </c>
      <c r="L608" s="20">
        <v>2.0</v>
      </c>
      <c r="M608" s="3" t="s">
        <v>14626</v>
      </c>
      <c r="N608" s="3" t="s">
        <v>14626</v>
      </c>
      <c r="O608" s="3" t="s">
        <v>14501</v>
      </c>
      <c r="P608" s="20">
        <v>2.0</v>
      </c>
      <c r="Q608" s="20">
        <v>0.0</v>
      </c>
      <c r="R608" s="20">
        <v>0.0</v>
      </c>
      <c r="S608" s="20">
        <v>0.0</v>
      </c>
      <c r="T608" s="2"/>
      <c r="U608" s="2"/>
    </row>
    <row r="609">
      <c r="A609" s="3" t="s">
        <v>15732</v>
      </c>
      <c r="B609" s="3" t="s">
        <v>14548</v>
      </c>
      <c r="C609" s="31">
        <v>46232.54166666667</v>
      </c>
      <c r="D609" s="31">
        <v>46232.5625</v>
      </c>
      <c r="E609" s="32">
        <v>0.5</v>
      </c>
      <c r="F609" s="2"/>
      <c r="G609" s="2"/>
      <c r="H609" s="3" t="s">
        <v>14399</v>
      </c>
      <c r="I609" s="3" t="s">
        <v>14431</v>
      </c>
      <c r="J609" s="3" t="s">
        <v>14401</v>
      </c>
      <c r="K609" s="3" t="s">
        <v>14402</v>
      </c>
      <c r="L609" s="20">
        <v>3.0</v>
      </c>
      <c r="M609" s="3" t="s">
        <v>15332</v>
      </c>
      <c r="N609" s="3" t="s">
        <v>15332</v>
      </c>
      <c r="O609" s="3" t="s">
        <v>14550</v>
      </c>
      <c r="P609" s="20">
        <v>3.0</v>
      </c>
      <c r="Q609" s="20">
        <v>0.0</v>
      </c>
      <c r="R609" s="20">
        <v>0.0</v>
      </c>
      <c r="S609" s="20">
        <v>0.0</v>
      </c>
      <c r="T609" s="2"/>
      <c r="U609" s="2"/>
    </row>
    <row r="610">
      <c r="A610" s="3" t="s">
        <v>15733</v>
      </c>
      <c r="B610" s="3" t="s">
        <v>14430</v>
      </c>
      <c r="C610" s="31">
        <v>46233.4375</v>
      </c>
      <c r="D610" s="31">
        <v>46233.45833333333</v>
      </c>
      <c r="E610" s="32">
        <v>0.5</v>
      </c>
      <c r="G610" s="2"/>
      <c r="H610" s="3" t="s">
        <v>14399</v>
      </c>
      <c r="I610" s="3" t="s">
        <v>14431</v>
      </c>
      <c r="J610" s="3" t="s">
        <v>14401</v>
      </c>
      <c r="K610" s="3" t="s">
        <v>14402</v>
      </c>
      <c r="L610" s="20">
        <v>3.0</v>
      </c>
      <c r="M610" s="3" t="s">
        <v>15440</v>
      </c>
      <c r="N610" s="3" t="s">
        <v>15460</v>
      </c>
      <c r="O610" s="3" t="s">
        <v>14550</v>
      </c>
      <c r="P610" s="20">
        <v>3.0</v>
      </c>
      <c r="Q610" s="20">
        <v>0.0</v>
      </c>
      <c r="R610" s="20">
        <v>0.0</v>
      </c>
      <c r="S610" s="20">
        <v>0.0</v>
      </c>
      <c r="T610" s="2"/>
      <c r="U610" s="2"/>
    </row>
    <row r="611">
      <c r="A611" s="3" t="s">
        <v>15734</v>
      </c>
      <c r="B611" s="3" t="s">
        <v>14438</v>
      </c>
      <c r="C611" s="31">
        <v>46233.58333333333</v>
      </c>
      <c r="D611" s="31">
        <v>46233.60416666667</v>
      </c>
      <c r="E611" s="32">
        <v>0.5</v>
      </c>
      <c r="F611" s="2"/>
      <c r="G611" s="2"/>
      <c r="H611" s="3" t="s">
        <v>14399</v>
      </c>
      <c r="I611" s="3" t="s">
        <v>14431</v>
      </c>
      <c r="J611" s="3" t="s">
        <v>14401</v>
      </c>
      <c r="K611" s="3" t="s">
        <v>14402</v>
      </c>
      <c r="L611" s="20">
        <v>6.0</v>
      </c>
      <c r="M611" s="3" t="s">
        <v>15369</v>
      </c>
      <c r="N611" s="3" t="s">
        <v>15369</v>
      </c>
      <c r="O611" s="3" t="s">
        <v>15462</v>
      </c>
      <c r="P611" s="20">
        <v>1.0</v>
      </c>
      <c r="Q611" s="20">
        <v>3.0</v>
      </c>
      <c r="R611" s="20">
        <v>0.0</v>
      </c>
      <c r="S611" s="20">
        <v>2.0</v>
      </c>
      <c r="T611" s="2"/>
      <c r="U611" s="2"/>
    </row>
    <row r="612">
      <c r="A612" s="3" t="s">
        <v>15735</v>
      </c>
      <c r="B612" s="3" t="s">
        <v>14920</v>
      </c>
      <c r="C612" s="31">
        <v>46234.47916666667</v>
      </c>
      <c r="D612" s="31">
        <v>46234.52083333333</v>
      </c>
      <c r="E612" s="32">
        <v>1.0</v>
      </c>
      <c r="F612" s="2"/>
      <c r="G612" s="2"/>
      <c r="H612" s="3" t="s">
        <v>14399</v>
      </c>
      <c r="I612" s="3" t="s">
        <v>14431</v>
      </c>
      <c r="J612" s="3" t="s">
        <v>14684</v>
      </c>
      <c r="K612" s="3" t="s">
        <v>14402</v>
      </c>
      <c r="L612" s="20">
        <v>2.0</v>
      </c>
      <c r="M612" s="3" t="s">
        <v>15073</v>
      </c>
      <c r="N612" s="3" t="s">
        <v>15073</v>
      </c>
      <c r="O612" s="3" t="s">
        <v>14501</v>
      </c>
      <c r="P612" s="20">
        <v>2.0</v>
      </c>
      <c r="Q612" s="20">
        <v>0.0</v>
      </c>
      <c r="R612" s="20">
        <v>0.0</v>
      </c>
      <c r="S612" s="20">
        <v>0.0</v>
      </c>
      <c r="T612" s="2"/>
      <c r="U612" s="2"/>
    </row>
    <row r="613">
      <c r="A613" s="3" t="s">
        <v>15736</v>
      </c>
      <c r="B613" s="3" t="s">
        <v>15465</v>
      </c>
      <c r="C613" s="31">
        <v>46237.54166666667</v>
      </c>
      <c r="D613" s="31">
        <v>46237.5625</v>
      </c>
      <c r="E613" s="32">
        <v>0.5</v>
      </c>
      <c r="F613" s="2"/>
      <c r="G613" s="3" t="s">
        <v>15466</v>
      </c>
      <c r="H613" s="3" t="s">
        <v>14399</v>
      </c>
      <c r="I613" s="3" t="s">
        <v>14431</v>
      </c>
      <c r="J613" s="3" t="s">
        <v>14684</v>
      </c>
      <c r="K613" s="3" t="s">
        <v>14402</v>
      </c>
      <c r="L613" s="20">
        <v>4.0</v>
      </c>
      <c r="M613" s="3" t="s">
        <v>15194</v>
      </c>
      <c r="N613" s="3" t="s">
        <v>15194</v>
      </c>
      <c r="O613" s="3" t="s">
        <v>15501</v>
      </c>
      <c r="P613" s="20">
        <v>2.0</v>
      </c>
      <c r="Q613" s="20">
        <v>1.0</v>
      </c>
      <c r="R613" s="20">
        <v>0.0</v>
      </c>
      <c r="S613" s="20">
        <v>1.0</v>
      </c>
      <c r="T613" s="2"/>
      <c r="U613" s="2"/>
    </row>
    <row r="614">
      <c r="A614" s="3" t="s">
        <v>15737</v>
      </c>
      <c r="B614" s="3" t="s">
        <v>14463</v>
      </c>
      <c r="C614" s="31">
        <v>46237.5625</v>
      </c>
      <c r="D614" s="31">
        <v>46237.58333333333</v>
      </c>
      <c r="E614" s="32">
        <v>0.5</v>
      </c>
      <c r="F614" s="2"/>
      <c r="G614" s="3" t="s">
        <v>15572</v>
      </c>
      <c r="H614" s="3" t="s">
        <v>14399</v>
      </c>
      <c r="I614" s="3" t="s">
        <v>14400</v>
      </c>
      <c r="J614" s="3" t="s">
        <v>14401</v>
      </c>
      <c r="K614" s="3" t="s">
        <v>14402</v>
      </c>
      <c r="L614" s="20">
        <v>7.0</v>
      </c>
      <c r="M614" s="3" t="s">
        <v>14464</v>
      </c>
      <c r="N614" s="3" t="s">
        <v>14464</v>
      </c>
      <c r="O614" s="3" t="s">
        <v>15573</v>
      </c>
      <c r="P614" s="20">
        <v>4.0</v>
      </c>
      <c r="Q614" s="20">
        <v>1.0</v>
      </c>
      <c r="R614" s="20">
        <v>0.0</v>
      </c>
      <c r="S614" s="20">
        <v>2.0</v>
      </c>
      <c r="T614" s="2"/>
      <c r="U614" s="2"/>
    </row>
    <row r="615">
      <c r="A615" s="3" t="s">
        <v>15738</v>
      </c>
      <c r="B615" s="3" t="s">
        <v>14531</v>
      </c>
      <c r="C615" s="31">
        <v>46237.58333333333</v>
      </c>
      <c r="D615" s="31">
        <v>46237.60416666667</v>
      </c>
      <c r="E615" s="32">
        <v>0.5</v>
      </c>
      <c r="F615" s="2"/>
      <c r="G615" s="2"/>
      <c r="H615" s="3" t="s">
        <v>14399</v>
      </c>
      <c r="I615" s="3" t="s">
        <v>14400</v>
      </c>
      <c r="J615" s="3" t="s">
        <v>14401</v>
      </c>
      <c r="K615" s="3" t="s">
        <v>14402</v>
      </c>
      <c r="L615" s="20">
        <v>3.0</v>
      </c>
      <c r="M615" s="3" t="s">
        <v>15376</v>
      </c>
      <c r="N615" s="3" t="s">
        <v>15376</v>
      </c>
      <c r="O615" s="3" t="s">
        <v>15377</v>
      </c>
      <c r="P615" s="20">
        <v>0.0</v>
      </c>
      <c r="Q615" s="20">
        <v>0.0</v>
      </c>
      <c r="R615" s="20">
        <v>0.0</v>
      </c>
      <c r="S615" s="20">
        <v>3.0</v>
      </c>
      <c r="T615" s="2"/>
      <c r="U615" s="2"/>
    </row>
    <row r="616">
      <c r="A616" s="3" t="s">
        <v>15739</v>
      </c>
      <c r="B616" s="3" t="s">
        <v>14828</v>
      </c>
      <c r="C616" s="31">
        <v>46237.60416666667</v>
      </c>
      <c r="D616" s="31">
        <v>46237.625</v>
      </c>
      <c r="E616" s="32">
        <v>0.5</v>
      </c>
      <c r="F616" s="2"/>
      <c r="G616" s="3" t="s">
        <v>14912</v>
      </c>
      <c r="H616" s="3" t="s">
        <v>14399</v>
      </c>
      <c r="I616" s="3" t="s">
        <v>14431</v>
      </c>
      <c r="J616" s="3" t="s">
        <v>14684</v>
      </c>
      <c r="K616" s="3" t="s">
        <v>14402</v>
      </c>
      <c r="L616" s="20">
        <v>2.0</v>
      </c>
      <c r="M616" s="3" t="s">
        <v>15125</v>
      </c>
      <c r="N616" s="3" t="s">
        <v>15125</v>
      </c>
      <c r="O616" s="3" t="s">
        <v>14501</v>
      </c>
      <c r="P616" s="20">
        <v>2.0</v>
      </c>
      <c r="Q616" s="20">
        <v>0.0</v>
      </c>
      <c r="R616" s="20">
        <v>0.0</v>
      </c>
      <c r="S616" s="20">
        <v>0.0</v>
      </c>
      <c r="T616" s="2"/>
      <c r="U616" s="2"/>
    </row>
    <row r="617">
      <c r="A617" s="3" t="s">
        <v>15740</v>
      </c>
      <c r="B617" s="3" t="s">
        <v>14417</v>
      </c>
      <c r="C617" s="31">
        <v>46238.5</v>
      </c>
      <c r="D617" s="31">
        <v>46238.52083333333</v>
      </c>
      <c r="E617" s="32">
        <v>0.5</v>
      </c>
      <c r="F617" s="2"/>
      <c r="G617" s="3" t="s">
        <v>15086</v>
      </c>
      <c r="H617" s="3" t="s">
        <v>14399</v>
      </c>
      <c r="I617" s="3" t="s">
        <v>14431</v>
      </c>
      <c r="J617" s="3" t="s">
        <v>14401</v>
      </c>
      <c r="K617" s="3" t="s">
        <v>14402</v>
      </c>
      <c r="L617" s="20">
        <v>3.0</v>
      </c>
      <c r="M617" s="3" t="s">
        <v>15315</v>
      </c>
      <c r="N617" s="3" t="s">
        <v>15316</v>
      </c>
      <c r="O617" s="3" t="s">
        <v>15453</v>
      </c>
      <c r="P617" s="20">
        <v>2.0</v>
      </c>
      <c r="Q617" s="20">
        <v>0.0</v>
      </c>
      <c r="R617" s="20">
        <v>1.0</v>
      </c>
      <c r="S617" s="20">
        <v>0.0</v>
      </c>
      <c r="T617" s="2"/>
      <c r="U617" s="2"/>
    </row>
    <row r="618">
      <c r="A618" s="3" t="s">
        <v>15741</v>
      </c>
      <c r="B618" s="3" t="s">
        <v>15082</v>
      </c>
      <c r="C618" s="31">
        <v>46238.5625</v>
      </c>
      <c r="D618" s="31">
        <v>46238.58333333333</v>
      </c>
      <c r="E618" s="32">
        <v>0.5</v>
      </c>
      <c r="F618" s="2"/>
      <c r="G618" s="2"/>
      <c r="H618" s="3" t="s">
        <v>14399</v>
      </c>
      <c r="I618" s="3" t="s">
        <v>14431</v>
      </c>
      <c r="J618" s="3" t="s">
        <v>14684</v>
      </c>
      <c r="K618" s="3" t="s">
        <v>14402</v>
      </c>
      <c r="L618" s="20">
        <v>2.0</v>
      </c>
      <c r="M618" s="3" t="s">
        <v>15312</v>
      </c>
      <c r="N618" s="3" t="s">
        <v>15312</v>
      </c>
      <c r="O618" s="3" t="s">
        <v>14501</v>
      </c>
      <c r="P618" s="20">
        <v>2.0</v>
      </c>
      <c r="Q618" s="20">
        <v>0.0</v>
      </c>
      <c r="R618" s="20">
        <v>0.0</v>
      </c>
      <c r="S618" s="20">
        <v>0.0</v>
      </c>
      <c r="T618" s="2"/>
      <c r="U618" s="2"/>
    </row>
    <row r="619">
      <c r="A619" s="3" t="s">
        <v>15742</v>
      </c>
      <c r="B619" s="3" t="s">
        <v>15157</v>
      </c>
      <c r="C619" s="31">
        <v>46238.58333333333</v>
      </c>
      <c r="D619" s="31">
        <v>46238.60416666667</v>
      </c>
      <c r="E619" s="32">
        <v>0.5</v>
      </c>
      <c r="G619" s="3" t="s">
        <v>15158</v>
      </c>
      <c r="H619" s="3" t="s">
        <v>14399</v>
      </c>
      <c r="I619" s="3" t="s">
        <v>14431</v>
      </c>
      <c r="J619" s="3" t="s">
        <v>14401</v>
      </c>
      <c r="K619" s="3" t="s">
        <v>14402</v>
      </c>
      <c r="L619" s="20">
        <v>6.0</v>
      </c>
      <c r="M619" s="3" t="s">
        <v>15394</v>
      </c>
      <c r="N619" s="3" t="s">
        <v>15395</v>
      </c>
      <c r="O619" s="3" t="s">
        <v>15396</v>
      </c>
      <c r="P619" s="20">
        <v>1.0</v>
      </c>
      <c r="Q619" s="20">
        <v>0.0</v>
      </c>
      <c r="R619" s="20">
        <v>1.0</v>
      </c>
      <c r="S619" s="20">
        <v>4.0</v>
      </c>
      <c r="T619" s="2"/>
      <c r="U619" s="2"/>
    </row>
    <row r="620">
      <c r="A620" s="3" t="s">
        <v>15743</v>
      </c>
      <c r="B620" s="3" t="s">
        <v>15090</v>
      </c>
      <c r="C620" s="31">
        <v>46239.41666666667</v>
      </c>
      <c r="D620" s="31">
        <v>46239.4375</v>
      </c>
      <c r="E620" s="32">
        <v>0.5</v>
      </c>
      <c r="F620" s="2"/>
      <c r="G620" s="2"/>
      <c r="H620" s="3" t="s">
        <v>14399</v>
      </c>
      <c r="I620" s="3" t="s">
        <v>14431</v>
      </c>
      <c r="J620" s="3" t="s">
        <v>14612</v>
      </c>
      <c r="K620" s="3" t="s">
        <v>14402</v>
      </c>
      <c r="L620" s="20">
        <v>2.0</v>
      </c>
      <c r="M620" s="3" t="s">
        <v>14626</v>
      </c>
      <c r="N620" s="3" t="s">
        <v>14626</v>
      </c>
      <c r="O620" s="3" t="s">
        <v>14501</v>
      </c>
      <c r="P620" s="20">
        <v>2.0</v>
      </c>
      <c r="Q620" s="20">
        <v>0.0</v>
      </c>
      <c r="R620" s="20">
        <v>0.0</v>
      </c>
      <c r="S620" s="20">
        <v>0.0</v>
      </c>
      <c r="T620" s="2"/>
      <c r="U620" s="2"/>
    </row>
    <row r="621">
      <c r="A621" s="3" t="s">
        <v>15744</v>
      </c>
      <c r="B621" s="3" t="s">
        <v>15473</v>
      </c>
      <c r="C621" s="31">
        <v>46239.66666666667</v>
      </c>
      <c r="D621" s="31">
        <v>46239.77083333333</v>
      </c>
      <c r="E621" s="32">
        <v>2.5</v>
      </c>
      <c r="F621" s="2"/>
      <c r="G621" s="2"/>
      <c r="H621" s="3" t="s">
        <v>14399</v>
      </c>
      <c r="I621" s="3" t="s">
        <v>14746</v>
      </c>
      <c r="J621" s="3" t="s">
        <v>15474</v>
      </c>
      <c r="K621" s="3" t="s">
        <v>14402</v>
      </c>
      <c r="L621" s="20">
        <v>6.0</v>
      </c>
      <c r="M621" s="3" t="s">
        <v>15475</v>
      </c>
      <c r="N621" s="3" t="s">
        <v>15476</v>
      </c>
      <c r="O621" s="3" t="s">
        <v>15477</v>
      </c>
      <c r="P621" s="20">
        <v>2.0</v>
      </c>
      <c r="Q621" s="20">
        <v>1.0</v>
      </c>
      <c r="R621" s="20">
        <v>2.0</v>
      </c>
      <c r="S621" s="20">
        <v>1.0</v>
      </c>
      <c r="T621" s="2"/>
      <c r="U621" s="2"/>
    </row>
    <row r="622">
      <c r="A622" s="3" t="s">
        <v>15745</v>
      </c>
      <c r="B622" s="3" t="s">
        <v>15201</v>
      </c>
      <c r="C622" s="31">
        <v>46240.39583333333</v>
      </c>
      <c r="D622" s="31">
        <v>46240.41666666667</v>
      </c>
      <c r="E622" s="32">
        <v>0.5</v>
      </c>
      <c r="F622" s="2"/>
      <c r="G622" s="2"/>
      <c r="H622" s="3" t="s">
        <v>14399</v>
      </c>
      <c r="I622" s="3" t="s">
        <v>14431</v>
      </c>
      <c r="J622" s="3" t="s">
        <v>14425</v>
      </c>
      <c r="K622" s="3" t="s">
        <v>14402</v>
      </c>
      <c r="L622" s="20">
        <v>6.0</v>
      </c>
      <c r="M622" s="3" t="s">
        <v>15417</v>
      </c>
      <c r="N622" s="3" t="s">
        <v>15417</v>
      </c>
      <c r="O622" s="3" t="s">
        <v>14449</v>
      </c>
      <c r="P622" s="20">
        <v>4.0</v>
      </c>
      <c r="Q622" s="20">
        <v>0.0</v>
      </c>
      <c r="R622" s="20">
        <v>0.0</v>
      </c>
      <c r="S622" s="20">
        <v>2.0</v>
      </c>
      <c r="T622" s="2"/>
      <c r="U622" s="2"/>
    </row>
    <row r="623">
      <c r="A623" s="3" t="s">
        <v>15746</v>
      </c>
      <c r="B623" s="3" t="s">
        <v>15213</v>
      </c>
      <c r="C623" s="31">
        <v>46240.5</v>
      </c>
      <c r="D623" s="31">
        <v>46240.52083333333</v>
      </c>
      <c r="E623" s="32">
        <v>0.5</v>
      </c>
      <c r="F623" s="2"/>
      <c r="G623" s="2"/>
      <c r="H623" s="3" t="s">
        <v>14399</v>
      </c>
      <c r="I623" s="3" t="s">
        <v>14431</v>
      </c>
      <c r="J623" s="3" t="s">
        <v>14684</v>
      </c>
      <c r="K623" s="3" t="s">
        <v>14402</v>
      </c>
      <c r="L623" s="20">
        <v>2.0</v>
      </c>
      <c r="M623" s="3" t="s">
        <v>15214</v>
      </c>
      <c r="N623" s="3" t="s">
        <v>15214</v>
      </c>
      <c r="O623" s="3" t="s">
        <v>14501</v>
      </c>
      <c r="P623" s="20">
        <v>2.0</v>
      </c>
      <c r="Q623" s="20">
        <v>0.0</v>
      </c>
      <c r="R623" s="20">
        <v>0.0</v>
      </c>
      <c r="S623" s="20">
        <v>0.0</v>
      </c>
      <c r="T623" s="2"/>
      <c r="U623" s="2"/>
    </row>
    <row r="624">
      <c r="A624" s="3" t="s">
        <v>15747</v>
      </c>
      <c r="B624" s="3" t="s">
        <v>14782</v>
      </c>
      <c r="C624" s="31">
        <v>46240.52083333333</v>
      </c>
      <c r="D624" s="31">
        <v>46240.54166666667</v>
      </c>
      <c r="E624" s="32">
        <v>0.5</v>
      </c>
      <c r="F624" s="2"/>
      <c r="G624" s="2"/>
      <c r="H624" s="3" t="s">
        <v>14399</v>
      </c>
      <c r="I624" s="3" t="s">
        <v>14431</v>
      </c>
      <c r="J624" s="3" t="s">
        <v>14401</v>
      </c>
      <c r="K624" s="3" t="s">
        <v>14402</v>
      </c>
      <c r="L624" s="20">
        <v>5.0</v>
      </c>
      <c r="M624" s="3" t="s">
        <v>15419</v>
      </c>
      <c r="N624" s="3" t="s">
        <v>15419</v>
      </c>
      <c r="O624" s="3" t="s">
        <v>14529</v>
      </c>
      <c r="P624" s="20">
        <v>5.0</v>
      </c>
      <c r="Q624" s="20">
        <v>0.0</v>
      </c>
      <c r="R624" s="20">
        <v>0.0</v>
      </c>
      <c r="S624" s="20">
        <v>0.0</v>
      </c>
      <c r="T624" s="2"/>
      <c r="U624" s="2"/>
    </row>
    <row r="625">
      <c r="A625" s="3" t="s">
        <v>15748</v>
      </c>
      <c r="B625" s="3" t="s">
        <v>14407</v>
      </c>
      <c r="C625" s="31">
        <v>46241.39583333333</v>
      </c>
      <c r="D625" s="31">
        <v>46241.41666666667</v>
      </c>
      <c r="E625" s="32">
        <v>0.5</v>
      </c>
      <c r="F625" s="2"/>
      <c r="G625" s="5" t="s">
        <v>15430</v>
      </c>
      <c r="H625" s="3" t="s">
        <v>14399</v>
      </c>
      <c r="I625" s="3" t="s">
        <v>14746</v>
      </c>
      <c r="J625" s="3" t="s">
        <v>14401</v>
      </c>
      <c r="K625" s="3" t="s">
        <v>14402</v>
      </c>
      <c r="L625" s="20">
        <v>3.0</v>
      </c>
      <c r="M625" s="3" t="s">
        <v>15431</v>
      </c>
      <c r="N625" s="3" t="s">
        <v>15431</v>
      </c>
      <c r="O625" s="3" t="s">
        <v>15432</v>
      </c>
      <c r="P625" s="20">
        <v>1.0</v>
      </c>
      <c r="Q625" s="20">
        <v>2.0</v>
      </c>
      <c r="R625" s="20">
        <v>0.0</v>
      </c>
      <c r="S625" s="20">
        <v>0.0</v>
      </c>
      <c r="T625" s="2"/>
      <c r="U625" s="2"/>
    </row>
    <row r="626">
      <c r="A626" s="3" t="s">
        <v>15749</v>
      </c>
      <c r="B626" s="3" t="s">
        <v>14837</v>
      </c>
      <c r="C626" s="31">
        <v>46241.39583333333</v>
      </c>
      <c r="D626" s="31">
        <v>46241.41666666667</v>
      </c>
      <c r="E626" s="32">
        <v>0.5</v>
      </c>
      <c r="F626" s="2"/>
      <c r="G626" s="2"/>
      <c r="H626" s="3" t="s">
        <v>14399</v>
      </c>
      <c r="I626" s="3" t="s">
        <v>14431</v>
      </c>
      <c r="J626" s="3" t="s">
        <v>14684</v>
      </c>
      <c r="K626" s="3" t="s">
        <v>14402</v>
      </c>
      <c r="L626" s="20">
        <v>5.0</v>
      </c>
      <c r="M626" s="3" t="s">
        <v>15434</v>
      </c>
      <c r="N626" s="3" t="s">
        <v>15434</v>
      </c>
      <c r="O626" s="3" t="s">
        <v>15435</v>
      </c>
      <c r="P626" s="20">
        <v>2.0</v>
      </c>
      <c r="Q626" s="20">
        <v>0.0</v>
      </c>
      <c r="R626" s="20">
        <v>0.0</v>
      </c>
      <c r="S626" s="20">
        <v>3.0</v>
      </c>
      <c r="T626" s="2"/>
      <c r="U626" s="2"/>
    </row>
    <row r="627">
      <c r="A627" s="3" t="s">
        <v>15750</v>
      </c>
      <c r="B627" s="3" t="s">
        <v>14508</v>
      </c>
      <c r="C627" s="31">
        <v>46241.41666666667</v>
      </c>
      <c r="D627" s="31">
        <v>46241.4375</v>
      </c>
      <c r="E627" s="32">
        <v>0.5</v>
      </c>
      <c r="G627" s="2"/>
      <c r="H627" s="3" t="s">
        <v>14399</v>
      </c>
      <c r="I627" s="3" t="s">
        <v>14431</v>
      </c>
      <c r="J627" s="3" t="s">
        <v>14684</v>
      </c>
      <c r="K627" s="3" t="s">
        <v>14402</v>
      </c>
      <c r="L627" s="20">
        <v>4.0</v>
      </c>
      <c r="M627" s="3" t="s">
        <v>15344</v>
      </c>
      <c r="N627" s="3" t="s">
        <v>15344</v>
      </c>
      <c r="O627" s="3" t="s">
        <v>14493</v>
      </c>
      <c r="P627" s="20">
        <v>2.0</v>
      </c>
      <c r="Q627" s="20">
        <v>0.0</v>
      </c>
      <c r="R627" s="20">
        <v>0.0</v>
      </c>
      <c r="S627" s="20">
        <v>2.0</v>
      </c>
      <c r="T627" s="2"/>
      <c r="U627" s="2"/>
    </row>
    <row r="628">
      <c r="A628" s="3" t="s">
        <v>15751</v>
      </c>
      <c r="B628" s="3" t="s">
        <v>14920</v>
      </c>
      <c r="C628" s="31">
        <v>46241.47916666667</v>
      </c>
      <c r="D628" s="31">
        <v>46241.52083333333</v>
      </c>
      <c r="E628" s="32">
        <v>1.0</v>
      </c>
      <c r="F628" s="2"/>
      <c r="G628" s="2"/>
      <c r="H628" s="3" t="s">
        <v>14399</v>
      </c>
      <c r="I628" s="3" t="s">
        <v>14431</v>
      </c>
      <c r="J628" s="3" t="s">
        <v>14684</v>
      </c>
      <c r="K628" s="3" t="s">
        <v>14402</v>
      </c>
      <c r="L628" s="20">
        <v>2.0</v>
      </c>
      <c r="M628" s="3" t="s">
        <v>15073</v>
      </c>
      <c r="N628" s="3" t="s">
        <v>15073</v>
      </c>
      <c r="O628" s="3" t="s">
        <v>14501</v>
      </c>
      <c r="P628" s="20">
        <v>2.0</v>
      </c>
      <c r="Q628" s="20">
        <v>0.0</v>
      </c>
      <c r="R628" s="20">
        <v>0.0</v>
      </c>
      <c r="S628" s="20">
        <v>0.0</v>
      </c>
      <c r="T628" s="2"/>
      <c r="U628" s="2"/>
    </row>
    <row r="629">
      <c r="A629" s="3" t="s">
        <v>15752</v>
      </c>
      <c r="B629" s="3" t="s">
        <v>14442</v>
      </c>
      <c r="C629" s="31">
        <v>46241.54166666667</v>
      </c>
      <c r="D629" s="31">
        <v>46241.5625</v>
      </c>
      <c r="E629" s="32">
        <v>0.5</v>
      </c>
      <c r="F629" s="2"/>
      <c r="G629" s="2"/>
      <c r="H629" s="3" t="s">
        <v>14399</v>
      </c>
      <c r="I629" s="3" t="s">
        <v>14431</v>
      </c>
      <c r="J629" s="3" t="s">
        <v>14684</v>
      </c>
      <c r="K629" s="3" t="s">
        <v>14402</v>
      </c>
      <c r="L629" s="20">
        <v>5.0</v>
      </c>
      <c r="M629" s="3" t="s">
        <v>14812</v>
      </c>
      <c r="N629" s="3" t="s">
        <v>14813</v>
      </c>
      <c r="O629" s="3" t="s">
        <v>14609</v>
      </c>
      <c r="P629" s="20">
        <v>2.0</v>
      </c>
      <c r="Q629" s="20">
        <v>0.0</v>
      </c>
      <c r="R629" s="20">
        <v>0.0</v>
      </c>
      <c r="S629" s="20">
        <v>3.0</v>
      </c>
      <c r="T629" s="2"/>
      <c r="U629" s="2"/>
    </row>
    <row r="630">
      <c r="A630" s="3" t="s">
        <v>15753</v>
      </c>
      <c r="B630" s="3" t="s">
        <v>14572</v>
      </c>
      <c r="C630" s="31">
        <v>46244.60416666667</v>
      </c>
      <c r="D630" s="31">
        <v>46244.625</v>
      </c>
      <c r="E630" s="32">
        <v>0.5</v>
      </c>
      <c r="F630" s="2"/>
      <c r="G630" s="2"/>
      <c r="H630" s="3" t="s">
        <v>14399</v>
      </c>
      <c r="I630" s="3" t="s">
        <v>14431</v>
      </c>
      <c r="J630" s="3" t="s">
        <v>14401</v>
      </c>
      <c r="K630" s="3" t="s">
        <v>14402</v>
      </c>
      <c r="L630" s="20">
        <v>4.0</v>
      </c>
      <c r="M630" s="3" t="s">
        <v>15359</v>
      </c>
      <c r="N630" s="3" t="s">
        <v>15359</v>
      </c>
      <c r="O630" s="3" t="s">
        <v>14445</v>
      </c>
      <c r="P630" s="20">
        <v>3.0</v>
      </c>
      <c r="Q630" s="20">
        <v>1.0</v>
      </c>
      <c r="R630" s="20">
        <v>0.0</v>
      </c>
      <c r="S630" s="20">
        <v>0.0</v>
      </c>
      <c r="T630" s="2"/>
      <c r="U630" s="2"/>
    </row>
    <row r="631">
      <c r="A631" s="3" t="s">
        <v>15754</v>
      </c>
      <c r="B631" s="3" t="s">
        <v>14828</v>
      </c>
      <c r="C631" s="31">
        <v>46244.60416666667</v>
      </c>
      <c r="D631" s="31">
        <v>46244.625</v>
      </c>
      <c r="E631" s="32">
        <v>0.5</v>
      </c>
      <c r="F631" s="2"/>
      <c r="G631" s="3" t="s">
        <v>14912</v>
      </c>
      <c r="H631" s="3" t="s">
        <v>14399</v>
      </c>
      <c r="I631" s="3" t="s">
        <v>14431</v>
      </c>
      <c r="J631" s="3" t="s">
        <v>14684</v>
      </c>
      <c r="K631" s="3" t="s">
        <v>14402</v>
      </c>
      <c r="L631" s="20">
        <v>2.0</v>
      </c>
      <c r="M631" s="3" t="s">
        <v>15125</v>
      </c>
      <c r="N631" s="3" t="s">
        <v>15125</v>
      </c>
      <c r="O631" s="3" t="s">
        <v>14501</v>
      </c>
      <c r="P631" s="20">
        <v>2.0</v>
      </c>
      <c r="Q631" s="20">
        <v>0.0</v>
      </c>
      <c r="R631" s="20">
        <v>0.0</v>
      </c>
      <c r="S631" s="20">
        <v>0.0</v>
      </c>
      <c r="T631" s="2"/>
      <c r="U631" s="2"/>
    </row>
    <row r="632">
      <c r="A632" s="3" t="s">
        <v>15755</v>
      </c>
      <c r="B632" s="3" t="s">
        <v>14417</v>
      </c>
      <c r="C632" s="31">
        <v>46245.5</v>
      </c>
      <c r="D632" s="31">
        <v>46245.52083333333</v>
      </c>
      <c r="E632" s="32">
        <v>0.5</v>
      </c>
      <c r="G632" s="3" t="s">
        <v>15086</v>
      </c>
      <c r="H632" s="3" t="s">
        <v>14399</v>
      </c>
      <c r="I632" s="3" t="s">
        <v>14431</v>
      </c>
      <c r="J632" s="3" t="s">
        <v>14401</v>
      </c>
      <c r="K632" s="3" t="s">
        <v>14402</v>
      </c>
      <c r="L632" s="20">
        <v>3.0</v>
      </c>
      <c r="M632" s="3" t="s">
        <v>15315</v>
      </c>
      <c r="N632" s="3" t="s">
        <v>15316</v>
      </c>
      <c r="O632" s="3" t="s">
        <v>15453</v>
      </c>
      <c r="P632" s="20">
        <v>2.0</v>
      </c>
      <c r="Q632" s="20">
        <v>0.0</v>
      </c>
      <c r="R632" s="20">
        <v>1.0</v>
      </c>
      <c r="S632" s="20">
        <v>0.0</v>
      </c>
      <c r="T632" s="2"/>
      <c r="U632" s="2"/>
    </row>
    <row r="633">
      <c r="A633" s="3" t="s">
        <v>15756</v>
      </c>
      <c r="B633" s="3" t="s">
        <v>15090</v>
      </c>
      <c r="C633" s="31">
        <v>46246.41666666667</v>
      </c>
      <c r="D633" s="31">
        <v>46246.4375</v>
      </c>
      <c r="E633" s="32">
        <v>0.5</v>
      </c>
      <c r="F633" s="2"/>
      <c r="G633" s="2"/>
      <c r="H633" s="3" t="s">
        <v>14399</v>
      </c>
      <c r="I633" s="3" t="s">
        <v>14431</v>
      </c>
      <c r="J633" s="3" t="s">
        <v>14612</v>
      </c>
      <c r="K633" s="3" t="s">
        <v>14402</v>
      </c>
      <c r="L633" s="20">
        <v>2.0</v>
      </c>
      <c r="M633" s="3" t="s">
        <v>14626</v>
      </c>
      <c r="N633" s="3" t="s">
        <v>14626</v>
      </c>
      <c r="O633" s="3" t="s">
        <v>14501</v>
      </c>
      <c r="P633" s="20">
        <v>2.0</v>
      </c>
      <c r="Q633" s="20">
        <v>0.0</v>
      </c>
      <c r="R633" s="20">
        <v>0.0</v>
      </c>
      <c r="S633" s="20">
        <v>0.0</v>
      </c>
      <c r="T633" s="2"/>
      <c r="U633" s="2"/>
    </row>
    <row r="634">
      <c r="A634" s="3" t="s">
        <v>15757</v>
      </c>
      <c r="B634" s="3" t="s">
        <v>14548</v>
      </c>
      <c r="C634" s="31">
        <v>46246.54166666667</v>
      </c>
      <c r="D634" s="31">
        <v>46246.5625</v>
      </c>
      <c r="E634" s="32">
        <v>0.5</v>
      </c>
      <c r="F634" s="2"/>
      <c r="G634" s="2"/>
      <c r="H634" s="3" t="s">
        <v>14399</v>
      </c>
      <c r="I634" s="3" t="s">
        <v>14431</v>
      </c>
      <c r="J634" s="3" t="s">
        <v>14401</v>
      </c>
      <c r="K634" s="3" t="s">
        <v>14402</v>
      </c>
      <c r="L634" s="20">
        <v>3.0</v>
      </c>
      <c r="M634" s="3" t="s">
        <v>15332</v>
      </c>
      <c r="N634" s="3" t="s">
        <v>15332</v>
      </c>
      <c r="O634" s="3" t="s">
        <v>14550</v>
      </c>
      <c r="P634" s="20">
        <v>3.0</v>
      </c>
      <c r="Q634" s="20">
        <v>0.0</v>
      </c>
      <c r="R634" s="20">
        <v>0.0</v>
      </c>
      <c r="S634" s="20">
        <v>0.0</v>
      </c>
      <c r="T634" s="2"/>
      <c r="U634" s="2"/>
    </row>
    <row r="635">
      <c r="A635" s="3" t="s">
        <v>15758</v>
      </c>
      <c r="B635" s="3" t="s">
        <v>15493</v>
      </c>
      <c r="C635" s="31">
        <v>46247.35416666667</v>
      </c>
      <c r="D635" s="31">
        <v>46247.375</v>
      </c>
      <c r="E635" s="32">
        <v>0.5</v>
      </c>
      <c r="F635" s="2"/>
      <c r="G635" s="2"/>
      <c r="H635" s="3" t="s">
        <v>14399</v>
      </c>
      <c r="I635" s="3" t="s">
        <v>14431</v>
      </c>
      <c r="J635" s="3" t="s">
        <v>14684</v>
      </c>
      <c r="K635" s="3" t="s">
        <v>14402</v>
      </c>
      <c r="L635" s="20">
        <v>4.0</v>
      </c>
      <c r="M635" s="3" t="s">
        <v>15415</v>
      </c>
      <c r="N635" s="3" t="s">
        <v>15415</v>
      </c>
      <c r="O635" s="3" t="s">
        <v>14593</v>
      </c>
      <c r="P635" s="20">
        <v>1.0</v>
      </c>
      <c r="Q635" s="20">
        <v>0.0</v>
      </c>
      <c r="R635" s="20">
        <v>0.0</v>
      </c>
      <c r="S635" s="20">
        <v>3.0</v>
      </c>
      <c r="T635" s="2"/>
      <c r="U635" s="2"/>
    </row>
    <row r="636">
      <c r="A636" s="3" t="s">
        <v>15759</v>
      </c>
      <c r="B636" s="3" t="s">
        <v>14544</v>
      </c>
      <c r="C636" s="31">
        <v>46247.35416666667</v>
      </c>
      <c r="D636" s="31">
        <v>46247.58333333333</v>
      </c>
      <c r="E636" s="32">
        <v>5.5</v>
      </c>
      <c r="F636" s="2"/>
      <c r="G636" s="3" t="s">
        <v>14545</v>
      </c>
      <c r="H636" s="3" t="s">
        <v>14399</v>
      </c>
      <c r="I636" s="3" t="s">
        <v>14538</v>
      </c>
      <c r="J636" s="3" t="s">
        <v>14539</v>
      </c>
      <c r="K636" s="3" t="s">
        <v>14402</v>
      </c>
      <c r="L636" s="20">
        <v>3.0</v>
      </c>
      <c r="M636" s="3" t="s">
        <v>14540</v>
      </c>
      <c r="N636" s="3" t="s">
        <v>14541</v>
      </c>
      <c r="O636" s="3" t="s">
        <v>14542</v>
      </c>
      <c r="P636" s="20">
        <v>1.0</v>
      </c>
      <c r="Q636" s="20">
        <v>0.0</v>
      </c>
      <c r="R636" s="20">
        <v>0.0</v>
      </c>
      <c r="S636" s="20">
        <v>2.0</v>
      </c>
      <c r="T636" s="2"/>
      <c r="U636" s="2"/>
    </row>
    <row r="637">
      <c r="A637" s="3" t="s">
        <v>15760</v>
      </c>
      <c r="B637" s="3" t="s">
        <v>14430</v>
      </c>
      <c r="C637" s="31">
        <v>46247.4375</v>
      </c>
      <c r="D637" s="31">
        <v>46247.45833333333</v>
      </c>
      <c r="E637" s="32">
        <v>0.5</v>
      </c>
      <c r="F637" s="2"/>
      <c r="G637" s="2"/>
      <c r="H637" s="3" t="s">
        <v>14399</v>
      </c>
      <c r="I637" s="3" t="s">
        <v>14431</v>
      </c>
      <c r="J637" s="3" t="s">
        <v>14401</v>
      </c>
      <c r="K637" s="3" t="s">
        <v>14402</v>
      </c>
      <c r="L637" s="20">
        <v>3.0</v>
      </c>
      <c r="M637" s="3" t="s">
        <v>15440</v>
      </c>
      <c r="N637" s="3" t="s">
        <v>15460</v>
      </c>
      <c r="O637" s="3" t="s">
        <v>14550</v>
      </c>
      <c r="P637" s="20">
        <v>3.0</v>
      </c>
      <c r="Q637" s="20">
        <v>0.0</v>
      </c>
      <c r="R637" s="20">
        <v>0.0</v>
      </c>
      <c r="S637" s="20">
        <v>0.0</v>
      </c>
      <c r="T637" s="2"/>
      <c r="U637" s="2"/>
    </row>
    <row r="638">
      <c r="A638" s="3" t="s">
        <v>15761</v>
      </c>
      <c r="B638" s="3" t="s">
        <v>14438</v>
      </c>
      <c r="C638" s="31">
        <v>46247.58333333333</v>
      </c>
      <c r="D638" s="31">
        <v>46247.60416666667</v>
      </c>
      <c r="E638" s="32">
        <v>0.5</v>
      </c>
      <c r="F638" s="2"/>
      <c r="G638" s="2"/>
      <c r="H638" s="3" t="s">
        <v>14399</v>
      </c>
      <c r="I638" s="3" t="s">
        <v>14431</v>
      </c>
      <c r="J638" s="3" t="s">
        <v>14401</v>
      </c>
      <c r="K638" s="3" t="s">
        <v>14402</v>
      </c>
      <c r="L638" s="20">
        <v>6.0</v>
      </c>
      <c r="M638" s="3" t="s">
        <v>15369</v>
      </c>
      <c r="N638" s="3" t="s">
        <v>15369</v>
      </c>
      <c r="O638" s="3" t="s">
        <v>15462</v>
      </c>
      <c r="P638" s="20">
        <v>1.0</v>
      </c>
      <c r="Q638" s="20">
        <v>3.0</v>
      </c>
      <c r="R638" s="20">
        <v>0.0</v>
      </c>
      <c r="S638" s="20">
        <v>2.0</v>
      </c>
      <c r="T638" s="2"/>
      <c r="U638" s="2"/>
    </row>
    <row r="639">
      <c r="A639" s="3" t="s">
        <v>15762</v>
      </c>
      <c r="B639" s="3" t="s">
        <v>15109</v>
      </c>
      <c r="C639" s="31">
        <v>46247.64583333333</v>
      </c>
      <c r="D639" s="31">
        <v>46247.66666666667</v>
      </c>
      <c r="E639" s="32">
        <v>0.5</v>
      </c>
      <c r="F639" s="2"/>
      <c r="G639" s="3" t="s">
        <v>15110</v>
      </c>
      <c r="H639" s="3" t="s">
        <v>14399</v>
      </c>
      <c r="I639" s="3" t="s">
        <v>14431</v>
      </c>
      <c r="J639" s="3" t="s">
        <v>14684</v>
      </c>
      <c r="K639" s="3" t="s">
        <v>14402</v>
      </c>
      <c r="L639" s="20">
        <v>6.0</v>
      </c>
      <c r="M639" s="3" t="s">
        <v>15497</v>
      </c>
      <c r="N639" s="3" t="s">
        <v>15497</v>
      </c>
      <c r="O639" s="3" t="s">
        <v>15498</v>
      </c>
      <c r="P639" s="20">
        <v>3.0</v>
      </c>
      <c r="Q639" s="20">
        <v>1.0</v>
      </c>
      <c r="R639" s="20">
        <v>1.0</v>
      </c>
      <c r="S639" s="20">
        <v>1.0</v>
      </c>
      <c r="T639" s="2"/>
      <c r="U639" s="2"/>
    </row>
    <row r="640">
      <c r="A640" s="3" t="s">
        <v>15763</v>
      </c>
      <c r="B640" s="3" t="s">
        <v>14920</v>
      </c>
      <c r="C640" s="31">
        <v>46248.47916666667</v>
      </c>
      <c r="D640" s="31">
        <v>46248.52083333333</v>
      </c>
      <c r="E640" s="32">
        <v>1.0</v>
      </c>
      <c r="F640" s="2"/>
      <c r="G640" s="2"/>
      <c r="H640" s="3" t="s">
        <v>14399</v>
      </c>
      <c r="I640" s="3" t="s">
        <v>14431</v>
      </c>
      <c r="J640" s="3" t="s">
        <v>14684</v>
      </c>
      <c r="K640" s="3" t="s">
        <v>14402</v>
      </c>
      <c r="L640" s="20">
        <v>2.0</v>
      </c>
      <c r="M640" s="3" t="s">
        <v>15073</v>
      </c>
      <c r="N640" s="3" t="s">
        <v>15073</v>
      </c>
      <c r="O640" s="3" t="s">
        <v>14501</v>
      </c>
      <c r="P640" s="20">
        <v>2.0</v>
      </c>
      <c r="Q640" s="20">
        <v>0.0</v>
      </c>
      <c r="R640" s="20">
        <v>0.0</v>
      </c>
      <c r="S640" s="20">
        <v>0.0</v>
      </c>
      <c r="T640" s="2"/>
      <c r="U640" s="2"/>
    </row>
    <row r="641">
      <c r="A641" s="3" t="s">
        <v>15764</v>
      </c>
      <c r="B641" s="3" t="s">
        <v>15465</v>
      </c>
      <c r="C641" s="31">
        <v>46251.54166666667</v>
      </c>
      <c r="D641" s="31">
        <v>46251.5625</v>
      </c>
      <c r="E641" s="32">
        <v>0.5</v>
      </c>
      <c r="F641" s="2"/>
      <c r="G641" s="3" t="s">
        <v>15466</v>
      </c>
      <c r="H641" s="3" t="s">
        <v>14399</v>
      </c>
      <c r="I641" s="3" t="s">
        <v>14431</v>
      </c>
      <c r="J641" s="3" t="s">
        <v>14684</v>
      </c>
      <c r="K641" s="3" t="s">
        <v>14402</v>
      </c>
      <c r="L641" s="20">
        <v>4.0</v>
      </c>
      <c r="M641" s="3" t="s">
        <v>15194</v>
      </c>
      <c r="N641" s="3" t="s">
        <v>15194</v>
      </c>
      <c r="O641" s="3" t="s">
        <v>14670</v>
      </c>
      <c r="P641" s="20">
        <v>2.0</v>
      </c>
      <c r="Q641" s="20">
        <v>0.0</v>
      </c>
      <c r="R641" s="20">
        <v>0.0</v>
      </c>
      <c r="S641" s="20">
        <v>2.0</v>
      </c>
      <c r="T641" s="2"/>
      <c r="U641" s="2"/>
    </row>
    <row r="642">
      <c r="A642" s="3" t="s">
        <v>15765</v>
      </c>
      <c r="B642" s="3" t="s">
        <v>14531</v>
      </c>
      <c r="C642" s="31">
        <v>46251.58333333333</v>
      </c>
      <c r="D642" s="31">
        <v>46251.60416666667</v>
      </c>
      <c r="E642" s="32">
        <v>0.5</v>
      </c>
      <c r="F642" s="2"/>
      <c r="G642" s="2"/>
      <c r="H642" s="3" t="s">
        <v>14399</v>
      </c>
      <c r="I642" s="3" t="s">
        <v>14400</v>
      </c>
      <c r="J642" s="3" t="s">
        <v>14401</v>
      </c>
      <c r="K642" s="3" t="s">
        <v>14402</v>
      </c>
      <c r="L642" s="20">
        <v>3.0</v>
      </c>
      <c r="M642" s="3" t="s">
        <v>15376</v>
      </c>
      <c r="N642" s="3" t="s">
        <v>15376</v>
      </c>
      <c r="O642" s="3" t="s">
        <v>15377</v>
      </c>
      <c r="P642" s="20">
        <v>0.0</v>
      </c>
      <c r="Q642" s="20">
        <v>0.0</v>
      </c>
      <c r="R642" s="20">
        <v>0.0</v>
      </c>
      <c r="S642" s="20">
        <v>3.0</v>
      </c>
      <c r="T642" s="2"/>
      <c r="U642" s="2"/>
    </row>
    <row r="643">
      <c r="A643" s="3" t="s">
        <v>15766</v>
      </c>
      <c r="B643" s="3" t="s">
        <v>14828</v>
      </c>
      <c r="C643" s="31">
        <v>46251.60416666667</v>
      </c>
      <c r="D643" s="31">
        <v>46251.625</v>
      </c>
      <c r="E643" s="32">
        <v>0.5</v>
      </c>
      <c r="F643" s="2"/>
      <c r="G643" s="3" t="s">
        <v>14912</v>
      </c>
      <c r="H643" s="3" t="s">
        <v>14399</v>
      </c>
      <c r="I643" s="3" t="s">
        <v>14431</v>
      </c>
      <c r="J643" s="3" t="s">
        <v>14684</v>
      </c>
      <c r="K643" s="3" t="s">
        <v>14402</v>
      </c>
      <c r="L643" s="20">
        <v>2.0</v>
      </c>
      <c r="M643" s="3" t="s">
        <v>15125</v>
      </c>
      <c r="N643" s="3" t="s">
        <v>15125</v>
      </c>
      <c r="O643" s="3" t="s">
        <v>14501</v>
      </c>
      <c r="P643" s="20">
        <v>2.0</v>
      </c>
      <c r="Q643" s="20">
        <v>0.0</v>
      </c>
      <c r="R643" s="20">
        <v>0.0</v>
      </c>
      <c r="S643" s="20">
        <v>0.0</v>
      </c>
      <c r="T643" s="2"/>
      <c r="U643" s="2"/>
    </row>
    <row r="644">
      <c r="A644" s="3" t="s">
        <v>15767</v>
      </c>
      <c r="B644" s="3" t="s">
        <v>14417</v>
      </c>
      <c r="C644" s="31">
        <v>46252.5</v>
      </c>
      <c r="D644" s="31">
        <v>46252.52083333333</v>
      </c>
      <c r="E644" s="32">
        <v>0.5</v>
      </c>
      <c r="F644" s="2"/>
      <c r="G644" s="3" t="s">
        <v>15086</v>
      </c>
      <c r="H644" s="3" t="s">
        <v>14399</v>
      </c>
      <c r="I644" s="3" t="s">
        <v>14431</v>
      </c>
      <c r="J644" s="3" t="s">
        <v>14401</v>
      </c>
      <c r="K644" s="3" t="s">
        <v>14402</v>
      </c>
      <c r="L644" s="20">
        <v>3.0</v>
      </c>
      <c r="M644" s="3" t="s">
        <v>15315</v>
      </c>
      <c r="N644" s="3" t="s">
        <v>15316</v>
      </c>
      <c r="O644" s="3" t="s">
        <v>15453</v>
      </c>
      <c r="P644" s="20">
        <v>2.0</v>
      </c>
      <c r="Q644" s="20">
        <v>0.0</v>
      </c>
      <c r="R644" s="20">
        <v>1.0</v>
      </c>
      <c r="S644" s="20">
        <v>0.0</v>
      </c>
      <c r="T644" s="2"/>
      <c r="U644" s="2"/>
    </row>
    <row r="645">
      <c r="A645" s="3" t="s">
        <v>15768</v>
      </c>
      <c r="B645" s="3" t="s">
        <v>14490</v>
      </c>
      <c r="C645" s="31">
        <v>46252.54166666667</v>
      </c>
      <c r="D645" s="31">
        <v>46252.5625</v>
      </c>
      <c r="E645" s="32">
        <v>0.5</v>
      </c>
      <c r="F645" s="2"/>
      <c r="G645" s="3" t="s">
        <v>14491</v>
      </c>
      <c r="H645" s="3" t="s">
        <v>14399</v>
      </c>
      <c r="I645" s="3" t="s">
        <v>14431</v>
      </c>
      <c r="J645" s="3" t="s">
        <v>14401</v>
      </c>
      <c r="K645" s="3" t="s">
        <v>14402</v>
      </c>
      <c r="L645" s="20">
        <v>4.0</v>
      </c>
      <c r="M645" s="3" t="s">
        <v>15387</v>
      </c>
      <c r="N645" s="3" t="s">
        <v>15387</v>
      </c>
      <c r="O645" s="3" t="s">
        <v>14744</v>
      </c>
      <c r="P645" s="20">
        <v>3.0</v>
      </c>
      <c r="Q645" s="20">
        <v>0.0</v>
      </c>
      <c r="R645" s="20">
        <v>0.0</v>
      </c>
      <c r="S645" s="20">
        <v>1.0</v>
      </c>
      <c r="T645" s="2"/>
      <c r="U645" s="2"/>
    </row>
    <row r="646">
      <c r="A646" s="3" t="s">
        <v>15769</v>
      </c>
      <c r="B646" s="3" t="s">
        <v>15082</v>
      </c>
      <c r="C646" s="31">
        <v>46252.5625</v>
      </c>
      <c r="D646" s="31">
        <v>46252.58333333333</v>
      </c>
      <c r="E646" s="32">
        <v>0.5</v>
      </c>
      <c r="F646" s="2"/>
      <c r="G646" s="2"/>
      <c r="H646" s="3" t="s">
        <v>14399</v>
      </c>
      <c r="I646" s="3" t="s">
        <v>14431</v>
      </c>
      <c r="J646" s="3" t="s">
        <v>14684</v>
      </c>
      <c r="K646" s="3" t="s">
        <v>14402</v>
      </c>
      <c r="L646" s="20">
        <v>2.0</v>
      </c>
      <c r="M646" s="3" t="s">
        <v>15312</v>
      </c>
      <c r="N646" s="3" t="s">
        <v>15312</v>
      </c>
      <c r="O646" s="3" t="s">
        <v>14501</v>
      </c>
      <c r="P646" s="20">
        <v>2.0</v>
      </c>
      <c r="Q646" s="20">
        <v>0.0</v>
      </c>
      <c r="R646" s="20">
        <v>0.0</v>
      </c>
      <c r="S646" s="20">
        <v>0.0</v>
      </c>
      <c r="T646" s="2"/>
      <c r="U646" s="2"/>
    </row>
    <row r="647">
      <c r="A647" s="3" t="s">
        <v>15770</v>
      </c>
      <c r="B647" s="3" t="s">
        <v>15090</v>
      </c>
      <c r="C647" s="31">
        <v>46253.41666666667</v>
      </c>
      <c r="D647" s="31">
        <v>46253.4375</v>
      </c>
      <c r="E647" s="32">
        <v>0.5</v>
      </c>
      <c r="F647" s="2"/>
      <c r="G647" s="2"/>
      <c r="H647" s="3" t="s">
        <v>14399</v>
      </c>
      <c r="I647" s="3" t="s">
        <v>14431</v>
      </c>
      <c r="J647" s="3" t="s">
        <v>14612</v>
      </c>
      <c r="K647" s="3" t="s">
        <v>14402</v>
      </c>
      <c r="L647" s="20">
        <v>2.0</v>
      </c>
      <c r="M647" s="3" t="s">
        <v>14626</v>
      </c>
      <c r="N647" s="3" t="s">
        <v>14626</v>
      </c>
      <c r="O647" s="3" t="s">
        <v>14501</v>
      </c>
      <c r="P647" s="20">
        <v>2.0</v>
      </c>
      <c r="Q647" s="20">
        <v>0.0</v>
      </c>
      <c r="R647" s="20">
        <v>0.0</v>
      </c>
      <c r="S647" s="20">
        <v>0.0</v>
      </c>
      <c r="T647" s="2"/>
      <c r="U647" s="2"/>
    </row>
    <row r="648">
      <c r="A648" s="3" t="s">
        <v>15771</v>
      </c>
      <c r="B648" s="3" t="s">
        <v>15473</v>
      </c>
      <c r="C648" s="31">
        <v>46253.66666666667</v>
      </c>
      <c r="D648" s="31">
        <v>46253.77083333333</v>
      </c>
      <c r="E648" s="32">
        <v>2.5</v>
      </c>
      <c r="F648" s="2"/>
      <c r="G648" s="2"/>
      <c r="H648" s="3" t="s">
        <v>14399</v>
      </c>
      <c r="I648" s="3" t="s">
        <v>14746</v>
      </c>
      <c r="J648" s="3" t="s">
        <v>15474</v>
      </c>
      <c r="K648" s="3" t="s">
        <v>14402</v>
      </c>
      <c r="L648" s="20">
        <v>6.0</v>
      </c>
      <c r="M648" s="3" t="s">
        <v>15475</v>
      </c>
      <c r="N648" s="3" t="s">
        <v>15476</v>
      </c>
      <c r="O648" s="3" t="s">
        <v>15477</v>
      </c>
      <c r="P648" s="20">
        <v>2.0</v>
      </c>
      <c r="Q648" s="20">
        <v>1.0</v>
      </c>
      <c r="R648" s="20">
        <v>2.0</v>
      </c>
      <c r="S648" s="20">
        <v>1.0</v>
      </c>
      <c r="T648" s="2"/>
      <c r="U648" s="2"/>
    </row>
    <row r="649">
      <c r="A649" s="3" t="s">
        <v>15772</v>
      </c>
      <c r="B649" s="3" t="s">
        <v>14536</v>
      </c>
      <c r="C649" s="31">
        <v>46254.3125</v>
      </c>
      <c r="D649" s="31">
        <v>46254.35416666667</v>
      </c>
      <c r="E649" s="32">
        <v>1.0</v>
      </c>
      <c r="F649" s="3" t="s">
        <v>14537</v>
      </c>
      <c r="G649" s="2"/>
      <c r="H649" s="3" t="s">
        <v>14399</v>
      </c>
      <c r="I649" s="3" t="s">
        <v>14538</v>
      </c>
      <c r="J649" s="3" t="s">
        <v>14539</v>
      </c>
      <c r="K649" s="3" t="s">
        <v>14402</v>
      </c>
      <c r="L649" s="20">
        <v>3.0</v>
      </c>
      <c r="M649" s="3" t="s">
        <v>14540</v>
      </c>
      <c r="N649" s="3" t="s">
        <v>14541</v>
      </c>
      <c r="O649" s="3" t="s">
        <v>14542</v>
      </c>
      <c r="P649" s="20">
        <v>1.0</v>
      </c>
      <c r="Q649" s="20">
        <v>0.0</v>
      </c>
      <c r="R649" s="20">
        <v>0.0</v>
      </c>
      <c r="S649" s="20">
        <v>2.0</v>
      </c>
      <c r="T649" s="2"/>
      <c r="U649" s="2"/>
    </row>
    <row r="650">
      <c r="A650" s="3" t="s">
        <v>15773</v>
      </c>
      <c r="B650" s="3" t="s">
        <v>14591</v>
      </c>
      <c r="C650" s="31">
        <v>46254.375</v>
      </c>
      <c r="D650" s="31">
        <v>46254.39583333333</v>
      </c>
      <c r="E650" s="32">
        <v>0.5</v>
      </c>
      <c r="F650" s="2"/>
      <c r="G650" s="2"/>
      <c r="H650" s="3" t="s">
        <v>14399</v>
      </c>
      <c r="I650" s="3" t="s">
        <v>14431</v>
      </c>
      <c r="J650" s="3" t="s">
        <v>14401</v>
      </c>
      <c r="K650" s="3" t="s">
        <v>14402</v>
      </c>
      <c r="L650" s="20">
        <v>4.0</v>
      </c>
      <c r="M650" s="3" t="s">
        <v>15410</v>
      </c>
      <c r="N650" s="3" t="s">
        <v>15410</v>
      </c>
      <c r="O650" s="3" t="s">
        <v>15411</v>
      </c>
      <c r="P650" s="20">
        <v>2.0</v>
      </c>
      <c r="Q650" s="20">
        <v>0.0</v>
      </c>
      <c r="R650" s="20">
        <v>0.0</v>
      </c>
      <c r="S650" s="20">
        <v>2.0</v>
      </c>
      <c r="T650" s="2"/>
      <c r="U650" s="2"/>
    </row>
    <row r="651">
      <c r="A651" s="3" t="s">
        <v>15774</v>
      </c>
      <c r="B651" s="3" t="s">
        <v>14585</v>
      </c>
      <c r="C651" s="31">
        <v>46254.47916666667</v>
      </c>
      <c r="D651" s="31">
        <v>46254.5</v>
      </c>
      <c r="E651" s="32">
        <v>0.5</v>
      </c>
      <c r="F651" s="2"/>
      <c r="G651" s="2"/>
      <c r="H651" s="3" t="s">
        <v>14399</v>
      </c>
      <c r="I651" s="3" t="s">
        <v>14431</v>
      </c>
      <c r="J651" s="3" t="s">
        <v>14401</v>
      </c>
      <c r="K651" s="3" t="s">
        <v>14402</v>
      </c>
      <c r="L651" s="20">
        <v>2.0</v>
      </c>
      <c r="M651" s="3" t="s">
        <v>15239</v>
      </c>
      <c r="N651" s="3" t="s">
        <v>15239</v>
      </c>
      <c r="O651" s="3" t="s">
        <v>14501</v>
      </c>
      <c r="P651" s="20">
        <v>2.0</v>
      </c>
      <c r="Q651" s="20">
        <v>0.0</v>
      </c>
      <c r="R651" s="20">
        <v>0.0</v>
      </c>
      <c r="S651" s="20">
        <v>0.0</v>
      </c>
      <c r="T651" s="2"/>
      <c r="U651" s="2"/>
    </row>
    <row r="652">
      <c r="A652" s="3" t="s">
        <v>15775</v>
      </c>
      <c r="B652" s="3" t="s">
        <v>15213</v>
      </c>
      <c r="C652" s="31">
        <v>46254.5</v>
      </c>
      <c r="D652" s="31">
        <v>46254.52083333333</v>
      </c>
      <c r="E652" s="32">
        <v>0.5</v>
      </c>
      <c r="F652" s="2"/>
      <c r="G652" s="2"/>
      <c r="H652" s="3" t="s">
        <v>14399</v>
      </c>
      <c r="I652" s="3" t="s">
        <v>14431</v>
      </c>
      <c r="J652" s="3" t="s">
        <v>14684</v>
      </c>
      <c r="K652" s="3" t="s">
        <v>14402</v>
      </c>
      <c r="L652" s="20">
        <v>2.0</v>
      </c>
      <c r="M652" s="3" t="s">
        <v>15214</v>
      </c>
      <c r="N652" s="3" t="s">
        <v>15214</v>
      </c>
      <c r="O652" s="3" t="s">
        <v>14501</v>
      </c>
      <c r="P652" s="20">
        <v>2.0</v>
      </c>
      <c r="Q652" s="20">
        <v>0.0</v>
      </c>
      <c r="R652" s="20">
        <v>0.0</v>
      </c>
      <c r="S652" s="20">
        <v>0.0</v>
      </c>
      <c r="T652" s="2"/>
      <c r="U652" s="2"/>
    </row>
    <row r="653">
      <c r="A653" s="3" t="s">
        <v>15776</v>
      </c>
      <c r="B653" s="3" t="s">
        <v>14782</v>
      </c>
      <c r="C653" s="31">
        <v>46254.52083333333</v>
      </c>
      <c r="D653" s="31">
        <v>46254.54166666667</v>
      </c>
      <c r="E653" s="32">
        <v>0.5</v>
      </c>
      <c r="F653" s="2"/>
      <c r="G653" s="2"/>
      <c r="H653" s="3" t="s">
        <v>14399</v>
      </c>
      <c r="I653" s="3" t="s">
        <v>14431</v>
      </c>
      <c r="J653" s="3" t="s">
        <v>14401</v>
      </c>
      <c r="K653" s="3" t="s">
        <v>14402</v>
      </c>
      <c r="L653" s="20">
        <v>5.0</v>
      </c>
      <c r="M653" s="3" t="s">
        <v>15419</v>
      </c>
      <c r="N653" s="3" t="s">
        <v>15419</v>
      </c>
      <c r="O653" s="3" t="s">
        <v>14529</v>
      </c>
      <c r="P653" s="20">
        <v>5.0</v>
      </c>
      <c r="Q653" s="20">
        <v>0.0</v>
      </c>
      <c r="R653" s="20">
        <v>0.0</v>
      </c>
      <c r="S653" s="20">
        <v>0.0</v>
      </c>
      <c r="T653" s="2"/>
      <c r="U653" s="2"/>
    </row>
    <row r="654">
      <c r="A654" s="3" t="s">
        <v>15777</v>
      </c>
      <c r="B654" s="3" t="s">
        <v>15221</v>
      </c>
      <c r="C654" s="31">
        <v>46254.5625</v>
      </c>
      <c r="D654" s="31">
        <v>46254.58333333333</v>
      </c>
      <c r="E654" s="32">
        <v>0.5</v>
      </c>
      <c r="F654" s="2"/>
      <c r="G654" s="3" t="s">
        <v>15222</v>
      </c>
      <c r="H654" s="3" t="s">
        <v>14399</v>
      </c>
      <c r="I654" s="3" t="s">
        <v>14431</v>
      </c>
      <c r="J654" s="3" t="s">
        <v>14684</v>
      </c>
      <c r="K654" s="3" t="s">
        <v>14402</v>
      </c>
      <c r="L654" s="20">
        <v>3.0</v>
      </c>
      <c r="M654" s="3" t="s">
        <v>15427</v>
      </c>
      <c r="N654" s="3" t="s">
        <v>15427</v>
      </c>
      <c r="O654" s="3" t="s">
        <v>14831</v>
      </c>
      <c r="P654" s="20">
        <v>2.0</v>
      </c>
      <c r="Q654" s="20">
        <v>0.0</v>
      </c>
      <c r="R654" s="20">
        <v>0.0</v>
      </c>
      <c r="S654" s="20">
        <v>1.0</v>
      </c>
      <c r="T654" s="2"/>
      <c r="U654" s="2"/>
    </row>
    <row r="655">
      <c r="A655" s="3" t="s">
        <v>15778</v>
      </c>
      <c r="B655" s="3" t="s">
        <v>15335</v>
      </c>
      <c r="C655" s="31">
        <v>46254.625</v>
      </c>
      <c r="D655" s="31">
        <v>46254.64583333333</v>
      </c>
      <c r="E655" s="32">
        <v>0.5</v>
      </c>
      <c r="G655" s="3" t="s">
        <v>15336</v>
      </c>
      <c r="H655" s="3" t="s">
        <v>14399</v>
      </c>
      <c r="I655" s="3" t="s">
        <v>14431</v>
      </c>
      <c r="J655" s="3" t="s">
        <v>14684</v>
      </c>
      <c r="K655" s="3" t="s">
        <v>14402</v>
      </c>
      <c r="L655" s="20">
        <v>11.0</v>
      </c>
      <c r="M655" s="3" t="s">
        <v>15481</v>
      </c>
      <c r="N655" s="3" t="s">
        <v>15482</v>
      </c>
      <c r="O655" s="3" t="s">
        <v>15539</v>
      </c>
      <c r="P655" s="20">
        <v>2.0</v>
      </c>
      <c r="Q655" s="20">
        <v>0.0</v>
      </c>
      <c r="R655" s="20">
        <v>0.0</v>
      </c>
      <c r="S655" s="20">
        <v>9.0</v>
      </c>
      <c r="T655" s="2"/>
      <c r="U655" s="2"/>
    </row>
    <row r="656">
      <c r="A656" s="3" t="s">
        <v>15779</v>
      </c>
      <c r="B656" s="3" t="s">
        <v>14837</v>
      </c>
      <c r="C656" s="31">
        <v>46255.39583333333</v>
      </c>
      <c r="D656" s="31">
        <v>46255.41666666667</v>
      </c>
      <c r="E656" s="32">
        <v>0.5</v>
      </c>
      <c r="F656" s="2"/>
      <c r="G656" s="2"/>
      <c r="H656" s="3" t="s">
        <v>14399</v>
      </c>
      <c r="I656" s="3" t="s">
        <v>14431</v>
      </c>
      <c r="J656" s="3" t="s">
        <v>14684</v>
      </c>
      <c r="K656" s="3" t="s">
        <v>14402</v>
      </c>
      <c r="L656" s="20">
        <v>5.0</v>
      </c>
      <c r="M656" s="3" t="s">
        <v>15434</v>
      </c>
      <c r="N656" s="3" t="s">
        <v>15434</v>
      </c>
      <c r="O656" s="3" t="s">
        <v>15435</v>
      </c>
      <c r="P656" s="20">
        <v>2.0</v>
      </c>
      <c r="Q656" s="20">
        <v>0.0</v>
      </c>
      <c r="R656" s="20">
        <v>0.0</v>
      </c>
      <c r="S656" s="20">
        <v>3.0</v>
      </c>
      <c r="T656" s="2"/>
      <c r="U656" s="2"/>
    </row>
    <row r="657">
      <c r="A657" s="3" t="s">
        <v>15780</v>
      </c>
      <c r="B657" s="3" t="s">
        <v>14508</v>
      </c>
      <c r="C657" s="31">
        <v>46255.41666666667</v>
      </c>
      <c r="D657" s="31">
        <v>46255.4375</v>
      </c>
      <c r="E657" s="32">
        <v>0.5</v>
      </c>
      <c r="F657" s="2"/>
      <c r="G657" s="2"/>
      <c r="H657" s="3" t="s">
        <v>14399</v>
      </c>
      <c r="I657" s="3" t="s">
        <v>14431</v>
      </c>
      <c r="J657" s="3" t="s">
        <v>14684</v>
      </c>
      <c r="K657" s="3" t="s">
        <v>14402</v>
      </c>
      <c r="L657" s="20">
        <v>4.0</v>
      </c>
      <c r="M657" s="3" t="s">
        <v>15344</v>
      </c>
      <c r="N657" s="3" t="s">
        <v>15344</v>
      </c>
      <c r="O657" s="3" t="s">
        <v>14493</v>
      </c>
      <c r="P657" s="20">
        <v>2.0</v>
      </c>
      <c r="Q657" s="20">
        <v>0.0</v>
      </c>
      <c r="R657" s="20">
        <v>0.0</v>
      </c>
      <c r="S657" s="20">
        <v>2.0</v>
      </c>
      <c r="T657" s="2"/>
      <c r="U657" s="2"/>
    </row>
    <row r="658">
      <c r="A658" s="3" t="s">
        <v>15781</v>
      </c>
      <c r="B658" s="3" t="s">
        <v>14920</v>
      </c>
      <c r="C658" s="31">
        <v>46255.47916666667</v>
      </c>
      <c r="D658" s="31">
        <v>46255.52083333333</v>
      </c>
      <c r="E658" s="32">
        <v>1.0</v>
      </c>
      <c r="F658" s="2"/>
      <c r="G658" s="2"/>
      <c r="H658" s="3" t="s">
        <v>14399</v>
      </c>
      <c r="I658" s="3" t="s">
        <v>14431</v>
      </c>
      <c r="J658" s="3" t="s">
        <v>14684</v>
      </c>
      <c r="K658" s="3" t="s">
        <v>14402</v>
      </c>
      <c r="L658" s="20">
        <v>2.0</v>
      </c>
      <c r="M658" s="3" t="s">
        <v>15073</v>
      </c>
      <c r="N658" s="3" t="s">
        <v>15073</v>
      </c>
      <c r="O658" s="3" t="s">
        <v>14501</v>
      </c>
      <c r="P658" s="20">
        <v>2.0</v>
      </c>
      <c r="Q658" s="20">
        <v>0.0</v>
      </c>
      <c r="R658" s="20">
        <v>0.0</v>
      </c>
      <c r="S658" s="20">
        <v>0.0</v>
      </c>
      <c r="T658" s="2"/>
      <c r="U658" s="2"/>
    </row>
    <row r="659">
      <c r="A659" s="3" t="s">
        <v>15782</v>
      </c>
      <c r="B659" s="3" t="s">
        <v>15443</v>
      </c>
      <c r="C659" s="31">
        <v>46258.58333333333</v>
      </c>
      <c r="D659" s="31">
        <v>46258.60416666667</v>
      </c>
      <c r="E659" s="32">
        <v>0.5</v>
      </c>
      <c r="F659" s="2"/>
      <c r="G659" s="2"/>
      <c r="H659" s="3" t="s">
        <v>14399</v>
      </c>
      <c r="I659" s="3" t="s">
        <v>14431</v>
      </c>
      <c r="J659" s="3" t="s">
        <v>14684</v>
      </c>
      <c r="K659" s="3" t="s">
        <v>14402</v>
      </c>
      <c r="L659" s="20">
        <v>3.0</v>
      </c>
      <c r="M659" s="3" t="s">
        <v>15444</v>
      </c>
      <c r="N659" s="3" t="s">
        <v>15444</v>
      </c>
      <c r="O659" s="3" t="s">
        <v>14623</v>
      </c>
      <c r="P659" s="20">
        <v>2.0</v>
      </c>
      <c r="Q659" s="20">
        <v>0.0</v>
      </c>
      <c r="R659" s="20">
        <v>0.0</v>
      </c>
      <c r="S659" s="20">
        <v>1.0</v>
      </c>
      <c r="T659" s="2"/>
      <c r="U659" s="2"/>
    </row>
    <row r="660">
      <c r="A660" s="3" t="s">
        <v>15783</v>
      </c>
      <c r="B660" s="3" t="s">
        <v>14828</v>
      </c>
      <c r="C660" s="31">
        <v>46258.60416666667</v>
      </c>
      <c r="D660" s="31">
        <v>46258.625</v>
      </c>
      <c r="E660" s="32">
        <v>0.5</v>
      </c>
      <c r="G660" s="3" t="s">
        <v>14912</v>
      </c>
      <c r="H660" s="3" t="s">
        <v>14399</v>
      </c>
      <c r="I660" s="3" t="s">
        <v>14431</v>
      </c>
      <c r="J660" s="3" t="s">
        <v>14684</v>
      </c>
      <c r="K660" s="3" t="s">
        <v>14402</v>
      </c>
      <c r="L660" s="20">
        <v>2.0</v>
      </c>
      <c r="M660" s="3" t="s">
        <v>15125</v>
      </c>
      <c r="N660" s="3" t="s">
        <v>15125</v>
      </c>
      <c r="O660" s="3" t="s">
        <v>14501</v>
      </c>
      <c r="P660" s="20">
        <v>2.0</v>
      </c>
      <c r="Q660" s="20">
        <v>0.0</v>
      </c>
      <c r="R660" s="20">
        <v>0.0</v>
      </c>
      <c r="S660" s="20">
        <v>0.0</v>
      </c>
      <c r="T660" s="2"/>
      <c r="U660" s="2"/>
    </row>
    <row r="661">
      <c r="A661" s="3" t="s">
        <v>15784</v>
      </c>
      <c r="B661" s="3" t="s">
        <v>14417</v>
      </c>
      <c r="C661" s="31">
        <v>46259.5</v>
      </c>
      <c r="D661" s="31">
        <v>46259.52083333333</v>
      </c>
      <c r="E661" s="32">
        <v>0.5</v>
      </c>
      <c r="F661" s="2"/>
      <c r="G661" s="3" t="s">
        <v>15086</v>
      </c>
      <c r="H661" s="3" t="s">
        <v>14399</v>
      </c>
      <c r="I661" s="3" t="s">
        <v>14431</v>
      </c>
      <c r="J661" s="3" t="s">
        <v>14401</v>
      </c>
      <c r="K661" s="3" t="s">
        <v>14402</v>
      </c>
      <c r="L661" s="20">
        <v>3.0</v>
      </c>
      <c r="M661" s="3" t="s">
        <v>15315</v>
      </c>
      <c r="N661" s="3" t="s">
        <v>15316</v>
      </c>
      <c r="O661" s="3" t="s">
        <v>15453</v>
      </c>
      <c r="P661" s="20">
        <v>2.0</v>
      </c>
      <c r="Q661" s="20">
        <v>0.0</v>
      </c>
      <c r="R661" s="20">
        <v>1.0</v>
      </c>
      <c r="S661" s="20">
        <v>0.0</v>
      </c>
      <c r="T661" s="2"/>
      <c r="U661" s="2"/>
    </row>
    <row r="662">
      <c r="A662" s="3" t="s">
        <v>15785</v>
      </c>
      <c r="B662" s="3" t="s">
        <v>15090</v>
      </c>
      <c r="C662" s="31">
        <v>46260.41666666667</v>
      </c>
      <c r="D662" s="31">
        <v>46260.4375</v>
      </c>
      <c r="E662" s="32">
        <v>0.5</v>
      </c>
      <c r="F662" s="2"/>
      <c r="G662" s="2"/>
      <c r="H662" s="3" t="s">
        <v>14399</v>
      </c>
      <c r="I662" s="3" t="s">
        <v>14431</v>
      </c>
      <c r="J662" s="3" t="s">
        <v>14612</v>
      </c>
      <c r="K662" s="3" t="s">
        <v>14402</v>
      </c>
      <c r="L662" s="20">
        <v>2.0</v>
      </c>
      <c r="M662" s="3" t="s">
        <v>14626</v>
      </c>
      <c r="N662" s="3" t="s">
        <v>14626</v>
      </c>
      <c r="O662" s="3" t="s">
        <v>14501</v>
      </c>
      <c r="P662" s="20">
        <v>2.0</v>
      </c>
      <c r="Q662" s="20">
        <v>0.0</v>
      </c>
      <c r="R662" s="20">
        <v>0.0</v>
      </c>
      <c r="S662" s="20">
        <v>0.0</v>
      </c>
      <c r="T662" s="2"/>
      <c r="U662" s="2"/>
    </row>
    <row r="663">
      <c r="A663" s="3" t="s">
        <v>15786</v>
      </c>
      <c r="B663" s="3" t="s">
        <v>14548</v>
      </c>
      <c r="C663" s="31">
        <v>46260.54166666667</v>
      </c>
      <c r="D663" s="31">
        <v>46260.5625</v>
      </c>
      <c r="E663" s="32">
        <v>0.5</v>
      </c>
      <c r="F663" s="2"/>
      <c r="G663" s="2"/>
      <c r="H663" s="3" t="s">
        <v>14399</v>
      </c>
      <c r="I663" s="3" t="s">
        <v>14431</v>
      </c>
      <c r="J663" s="3" t="s">
        <v>14401</v>
      </c>
      <c r="K663" s="3" t="s">
        <v>14402</v>
      </c>
      <c r="L663" s="20">
        <v>3.0</v>
      </c>
      <c r="M663" s="3" t="s">
        <v>15332</v>
      </c>
      <c r="N663" s="3" t="s">
        <v>15332</v>
      </c>
      <c r="O663" s="3" t="s">
        <v>14550</v>
      </c>
      <c r="P663" s="20">
        <v>3.0</v>
      </c>
      <c r="Q663" s="20">
        <v>0.0</v>
      </c>
      <c r="R663" s="20">
        <v>0.0</v>
      </c>
      <c r="S663" s="20">
        <v>0.0</v>
      </c>
      <c r="T663" s="2"/>
      <c r="U663" s="2"/>
    </row>
    <row r="664">
      <c r="A664" s="3" t="s">
        <v>15787</v>
      </c>
      <c r="B664" s="3" t="s">
        <v>14430</v>
      </c>
      <c r="C664" s="31">
        <v>46261.4375</v>
      </c>
      <c r="D664" s="31">
        <v>46261.45833333333</v>
      </c>
      <c r="E664" s="32">
        <v>0.5</v>
      </c>
      <c r="F664" s="2"/>
      <c r="G664" s="2"/>
      <c r="H664" s="3" t="s">
        <v>14399</v>
      </c>
      <c r="I664" s="3" t="s">
        <v>14431</v>
      </c>
      <c r="J664" s="3" t="s">
        <v>14401</v>
      </c>
      <c r="K664" s="3" t="s">
        <v>14402</v>
      </c>
      <c r="L664" s="20">
        <v>3.0</v>
      </c>
      <c r="M664" s="3" t="s">
        <v>15440</v>
      </c>
      <c r="N664" s="3" t="s">
        <v>15460</v>
      </c>
      <c r="O664" s="3" t="s">
        <v>14550</v>
      </c>
      <c r="P664" s="20">
        <v>3.0</v>
      </c>
      <c r="Q664" s="20">
        <v>0.0</v>
      </c>
      <c r="R664" s="20">
        <v>0.0</v>
      </c>
      <c r="S664" s="20">
        <v>0.0</v>
      </c>
      <c r="T664" s="2"/>
      <c r="U664" s="2"/>
    </row>
    <row r="665">
      <c r="A665" s="3" t="s">
        <v>15788</v>
      </c>
      <c r="B665" s="3" t="s">
        <v>14438</v>
      </c>
      <c r="C665" s="31">
        <v>46261.58333333333</v>
      </c>
      <c r="D665" s="31">
        <v>46261.60416666667</v>
      </c>
      <c r="E665" s="32">
        <v>0.5</v>
      </c>
      <c r="F665" s="2"/>
      <c r="G665" s="2"/>
      <c r="H665" s="3" t="s">
        <v>14399</v>
      </c>
      <c r="I665" s="3" t="s">
        <v>14431</v>
      </c>
      <c r="J665" s="3" t="s">
        <v>14401</v>
      </c>
      <c r="K665" s="3" t="s">
        <v>14402</v>
      </c>
      <c r="L665" s="20">
        <v>6.0</v>
      </c>
      <c r="M665" s="3" t="s">
        <v>15369</v>
      </c>
      <c r="N665" s="3" t="s">
        <v>15369</v>
      </c>
      <c r="O665" s="3" t="s">
        <v>15462</v>
      </c>
      <c r="P665" s="20">
        <v>1.0</v>
      </c>
      <c r="Q665" s="20">
        <v>3.0</v>
      </c>
      <c r="R665" s="20">
        <v>0.0</v>
      </c>
      <c r="S665" s="20">
        <v>2.0</v>
      </c>
      <c r="T665" s="2"/>
      <c r="U665" s="2"/>
    </row>
    <row r="666">
      <c r="A666" s="3" t="s">
        <v>15789</v>
      </c>
      <c r="B666" s="3" t="s">
        <v>14920</v>
      </c>
      <c r="C666" s="31">
        <v>46262.47916666667</v>
      </c>
      <c r="D666" s="31">
        <v>46262.52083333333</v>
      </c>
      <c r="E666" s="32">
        <v>1.0</v>
      </c>
      <c r="F666" s="2"/>
      <c r="G666" s="2"/>
      <c r="H666" s="3" t="s">
        <v>14399</v>
      </c>
      <c r="I666" s="3" t="s">
        <v>14431</v>
      </c>
      <c r="J666" s="3" t="s">
        <v>14684</v>
      </c>
      <c r="K666" s="3" t="s">
        <v>14402</v>
      </c>
      <c r="L666" s="20">
        <v>2.0</v>
      </c>
      <c r="M666" s="3" t="s">
        <v>15073</v>
      </c>
      <c r="N666" s="3" t="s">
        <v>15073</v>
      </c>
      <c r="O666" s="3" t="s">
        <v>14501</v>
      </c>
      <c r="P666" s="20">
        <v>2.0</v>
      </c>
      <c r="Q666" s="20">
        <v>0.0</v>
      </c>
      <c r="R666" s="20">
        <v>0.0</v>
      </c>
      <c r="S666" s="20">
        <v>0.0</v>
      </c>
      <c r="T666" s="2"/>
      <c r="U666" s="2"/>
    </row>
    <row r="667">
      <c r="A667" s="3" t="s">
        <v>15790</v>
      </c>
      <c r="B667" s="3" t="s">
        <v>15465</v>
      </c>
      <c r="C667" s="31">
        <v>46265.54166666667</v>
      </c>
      <c r="D667" s="31">
        <v>46265.5625</v>
      </c>
      <c r="E667" s="32">
        <v>0.5</v>
      </c>
      <c r="F667" s="2"/>
      <c r="G667" s="3" t="s">
        <v>15466</v>
      </c>
      <c r="H667" s="3" t="s">
        <v>14399</v>
      </c>
      <c r="I667" s="3" t="s">
        <v>14431</v>
      </c>
      <c r="J667" s="3" t="s">
        <v>14684</v>
      </c>
      <c r="K667" s="3" t="s">
        <v>14402</v>
      </c>
      <c r="L667" s="20">
        <v>4.0</v>
      </c>
      <c r="M667" s="3" t="s">
        <v>15194</v>
      </c>
      <c r="N667" s="3" t="s">
        <v>15194</v>
      </c>
      <c r="O667" s="3" t="s">
        <v>14670</v>
      </c>
      <c r="P667" s="20">
        <v>2.0</v>
      </c>
      <c r="Q667" s="20">
        <v>0.0</v>
      </c>
      <c r="R667" s="20">
        <v>0.0</v>
      </c>
      <c r="S667" s="20">
        <v>2.0</v>
      </c>
      <c r="T667" s="2"/>
      <c r="U667" s="2"/>
    </row>
    <row r="668">
      <c r="A668" s="3" t="s">
        <v>15791</v>
      </c>
      <c r="B668" s="3" t="s">
        <v>14531</v>
      </c>
      <c r="C668" s="31">
        <v>46265.58333333333</v>
      </c>
      <c r="D668" s="31">
        <v>46265.60416666667</v>
      </c>
      <c r="E668" s="32">
        <v>0.5</v>
      </c>
      <c r="F668" s="2"/>
      <c r="G668" s="2"/>
      <c r="H668" s="3" t="s">
        <v>14399</v>
      </c>
      <c r="I668" s="3" t="s">
        <v>14400</v>
      </c>
      <c r="J668" s="3" t="s">
        <v>14401</v>
      </c>
      <c r="K668" s="3" t="s">
        <v>14402</v>
      </c>
      <c r="L668" s="20">
        <v>3.0</v>
      </c>
      <c r="M668" s="3" t="s">
        <v>15376</v>
      </c>
      <c r="N668" s="3" t="s">
        <v>15376</v>
      </c>
      <c r="O668" s="3" t="s">
        <v>15377</v>
      </c>
      <c r="P668" s="20">
        <v>0.0</v>
      </c>
      <c r="Q668" s="20">
        <v>0.0</v>
      </c>
      <c r="R668" s="20">
        <v>0.0</v>
      </c>
      <c r="S668" s="20">
        <v>3.0</v>
      </c>
      <c r="T668" s="2"/>
      <c r="U668" s="2"/>
    </row>
    <row r="669">
      <c r="A669" s="3" t="s">
        <v>15792</v>
      </c>
      <c r="B669" s="3" t="s">
        <v>14828</v>
      </c>
      <c r="C669" s="31">
        <v>46265.60416666667</v>
      </c>
      <c r="D669" s="31">
        <v>46265.625</v>
      </c>
      <c r="E669" s="32">
        <v>0.5</v>
      </c>
      <c r="F669" s="2"/>
      <c r="G669" s="3" t="s">
        <v>14912</v>
      </c>
      <c r="H669" s="3" t="s">
        <v>14399</v>
      </c>
      <c r="I669" s="3" t="s">
        <v>14431</v>
      </c>
      <c r="J669" s="3" t="s">
        <v>14684</v>
      </c>
      <c r="K669" s="3" t="s">
        <v>14402</v>
      </c>
      <c r="L669" s="20">
        <v>2.0</v>
      </c>
      <c r="M669" s="3" t="s">
        <v>15125</v>
      </c>
      <c r="N669" s="3" t="s">
        <v>15125</v>
      </c>
      <c r="O669" s="3" t="s">
        <v>14501</v>
      </c>
      <c r="P669" s="20">
        <v>2.0</v>
      </c>
      <c r="Q669" s="20">
        <v>0.0</v>
      </c>
      <c r="R669" s="20">
        <v>0.0</v>
      </c>
      <c r="S669" s="20">
        <v>0.0</v>
      </c>
      <c r="T669" s="2"/>
      <c r="U669" s="2"/>
    </row>
    <row r="670">
      <c r="A670" s="3" t="s">
        <v>15793</v>
      </c>
      <c r="B670" s="3" t="s">
        <v>14417</v>
      </c>
      <c r="C670" s="31">
        <v>46266.5</v>
      </c>
      <c r="D670" s="31">
        <v>46266.52083333333</v>
      </c>
      <c r="E670" s="32">
        <v>0.5</v>
      </c>
      <c r="F670" s="2"/>
      <c r="G670" s="3" t="s">
        <v>15086</v>
      </c>
      <c r="H670" s="3" t="s">
        <v>14399</v>
      </c>
      <c r="I670" s="3" t="s">
        <v>14431</v>
      </c>
      <c r="J670" s="3" t="s">
        <v>14401</v>
      </c>
      <c r="K670" s="3" t="s">
        <v>14402</v>
      </c>
      <c r="L670" s="20">
        <v>3.0</v>
      </c>
      <c r="M670" s="3" t="s">
        <v>15315</v>
      </c>
      <c r="N670" s="3" t="s">
        <v>15316</v>
      </c>
      <c r="O670" s="3" t="s">
        <v>15453</v>
      </c>
      <c r="P670" s="20">
        <v>2.0</v>
      </c>
      <c r="Q670" s="20">
        <v>0.0</v>
      </c>
      <c r="R670" s="20">
        <v>1.0</v>
      </c>
      <c r="S670" s="20">
        <v>0.0</v>
      </c>
      <c r="T670" s="2"/>
      <c r="U670" s="2"/>
    </row>
    <row r="671">
      <c r="A671" s="3" t="s">
        <v>15794</v>
      </c>
      <c r="B671" s="3" t="s">
        <v>15082</v>
      </c>
      <c r="C671" s="31">
        <v>46266.5625</v>
      </c>
      <c r="D671" s="31">
        <v>46266.58333333333</v>
      </c>
      <c r="E671" s="32">
        <v>0.5</v>
      </c>
      <c r="F671" s="2"/>
      <c r="G671" s="2"/>
      <c r="H671" s="3" t="s">
        <v>14399</v>
      </c>
      <c r="I671" s="3" t="s">
        <v>14431</v>
      </c>
      <c r="J671" s="3" t="s">
        <v>14684</v>
      </c>
      <c r="K671" s="3" t="s">
        <v>14402</v>
      </c>
      <c r="L671" s="20">
        <v>2.0</v>
      </c>
      <c r="M671" s="3" t="s">
        <v>15312</v>
      </c>
      <c r="N671" s="3" t="s">
        <v>15312</v>
      </c>
      <c r="O671" s="3" t="s">
        <v>14501</v>
      </c>
      <c r="P671" s="20">
        <v>2.0</v>
      </c>
      <c r="Q671" s="20">
        <v>0.0</v>
      </c>
      <c r="R671" s="20">
        <v>0.0</v>
      </c>
      <c r="S671" s="20">
        <v>0.0</v>
      </c>
      <c r="T671" s="2"/>
      <c r="U671" s="2"/>
    </row>
    <row r="672">
      <c r="A672" s="3" t="s">
        <v>15795</v>
      </c>
      <c r="B672" s="3" t="s">
        <v>15157</v>
      </c>
      <c r="C672" s="31">
        <v>46266.58333333333</v>
      </c>
      <c r="D672" s="31">
        <v>46266.60416666667</v>
      </c>
      <c r="E672" s="32">
        <v>0.5</v>
      </c>
      <c r="F672" s="2"/>
      <c r="G672" s="3" t="s">
        <v>15158</v>
      </c>
      <c r="H672" s="3" t="s">
        <v>14399</v>
      </c>
      <c r="I672" s="3" t="s">
        <v>14431</v>
      </c>
      <c r="J672" s="3" t="s">
        <v>14401</v>
      </c>
      <c r="K672" s="3" t="s">
        <v>14402</v>
      </c>
      <c r="L672" s="20">
        <v>6.0</v>
      </c>
      <c r="M672" s="3" t="s">
        <v>15394</v>
      </c>
      <c r="N672" s="3" t="s">
        <v>15395</v>
      </c>
      <c r="O672" s="3" t="s">
        <v>15396</v>
      </c>
      <c r="P672" s="20">
        <v>1.0</v>
      </c>
      <c r="Q672" s="20">
        <v>0.0</v>
      </c>
      <c r="R672" s="20">
        <v>1.0</v>
      </c>
      <c r="S672" s="20">
        <v>4.0</v>
      </c>
      <c r="T672" s="2"/>
      <c r="U672" s="2"/>
    </row>
    <row r="673">
      <c r="A673" s="3" t="s">
        <v>15796</v>
      </c>
      <c r="B673" s="3" t="s">
        <v>15090</v>
      </c>
      <c r="C673" s="31">
        <v>46267.41666666667</v>
      </c>
      <c r="D673" s="31">
        <v>46267.4375</v>
      </c>
      <c r="E673" s="32">
        <v>0.5</v>
      </c>
      <c r="F673" s="2"/>
      <c r="G673" s="2"/>
      <c r="H673" s="3" t="s">
        <v>14399</v>
      </c>
      <c r="I673" s="3" t="s">
        <v>14431</v>
      </c>
      <c r="J673" s="3" t="s">
        <v>14612</v>
      </c>
      <c r="K673" s="3" t="s">
        <v>14402</v>
      </c>
      <c r="L673" s="20">
        <v>2.0</v>
      </c>
      <c r="M673" s="3" t="s">
        <v>14626</v>
      </c>
      <c r="N673" s="3" t="s">
        <v>14626</v>
      </c>
      <c r="O673" s="3" t="s">
        <v>14501</v>
      </c>
      <c r="P673" s="20">
        <v>2.0</v>
      </c>
      <c r="Q673" s="20">
        <v>0.0</v>
      </c>
      <c r="R673" s="20">
        <v>0.0</v>
      </c>
      <c r="S673" s="20">
        <v>0.0</v>
      </c>
      <c r="T673" s="2"/>
      <c r="U673" s="2"/>
    </row>
    <row r="674">
      <c r="A674" s="3" t="s">
        <v>15797</v>
      </c>
      <c r="B674" s="3" t="s">
        <v>15473</v>
      </c>
      <c r="C674" s="31">
        <v>46267.66666666667</v>
      </c>
      <c r="D674" s="31">
        <v>46267.77083333333</v>
      </c>
      <c r="E674" s="32">
        <v>2.5</v>
      </c>
      <c r="F674" s="2"/>
      <c r="G674" s="2"/>
      <c r="H674" s="3" t="s">
        <v>14399</v>
      </c>
      <c r="I674" s="3" t="s">
        <v>14746</v>
      </c>
      <c r="J674" s="3" t="s">
        <v>15474</v>
      </c>
      <c r="K674" s="3" t="s">
        <v>14402</v>
      </c>
      <c r="L674" s="20">
        <v>6.0</v>
      </c>
      <c r="M674" s="3" t="s">
        <v>15475</v>
      </c>
      <c r="N674" s="3" t="s">
        <v>15476</v>
      </c>
      <c r="O674" s="3" t="s">
        <v>15477</v>
      </c>
      <c r="P674" s="20">
        <v>2.0</v>
      </c>
      <c r="Q674" s="20">
        <v>1.0</v>
      </c>
      <c r="R674" s="20">
        <v>2.0</v>
      </c>
      <c r="S674" s="20">
        <v>1.0</v>
      </c>
      <c r="T674" s="2"/>
      <c r="U674" s="2"/>
    </row>
    <row r="675">
      <c r="A675" s="3" t="s">
        <v>15798</v>
      </c>
      <c r="B675" s="3" t="s">
        <v>15201</v>
      </c>
      <c r="C675" s="31">
        <v>46268.39583333333</v>
      </c>
      <c r="D675" s="31">
        <v>46268.41666666667</v>
      </c>
      <c r="E675" s="32">
        <v>0.5</v>
      </c>
      <c r="F675" s="2"/>
      <c r="G675" s="2"/>
      <c r="H675" s="3" t="s">
        <v>14399</v>
      </c>
      <c r="I675" s="3" t="s">
        <v>14431</v>
      </c>
      <c r="J675" s="3" t="s">
        <v>14425</v>
      </c>
      <c r="K675" s="3" t="s">
        <v>14402</v>
      </c>
      <c r="L675" s="20">
        <v>6.0</v>
      </c>
      <c r="M675" s="3" t="s">
        <v>15417</v>
      </c>
      <c r="N675" s="3" t="s">
        <v>15417</v>
      </c>
      <c r="O675" s="3" t="s">
        <v>14449</v>
      </c>
      <c r="P675" s="20">
        <v>4.0</v>
      </c>
      <c r="Q675" s="20">
        <v>0.0</v>
      </c>
      <c r="R675" s="20">
        <v>0.0</v>
      </c>
      <c r="S675" s="20">
        <v>2.0</v>
      </c>
      <c r="T675" s="2"/>
      <c r="U675" s="2"/>
    </row>
    <row r="676">
      <c r="A676" s="3" t="s">
        <v>15799</v>
      </c>
      <c r="B676" s="3" t="s">
        <v>15213</v>
      </c>
      <c r="C676" s="31">
        <v>46268.5</v>
      </c>
      <c r="D676" s="31">
        <v>46268.52083333333</v>
      </c>
      <c r="E676" s="32">
        <v>0.5</v>
      </c>
      <c r="F676" s="2"/>
      <c r="G676" s="2"/>
      <c r="H676" s="3" t="s">
        <v>14399</v>
      </c>
      <c r="I676" s="3" t="s">
        <v>14431</v>
      </c>
      <c r="J676" s="3" t="s">
        <v>14684</v>
      </c>
      <c r="K676" s="3" t="s">
        <v>14402</v>
      </c>
      <c r="L676" s="20">
        <v>2.0</v>
      </c>
      <c r="M676" s="3" t="s">
        <v>15214</v>
      </c>
      <c r="N676" s="3" t="s">
        <v>15214</v>
      </c>
      <c r="O676" s="3" t="s">
        <v>14501</v>
      </c>
      <c r="P676" s="20">
        <v>2.0</v>
      </c>
      <c r="Q676" s="20">
        <v>0.0</v>
      </c>
      <c r="R676" s="20">
        <v>0.0</v>
      </c>
      <c r="S676" s="20">
        <v>0.0</v>
      </c>
      <c r="T676" s="2"/>
      <c r="U676" s="2"/>
    </row>
    <row r="677">
      <c r="A677" s="3" t="s">
        <v>15800</v>
      </c>
      <c r="B677" s="3" t="s">
        <v>14782</v>
      </c>
      <c r="C677" s="31">
        <v>46268.52083333333</v>
      </c>
      <c r="D677" s="31">
        <v>46268.54166666667</v>
      </c>
      <c r="E677" s="32">
        <v>0.5</v>
      </c>
      <c r="F677" s="2"/>
      <c r="G677" s="2"/>
      <c r="H677" s="3" t="s">
        <v>14399</v>
      </c>
      <c r="I677" s="3" t="s">
        <v>14431</v>
      </c>
      <c r="J677" s="3" t="s">
        <v>14401</v>
      </c>
      <c r="K677" s="3" t="s">
        <v>14402</v>
      </c>
      <c r="L677" s="20">
        <v>5.0</v>
      </c>
      <c r="M677" s="3" t="s">
        <v>15419</v>
      </c>
      <c r="N677" s="3" t="s">
        <v>15419</v>
      </c>
      <c r="O677" s="3" t="s">
        <v>14529</v>
      </c>
      <c r="P677" s="20">
        <v>5.0</v>
      </c>
      <c r="Q677" s="20">
        <v>0.0</v>
      </c>
      <c r="R677" s="20">
        <v>0.0</v>
      </c>
      <c r="S677" s="20">
        <v>0.0</v>
      </c>
      <c r="T677" s="2"/>
      <c r="U677" s="2"/>
    </row>
    <row r="678">
      <c r="A678" s="3" t="s">
        <v>15801</v>
      </c>
      <c r="B678" s="3" t="s">
        <v>14407</v>
      </c>
      <c r="C678" s="31">
        <v>46269.39583333333</v>
      </c>
      <c r="D678" s="31">
        <v>46269.41666666667</v>
      </c>
      <c r="E678" s="32">
        <v>0.5</v>
      </c>
      <c r="F678" s="2"/>
      <c r="G678" s="5" t="s">
        <v>15430</v>
      </c>
      <c r="H678" s="3" t="s">
        <v>14399</v>
      </c>
      <c r="I678" s="3" t="s">
        <v>14746</v>
      </c>
      <c r="J678" s="3" t="s">
        <v>14401</v>
      </c>
      <c r="K678" s="3" t="s">
        <v>14402</v>
      </c>
      <c r="L678" s="20">
        <v>3.0</v>
      </c>
      <c r="M678" s="3" t="s">
        <v>15431</v>
      </c>
      <c r="N678" s="3" t="s">
        <v>15431</v>
      </c>
      <c r="O678" s="3" t="s">
        <v>15432</v>
      </c>
      <c r="P678" s="20">
        <v>1.0</v>
      </c>
      <c r="Q678" s="20">
        <v>2.0</v>
      </c>
      <c r="R678" s="20">
        <v>0.0</v>
      </c>
      <c r="S678" s="20">
        <v>0.0</v>
      </c>
      <c r="T678" s="2"/>
      <c r="U678" s="2"/>
    </row>
    <row r="679">
      <c r="A679" s="3" t="s">
        <v>15802</v>
      </c>
      <c r="B679" s="3" t="s">
        <v>14837</v>
      </c>
      <c r="C679" s="31">
        <v>46269.39583333333</v>
      </c>
      <c r="D679" s="31">
        <v>46269.41666666667</v>
      </c>
      <c r="E679" s="32">
        <v>0.5</v>
      </c>
      <c r="F679" s="2"/>
      <c r="G679" s="2"/>
      <c r="H679" s="3" t="s">
        <v>14399</v>
      </c>
      <c r="I679" s="3" t="s">
        <v>14431</v>
      </c>
      <c r="J679" s="3" t="s">
        <v>14684</v>
      </c>
      <c r="K679" s="3" t="s">
        <v>14402</v>
      </c>
      <c r="L679" s="20">
        <v>5.0</v>
      </c>
      <c r="M679" s="3" t="s">
        <v>15434</v>
      </c>
      <c r="N679" s="3" t="s">
        <v>15434</v>
      </c>
      <c r="O679" s="3" t="s">
        <v>15435</v>
      </c>
      <c r="P679" s="20">
        <v>2.0</v>
      </c>
      <c r="Q679" s="20">
        <v>0.0</v>
      </c>
      <c r="R679" s="20">
        <v>0.0</v>
      </c>
      <c r="S679" s="20">
        <v>3.0</v>
      </c>
      <c r="T679" s="2"/>
      <c r="U679" s="2"/>
    </row>
    <row r="680">
      <c r="A680" s="3" t="s">
        <v>15803</v>
      </c>
      <c r="B680" s="3" t="s">
        <v>14508</v>
      </c>
      <c r="C680" s="31">
        <v>46269.41666666667</v>
      </c>
      <c r="D680" s="31">
        <v>46269.4375</v>
      </c>
      <c r="E680" s="32">
        <v>0.5</v>
      </c>
      <c r="F680" s="2"/>
      <c r="G680" s="2"/>
      <c r="H680" s="3" t="s">
        <v>14399</v>
      </c>
      <c r="I680" s="3" t="s">
        <v>14431</v>
      </c>
      <c r="J680" s="3" t="s">
        <v>14684</v>
      </c>
      <c r="K680" s="3" t="s">
        <v>14402</v>
      </c>
      <c r="L680" s="20">
        <v>4.0</v>
      </c>
      <c r="M680" s="3" t="s">
        <v>15344</v>
      </c>
      <c r="N680" s="3" t="s">
        <v>15344</v>
      </c>
      <c r="O680" s="3" t="s">
        <v>14493</v>
      </c>
      <c r="P680" s="20">
        <v>2.0</v>
      </c>
      <c r="Q680" s="20">
        <v>0.0</v>
      </c>
      <c r="R680" s="20">
        <v>0.0</v>
      </c>
      <c r="S680" s="20">
        <v>2.0</v>
      </c>
      <c r="T680" s="2"/>
      <c r="U680" s="2"/>
    </row>
    <row r="681">
      <c r="A681" s="3" t="s">
        <v>15804</v>
      </c>
      <c r="B681" s="3" t="s">
        <v>14920</v>
      </c>
      <c r="C681" s="31">
        <v>46269.47916666667</v>
      </c>
      <c r="D681" s="31">
        <v>46269.52083333333</v>
      </c>
      <c r="E681" s="32">
        <v>1.0</v>
      </c>
      <c r="F681" s="2"/>
      <c r="G681" s="2"/>
      <c r="H681" s="3" t="s">
        <v>14399</v>
      </c>
      <c r="I681" s="3" t="s">
        <v>14431</v>
      </c>
      <c r="J681" s="3" t="s">
        <v>14684</v>
      </c>
      <c r="K681" s="3" t="s">
        <v>14402</v>
      </c>
      <c r="L681" s="20">
        <v>2.0</v>
      </c>
      <c r="M681" s="3" t="s">
        <v>15073</v>
      </c>
      <c r="N681" s="3" t="s">
        <v>15073</v>
      </c>
      <c r="O681" s="3" t="s">
        <v>14501</v>
      </c>
      <c r="P681" s="20">
        <v>2.0</v>
      </c>
      <c r="Q681" s="20">
        <v>0.0</v>
      </c>
      <c r="R681" s="20">
        <v>0.0</v>
      </c>
      <c r="S681" s="20">
        <v>0.0</v>
      </c>
      <c r="T681" s="2"/>
      <c r="U681" s="2"/>
    </row>
    <row r="682">
      <c r="A682" s="3" t="s">
        <v>15805</v>
      </c>
      <c r="B682" s="3" t="s">
        <v>14442</v>
      </c>
      <c r="C682" s="31">
        <v>46269.54166666667</v>
      </c>
      <c r="D682" s="31">
        <v>46269.5625</v>
      </c>
      <c r="E682" s="32">
        <v>0.5</v>
      </c>
      <c r="F682" s="2"/>
      <c r="G682" s="2"/>
      <c r="H682" s="3" t="s">
        <v>14399</v>
      </c>
      <c r="I682" s="3" t="s">
        <v>14431</v>
      </c>
      <c r="J682" s="3" t="s">
        <v>14684</v>
      </c>
      <c r="K682" s="3" t="s">
        <v>14402</v>
      </c>
      <c r="L682" s="20">
        <v>5.0</v>
      </c>
      <c r="M682" s="3" t="s">
        <v>14812</v>
      </c>
      <c r="N682" s="3" t="s">
        <v>14813</v>
      </c>
      <c r="O682" s="3" t="s">
        <v>14609</v>
      </c>
      <c r="P682" s="20">
        <v>2.0</v>
      </c>
      <c r="Q682" s="20">
        <v>0.0</v>
      </c>
      <c r="R682" s="20">
        <v>0.0</v>
      </c>
      <c r="S682" s="20">
        <v>3.0</v>
      </c>
      <c r="T682" s="2"/>
      <c r="U682" s="2"/>
    </row>
    <row r="683">
      <c r="A683" s="3" t="s">
        <v>15806</v>
      </c>
      <c r="B683" s="3" t="s">
        <v>14572</v>
      </c>
      <c r="C683" s="31">
        <v>46272.60416666667</v>
      </c>
      <c r="D683" s="31">
        <v>46272.625</v>
      </c>
      <c r="E683" s="32">
        <v>0.5</v>
      </c>
      <c r="F683" s="2"/>
      <c r="G683" s="2"/>
      <c r="H683" s="3" t="s">
        <v>14399</v>
      </c>
      <c r="I683" s="3" t="s">
        <v>14431</v>
      </c>
      <c r="J683" s="3" t="s">
        <v>14401</v>
      </c>
      <c r="K683" s="3" t="s">
        <v>14402</v>
      </c>
      <c r="L683" s="20">
        <v>4.0</v>
      </c>
      <c r="M683" s="3" t="s">
        <v>15359</v>
      </c>
      <c r="N683" s="3" t="s">
        <v>15359</v>
      </c>
      <c r="O683" s="3" t="s">
        <v>14445</v>
      </c>
      <c r="P683" s="20">
        <v>3.0</v>
      </c>
      <c r="Q683" s="20">
        <v>1.0</v>
      </c>
      <c r="R683" s="20">
        <v>0.0</v>
      </c>
      <c r="S683" s="20">
        <v>0.0</v>
      </c>
      <c r="T683" s="2"/>
      <c r="U683" s="2"/>
    </row>
    <row r="684">
      <c r="A684" s="3" t="s">
        <v>15807</v>
      </c>
      <c r="B684" s="3" t="s">
        <v>14828</v>
      </c>
      <c r="C684" s="31">
        <v>46272.60416666667</v>
      </c>
      <c r="D684" s="31">
        <v>46272.625</v>
      </c>
      <c r="E684" s="32">
        <v>0.5</v>
      </c>
      <c r="F684" s="2"/>
      <c r="G684" s="3" t="s">
        <v>14912</v>
      </c>
      <c r="H684" s="3" t="s">
        <v>14399</v>
      </c>
      <c r="I684" s="3" t="s">
        <v>14431</v>
      </c>
      <c r="J684" s="3" t="s">
        <v>14684</v>
      </c>
      <c r="K684" s="3" t="s">
        <v>14402</v>
      </c>
      <c r="L684" s="20">
        <v>2.0</v>
      </c>
      <c r="M684" s="3" t="s">
        <v>15125</v>
      </c>
      <c r="N684" s="3" t="s">
        <v>15125</v>
      </c>
      <c r="O684" s="3" t="s">
        <v>14501</v>
      </c>
      <c r="P684" s="20">
        <v>2.0</v>
      </c>
      <c r="Q684" s="20">
        <v>0.0</v>
      </c>
      <c r="R684" s="20">
        <v>0.0</v>
      </c>
      <c r="S684" s="20">
        <v>0.0</v>
      </c>
      <c r="T684" s="2"/>
      <c r="U684" s="2"/>
    </row>
    <row r="685">
      <c r="A685" s="3" t="s">
        <v>15808</v>
      </c>
      <c r="B685" s="3" t="s">
        <v>14417</v>
      </c>
      <c r="C685" s="31">
        <v>46273.5</v>
      </c>
      <c r="D685" s="31">
        <v>46273.52083333333</v>
      </c>
      <c r="E685" s="32">
        <v>0.5</v>
      </c>
      <c r="F685" s="2"/>
      <c r="G685" s="3" t="s">
        <v>15086</v>
      </c>
      <c r="H685" s="3" t="s">
        <v>14399</v>
      </c>
      <c r="I685" s="3" t="s">
        <v>14431</v>
      </c>
      <c r="J685" s="3" t="s">
        <v>14401</v>
      </c>
      <c r="K685" s="3" t="s">
        <v>14402</v>
      </c>
      <c r="L685" s="20">
        <v>3.0</v>
      </c>
      <c r="M685" s="3" t="s">
        <v>15315</v>
      </c>
      <c r="N685" s="3" t="s">
        <v>15316</v>
      </c>
      <c r="O685" s="3" t="s">
        <v>15453</v>
      </c>
      <c r="P685" s="20">
        <v>2.0</v>
      </c>
      <c r="Q685" s="20">
        <v>0.0</v>
      </c>
      <c r="R685" s="20">
        <v>1.0</v>
      </c>
      <c r="S685" s="20">
        <v>0.0</v>
      </c>
      <c r="T685" s="2"/>
      <c r="U685" s="2"/>
    </row>
    <row r="686">
      <c r="A686" s="3" t="s">
        <v>15809</v>
      </c>
      <c r="B686" s="3" t="s">
        <v>15090</v>
      </c>
      <c r="C686" s="31">
        <v>46274.41666666667</v>
      </c>
      <c r="D686" s="31">
        <v>46274.4375</v>
      </c>
      <c r="E686" s="32">
        <v>0.5</v>
      </c>
      <c r="F686" s="2"/>
      <c r="G686" s="2"/>
      <c r="H686" s="3" t="s">
        <v>14399</v>
      </c>
      <c r="I686" s="3" t="s">
        <v>14431</v>
      </c>
      <c r="J686" s="3" t="s">
        <v>14612</v>
      </c>
      <c r="K686" s="3" t="s">
        <v>14402</v>
      </c>
      <c r="L686" s="20">
        <v>2.0</v>
      </c>
      <c r="M686" s="3" t="s">
        <v>14626</v>
      </c>
      <c r="N686" s="3" t="s">
        <v>14626</v>
      </c>
      <c r="O686" s="3" t="s">
        <v>14501</v>
      </c>
      <c r="P686" s="20">
        <v>2.0</v>
      </c>
      <c r="Q686" s="20">
        <v>0.0</v>
      </c>
      <c r="R686" s="20">
        <v>0.0</v>
      </c>
      <c r="S686" s="20">
        <v>0.0</v>
      </c>
      <c r="T686" s="2"/>
      <c r="U686" s="2"/>
    </row>
    <row r="687">
      <c r="A687" s="3" t="s">
        <v>15810</v>
      </c>
      <c r="B687" s="3" t="s">
        <v>14548</v>
      </c>
      <c r="C687" s="31">
        <v>46274.54166666667</v>
      </c>
      <c r="D687" s="31">
        <v>46274.5625</v>
      </c>
      <c r="E687" s="32">
        <v>0.5</v>
      </c>
      <c r="F687" s="2"/>
      <c r="G687" s="2"/>
      <c r="H687" s="3" t="s">
        <v>14399</v>
      </c>
      <c r="I687" s="3" t="s">
        <v>14431</v>
      </c>
      <c r="J687" s="3" t="s">
        <v>14401</v>
      </c>
      <c r="K687" s="3" t="s">
        <v>14402</v>
      </c>
      <c r="L687" s="20">
        <v>3.0</v>
      </c>
      <c r="M687" s="3" t="s">
        <v>15332</v>
      </c>
      <c r="N687" s="3" t="s">
        <v>15332</v>
      </c>
      <c r="O687" s="3" t="s">
        <v>14550</v>
      </c>
      <c r="P687" s="20">
        <v>3.0</v>
      </c>
      <c r="Q687" s="20">
        <v>0.0</v>
      </c>
      <c r="R687" s="20">
        <v>0.0</v>
      </c>
      <c r="S687" s="20">
        <v>0.0</v>
      </c>
      <c r="T687" s="2"/>
      <c r="U687" s="2"/>
    </row>
    <row r="688">
      <c r="A688" s="3" t="s">
        <v>15811</v>
      </c>
      <c r="B688" s="3" t="s">
        <v>15493</v>
      </c>
      <c r="C688" s="31">
        <v>46275.35416666667</v>
      </c>
      <c r="D688" s="31">
        <v>46275.375</v>
      </c>
      <c r="E688" s="32">
        <v>0.5</v>
      </c>
      <c r="F688" s="2"/>
      <c r="G688" s="2"/>
      <c r="H688" s="3" t="s">
        <v>14399</v>
      </c>
      <c r="I688" s="3" t="s">
        <v>14431</v>
      </c>
      <c r="J688" s="3" t="s">
        <v>14684</v>
      </c>
      <c r="K688" s="3" t="s">
        <v>14402</v>
      </c>
      <c r="L688" s="20">
        <v>4.0</v>
      </c>
      <c r="M688" s="3" t="s">
        <v>15415</v>
      </c>
      <c r="N688" s="3" t="s">
        <v>15415</v>
      </c>
      <c r="O688" s="3" t="s">
        <v>14593</v>
      </c>
      <c r="P688" s="20">
        <v>1.0</v>
      </c>
      <c r="Q688" s="20">
        <v>0.0</v>
      </c>
      <c r="R688" s="20">
        <v>0.0</v>
      </c>
      <c r="S688" s="20">
        <v>3.0</v>
      </c>
      <c r="T688" s="2"/>
      <c r="U688" s="2"/>
    </row>
    <row r="689">
      <c r="A689" s="3" t="s">
        <v>15812</v>
      </c>
      <c r="B689" s="3" t="s">
        <v>14430</v>
      </c>
      <c r="C689" s="31">
        <v>46275.4375</v>
      </c>
      <c r="D689" s="31">
        <v>46275.45833333333</v>
      </c>
      <c r="E689" s="32">
        <v>0.5</v>
      </c>
      <c r="F689" s="2"/>
      <c r="G689" s="2"/>
      <c r="H689" s="3" t="s">
        <v>14399</v>
      </c>
      <c r="I689" s="3" t="s">
        <v>14431</v>
      </c>
      <c r="J689" s="3" t="s">
        <v>14401</v>
      </c>
      <c r="K689" s="3" t="s">
        <v>14402</v>
      </c>
      <c r="L689" s="20">
        <v>3.0</v>
      </c>
      <c r="M689" s="3" t="s">
        <v>15440</v>
      </c>
      <c r="N689" s="3" t="s">
        <v>15460</v>
      </c>
      <c r="O689" s="3" t="s">
        <v>14550</v>
      </c>
      <c r="P689" s="20">
        <v>3.0</v>
      </c>
      <c r="Q689" s="20">
        <v>0.0</v>
      </c>
      <c r="R689" s="20">
        <v>0.0</v>
      </c>
      <c r="S689" s="20">
        <v>0.0</v>
      </c>
      <c r="T689" s="2"/>
      <c r="U689" s="2"/>
    </row>
    <row r="690">
      <c r="A690" s="3" t="s">
        <v>15813</v>
      </c>
      <c r="B690" s="3" t="s">
        <v>14438</v>
      </c>
      <c r="C690" s="31">
        <v>46275.58333333333</v>
      </c>
      <c r="D690" s="31">
        <v>46275.60416666667</v>
      </c>
      <c r="E690" s="32">
        <v>0.5</v>
      </c>
      <c r="F690" s="2"/>
      <c r="G690" s="2"/>
      <c r="H690" s="3" t="s">
        <v>14399</v>
      </c>
      <c r="I690" s="3" t="s">
        <v>14431</v>
      </c>
      <c r="J690" s="3" t="s">
        <v>14401</v>
      </c>
      <c r="K690" s="3" t="s">
        <v>14402</v>
      </c>
      <c r="L690" s="20">
        <v>6.0</v>
      </c>
      <c r="M690" s="3" t="s">
        <v>15369</v>
      </c>
      <c r="N690" s="3" t="s">
        <v>15369</v>
      </c>
      <c r="O690" s="3" t="s">
        <v>15462</v>
      </c>
      <c r="P690" s="20">
        <v>1.0</v>
      </c>
      <c r="Q690" s="20">
        <v>3.0</v>
      </c>
      <c r="R690" s="20">
        <v>0.0</v>
      </c>
      <c r="S690" s="20">
        <v>2.0</v>
      </c>
      <c r="T690" s="2"/>
      <c r="U690" s="2"/>
    </row>
    <row r="691">
      <c r="A691" s="3" t="s">
        <v>15814</v>
      </c>
      <c r="B691" s="3" t="s">
        <v>15109</v>
      </c>
      <c r="C691" s="31">
        <v>46275.64583333333</v>
      </c>
      <c r="D691" s="31">
        <v>46275.66666666667</v>
      </c>
      <c r="E691" s="32">
        <v>0.5</v>
      </c>
      <c r="F691" s="2"/>
      <c r="G691" s="3" t="s">
        <v>15110</v>
      </c>
      <c r="H691" s="3" t="s">
        <v>14399</v>
      </c>
      <c r="I691" s="3" t="s">
        <v>14431</v>
      </c>
      <c r="J691" s="3" t="s">
        <v>14684</v>
      </c>
      <c r="K691" s="3" t="s">
        <v>14402</v>
      </c>
      <c r="L691" s="20">
        <v>6.0</v>
      </c>
      <c r="M691" s="3" t="s">
        <v>15497</v>
      </c>
      <c r="N691" s="3" t="s">
        <v>15497</v>
      </c>
      <c r="O691" s="3" t="s">
        <v>15498</v>
      </c>
      <c r="P691" s="20">
        <v>3.0</v>
      </c>
      <c r="Q691" s="20">
        <v>1.0</v>
      </c>
      <c r="R691" s="20">
        <v>1.0</v>
      </c>
      <c r="S691" s="20">
        <v>1.0</v>
      </c>
      <c r="T691" s="2"/>
      <c r="U691" s="2"/>
    </row>
    <row r="692">
      <c r="A692" s="3" t="s">
        <v>15815</v>
      </c>
      <c r="B692" s="3" t="s">
        <v>14920</v>
      </c>
      <c r="C692" s="31">
        <v>46276.47916666667</v>
      </c>
      <c r="D692" s="31">
        <v>46276.52083333333</v>
      </c>
      <c r="E692" s="32">
        <v>1.0</v>
      </c>
      <c r="F692" s="2"/>
      <c r="G692" s="2"/>
      <c r="H692" s="3" t="s">
        <v>14399</v>
      </c>
      <c r="I692" s="3" t="s">
        <v>14431</v>
      </c>
      <c r="J692" s="3" t="s">
        <v>14684</v>
      </c>
      <c r="K692" s="3" t="s">
        <v>14402</v>
      </c>
      <c r="L692" s="20">
        <v>2.0</v>
      </c>
      <c r="M692" s="3" t="s">
        <v>15073</v>
      </c>
      <c r="N692" s="3" t="s">
        <v>15073</v>
      </c>
      <c r="O692" s="3" t="s">
        <v>14501</v>
      </c>
      <c r="P692" s="20">
        <v>2.0</v>
      </c>
      <c r="Q692" s="20">
        <v>0.0</v>
      </c>
      <c r="R692" s="20">
        <v>0.0</v>
      </c>
      <c r="S692" s="20">
        <v>0.0</v>
      </c>
      <c r="T692" s="2"/>
      <c r="U692" s="2"/>
    </row>
    <row r="693">
      <c r="A693" s="3" t="s">
        <v>15816</v>
      </c>
      <c r="B693" s="3" t="s">
        <v>15465</v>
      </c>
      <c r="C693" s="31">
        <v>46279.54166666667</v>
      </c>
      <c r="D693" s="31">
        <v>46279.5625</v>
      </c>
      <c r="E693" s="32">
        <v>0.5</v>
      </c>
      <c r="F693" s="2"/>
      <c r="G693" s="3" t="s">
        <v>15466</v>
      </c>
      <c r="H693" s="3" t="s">
        <v>14399</v>
      </c>
      <c r="I693" s="3" t="s">
        <v>14431</v>
      </c>
      <c r="J693" s="3" t="s">
        <v>14684</v>
      </c>
      <c r="K693" s="3" t="s">
        <v>14402</v>
      </c>
      <c r="L693" s="20">
        <v>4.0</v>
      </c>
      <c r="M693" s="3" t="s">
        <v>15194</v>
      </c>
      <c r="N693" s="3" t="s">
        <v>15194</v>
      </c>
      <c r="O693" s="3" t="s">
        <v>14670</v>
      </c>
      <c r="P693" s="20">
        <v>2.0</v>
      </c>
      <c r="Q693" s="20">
        <v>0.0</v>
      </c>
      <c r="R693" s="20">
        <v>0.0</v>
      </c>
      <c r="S693" s="20">
        <v>2.0</v>
      </c>
      <c r="T693" s="2"/>
      <c r="U693" s="2"/>
    </row>
    <row r="694">
      <c r="A694" s="3" t="s">
        <v>15817</v>
      </c>
      <c r="B694" s="3" t="s">
        <v>14531</v>
      </c>
      <c r="C694" s="31">
        <v>46279.58333333333</v>
      </c>
      <c r="D694" s="31">
        <v>46279.60416666667</v>
      </c>
      <c r="E694" s="32">
        <v>0.5</v>
      </c>
      <c r="F694" s="2"/>
      <c r="G694" s="2"/>
      <c r="H694" s="3" t="s">
        <v>14399</v>
      </c>
      <c r="I694" s="3" t="s">
        <v>14400</v>
      </c>
      <c r="J694" s="3" t="s">
        <v>14401</v>
      </c>
      <c r="K694" s="3" t="s">
        <v>14402</v>
      </c>
      <c r="L694" s="20">
        <v>3.0</v>
      </c>
      <c r="M694" s="3" t="s">
        <v>15376</v>
      </c>
      <c r="N694" s="3" t="s">
        <v>15376</v>
      </c>
      <c r="O694" s="3" t="s">
        <v>15377</v>
      </c>
      <c r="P694" s="20">
        <v>0.0</v>
      </c>
      <c r="Q694" s="20">
        <v>0.0</v>
      </c>
      <c r="R694" s="20">
        <v>0.0</v>
      </c>
      <c r="S694" s="20">
        <v>3.0</v>
      </c>
      <c r="T694" s="2"/>
      <c r="U694" s="2"/>
    </row>
    <row r="695">
      <c r="A695" s="3" t="s">
        <v>15818</v>
      </c>
      <c r="B695" s="3" t="s">
        <v>14828</v>
      </c>
      <c r="C695" s="31">
        <v>46279.60416666667</v>
      </c>
      <c r="D695" s="31">
        <v>46279.625</v>
      </c>
      <c r="E695" s="32">
        <v>0.5</v>
      </c>
      <c r="G695" s="3" t="s">
        <v>14912</v>
      </c>
      <c r="H695" s="3" t="s">
        <v>14399</v>
      </c>
      <c r="I695" s="3" t="s">
        <v>14431</v>
      </c>
      <c r="J695" s="3" t="s">
        <v>14684</v>
      </c>
      <c r="K695" s="3" t="s">
        <v>14402</v>
      </c>
      <c r="L695" s="20">
        <v>2.0</v>
      </c>
      <c r="M695" s="3" t="s">
        <v>15125</v>
      </c>
      <c r="N695" s="3" t="s">
        <v>15125</v>
      </c>
      <c r="O695" s="3" t="s">
        <v>14501</v>
      </c>
      <c r="P695" s="20">
        <v>2.0</v>
      </c>
      <c r="Q695" s="20">
        <v>0.0</v>
      </c>
      <c r="R695" s="20">
        <v>0.0</v>
      </c>
      <c r="S695" s="20">
        <v>0.0</v>
      </c>
      <c r="T695" s="2"/>
      <c r="U695" s="2"/>
    </row>
    <row r="696">
      <c r="A696" s="3" t="s">
        <v>15819</v>
      </c>
      <c r="B696" s="3" t="s">
        <v>14417</v>
      </c>
      <c r="C696" s="31">
        <v>46280.5</v>
      </c>
      <c r="D696" s="31">
        <v>46280.52083333333</v>
      </c>
      <c r="E696" s="32">
        <v>0.5</v>
      </c>
      <c r="F696" s="2"/>
      <c r="G696" s="3" t="s">
        <v>15086</v>
      </c>
      <c r="H696" s="3" t="s">
        <v>14399</v>
      </c>
      <c r="I696" s="3" t="s">
        <v>14431</v>
      </c>
      <c r="J696" s="3" t="s">
        <v>14401</v>
      </c>
      <c r="K696" s="3" t="s">
        <v>14402</v>
      </c>
      <c r="L696" s="20">
        <v>3.0</v>
      </c>
      <c r="M696" s="3" t="s">
        <v>15315</v>
      </c>
      <c r="N696" s="3" t="s">
        <v>15316</v>
      </c>
      <c r="O696" s="3" t="s">
        <v>15453</v>
      </c>
      <c r="P696" s="20">
        <v>2.0</v>
      </c>
      <c r="Q696" s="20">
        <v>0.0</v>
      </c>
      <c r="R696" s="20">
        <v>1.0</v>
      </c>
      <c r="S696" s="20">
        <v>0.0</v>
      </c>
      <c r="T696" s="2"/>
      <c r="U696" s="2"/>
    </row>
    <row r="697">
      <c r="A697" s="3" t="s">
        <v>15820</v>
      </c>
      <c r="B697" s="3" t="s">
        <v>14490</v>
      </c>
      <c r="C697" s="31">
        <v>46280.54166666667</v>
      </c>
      <c r="D697" s="31">
        <v>46280.5625</v>
      </c>
      <c r="E697" s="32">
        <v>0.5</v>
      </c>
      <c r="F697" s="2"/>
      <c r="G697" s="3" t="s">
        <v>14491</v>
      </c>
      <c r="H697" s="3" t="s">
        <v>14399</v>
      </c>
      <c r="I697" s="3" t="s">
        <v>14431</v>
      </c>
      <c r="J697" s="3" t="s">
        <v>14401</v>
      </c>
      <c r="K697" s="3" t="s">
        <v>14402</v>
      </c>
      <c r="L697" s="20">
        <v>4.0</v>
      </c>
      <c r="M697" s="3" t="s">
        <v>15387</v>
      </c>
      <c r="N697" s="3" t="s">
        <v>15387</v>
      </c>
      <c r="O697" s="3" t="s">
        <v>14744</v>
      </c>
      <c r="P697" s="20">
        <v>3.0</v>
      </c>
      <c r="Q697" s="20">
        <v>0.0</v>
      </c>
      <c r="R697" s="20">
        <v>0.0</v>
      </c>
      <c r="S697" s="20">
        <v>1.0</v>
      </c>
      <c r="T697" s="2"/>
      <c r="U697" s="2"/>
    </row>
    <row r="698">
      <c r="A698" s="3" t="s">
        <v>15821</v>
      </c>
      <c r="B698" s="3" t="s">
        <v>15082</v>
      </c>
      <c r="C698" s="31">
        <v>46280.5625</v>
      </c>
      <c r="D698" s="31">
        <v>46280.58333333333</v>
      </c>
      <c r="E698" s="32">
        <v>0.5</v>
      </c>
      <c r="F698" s="2"/>
      <c r="G698" s="2"/>
      <c r="H698" s="3" t="s">
        <v>14399</v>
      </c>
      <c r="I698" s="3" t="s">
        <v>14431</v>
      </c>
      <c r="J698" s="3" t="s">
        <v>14684</v>
      </c>
      <c r="K698" s="3" t="s">
        <v>14402</v>
      </c>
      <c r="L698" s="20">
        <v>2.0</v>
      </c>
      <c r="M698" s="3" t="s">
        <v>15312</v>
      </c>
      <c r="N698" s="3" t="s">
        <v>15312</v>
      </c>
      <c r="O698" s="3" t="s">
        <v>14501</v>
      </c>
      <c r="P698" s="20">
        <v>2.0</v>
      </c>
      <c r="Q698" s="20">
        <v>0.0</v>
      </c>
      <c r="R698" s="20">
        <v>0.0</v>
      </c>
      <c r="S698" s="20">
        <v>0.0</v>
      </c>
      <c r="T698" s="2"/>
      <c r="U698" s="2"/>
    </row>
    <row r="699">
      <c r="A699" s="3" t="s">
        <v>15822</v>
      </c>
      <c r="B699" s="3" t="s">
        <v>15090</v>
      </c>
      <c r="C699" s="31">
        <v>46281.41666666667</v>
      </c>
      <c r="D699" s="31">
        <v>46281.4375</v>
      </c>
      <c r="E699" s="32">
        <v>0.5</v>
      </c>
      <c r="F699" s="2"/>
      <c r="G699" s="2"/>
      <c r="H699" s="3" t="s">
        <v>14399</v>
      </c>
      <c r="I699" s="3" t="s">
        <v>14431</v>
      </c>
      <c r="J699" s="3" t="s">
        <v>14612</v>
      </c>
      <c r="K699" s="3" t="s">
        <v>14402</v>
      </c>
      <c r="L699" s="20">
        <v>2.0</v>
      </c>
      <c r="M699" s="3" t="s">
        <v>14626</v>
      </c>
      <c r="N699" s="3" t="s">
        <v>14626</v>
      </c>
      <c r="O699" s="3" t="s">
        <v>14501</v>
      </c>
      <c r="P699" s="20">
        <v>2.0</v>
      </c>
      <c r="Q699" s="20">
        <v>0.0</v>
      </c>
      <c r="R699" s="20">
        <v>0.0</v>
      </c>
      <c r="S699" s="20">
        <v>0.0</v>
      </c>
      <c r="T699" s="2"/>
      <c r="U699" s="2"/>
    </row>
    <row r="700">
      <c r="A700" s="3" t="s">
        <v>15823</v>
      </c>
      <c r="B700" s="3" t="s">
        <v>15473</v>
      </c>
      <c r="C700" s="31">
        <v>46281.66666666667</v>
      </c>
      <c r="D700" s="31">
        <v>46281.77083333333</v>
      </c>
      <c r="E700" s="32">
        <v>2.5</v>
      </c>
      <c r="F700" s="2"/>
      <c r="G700" s="2"/>
      <c r="H700" s="3" t="s">
        <v>14399</v>
      </c>
      <c r="I700" s="3" t="s">
        <v>14746</v>
      </c>
      <c r="J700" s="3" t="s">
        <v>15474</v>
      </c>
      <c r="K700" s="3" t="s">
        <v>14402</v>
      </c>
      <c r="L700" s="20">
        <v>6.0</v>
      </c>
      <c r="M700" s="3" t="s">
        <v>15475</v>
      </c>
      <c r="N700" s="3" t="s">
        <v>15476</v>
      </c>
      <c r="O700" s="3" t="s">
        <v>15477</v>
      </c>
      <c r="P700" s="20">
        <v>2.0</v>
      </c>
      <c r="Q700" s="20">
        <v>1.0</v>
      </c>
      <c r="R700" s="20">
        <v>2.0</v>
      </c>
      <c r="S700" s="20">
        <v>1.0</v>
      </c>
      <c r="T700" s="2"/>
      <c r="U700" s="2"/>
    </row>
    <row r="701">
      <c r="A701" s="3" t="s">
        <v>15824</v>
      </c>
      <c r="B701" s="3" t="s">
        <v>14591</v>
      </c>
      <c r="C701" s="31">
        <v>46282.375</v>
      </c>
      <c r="D701" s="31">
        <v>46282.39583333333</v>
      </c>
      <c r="E701" s="32">
        <v>0.5</v>
      </c>
      <c r="G701" s="2"/>
      <c r="H701" s="3" t="s">
        <v>14399</v>
      </c>
      <c r="I701" s="3" t="s">
        <v>14431</v>
      </c>
      <c r="J701" s="3" t="s">
        <v>14401</v>
      </c>
      <c r="K701" s="3" t="s">
        <v>14402</v>
      </c>
      <c r="L701" s="20">
        <v>4.0</v>
      </c>
      <c r="M701" s="3" t="s">
        <v>15410</v>
      </c>
      <c r="N701" s="3" t="s">
        <v>15410</v>
      </c>
      <c r="O701" s="3" t="s">
        <v>15411</v>
      </c>
      <c r="P701" s="20">
        <v>2.0</v>
      </c>
      <c r="Q701" s="20">
        <v>0.0</v>
      </c>
      <c r="R701" s="20">
        <v>0.0</v>
      </c>
      <c r="S701" s="20">
        <v>2.0</v>
      </c>
      <c r="T701" s="2"/>
      <c r="U701" s="2"/>
    </row>
    <row r="702">
      <c r="A702" s="3" t="s">
        <v>15825</v>
      </c>
      <c r="B702" s="3" t="s">
        <v>14585</v>
      </c>
      <c r="C702" s="31">
        <v>46282.47916666667</v>
      </c>
      <c r="D702" s="31">
        <v>46282.5</v>
      </c>
      <c r="E702" s="32">
        <v>0.5</v>
      </c>
      <c r="G702" s="2"/>
      <c r="H702" s="3" t="s">
        <v>14399</v>
      </c>
      <c r="I702" s="3" t="s">
        <v>14431</v>
      </c>
      <c r="J702" s="3" t="s">
        <v>14401</v>
      </c>
      <c r="K702" s="3" t="s">
        <v>14402</v>
      </c>
      <c r="L702" s="20">
        <v>2.0</v>
      </c>
      <c r="M702" s="3" t="s">
        <v>15239</v>
      </c>
      <c r="N702" s="3" t="s">
        <v>15239</v>
      </c>
      <c r="O702" s="3" t="s">
        <v>14501</v>
      </c>
      <c r="P702" s="20">
        <v>2.0</v>
      </c>
      <c r="Q702" s="20">
        <v>0.0</v>
      </c>
      <c r="R702" s="20">
        <v>0.0</v>
      </c>
      <c r="S702" s="20">
        <v>0.0</v>
      </c>
      <c r="T702" s="2"/>
      <c r="U702" s="2"/>
    </row>
    <row r="703">
      <c r="A703" s="3" t="s">
        <v>15826</v>
      </c>
      <c r="B703" s="3" t="s">
        <v>15213</v>
      </c>
      <c r="C703" s="31">
        <v>46282.5</v>
      </c>
      <c r="D703" s="31">
        <v>46282.52083333333</v>
      </c>
      <c r="E703" s="32">
        <v>0.5</v>
      </c>
      <c r="G703" s="2"/>
      <c r="H703" s="3" t="s">
        <v>14399</v>
      </c>
      <c r="I703" s="3" t="s">
        <v>14431</v>
      </c>
      <c r="J703" s="3" t="s">
        <v>14684</v>
      </c>
      <c r="K703" s="3" t="s">
        <v>14402</v>
      </c>
      <c r="L703" s="20">
        <v>2.0</v>
      </c>
      <c r="M703" s="3" t="s">
        <v>15214</v>
      </c>
      <c r="N703" s="3" t="s">
        <v>15214</v>
      </c>
      <c r="O703" s="3" t="s">
        <v>14501</v>
      </c>
      <c r="P703" s="20">
        <v>2.0</v>
      </c>
      <c r="Q703" s="20">
        <v>0.0</v>
      </c>
      <c r="R703" s="20">
        <v>0.0</v>
      </c>
      <c r="S703" s="20">
        <v>0.0</v>
      </c>
      <c r="T703" s="2"/>
      <c r="U703" s="2"/>
    </row>
    <row r="704">
      <c r="A704" s="3" t="s">
        <v>15827</v>
      </c>
      <c r="B704" s="3" t="s">
        <v>14782</v>
      </c>
      <c r="C704" s="31">
        <v>46282.52083333333</v>
      </c>
      <c r="D704" s="31">
        <v>46282.54166666667</v>
      </c>
      <c r="E704" s="32">
        <v>0.5</v>
      </c>
      <c r="F704" s="2"/>
      <c r="G704" s="2"/>
      <c r="H704" s="3" t="s">
        <v>14399</v>
      </c>
      <c r="I704" s="3" t="s">
        <v>14431</v>
      </c>
      <c r="J704" s="3" t="s">
        <v>14401</v>
      </c>
      <c r="K704" s="3" t="s">
        <v>14402</v>
      </c>
      <c r="L704" s="20">
        <v>5.0</v>
      </c>
      <c r="M704" s="3" t="s">
        <v>15419</v>
      </c>
      <c r="N704" s="3" t="s">
        <v>15419</v>
      </c>
      <c r="O704" s="3" t="s">
        <v>14529</v>
      </c>
      <c r="P704" s="20">
        <v>5.0</v>
      </c>
      <c r="Q704" s="20">
        <v>0.0</v>
      </c>
      <c r="R704" s="20">
        <v>0.0</v>
      </c>
      <c r="S704" s="20">
        <v>0.0</v>
      </c>
      <c r="T704" s="2"/>
      <c r="U704" s="2"/>
    </row>
    <row r="705">
      <c r="A705" s="3" t="s">
        <v>15828</v>
      </c>
      <c r="B705" s="3" t="s">
        <v>15221</v>
      </c>
      <c r="C705" s="31">
        <v>46282.5625</v>
      </c>
      <c r="D705" s="31">
        <v>46282.58333333333</v>
      </c>
      <c r="E705" s="32">
        <v>0.5</v>
      </c>
      <c r="G705" s="3" t="s">
        <v>15222</v>
      </c>
      <c r="H705" s="3" t="s">
        <v>14399</v>
      </c>
      <c r="I705" s="3" t="s">
        <v>14431</v>
      </c>
      <c r="J705" s="3" t="s">
        <v>14684</v>
      </c>
      <c r="K705" s="3" t="s">
        <v>14402</v>
      </c>
      <c r="L705" s="20">
        <v>3.0</v>
      </c>
      <c r="M705" s="3" t="s">
        <v>15427</v>
      </c>
      <c r="N705" s="3" t="s">
        <v>15427</v>
      </c>
      <c r="O705" s="3" t="s">
        <v>14831</v>
      </c>
      <c r="P705" s="20">
        <v>2.0</v>
      </c>
      <c r="Q705" s="20">
        <v>0.0</v>
      </c>
      <c r="R705" s="20">
        <v>0.0</v>
      </c>
      <c r="S705" s="20">
        <v>1.0</v>
      </c>
      <c r="T705" s="2"/>
      <c r="U705" s="2"/>
    </row>
    <row r="706">
      <c r="A706" s="3" t="s">
        <v>15829</v>
      </c>
      <c r="B706" s="3" t="s">
        <v>15335</v>
      </c>
      <c r="C706" s="31">
        <v>46282.625</v>
      </c>
      <c r="D706" s="31">
        <v>46282.64583333333</v>
      </c>
      <c r="E706" s="32">
        <v>0.5</v>
      </c>
      <c r="G706" s="3" t="s">
        <v>15336</v>
      </c>
      <c r="H706" s="3" t="s">
        <v>14399</v>
      </c>
      <c r="I706" s="3" t="s">
        <v>14431</v>
      </c>
      <c r="J706" s="3" t="s">
        <v>14684</v>
      </c>
      <c r="K706" s="3" t="s">
        <v>14402</v>
      </c>
      <c r="L706" s="20">
        <v>11.0</v>
      </c>
      <c r="M706" s="3" t="s">
        <v>15481</v>
      </c>
      <c r="N706" s="3" t="s">
        <v>15482</v>
      </c>
      <c r="O706" s="3" t="s">
        <v>15539</v>
      </c>
      <c r="P706" s="20">
        <v>2.0</v>
      </c>
      <c r="Q706" s="20">
        <v>0.0</v>
      </c>
      <c r="R706" s="20">
        <v>0.0</v>
      </c>
      <c r="S706" s="20">
        <v>9.0</v>
      </c>
      <c r="T706" s="2"/>
      <c r="U706" s="2"/>
    </row>
    <row r="707">
      <c r="A707" s="3" t="s">
        <v>15830</v>
      </c>
      <c r="B707" s="3" t="s">
        <v>14837</v>
      </c>
      <c r="C707" s="31">
        <v>46283.39583333333</v>
      </c>
      <c r="D707" s="31">
        <v>46283.41666666667</v>
      </c>
      <c r="E707" s="32">
        <v>0.5</v>
      </c>
      <c r="F707" s="2"/>
      <c r="G707" s="2"/>
      <c r="H707" s="3" t="s">
        <v>14399</v>
      </c>
      <c r="I707" s="3" t="s">
        <v>14431</v>
      </c>
      <c r="J707" s="3" t="s">
        <v>14684</v>
      </c>
      <c r="K707" s="3" t="s">
        <v>14402</v>
      </c>
      <c r="L707" s="20">
        <v>5.0</v>
      </c>
      <c r="M707" s="3" t="s">
        <v>15434</v>
      </c>
      <c r="N707" s="3" t="s">
        <v>15434</v>
      </c>
      <c r="O707" s="3" t="s">
        <v>15435</v>
      </c>
      <c r="P707" s="20">
        <v>2.0</v>
      </c>
      <c r="Q707" s="20">
        <v>0.0</v>
      </c>
      <c r="R707" s="20">
        <v>0.0</v>
      </c>
      <c r="S707" s="20">
        <v>3.0</v>
      </c>
      <c r="T707" s="2"/>
      <c r="U707" s="2"/>
    </row>
    <row r="708">
      <c r="A708" s="3" t="s">
        <v>15831</v>
      </c>
      <c r="B708" s="3" t="s">
        <v>14508</v>
      </c>
      <c r="C708" s="31">
        <v>46283.41666666667</v>
      </c>
      <c r="D708" s="31">
        <v>46283.4375</v>
      </c>
      <c r="E708" s="32">
        <v>0.5</v>
      </c>
      <c r="F708" s="2"/>
      <c r="G708" s="2"/>
      <c r="H708" s="3" t="s">
        <v>14399</v>
      </c>
      <c r="I708" s="3" t="s">
        <v>14431</v>
      </c>
      <c r="J708" s="3" t="s">
        <v>14684</v>
      </c>
      <c r="K708" s="3" t="s">
        <v>14402</v>
      </c>
      <c r="L708" s="20">
        <v>4.0</v>
      </c>
      <c r="M708" s="3" t="s">
        <v>15344</v>
      </c>
      <c r="N708" s="3" t="s">
        <v>15344</v>
      </c>
      <c r="O708" s="3" t="s">
        <v>14493</v>
      </c>
      <c r="P708" s="20">
        <v>2.0</v>
      </c>
      <c r="Q708" s="20">
        <v>0.0</v>
      </c>
      <c r="R708" s="20">
        <v>0.0</v>
      </c>
      <c r="S708" s="20">
        <v>2.0</v>
      </c>
      <c r="T708" s="2"/>
      <c r="U708" s="2"/>
    </row>
    <row r="709">
      <c r="A709" s="3" t="s">
        <v>15832</v>
      </c>
      <c r="B709" s="3" t="s">
        <v>14920</v>
      </c>
      <c r="C709" s="31">
        <v>46283.47916666667</v>
      </c>
      <c r="D709" s="31">
        <v>46283.52083333333</v>
      </c>
      <c r="E709" s="32">
        <v>1.0</v>
      </c>
      <c r="F709" s="2"/>
      <c r="G709" s="2"/>
      <c r="H709" s="3" t="s">
        <v>14399</v>
      </c>
      <c r="I709" s="3" t="s">
        <v>14431</v>
      </c>
      <c r="J709" s="3" t="s">
        <v>14684</v>
      </c>
      <c r="K709" s="3" t="s">
        <v>14402</v>
      </c>
      <c r="L709" s="20">
        <v>2.0</v>
      </c>
      <c r="M709" s="3" t="s">
        <v>15073</v>
      </c>
      <c r="N709" s="3" t="s">
        <v>15073</v>
      </c>
      <c r="O709" s="3" t="s">
        <v>14501</v>
      </c>
      <c r="P709" s="20">
        <v>2.0</v>
      </c>
      <c r="Q709" s="20">
        <v>0.0</v>
      </c>
      <c r="R709" s="20">
        <v>0.0</v>
      </c>
      <c r="S709" s="20">
        <v>0.0</v>
      </c>
      <c r="T709" s="2"/>
      <c r="U709" s="2"/>
    </row>
    <row r="710">
      <c r="A710" s="3" t="s">
        <v>15833</v>
      </c>
      <c r="B710" s="3" t="s">
        <v>15443</v>
      </c>
      <c r="C710" s="31">
        <v>46286.58333333333</v>
      </c>
      <c r="D710" s="31">
        <v>46286.60416666667</v>
      </c>
      <c r="E710" s="32">
        <v>0.5</v>
      </c>
      <c r="F710" s="2"/>
      <c r="G710" s="2"/>
      <c r="H710" s="3" t="s">
        <v>14399</v>
      </c>
      <c r="I710" s="3" t="s">
        <v>14431</v>
      </c>
      <c r="J710" s="3" t="s">
        <v>14684</v>
      </c>
      <c r="K710" s="3" t="s">
        <v>14402</v>
      </c>
      <c r="L710" s="20">
        <v>3.0</v>
      </c>
      <c r="M710" s="3" t="s">
        <v>15444</v>
      </c>
      <c r="N710" s="3" t="s">
        <v>15444</v>
      </c>
      <c r="O710" s="3" t="s">
        <v>14623</v>
      </c>
      <c r="P710" s="20">
        <v>2.0</v>
      </c>
      <c r="Q710" s="20">
        <v>0.0</v>
      </c>
      <c r="R710" s="20">
        <v>0.0</v>
      </c>
      <c r="S710" s="20">
        <v>1.0</v>
      </c>
      <c r="T710" s="2"/>
      <c r="U710" s="2"/>
    </row>
    <row r="711">
      <c r="A711" s="3" t="s">
        <v>15834</v>
      </c>
      <c r="B711" s="3" t="s">
        <v>14828</v>
      </c>
      <c r="C711" s="31">
        <v>46286.60416666667</v>
      </c>
      <c r="D711" s="31">
        <v>46286.625</v>
      </c>
      <c r="E711" s="32">
        <v>0.5</v>
      </c>
      <c r="F711" s="2"/>
      <c r="G711" s="3" t="s">
        <v>14912</v>
      </c>
      <c r="H711" s="3" t="s">
        <v>14399</v>
      </c>
      <c r="I711" s="3" t="s">
        <v>14431</v>
      </c>
      <c r="J711" s="3" t="s">
        <v>14684</v>
      </c>
      <c r="K711" s="3" t="s">
        <v>14402</v>
      </c>
      <c r="L711" s="20">
        <v>2.0</v>
      </c>
      <c r="M711" s="3" t="s">
        <v>15125</v>
      </c>
      <c r="N711" s="3" t="s">
        <v>15125</v>
      </c>
      <c r="O711" s="3" t="s">
        <v>14501</v>
      </c>
      <c r="P711" s="20">
        <v>2.0</v>
      </c>
      <c r="Q711" s="20">
        <v>0.0</v>
      </c>
      <c r="R711" s="20">
        <v>0.0</v>
      </c>
      <c r="S711" s="20">
        <v>0.0</v>
      </c>
      <c r="T711" s="2"/>
      <c r="U711" s="2"/>
    </row>
    <row r="712">
      <c r="A712" s="3" t="s">
        <v>15835</v>
      </c>
      <c r="B712" s="3" t="s">
        <v>14417</v>
      </c>
      <c r="C712" s="31">
        <v>46287.5</v>
      </c>
      <c r="D712" s="31">
        <v>46287.52083333333</v>
      </c>
      <c r="E712" s="32">
        <v>0.5</v>
      </c>
      <c r="F712" s="2"/>
      <c r="G712" s="3" t="s">
        <v>15086</v>
      </c>
      <c r="H712" s="3" t="s">
        <v>14399</v>
      </c>
      <c r="I712" s="3" t="s">
        <v>14431</v>
      </c>
      <c r="J712" s="3" t="s">
        <v>14401</v>
      </c>
      <c r="K712" s="3" t="s">
        <v>14402</v>
      </c>
      <c r="L712" s="20">
        <v>3.0</v>
      </c>
      <c r="M712" s="3" t="s">
        <v>15315</v>
      </c>
      <c r="N712" s="3" t="s">
        <v>15316</v>
      </c>
      <c r="O712" s="3" t="s">
        <v>15453</v>
      </c>
      <c r="P712" s="20">
        <v>2.0</v>
      </c>
      <c r="Q712" s="20">
        <v>0.0</v>
      </c>
      <c r="R712" s="20">
        <v>1.0</v>
      </c>
      <c r="S712" s="20">
        <v>0.0</v>
      </c>
      <c r="T712" s="2"/>
      <c r="U712" s="2"/>
    </row>
    <row r="713">
      <c r="A713" s="3" t="s">
        <v>15836</v>
      </c>
      <c r="B713" s="3" t="s">
        <v>15090</v>
      </c>
      <c r="C713" s="31">
        <v>46288.41666666667</v>
      </c>
      <c r="D713" s="31">
        <v>46288.4375</v>
      </c>
      <c r="E713" s="32">
        <v>0.5</v>
      </c>
      <c r="F713" s="2"/>
      <c r="G713" s="2"/>
      <c r="H713" s="3" t="s">
        <v>14399</v>
      </c>
      <c r="I713" s="3" t="s">
        <v>14431</v>
      </c>
      <c r="J713" s="3" t="s">
        <v>14612</v>
      </c>
      <c r="K713" s="3" t="s">
        <v>14402</v>
      </c>
      <c r="L713" s="20">
        <v>2.0</v>
      </c>
      <c r="M713" s="3" t="s">
        <v>14626</v>
      </c>
      <c r="N713" s="3" t="s">
        <v>14626</v>
      </c>
      <c r="O713" s="3" t="s">
        <v>14501</v>
      </c>
      <c r="P713" s="20">
        <v>2.0</v>
      </c>
      <c r="Q713" s="20">
        <v>0.0</v>
      </c>
      <c r="R713" s="20">
        <v>0.0</v>
      </c>
      <c r="S713" s="20">
        <v>0.0</v>
      </c>
      <c r="T713" s="2"/>
      <c r="U713" s="2"/>
    </row>
    <row r="714">
      <c r="A714" s="3" t="s">
        <v>15837</v>
      </c>
      <c r="B714" s="3" t="s">
        <v>14548</v>
      </c>
      <c r="C714" s="31">
        <v>46288.54166666667</v>
      </c>
      <c r="D714" s="31">
        <v>46288.5625</v>
      </c>
      <c r="E714" s="32">
        <v>0.5</v>
      </c>
      <c r="F714" s="2"/>
      <c r="G714" s="2"/>
      <c r="H714" s="3" t="s">
        <v>14399</v>
      </c>
      <c r="I714" s="3" t="s">
        <v>14431</v>
      </c>
      <c r="J714" s="3" t="s">
        <v>14401</v>
      </c>
      <c r="K714" s="3" t="s">
        <v>14402</v>
      </c>
      <c r="L714" s="20">
        <v>3.0</v>
      </c>
      <c r="M714" s="3" t="s">
        <v>15332</v>
      </c>
      <c r="N714" s="3" t="s">
        <v>15332</v>
      </c>
      <c r="O714" s="3" t="s">
        <v>14550</v>
      </c>
      <c r="P714" s="20">
        <v>3.0</v>
      </c>
      <c r="Q714" s="20">
        <v>0.0</v>
      </c>
      <c r="R714" s="20">
        <v>0.0</v>
      </c>
      <c r="S714" s="20">
        <v>0.0</v>
      </c>
      <c r="T714" s="2"/>
      <c r="U714" s="2"/>
    </row>
    <row r="715">
      <c r="A715" s="3" t="s">
        <v>15838</v>
      </c>
      <c r="B715" s="3" t="s">
        <v>14430</v>
      </c>
      <c r="C715" s="31">
        <v>46289.4375</v>
      </c>
      <c r="D715" s="31">
        <v>46289.45833333333</v>
      </c>
      <c r="E715" s="32">
        <v>0.5</v>
      </c>
      <c r="F715" s="2"/>
      <c r="G715" s="2"/>
      <c r="H715" s="3" t="s">
        <v>14399</v>
      </c>
      <c r="I715" s="3" t="s">
        <v>14431</v>
      </c>
      <c r="J715" s="3" t="s">
        <v>14401</v>
      </c>
      <c r="K715" s="3" t="s">
        <v>14402</v>
      </c>
      <c r="L715" s="20">
        <v>3.0</v>
      </c>
      <c r="M715" s="3" t="s">
        <v>15440</v>
      </c>
      <c r="N715" s="3" t="s">
        <v>15460</v>
      </c>
      <c r="O715" s="3" t="s">
        <v>14550</v>
      </c>
      <c r="P715" s="20">
        <v>3.0</v>
      </c>
      <c r="Q715" s="20">
        <v>0.0</v>
      </c>
      <c r="R715" s="20">
        <v>0.0</v>
      </c>
      <c r="S715" s="20">
        <v>0.0</v>
      </c>
      <c r="T715" s="2"/>
      <c r="U715" s="2"/>
    </row>
    <row r="716">
      <c r="A716" s="3" t="s">
        <v>15839</v>
      </c>
      <c r="B716" s="3" t="s">
        <v>14438</v>
      </c>
      <c r="C716" s="31">
        <v>46289.58333333333</v>
      </c>
      <c r="D716" s="31">
        <v>46289.60416666667</v>
      </c>
      <c r="E716" s="32">
        <v>0.5</v>
      </c>
      <c r="G716" s="2"/>
      <c r="H716" s="3" t="s">
        <v>14399</v>
      </c>
      <c r="I716" s="3" t="s">
        <v>14431</v>
      </c>
      <c r="J716" s="3" t="s">
        <v>14401</v>
      </c>
      <c r="K716" s="3" t="s">
        <v>14402</v>
      </c>
      <c r="L716" s="20">
        <v>6.0</v>
      </c>
      <c r="M716" s="3" t="s">
        <v>15369</v>
      </c>
      <c r="N716" s="3" t="s">
        <v>15369</v>
      </c>
      <c r="O716" s="3" t="s">
        <v>15462</v>
      </c>
      <c r="P716" s="20">
        <v>1.0</v>
      </c>
      <c r="Q716" s="20">
        <v>3.0</v>
      </c>
      <c r="R716" s="20">
        <v>0.0</v>
      </c>
      <c r="S716" s="20">
        <v>2.0</v>
      </c>
      <c r="T716" s="2"/>
      <c r="U716" s="2"/>
    </row>
    <row r="717">
      <c r="A717" s="3" t="s">
        <v>15840</v>
      </c>
      <c r="B717" s="3" t="s">
        <v>14920</v>
      </c>
      <c r="C717" s="31">
        <v>46290.47916666667</v>
      </c>
      <c r="D717" s="31">
        <v>46290.52083333333</v>
      </c>
      <c r="E717" s="32">
        <v>1.0</v>
      </c>
      <c r="F717" s="2"/>
      <c r="G717" s="2"/>
      <c r="H717" s="3" t="s">
        <v>14399</v>
      </c>
      <c r="I717" s="3" t="s">
        <v>14431</v>
      </c>
      <c r="J717" s="3" t="s">
        <v>14684</v>
      </c>
      <c r="K717" s="3" t="s">
        <v>14402</v>
      </c>
      <c r="L717" s="20">
        <v>2.0</v>
      </c>
      <c r="M717" s="3" t="s">
        <v>15073</v>
      </c>
      <c r="N717" s="3" t="s">
        <v>15073</v>
      </c>
      <c r="O717" s="3" t="s">
        <v>14501</v>
      </c>
      <c r="P717" s="20">
        <v>2.0</v>
      </c>
      <c r="Q717" s="20">
        <v>0.0</v>
      </c>
      <c r="R717" s="20">
        <v>0.0</v>
      </c>
      <c r="S717" s="20">
        <v>0.0</v>
      </c>
      <c r="T717" s="2"/>
      <c r="U717" s="2"/>
    </row>
    <row r="718">
      <c r="A718" s="3" t="s">
        <v>15841</v>
      </c>
      <c r="B718" s="3" t="s">
        <v>15465</v>
      </c>
      <c r="C718" s="31">
        <v>46293.54166666667</v>
      </c>
      <c r="D718" s="31">
        <v>46293.5625</v>
      </c>
      <c r="E718" s="32">
        <v>0.5</v>
      </c>
      <c r="G718" s="3" t="s">
        <v>15466</v>
      </c>
      <c r="H718" s="3" t="s">
        <v>14399</v>
      </c>
      <c r="I718" s="3" t="s">
        <v>14431</v>
      </c>
      <c r="J718" s="3" t="s">
        <v>14684</v>
      </c>
      <c r="K718" s="3" t="s">
        <v>14402</v>
      </c>
      <c r="L718" s="20">
        <v>4.0</v>
      </c>
      <c r="M718" s="3" t="s">
        <v>15194</v>
      </c>
      <c r="N718" s="3" t="s">
        <v>15194</v>
      </c>
      <c r="O718" s="3" t="s">
        <v>14670</v>
      </c>
      <c r="P718" s="20">
        <v>2.0</v>
      </c>
      <c r="Q718" s="20">
        <v>0.0</v>
      </c>
      <c r="R718" s="20">
        <v>0.0</v>
      </c>
      <c r="S718" s="20">
        <v>2.0</v>
      </c>
      <c r="T718" s="2"/>
      <c r="U718" s="2"/>
    </row>
    <row r="719">
      <c r="A719" s="3" t="s">
        <v>15842</v>
      </c>
      <c r="B719" s="3" t="s">
        <v>14531</v>
      </c>
      <c r="C719" s="31">
        <v>46293.58333333333</v>
      </c>
      <c r="D719" s="31">
        <v>46293.60416666667</v>
      </c>
      <c r="E719" s="32">
        <v>0.5</v>
      </c>
      <c r="F719" s="2"/>
      <c r="G719" s="2"/>
      <c r="H719" s="3" t="s">
        <v>14399</v>
      </c>
      <c r="I719" s="3" t="s">
        <v>14400</v>
      </c>
      <c r="J719" s="3" t="s">
        <v>14401</v>
      </c>
      <c r="K719" s="3" t="s">
        <v>14402</v>
      </c>
      <c r="L719" s="20">
        <v>3.0</v>
      </c>
      <c r="M719" s="3" t="s">
        <v>15376</v>
      </c>
      <c r="N719" s="3" t="s">
        <v>15376</v>
      </c>
      <c r="O719" s="3" t="s">
        <v>15377</v>
      </c>
      <c r="P719" s="20">
        <v>0.0</v>
      </c>
      <c r="Q719" s="20">
        <v>0.0</v>
      </c>
      <c r="R719" s="20">
        <v>0.0</v>
      </c>
      <c r="S719" s="20">
        <v>3.0</v>
      </c>
      <c r="T719" s="2"/>
      <c r="U719" s="2"/>
    </row>
    <row r="720">
      <c r="A720" s="3" t="s">
        <v>15843</v>
      </c>
      <c r="B720" s="3" t="s">
        <v>14828</v>
      </c>
      <c r="C720" s="31">
        <v>46293.60416666667</v>
      </c>
      <c r="D720" s="31">
        <v>46293.625</v>
      </c>
      <c r="E720" s="32">
        <v>0.5</v>
      </c>
      <c r="F720" s="2"/>
      <c r="G720" s="3" t="s">
        <v>14912</v>
      </c>
      <c r="H720" s="3" t="s">
        <v>14399</v>
      </c>
      <c r="I720" s="3" t="s">
        <v>14431</v>
      </c>
      <c r="J720" s="3" t="s">
        <v>14684</v>
      </c>
      <c r="K720" s="3" t="s">
        <v>14402</v>
      </c>
      <c r="L720" s="20">
        <v>2.0</v>
      </c>
      <c r="M720" s="3" t="s">
        <v>15125</v>
      </c>
      <c r="N720" s="3" t="s">
        <v>15125</v>
      </c>
      <c r="O720" s="3" t="s">
        <v>14501</v>
      </c>
      <c r="P720" s="20">
        <v>2.0</v>
      </c>
      <c r="Q720" s="20">
        <v>0.0</v>
      </c>
      <c r="R720" s="20">
        <v>0.0</v>
      </c>
      <c r="S720" s="20">
        <v>0.0</v>
      </c>
      <c r="T720" s="2"/>
      <c r="U720" s="2"/>
    </row>
    <row r="721">
      <c r="A721" s="3" t="s">
        <v>15844</v>
      </c>
      <c r="B721" s="3" t="s">
        <v>14417</v>
      </c>
      <c r="C721" s="31">
        <v>46294.5</v>
      </c>
      <c r="D721" s="31">
        <v>46294.52083333333</v>
      </c>
      <c r="E721" s="32">
        <v>0.5</v>
      </c>
      <c r="F721" s="2"/>
      <c r="G721" s="3" t="s">
        <v>15086</v>
      </c>
      <c r="H721" s="3" t="s">
        <v>14399</v>
      </c>
      <c r="I721" s="3" t="s">
        <v>14431</v>
      </c>
      <c r="J721" s="3" t="s">
        <v>14401</v>
      </c>
      <c r="K721" s="3" t="s">
        <v>14402</v>
      </c>
      <c r="L721" s="20">
        <v>3.0</v>
      </c>
      <c r="M721" s="3" t="s">
        <v>15315</v>
      </c>
      <c r="N721" s="3" t="s">
        <v>15316</v>
      </c>
      <c r="O721" s="3" t="s">
        <v>15453</v>
      </c>
      <c r="P721" s="20">
        <v>2.0</v>
      </c>
      <c r="Q721" s="20">
        <v>0.0</v>
      </c>
      <c r="R721" s="20">
        <v>1.0</v>
      </c>
      <c r="S721" s="20">
        <v>0.0</v>
      </c>
      <c r="T721" s="2"/>
      <c r="U721" s="2"/>
    </row>
    <row r="722">
      <c r="A722" s="3" t="s">
        <v>15845</v>
      </c>
      <c r="B722" s="3" t="s">
        <v>15082</v>
      </c>
      <c r="C722" s="31">
        <v>46294.5625</v>
      </c>
      <c r="D722" s="31">
        <v>46294.58333333333</v>
      </c>
      <c r="E722" s="32">
        <v>0.5</v>
      </c>
      <c r="F722" s="2"/>
      <c r="G722" s="2"/>
      <c r="H722" s="3" t="s">
        <v>14399</v>
      </c>
      <c r="I722" s="3" t="s">
        <v>14431</v>
      </c>
      <c r="J722" s="3" t="s">
        <v>14684</v>
      </c>
      <c r="K722" s="3" t="s">
        <v>14402</v>
      </c>
      <c r="L722" s="20">
        <v>2.0</v>
      </c>
      <c r="M722" s="3" t="s">
        <v>15312</v>
      </c>
      <c r="N722" s="3" t="s">
        <v>15312</v>
      </c>
      <c r="O722" s="3" t="s">
        <v>14501</v>
      </c>
      <c r="P722" s="20">
        <v>2.0</v>
      </c>
      <c r="Q722" s="20">
        <v>0.0</v>
      </c>
      <c r="R722" s="20">
        <v>0.0</v>
      </c>
      <c r="S722" s="20">
        <v>0.0</v>
      </c>
      <c r="T722" s="2"/>
      <c r="U722" s="2"/>
    </row>
    <row r="723">
      <c r="A723" s="3" t="s">
        <v>15846</v>
      </c>
      <c r="B723" s="3" t="s">
        <v>15090</v>
      </c>
      <c r="C723" s="31">
        <v>46295.41666666667</v>
      </c>
      <c r="D723" s="31">
        <v>46295.4375</v>
      </c>
      <c r="E723" s="32">
        <v>0.5</v>
      </c>
      <c r="G723" s="2"/>
      <c r="H723" s="3" t="s">
        <v>14399</v>
      </c>
      <c r="I723" s="3" t="s">
        <v>14431</v>
      </c>
      <c r="J723" s="3" t="s">
        <v>14612</v>
      </c>
      <c r="K723" s="3" t="s">
        <v>14402</v>
      </c>
      <c r="L723" s="20">
        <v>2.0</v>
      </c>
      <c r="M723" s="3" t="s">
        <v>14626</v>
      </c>
      <c r="N723" s="3" t="s">
        <v>14626</v>
      </c>
      <c r="O723" s="3" t="s">
        <v>14501</v>
      </c>
      <c r="P723" s="20">
        <v>2.0</v>
      </c>
      <c r="Q723" s="20">
        <v>0.0</v>
      </c>
      <c r="R723" s="20">
        <v>0.0</v>
      </c>
      <c r="S723" s="20">
        <v>0.0</v>
      </c>
      <c r="T723" s="2"/>
      <c r="U723" s="2"/>
    </row>
    <row r="724">
      <c r="A724" s="3" t="s">
        <v>15847</v>
      </c>
      <c r="B724" s="3" t="s">
        <v>15473</v>
      </c>
      <c r="C724" s="31">
        <v>46295.66666666667</v>
      </c>
      <c r="D724" s="31">
        <v>46295.77083333333</v>
      </c>
      <c r="E724" s="32">
        <v>2.5</v>
      </c>
      <c r="G724" s="2"/>
      <c r="H724" s="3" t="s">
        <v>14399</v>
      </c>
      <c r="I724" s="3" t="s">
        <v>14746</v>
      </c>
      <c r="J724" s="3" t="s">
        <v>15474</v>
      </c>
      <c r="K724" s="3" t="s">
        <v>14402</v>
      </c>
      <c r="L724" s="20">
        <v>6.0</v>
      </c>
      <c r="M724" s="3" t="s">
        <v>15475</v>
      </c>
      <c r="N724" s="3" t="s">
        <v>15476</v>
      </c>
      <c r="O724" s="3" t="s">
        <v>15477</v>
      </c>
      <c r="P724" s="20">
        <v>2.0</v>
      </c>
      <c r="Q724" s="20">
        <v>1.0</v>
      </c>
      <c r="R724" s="20">
        <v>2.0</v>
      </c>
      <c r="S724" s="20">
        <v>1.0</v>
      </c>
      <c r="T724" s="2"/>
      <c r="U724" s="2"/>
    </row>
    <row r="725">
      <c r="A725" s="3" t="s">
        <v>15848</v>
      </c>
      <c r="B725" s="3" t="s">
        <v>15201</v>
      </c>
      <c r="C725" s="31">
        <v>46296.39583333333</v>
      </c>
      <c r="D725" s="31">
        <v>46296.41666666667</v>
      </c>
      <c r="E725" s="32">
        <v>0.5</v>
      </c>
      <c r="F725" s="2"/>
      <c r="G725" s="2"/>
      <c r="H725" s="3" t="s">
        <v>14399</v>
      </c>
      <c r="I725" s="3" t="s">
        <v>14431</v>
      </c>
      <c r="J725" s="3" t="s">
        <v>14425</v>
      </c>
      <c r="K725" s="3" t="s">
        <v>14402</v>
      </c>
      <c r="L725" s="20">
        <v>6.0</v>
      </c>
      <c r="M725" s="3" t="s">
        <v>15417</v>
      </c>
      <c r="N725" s="3" t="s">
        <v>15417</v>
      </c>
      <c r="O725" s="3" t="s">
        <v>14449</v>
      </c>
      <c r="P725" s="20">
        <v>4.0</v>
      </c>
      <c r="Q725" s="20">
        <v>0.0</v>
      </c>
      <c r="R725" s="20">
        <v>0.0</v>
      </c>
      <c r="S725" s="20">
        <v>2.0</v>
      </c>
      <c r="T725" s="2"/>
      <c r="U725" s="2"/>
    </row>
    <row r="726">
      <c r="A726" s="3" t="s">
        <v>15849</v>
      </c>
      <c r="B726" s="3" t="s">
        <v>15213</v>
      </c>
      <c r="C726" s="31">
        <v>46296.5</v>
      </c>
      <c r="D726" s="31">
        <v>46296.52083333333</v>
      </c>
      <c r="E726" s="32">
        <v>0.5</v>
      </c>
      <c r="F726" s="2"/>
      <c r="G726" s="2"/>
      <c r="H726" s="3" t="s">
        <v>14399</v>
      </c>
      <c r="I726" s="3" t="s">
        <v>14431</v>
      </c>
      <c r="J726" s="3" t="s">
        <v>14684</v>
      </c>
      <c r="K726" s="3" t="s">
        <v>14402</v>
      </c>
      <c r="L726" s="20">
        <v>2.0</v>
      </c>
      <c r="M726" s="3" t="s">
        <v>15214</v>
      </c>
      <c r="N726" s="3" t="s">
        <v>15214</v>
      </c>
      <c r="O726" s="3" t="s">
        <v>14501</v>
      </c>
      <c r="P726" s="20">
        <v>2.0</v>
      </c>
      <c r="Q726" s="20">
        <v>0.0</v>
      </c>
      <c r="R726" s="20">
        <v>0.0</v>
      </c>
      <c r="S726" s="20">
        <v>0.0</v>
      </c>
      <c r="T726" s="2"/>
      <c r="U726" s="2"/>
    </row>
    <row r="727">
      <c r="A727" s="3" t="s">
        <v>15850</v>
      </c>
      <c r="B727" s="3" t="s">
        <v>14782</v>
      </c>
      <c r="C727" s="31">
        <v>46296.52083333333</v>
      </c>
      <c r="D727" s="31">
        <v>46296.54166666667</v>
      </c>
      <c r="E727" s="32">
        <v>0.5</v>
      </c>
      <c r="G727" s="2"/>
      <c r="H727" s="3" t="s">
        <v>14399</v>
      </c>
      <c r="I727" s="3" t="s">
        <v>14431</v>
      </c>
      <c r="J727" s="3" t="s">
        <v>14401</v>
      </c>
      <c r="K727" s="3" t="s">
        <v>14402</v>
      </c>
      <c r="L727" s="20">
        <v>5.0</v>
      </c>
      <c r="M727" s="3" t="s">
        <v>15419</v>
      </c>
      <c r="N727" s="3" t="s">
        <v>15419</v>
      </c>
      <c r="O727" s="3" t="s">
        <v>14529</v>
      </c>
      <c r="P727" s="20">
        <v>5.0</v>
      </c>
      <c r="Q727" s="20">
        <v>0.0</v>
      </c>
      <c r="R727" s="20">
        <v>0.0</v>
      </c>
      <c r="S727" s="20">
        <v>0.0</v>
      </c>
      <c r="T727" s="2"/>
      <c r="U727" s="2"/>
    </row>
    <row r="728">
      <c r="A728" s="3" t="s">
        <v>15851</v>
      </c>
      <c r="B728" s="3" t="s">
        <v>14407</v>
      </c>
      <c r="C728" s="31">
        <v>46297.39583333333</v>
      </c>
      <c r="D728" s="31">
        <v>46297.41666666667</v>
      </c>
      <c r="E728" s="32">
        <v>0.5</v>
      </c>
      <c r="G728" s="5" t="s">
        <v>15430</v>
      </c>
      <c r="H728" s="3" t="s">
        <v>14399</v>
      </c>
      <c r="I728" s="3" t="s">
        <v>14746</v>
      </c>
      <c r="J728" s="3" t="s">
        <v>14401</v>
      </c>
      <c r="K728" s="3" t="s">
        <v>14402</v>
      </c>
      <c r="L728" s="20">
        <v>3.0</v>
      </c>
      <c r="M728" s="3" t="s">
        <v>15431</v>
      </c>
      <c r="N728" s="3" t="s">
        <v>15431</v>
      </c>
      <c r="O728" s="3" t="s">
        <v>15432</v>
      </c>
      <c r="P728" s="20">
        <v>1.0</v>
      </c>
      <c r="Q728" s="20">
        <v>2.0</v>
      </c>
      <c r="R728" s="20">
        <v>0.0</v>
      </c>
      <c r="S728" s="20">
        <v>0.0</v>
      </c>
      <c r="T728" s="2"/>
      <c r="U728" s="2"/>
    </row>
    <row r="729">
      <c r="A729" s="3" t="s">
        <v>15852</v>
      </c>
      <c r="B729" s="3" t="s">
        <v>14837</v>
      </c>
      <c r="C729" s="31">
        <v>46297.39583333333</v>
      </c>
      <c r="D729" s="31">
        <v>46297.41666666667</v>
      </c>
      <c r="E729" s="32">
        <v>0.5</v>
      </c>
      <c r="F729" s="2"/>
      <c r="G729" s="2"/>
      <c r="H729" s="3" t="s">
        <v>14399</v>
      </c>
      <c r="I729" s="3" t="s">
        <v>14431</v>
      </c>
      <c r="J729" s="3" t="s">
        <v>14684</v>
      </c>
      <c r="K729" s="3" t="s">
        <v>14402</v>
      </c>
      <c r="L729" s="20">
        <v>5.0</v>
      </c>
      <c r="M729" s="3" t="s">
        <v>15434</v>
      </c>
      <c r="N729" s="3" t="s">
        <v>15434</v>
      </c>
      <c r="O729" s="3" t="s">
        <v>15435</v>
      </c>
      <c r="P729" s="20">
        <v>2.0</v>
      </c>
      <c r="Q729" s="20">
        <v>0.0</v>
      </c>
      <c r="R729" s="20">
        <v>0.0</v>
      </c>
      <c r="S729" s="20">
        <v>3.0</v>
      </c>
      <c r="T729" s="2"/>
      <c r="U729" s="2"/>
    </row>
    <row r="730">
      <c r="A730" s="3" t="s">
        <v>15853</v>
      </c>
      <c r="B730" s="3" t="s">
        <v>14508</v>
      </c>
      <c r="C730" s="31">
        <v>46297.41666666667</v>
      </c>
      <c r="D730" s="31">
        <v>46297.4375</v>
      </c>
      <c r="E730" s="32">
        <v>0.5</v>
      </c>
      <c r="F730" s="2"/>
      <c r="G730" s="2"/>
      <c r="H730" s="3" t="s">
        <v>14399</v>
      </c>
      <c r="I730" s="3" t="s">
        <v>14431</v>
      </c>
      <c r="J730" s="3" t="s">
        <v>14684</v>
      </c>
      <c r="K730" s="3" t="s">
        <v>14402</v>
      </c>
      <c r="L730" s="20">
        <v>4.0</v>
      </c>
      <c r="M730" s="3" t="s">
        <v>15344</v>
      </c>
      <c r="N730" s="3" t="s">
        <v>15344</v>
      </c>
      <c r="O730" s="3" t="s">
        <v>14493</v>
      </c>
      <c r="P730" s="20">
        <v>2.0</v>
      </c>
      <c r="Q730" s="20">
        <v>0.0</v>
      </c>
      <c r="R730" s="20">
        <v>0.0</v>
      </c>
      <c r="S730" s="20">
        <v>2.0</v>
      </c>
      <c r="T730" s="2"/>
      <c r="U730" s="2"/>
    </row>
    <row r="731">
      <c r="A731" s="3" t="s">
        <v>15854</v>
      </c>
      <c r="B731" s="3" t="s">
        <v>14920</v>
      </c>
      <c r="C731" s="31">
        <v>46297.47916666667</v>
      </c>
      <c r="D731" s="31">
        <v>46297.52083333333</v>
      </c>
      <c r="E731" s="32">
        <v>1.0</v>
      </c>
      <c r="F731" s="2"/>
      <c r="G731" s="2"/>
      <c r="H731" s="3" t="s">
        <v>14399</v>
      </c>
      <c r="I731" s="3" t="s">
        <v>14431</v>
      </c>
      <c r="J731" s="3" t="s">
        <v>14684</v>
      </c>
      <c r="K731" s="3" t="s">
        <v>14402</v>
      </c>
      <c r="L731" s="20">
        <v>2.0</v>
      </c>
      <c r="M731" s="3" t="s">
        <v>15073</v>
      </c>
      <c r="N731" s="3" t="s">
        <v>15073</v>
      </c>
      <c r="O731" s="3" t="s">
        <v>14501</v>
      </c>
      <c r="P731" s="20">
        <v>2.0</v>
      </c>
      <c r="Q731" s="20">
        <v>0.0</v>
      </c>
      <c r="R731" s="20">
        <v>0.0</v>
      </c>
      <c r="S731" s="20">
        <v>0.0</v>
      </c>
      <c r="T731" s="2"/>
      <c r="U731" s="2"/>
    </row>
    <row r="732">
      <c r="A732" s="3" t="s">
        <v>15855</v>
      </c>
      <c r="B732" s="3" t="s">
        <v>14442</v>
      </c>
      <c r="C732" s="31">
        <v>46297.54166666667</v>
      </c>
      <c r="D732" s="31">
        <v>46297.5625</v>
      </c>
      <c r="E732" s="32">
        <v>0.5</v>
      </c>
      <c r="F732" s="2"/>
      <c r="G732" s="2"/>
      <c r="H732" s="3" t="s">
        <v>14399</v>
      </c>
      <c r="I732" s="3" t="s">
        <v>14431</v>
      </c>
      <c r="J732" s="3" t="s">
        <v>14684</v>
      </c>
      <c r="K732" s="3" t="s">
        <v>14402</v>
      </c>
      <c r="L732" s="20">
        <v>5.0</v>
      </c>
      <c r="M732" s="3" t="s">
        <v>14812</v>
      </c>
      <c r="N732" s="3" t="s">
        <v>14813</v>
      </c>
      <c r="O732" s="3" t="s">
        <v>14609</v>
      </c>
      <c r="P732" s="20">
        <v>2.0</v>
      </c>
      <c r="Q732" s="20">
        <v>0.0</v>
      </c>
      <c r="R732" s="20">
        <v>0.0</v>
      </c>
      <c r="S732" s="20">
        <v>3.0</v>
      </c>
      <c r="T732" s="2"/>
      <c r="U732" s="2"/>
    </row>
    <row r="733">
      <c r="A733" s="3" t="s">
        <v>15856</v>
      </c>
      <c r="B733" s="3" t="s">
        <v>14572</v>
      </c>
      <c r="C733" s="31">
        <v>46300.60416666667</v>
      </c>
      <c r="D733" s="31">
        <v>46300.625</v>
      </c>
      <c r="E733" s="32">
        <v>0.5</v>
      </c>
      <c r="F733" s="2"/>
      <c r="G733" s="2"/>
      <c r="H733" s="3" t="s">
        <v>14399</v>
      </c>
      <c r="I733" s="3" t="s">
        <v>14431</v>
      </c>
      <c r="J733" s="3" t="s">
        <v>14401</v>
      </c>
      <c r="K733" s="3" t="s">
        <v>14402</v>
      </c>
      <c r="L733" s="20">
        <v>4.0</v>
      </c>
      <c r="M733" s="3" t="s">
        <v>15359</v>
      </c>
      <c r="N733" s="3" t="s">
        <v>15359</v>
      </c>
      <c r="O733" s="3" t="s">
        <v>14445</v>
      </c>
      <c r="P733" s="20">
        <v>3.0</v>
      </c>
      <c r="Q733" s="20">
        <v>1.0</v>
      </c>
      <c r="R733" s="20">
        <v>0.0</v>
      </c>
      <c r="S733" s="20">
        <v>0.0</v>
      </c>
      <c r="T733" s="2"/>
      <c r="U733" s="2"/>
    </row>
    <row r="734">
      <c r="A734" s="3" t="s">
        <v>15857</v>
      </c>
      <c r="B734" s="3" t="s">
        <v>14828</v>
      </c>
      <c r="C734" s="31">
        <v>46300.60416666667</v>
      </c>
      <c r="D734" s="31">
        <v>46300.625</v>
      </c>
      <c r="E734" s="32">
        <v>0.5</v>
      </c>
      <c r="F734" s="2"/>
      <c r="G734" s="3" t="s">
        <v>14912</v>
      </c>
      <c r="H734" s="3" t="s">
        <v>14399</v>
      </c>
      <c r="I734" s="3" t="s">
        <v>14431</v>
      </c>
      <c r="J734" s="3" t="s">
        <v>14684</v>
      </c>
      <c r="K734" s="3" t="s">
        <v>14402</v>
      </c>
      <c r="L734" s="20">
        <v>2.0</v>
      </c>
      <c r="M734" s="3" t="s">
        <v>15125</v>
      </c>
      <c r="N734" s="3" t="s">
        <v>15125</v>
      </c>
      <c r="O734" s="3" t="s">
        <v>14501</v>
      </c>
      <c r="P734" s="20">
        <v>2.0</v>
      </c>
      <c r="Q734" s="20">
        <v>0.0</v>
      </c>
      <c r="R734" s="20">
        <v>0.0</v>
      </c>
      <c r="S734" s="20">
        <v>0.0</v>
      </c>
      <c r="T734" s="2"/>
      <c r="U734" s="2"/>
    </row>
    <row r="735">
      <c r="A735" s="3" t="s">
        <v>15858</v>
      </c>
      <c r="B735" s="3" t="s">
        <v>14417</v>
      </c>
      <c r="C735" s="31">
        <v>46301.5</v>
      </c>
      <c r="D735" s="31">
        <v>46301.52083333333</v>
      </c>
      <c r="E735" s="32">
        <v>0.5</v>
      </c>
      <c r="F735" s="2"/>
      <c r="G735" s="3" t="s">
        <v>15086</v>
      </c>
      <c r="H735" s="3" t="s">
        <v>14399</v>
      </c>
      <c r="I735" s="3" t="s">
        <v>14431</v>
      </c>
      <c r="J735" s="3" t="s">
        <v>14401</v>
      </c>
      <c r="K735" s="3" t="s">
        <v>14402</v>
      </c>
      <c r="L735" s="20">
        <v>3.0</v>
      </c>
      <c r="M735" s="3" t="s">
        <v>15315</v>
      </c>
      <c r="N735" s="3" t="s">
        <v>15316</v>
      </c>
      <c r="O735" s="3" t="s">
        <v>15453</v>
      </c>
      <c r="P735" s="20">
        <v>2.0</v>
      </c>
      <c r="Q735" s="20">
        <v>0.0</v>
      </c>
      <c r="R735" s="20">
        <v>1.0</v>
      </c>
      <c r="S735" s="20">
        <v>0.0</v>
      </c>
      <c r="T735" s="2"/>
      <c r="U735" s="2"/>
    </row>
    <row r="736">
      <c r="A736" s="3" t="s">
        <v>15859</v>
      </c>
      <c r="B736" s="3" t="s">
        <v>15157</v>
      </c>
      <c r="C736" s="31">
        <v>46301.58333333333</v>
      </c>
      <c r="D736" s="31">
        <v>46301.60416666667</v>
      </c>
      <c r="E736" s="32">
        <v>0.5</v>
      </c>
      <c r="F736" s="2"/>
      <c r="G736" s="3" t="s">
        <v>15158</v>
      </c>
      <c r="H736" s="3" t="s">
        <v>14399</v>
      </c>
      <c r="I736" s="3" t="s">
        <v>14431</v>
      </c>
      <c r="J736" s="3" t="s">
        <v>14401</v>
      </c>
      <c r="K736" s="3" t="s">
        <v>14402</v>
      </c>
      <c r="L736" s="20">
        <v>6.0</v>
      </c>
      <c r="M736" s="3" t="s">
        <v>15394</v>
      </c>
      <c r="N736" s="3" t="s">
        <v>15395</v>
      </c>
      <c r="O736" s="3" t="s">
        <v>15396</v>
      </c>
      <c r="P736" s="20">
        <v>1.0</v>
      </c>
      <c r="Q736" s="20">
        <v>0.0</v>
      </c>
      <c r="R736" s="20">
        <v>1.0</v>
      </c>
      <c r="S736" s="20">
        <v>4.0</v>
      </c>
      <c r="T736" s="2"/>
      <c r="U736" s="2"/>
    </row>
    <row r="737">
      <c r="A737" s="3" t="s">
        <v>15860</v>
      </c>
      <c r="B737" s="3" t="s">
        <v>15090</v>
      </c>
      <c r="C737" s="31">
        <v>46302.41666666667</v>
      </c>
      <c r="D737" s="31">
        <v>46302.4375</v>
      </c>
      <c r="E737" s="32">
        <v>0.5</v>
      </c>
      <c r="G737" s="2"/>
      <c r="H737" s="3" t="s">
        <v>14399</v>
      </c>
      <c r="I737" s="3" t="s">
        <v>14431</v>
      </c>
      <c r="J737" s="3" t="s">
        <v>14612</v>
      </c>
      <c r="K737" s="3" t="s">
        <v>14402</v>
      </c>
      <c r="L737" s="20">
        <v>2.0</v>
      </c>
      <c r="M737" s="3" t="s">
        <v>14626</v>
      </c>
      <c r="N737" s="3" t="s">
        <v>14626</v>
      </c>
      <c r="O737" s="3" t="s">
        <v>14501</v>
      </c>
      <c r="P737" s="20">
        <v>2.0</v>
      </c>
      <c r="Q737" s="20">
        <v>0.0</v>
      </c>
      <c r="R737" s="20">
        <v>0.0</v>
      </c>
      <c r="S737" s="20">
        <v>0.0</v>
      </c>
      <c r="T737" s="2"/>
      <c r="U737" s="2"/>
    </row>
    <row r="738">
      <c r="A738" s="3" t="s">
        <v>15861</v>
      </c>
      <c r="B738" s="3" t="s">
        <v>14548</v>
      </c>
      <c r="C738" s="31">
        <v>46302.54166666667</v>
      </c>
      <c r="D738" s="31">
        <v>46302.5625</v>
      </c>
      <c r="E738" s="32">
        <v>0.5</v>
      </c>
      <c r="G738" s="2"/>
      <c r="H738" s="3" t="s">
        <v>14399</v>
      </c>
      <c r="I738" s="3" t="s">
        <v>14431</v>
      </c>
      <c r="J738" s="3" t="s">
        <v>14401</v>
      </c>
      <c r="K738" s="3" t="s">
        <v>14402</v>
      </c>
      <c r="L738" s="20">
        <v>3.0</v>
      </c>
      <c r="M738" s="3" t="s">
        <v>15332</v>
      </c>
      <c r="N738" s="3" t="s">
        <v>15332</v>
      </c>
      <c r="O738" s="3" t="s">
        <v>14550</v>
      </c>
      <c r="P738" s="20">
        <v>3.0</v>
      </c>
      <c r="Q738" s="20">
        <v>0.0</v>
      </c>
      <c r="R738" s="20">
        <v>0.0</v>
      </c>
      <c r="S738" s="20">
        <v>0.0</v>
      </c>
      <c r="T738" s="2"/>
      <c r="U738" s="2"/>
    </row>
    <row r="739">
      <c r="A739" s="3" t="s">
        <v>15862</v>
      </c>
      <c r="B739" s="3" t="s">
        <v>15493</v>
      </c>
      <c r="C739" s="31">
        <v>46303.35416666667</v>
      </c>
      <c r="D739" s="31">
        <v>46303.375</v>
      </c>
      <c r="E739" s="32">
        <v>0.5</v>
      </c>
      <c r="F739" s="2"/>
      <c r="G739" s="2"/>
      <c r="H739" s="3" t="s">
        <v>14399</v>
      </c>
      <c r="I739" s="3" t="s">
        <v>14431</v>
      </c>
      <c r="J739" s="3" t="s">
        <v>14684</v>
      </c>
      <c r="K739" s="3" t="s">
        <v>14402</v>
      </c>
      <c r="L739" s="20">
        <v>4.0</v>
      </c>
      <c r="M739" s="3" t="s">
        <v>15415</v>
      </c>
      <c r="N739" s="3" t="s">
        <v>15415</v>
      </c>
      <c r="O739" s="3" t="s">
        <v>14593</v>
      </c>
      <c r="P739" s="20">
        <v>1.0</v>
      </c>
      <c r="Q739" s="20">
        <v>0.0</v>
      </c>
      <c r="R739" s="20">
        <v>0.0</v>
      </c>
      <c r="S739" s="20">
        <v>3.0</v>
      </c>
      <c r="T739" s="2"/>
      <c r="U739" s="2"/>
    </row>
    <row r="740">
      <c r="A740" s="3" t="s">
        <v>15863</v>
      </c>
      <c r="B740" s="3" t="s">
        <v>14430</v>
      </c>
      <c r="C740" s="31">
        <v>46303.4375</v>
      </c>
      <c r="D740" s="31">
        <v>46303.45833333333</v>
      </c>
      <c r="E740" s="32">
        <v>0.5</v>
      </c>
      <c r="F740" s="2"/>
      <c r="G740" s="2"/>
      <c r="H740" s="3" t="s">
        <v>14399</v>
      </c>
      <c r="I740" s="3" t="s">
        <v>14431</v>
      </c>
      <c r="J740" s="3" t="s">
        <v>14401</v>
      </c>
      <c r="K740" s="3" t="s">
        <v>14402</v>
      </c>
      <c r="L740" s="20">
        <v>3.0</v>
      </c>
      <c r="M740" s="3" t="s">
        <v>15440</v>
      </c>
      <c r="N740" s="3" t="s">
        <v>15460</v>
      </c>
      <c r="O740" s="3" t="s">
        <v>14550</v>
      </c>
      <c r="P740" s="20">
        <v>3.0</v>
      </c>
      <c r="Q740" s="20">
        <v>0.0</v>
      </c>
      <c r="R740" s="20">
        <v>0.0</v>
      </c>
      <c r="S740" s="20">
        <v>0.0</v>
      </c>
      <c r="T740" s="2"/>
      <c r="U740" s="2"/>
    </row>
    <row r="741">
      <c r="A741" s="3" t="s">
        <v>15864</v>
      </c>
      <c r="B741" s="3" t="s">
        <v>14438</v>
      </c>
      <c r="C741" s="31">
        <v>46303.58333333333</v>
      </c>
      <c r="D741" s="31">
        <v>46303.60416666667</v>
      </c>
      <c r="E741" s="32">
        <v>0.5</v>
      </c>
      <c r="F741" s="2"/>
      <c r="G741" s="2"/>
      <c r="H741" s="3" t="s">
        <v>14399</v>
      </c>
      <c r="I741" s="3" t="s">
        <v>14431</v>
      </c>
      <c r="J741" s="3" t="s">
        <v>14401</v>
      </c>
      <c r="K741" s="3" t="s">
        <v>14402</v>
      </c>
      <c r="L741" s="20">
        <v>6.0</v>
      </c>
      <c r="M741" s="3" t="s">
        <v>15369</v>
      </c>
      <c r="N741" s="3" t="s">
        <v>15369</v>
      </c>
      <c r="O741" s="3" t="s">
        <v>15462</v>
      </c>
      <c r="P741" s="20">
        <v>1.0</v>
      </c>
      <c r="Q741" s="20">
        <v>3.0</v>
      </c>
      <c r="R741" s="20">
        <v>0.0</v>
      </c>
      <c r="S741" s="20">
        <v>2.0</v>
      </c>
      <c r="T741" s="2"/>
      <c r="U741" s="2"/>
    </row>
    <row r="742">
      <c r="A742" s="3" t="s">
        <v>15865</v>
      </c>
      <c r="B742" s="3" t="s">
        <v>15109</v>
      </c>
      <c r="C742" s="31">
        <v>46303.64583333333</v>
      </c>
      <c r="D742" s="31">
        <v>46303.66666666667</v>
      </c>
      <c r="E742" s="32">
        <v>0.5</v>
      </c>
      <c r="F742" s="2"/>
      <c r="G742" s="3" t="s">
        <v>15110</v>
      </c>
      <c r="H742" s="3" t="s">
        <v>14399</v>
      </c>
      <c r="I742" s="3" t="s">
        <v>14431</v>
      </c>
      <c r="J742" s="3" t="s">
        <v>14684</v>
      </c>
      <c r="K742" s="3" t="s">
        <v>14402</v>
      </c>
      <c r="L742" s="20">
        <v>6.0</v>
      </c>
      <c r="M742" s="3" t="s">
        <v>15497</v>
      </c>
      <c r="N742" s="3" t="s">
        <v>15497</v>
      </c>
      <c r="O742" s="3" t="s">
        <v>15498</v>
      </c>
      <c r="P742" s="20">
        <v>3.0</v>
      </c>
      <c r="Q742" s="20">
        <v>1.0</v>
      </c>
      <c r="R742" s="20">
        <v>1.0</v>
      </c>
      <c r="S742" s="20">
        <v>1.0</v>
      </c>
      <c r="T742" s="2"/>
      <c r="U742" s="2"/>
    </row>
    <row r="743">
      <c r="A743" s="3" t="s">
        <v>15866</v>
      </c>
      <c r="B743" s="3" t="s">
        <v>14920</v>
      </c>
      <c r="C743" s="31">
        <v>46304.47916666667</v>
      </c>
      <c r="D743" s="31">
        <v>46304.52083333333</v>
      </c>
      <c r="E743" s="32">
        <v>1.0</v>
      </c>
      <c r="F743" s="2"/>
      <c r="G743" s="2"/>
      <c r="H743" s="3" t="s">
        <v>14399</v>
      </c>
      <c r="I743" s="3" t="s">
        <v>14431</v>
      </c>
      <c r="J743" s="3" t="s">
        <v>14684</v>
      </c>
      <c r="K743" s="3" t="s">
        <v>14402</v>
      </c>
      <c r="L743" s="20">
        <v>2.0</v>
      </c>
      <c r="M743" s="3" t="s">
        <v>15073</v>
      </c>
      <c r="N743" s="3" t="s">
        <v>15073</v>
      </c>
      <c r="O743" s="3" t="s">
        <v>14501</v>
      </c>
      <c r="P743" s="20">
        <v>2.0</v>
      </c>
      <c r="Q743" s="20">
        <v>0.0</v>
      </c>
      <c r="R743" s="20">
        <v>0.0</v>
      </c>
      <c r="S743" s="20">
        <v>0.0</v>
      </c>
      <c r="T743" s="2"/>
      <c r="U743" s="2"/>
    </row>
    <row r="744">
      <c r="A744" s="3" t="s">
        <v>15867</v>
      </c>
      <c r="B744" s="3" t="s">
        <v>15465</v>
      </c>
      <c r="C744" s="31">
        <v>46307.54166666667</v>
      </c>
      <c r="D744" s="31">
        <v>46307.5625</v>
      </c>
      <c r="E744" s="32">
        <v>0.5</v>
      </c>
      <c r="F744" s="2"/>
      <c r="G744" s="3" t="s">
        <v>15466</v>
      </c>
      <c r="H744" s="3" t="s">
        <v>14399</v>
      </c>
      <c r="I744" s="3" t="s">
        <v>14431</v>
      </c>
      <c r="J744" s="3" t="s">
        <v>14684</v>
      </c>
      <c r="K744" s="3" t="s">
        <v>14402</v>
      </c>
      <c r="L744" s="20">
        <v>4.0</v>
      </c>
      <c r="M744" s="3" t="s">
        <v>15194</v>
      </c>
      <c r="N744" s="3" t="s">
        <v>15194</v>
      </c>
      <c r="O744" s="3" t="s">
        <v>14670</v>
      </c>
      <c r="P744" s="20">
        <v>2.0</v>
      </c>
      <c r="Q744" s="20">
        <v>0.0</v>
      </c>
      <c r="R744" s="20">
        <v>0.0</v>
      </c>
      <c r="S744" s="20">
        <v>2.0</v>
      </c>
      <c r="T744" s="2"/>
      <c r="U744" s="2"/>
    </row>
    <row r="745">
      <c r="A745" s="3" t="s">
        <v>15868</v>
      </c>
      <c r="B745" s="3" t="s">
        <v>14531</v>
      </c>
      <c r="C745" s="31">
        <v>46307.58333333333</v>
      </c>
      <c r="D745" s="31">
        <v>46307.60416666667</v>
      </c>
      <c r="E745" s="32">
        <v>0.5</v>
      </c>
      <c r="F745" s="2"/>
      <c r="G745" s="2"/>
      <c r="H745" s="3" t="s">
        <v>14399</v>
      </c>
      <c r="I745" s="3" t="s">
        <v>14400</v>
      </c>
      <c r="J745" s="3" t="s">
        <v>14401</v>
      </c>
      <c r="K745" s="3" t="s">
        <v>14402</v>
      </c>
      <c r="L745" s="20">
        <v>3.0</v>
      </c>
      <c r="M745" s="3" t="s">
        <v>15376</v>
      </c>
      <c r="N745" s="3" t="s">
        <v>15376</v>
      </c>
      <c r="O745" s="3" t="s">
        <v>15377</v>
      </c>
      <c r="P745" s="20">
        <v>0.0</v>
      </c>
      <c r="Q745" s="20">
        <v>0.0</v>
      </c>
      <c r="R745" s="20">
        <v>0.0</v>
      </c>
      <c r="S745" s="20">
        <v>3.0</v>
      </c>
      <c r="T745" s="2"/>
      <c r="U745" s="2"/>
    </row>
    <row r="746">
      <c r="A746" s="3" t="s">
        <v>15869</v>
      </c>
      <c r="B746" s="3" t="s">
        <v>14828</v>
      </c>
      <c r="C746" s="31">
        <v>46307.60416666667</v>
      </c>
      <c r="D746" s="31">
        <v>46307.625</v>
      </c>
      <c r="E746" s="32">
        <v>0.5</v>
      </c>
      <c r="G746" s="3" t="s">
        <v>14912</v>
      </c>
      <c r="H746" s="3" t="s">
        <v>14399</v>
      </c>
      <c r="I746" s="3" t="s">
        <v>14431</v>
      </c>
      <c r="J746" s="3" t="s">
        <v>14684</v>
      </c>
      <c r="K746" s="3" t="s">
        <v>14402</v>
      </c>
      <c r="L746" s="20">
        <v>2.0</v>
      </c>
      <c r="M746" s="3" t="s">
        <v>15125</v>
      </c>
      <c r="N746" s="3" t="s">
        <v>15125</v>
      </c>
      <c r="O746" s="3" t="s">
        <v>14501</v>
      </c>
      <c r="P746" s="20">
        <v>2.0</v>
      </c>
      <c r="Q746" s="20">
        <v>0.0</v>
      </c>
      <c r="R746" s="20">
        <v>0.0</v>
      </c>
      <c r="S746" s="20">
        <v>0.0</v>
      </c>
      <c r="T746" s="2"/>
      <c r="U746" s="2"/>
    </row>
    <row r="747">
      <c r="A747" s="3" t="s">
        <v>15870</v>
      </c>
      <c r="B747" s="3" t="s">
        <v>14417</v>
      </c>
      <c r="C747" s="31">
        <v>46308.5</v>
      </c>
      <c r="D747" s="31">
        <v>46308.52083333333</v>
      </c>
      <c r="E747" s="32">
        <v>0.5</v>
      </c>
      <c r="G747" s="3" t="s">
        <v>15086</v>
      </c>
      <c r="H747" s="3" t="s">
        <v>14399</v>
      </c>
      <c r="I747" s="3" t="s">
        <v>14431</v>
      </c>
      <c r="J747" s="3" t="s">
        <v>14401</v>
      </c>
      <c r="K747" s="3" t="s">
        <v>14402</v>
      </c>
      <c r="L747" s="20">
        <v>3.0</v>
      </c>
      <c r="M747" s="3" t="s">
        <v>15315</v>
      </c>
      <c r="N747" s="3" t="s">
        <v>15316</v>
      </c>
      <c r="O747" s="3" t="s">
        <v>15453</v>
      </c>
      <c r="P747" s="20">
        <v>2.0</v>
      </c>
      <c r="Q747" s="20">
        <v>0.0</v>
      </c>
      <c r="R747" s="20">
        <v>1.0</v>
      </c>
      <c r="S747" s="20">
        <v>0.0</v>
      </c>
      <c r="T747" s="2"/>
      <c r="U747" s="2"/>
    </row>
    <row r="748">
      <c r="A748" s="3" t="s">
        <v>15871</v>
      </c>
      <c r="B748" s="3" t="s">
        <v>14490</v>
      </c>
      <c r="C748" s="31">
        <v>46308.54166666667</v>
      </c>
      <c r="D748" s="31">
        <v>46308.5625</v>
      </c>
      <c r="E748" s="32">
        <v>0.5</v>
      </c>
      <c r="F748" s="2"/>
      <c r="G748" s="3" t="s">
        <v>14491</v>
      </c>
      <c r="H748" s="3" t="s">
        <v>14399</v>
      </c>
      <c r="I748" s="3" t="s">
        <v>14431</v>
      </c>
      <c r="J748" s="3" t="s">
        <v>14401</v>
      </c>
      <c r="K748" s="3" t="s">
        <v>14402</v>
      </c>
      <c r="L748" s="20">
        <v>4.0</v>
      </c>
      <c r="M748" s="3" t="s">
        <v>15387</v>
      </c>
      <c r="N748" s="3" t="s">
        <v>15387</v>
      </c>
      <c r="O748" s="3" t="s">
        <v>14744</v>
      </c>
      <c r="P748" s="20">
        <v>3.0</v>
      </c>
      <c r="Q748" s="20">
        <v>0.0</v>
      </c>
      <c r="R748" s="20">
        <v>0.0</v>
      </c>
      <c r="S748" s="20">
        <v>1.0</v>
      </c>
      <c r="T748" s="2"/>
      <c r="U748" s="2"/>
    </row>
    <row r="749">
      <c r="A749" s="3" t="s">
        <v>15872</v>
      </c>
      <c r="B749" s="3" t="s">
        <v>15082</v>
      </c>
      <c r="C749" s="31">
        <v>46308.5625</v>
      </c>
      <c r="D749" s="31">
        <v>46308.58333333333</v>
      </c>
      <c r="E749" s="32">
        <v>0.5</v>
      </c>
      <c r="G749" s="2"/>
      <c r="H749" s="3" t="s">
        <v>14399</v>
      </c>
      <c r="I749" s="3" t="s">
        <v>14431</v>
      </c>
      <c r="J749" s="3" t="s">
        <v>14684</v>
      </c>
      <c r="K749" s="3" t="s">
        <v>14402</v>
      </c>
      <c r="L749" s="20">
        <v>2.0</v>
      </c>
      <c r="M749" s="3" t="s">
        <v>15312</v>
      </c>
      <c r="N749" s="3" t="s">
        <v>15312</v>
      </c>
      <c r="O749" s="3" t="s">
        <v>14501</v>
      </c>
      <c r="P749" s="20">
        <v>2.0</v>
      </c>
      <c r="Q749" s="20">
        <v>0.0</v>
      </c>
      <c r="R749" s="20">
        <v>0.0</v>
      </c>
      <c r="S749" s="20">
        <v>0.0</v>
      </c>
      <c r="T749" s="2"/>
      <c r="U749" s="2"/>
    </row>
    <row r="750">
      <c r="A750" s="3" t="s">
        <v>15873</v>
      </c>
      <c r="B750" s="3" t="s">
        <v>15090</v>
      </c>
      <c r="C750" s="31">
        <v>46309.41666666667</v>
      </c>
      <c r="D750" s="31">
        <v>46309.4375</v>
      </c>
      <c r="E750" s="32">
        <v>0.5</v>
      </c>
      <c r="F750" s="2"/>
      <c r="G750" s="2"/>
      <c r="H750" s="3" t="s">
        <v>14399</v>
      </c>
      <c r="I750" s="3" t="s">
        <v>14431</v>
      </c>
      <c r="J750" s="3" t="s">
        <v>14612</v>
      </c>
      <c r="K750" s="3" t="s">
        <v>14402</v>
      </c>
      <c r="L750" s="20">
        <v>2.0</v>
      </c>
      <c r="M750" s="3" t="s">
        <v>14626</v>
      </c>
      <c r="N750" s="3" t="s">
        <v>14626</v>
      </c>
      <c r="O750" s="3" t="s">
        <v>14501</v>
      </c>
      <c r="P750" s="20">
        <v>2.0</v>
      </c>
      <c r="Q750" s="20">
        <v>0.0</v>
      </c>
      <c r="R750" s="20">
        <v>0.0</v>
      </c>
      <c r="S750" s="20">
        <v>0.0</v>
      </c>
      <c r="T750" s="2"/>
      <c r="U750" s="2"/>
    </row>
    <row r="751">
      <c r="A751" s="3" t="s">
        <v>15874</v>
      </c>
      <c r="B751" s="3" t="s">
        <v>15473</v>
      </c>
      <c r="C751" s="31">
        <v>46309.66666666667</v>
      </c>
      <c r="D751" s="31">
        <v>46309.77083333333</v>
      </c>
      <c r="E751" s="32">
        <v>2.5</v>
      </c>
      <c r="F751" s="2"/>
      <c r="G751" s="2"/>
      <c r="H751" s="3" t="s">
        <v>14399</v>
      </c>
      <c r="I751" s="3" t="s">
        <v>14746</v>
      </c>
      <c r="J751" s="3" t="s">
        <v>15474</v>
      </c>
      <c r="K751" s="3" t="s">
        <v>14402</v>
      </c>
      <c r="L751" s="20">
        <v>6.0</v>
      </c>
      <c r="M751" s="3" t="s">
        <v>15475</v>
      </c>
      <c r="N751" s="3" t="s">
        <v>15476</v>
      </c>
      <c r="O751" s="3" t="s">
        <v>15477</v>
      </c>
      <c r="P751" s="20">
        <v>2.0</v>
      </c>
      <c r="Q751" s="20">
        <v>1.0</v>
      </c>
      <c r="R751" s="20">
        <v>2.0</v>
      </c>
      <c r="S751" s="20">
        <v>1.0</v>
      </c>
      <c r="T751" s="2"/>
      <c r="U751" s="2"/>
    </row>
    <row r="752">
      <c r="A752" s="3" t="s">
        <v>15875</v>
      </c>
      <c r="B752" s="3" t="s">
        <v>14591</v>
      </c>
      <c r="C752" s="31">
        <v>46310.375</v>
      </c>
      <c r="D752" s="31">
        <v>46310.39583333333</v>
      </c>
      <c r="E752" s="32">
        <v>0.5</v>
      </c>
      <c r="F752" s="2"/>
      <c r="G752" s="2"/>
      <c r="H752" s="3" t="s">
        <v>14399</v>
      </c>
      <c r="I752" s="3" t="s">
        <v>14431</v>
      </c>
      <c r="J752" s="3" t="s">
        <v>14401</v>
      </c>
      <c r="K752" s="3" t="s">
        <v>14402</v>
      </c>
      <c r="L752" s="20">
        <v>4.0</v>
      </c>
      <c r="M752" s="3" t="s">
        <v>15410</v>
      </c>
      <c r="N752" s="3" t="s">
        <v>15410</v>
      </c>
      <c r="O752" s="3" t="s">
        <v>15411</v>
      </c>
      <c r="P752" s="20">
        <v>2.0</v>
      </c>
      <c r="Q752" s="20">
        <v>0.0</v>
      </c>
      <c r="R752" s="20">
        <v>0.0</v>
      </c>
      <c r="S752" s="20">
        <v>2.0</v>
      </c>
      <c r="T752" s="2"/>
      <c r="U752" s="2"/>
    </row>
    <row r="753">
      <c r="A753" s="3" t="s">
        <v>15876</v>
      </c>
      <c r="B753" s="3" t="s">
        <v>14585</v>
      </c>
      <c r="C753" s="31">
        <v>46310.47916666667</v>
      </c>
      <c r="D753" s="31">
        <v>46310.5</v>
      </c>
      <c r="E753" s="32">
        <v>0.5</v>
      </c>
      <c r="F753" s="2"/>
      <c r="G753" s="2"/>
      <c r="H753" s="3" t="s">
        <v>14399</v>
      </c>
      <c r="I753" s="3" t="s">
        <v>14431</v>
      </c>
      <c r="J753" s="3" t="s">
        <v>14401</v>
      </c>
      <c r="K753" s="3" t="s">
        <v>14402</v>
      </c>
      <c r="L753" s="20">
        <v>2.0</v>
      </c>
      <c r="M753" s="3" t="s">
        <v>15239</v>
      </c>
      <c r="N753" s="3" t="s">
        <v>15239</v>
      </c>
      <c r="O753" s="3" t="s">
        <v>14501</v>
      </c>
      <c r="P753" s="20">
        <v>2.0</v>
      </c>
      <c r="Q753" s="20">
        <v>0.0</v>
      </c>
      <c r="R753" s="20">
        <v>0.0</v>
      </c>
      <c r="S753" s="20">
        <v>0.0</v>
      </c>
      <c r="T753" s="2"/>
      <c r="U753" s="2"/>
    </row>
    <row r="754">
      <c r="A754" s="3" t="s">
        <v>15877</v>
      </c>
      <c r="B754" s="3" t="s">
        <v>15213</v>
      </c>
      <c r="C754" s="31">
        <v>46310.5</v>
      </c>
      <c r="D754" s="31">
        <v>46310.52083333333</v>
      </c>
      <c r="E754" s="32">
        <v>0.5</v>
      </c>
      <c r="F754" s="2"/>
      <c r="G754" s="2"/>
      <c r="H754" s="3" t="s">
        <v>14399</v>
      </c>
      <c r="I754" s="3" t="s">
        <v>14431</v>
      </c>
      <c r="J754" s="3" t="s">
        <v>14684</v>
      </c>
      <c r="K754" s="3" t="s">
        <v>14402</v>
      </c>
      <c r="L754" s="20">
        <v>2.0</v>
      </c>
      <c r="M754" s="3" t="s">
        <v>15214</v>
      </c>
      <c r="N754" s="3" t="s">
        <v>15214</v>
      </c>
      <c r="O754" s="3" t="s">
        <v>14501</v>
      </c>
      <c r="P754" s="20">
        <v>2.0</v>
      </c>
      <c r="Q754" s="20">
        <v>0.0</v>
      </c>
      <c r="R754" s="20">
        <v>0.0</v>
      </c>
      <c r="S754" s="20">
        <v>0.0</v>
      </c>
      <c r="T754" s="2"/>
      <c r="U754" s="2"/>
    </row>
    <row r="755">
      <c r="A755" s="3" t="s">
        <v>15878</v>
      </c>
      <c r="B755" s="3" t="s">
        <v>14782</v>
      </c>
      <c r="C755" s="31">
        <v>46310.52083333333</v>
      </c>
      <c r="D755" s="31">
        <v>46310.54166666667</v>
      </c>
      <c r="E755" s="32">
        <v>0.5</v>
      </c>
      <c r="F755" s="2"/>
      <c r="G755" s="2"/>
      <c r="H755" s="3" t="s">
        <v>14399</v>
      </c>
      <c r="I755" s="3" t="s">
        <v>14431</v>
      </c>
      <c r="J755" s="3" t="s">
        <v>14401</v>
      </c>
      <c r="K755" s="3" t="s">
        <v>14402</v>
      </c>
      <c r="L755" s="20">
        <v>5.0</v>
      </c>
      <c r="M755" s="3" t="s">
        <v>15419</v>
      </c>
      <c r="N755" s="3" t="s">
        <v>15419</v>
      </c>
      <c r="O755" s="3" t="s">
        <v>14529</v>
      </c>
      <c r="P755" s="20">
        <v>5.0</v>
      </c>
      <c r="Q755" s="20">
        <v>0.0</v>
      </c>
      <c r="R755" s="20">
        <v>0.0</v>
      </c>
      <c r="S755" s="20">
        <v>0.0</v>
      </c>
      <c r="T755" s="2"/>
      <c r="U755" s="2"/>
    </row>
    <row r="756">
      <c r="A756" s="3" t="s">
        <v>15879</v>
      </c>
      <c r="B756" s="3" t="s">
        <v>15221</v>
      </c>
      <c r="C756" s="31">
        <v>46310.5625</v>
      </c>
      <c r="D756" s="31">
        <v>46310.58333333333</v>
      </c>
      <c r="E756" s="32">
        <v>0.5</v>
      </c>
      <c r="F756" s="2"/>
      <c r="G756" s="3" t="s">
        <v>15222</v>
      </c>
      <c r="H756" s="3" t="s">
        <v>14399</v>
      </c>
      <c r="I756" s="3" t="s">
        <v>14431</v>
      </c>
      <c r="J756" s="3" t="s">
        <v>14684</v>
      </c>
      <c r="K756" s="3" t="s">
        <v>14402</v>
      </c>
      <c r="L756" s="20">
        <v>3.0</v>
      </c>
      <c r="M756" s="3" t="s">
        <v>15427</v>
      </c>
      <c r="N756" s="3" t="s">
        <v>15427</v>
      </c>
      <c r="O756" s="3" t="s">
        <v>14831</v>
      </c>
      <c r="P756" s="20">
        <v>2.0</v>
      </c>
      <c r="Q756" s="20">
        <v>0.0</v>
      </c>
      <c r="R756" s="20">
        <v>0.0</v>
      </c>
      <c r="S756" s="20">
        <v>1.0</v>
      </c>
      <c r="T756" s="2"/>
      <c r="U756" s="2"/>
    </row>
    <row r="757">
      <c r="A757" s="3" t="s">
        <v>15880</v>
      </c>
      <c r="B757" s="3" t="s">
        <v>15335</v>
      </c>
      <c r="C757" s="31">
        <v>46310.625</v>
      </c>
      <c r="D757" s="31">
        <v>46310.64583333333</v>
      </c>
      <c r="E757" s="32">
        <v>0.5</v>
      </c>
      <c r="F757" s="2"/>
      <c r="G757" s="3" t="s">
        <v>15336</v>
      </c>
      <c r="H757" s="3" t="s">
        <v>14399</v>
      </c>
      <c r="I757" s="3" t="s">
        <v>14431</v>
      </c>
      <c r="J757" s="3" t="s">
        <v>14684</v>
      </c>
      <c r="K757" s="3" t="s">
        <v>14402</v>
      </c>
      <c r="L757" s="20">
        <v>11.0</v>
      </c>
      <c r="M757" s="3" t="s">
        <v>15481</v>
      </c>
      <c r="N757" s="3" t="s">
        <v>15482</v>
      </c>
      <c r="O757" s="3" t="s">
        <v>15539</v>
      </c>
      <c r="P757" s="20">
        <v>2.0</v>
      </c>
      <c r="Q757" s="20">
        <v>0.0</v>
      </c>
      <c r="R757" s="20">
        <v>0.0</v>
      </c>
      <c r="S757" s="20">
        <v>9.0</v>
      </c>
      <c r="T757" s="2"/>
      <c r="U757" s="2"/>
    </row>
    <row r="758">
      <c r="A758" s="3" t="s">
        <v>15881</v>
      </c>
      <c r="B758" s="3" t="s">
        <v>14837</v>
      </c>
      <c r="C758" s="31">
        <v>46311.39583333333</v>
      </c>
      <c r="D758" s="31">
        <v>46311.41666666667</v>
      </c>
      <c r="E758" s="32">
        <v>0.5</v>
      </c>
      <c r="G758" s="2"/>
      <c r="H758" s="3" t="s">
        <v>14399</v>
      </c>
      <c r="I758" s="3" t="s">
        <v>14431</v>
      </c>
      <c r="J758" s="3" t="s">
        <v>14684</v>
      </c>
      <c r="K758" s="3" t="s">
        <v>14402</v>
      </c>
      <c r="L758" s="20">
        <v>5.0</v>
      </c>
      <c r="M758" s="3" t="s">
        <v>15434</v>
      </c>
      <c r="N758" s="3" t="s">
        <v>15434</v>
      </c>
      <c r="O758" s="3" t="s">
        <v>15435</v>
      </c>
      <c r="P758" s="20">
        <v>2.0</v>
      </c>
      <c r="Q758" s="20">
        <v>0.0</v>
      </c>
      <c r="R758" s="20">
        <v>0.0</v>
      </c>
      <c r="S758" s="20">
        <v>3.0</v>
      </c>
      <c r="T758" s="2"/>
      <c r="U758" s="2"/>
    </row>
    <row r="759">
      <c r="A759" s="3" t="s">
        <v>15882</v>
      </c>
      <c r="B759" s="3" t="s">
        <v>14508</v>
      </c>
      <c r="C759" s="31">
        <v>46311.41666666667</v>
      </c>
      <c r="D759" s="31">
        <v>46311.4375</v>
      </c>
      <c r="E759" s="32">
        <v>0.5</v>
      </c>
      <c r="G759" s="2"/>
      <c r="H759" s="3" t="s">
        <v>14399</v>
      </c>
      <c r="I759" s="3" t="s">
        <v>14431</v>
      </c>
      <c r="J759" s="3" t="s">
        <v>14684</v>
      </c>
      <c r="K759" s="3" t="s">
        <v>14402</v>
      </c>
      <c r="L759" s="20">
        <v>4.0</v>
      </c>
      <c r="M759" s="3" t="s">
        <v>15344</v>
      </c>
      <c r="N759" s="3" t="s">
        <v>15344</v>
      </c>
      <c r="O759" s="3" t="s">
        <v>14493</v>
      </c>
      <c r="P759" s="20">
        <v>2.0</v>
      </c>
      <c r="Q759" s="20">
        <v>0.0</v>
      </c>
      <c r="R759" s="20">
        <v>0.0</v>
      </c>
      <c r="S759" s="20">
        <v>2.0</v>
      </c>
      <c r="T759" s="2"/>
      <c r="U759" s="2"/>
    </row>
    <row r="760">
      <c r="A760" s="3" t="s">
        <v>15883</v>
      </c>
      <c r="B760" s="3" t="s">
        <v>14920</v>
      </c>
      <c r="C760" s="31">
        <v>46311.47916666667</v>
      </c>
      <c r="D760" s="31">
        <v>46311.52083333333</v>
      </c>
      <c r="E760" s="32">
        <v>1.0</v>
      </c>
      <c r="F760" s="2"/>
      <c r="G760" s="2"/>
      <c r="H760" s="3" t="s">
        <v>14399</v>
      </c>
      <c r="I760" s="3" t="s">
        <v>14431</v>
      </c>
      <c r="J760" s="3" t="s">
        <v>14684</v>
      </c>
      <c r="K760" s="3" t="s">
        <v>14402</v>
      </c>
      <c r="L760" s="20">
        <v>2.0</v>
      </c>
      <c r="M760" s="3" t="s">
        <v>15073</v>
      </c>
      <c r="N760" s="3" t="s">
        <v>15073</v>
      </c>
      <c r="O760" s="3" t="s">
        <v>14501</v>
      </c>
      <c r="P760" s="20">
        <v>2.0</v>
      </c>
      <c r="Q760" s="20">
        <v>0.0</v>
      </c>
      <c r="R760" s="20">
        <v>0.0</v>
      </c>
      <c r="S760" s="20">
        <v>0.0</v>
      </c>
      <c r="T760" s="2"/>
      <c r="U760" s="2"/>
    </row>
    <row r="761">
      <c r="A761" s="3" t="s">
        <v>15884</v>
      </c>
      <c r="B761" s="3" t="s">
        <v>15443</v>
      </c>
      <c r="C761" s="31">
        <v>46314.58333333333</v>
      </c>
      <c r="D761" s="31">
        <v>46314.60416666667</v>
      </c>
      <c r="E761" s="32">
        <v>0.5</v>
      </c>
      <c r="F761" s="2"/>
      <c r="G761" s="2"/>
      <c r="H761" s="3" t="s">
        <v>14399</v>
      </c>
      <c r="I761" s="3" t="s">
        <v>14431</v>
      </c>
      <c r="J761" s="3" t="s">
        <v>14684</v>
      </c>
      <c r="K761" s="3" t="s">
        <v>14402</v>
      </c>
      <c r="L761" s="20">
        <v>3.0</v>
      </c>
      <c r="M761" s="3" t="s">
        <v>15444</v>
      </c>
      <c r="N761" s="3" t="s">
        <v>15444</v>
      </c>
      <c r="O761" s="3" t="s">
        <v>14623</v>
      </c>
      <c r="P761" s="20">
        <v>2.0</v>
      </c>
      <c r="Q761" s="20">
        <v>0.0</v>
      </c>
      <c r="R761" s="20">
        <v>0.0</v>
      </c>
      <c r="S761" s="20">
        <v>1.0</v>
      </c>
      <c r="T761" s="2"/>
      <c r="U761" s="2"/>
    </row>
    <row r="762">
      <c r="A762" s="3" t="s">
        <v>15885</v>
      </c>
      <c r="B762" s="3" t="s">
        <v>14828</v>
      </c>
      <c r="C762" s="31">
        <v>46314.60416666667</v>
      </c>
      <c r="D762" s="31">
        <v>46314.625</v>
      </c>
      <c r="E762" s="32">
        <v>0.5</v>
      </c>
      <c r="G762" s="3" t="s">
        <v>14912</v>
      </c>
      <c r="H762" s="3" t="s">
        <v>14399</v>
      </c>
      <c r="I762" s="3" t="s">
        <v>14431</v>
      </c>
      <c r="J762" s="3" t="s">
        <v>14684</v>
      </c>
      <c r="K762" s="3" t="s">
        <v>14402</v>
      </c>
      <c r="L762" s="20">
        <v>2.0</v>
      </c>
      <c r="M762" s="3" t="s">
        <v>15125</v>
      </c>
      <c r="N762" s="3" t="s">
        <v>15125</v>
      </c>
      <c r="O762" s="3" t="s">
        <v>14501</v>
      </c>
      <c r="P762" s="20">
        <v>2.0</v>
      </c>
      <c r="Q762" s="20">
        <v>0.0</v>
      </c>
      <c r="R762" s="20">
        <v>0.0</v>
      </c>
      <c r="S762" s="20">
        <v>0.0</v>
      </c>
      <c r="T762" s="2"/>
      <c r="U762" s="2"/>
    </row>
    <row r="763">
      <c r="A763" s="3" t="s">
        <v>15886</v>
      </c>
      <c r="B763" s="3" t="s">
        <v>14417</v>
      </c>
      <c r="C763" s="31">
        <v>46315.5</v>
      </c>
      <c r="D763" s="31">
        <v>46315.52083333333</v>
      </c>
      <c r="E763" s="32">
        <v>0.5</v>
      </c>
      <c r="F763" s="2"/>
      <c r="G763" s="3" t="s">
        <v>15086</v>
      </c>
      <c r="H763" s="3" t="s">
        <v>14399</v>
      </c>
      <c r="I763" s="3" t="s">
        <v>14431</v>
      </c>
      <c r="J763" s="3" t="s">
        <v>14401</v>
      </c>
      <c r="K763" s="3" t="s">
        <v>14402</v>
      </c>
      <c r="L763" s="20">
        <v>3.0</v>
      </c>
      <c r="M763" s="3" t="s">
        <v>15315</v>
      </c>
      <c r="N763" s="3" t="s">
        <v>15316</v>
      </c>
      <c r="O763" s="3" t="s">
        <v>15453</v>
      </c>
      <c r="P763" s="20">
        <v>2.0</v>
      </c>
      <c r="Q763" s="20">
        <v>0.0</v>
      </c>
      <c r="R763" s="20">
        <v>1.0</v>
      </c>
      <c r="S763" s="20">
        <v>0.0</v>
      </c>
      <c r="T763" s="2"/>
      <c r="U763" s="2"/>
    </row>
    <row r="764">
      <c r="A764" s="3" t="s">
        <v>15887</v>
      </c>
      <c r="B764" s="3" t="s">
        <v>15090</v>
      </c>
      <c r="C764" s="31">
        <v>46316.41666666667</v>
      </c>
      <c r="D764" s="31">
        <v>46316.4375</v>
      </c>
      <c r="E764" s="32">
        <v>0.5</v>
      </c>
      <c r="G764" s="2"/>
      <c r="H764" s="3" t="s">
        <v>14399</v>
      </c>
      <c r="I764" s="3" t="s">
        <v>14431</v>
      </c>
      <c r="J764" s="3" t="s">
        <v>14612</v>
      </c>
      <c r="K764" s="3" t="s">
        <v>14402</v>
      </c>
      <c r="L764" s="20">
        <v>2.0</v>
      </c>
      <c r="M764" s="3" t="s">
        <v>14626</v>
      </c>
      <c r="N764" s="3" t="s">
        <v>14626</v>
      </c>
      <c r="O764" s="3" t="s">
        <v>14501</v>
      </c>
      <c r="P764" s="20">
        <v>2.0</v>
      </c>
      <c r="Q764" s="20">
        <v>0.0</v>
      </c>
      <c r="R764" s="20">
        <v>0.0</v>
      </c>
      <c r="S764" s="20">
        <v>0.0</v>
      </c>
      <c r="T764" s="2"/>
      <c r="U764" s="2"/>
    </row>
    <row r="765">
      <c r="A765" s="3" t="s">
        <v>15888</v>
      </c>
      <c r="B765" s="3" t="s">
        <v>14548</v>
      </c>
      <c r="C765" s="31">
        <v>46316.54166666667</v>
      </c>
      <c r="D765" s="31">
        <v>46316.5625</v>
      </c>
      <c r="E765" s="32">
        <v>0.5</v>
      </c>
      <c r="G765" s="2"/>
      <c r="H765" s="3" t="s">
        <v>14399</v>
      </c>
      <c r="I765" s="3" t="s">
        <v>14431</v>
      </c>
      <c r="J765" s="3" t="s">
        <v>14401</v>
      </c>
      <c r="K765" s="3" t="s">
        <v>14402</v>
      </c>
      <c r="L765" s="20">
        <v>3.0</v>
      </c>
      <c r="M765" s="3" t="s">
        <v>15332</v>
      </c>
      <c r="N765" s="3" t="s">
        <v>15332</v>
      </c>
      <c r="O765" s="3" t="s">
        <v>14550</v>
      </c>
      <c r="P765" s="20">
        <v>3.0</v>
      </c>
      <c r="Q765" s="20">
        <v>0.0</v>
      </c>
      <c r="R765" s="20">
        <v>0.0</v>
      </c>
      <c r="S765" s="20">
        <v>0.0</v>
      </c>
      <c r="T765" s="2"/>
      <c r="U765" s="2"/>
    </row>
    <row r="766">
      <c r="A766" s="3" t="s">
        <v>15889</v>
      </c>
      <c r="B766" s="3" t="s">
        <v>14430</v>
      </c>
      <c r="C766" s="31">
        <v>46317.4375</v>
      </c>
      <c r="D766" s="31">
        <v>46317.45833333333</v>
      </c>
      <c r="E766" s="32">
        <v>0.5</v>
      </c>
      <c r="F766" s="2"/>
      <c r="G766" s="2"/>
      <c r="H766" s="3" t="s">
        <v>14399</v>
      </c>
      <c r="I766" s="3" t="s">
        <v>14431</v>
      </c>
      <c r="J766" s="3" t="s">
        <v>14401</v>
      </c>
      <c r="K766" s="3" t="s">
        <v>14402</v>
      </c>
      <c r="L766" s="20">
        <v>3.0</v>
      </c>
      <c r="M766" s="3" t="s">
        <v>15440</v>
      </c>
      <c r="N766" s="3" t="s">
        <v>15460</v>
      </c>
      <c r="O766" s="3" t="s">
        <v>14550</v>
      </c>
      <c r="P766" s="20">
        <v>3.0</v>
      </c>
      <c r="Q766" s="20">
        <v>0.0</v>
      </c>
      <c r="R766" s="20">
        <v>0.0</v>
      </c>
      <c r="S766" s="20">
        <v>0.0</v>
      </c>
      <c r="T766" s="2"/>
      <c r="U766" s="2"/>
    </row>
    <row r="767">
      <c r="A767" s="3" t="s">
        <v>15890</v>
      </c>
      <c r="B767" s="3" t="s">
        <v>14438</v>
      </c>
      <c r="C767" s="31">
        <v>46317.58333333333</v>
      </c>
      <c r="D767" s="31">
        <v>46317.60416666667</v>
      </c>
      <c r="E767" s="32">
        <v>0.5</v>
      </c>
      <c r="F767" s="2"/>
      <c r="G767" s="2"/>
      <c r="H767" s="3" t="s">
        <v>14399</v>
      </c>
      <c r="I767" s="3" t="s">
        <v>14431</v>
      </c>
      <c r="J767" s="3" t="s">
        <v>14401</v>
      </c>
      <c r="K767" s="3" t="s">
        <v>14402</v>
      </c>
      <c r="L767" s="20">
        <v>6.0</v>
      </c>
      <c r="M767" s="3" t="s">
        <v>15369</v>
      </c>
      <c r="N767" s="3" t="s">
        <v>15369</v>
      </c>
      <c r="O767" s="3" t="s">
        <v>15462</v>
      </c>
      <c r="P767" s="20">
        <v>1.0</v>
      </c>
      <c r="Q767" s="20">
        <v>3.0</v>
      </c>
      <c r="R767" s="20">
        <v>0.0</v>
      </c>
      <c r="S767" s="20">
        <v>2.0</v>
      </c>
      <c r="T767" s="2"/>
      <c r="U767" s="2"/>
    </row>
    <row r="768">
      <c r="A768" s="3" t="s">
        <v>15891</v>
      </c>
      <c r="B768" s="3" t="s">
        <v>14920</v>
      </c>
      <c r="C768" s="31">
        <v>46318.47916666667</v>
      </c>
      <c r="D768" s="31">
        <v>46318.52083333333</v>
      </c>
      <c r="E768" s="32">
        <v>1.0</v>
      </c>
      <c r="F768" s="2"/>
      <c r="G768" s="2"/>
      <c r="H768" s="3" t="s">
        <v>14399</v>
      </c>
      <c r="I768" s="3" t="s">
        <v>14431</v>
      </c>
      <c r="J768" s="3" t="s">
        <v>14684</v>
      </c>
      <c r="K768" s="3" t="s">
        <v>14402</v>
      </c>
      <c r="L768" s="20">
        <v>2.0</v>
      </c>
      <c r="M768" s="3" t="s">
        <v>15073</v>
      </c>
      <c r="N768" s="3" t="s">
        <v>15073</v>
      </c>
      <c r="O768" s="3" t="s">
        <v>14501</v>
      </c>
      <c r="P768" s="20">
        <v>2.0</v>
      </c>
      <c r="Q768" s="20">
        <v>0.0</v>
      </c>
      <c r="R768" s="20">
        <v>0.0</v>
      </c>
      <c r="S768" s="20">
        <v>0.0</v>
      </c>
      <c r="T768" s="2"/>
      <c r="U768" s="2"/>
    </row>
    <row r="769">
      <c r="A769" s="3" t="s">
        <v>15892</v>
      </c>
      <c r="B769" s="3" t="s">
        <v>15465</v>
      </c>
      <c r="C769" s="31">
        <v>46321.54166666667</v>
      </c>
      <c r="D769" s="31">
        <v>46321.5625</v>
      </c>
      <c r="E769" s="32">
        <v>0.5</v>
      </c>
      <c r="G769" s="3" t="s">
        <v>15466</v>
      </c>
      <c r="H769" s="3" t="s">
        <v>14399</v>
      </c>
      <c r="I769" s="3" t="s">
        <v>14431</v>
      </c>
      <c r="J769" s="3" t="s">
        <v>14684</v>
      </c>
      <c r="K769" s="3" t="s">
        <v>14402</v>
      </c>
      <c r="L769" s="20">
        <v>4.0</v>
      </c>
      <c r="M769" s="3" t="s">
        <v>15194</v>
      </c>
      <c r="N769" s="3" t="s">
        <v>15194</v>
      </c>
      <c r="O769" s="3" t="s">
        <v>14670</v>
      </c>
      <c r="P769" s="20">
        <v>2.0</v>
      </c>
      <c r="Q769" s="20">
        <v>0.0</v>
      </c>
      <c r="R769" s="20">
        <v>0.0</v>
      </c>
      <c r="S769" s="20">
        <v>2.0</v>
      </c>
      <c r="T769" s="2"/>
      <c r="U769" s="2"/>
    </row>
    <row r="770">
      <c r="A770" s="3" t="s">
        <v>15893</v>
      </c>
      <c r="B770" s="3" t="s">
        <v>14531</v>
      </c>
      <c r="C770" s="31">
        <v>46321.58333333333</v>
      </c>
      <c r="D770" s="31">
        <v>46321.60416666667</v>
      </c>
      <c r="E770" s="32">
        <v>0.5</v>
      </c>
      <c r="G770" s="2"/>
      <c r="H770" s="3" t="s">
        <v>14399</v>
      </c>
      <c r="I770" s="3" t="s">
        <v>14400</v>
      </c>
      <c r="J770" s="3" t="s">
        <v>14401</v>
      </c>
      <c r="K770" s="3" t="s">
        <v>14402</v>
      </c>
      <c r="L770" s="20">
        <v>3.0</v>
      </c>
      <c r="M770" s="3" t="s">
        <v>15376</v>
      </c>
      <c r="N770" s="3" t="s">
        <v>15376</v>
      </c>
      <c r="O770" s="3" t="s">
        <v>15377</v>
      </c>
      <c r="P770" s="20">
        <v>0.0</v>
      </c>
      <c r="Q770" s="20">
        <v>0.0</v>
      </c>
      <c r="R770" s="20">
        <v>0.0</v>
      </c>
      <c r="S770" s="20">
        <v>3.0</v>
      </c>
      <c r="T770" s="2"/>
      <c r="U770" s="2"/>
    </row>
    <row r="771">
      <c r="A771" s="3" t="s">
        <v>15894</v>
      </c>
      <c r="B771" s="3" t="s">
        <v>14828</v>
      </c>
      <c r="C771" s="31">
        <v>46321.60416666667</v>
      </c>
      <c r="D771" s="31">
        <v>46321.625</v>
      </c>
      <c r="E771" s="32">
        <v>0.5</v>
      </c>
      <c r="G771" s="3" t="s">
        <v>14912</v>
      </c>
      <c r="H771" s="3" t="s">
        <v>14399</v>
      </c>
      <c r="I771" s="3" t="s">
        <v>14431</v>
      </c>
      <c r="J771" s="3" t="s">
        <v>14684</v>
      </c>
      <c r="K771" s="3" t="s">
        <v>14402</v>
      </c>
      <c r="L771" s="20">
        <v>2.0</v>
      </c>
      <c r="M771" s="3" t="s">
        <v>15125</v>
      </c>
      <c r="N771" s="3" t="s">
        <v>15125</v>
      </c>
      <c r="O771" s="3" t="s">
        <v>14501</v>
      </c>
      <c r="P771" s="20">
        <v>2.0</v>
      </c>
      <c r="Q771" s="20">
        <v>0.0</v>
      </c>
      <c r="R771" s="20">
        <v>0.0</v>
      </c>
      <c r="S771" s="20">
        <v>0.0</v>
      </c>
      <c r="T771" s="2"/>
      <c r="U771" s="2"/>
    </row>
    <row r="772">
      <c r="A772" s="3" t="s">
        <v>15895</v>
      </c>
      <c r="B772" s="3" t="s">
        <v>14417</v>
      </c>
      <c r="C772" s="31">
        <v>46322.5</v>
      </c>
      <c r="D772" s="31">
        <v>46322.52083333333</v>
      </c>
      <c r="E772" s="32">
        <v>0.5</v>
      </c>
      <c r="F772" s="2"/>
      <c r="G772" s="3" t="s">
        <v>15086</v>
      </c>
      <c r="H772" s="3" t="s">
        <v>14399</v>
      </c>
      <c r="I772" s="3" t="s">
        <v>14431</v>
      </c>
      <c r="J772" s="3" t="s">
        <v>14401</v>
      </c>
      <c r="K772" s="3" t="s">
        <v>14402</v>
      </c>
      <c r="L772" s="20">
        <v>3.0</v>
      </c>
      <c r="M772" s="3" t="s">
        <v>15315</v>
      </c>
      <c r="N772" s="3" t="s">
        <v>15316</v>
      </c>
      <c r="O772" s="3" t="s">
        <v>15453</v>
      </c>
      <c r="P772" s="20">
        <v>2.0</v>
      </c>
      <c r="Q772" s="20">
        <v>0.0</v>
      </c>
      <c r="R772" s="20">
        <v>1.0</v>
      </c>
      <c r="S772" s="20">
        <v>0.0</v>
      </c>
      <c r="T772" s="2"/>
      <c r="U772" s="2"/>
    </row>
    <row r="773">
      <c r="A773" s="3" t="s">
        <v>15896</v>
      </c>
      <c r="B773" s="3" t="s">
        <v>15082</v>
      </c>
      <c r="C773" s="31">
        <v>46322.5625</v>
      </c>
      <c r="D773" s="31">
        <v>46322.58333333333</v>
      </c>
      <c r="E773" s="32">
        <v>0.5</v>
      </c>
      <c r="G773" s="2"/>
      <c r="H773" s="3" t="s">
        <v>14399</v>
      </c>
      <c r="I773" s="3" t="s">
        <v>14431</v>
      </c>
      <c r="J773" s="3" t="s">
        <v>14684</v>
      </c>
      <c r="K773" s="3" t="s">
        <v>14402</v>
      </c>
      <c r="L773" s="20">
        <v>2.0</v>
      </c>
      <c r="M773" s="3" t="s">
        <v>15312</v>
      </c>
      <c r="N773" s="3" t="s">
        <v>15312</v>
      </c>
      <c r="O773" s="3" t="s">
        <v>14501</v>
      </c>
      <c r="P773" s="20">
        <v>2.0</v>
      </c>
      <c r="Q773" s="20">
        <v>0.0</v>
      </c>
      <c r="R773" s="20">
        <v>0.0</v>
      </c>
      <c r="S773" s="20">
        <v>0.0</v>
      </c>
      <c r="T773" s="2"/>
      <c r="U773" s="2"/>
    </row>
    <row r="774">
      <c r="A774" s="3" t="s">
        <v>15897</v>
      </c>
      <c r="B774" s="3" t="s">
        <v>15090</v>
      </c>
      <c r="C774" s="31">
        <v>46323.41666666667</v>
      </c>
      <c r="D774" s="31">
        <v>46323.4375</v>
      </c>
      <c r="E774" s="32">
        <v>0.5</v>
      </c>
      <c r="F774" s="2"/>
      <c r="G774" s="2"/>
      <c r="H774" s="3" t="s">
        <v>14399</v>
      </c>
      <c r="I774" s="3" t="s">
        <v>14431</v>
      </c>
      <c r="J774" s="3" t="s">
        <v>14612</v>
      </c>
      <c r="K774" s="3" t="s">
        <v>14402</v>
      </c>
      <c r="L774" s="20">
        <v>2.0</v>
      </c>
      <c r="M774" s="3" t="s">
        <v>14626</v>
      </c>
      <c r="N774" s="3" t="s">
        <v>14626</v>
      </c>
      <c r="O774" s="3" t="s">
        <v>14501</v>
      </c>
      <c r="P774" s="20">
        <v>2.0</v>
      </c>
      <c r="Q774" s="20">
        <v>0.0</v>
      </c>
      <c r="R774" s="20">
        <v>0.0</v>
      </c>
      <c r="S774" s="20">
        <v>0.0</v>
      </c>
      <c r="T774" s="2"/>
      <c r="U774" s="2"/>
    </row>
    <row r="775">
      <c r="A775" s="3" t="s">
        <v>15898</v>
      </c>
      <c r="B775" s="3" t="s">
        <v>15473</v>
      </c>
      <c r="C775" s="31">
        <v>46323.66666666667</v>
      </c>
      <c r="D775" s="31">
        <v>46323.77083333333</v>
      </c>
      <c r="E775" s="32">
        <v>2.5</v>
      </c>
      <c r="F775" s="2"/>
      <c r="G775" s="2"/>
      <c r="H775" s="3" t="s">
        <v>14399</v>
      </c>
      <c r="I775" s="3" t="s">
        <v>14746</v>
      </c>
      <c r="J775" s="3" t="s">
        <v>15474</v>
      </c>
      <c r="K775" s="3" t="s">
        <v>14402</v>
      </c>
      <c r="L775" s="20">
        <v>6.0</v>
      </c>
      <c r="M775" s="3" t="s">
        <v>15475</v>
      </c>
      <c r="N775" s="3" t="s">
        <v>15476</v>
      </c>
      <c r="O775" s="3" t="s">
        <v>15477</v>
      </c>
      <c r="P775" s="20">
        <v>2.0</v>
      </c>
      <c r="Q775" s="20">
        <v>1.0</v>
      </c>
      <c r="R775" s="20">
        <v>2.0</v>
      </c>
      <c r="S775" s="20">
        <v>1.0</v>
      </c>
      <c r="T775" s="2"/>
      <c r="U775" s="2"/>
    </row>
    <row r="776">
      <c r="A776" s="3" t="s">
        <v>15899</v>
      </c>
      <c r="B776" s="3" t="s">
        <v>15213</v>
      </c>
      <c r="C776" s="31">
        <v>46324.5</v>
      </c>
      <c r="D776" s="31">
        <v>46324.52083333333</v>
      </c>
      <c r="E776" s="32">
        <v>0.5</v>
      </c>
      <c r="F776" s="2"/>
      <c r="G776" s="2"/>
      <c r="H776" s="3" t="s">
        <v>14399</v>
      </c>
      <c r="I776" s="3" t="s">
        <v>14431</v>
      </c>
      <c r="J776" s="3" t="s">
        <v>14684</v>
      </c>
      <c r="K776" s="3" t="s">
        <v>14402</v>
      </c>
      <c r="L776" s="20">
        <v>2.0</v>
      </c>
      <c r="M776" s="3" t="s">
        <v>15214</v>
      </c>
      <c r="N776" s="3" t="s">
        <v>15214</v>
      </c>
      <c r="O776" s="3" t="s">
        <v>14501</v>
      </c>
      <c r="P776" s="20">
        <v>2.0</v>
      </c>
      <c r="Q776" s="20">
        <v>0.0</v>
      </c>
      <c r="R776" s="20">
        <v>0.0</v>
      </c>
      <c r="S776" s="20">
        <v>0.0</v>
      </c>
      <c r="T776" s="2"/>
      <c r="U776" s="2"/>
    </row>
    <row r="777">
      <c r="A777" s="3" t="s">
        <v>15900</v>
      </c>
      <c r="B777" s="3" t="s">
        <v>14782</v>
      </c>
      <c r="C777" s="31">
        <v>46324.52083333333</v>
      </c>
      <c r="D777" s="31">
        <v>46324.54166666667</v>
      </c>
      <c r="E777" s="32">
        <v>0.5</v>
      </c>
      <c r="F777" s="2"/>
      <c r="G777" s="2"/>
      <c r="H777" s="3" t="s">
        <v>14399</v>
      </c>
      <c r="I777" s="3" t="s">
        <v>14431</v>
      </c>
      <c r="J777" s="3" t="s">
        <v>14401</v>
      </c>
      <c r="K777" s="3" t="s">
        <v>14402</v>
      </c>
      <c r="L777" s="20">
        <v>5.0</v>
      </c>
      <c r="M777" s="3" t="s">
        <v>15419</v>
      </c>
      <c r="N777" s="3" t="s">
        <v>15419</v>
      </c>
      <c r="O777" s="3" t="s">
        <v>14529</v>
      </c>
      <c r="P777" s="20">
        <v>5.0</v>
      </c>
      <c r="Q777" s="20">
        <v>0.0</v>
      </c>
      <c r="R777" s="20">
        <v>0.0</v>
      </c>
      <c r="S777" s="20">
        <v>0.0</v>
      </c>
      <c r="T777" s="2"/>
      <c r="U777" s="2"/>
    </row>
    <row r="778">
      <c r="A778" s="3" t="s">
        <v>15901</v>
      </c>
      <c r="B778" s="3" t="s">
        <v>14837</v>
      </c>
      <c r="C778" s="31">
        <v>46325.39583333333</v>
      </c>
      <c r="D778" s="31">
        <v>46325.41666666667</v>
      </c>
      <c r="E778" s="32">
        <v>0.5</v>
      </c>
      <c r="F778" s="2"/>
      <c r="G778" s="2"/>
      <c r="H778" s="3" t="s">
        <v>14399</v>
      </c>
      <c r="I778" s="3" t="s">
        <v>14431</v>
      </c>
      <c r="J778" s="3" t="s">
        <v>14684</v>
      </c>
      <c r="K778" s="3" t="s">
        <v>14402</v>
      </c>
      <c r="L778" s="20">
        <v>5.0</v>
      </c>
      <c r="M778" s="3" t="s">
        <v>15434</v>
      </c>
      <c r="N778" s="3" t="s">
        <v>15434</v>
      </c>
      <c r="O778" s="3" t="s">
        <v>15435</v>
      </c>
      <c r="P778" s="20">
        <v>2.0</v>
      </c>
      <c r="Q778" s="20">
        <v>0.0</v>
      </c>
      <c r="R778" s="20">
        <v>0.0</v>
      </c>
      <c r="S778" s="20">
        <v>3.0</v>
      </c>
      <c r="T778" s="2"/>
      <c r="U778" s="2"/>
    </row>
    <row r="779">
      <c r="A779" s="3" t="s">
        <v>15902</v>
      </c>
      <c r="B779" s="3" t="s">
        <v>14508</v>
      </c>
      <c r="C779" s="31">
        <v>46325.41666666667</v>
      </c>
      <c r="D779" s="31">
        <v>46325.4375</v>
      </c>
      <c r="E779" s="32">
        <v>0.5</v>
      </c>
      <c r="F779" s="2"/>
      <c r="G779" s="2"/>
      <c r="H779" s="3" t="s">
        <v>14399</v>
      </c>
      <c r="I779" s="3" t="s">
        <v>14431</v>
      </c>
      <c r="J779" s="3" t="s">
        <v>14684</v>
      </c>
      <c r="K779" s="3" t="s">
        <v>14402</v>
      </c>
      <c r="L779" s="20">
        <v>4.0</v>
      </c>
      <c r="M779" s="3" t="s">
        <v>15344</v>
      </c>
      <c r="N779" s="3" t="s">
        <v>15344</v>
      </c>
      <c r="O779" s="3" t="s">
        <v>14493</v>
      </c>
      <c r="P779" s="20">
        <v>2.0</v>
      </c>
      <c r="Q779" s="20">
        <v>0.0</v>
      </c>
      <c r="R779" s="20">
        <v>0.0</v>
      </c>
      <c r="S779" s="20">
        <v>2.0</v>
      </c>
      <c r="T779" s="2"/>
      <c r="U779" s="2"/>
    </row>
    <row r="780">
      <c r="A780" s="3" t="s">
        <v>15903</v>
      </c>
      <c r="B780" s="3" t="s">
        <v>14920</v>
      </c>
      <c r="C780" s="31">
        <v>46325.47916666667</v>
      </c>
      <c r="D780" s="31">
        <v>46325.52083333333</v>
      </c>
      <c r="E780" s="32">
        <v>1.0</v>
      </c>
      <c r="F780" s="2"/>
      <c r="G780" s="2"/>
      <c r="H780" s="3" t="s">
        <v>14399</v>
      </c>
      <c r="I780" s="3" t="s">
        <v>14431</v>
      </c>
      <c r="J780" s="3" t="s">
        <v>14684</v>
      </c>
      <c r="K780" s="3" t="s">
        <v>14402</v>
      </c>
      <c r="L780" s="20">
        <v>2.0</v>
      </c>
      <c r="M780" s="3" t="s">
        <v>15073</v>
      </c>
      <c r="N780" s="3" t="s">
        <v>15073</v>
      </c>
      <c r="O780" s="3" t="s">
        <v>14501</v>
      </c>
      <c r="P780" s="20">
        <v>2.0</v>
      </c>
      <c r="Q780" s="20">
        <v>0.0</v>
      </c>
      <c r="R780" s="20">
        <v>0.0</v>
      </c>
      <c r="S780" s="20">
        <v>0.0</v>
      </c>
      <c r="T780" s="2"/>
      <c r="U780" s="2"/>
    </row>
    <row r="781">
      <c r="A781" s="3" t="s">
        <v>15904</v>
      </c>
      <c r="B781" s="3" t="s">
        <v>14572</v>
      </c>
      <c r="C781" s="31">
        <v>46328.5625</v>
      </c>
      <c r="D781" s="31">
        <v>46328.58333333333</v>
      </c>
      <c r="E781" s="32">
        <v>0.5</v>
      </c>
      <c r="G781" s="2"/>
      <c r="H781" s="3" t="s">
        <v>14399</v>
      </c>
      <c r="I781" s="3" t="s">
        <v>14431</v>
      </c>
      <c r="J781" s="3" t="s">
        <v>14401</v>
      </c>
      <c r="K781" s="3" t="s">
        <v>14402</v>
      </c>
      <c r="L781" s="20">
        <v>4.0</v>
      </c>
      <c r="M781" s="3" t="s">
        <v>15359</v>
      </c>
      <c r="N781" s="3" t="s">
        <v>15359</v>
      </c>
      <c r="O781" s="3" t="s">
        <v>14445</v>
      </c>
      <c r="P781" s="20">
        <v>3.0</v>
      </c>
      <c r="Q781" s="20">
        <v>1.0</v>
      </c>
      <c r="R781" s="20">
        <v>0.0</v>
      </c>
      <c r="S781" s="20">
        <v>0.0</v>
      </c>
      <c r="T781" s="2"/>
      <c r="U781" s="2"/>
    </row>
    <row r="782">
      <c r="A782" s="3" t="s">
        <v>15905</v>
      </c>
      <c r="B782" s="3" t="s">
        <v>14463</v>
      </c>
      <c r="C782" s="31">
        <v>46328.5625</v>
      </c>
      <c r="D782" s="31">
        <v>46328.58333333333</v>
      </c>
      <c r="E782" s="32">
        <v>0.5</v>
      </c>
      <c r="G782" s="3" t="s">
        <v>15572</v>
      </c>
      <c r="H782" s="3" t="s">
        <v>14399</v>
      </c>
      <c r="I782" s="3" t="s">
        <v>14400</v>
      </c>
      <c r="J782" s="3" t="s">
        <v>14401</v>
      </c>
      <c r="K782" s="3" t="s">
        <v>14402</v>
      </c>
      <c r="L782" s="20">
        <v>7.0</v>
      </c>
      <c r="M782" s="3" t="s">
        <v>14464</v>
      </c>
      <c r="N782" s="3" t="s">
        <v>14464</v>
      </c>
      <c r="O782" s="3" t="s">
        <v>15573</v>
      </c>
      <c r="P782" s="20">
        <v>4.0</v>
      </c>
      <c r="Q782" s="20">
        <v>1.0</v>
      </c>
      <c r="R782" s="20">
        <v>0.0</v>
      </c>
      <c r="S782" s="20">
        <v>2.0</v>
      </c>
      <c r="T782" s="2"/>
      <c r="U782" s="2"/>
    </row>
    <row r="783">
      <c r="A783" s="3" t="s">
        <v>15906</v>
      </c>
      <c r="B783" s="3" t="s">
        <v>14828</v>
      </c>
      <c r="C783" s="31">
        <v>46328.60416666667</v>
      </c>
      <c r="D783" s="31">
        <v>46328.625</v>
      </c>
      <c r="E783" s="32">
        <v>0.5</v>
      </c>
      <c r="G783" s="3" t="s">
        <v>14912</v>
      </c>
      <c r="H783" s="3" t="s">
        <v>14399</v>
      </c>
      <c r="I783" s="3" t="s">
        <v>14431</v>
      </c>
      <c r="J783" s="3" t="s">
        <v>14684</v>
      </c>
      <c r="K783" s="3" t="s">
        <v>14402</v>
      </c>
      <c r="L783" s="20">
        <v>2.0</v>
      </c>
      <c r="M783" s="3" t="s">
        <v>15125</v>
      </c>
      <c r="N783" s="3" t="s">
        <v>15125</v>
      </c>
      <c r="O783" s="3" t="s">
        <v>14501</v>
      </c>
      <c r="P783" s="20">
        <v>2.0</v>
      </c>
      <c r="Q783" s="20">
        <v>0.0</v>
      </c>
      <c r="R783" s="20">
        <v>0.0</v>
      </c>
      <c r="S783" s="20">
        <v>0.0</v>
      </c>
      <c r="T783" s="2"/>
      <c r="U783" s="2"/>
    </row>
    <row r="784">
      <c r="A784" s="3" t="s">
        <v>15907</v>
      </c>
      <c r="B784" s="3" t="s">
        <v>14417</v>
      </c>
      <c r="C784" s="31">
        <v>46329.5</v>
      </c>
      <c r="D784" s="31">
        <v>46329.52083333333</v>
      </c>
      <c r="E784" s="32">
        <v>0.5</v>
      </c>
      <c r="F784" s="2"/>
      <c r="G784" s="3" t="s">
        <v>15086</v>
      </c>
      <c r="H784" s="3" t="s">
        <v>14399</v>
      </c>
      <c r="I784" s="3" t="s">
        <v>14431</v>
      </c>
      <c r="J784" s="3" t="s">
        <v>14401</v>
      </c>
      <c r="K784" s="3" t="s">
        <v>14402</v>
      </c>
      <c r="L784" s="20">
        <v>3.0</v>
      </c>
      <c r="M784" s="3" t="s">
        <v>15315</v>
      </c>
      <c r="N784" s="3" t="s">
        <v>15316</v>
      </c>
      <c r="O784" s="3" t="s">
        <v>15453</v>
      </c>
      <c r="P784" s="20">
        <v>2.0</v>
      </c>
      <c r="Q784" s="20">
        <v>0.0</v>
      </c>
      <c r="R784" s="20">
        <v>1.0</v>
      </c>
      <c r="S784" s="20">
        <v>0.0</v>
      </c>
      <c r="T784" s="2"/>
      <c r="U784" s="2"/>
    </row>
    <row r="785">
      <c r="A785" s="3" t="s">
        <v>15908</v>
      </c>
      <c r="B785" s="3" t="s">
        <v>15157</v>
      </c>
      <c r="C785" s="31">
        <v>46329.58333333333</v>
      </c>
      <c r="D785" s="31">
        <v>46329.60416666667</v>
      </c>
      <c r="E785" s="32">
        <v>0.5</v>
      </c>
      <c r="F785" s="2"/>
      <c r="G785" s="3" t="s">
        <v>15158</v>
      </c>
      <c r="H785" s="3" t="s">
        <v>14399</v>
      </c>
      <c r="I785" s="3" t="s">
        <v>14431</v>
      </c>
      <c r="J785" s="3" t="s">
        <v>14401</v>
      </c>
      <c r="K785" s="3" t="s">
        <v>14402</v>
      </c>
      <c r="L785" s="20">
        <v>6.0</v>
      </c>
      <c r="M785" s="3" t="s">
        <v>15394</v>
      </c>
      <c r="N785" s="3" t="s">
        <v>15395</v>
      </c>
      <c r="O785" s="3" t="s">
        <v>15396</v>
      </c>
      <c r="P785" s="20">
        <v>1.0</v>
      </c>
      <c r="Q785" s="20">
        <v>0.0</v>
      </c>
      <c r="R785" s="20">
        <v>1.0</v>
      </c>
      <c r="S785" s="20">
        <v>4.0</v>
      </c>
      <c r="T785" s="2"/>
      <c r="U785" s="2"/>
    </row>
    <row r="786">
      <c r="A786" s="3" t="s">
        <v>15909</v>
      </c>
      <c r="B786" s="3" t="s">
        <v>15090</v>
      </c>
      <c r="C786" s="31">
        <v>46330.41666666667</v>
      </c>
      <c r="D786" s="31">
        <v>46330.4375</v>
      </c>
      <c r="E786" s="32">
        <v>0.5</v>
      </c>
      <c r="F786" s="2"/>
      <c r="G786" s="2"/>
      <c r="H786" s="3" t="s">
        <v>14399</v>
      </c>
      <c r="I786" s="3" t="s">
        <v>14431</v>
      </c>
      <c r="J786" s="3" t="s">
        <v>14612</v>
      </c>
      <c r="K786" s="3" t="s">
        <v>14402</v>
      </c>
      <c r="L786" s="20">
        <v>2.0</v>
      </c>
      <c r="M786" s="3" t="s">
        <v>14626</v>
      </c>
      <c r="N786" s="3" t="s">
        <v>14626</v>
      </c>
      <c r="O786" s="3" t="s">
        <v>14501</v>
      </c>
      <c r="P786" s="20">
        <v>2.0</v>
      </c>
      <c r="Q786" s="20">
        <v>0.0</v>
      </c>
      <c r="R786" s="20">
        <v>0.0</v>
      </c>
      <c r="S786" s="20">
        <v>0.0</v>
      </c>
      <c r="T786" s="2"/>
      <c r="U786" s="2"/>
    </row>
    <row r="787">
      <c r="A787" s="3" t="s">
        <v>15910</v>
      </c>
      <c r="B787" s="3" t="s">
        <v>14548</v>
      </c>
      <c r="C787" s="31">
        <v>46330.54166666667</v>
      </c>
      <c r="D787" s="31">
        <v>46330.5625</v>
      </c>
      <c r="E787" s="32">
        <v>0.5</v>
      </c>
      <c r="F787" s="2"/>
      <c r="G787" s="2"/>
      <c r="H787" s="3" t="s">
        <v>14399</v>
      </c>
      <c r="I787" s="3" t="s">
        <v>14431</v>
      </c>
      <c r="J787" s="3" t="s">
        <v>14401</v>
      </c>
      <c r="K787" s="3" t="s">
        <v>14402</v>
      </c>
      <c r="L787" s="20">
        <v>3.0</v>
      </c>
      <c r="M787" s="3" t="s">
        <v>15332</v>
      </c>
      <c r="N787" s="3" t="s">
        <v>15332</v>
      </c>
      <c r="O787" s="3" t="s">
        <v>14550</v>
      </c>
      <c r="P787" s="20">
        <v>3.0</v>
      </c>
      <c r="Q787" s="20">
        <v>0.0</v>
      </c>
      <c r="R787" s="20">
        <v>0.0</v>
      </c>
      <c r="S787" s="20">
        <v>0.0</v>
      </c>
      <c r="T787" s="2"/>
      <c r="U787" s="2"/>
    </row>
    <row r="788">
      <c r="A788" s="3" t="s">
        <v>15911</v>
      </c>
      <c r="B788" s="3" t="s">
        <v>15493</v>
      </c>
      <c r="C788" s="31">
        <v>46331.35416666667</v>
      </c>
      <c r="D788" s="31">
        <v>46331.375</v>
      </c>
      <c r="E788" s="32">
        <v>0.5</v>
      </c>
      <c r="F788" s="2"/>
      <c r="G788" s="2"/>
      <c r="H788" s="3" t="s">
        <v>14399</v>
      </c>
      <c r="I788" s="3" t="s">
        <v>14431</v>
      </c>
      <c r="J788" s="3" t="s">
        <v>14684</v>
      </c>
      <c r="K788" s="3" t="s">
        <v>14402</v>
      </c>
      <c r="L788" s="20">
        <v>4.0</v>
      </c>
      <c r="M788" s="3" t="s">
        <v>15415</v>
      </c>
      <c r="N788" s="3" t="s">
        <v>15415</v>
      </c>
      <c r="O788" s="3" t="s">
        <v>14593</v>
      </c>
      <c r="P788" s="20">
        <v>1.0</v>
      </c>
      <c r="Q788" s="20">
        <v>0.0</v>
      </c>
      <c r="R788" s="20">
        <v>0.0</v>
      </c>
      <c r="S788" s="20">
        <v>3.0</v>
      </c>
      <c r="T788" s="2"/>
      <c r="U788" s="2"/>
    </row>
    <row r="789">
      <c r="A789" s="3" t="s">
        <v>15912</v>
      </c>
      <c r="B789" s="3" t="s">
        <v>15201</v>
      </c>
      <c r="C789" s="31">
        <v>46331.39583333333</v>
      </c>
      <c r="D789" s="31">
        <v>46331.41666666667</v>
      </c>
      <c r="E789" s="32">
        <v>0.5</v>
      </c>
      <c r="F789" s="2"/>
      <c r="G789" s="2"/>
      <c r="H789" s="3" t="s">
        <v>14399</v>
      </c>
      <c r="I789" s="3" t="s">
        <v>14431</v>
      </c>
      <c r="J789" s="3" t="s">
        <v>14425</v>
      </c>
      <c r="K789" s="3" t="s">
        <v>14402</v>
      </c>
      <c r="L789" s="20">
        <v>6.0</v>
      </c>
      <c r="M789" s="3" t="s">
        <v>15417</v>
      </c>
      <c r="N789" s="3" t="s">
        <v>15417</v>
      </c>
      <c r="O789" s="3" t="s">
        <v>14449</v>
      </c>
      <c r="P789" s="20">
        <v>4.0</v>
      </c>
      <c r="Q789" s="20">
        <v>0.0</v>
      </c>
      <c r="R789" s="20">
        <v>0.0</v>
      </c>
      <c r="S789" s="20">
        <v>2.0</v>
      </c>
      <c r="T789" s="2"/>
      <c r="U789" s="2"/>
    </row>
    <row r="790">
      <c r="A790" s="3" t="s">
        <v>15913</v>
      </c>
      <c r="B790" s="3" t="s">
        <v>14430</v>
      </c>
      <c r="C790" s="31">
        <v>46331.4375</v>
      </c>
      <c r="D790" s="31">
        <v>46331.45833333333</v>
      </c>
      <c r="E790" s="32">
        <v>0.5</v>
      </c>
      <c r="G790" s="2"/>
      <c r="H790" s="3" t="s">
        <v>14399</v>
      </c>
      <c r="I790" s="3" t="s">
        <v>14431</v>
      </c>
      <c r="J790" s="3" t="s">
        <v>14401</v>
      </c>
      <c r="K790" s="3" t="s">
        <v>14402</v>
      </c>
      <c r="L790" s="20">
        <v>3.0</v>
      </c>
      <c r="M790" s="3" t="s">
        <v>15440</v>
      </c>
      <c r="N790" s="3" t="s">
        <v>15460</v>
      </c>
      <c r="O790" s="3" t="s">
        <v>14550</v>
      </c>
      <c r="P790" s="20">
        <v>3.0</v>
      </c>
      <c r="Q790" s="20">
        <v>0.0</v>
      </c>
      <c r="R790" s="20">
        <v>0.0</v>
      </c>
      <c r="S790" s="20">
        <v>0.0</v>
      </c>
      <c r="T790" s="2"/>
      <c r="U790" s="2"/>
    </row>
    <row r="791">
      <c r="A791" s="3" t="s">
        <v>15914</v>
      </c>
      <c r="B791" s="3" t="s">
        <v>14438</v>
      </c>
      <c r="C791" s="31">
        <v>46331.58333333333</v>
      </c>
      <c r="D791" s="31">
        <v>46331.60416666667</v>
      </c>
      <c r="E791" s="32">
        <v>0.5</v>
      </c>
      <c r="G791" s="2"/>
      <c r="H791" s="3" t="s">
        <v>14399</v>
      </c>
      <c r="I791" s="3" t="s">
        <v>14431</v>
      </c>
      <c r="J791" s="3" t="s">
        <v>14401</v>
      </c>
      <c r="K791" s="3" t="s">
        <v>14402</v>
      </c>
      <c r="L791" s="20">
        <v>6.0</v>
      </c>
      <c r="M791" s="3" t="s">
        <v>15369</v>
      </c>
      <c r="N791" s="3" t="s">
        <v>15369</v>
      </c>
      <c r="O791" s="3" t="s">
        <v>15462</v>
      </c>
      <c r="P791" s="20">
        <v>1.0</v>
      </c>
      <c r="Q791" s="20">
        <v>3.0</v>
      </c>
      <c r="R791" s="20">
        <v>0.0</v>
      </c>
      <c r="S791" s="20">
        <v>2.0</v>
      </c>
      <c r="T791" s="2"/>
      <c r="U791" s="2"/>
    </row>
    <row r="792">
      <c r="A792" s="3" t="s">
        <v>15915</v>
      </c>
      <c r="B792" s="3" t="s">
        <v>15109</v>
      </c>
      <c r="C792" s="31">
        <v>46331.64583333333</v>
      </c>
      <c r="D792" s="31">
        <v>46331.66666666667</v>
      </c>
      <c r="E792" s="32">
        <v>0.5</v>
      </c>
      <c r="G792" s="3" t="s">
        <v>15110</v>
      </c>
      <c r="H792" s="3" t="s">
        <v>14399</v>
      </c>
      <c r="I792" s="3" t="s">
        <v>14431</v>
      </c>
      <c r="J792" s="3" t="s">
        <v>14684</v>
      </c>
      <c r="K792" s="3" t="s">
        <v>14402</v>
      </c>
      <c r="L792" s="20">
        <v>6.0</v>
      </c>
      <c r="M792" s="3" t="s">
        <v>15497</v>
      </c>
      <c r="N792" s="3" t="s">
        <v>15497</v>
      </c>
      <c r="O792" s="3" t="s">
        <v>15498</v>
      </c>
      <c r="P792" s="20">
        <v>3.0</v>
      </c>
      <c r="Q792" s="20">
        <v>1.0</v>
      </c>
      <c r="R792" s="20">
        <v>1.0</v>
      </c>
      <c r="S792" s="20">
        <v>1.0</v>
      </c>
      <c r="T792" s="2"/>
      <c r="U792" s="2"/>
    </row>
    <row r="793">
      <c r="A793" s="3" t="s">
        <v>15916</v>
      </c>
      <c r="B793" s="3" t="s">
        <v>14407</v>
      </c>
      <c r="C793" s="31">
        <v>46332.39583333333</v>
      </c>
      <c r="D793" s="31">
        <v>46332.41666666667</v>
      </c>
      <c r="E793" s="32">
        <v>0.5</v>
      </c>
      <c r="F793" s="2"/>
      <c r="G793" s="5" t="s">
        <v>15430</v>
      </c>
      <c r="H793" s="3" t="s">
        <v>14399</v>
      </c>
      <c r="I793" s="3" t="s">
        <v>14746</v>
      </c>
      <c r="J793" s="3" t="s">
        <v>14401</v>
      </c>
      <c r="K793" s="3" t="s">
        <v>14402</v>
      </c>
      <c r="L793" s="20">
        <v>3.0</v>
      </c>
      <c r="M793" s="3" t="s">
        <v>15431</v>
      </c>
      <c r="N793" s="3" t="s">
        <v>15431</v>
      </c>
      <c r="O793" s="3" t="s">
        <v>15432</v>
      </c>
      <c r="P793" s="20">
        <v>1.0</v>
      </c>
      <c r="Q793" s="20">
        <v>2.0</v>
      </c>
      <c r="R793" s="20">
        <v>0.0</v>
      </c>
      <c r="S793" s="20">
        <v>0.0</v>
      </c>
      <c r="T793" s="2"/>
      <c r="U793" s="2"/>
    </row>
    <row r="794">
      <c r="A794" s="3" t="s">
        <v>15917</v>
      </c>
      <c r="B794" s="3" t="s">
        <v>14920</v>
      </c>
      <c r="C794" s="31">
        <v>46332.47916666667</v>
      </c>
      <c r="D794" s="31">
        <v>46332.52083333333</v>
      </c>
      <c r="E794" s="32">
        <v>1.0</v>
      </c>
      <c r="G794" s="2"/>
      <c r="H794" s="3" t="s">
        <v>14399</v>
      </c>
      <c r="I794" s="3" t="s">
        <v>14431</v>
      </c>
      <c r="J794" s="3" t="s">
        <v>14684</v>
      </c>
      <c r="K794" s="3" t="s">
        <v>14402</v>
      </c>
      <c r="L794" s="20">
        <v>2.0</v>
      </c>
      <c r="M794" s="3" t="s">
        <v>15073</v>
      </c>
      <c r="N794" s="3" t="s">
        <v>15073</v>
      </c>
      <c r="O794" s="3" t="s">
        <v>14501</v>
      </c>
      <c r="P794" s="20">
        <v>2.0</v>
      </c>
      <c r="Q794" s="20">
        <v>0.0</v>
      </c>
      <c r="R794" s="20">
        <v>0.0</v>
      </c>
      <c r="S794" s="20">
        <v>0.0</v>
      </c>
      <c r="T794" s="2"/>
      <c r="U794" s="2"/>
    </row>
    <row r="795">
      <c r="A795" s="3" t="s">
        <v>15918</v>
      </c>
      <c r="B795" s="3" t="s">
        <v>14442</v>
      </c>
      <c r="C795" s="31">
        <v>46332.54166666667</v>
      </c>
      <c r="D795" s="31">
        <v>46332.5625</v>
      </c>
      <c r="E795" s="32">
        <v>0.5</v>
      </c>
      <c r="G795" s="2"/>
      <c r="H795" s="3" t="s">
        <v>14399</v>
      </c>
      <c r="I795" s="3" t="s">
        <v>14431</v>
      </c>
      <c r="J795" s="3" t="s">
        <v>14684</v>
      </c>
      <c r="K795" s="3" t="s">
        <v>14402</v>
      </c>
      <c r="L795" s="20">
        <v>5.0</v>
      </c>
      <c r="M795" s="3" t="s">
        <v>14812</v>
      </c>
      <c r="N795" s="3" t="s">
        <v>14813</v>
      </c>
      <c r="O795" s="3" t="s">
        <v>14609</v>
      </c>
      <c r="P795" s="20">
        <v>2.0</v>
      </c>
      <c r="Q795" s="20">
        <v>0.0</v>
      </c>
      <c r="R795" s="20">
        <v>0.0</v>
      </c>
      <c r="S795" s="20">
        <v>3.0</v>
      </c>
      <c r="T795" s="2"/>
      <c r="U795" s="2"/>
    </row>
    <row r="796">
      <c r="A796" s="3" t="s">
        <v>15919</v>
      </c>
      <c r="B796" s="3" t="s">
        <v>15465</v>
      </c>
      <c r="C796" s="31">
        <v>46335.54166666667</v>
      </c>
      <c r="D796" s="31">
        <v>46335.5625</v>
      </c>
      <c r="E796" s="32">
        <v>0.5</v>
      </c>
      <c r="F796" s="2"/>
      <c r="G796" s="3" t="s">
        <v>15466</v>
      </c>
      <c r="H796" s="3" t="s">
        <v>14399</v>
      </c>
      <c r="I796" s="3" t="s">
        <v>14431</v>
      </c>
      <c r="J796" s="3" t="s">
        <v>14684</v>
      </c>
      <c r="K796" s="3" t="s">
        <v>14402</v>
      </c>
      <c r="L796" s="20">
        <v>4.0</v>
      </c>
      <c r="M796" s="3" t="s">
        <v>15194</v>
      </c>
      <c r="N796" s="3" t="s">
        <v>15194</v>
      </c>
      <c r="O796" s="3" t="s">
        <v>14670</v>
      </c>
      <c r="P796" s="20">
        <v>2.0</v>
      </c>
      <c r="Q796" s="20">
        <v>0.0</v>
      </c>
      <c r="R796" s="20">
        <v>0.0</v>
      </c>
      <c r="S796" s="20">
        <v>2.0</v>
      </c>
      <c r="T796" s="2"/>
      <c r="U796" s="2"/>
    </row>
    <row r="797">
      <c r="A797" s="3" t="s">
        <v>15920</v>
      </c>
      <c r="B797" s="3" t="s">
        <v>14531</v>
      </c>
      <c r="C797" s="31">
        <v>46335.58333333333</v>
      </c>
      <c r="D797" s="31">
        <v>46335.60416666667</v>
      </c>
      <c r="E797" s="32">
        <v>0.5</v>
      </c>
      <c r="F797" s="2"/>
      <c r="G797" s="2"/>
      <c r="H797" s="3" t="s">
        <v>14399</v>
      </c>
      <c r="I797" s="3" t="s">
        <v>14400</v>
      </c>
      <c r="J797" s="3" t="s">
        <v>14401</v>
      </c>
      <c r="K797" s="3" t="s">
        <v>14402</v>
      </c>
      <c r="L797" s="20">
        <v>3.0</v>
      </c>
      <c r="M797" s="3" t="s">
        <v>15376</v>
      </c>
      <c r="N797" s="3" t="s">
        <v>15376</v>
      </c>
      <c r="O797" s="3" t="s">
        <v>15377</v>
      </c>
      <c r="P797" s="20">
        <v>0.0</v>
      </c>
      <c r="Q797" s="20">
        <v>0.0</v>
      </c>
      <c r="R797" s="20">
        <v>0.0</v>
      </c>
      <c r="S797" s="20">
        <v>3.0</v>
      </c>
      <c r="T797" s="2"/>
      <c r="U797" s="2"/>
    </row>
    <row r="798">
      <c r="A798" s="3" t="s">
        <v>15921</v>
      </c>
      <c r="B798" s="3" t="s">
        <v>14828</v>
      </c>
      <c r="C798" s="31">
        <v>46335.60416666667</v>
      </c>
      <c r="D798" s="31">
        <v>46335.625</v>
      </c>
      <c r="E798" s="32">
        <v>0.5</v>
      </c>
      <c r="F798" s="2"/>
      <c r="G798" s="3" t="s">
        <v>14912</v>
      </c>
      <c r="H798" s="3" t="s">
        <v>14399</v>
      </c>
      <c r="I798" s="3" t="s">
        <v>14431</v>
      </c>
      <c r="J798" s="3" t="s">
        <v>14684</v>
      </c>
      <c r="K798" s="3" t="s">
        <v>14402</v>
      </c>
      <c r="L798" s="20">
        <v>2.0</v>
      </c>
      <c r="M798" s="3" t="s">
        <v>15125</v>
      </c>
      <c r="N798" s="3" t="s">
        <v>15125</v>
      </c>
      <c r="O798" s="3" t="s">
        <v>14501</v>
      </c>
      <c r="P798" s="20">
        <v>2.0</v>
      </c>
      <c r="Q798" s="20">
        <v>0.0</v>
      </c>
      <c r="R798" s="20">
        <v>0.0</v>
      </c>
      <c r="S798" s="20">
        <v>0.0</v>
      </c>
      <c r="T798" s="2"/>
      <c r="U798" s="2"/>
    </row>
    <row r="799">
      <c r="A799" s="3" t="s">
        <v>15922</v>
      </c>
      <c r="B799" s="3" t="s">
        <v>14417</v>
      </c>
      <c r="C799" s="31">
        <v>46336.5</v>
      </c>
      <c r="D799" s="31">
        <v>46336.52083333333</v>
      </c>
      <c r="E799" s="32">
        <v>0.5</v>
      </c>
      <c r="F799" s="2"/>
      <c r="G799" s="3" t="s">
        <v>15086</v>
      </c>
      <c r="H799" s="3" t="s">
        <v>14399</v>
      </c>
      <c r="I799" s="3" t="s">
        <v>14431</v>
      </c>
      <c r="J799" s="3" t="s">
        <v>14401</v>
      </c>
      <c r="K799" s="3" t="s">
        <v>14402</v>
      </c>
      <c r="L799" s="20">
        <v>3.0</v>
      </c>
      <c r="M799" s="3" t="s">
        <v>15315</v>
      </c>
      <c r="N799" s="3" t="s">
        <v>15316</v>
      </c>
      <c r="O799" s="3" t="s">
        <v>15453</v>
      </c>
      <c r="P799" s="20">
        <v>2.0</v>
      </c>
      <c r="Q799" s="20">
        <v>0.0</v>
      </c>
      <c r="R799" s="20">
        <v>1.0</v>
      </c>
      <c r="S799" s="20">
        <v>0.0</v>
      </c>
      <c r="T799" s="2"/>
      <c r="U799" s="2"/>
    </row>
    <row r="800">
      <c r="A800" s="3" t="s">
        <v>15923</v>
      </c>
      <c r="B800" s="3" t="s">
        <v>14490</v>
      </c>
      <c r="C800" s="31">
        <v>46336.54166666667</v>
      </c>
      <c r="D800" s="31">
        <v>46336.5625</v>
      </c>
      <c r="E800" s="32">
        <v>0.5</v>
      </c>
      <c r="F800" s="2"/>
      <c r="G800" s="3" t="s">
        <v>14491</v>
      </c>
      <c r="H800" s="3" t="s">
        <v>14399</v>
      </c>
      <c r="I800" s="3" t="s">
        <v>14431</v>
      </c>
      <c r="J800" s="3" t="s">
        <v>14401</v>
      </c>
      <c r="K800" s="3" t="s">
        <v>14402</v>
      </c>
      <c r="L800" s="20">
        <v>4.0</v>
      </c>
      <c r="M800" s="3" t="s">
        <v>15387</v>
      </c>
      <c r="N800" s="3" t="s">
        <v>15387</v>
      </c>
      <c r="O800" s="3" t="s">
        <v>14744</v>
      </c>
      <c r="P800" s="20">
        <v>3.0</v>
      </c>
      <c r="Q800" s="20">
        <v>0.0</v>
      </c>
      <c r="R800" s="20">
        <v>0.0</v>
      </c>
      <c r="S800" s="20">
        <v>1.0</v>
      </c>
      <c r="T800" s="2"/>
      <c r="U800" s="2"/>
    </row>
    <row r="801">
      <c r="A801" s="3" t="s">
        <v>15924</v>
      </c>
      <c r="B801" s="3" t="s">
        <v>15082</v>
      </c>
      <c r="C801" s="31">
        <v>46336.5625</v>
      </c>
      <c r="D801" s="31">
        <v>46336.58333333333</v>
      </c>
      <c r="E801" s="32">
        <v>0.5</v>
      </c>
      <c r="F801" s="2"/>
      <c r="G801" s="2"/>
      <c r="H801" s="3" t="s">
        <v>14399</v>
      </c>
      <c r="I801" s="3" t="s">
        <v>14431</v>
      </c>
      <c r="J801" s="3" t="s">
        <v>14684</v>
      </c>
      <c r="K801" s="3" t="s">
        <v>14402</v>
      </c>
      <c r="L801" s="20">
        <v>2.0</v>
      </c>
      <c r="M801" s="3" t="s">
        <v>15312</v>
      </c>
      <c r="N801" s="3" t="s">
        <v>15312</v>
      </c>
      <c r="O801" s="3" t="s">
        <v>14501</v>
      </c>
      <c r="P801" s="20">
        <v>2.0</v>
      </c>
      <c r="Q801" s="20">
        <v>0.0</v>
      </c>
      <c r="R801" s="20">
        <v>0.0</v>
      </c>
      <c r="S801" s="20">
        <v>0.0</v>
      </c>
      <c r="T801" s="2"/>
      <c r="U801" s="2"/>
    </row>
    <row r="802">
      <c r="A802" s="3" t="s">
        <v>15925</v>
      </c>
      <c r="B802" s="3" t="s">
        <v>15090</v>
      </c>
      <c r="C802" s="31">
        <v>46337.41666666667</v>
      </c>
      <c r="D802" s="31">
        <v>46337.4375</v>
      </c>
      <c r="E802" s="32">
        <v>0.5</v>
      </c>
      <c r="F802" s="2"/>
      <c r="G802" s="2"/>
      <c r="H802" s="3" t="s">
        <v>14399</v>
      </c>
      <c r="I802" s="3" t="s">
        <v>14431</v>
      </c>
      <c r="J802" s="3" t="s">
        <v>14612</v>
      </c>
      <c r="K802" s="3" t="s">
        <v>14402</v>
      </c>
      <c r="L802" s="20">
        <v>2.0</v>
      </c>
      <c r="M802" s="3" t="s">
        <v>14626</v>
      </c>
      <c r="N802" s="3" t="s">
        <v>14626</v>
      </c>
      <c r="O802" s="3" t="s">
        <v>14501</v>
      </c>
      <c r="P802" s="20">
        <v>2.0</v>
      </c>
      <c r="Q802" s="20">
        <v>0.0</v>
      </c>
      <c r="R802" s="20">
        <v>0.0</v>
      </c>
      <c r="S802" s="20">
        <v>0.0</v>
      </c>
      <c r="T802" s="2"/>
      <c r="U802" s="2"/>
    </row>
    <row r="803">
      <c r="A803" s="3" t="s">
        <v>15926</v>
      </c>
      <c r="B803" s="3" t="s">
        <v>15473</v>
      </c>
      <c r="C803" s="31">
        <v>46337.66666666667</v>
      </c>
      <c r="D803" s="31">
        <v>46337.77083333333</v>
      </c>
      <c r="E803" s="32">
        <v>2.5</v>
      </c>
      <c r="G803" s="2"/>
      <c r="H803" s="3" t="s">
        <v>14399</v>
      </c>
      <c r="I803" s="3" t="s">
        <v>14746</v>
      </c>
      <c r="J803" s="3" t="s">
        <v>15474</v>
      </c>
      <c r="K803" s="3" t="s">
        <v>14402</v>
      </c>
      <c r="L803" s="20">
        <v>6.0</v>
      </c>
      <c r="M803" s="3" t="s">
        <v>15475</v>
      </c>
      <c r="N803" s="3" t="s">
        <v>15476</v>
      </c>
      <c r="O803" s="3" t="s">
        <v>15477</v>
      </c>
      <c r="P803" s="20">
        <v>2.0</v>
      </c>
      <c r="Q803" s="20">
        <v>1.0</v>
      </c>
      <c r="R803" s="20">
        <v>2.0</v>
      </c>
      <c r="S803" s="20">
        <v>1.0</v>
      </c>
      <c r="T803" s="2"/>
      <c r="U803" s="2"/>
    </row>
    <row r="804">
      <c r="A804" s="3" t="s">
        <v>15927</v>
      </c>
      <c r="B804" s="3" t="s">
        <v>14591</v>
      </c>
      <c r="C804" s="31">
        <v>46338.33333333333</v>
      </c>
      <c r="D804" s="31">
        <v>46338.35416666667</v>
      </c>
      <c r="E804" s="32">
        <v>0.5</v>
      </c>
      <c r="F804" s="2"/>
      <c r="G804" s="2"/>
      <c r="H804" s="3" t="s">
        <v>14399</v>
      </c>
      <c r="I804" s="3" t="s">
        <v>14431</v>
      </c>
      <c r="J804" s="3" t="s">
        <v>14401</v>
      </c>
      <c r="K804" s="3" t="s">
        <v>14402</v>
      </c>
      <c r="L804" s="20">
        <v>4.0</v>
      </c>
      <c r="M804" s="3" t="s">
        <v>15410</v>
      </c>
      <c r="N804" s="3" t="s">
        <v>15410</v>
      </c>
      <c r="O804" s="3" t="s">
        <v>15411</v>
      </c>
      <c r="P804" s="20">
        <v>2.0</v>
      </c>
      <c r="Q804" s="20">
        <v>0.0</v>
      </c>
      <c r="R804" s="20">
        <v>0.0</v>
      </c>
      <c r="S804" s="20">
        <v>2.0</v>
      </c>
      <c r="T804" s="2"/>
      <c r="U804" s="2"/>
    </row>
    <row r="805">
      <c r="A805" s="3" t="s">
        <v>15928</v>
      </c>
      <c r="B805" s="3" t="s">
        <v>14544</v>
      </c>
      <c r="C805" s="31">
        <v>46338.35416666667</v>
      </c>
      <c r="D805" s="31">
        <v>46338.58333333333</v>
      </c>
      <c r="E805" s="32">
        <v>5.5</v>
      </c>
      <c r="F805" s="2"/>
      <c r="G805" s="3" t="s">
        <v>14545</v>
      </c>
      <c r="H805" s="3" t="s">
        <v>14399</v>
      </c>
      <c r="I805" s="3" t="s">
        <v>14538</v>
      </c>
      <c r="J805" s="3" t="s">
        <v>14539</v>
      </c>
      <c r="K805" s="3" t="s">
        <v>14402</v>
      </c>
      <c r="L805" s="20">
        <v>3.0</v>
      </c>
      <c r="M805" s="3" t="s">
        <v>14540</v>
      </c>
      <c r="N805" s="3" t="s">
        <v>14541</v>
      </c>
      <c r="O805" s="3" t="s">
        <v>14542</v>
      </c>
      <c r="P805" s="20">
        <v>1.0</v>
      </c>
      <c r="Q805" s="20">
        <v>0.0</v>
      </c>
      <c r="R805" s="20">
        <v>0.0</v>
      </c>
      <c r="S805" s="20">
        <v>2.0</v>
      </c>
      <c r="T805" s="2"/>
      <c r="U805" s="2"/>
    </row>
    <row r="806">
      <c r="A806" s="3" t="s">
        <v>15929</v>
      </c>
      <c r="B806" s="3" t="s">
        <v>14585</v>
      </c>
      <c r="C806" s="31">
        <v>46338.4375</v>
      </c>
      <c r="D806" s="31">
        <v>46338.45833333333</v>
      </c>
      <c r="E806" s="32">
        <v>0.5</v>
      </c>
      <c r="F806" s="2"/>
      <c r="G806" s="2"/>
      <c r="H806" s="3" t="s">
        <v>14399</v>
      </c>
      <c r="I806" s="3" t="s">
        <v>14431</v>
      </c>
      <c r="J806" s="3" t="s">
        <v>14401</v>
      </c>
      <c r="K806" s="3" t="s">
        <v>14402</v>
      </c>
      <c r="L806" s="20">
        <v>2.0</v>
      </c>
      <c r="M806" s="3" t="s">
        <v>15239</v>
      </c>
      <c r="N806" s="3" t="s">
        <v>15239</v>
      </c>
      <c r="O806" s="3" t="s">
        <v>14501</v>
      </c>
      <c r="P806" s="20">
        <v>2.0</v>
      </c>
      <c r="Q806" s="20">
        <v>0.0</v>
      </c>
      <c r="R806" s="20">
        <v>0.0</v>
      </c>
      <c r="S806" s="20">
        <v>0.0</v>
      </c>
      <c r="T806" s="2"/>
      <c r="U806" s="2"/>
    </row>
    <row r="807">
      <c r="A807" s="3" t="s">
        <v>15930</v>
      </c>
      <c r="B807" s="3" t="s">
        <v>14782</v>
      </c>
      <c r="C807" s="31">
        <v>46338.47916666667</v>
      </c>
      <c r="D807" s="31">
        <v>46338.5</v>
      </c>
      <c r="E807" s="32">
        <v>0.5</v>
      </c>
      <c r="F807" s="2"/>
      <c r="G807" s="2"/>
      <c r="H807" s="3" t="s">
        <v>14399</v>
      </c>
      <c r="I807" s="3" t="s">
        <v>14431</v>
      </c>
      <c r="J807" s="3" t="s">
        <v>14401</v>
      </c>
      <c r="K807" s="3" t="s">
        <v>14402</v>
      </c>
      <c r="L807" s="20">
        <v>5.0</v>
      </c>
      <c r="M807" s="3" t="s">
        <v>15419</v>
      </c>
      <c r="N807" s="3" t="s">
        <v>15419</v>
      </c>
      <c r="O807" s="3" t="s">
        <v>14529</v>
      </c>
      <c r="P807" s="20">
        <v>5.0</v>
      </c>
      <c r="Q807" s="20">
        <v>0.0</v>
      </c>
      <c r="R807" s="20">
        <v>0.0</v>
      </c>
      <c r="S807" s="20">
        <v>0.0</v>
      </c>
      <c r="T807" s="2"/>
      <c r="U807" s="2"/>
    </row>
    <row r="808">
      <c r="A808" s="3" t="s">
        <v>15931</v>
      </c>
      <c r="B808" s="3" t="s">
        <v>15213</v>
      </c>
      <c r="C808" s="31">
        <v>46338.5</v>
      </c>
      <c r="D808" s="31">
        <v>46338.52083333333</v>
      </c>
      <c r="E808" s="32">
        <v>0.5</v>
      </c>
      <c r="F808" s="2"/>
      <c r="G808" s="2"/>
      <c r="H808" s="3" t="s">
        <v>14399</v>
      </c>
      <c r="I808" s="3" t="s">
        <v>14431</v>
      </c>
      <c r="J808" s="3" t="s">
        <v>14684</v>
      </c>
      <c r="K808" s="3" t="s">
        <v>14402</v>
      </c>
      <c r="L808" s="20">
        <v>2.0</v>
      </c>
      <c r="M808" s="3" t="s">
        <v>15214</v>
      </c>
      <c r="N808" s="3" t="s">
        <v>15214</v>
      </c>
      <c r="O808" s="3" t="s">
        <v>14501</v>
      </c>
      <c r="P808" s="20">
        <v>2.0</v>
      </c>
      <c r="Q808" s="20">
        <v>0.0</v>
      </c>
      <c r="R808" s="20">
        <v>0.0</v>
      </c>
      <c r="S808" s="20">
        <v>0.0</v>
      </c>
      <c r="T808" s="2"/>
      <c r="U808" s="2"/>
    </row>
    <row r="809">
      <c r="A809" s="3" t="s">
        <v>15932</v>
      </c>
      <c r="B809" s="3" t="s">
        <v>15221</v>
      </c>
      <c r="C809" s="31">
        <v>46338.5625</v>
      </c>
      <c r="D809" s="31">
        <v>46338.58333333333</v>
      </c>
      <c r="E809" s="32">
        <v>0.5</v>
      </c>
      <c r="F809" s="2"/>
      <c r="G809" s="3" t="s">
        <v>15222</v>
      </c>
      <c r="H809" s="3" t="s">
        <v>14399</v>
      </c>
      <c r="I809" s="3" t="s">
        <v>14431</v>
      </c>
      <c r="J809" s="3" t="s">
        <v>14684</v>
      </c>
      <c r="K809" s="3" t="s">
        <v>14402</v>
      </c>
      <c r="L809" s="20">
        <v>3.0</v>
      </c>
      <c r="M809" s="3" t="s">
        <v>15427</v>
      </c>
      <c r="N809" s="3" t="s">
        <v>15427</v>
      </c>
      <c r="O809" s="3" t="s">
        <v>14831</v>
      </c>
      <c r="P809" s="20">
        <v>2.0</v>
      </c>
      <c r="Q809" s="20">
        <v>0.0</v>
      </c>
      <c r="R809" s="20">
        <v>0.0</v>
      </c>
      <c r="S809" s="20">
        <v>1.0</v>
      </c>
      <c r="T809" s="2"/>
      <c r="U809" s="2"/>
    </row>
    <row r="810">
      <c r="A810" s="3" t="s">
        <v>15933</v>
      </c>
      <c r="B810" s="3" t="s">
        <v>14837</v>
      </c>
      <c r="C810" s="31">
        <v>46339.39583333333</v>
      </c>
      <c r="D810" s="31">
        <v>46339.41666666667</v>
      </c>
      <c r="E810" s="32">
        <v>0.5</v>
      </c>
      <c r="F810" s="2"/>
      <c r="G810" s="2"/>
      <c r="H810" s="3" t="s">
        <v>14399</v>
      </c>
      <c r="I810" s="3" t="s">
        <v>14431</v>
      </c>
      <c r="J810" s="3" t="s">
        <v>14684</v>
      </c>
      <c r="K810" s="3" t="s">
        <v>14402</v>
      </c>
      <c r="L810" s="20">
        <v>5.0</v>
      </c>
      <c r="M810" s="3" t="s">
        <v>15434</v>
      </c>
      <c r="N810" s="3" t="s">
        <v>15434</v>
      </c>
      <c r="O810" s="3" t="s">
        <v>15435</v>
      </c>
      <c r="P810" s="20">
        <v>2.0</v>
      </c>
      <c r="Q810" s="20">
        <v>0.0</v>
      </c>
      <c r="R810" s="20">
        <v>0.0</v>
      </c>
      <c r="S810" s="20">
        <v>3.0</v>
      </c>
      <c r="T810" s="2"/>
      <c r="U810" s="2"/>
    </row>
    <row r="811">
      <c r="A811" s="3" t="s">
        <v>15934</v>
      </c>
      <c r="B811" s="3" t="s">
        <v>14508</v>
      </c>
      <c r="C811" s="31">
        <v>46339.41666666667</v>
      </c>
      <c r="D811" s="31">
        <v>46339.4375</v>
      </c>
      <c r="E811" s="32">
        <v>0.5</v>
      </c>
      <c r="F811" s="2"/>
      <c r="G811" s="2"/>
      <c r="H811" s="3" t="s">
        <v>14399</v>
      </c>
      <c r="I811" s="3" t="s">
        <v>14431</v>
      </c>
      <c r="J811" s="3" t="s">
        <v>14684</v>
      </c>
      <c r="K811" s="3" t="s">
        <v>14402</v>
      </c>
      <c r="L811" s="20">
        <v>4.0</v>
      </c>
      <c r="M811" s="3" t="s">
        <v>15344</v>
      </c>
      <c r="N811" s="3" t="s">
        <v>15344</v>
      </c>
      <c r="O811" s="3" t="s">
        <v>14493</v>
      </c>
      <c r="P811" s="20">
        <v>2.0</v>
      </c>
      <c r="Q811" s="20">
        <v>0.0</v>
      </c>
      <c r="R811" s="20">
        <v>0.0</v>
      </c>
      <c r="S811" s="20">
        <v>2.0</v>
      </c>
      <c r="T811" s="2"/>
      <c r="U811" s="2"/>
    </row>
    <row r="812">
      <c r="A812" s="3" t="s">
        <v>15935</v>
      </c>
      <c r="B812" s="3" t="s">
        <v>14920</v>
      </c>
      <c r="C812" s="31">
        <v>46339.47916666667</v>
      </c>
      <c r="D812" s="31">
        <v>46339.52083333333</v>
      </c>
      <c r="E812" s="32">
        <v>1.0</v>
      </c>
      <c r="F812" s="2"/>
      <c r="G812" s="2"/>
      <c r="H812" s="3" t="s">
        <v>14399</v>
      </c>
      <c r="I812" s="3" t="s">
        <v>14431</v>
      </c>
      <c r="J812" s="3" t="s">
        <v>14684</v>
      </c>
      <c r="K812" s="3" t="s">
        <v>14402</v>
      </c>
      <c r="L812" s="20">
        <v>2.0</v>
      </c>
      <c r="M812" s="3" t="s">
        <v>15073</v>
      </c>
      <c r="N812" s="3" t="s">
        <v>15073</v>
      </c>
      <c r="O812" s="3" t="s">
        <v>14501</v>
      </c>
      <c r="P812" s="20">
        <v>2.0</v>
      </c>
      <c r="Q812" s="20">
        <v>0.0</v>
      </c>
      <c r="R812" s="20">
        <v>0.0</v>
      </c>
      <c r="S812" s="20">
        <v>0.0</v>
      </c>
      <c r="T812" s="2"/>
      <c r="U812" s="2"/>
    </row>
    <row r="813">
      <c r="A813" s="3" t="s">
        <v>15936</v>
      </c>
      <c r="B813" s="3" t="s">
        <v>15443</v>
      </c>
      <c r="C813" s="31">
        <v>46342.58333333333</v>
      </c>
      <c r="D813" s="31">
        <v>46342.60416666667</v>
      </c>
      <c r="E813" s="32">
        <v>0.5</v>
      </c>
      <c r="G813" s="2"/>
      <c r="H813" s="3" t="s">
        <v>14399</v>
      </c>
      <c r="I813" s="3" t="s">
        <v>14431</v>
      </c>
      <c r="J813" s="3" t="s">
        <v>14684</v>
      </c>
      <c r="K813" s="3" t="s">
        <v>14402</v>
      </c>
      <c r="L813" s="20">
        <v>3.0</v>
      </c>
      <c r="M813" s="3" t="s">
        <v>15444</v>
      </c>
      <c r="N813" s="3" t="s">
        <v>15444</v>
      </c>
      <c r="O813" s="3" t="s">
        <v>14623</v>
      </c>
      <c r="P813" s="20">
        <v>2.0</v>
      </c>
      <c r="Q813" s="20">
        <v>0.0</v>
      </c>
      <c r="R813" s="20">
        <v>0.0</v>
      </c>
      <c r="S813" s="20">
        <v>1.0</v>
      </c>
      <c r="T813" s="2"/>
      <c r="U813" s="2"/>
    </row>
    <row r="814">
      <c r="A814" s="3" t="s">
        <v>15937</v>
      </c>
      <c r="B814" s="3" t="s">
        <v>14828</v>
      </c>
      <c r="C814" s="31">
        <v>46342.60416666667</v>
      </c>
      <c r="D814" s="31">
        <v>46342.625</v>
      </c>
      <c r="E814" s="32">
        <v>0.5</v>
      </c>
      <c r="G814" s="3" t="s">
        <v>14912</v>
      </c>
      <c r="H814" s="3" t="s">
        <v>14399</v>
      </c>
      <c r="I814" s="3" t="s">
        <v>14431</v>
      </c>
      <c r="J814" s="3" t="s">
        <v>14684</v>
      </c>
      <c r="K814" s="3" t="s">
        <v>14402</v>
      </c>
      <c r="L814" s="20">
        <v>2.0</v>
      </c>
      <c r="M814" s="3" t="s">
        <v>15125</v>
      </c>
      <c r="N814" s="3" t="s">
        <v>15125</v>
      </c>
      <c r="O814" s="3" t="s">
        <v>14501</v>
      </c>
      <c r="P814" s="20">
        <v>2.0</v>
      </c>
      <c r="Q814" s="20">
        <v>0.0</v>
      </c>
      <c r="R814" s="20">
        <v>0.0</v>
      </c>
      <c r="S814" s="20">
        <v>0.0</v>
      </c>
      <c r="T814" s="2"/>
      <c r="U814" s="2"/>
    </row>
    <row r="815">
      <c r="A815" s="3" t="s">
        <v>15938</v>
      </c>
      <c r="B815" s="3" t="s">
        <v>14417</v>
      </c>
      <c r="C815" s="31">
        <v>46343.5</v>
      </c>
      <c r="D815" s="31">
        <v>46343.52083333333</v>
      </c>
      <c r="E815" s="32">
        <v>0.5</v>
      </c>
      <c r="G815" s="3" t="s">
        <v>15086</v>
      </c>
      <c r="H815" s="3" t="s">
        <v>14399</v>
      </c>
      <c r="I815" s="3" t="s">
        <v>14431</v>
      </c>
      <c r="J815" s="3" t="s">
        <v>14401</v>
      </c>
      <c r="K815" s="3" t="s">
        <v>14402</v>
      </c>
      <c r="L815" s="20">
        <v>3.0</v>
      </c>
      <c r="M815" s="3" t="s">
        <v>15315</v>
      </c>
      <c r="N815" s="3" t="s">
        <v>15316</v>
      </c>
      <c r="O815" s="3" t="s">
        <v>15453</v>
      </c>
      <c r="P815" s="20">
        <v>2.0</v>
      </c>
      <c r="Q815" s="20">
        <v>0.0</v>
      </c>
      <c r="R815" s="20">
        <v>1.0</v>
      </c>
      <c r="S815" s="20">
        <v>0.0</v>
      </c>
      <c r="T815" s="2"/>
      <c r="U815" s="2"/>
    </row>
    <row r="816">
      <c r="A816" s="3" t="s">
        <v>15939</v>
      </c>
      <c r="B816" s="3" t="s">
        <v>15090</v>
      </c>
      <c r="C816" s="31">
        <v>46344.41666666667</v>
      </c>
      <c r="D816" s="31">
        <v>46344.4375</v>
      </c>
      <c r="E816" s="32">
        <v>0.5</v>
      </c>
      <c r="G816" s="2"/>
      <c r="H816" s="3" t="s">
        <v>14399</v>
      </c>
      <c r="I816" s="3" t="s">
        <v>14431</v>
      </c>
      <c r="J816" s="3" t="s">
        <v>14612</v>
      </c>
      <c r="K816" s="3" t="s">
        <v>14402</v>
      </c>
      <c r="L816" s="20">
        <v>2.0</v>
      </c>
      <c r="M816" s="3" t="s">
        <v>14626</v>
      </c>
      <c r="N816" s="3" t="s">
        <v>14626</v>
      </c>
      <c r="O816" s="3" t="s">
        <v>14501</v>
      </c>
      <c r="P816" s="20">
        <v>2.0</v>
      </c>
      <c r="Q816" s="20">
        <v>0.0</v>
      </c>
      <c r="R816" s="20">
        <v>0.0</v>
      </c>
      <c r="S816" s="20">
        <v>0.0</v>
      </c>
      <c r="T816" s="2"/>
      <c r="U816" s="2"/>
    </row>
    <row r="817">
      <c r="A817" s="3" t="s">
        <v>15940</v>
      </c>
      <c r="B817" s="3" t="s">
        <v>14548</v>
      </c>
      <c r="C817" s="31">
        <v>46344.54166666667</v>
      </c>
      <c r="D817" s="31">
        <v>46344.5625</v>
      </c>
      <c r="E817" s="32">
        <v>0.5</v>
      </c>
      <c r="F817" s="2"/>
      <c r="G817" s="2"/>
      <c r="H817" s="3" t="s">
        <v>14399</v>
      </c>
      <c r="I817" s="3" t="s">
        <v>14431</v>
      </c>
      <c r="J817" s="3" t="s">
        <v>14401</v>
      </c>
      <c r="K817" s="3" t="s">
        <v>14402</v>
      </c>
      <c r="L817" s="20">
        <v>3.0</v>
      </c>
      <c r="M817" s="3" t="s">
        <v>15332</v>
      </c>
      <c r="N817" s="3" t="s">
        <v>15332</v>
      </c>
      <c r="O817" s="3" t="s">
        <v>14550</v>
      </c>
      <c r="P817" s="20">
        <v>3.0</v>
      </c>
      <c r="Q817" s="20">
        <v>0.0</v>
      </c>
      <c r="R817" s="20">
        <v>0.0</v>
      </c>
      <c r="S817" s="20">
        <v>0.0</v>
      </c>
      <c r="T817" s="2"/>
      <c r="U817" s="2"/>
    </row>
    <row r="818">
      <c r="A818" s="3" t="s">
        <v>15941</v>
      </c>
      <c r="B818" s="3" t="s">
        <v>14536</v>
      </c>
      <c r="C818" s="31">
        <v>46345.3125</v>
      </c>
      <c r="D818" s="31">
        <v>46345.35416666667</v>
      </c>
      <c r="E818" s="32">
        <v>1.0</v>
      </c>
      <c r="F818" s="3" t="s">
        <v>14537</v>
      </c>
      <c r="G818" s="2"/>
      <c r="H818" s="3" t="s">
        <v>14399</v>
      </c>
      <c r="I818" s="3" t="s">
        <v>14538</v>
      </c>
      <c r="J818" s="3" t="s">
        <v>14539</v>
      </c>
      <c r="K818" s="3" t="s">
        <v>14402</v>
      </c>
      <c r="L818" s="20">
        <v>3.0</v>
      </c>
      <c r="M818" s="3" t="s">
        <v>14540</v>
      </c>
      <c r="N818" s="3" t="s">
        <v>14541</v>
      </c>
      <c r="O818" s="3" t="s">
        <v>14542</v>
      </c>
      <c r="P818" s="20">
        <v>1.0</v>
      </c>
      <c r="Q818" s="20">
        <v>0.0</v>
      </c>
      <c r="R818" s="20">
        <v>0.0</v>
      </c>
      <c r="S818" s="20">
        <v>2.0</v>
      </c>
      <c r="T818" s="2"/>
      <c r="U818" s="2"/>
    </row>
    <row r="819">
      <c r="A819" s="3" t="s">
        <v>15942</v>
      </c>
      <c r="B819" s="3" t="s">
        <v>14430</v>
      </c>
      <c r="C819" s="31">
        <v>46345.4375</v>
      </c>
      <c r="D819" s="31">
        <v>46345.45833333333</v>
      </c>
      <c r="E819" s="32">
        <v>0.5</v>
      </c>
      <c r="G819" s="2"/>
      <c r="H819" s="3" t="s">
        <v>14399</v>
      </c>
      <c r="I819" s="3" t="s">
        <v>14431</v>
      </c>
      <c r="J819" s="3" t="s">
        <v>14401</v>
      </c>
      <c r="K819" s="3" t="s">
        <v>14402</v>
      </c>
      <c r="L819" s="20">
        <v>3.0</v>
      </c>
      <c r="M819" s="3" t="s">
        <v>15440</v>
      </c>
      <c r="N819" s="3" t="s">
        <v>15460</v>
      </c>
      <c r="O819" s="3" t="s">
        <v>14550</v>
      </c>
      <c r="P819" s="20">
        <v>3.0</v>
      </c>
      <c r="Q819" s="20">
        <v>0.0</v>
      </c>
      <c r="R819" s="20">
        <v>0.0</v>
      </c>
      <c r="S819" s="20">
        <v>0.0</v>
      </c>
      <c r="T819" s="2"/>
      <c r="U819" s="2"/>
    </row>
    <row r="820">
      <c r="A820" s="3" t="s">
        <v>15943</v>
      </c>
      <c r="B820" s="3" t="s">
        <v>14438</v>
      </c>
      <c r="C820" s="31">
        <v>46345.58333333333</v>
      </c>
      <c r="D820" s="31">
        <v>46345.60416666667</v>
      </c>
      <c r="E820" s="32">
        <v>0.5</v>
      </c>
      <c r="G820" s="2"/>
      <c r="H820" s="3" t="s">
        <v>14399</v>
      </c>
      <c r="I820" s="3" t="s">
        <v>14431</v>
      </c>
      <c r="J820" s="3" t="s">
        <v>14401</v>
      </c>
      <c r="K820" s="3" t="s">
        <v>14402</v>
      </c>
      <c r="L820" s="20">
        <v>6.0</v>
      </c>
      <c r="M820" s="3" t="s">
        <v>15369</v>
      </c>
      <c r="N820" s="3" t="s">
        <v>15369</v>
      </c>
      <c r="O820" s="3" t="s">
        <v>15462</v>
      </c>
      <c r="P820" s="20">
        <v>1.0</v>
      </c>
      <c r="Q820" s="20">
        <v>3.0</v>
      </c>
      <c r="R820" s="20">
        <v>0.0</v>
      </c>
      <c r="S820" s="20">
        <v>2.0</v>
      </c>
      <c r="T820" s="2"/>
      <c r="U820" s="2"/>
    </row>
    <row r="821">
      <c r="A821" s="3" t="s">
        <v>15944</v>
      </c>
      <c r="B821" s="3" t="s">
        <v>15335</v>
      </c>
      <c r="C821" s="31">
        <v>46345.625</v>
      </c>
      <c r="D821" s="31">
        <v>46345.64583333333</v>
      </c>
      <c r="E821" s="32">
        <v>0.5</v>
      </c>
      <c r="G821" s="3" t="s">
        <v>15336</v>
      </c>
      <c r="H821" s="3" t="s">
        <v>14399</v>
      </c>
      <c r="I821" s="3" t="s">
        <v>14431</v>
      </c>
      <c r="J821" s="3" t="s">
        <v>14684</v>
      </c>
      <c r="K821" s="3" t="s">
        <v>14402</v>
      </c>
      <c r="L821" s="20">
        <v>11.0</v>
      </c>
      <c r="M821" s="3" t="s">
        <v>15481</v>
      </c>
      <c r="N821" s="3" t="s">
        <v>15482</v>
      </c>
      <c r="O821" s="3" t="s">
        <v>15945</v>
      </c>
      <c r="P821" s="20">
        <v>2.0</v>
      </c>
      <c r="Q821" s="20">
        <v>1.0</v>
      </c>
      <c r="R821" s="20">
        <v>0.0</v>
      </c>
      <c r="S821" s="20">
        <v>8.0</v>
      </c>
      <c r="T821" s="2"/>
      <c r="U821" s="2"/>
    </row>
    <row r="822">
      <c r="A822" s="3" t="s">
        <v>15946</v>
      </c>
      <c r="B822" s="3" t="s">
        <v>14920</v>
      </c>
      <c r="C822" s="31">
        <v>46346.47916666667</v>
      </c>
      <c r="D822" s="31">
        <v>46346.52083333333</v>
      </c>
      <c r="E822" s="32">
        <v>1.0</v>
      </c>
      <c r="G822" s="2"/>
      <c r="H822" s="3" t="s">
        <v>14399</v>
      </c>
      <c r="I822" s="3" t="s">
        <v>14431</v>
      </c>
      <c r="J822" s="3" t="s">
        <v>14684</v>
      </c>
      <c r="K822" s="3" t="s">
        <v>14402</v>
      </c>
      <c r="L822" s="20">
        <v>2.0</v>
      </c>
      <c r="M822" s="3" t="s">
        <v>15073</v>
      </c>
      <c r="N822" s="3" t="s">
        <v>15073</v>
      </c>
      <c r="O822" s="3" t="s">
        <v>14501</v>
      </c>
      <c r="P822" s="20">
        <v>2.0</v>
      </c>
      <c r="Q822" s="20">
        <v>0.0</v>
      </c>
      <c r="R822" s="20">
        <v>0.0</v>
      </c>
      <c r="S822" s="20">
        <v>0.0</v>
      </c>
      <c r="T822" s="2"/>
      <c r="U822" s="2"/>
    </row>
    <row r="823">
      <c r="A823" s="3" t="s">
        <v>15947</v>
      </c>
      <c r="B823" s="3" t="s">
        <v>15465</v>
      </c>
      <c r="C823" s="31">
        <v>46349.54166666667</v>
      </c>
      <c r="D823" s="31">
        <v>46349.5625</v>
      </c>
      <c r="E823" s="32">
        <v>0.5</v>
      </c>
      <c r="G823" s="3" t="s">
        <v>15466</v>
      </c>
      <c r="H823" s="3" t="s">
        <v>14399</v>
      </c>
      <c r="I823" s="3" t="s">
        <v>14431</v>
      </c>
      <c r="J823" s="3" t="s">
        <v>14684</v>
      </c>
      <c r="K823" s="3" t="s">
        <v>14402</v>
      </c>
      <c r="L823" s="20">
        <v>4.0</v>
      </c>
      <c r="M823" s="3" t="s">
        <v>15194</v>
      </c>
      <c r="N823" s="3" t="s">
        <v>15194</v>
      </c>
      <c r="O823" s="3" t="s">
        <v>14670</v>
      </c>
      <c r="P823" s="20">
        <v>2.0</v>
      </c>
      <c r="Q823" s="20">
        <v>0.0</v>
      </c>
      <c r="R823" s="20">
        <v>0.0</v>
      </c>
      <c r="S823" s="20">
        <v>2.0</v>
      </c>
      <c r="T823" s="2"/>
      <c r="U823" s="2"/>
    </row>
    <row r="824">
      <c r="A824" s="3" t="s">
        <v>15948</v>
      </c>
      <c r="B824" s="3" t="s">
        <v>14531</v>
      </c>
      <c r="C824" s="31">
        <v>46349.58333333333</v>
      </c>
      <c r="D824" s="31">
        <v>46349.60416666667</v>
      </c>
      <c r="E824" s="32">
        <v>0.5</v>
      </c>
      <c r="G824" s="2"/>
      <c r="H824" s="3" t="s">
        <v>14399</v>
      </c>
      <c r="I824" s="3" t="s">
        <v>14400</v>
      </c>
      <c r="J824" s="3" t="s">
        <v>14401</v>
      </c>
      <c r="K824" s="3" t="s">
        <v>14402</v>
      </c>
      <c r="L824" s="20">
        <v>3.0</v>
      </c>
      <c r="M824" s="3" t="s">
        <v>15376</v>
      </c>
      <c r="N824" s="3" t="s">
        <v>15376</v>
      </c>
      <c r="O824" s="3" t="s">
        <v>15377</v>
      </c>
      <c r="P824" s="20">
        <v>0.0</v>
      </c>
      <c r="Q824" s="20">
        <v>0.0</v>
      </c>
      <c r="R824" s="20">
        <v>0.0</v>
      </c>
      <c r="S824" s="20">
        <v>3.0</v>
      </c>
      <c r="T824" s="2"/>
      <c r="U824" s="2"/>
    </row>
    <row r="825">
      <c r="A825" s="3" t="s">
        <v>15949</v>
      </c>
      <c r="B825" s="3" t="s">
        <v>14828</v>
      </c>
      <c r="C825" s="31">
        <v>46349.60416666667</v>
      </c>
      <c r="D825" s="31">
        <v>46349.625</v>
      </c>
      <c r="E825" s="32">
        <v>0.5</v>
      </c>
      <c r="G825" s="3" t="s">
        <v>14912</v>
      </c>
      <c r="H825" s="3" t="s">
        <v>14399</v>
      </c>
      <c r="I825" s="3" t="s">
        <v>14431</v>
      </c>
      <c r="J825" s="3" t="s">
        <v>14684</v>
      </c>
      <c r="K825" s="3" t="s">
        <v>14402</v>
      </c>
      <c r="L825" s="20">
        <v>2.0</v>
      </c>
      <c r="M825" s="3" t="s">
        <v>15125</v>
      </c>
      <c r="N825" s="3" t="s">
        <v>15125</v>
      </c>
      <c r="O825" s="3" t="s">
        <v>14501</v>
      </c>
      <c r="P825" s="20">
        <v>2.0</v>
      </c>
      <c r="Q825" s="20">
        <v>0.0</v>
      </c>
      <c r="R825" s="20">
        <v>0.0</v>
      </c>
      <c r="S825" s="20">
        <v>0.0</v>
      </c>
      <c r="T825" s="2"/>
      <c r="U825" s="2"/>
    </row>
    <row r="826">
      <c r="A826" s="3" t="s">
        <v>15950</v>
      </c>
      <c r="B826" s="3" t="s">
        <v>14417</v>
      </c>
      <c r="C826" s="31">
        <v>46350.5</v>
      </c>
      <c r="D826" s="31">
        <v>46350.52083333333</v>
      </c>
      <c r="E826" s="32">
        <v>0.5</v>
      </c>
      <c r="G826" s="3" t="s">
        <v>15086</v>
      </c>
      <c r="H826" s="3" t="s">
        <v>14399</v>
      </c>
      <c r="I826" s="3" t="s">
        <v>14431</v>
      </c>
      <c r="J826" s="3" t="s">
        <v>14401</v>
      </c>
      <c r="K826" s="3" t="s">
        <v>14402</v>
      </c>
      <c r="L826" s="20">
        <v>3.0</v>
      </c>
      <c r="M826" s="3" t="s">
        <v>15315</v>
      </c>
      <c r="N826" s="3" t="s">
        <v>15316</v>
      </c>
      <c r="O826" s="3" t="s">
        <v>15453</v>
      </c>
      <c r="P826" s="20">
        <v>2.0</v>
      </c>
      <c r="Q826" s="20">
        <v>0.0</v>
      </c>
      <c r="R826" s="20">
        <v>1.0</v>
      </c>
      <c r="S826" s="20">
        <v>0.0</v>
      </c>
      <c r="T826" s="2"/>
      <c r="U826" s="2"/>
    </row>
    <row r="827">
      <c r="A827" s="3" t="s">
        <v>15951</v>
      </c>
      <c r="B827" s="3" t="s">
        <v>15082</v>
      </c>
      <c r="C827" s="31">
        <v>46350.5625</v>
      </c>
      <c r="D827" s="31">
        <v>46350.58333333333</v>
      </c>
      <c r="E827" s="32">
        <v>0.5</v>
      </c>
      <c r="G827" s="2"/>
      <c r="H827" s="3" t="s">
        <v>14399</v>
      </c>
      <c r="I827" s="3" t="s">
        <v>14431</v>
      </c>
      <c r="J827" s="3" t="s">
        <v>14684</v>
      </c>
      <c r="K827" s="3" t="s">
        <v>14402</v>
      </c>
      <c r="L827" s="20">
        <v>2.0</v>
      </c>
      <c r="M827" s="3" t="s">
        <v>15312</v>
      </c>
      <c r="N827" s="3" t="s">
        <v>15312</v>
      </c>
      <c r="O827" s="3" t="s">
        <v>14501</v>
      </c>
      <c r="P827" s="20">
        <v>2.0</v>
      </c>
      <c r="Q827" s="20">
        <v>0.0</v>
      </c>
      <c r="R827" s="20">
        <v>0.0</v>
      </c>
      <c r="S827" s="20">
        <v>0.0</v>
      </c>
      <c r="T827" s="2"/>
      <c r="U827" s="2"/>
    </row>
    <row r="828">
      <c r="A828" s="3" t="s">
        <v>15952</v>
      </c>
      <c r="B828" s="3" t="s">
        <v>15090</v>
      </c>
      <c r="C828" s="31">
        <v>46351.41666666667</v>
      </c>
      <c r="D828" s="31">
        <v>46351.4375</v>
      </c>
      <c r="E828" s="32">
        <v>0.5</v>
      </c>
      <c r="G828" s="2"/>
      <c r="H828" s="3" t="s">
        <v>14399</v>
      </c>
      <c r="I828" s="3" t="s">
        <v>14431</v>
      </c>
      <c r="J828" s="3" t="s">
        <v>14612</v>
      </c>
      <c r="K828" s="3" t="s">
        <v>14402</v>
      </c>
      <c r="L828" s="20">
        <v>2.0</v>
      </c>
      <c r="M828" s="3" t="s">
        <v>14626</v>
      </c>
      <c r="N828" s="3" t="s">
        <v>14626</v>
      </c>
      <c r="O828" s="3" t="s">
        <v>14501</v>
      </c>
      <c r="P828" s="20">
        <v>2.0</v>
      </c>
      <c r="Q828" s="20">
        <v>0.0</v>
      </c>
      <c r="R828" s="20">
        <v>0.0</v>
      </c>
      <c r="S828" s="20">
        <v>0.0</v>
      </c>
      <c r="T828" s="2"/>
      <c r="U828" s="2"/>
    </row>
    <row r="829">
      <c r="A829" s="3" t="s">
        <v>15953</v>
      </c>
      <c r="B829" s="3" t="s">
        <v>14782</v>
      </c>
      <c r="C829" s="31">
        <v>46352.47916666667</v>
      </c>
      <c r="D829" s="31">
        <v>46352.5</v>
      </c>
      <c r="E829" s="32">
        <v>0.5</v>
      </c>
      <c r="G829" s="2"/>
      <c r="H829" s="3" t="s">
        <v>14399</v>
      </c>
      <c r="I829" s="3" t="s">
        <v>14431</v>
      </c>
      <c r="J829" s="3" t="s">
        <v>14401</v>
      </c>
      <c r="K829" s="3" t="s">
        <v>14402</v>
      </c>
      <c r="L829" s="20">
        <v>5.0</v>
      </c>
      <c r="M829" s="3" t="s">
        <v>15419</v>
      </c>
      <c r="N829" s="3" t="s">
        <v>15419</v>
      </c>
      <c r="O829" s="3" t="s">
        <v>14529</v>
      </c>
      <c r="P829" s="20">
        <v>5.0</v>
      </c>
      <c r="Q829" s="20">
        <v>0.0</v>
      </c>
      <c r="R829" s="20">
        <v>0.0</v>
      </c>
      <c r="S829" s="20">
        <v>0.0</v>
      </c>
      <c r="T829" s="2"/>
      <c r="U829" s="2"/>
    </row>
    <row r="830">
      <c r="A830" s="3" t="s">
        <v>15954</v>
      </c>
      <c r="B830" s="3" t="s">
        <v>15213</v>
      </c>
      <c r="C830" s="31">
        <v>46352.5</v>
      </c>
      <c r="D830" s="31">
        <v>46352.52083333333</v>
      </c>
      <c r="E830" s="32">
        <v>0.5</v>
      </c>
      <c r="G830" s="2"/>
      <c r="H830" s="3" t="s">
        <v>14399</v>
      </c>
      <c r="I830" s="3" t="s">
        <v>14431</v>
      </c>
      <c r="J830" s="3" t="s">
        <v>14684</v>
      </c>
      <c r="K830" s="3" t="s">
        <v>14402</v>
      </c>
      <c r="L830" s="20">
        <v>2.0</v>
      </c>
      <c r="M830" s="3" t="s">
        <v>15214</v>
      </c>
      <c r="N830" s="3" t="s">
        <v>15214</v>
      </c>
      <c r="O830" s="3" t="s">
        <v>14501</v>
      </c>
      <c r="P830" s="20">
        <v>2.0</v>
      </c>
      <c r="Q830" s="20">
        <v>0.0</v>
      </c>
      <c r="R830" s="20">
        <v>0.0</v>
      </c>
      <c r="S830" s="20">
        <v>0.0</v>
      </c>
      <c r="T830" s="2"/>
      <c r="U830" s="2"/>
    </row>
    <row r="831">
      <c r="A831" s="3" t="s">
        <v>15955</v>
      </c>
      <c r="B831" s="3" t="s">
        <v>14837</v>
      </c>
      <c r="C831" s="31">
        <v>46353.39583333333</v>
      </c>
      <c r="D831" s="31">
        <v>46353.41666666667</v>
      </c>
      <c r="E831" s="32">
        <v>0.5</v>
      </c>
      <c r="F831" s="2"/>
      <c r="G831" s="2"/>
      <c r="H831" s="3" t="s">
        <v>14399</v>
      </c>
      <c r="I831" s="3" t="s">
        <v>14431</v>
      </c>
      <c r="J831" s="3" t="s">
        <v>14684</v>
      </c>
      <c r="K831" s="3" t="s">
        <v>14402</v>
      </c>
      <c r="L831" s="20">
        <v>5.0</v>
      </c>
      <c r="M831" s="3" t="s">
        <v>15434</v>
      </c>
      <c r="N831" s="3" t="s">
        <v>15434</v>
      </c>
      <c r="O831" s="3" t="s">
        <v>15435</v>
      </c>
      <c r="P831" s="20">
        <v>2.0</v>
      </c>
      <c r="Q831" s="20">
        <v>0.0</v>
      </c>
      <c r="R831" s="20">
        <v>0.0</v>
      </c>
      <c r="S831" s="20">
        <v>3.0</v>
      </c>
      <c r="T831" s="2"/>
      <c r="U831" s="2"/>
    </row>
    <row r="832">
      <c r="A832" s="3" t="s">
        <v>15956</v>
      </c>
      <c r="B832" s="3" t="s">
        <v>14508</v>
      </c>
      <c r="C832" s="31">
        <v>46353.41666666667</v>
      </c>
      <c r="D832" s="31">
        <v>46353.4375</v>
      </c>
      <c r="E832" s="32">
        <v>0.5</v>
      </c>
      <c r="F832" s="2"/>
      <c r="G832" s="2"/>
      <c r="H832" s="3" t="s">
        <v>14399</v>
      </c>
      <c r="I832" s="3" t="s">
        <v>14431</v>
      </c>
      <c r="J832" s="3" t="s">
        <v>14684</v>
      </c>
      <c r="K832" s="3" t="s">
        <v>14402</v>
      </c>
      <c r="L832" s="20">
        <v>4.0</v>
      </c>
      <c r="M832" s="3" t="s">
        <v>15344</v>
      </c>
      <c r="N832" s="3" t="s">
        <v>15344</v>
      </c>
      <c r="O832" s="3" t="s">
        <v>14493</v>
      </c>
      <c r="P832" s="20">
        <v>2.0</v>
      </c>
      <c r="Q832" s="20">
        <v>0.0</v>
      </c>
      <c r="R832" s="20">
        <v>0.0</v>
      </c>
      <c r="S832" s="20">
        <v>2.0</v>
      </c>
      <c r="T832" s="2"/>
      <c r="U832" s="2"/>
    </row>
    <row r="833">
      <c r="A833" s="3" t="s">
        <v>15957</v>
      </c>
      <c r="B833" s="3" t="s">
        <v>14920</v>
      </c>
      <c r="C833" s="31">
        <v>46353.47916666667</v>
      </c>
      <c r="D833" s="31">
        <v>46353.52083333333</v>
      </c>
      <c r="E833" s="32">
        <v>1.0</v>
      </c>
      <c r="G833" s="2"/>
      <c r="H833" s="3" t="s">
        <v>14399</v>
      </c>
      <c r="I833" s="3" t="s">
        <v>14431</v>
      </c>
      <c r="J833" s="3" t="s">
        <v>14684</v>
      </c>
      <c r="K833" s="3" t="s">
        <v>14402</v>
      </c>
      <c r="L833" s="20">
        <v>2.0</v>
      </c>
      <c r="M833" s="3" t="s">
        <v>15073</v>
      </c>
      <c r="N833" s="3" t="s">
        <v>15073</v>
      </c>
      <c r="O833" s="3" t="s">
        <v>14501</v>
      </c>
      <c r="P833" s="20">
        <v>2.0</v>
      </c>
      <c r="Q833" s="20">
        <v>0.0</v>
      </c>
      <c r="R833" s="20">
        <v>0.0</v>
      </c>
      <c r="S833" s="20">
        <v>0.0</v>
      </c>
      <c r="T833" s="2"/>
      <c r="U833" s="2"/>
    </row>
    <row r="834">
      <c r="A834" s="3" t="s">
        <v>15958</v>
      </c>
      <c r="B834" s="3" t="s">
        <v>14572</v>
      </c>
      <c r="C834" s="31">
        <v>46356.5625</v>
      </c>
      <c r="D834" s="31">
        <v>46356.58333333333</v>
      </c>
      <c r="E834" s="32">
        <v>0.5</v>
      </c>
      <c r="G834" s="2"/>
      <c r="H834" s="3" t="s">
        <v>14399</v>
      </c>
      <c r="I834" s="3" t="s">
        <v>14431</v>
      </c>
      <c r="J834" s="3" t="s">
        <v>14401</v>
      </c>
      <c r="K834" s="3" t="s">
        <v>14402</v>
      </c>
      <c r="L834" s="20">
        <v>4.0</v>
      </c>
      <c r="M834" s="3" t="s">
        <v>15359</v>
      </c>
      <c r="N834" s="3" t="s">
        <v>15359</v>
      </c>
      <c r="O834" s="3" t="s">
        <v>14445</v>
      </c>
      <c r="P834" s="20">
        <v>3.0</v>
      </c>
      <c r="Q834" s="20">
        <v>1.0</v>
      </c>
      <c r="R834" s="20">
        <v>0.0</v>
      </c>
      <c r="S834" s="20">
        <v>0.0</v>
      </c>
      <c r="T834" s="2"/>
      <c r="U834" s="2"/>
    </row>
    <row r="835">
      <c r="A835" s="3" t="s">
        <v>15959</v>
      </c>
      <c r="B835" s="3" t="s">
        <v>14828</v>
      </c>
      <c r="C835" s="31">
        <v>46356.60416666667</v>
      </c>
      <c r="D835" s="31">
        <v>46356.625</v>
      </c>
      <c r="E835" s="32">
        <v>0.5</v>
      </c>
      <c r="G835" s="3" t="s">
        <v>14912</v>
      </c>
      <c r="H835" s="3" t="s">
        <v>14399</v>
      </c>
      <c r="I835" s="3" t="s">
        <v>14431</v>
      </c>
      <c r="J835" s="3" t="s">
        <v>14684</v>
      </c>
      <c r="K835" s="3" t="s">
        <v>14402</v>
      </c>
      <c r="L835" s="20">
        <v>2.0</v>
      </c>
      <c r="M835" s="3" t="s">
        <v>15125</v>
      </c>
      <c r="N835" s="3" t="s">
        <v>15125</v>
      </c>
      <c r="O835" s="3" t="s">
        <v>14501</v>
      </c>
      <c r="P835" s="20">
        <v>2.0</v>
      </c>
      <c r="Q835" s="20">
        <v>0.0</v>
      </c>
      <c r="R835" s="20">
        <v>0.0</v>
      </c>
      <c r="S835" s="20">
        <v>0.0</v>
      </c>
      <c r="T835" s="2"/>
      <c r="U835" s="2"/>
    </row>
    <row r="836">
      <c r="A836" s="3" t="s">
        <v>15960</v>
      </c>
      <c r="B836" s="3" t="s">
        <v>14417</v>
      </c>
      <c r="C836" s="31">
        <v>46357.5</v>
      </c>
      <c r="D836" s="31">
        <v>46357.52083333333</v>
      </c>
      <c r="E836" s="32">
        <v>0.5</v>
      </c>
      <c r="F836" s="2"/>
      <c r="G836" s="3" t="s">
        <v>15086</v>
      </c>
      <c r="H836" s="3" t="s">
        <v>14399</v>
      </c>
      <c r="I836" s="3" t="s">
        <v>14431</v>
      </c>
      <c r="J836" s="3" t="s">
        <v>14401</v>
      </c>
      <c r="K836" s="3" t="s">
        <v>14402</v>
      </c>
      <c r="L836" s="20">
        <v>3.0</v>
      </c>
      <c r="M836" s="3" t="s">
        <v>15315</v>
      </c>
      <c r="N836" s="3" t="s">
        <v>15316</v>
      </c>
      <c r="O836" s="3" t="s">
        <v>15453</v>
      </c>
      <c r="P836" s="20">
        <v>2.0</v>
      </c>
      <c r="Q836" s="20">
        <v>0.0</v>
      </c>
      <c r="R836" s="20">
        <v>1.0</v>
      </c>
      <c r="S836" s="20">
        <v>0.0</v>
      </c>
      <c r="T836" s="2"/>
      <c r="U836" s="2"/>
    </row>
    <row r="837">
      <c r="A837" s="3" t="s">
        <v>15961</v>
      </c>
      <c r="B837" s="3" t="s">
        <v>15157</v>
      </c>
      <c r="C837" s="31">
        <v>46357.58333333333</v>
      </c>
      <c r="D837" s="31">
        <v>46357.60416666667</v>
      </c>
      <c r="E837" s="32">
        <v>0.5</v>
      </c>
      <c r="G837" s="3" t="s">
        <v>15158</v>
      </c>
      <c r="H837" s="3" t="s">
        <v>14399</v>
      </c>
      <c r="I837" s="3" t="s">
        <v>14431</v>
      </c>
      <c r="J837" s="3" t="s">
        <v>14401</v>
      </c>
      <c r="K837" s="3" t="s">
        <v>14402</v>
      </c>
      <c r="L837" s="20">
        <v>6.0</v>
      </c>
      <c r="M837" s="3" t="s">
        <v>15394</v>
      </c>
      <c r="N837" s="3" t="s">
        <v>15395</v>
      </c>
      <c r="O837" s="3" t="s">
        <v>15396</v>
      </c>
      <c r="P837" s="20">
        <v>1.0</v>
      </c>
      <c r="Q837" s="20">
        <v>0.0</v>
      </c>
      <c r="R837" s="20">
        <v>1.0</v>
      </c>
      <c r="S837" s="20">
        <v>4.0</v>
      </c>
      <c r="T837" s="2"/>
      <c r="U837" s="2"/>
    </row>
    <row r="838">
      <c r="A838" s="3" t="s">
        <v>15962</v>
      </c>
      <c r="B838" s="3" t="s">
        <v>15090</v>
      </c>
      <c r="C838" s="31">
        <v>46358.41666666667</v>
      </c>
      <c r="D838" s="31">
        <v>46358.4375</v>
      </c>
      <c r="E838" s="32">
        <v>0.5</v>
      </c>
      <c r="F838" s="2"/>
      <c r="G838" s="2"/>
      <c r="H838" s="3" t="s">
        <v>14399</v>
      </c>
      <c r="I838" s="3" t="s">
        <v>14431</v>
      </c>
      <c r="J838" s="3" t="s">
        <v>14612</v>
      </c>
      <c r="K838" s="3" t="s">
        <v>14402</v>
      </c>
      <c r="L838" s="20">
        <v>2.0</v>
      </c>
      <c r="M838" s="3" t="s">
        <v>14626</v>
      </c>
      <c r="N838" s="3" t="s">
        <v>14626</v>
      </c>
      <c r="O838" s="3" t="s">
        <v>14501</v>
      </c>
      <c r="P838" s="20">
        <v>2.0</v>
      </c>
      <c r="Q838" s="20">
        <v>0.0</v>
      </c>
      <c r="R838" s="20">
        <v>0.0</v>
      </c>
      <c r="S838" s="20">
        <v>0.0</v>
      </c>
      <c r="T838" s="2"/>
      <c r="U838" s="2"/>
    </row>
    <row r="839">
      <c r="A839" s="3" t="s">
        <v>15963</v>
      </c>
      <c r="B839" s="3" t="s">
        <v>14548</v>
      </c>
      <c r="C839" s="31">
        <v>46358.54166666667</v>
      </c>
      <c r="D839" s="31">
        <v>46358.5625</v>
      </c>
      <c r="E839" s="32">
        <v>0.5</v>
      </c>
      <c r="G839" s="2"/>
      <c r="H839" s="3" t="s">
        <v>14399</v>
      </c>
      <c r="I839" s="3" t="s">
        <v>14431</v>
      </c>
      <c r="J839" s="3" t="s">
        <v>14401</v>
      </c>
      <c r="K839" s="3" t="s">
        <v>14402</v>
      </c>
      <c r="L839" s="20">
        <v>3.0</v>
      </c>
      <c r="M839" s="3" t="s">
        <v>15332</v>
      </c>
      <c r="N839" s="3" t="s">
        <v>15332</v>
      </c>
      <c r="O839" s="3" t="s">
        <v>14550</v>
      </c>
      <c r="P839" s="20">
        <v>3.0</v>
      </c>
      <c r="Q839" s="20">
        <v>0.0</v>
      </c>
      <c r="R839" s="20">
        <v>0.0</v>
      </c>
      <c r="S839" s="20">
        <v>0.0</v>
      </c>
      <c r="T839" s="2"/>
      <c r="U839" s="2"/>
    </row>
    <row r="840">
      <c r="A840" s="3" t="s">
        <v>15964</v>
      </c>
      <c r="B840" s="3" t="s">
        <v>15493</v>
      </c>
      <c r="C840" s="31">
        <v>46359.35416666667</v>
      </c>
      <c r="D840" s="31">
        <v>46359.375</v>
      </c>
      <c r="E840" s="32">
        <v>0.5</v>
      </c>
      <c r="G840" s="2"/>
      <c r="H840" s="3" t="s">
        <v>14399</v>
      </c>
      <c r="I840" s="3" t="s">
        <v>14431</v>
      </c>
      <c r="J840" s="3" t="s">
        <v>14684</v>
      </c>
      <c r="K840" s="3" t="s">
        <v>14402</v>
      </c>
      <c r="L840" s="20">
        <v>4.0</v>
      </c>
      <c r="M840" s="3" t="s">
        <v>15415</v>
      </c>
      <c r="N840" s="3" t="s">
        <v>15415</v>
      </c>
      <c r="O840" s="3" t="s">
        <v>14593</v>
      </c>
      <c r="P840" s="20">
        <v>1.0</v>
      </c>
      <c r="Q840" s="20">
        <v>0.0</v>
      </c>
      <c r="R840" s="20">
        <v>0.0</v>
      </c>
      <c r="S840" s="20">
        <v>3.0</v>
      </c>
      <c r="T840" s="2"/>
      <c r="U840" s="2"/>
    </row>
    <row r="841">
      <c r="A841" s="3" t="s">
        <v>15965</v>
      </c>
      <c r="B841" s="3" t="s">
        <v>15201</v>
      </c>
      <c r="C841" s="31">
        <v>46359.39583333333</v>
      </c>
      <c r="D841" s="31">
        <v>46359.41666666667</v>
      </c>
      <c r="E841" s="32">
        <v>0.5</v>
      </c>
      <c r="G841" s="2"/>
      <c r="H841" s="3" t="s">
        <v>14399</v>
      </c>
      <c r="I841" s="3" t="s">
        <v>14431</v>
      </c>
      <c r="J841" s="3" t="s">
        <v>14425</v>
      </c>
      <c r="K841" s="3" t="s">
        <v>14402</v>
      </c>
      <c r="L841" s="20">
        <v>6.0</v>
      </c>
      <c r="M841" s="3" t="s">
        <v>15417</v>
      </c>
      <c r="N841" s="3" t="s">
        <v>15417</v>
      </c>
      <c r="O841" s="3" t="s">
        <v>14449</v>
      </c>
      <c r="P841" s="20">
        <v>4.0</v>
      </c>
      <c r="Q841" s="20">
        <v>0.0</v>
      </c>
      <c r="R841" s="20">
        <v>0.0</v>
      </c>
      <c r="S841" s="20">
        <v>2.0</v>
      </c>
      <c r="T841" s="2"/>
      <c r="U841" s="2"/>
    </row>
    <row r="842">
      <c r="A842" s="3" t="s">
        <v>15966</v>
      </c>
      <c r="B842" s="3" t="s">
        <v>14430</v>
      </c>
      <c r="C842" s="31">
        <v>46359.4375</v>
      </c>
      <c r="D842" s="31">
        <v>46359.45833333333</v>
      </c>
      <c r="E842" s="32">
        <v>0.5</v>
      </c>
      <c r="G842" s="2"/>
      <c r="H842" s="3" t="s">
        <v>14399</v>
      </c>
      <c r="I842" s="3" t="s">
        <v>14431</v>
      </c>
      <c r="J842" s="3" t="s">
        <v>14401</v>
      </c>
      <c r="K842" s="3" t="s">
        <v>14402</v>
      </c>
      <c r="L842" s="20">
        <v>3.0</v>
      </c>
      <c r="M842" s="3" t="s">
        <v>15440</v>
      </c>
      <c r="N842" s="3" t="s">
        <v>15460</v>
      </c>
      <c r="O842" s="3" t="s">
        <v>14550</v>
      </c>
      <c r="P842" s="20">
        <v>3.0</v>
      </c>
      <c r="Q842" s="20">
        <v>0.0</v>
      </c>
      <c r="R842" s="20">
        <v>0.0</v>
      </c>
      <c r="S842" s="20">
        <v>0.0</v>
      </c>
      <c r="T842" s="2"/>
      <c r="U842" s="2"/>
    </row>
    <row r="843">
      <c r="A843" s="3" t="s">
        <v>15967</v>
      </c>
      <c r="B843" s="3" t="s">
        <v>14438</v>
      </c>
      <c r="C843" s="31">
        <v>46359.58333333333</v>
      </c>
      <c r="D843" s="31">
        <v>46359.60416666667</v>
      </c>
      <c r="E843" s="32">
        <v>0.5</v>
      </c>
      <c r="G843" s="2"/>
      <c r="H843" s="3" t="s">
        <v>14399</v>
      </c>
      <c r="I843" s="3" t="s">
        <v>14431</v>
      </c>
      <c r="J843" s="3" t="s">
        <v>14401</v>
      </c>
      <c r="K843" s="3" t="s">
        <v>14402</v>
      </c>
      <c r="L843" s="20">
        <v>6.0</v>
      </c>
      <c r="M843" s="3" t="s">
        <v>15369</v>
      </c>
      <c r="N843" s="3" t="s">
        <v>15369</v>
      </c>
      <c r="O843" s="3" t="s">
        <v>15462</v>
      </c>
      <c r="P843" s="20">
        <v>1.0</v>
      </c>
      <c r="Q843" s="20">
        <v>3.0</v>
      </c>
      <c r="R843" s="20">
        <v>0.0</v>
      </c>
      <c r="S843" s="20">
        <v>2.0</v>
      </c>
      <c r="T843" s="2"/>
      <c r="U843" s="2"/>
    </row>
    <row r="844">
      <c r="A844" s="3" t="s">
        <v>15968</v>
      </c>
      <c r="B844" s="3" t="s">
        <v>15109</v>
      </c>
      <c r="C844" s="31">
        <v>46359.64583333333</v>
      </c>
      <c r="D844" s="31">
        <v>46359.66666666667</v>
      </c>
      <c r="E844" s="32">
        <v>0.5</v>
      </c>
      <c r="F844" s="2"/>
      <c r="G844" s="3" t="s">
        <v>15110</v>
      </c>
      <c r="H844" s="3" t="s">
        <v>14399</v>
      </c>
      <c r="I844" s="3" t="s">
        <v>14431</v>
      </c>
      <c r="J844" s="3" t="s">
        <v>14684</v>
      </c>
      <c r="K844" s="3" t="s">
        <v>14402</v>
      </c>
      <c r="L844" s="20">
        <v>6.0</v>
      </c>
      <c r="M844" s="3" t="s">
        <v>15497</v>
      </c>
      <c r="N844" s="3" t="s">
        <v>15497</v>
      </c>
      <c r="O844" s="3" t="s">
        <v>15498</v>
      </c>
      <c r="P844" s="20">
        <v>3.0</v>
      </c>
      <c r="Q844" s="20">
        <v>1.0</v>
      </c>
      <c r="R844" s="20">
        <v>1.0</v>
      </c>
      <c r="S844" s="20">
        <v>1.0</v>
      </c>
      <c r="T844" s="2"/>
      <c r="U844" s="2"/>
    </row>
    <row r="845">
      <c r="A845" s="3" t="s">
        <v>15969</v>
      </c>
      <c r="B845" s="3" t="s">
        <v>14407</v>
      </c>
      <c r="C845" s="31">
        <v>46360.39583333333</v>
      </c>
      <c r="D845" s="31">
        <v>46360.41666666667</v>
      </c>
      <c r="E845" s="32">
        <v>0.5</v>
      </c>
      <c r="G845" s="5" t="s">
        <v>15430</v>
      </c>
      <c r="H845" s="3" t="s">
        <v>14399</v>
      </c>
      <c r="I845" s="3" t="s">
        <v>14746</v>
      </c>
      <c r="J845" s="3" t="s">
        <v>14401</v>
      </c>
      <c r="K845" s="3" t="s">
        <v>14402</v>
      </c>
      <c r="L845" s="20">
        <v>3.0</v>
      </c>
      <c r="M845" s="3" t="s">
        <v>15431</v>
      </c>
      <c r="N845" s="3" t="s">
        <v>15431</v>
      </c>
      <c r="O845" s="3" t="s">
        <v>15432</v>
      </c>
      <c r="P845" s="20">
        <v>1.0</v>
      </c>
      <c r="Q845" s="20">
        <v>2.0</v>
      </c>
      <c r="R845" s="20">
        <v>0.0</v>
      </c>
      <c r="S845" s="20">
        <v>0.0</v>
      </c>
      <c r="T845" s="2"/>
      <c r="U845" s="2"/>
    </row>
    <row r="846">
      <c r="A846" s="3" t="s">
        <v>15970</v>
      </c>
      <c r="B846" s="3" t="s">
        <v>14920</v>
      </c>
      <c r="C846" s="31">
        <v>46360.47916666667</v>
      </c>
      <c r="D846" s="31">
        <v>46360.52083333333</v>
      </c>
      <c r="E846" s="32">
        <v>1.0</v>
      </c>
      <c r="G846" s="2"/>
      <c r="H846" s="3" t="s">
        <v>14399</v>
      </c>
      <c r="I846" s="3" t="s">
        <v>14431</v>
      </c>
      <c r="J846" s="3" t="s">
        <v>14684</v>
      </c>
      <c r="K846" s="3" t="s">
        <v>14402</v>
      </c>
      <c r="L846" s="20">
        <v>2.0</v>
      </c>
      <c r="M846" s="3" t="s">
        <v>15073</v>
      </c>
      <c r="N846" s="3" t="s">
        <v>15073</v>
      </c>
      <c r="O846" s="3" t="s">
        <v>14501</v>
      </c>
      <c r="P846" s="20">
        <v>2.0</v>
      </c>
      <c r="Q846" s="20">
        <v>0.0</v>
      </c>
      <c r="R846" s="20">
        <v>0.0</v>
      </c>
      <c r="S846" s="20">
        <v>0.0</v>
      </c>
      <c r="T846" s="2"/>
      <c r="U846" s="2"/>
    </row>
    <row r="847">
      <c r="A847" s="3" t="s">
        <v>15971</v>
      </c>
      <c r="B847" s="3" t="s">
        <v>14442</v>
      </c>
      <c r="C847" s="31">
        <v>46360.54166666667</v>
      </c>
      <c r="D847" s="31">
        <v>46360.5625</v>
      </c>
      <c r="E847" s="32">
        <v>0.5</v>
      </c>
      <c r="G847" s="2"/>
      <c r="H847" s="3" t="s">
        <v>14399</v>
      </c>
      <c r="I847" s="3" t="s">
        <v>14431</v>
      </c>
      <c r="J847" s="3" t="s">
        <v>14684</v>
      </c>
      <c r="K847" s="3" t="s">
        <v>14402</v>
      </c>
      <c r="L847" s="20">
        <v>5.0</v>
      </c>
      <c r="M847" s="3" t="s">
        <v>14812</v>
      </c>
      <c r="N847" s="3" t="s">
        <v>14813</v>
      </c>
      <c r="O847" s="3" t="s">
        <v>14609</v>
      </c>
      <c r="P847" s="20">
        <v>2.0</v>
      </c>
      <c r="Q847" s="20">
        <v>0.0</v>
      </c>
      <c r="R847" s="20">
        <v>0.0</v>
      </c>
      <c r="S847" s="20">
        <v>3.0</v>
      </c>
      <c r="T847" s="2"/>
      <c r="U847" s="2"/>
    </row>
    <row r="848">
      <c r="A848" s="3" t="s">
        <v>15972</v>
      </c>
      <c r="B848" s="3" t="s">
        <v>15465</v>
      </c>
      <c r="C848" s="31">
        <v>46363.54166666667</v>
      </c>
      <c r="D848" s="31">
        <v>46363.5625</v>
      </c>
      <c r="E848" s="32">
        <v>0.5</v>
      </c>
      <c r="G848" s="3" t="s">
        <v>15466</v>
      </c>
      <c r="H848" s="3" t="s">
        <v>14399</v>
      </c>
      <c r="I848" s="3" t="s">
        <v>14431</v>
      </c>
      <c r="J848" s="3" t="s">
        <v>14684</v>
      </c>
      <c r="K848" s="3" t="s">
        <v>14402</v>
      </c>
      <c r="L848" s="20">
        <v>4.0</v>
      </c>
      <c r="M848" s="3" t="s">
        <v>15194</v>
      </c>
      <c r="N848" s="3" t="s">
        <v>15194</v>
      </c>
      <c r="O848" s="3" t="s">
        <v>14670</v>
      </c>
      <c r="P848" s="20">
        <v>2.0</v>
      </c>
      <c r="Q848" s="20">
        <v>0.0</v>
      </c>
      <c r="R848" s="20">
        <v>0.0</v>
      </c>
      <c r="S848" s="20">
        <v>2.0</v>
      </c>
      <c r="T848" s="2"/>
      <c r="U848" s="2"/>
    </row>
    <row r="849">
      <c r="A849" s="3" t="s">
        <v>15973</v>
      </c>
      <c r="B849" s="3" t="s">
        <v>14531</v>
      </c>
      <c r="C849" s="31">
        <v>46363.58333333333</v>
      </c>
      <c r="D849" s="31">
        <v>46363.60416666667</v>
      </c>
      <c r="E849" s="32">
        <v>0.5</v>
      </c>
      <c r="F849" s="2"/>
      <c r="G849" s="2"/>
      <c r="H849" s="3" t="s">
        <v>14399</v>
      </c>
      <c r="I849" s="3" t="s">
        <v>14400</v>
      </c>
      <c r="J849" s="3" t="s">
        <v>14401</v>
      </c>
      <c r="K849" s="3" t="s">
        <v>14402</v>
      </c>
      <c r="L849" s="20">
        <v>3.0</v>
      </c>
      <c r="M849" s="3" t="s">
        <v>15376</v>
      </c>
      <c r="N849" s="3" t="s">
        <v>15376</v>
      </c>
      <c r="O849" s="3" t="s">
        <v>15377</v>
      </c>
      <c r="P849" s="20">
        <v>0.0</v>
      </c>
      <c r="Q849" s="20">
        <v>0.0</v>
      </c>
      <c r="R849" s="20">
        <v>0.0</v>
      </c>
      <c r="S849" s="20">
        <v>3.0</v>
      </c>
      <c r="T849" s="2"/>
      <c r="U849" s="2"/>
    </row>
    <row r="850">
      <c r="A850" s="3" t="s">
        <v>15974</v>
      </c>
      <c r="B850" s="3" t="s">
        <v>14828</v>
      </c>
      <c r="C850" s="31">
        <v>46363.60416666667</v>
      </c>
      <c r="D850" s="31">
        <v>46363.625</v>
      </c>
      <c r="E850" s="32">
        <v>0.5</v>
      </c>
      <c r="G850" s="3" t="s">
        <v>14912</v>
      </c>
      <c r="H850" s="3" t="s">
        <v>14399</v>
      </c>
      <c r="I850" s="3" t="s">
        <v>14431</v>
      </c>
      <c r="J850" s="3" t="s">
        <v>14684</v>
      </c>
      <c r="K850" s="3" t="s">
        <v>14402</v>
      </c>
      <c r="L850" s="20">
        <v>2.0</v>
      </c>
      <c r="M850" s="3" t="s">
        <v>15125</v>
      </c>
      <c r="N850" s="3" t="s">
        <v>15125</v>
      </c>
      <c r="O850" s="3" t="s">
        <v>14501</v>
      </c>
      <c r="P850" s="20">
        <v>2.0</v>
      </c>
      <c r="Q850" s="20">
        <v>0.0</v>
      </c>
      <c r="R850" s="20">
        <v>0.0</v>
      </c>
      <c r="S850" s="20">
        <v>0.0</v>
      </c>
      <c r="T850" s="2"/>
      <c r="U850" s="2"/>
    </row>
    <row r="851">
      <c r="A851" s="3" t="s">
        <v>15975</v>
      </c>
      <c r="B851" s="3" t="s">
        <v>14417</v>
      </c>
      <c r="C851" s="31">
        <v>46364.5</v>
      </c>
      <c r="D851" s="31">
        <v>46364.52083333333</v>
      </c>
      <c r="E851" s="32">
        <v>0.5</v>
      </c>
      <c r="G851" s="3" t="s">
        <v>15086</v>
      </c>
      <c r="H851" s="3" t="s">
        <v>14399</v>
      </c>
      <c r="I851" s="3" t="s">
        <v>14431</v>
      </c>
      <c r="J851" s="3" t="s">
        <v>14401</v>
      </c>
      <c r="K851" s="3" t="s">
        <v>14402</v>
      </c>
      <c r="L851" s="20">
        <v>3.0</v>
      </c>
      <c r="M851" s="3" t="s">
        <v>15315</v>
      </c>
      <c r="N851" s="3" t="s">
        <v>15316</v>
      </c>
      <c r="O851" s="3" t="s">
        <v>15453</v>
      </c>
      <c r="P851" s="20">
        <v>2.0</v>
      </c>
      <c r="Q851" s="20">
        <v>0.0</v>
      </c>
      <c r="R851" s="20">
        <v>1.0</v>
      </c>
      <c r="S851" s="20">
        <v>0.0</v>
      </c>
      <c r="T851" s="2"/>
      <c r="U851" s="2"/>
    </row>
    <row r="852">
      <c r="A852" s="3" t="s">
        <v>15976</v>
      </c>
      <c r="B852" s="3" t="s">
        <v>14490</v>
      </c>
      <c r="C852" s="31">
        <v>46364.54166666667</v>
      </c>
      <c r="D852" s="31">
        <v>46364.5625</v>
      </c>
      <c r="E852" s="32">
        <v>0.5</v>
      </c>
      <c r="G852" s="3" t="s">
        <v>14491</v>
      </c>
      <c r="H852" s="3" t="s">
        <v>14399</v>
      </c>
      <c r="I852" s="3" t="s">
        <v>14431</v>
      </c>
      <c r="J852" s="3" t="s">
        <v>14401</v>
      </c>
      <c r="K852" s="3" t="s">
        <v>14402</v>
      </c>
      <c r="L852" s="20">
        <v>4.0</v>
      </c>
      <c r="M852" s="3" t="s">
        <v>15387</v>
      </c>
      <c r="N852" s="3" t="s">
        <v>15387</v>
      </c>
      <c r="O852" s="3" t="s">
        <v>14744</v>
      </c>
      <c r="P852" s="20">
        <v>3.0</v>
      </c>
      <c r="Q852" s="20">
        <v>0.0</v>
      </c>
      <c r="R852" s="20">
        <v>0.0</v>
      </c>
      <c r="S852" s="20">
        <v>1.0</v>
      </c>
      <c r="T852" s="2"/>
      <c r="U852" s="2"/>
    </row>
    <row r="853">
      <c r="A853" s="3" t="s">
        <v>15977</v>
      </c>
      <c r="B853" s="3" t="s">
        <v>15082</v>
      </c>
      <c r="C853" s="31">
        <v>46364.5625</v>
      </c>
      <c r="D853" s="31">
        <v>46364.58333333333</v>
      </c>
      <c r="E853" s="32">
        <v>0.5</v>
      </c>
      <c r="G853" s="2"/>
      <c r="H853" s="3" t="s">
        <v>14399</v>
      </c>
      <c r="I853" s="3" t="s">
        <v>14431</v>
      </c>
      <c r="J853" s="3" t="s">
        <v>14684</v>
      </c>
      <c r="K853" s="3" t="s">
        <v>14402</v>
      </c>
      <c r="L853" s="20">
        <v>2.0</v>
      </c>
      <c r="M853" s="3" t="s">
        <v>15312</v>
      </c>
      <c r="N853" s="3" t="s">
        <v>15312</v>
      </c>
      <c r="O853" s="3" t="s">
        <v>14501</v>
      </c>
      <c r="P853" s="20">
        <v>2.0</v>
      </c>
      <c r="Q853" s="20">
        <v>0.0</v>
      </c>
      <c r="R853" s="20">
        <v>0.0</v>
      </c>
      <c r="S853" s="20">
        <v>0.0</v>
      </c>
      <c r="T853" s="2"/>
      <c r="U853" s="2"/>
    </row>
    <row r="854">
      <c r="A854" s="3" t="s">
        <v>15978</v>
      </c>
      <c r="B854" s="3" t="s">
        <v>15090</v>
      </c>
      <c r="C854" s="31">
        <v>46365.41666666667</v>
      </c>
      <c r="D854" s="31">
        <v>46365.4375</v>
      </c>
      <c r="E854" s="32">
        <v>0.5</v>
      </c>
      <c r="F854" s="2"/>
      <c r="G854" s="2"/>
      <c r="H854" s="3" t="s">
        <v>14399</v>
      </c>
      <c r="I854" s="3" t="s">
        <v>14431</v>
      </c>
      <c r="J854" s="3" t="s">
        <v>14612</v>
      </c>
      <c r="K854" s="3" t="s">
        <v>14402</v>
      </c>
      <c r="L854" s="20">
        <v>2.0</v>
      </c>
      <c r="M854" s="3" t="s">
        <v>14626</v>
      </c>
      <c r="N854" s="3" t="s">
        <v>14626</v>
      </c>
      <c r="O854" s="3" t="s">
        <v>14501</v>
      </c>
      <c r="P854" s="20">
        <v>2.0</v>
      </c>
      <c r="Q854" s="20">
        <v>0.0</v>
      </c>
      <c r="R854" s="20">
        <v>0.0</v>
      </c>
      <c r="S854" s="20">
        <v>0.0</v>
      </c>
      <c r="T854" s="2"/>
      <c r="U854" s="2"/>
    </row>
    <row r="855">
      <c r="A855" s="3" t="s">
        <v>15979</v>
      </c>
      <c r="B855" s="3" t="s">
        <v>14591</v>
      </c>
      <c r="C855" s="31">
        <v>46366.33333333333</v>
      </c>
      <c r="D855" s="31">
        <v>46366.35416666667</v>
      </c>
      <c r="E855" s="32">
        <v>0.5</v>
      </c>
      <c r="F855" s="2"/>
      <c r="G855" s="2"/>
      <c r="H855" s="3" t="s">
        <v>14399</v>
      </c>
      <c r="I855" s="3" t="s">
        <v>14431</v>
      </c>
      <c r="J855" s="3" t="s">
        <v>14401</v>
      </c>
      <c r="K855" s="3" t="s">
        <v>14402</v>
      </c>
      <c r="L855" s="20">
        <v>4.0</v>
      </c>
      <c r="M855" s="3" t="s">
        <v>15410</v>
      </c>
      <c r="N855" s="3" t="s">
        <v>15410</v>
      </c>
      <c r="O855" s="3" t="s">
        <v>15411</v>
      </c>
      <c r="P855" s="20">
        <v>2.0</v>
      </c>
      <c r="Q855" s="20">
        <v>0.0</v>
      </c>
      <c r="R855" s="20">
        <v>0.0</v>
      </c>
      <c r="S855" s="20">
        <v>2.0</v>
      </c>
      <c r="T855" s="2"/>
      <c r="U855" s="2"/>
    </row>
    <row r="856">
      <c r="A856" s="3" t="s">
        <v>15980</v>
      </c>
      <c r="B856" s="3" t="s">
        <v>14585</v>
      </c>
      <c r="C856" s="31">
        <v>46366.4375</v>
      </c>
      <c r="D856" s="31">
        <v>46366.45833333333</v>
      </c>
      <c r="E856" s="32">
        <v>0.5</v>
      </c>
      <c r="G856" s="2"/>
      <c r="H856" s="3" t="s">
        <v>14399</v>
      </c>
      <c r="I856" s="3" t="s">
        <v>14431</v>
      </c>
      <c r="J856" s="3" t="s">
        <v>14401</v>
      </c>
      <c r="K856" s="3" t="s">
        <v>14402</v>
      </c>
      <c r="L856" s="20">
        <v>2.0</v>
      </c>
      <c r="M856" s="3" t="s">
        <v>15239</v>
      </c>
      <c r="N856" s="3" t="s">
        <v>15239</v>
      </c>
      <c r="O856" s="3" t="s">
        <v>14501</v>
      </c>
      <c r="P856" s="20">
        <v>2.0</v>
      </c>
      <c r="Q856" s="20">
        <v>0.0</v>
      </c>
      <c r="R856" s="20">
        <v>0.0</v>
      </c>
      <c r="S856" s="20">
        <v>0.0</v>
      </c>
      <c r="T856" s="2"/>
      <c r="U856" s="2"/>
    </row>
    <row r="857">
      <c r="A857" s="3" t="s">
        <v>15981</v>
      </c>
      <c r="B857" s="3" t="s">
        <v>14782</v>
      </c>
      <c r="C857" s="31">
        <v>46366.47916666667</v>
      </c>
      <c r="D857" s="31">
        <v>46366.5</v>
      </c>
      <c r="E857" s="32">
        <v>0.5</v>
      </c>
      <c r="G857" s="2"/>
      <c r="H857" s="3" t="s">
        <v>14399</v>
      </c>
      <c r="I857" s="3" t="s">
        <v>14431</v>
      </c>
      <c r="J857" s="3" t="s">
        <v>14401</v>
      </c>
      <c r="K857" s="3" t="s">
        <v>14402</v>
      </c>
      <c r="L857" s="20">
        <v>5.0</v>
      </c>
      <c r="M857" s="3" t="s">
        <v>15419</v>
      </c>
      <c r="N857" s="3" t="s">
        <v>15419</v>
      </c>
      <c r="O857" s="3" t="s">
        <v>14529</v>
      </c>
      <c r="P857" s="20">
        <v>5.0</v>
      </c>
      <c r="Q857" s="20">
        <v>0.0</v>
      </c>
      <c r="R857" s="20">
        <v>0.0</v>
      </c>
      <c r="S857" s="20">
        <v>0.0</v>
      </c>
      <c r="T857" s="2"/>
      <c r="U857" s="2"/>
    </row>
    <row r="858">
      <c r="A858" s="3" t="s">
        <v>15982</v>
      </c>
      <c r="B858" s="3" t="s">
        <v>15213</v>
      </c>
      <c r="C858" s="31">
        <v>46366.5</v>
      </c>
      <c r="D858" s="31">
        <v>46366.52083333333</v>
      </c>
      <c r="E858" s="32">
        <v>0.5</v>
      </c>
      <c r="G858" s="2"/>
      <c r="H858" s="3" t="s">
        <v>14399</v>
      </c>
      <c r="I858" s="3" t="s">
        <v>14431</v>
      </c>
      <c r="J858" s="3" t="s">
        <v>14684</v>
      </c>
      <c r="K858" s="3" t="s">
        <v>14402</v>
      </c>
      <c r="L858" s="20">
        <v>2.0</v>
      </c>
      <c r="M858" s="3" t="s">
        <v>15214</v>
      </c>
      <c r="N858" s="3" t="s">
        <v>15214</v>
      </c>
      <c r="O858" s="3" t="s">
        <v>14501</v>
      </c>
      <c r="P858" s="20">
        <v>2.0</v>
      </c>
      <c r="Q858" s="20">
        <v>0.0</v>
      </c>
      <c r="R858" s="20">
        <v>0.0</v>
      </c>
      <c r="S858" s="20">
        <v>0.0</v>
      </c>
      <c r="T858" s="2"/>
      <c r="U858" s="2"/>
    </row>
    <row r="859">
      <c r="A859" s="3" t="s">
        <v>15983</v>
      </c>
      <c r="B859" s="3" t="s">
        <v>15221</v>
      </c>
      <c r="C859" s="31">
        <v>46366.5625</v>
      </c>
      <c r="D859" s="31">
        <v>46366.58333333333</v>
      </c>
      <c r="E859" s="32">
        <v>0.5</v>
      </c>
      <c r="G859" s="3" t="s">
        <v>15222</v>
      </c>
      <c r="H859" s="3" t="s">
        <v>14399</v>
      </c>
      <c r="I859" s="3" t="s">
        <v>14431</v>
      </c>
      <c r="J859" s="3" t="s">
        <v>14684</v>
      </c>
      <c r="K859" s="3" t="s">
        <v>14402</v>
      </c>
      <c r="L859" s="20">
        <v>3.0</v>
      </c>
      <c r="M859" s="3" t="s">
        <v>15427</v>
      </c>
      <c r="N859" s="3" t="s">
        <v>15427</v>
      </c>
      <c r="O859" s="3" t="s">
        <v>14831</v>
      </c>
      <c r="P859" s="20">
        <v>2.0</v>
      </c>
      <c r="Q859" s="20">
        <v>0.0</v>
      </c>
      <c r="R859" s="20">
        <v>0.0</v>
      </c>
      <c r="S859" s="20">
        <v>1.0</v>
      </c>
      <c r="T859" s="2"/>
      <c r="U859" s="2"/>
    </row>
    <row r="860">
      <c r="A860" s="3" t="s">
        <v>15984</v>
      </c>
      <c r="B860" s="3" t="s">
        <v>14837</v>
      </c>
      <c r="C860" s="31">
        <v>46367.39583333333</v>
      </c>
      <c r="D860" s="31">
        <v>46367.41666666667</v>
      </c>
      <c r="E860" s="32">
        <v>0.5</v>
      </c>
      <c r="G860" s="2"/>
      <c r="H860" s="3" t="s">
        <v>14399</v>
      </c>
      <c r="I860" s="3" t="s">
        <v>14431</v>
      </c>
      <c r="J860" s="3" t="s">
        <v>14684</v>
      </c>
      <c r="K860" s="3" t="s">
        <v>14402</v>
      </c>
      <c r="L860" s="20">
        <v>5.0</v>
      </c>
      <c r="M860" s="3" t="s">
        <v>15434</v>
      </c>
      <c r="N860" s="3" t="s">
        <v>15434</v>
      </c>
      <c r="O860" s="3" t="s">
        <v>15435</v>
      </c>
      <c r="P860" s="20">
        <v>2.0</v>
      </c>
      <c r="Q860" s="20">
        <v>0.0</v>
      </c>
      <c r="R860" s="20">
        <v>0.0</v>
      </c>
      <c r="S860" s="20">
        <v>3.0</v>
      </c>
      <c r="T860" s="2"/>
      <c r="U860" s="2"/>
    </row>
    <row r="861">
      <c r="A861" s="3" t="s">
        <v>15985</v>
      </c>
      <c r="B861" s="3" t="s">
        <v>14508</v>
      </c>
      <c r="C861" s="31">
        <v>46367.41666666667</v>
      </c>
      <c r="D861" s="31">
        <v>46367.4375</v>
      </c>
      <c r="E861" s="32">
        <v>0.5</v>
      </c>
      <c r="G861" s="2"/>
      <c r="H861" s="3" t="s">
        <v>14399</v>
      </c>
      <c r="I861" s="3" t="s">
        <v>14431</v>
      </c>
      <c r="J861" s="3" t="s">
        <v>14684</v>
      </c>
      <c r="K861" s="3" t="s">
        <v>14402</v>
      </c>
      <c r="L861" s="20">
        <v>4.0</v>
      </c>
      <c r="M861" s="3" t="s">
        <v>15344</v>
      </c>
      <c r="N861" s="3" t="s">
        <v>15344</v>
      </c>
      <c r="O861" s="3" t="s">
        <v>14493</v>
      </c>
      <c r="P861" s="20">
        <v>2.0</v>
      </c>
      <c r="Q861" s="20">
        <v>0.0</v>
      </c>
      <c r="R861" s="20">
        <v>0.0</v>
      </c>
      <c r="S861" s="20">
        <v>2.0</v>
      </c>
      <c r="T861" s="2"/>
      <c r="U861" s="2"/>
    </row>
    <row r="862">
      <c r="A862" s="3" t="s">
        <v>15986</v>
      </c>
      <c r="B862" s="3" t="s">
        <v>14920</v>
      </c>
      <c r="C862" s="31">
        <v>46367.47916666667</v>
      </c>
      <c r="D862" s="31">
        <v>46367.52083333333</v>
      </c>
      <c r="E862" s="32">
        <v>1.0</v>
      </c>
      <c r="G862" s="2"/>
      <c r="H862" s="3" t="s">
        <v>14399</v>
      </c>
      <c r="I862" s="3" t="s">
        <v>14431</v>
      </c>
      <c r="J862" s="3" t="s">
        <v>14684</v>
      </c>
      <c r="K862" s="3" t="s">
        <v>14402</v>
      </c>
      <c r="L862" s="20">
        <v>2.0</v>
      </c>
      <c r="M862" s="3" t="s">
        <v>15073</v>
      </c>
      <c r="N862" s="3" t="s">
        <v>15073</v>
      </c>
      <c r="O862" s="3" t="s">
        <v>14501</v>
      </c>
      <c r="P862" s="20">
        <v>2.0</v>
      </c>
      <c r="Q862" s="20">
        <v>0.0</v>
      </c>
      <c r="R862" s="20">
        <v>0.0</v>
      </c>
      <c r="S862" s="20">
        <v>0.0</v>
      </c>
      <c r="T862" s="2"/>
      <c r="U862" s="2"/>
    </row>
    <row r="863">
      <c r="A863" s="3" t="s">
        <v>15987</v>
      </c>
      <c r="B863" s="3" t="s">
        <v>15443</v>
      </c>
      <c r="C863" s="31">
        <v>46370.58333333333</v>
      </c>
      <c r="D863" s="31">
        <v>46370.60416666667</v>
      </c>
      <c r="E863" s="32">
        <v>0.5</v>
      </c>
      <c r="G863" s="2"/>
      <c r="H863" s="3" t="s">
        <v>14399</v>
      </c>
      <c r="I863" s="3" t="s">
        <v>14431</v>
      </c>
      <c r="J863" s="3" t="s">
        <v>14684</v>
      </c>
      <c r="K863" s="3" t="s">
        <v>14402</v>
      </c>
      <c r="L863" s="20">
        <v>3.0</v>
      </c>
      <c r="M863" s="3" t="s">
        <v>15444</v>
      </c>
      <c r="N863" s="3" t="s">
        <v>15444</v>
      </c>
      <c r="O863" s="3" t="s">
        <v>14623</v>
      </c>
      <c r="P863" s="20">
        <v>2.0</v>
      </c>
      <c r="Q863" s="20">
        <v>0.0</v>
      </c>
      <c r="R863" s="20">
        <v>0.0</v>
      </c>
      <c r="S863" s="20">
        <v>1.0</v>
      </c>
      <c r="T863" s="2"/>
      <c r="U863" s="2"/>
    </row>
    <row r="864">
      <c r="A864" s="3" t="s">
        <v>15988</v>
      </c>
      <c r="B864" s="3" t="s">
        <v>14828</v>
      </c>
      <c r="C864" s="31">
        <v>46370.60416666667</v>
      </c>
      <c r="D864" s="31">
        <v>46370.625</v>
      </c>
      <c r="E864" s="32">
        <v>0.5</v>
      </c>
      <c r="G864" s="3" t="s">
        <v>14912</v>
      </c>
      <c r="H864" s="3" t="s">
        <v>14399</v>
      </c>
      <c r="I864" s="3" t="s">
        <v>14431</v>
      </c>
      <c r="J864" s="3" t="s">
        <v>14684</v>
      </c>
      <c r="K864" s="3" t="s">
        <v>14402</v>
      </c>
      <c r="L864" s="20">
        <v>2.0</v>
      </c>
      <c r="M864" s="3" t="s">
        <v>15125</v>
      </c>
      <c r="N864" s="3" t="s">
        <v>15125</v>
      </c>
      <c r="O864" s="3" t="s">
        <v>14501</v>
      </c>
      <c r="P864" s="20">
        <v>2.0</v>
      </c>
      <c r="Q864" s="20">
        <v>0.0</v>
      </c>
      <c r="R864" s="20">
        <v>0.0</v>
      </c>
      <c r="S864" s="20">
        <v>0.0</v>
      </c>
      <c r="T864" s="2"/>
      <c r="U864" s="2"/>
    </row>
    <row r="865">
      <c r="A865" s="3" t="s">
        <v>15989</v>
      </c>
      <c r="B865" s="3" t="s">
        <v>14417</v>
      </c>
      <c r="C865" s="31">
        <v>46371.5</v>
      </c>
      <c r="D865" s="31">
        <v>46371.52083333333</v>
      </c>
      <c r="E865" s="32">
        <v>0.5</v>
      </c>
      <c r="G865" s="3" t="s">
        <v>15086</v>
      </c>
      <c r="H865" s="3" t="s">
        <v>14399</v>
      </c>
      <c r="I865" s="3" t="s">
        <v>14431</v>
      </c>
      <c r="J865" s="3" t="s">
        <v>14401</v>
      </c>
      <c r="K865" s="3" t="s">
        <v>14402</v>
      </c>
      <c r="L865" s="20">
        <v>3.0</v>
      </c>
      <c r="M865" s="3" t="s">
        <v>15315</v>
      </c>
      <c r="N865" s="3" t="s">
        <v>15316</v>
      </c>
      <c r="O865" s="3" t="s">
        <v>15453</v>
      </c>
      <c r="P865" s="20">
        <v>2.0</v>
      </c>
      <c r="Q865" s="20">
        <v>0.0</v>
      </c>
      <c r="R865" s="20">
        <v>1.0</v>
      </c>
      <c r="S865" s="20">
        <v>0.0</v>
      </c>
      <c r="T865" s="2"/>
      <c r="U865" s="2"/>
    </row>
    <row r="866">
      <c r="A866" s="3" t="s">
        <v>15990</v>
      </c>
      <c r="B866" s="3" t="s">
        <v>15090</v>
      </c>
      <c r="C866" s="31">
        <v>46372.41666666667</v>
      </c>
      <c r="D866" s="31">
        <v>46372.4375</v>
      </c>
      <c r="E866" s="32">
        <v>0.5</v>
      </c>
      <c r="G866" s="2"/>
      <c r="H866" s="3" t="s">
        <v>14399</v>
      </c>
      <c r="I866" s="3" t="s">
        <v>14431</v>
      </c>
      <c r="J866" s="3" t="s">
        <v>14612</v>
      </c>
      <c r="K866" s="3" t="s">
        <v>14402</v>
      </c>
      <c r="L866" s="20">
        <v>2.0</v>
      </c>
      <c r="M866" s="3" t="s">
        <v>14626</v>
      </c>
      <c r="N866" s="3" t="s">
        <v>14626</v>
      </c>
      <c r="O866" s="3" t="s">
        <v>14501</v>
      </c>
      <c r="P866" s="20">
        <v>2.0</v>
      </c>
      <c r="Q866" s="20">
        <v>0.0</v>
      </c>
      <c r="R866" s="20">
        <v>0.0</v>
      </c>
      <c r="S866" s="20">
        <v>0.0</v>
      </c>
      <c r="T866" s="2"/>
      <c r="U866" s="2"/>
    </row>
    <row r="867">
      <c r="A867" s="3" t="s">
        <v>15991</v>
      </c>
      <c r="B867" s="3" t="s">
        <v>14548</v>
      </c>
      <c r="C867" s="31">
        <v>46372.54166666667</v>
      </c>
      <c r="D867" s="31">
        <v>46372.5625</v>
      </c>
      <c r="E867" s="32">
        <v>0.5</v>
      </c>
      <c r="G867" s="2"/>
      <c r="H867" s="3" t="s">
        <v>14399</v>
      </c>
      <c r="I867" s="3" t="s">
        <v>14431</v>
      </c>
      <c r="J867" s="3" t="s">
        <v>14401</v>
      </c>
      <c r="K867" s="3" t="s">
        <v>14402</v>
      </c>
      <c r="L867" s="20">
        <v>3.0</v>
      </c>
      <c r="M867" s="3" t="s">
        <v>15332</v>
      </c>
      <c r="N867" s="3" t="s">
        <v>15332</v>
      </c>
      <c r="O867" s="3" t="s">
        <v>14550</v>
      </c>
      <c r="P867" s="20">
        <v>3.0</v>
      </c>
      <c r="Q867" s="20">
        <v>0.0</v>
      </c>
      <c r="R867" s="20">
        <v>0.0</v>
      </c>
      <c r="S867" s="20">
        <v>0.0</v>
      </c>
      <c r="T867" s="2"/>
      <c r="U867" s="2"/>
    </row>
    <row r="868">
      <c r="A868" s="3" t="s">
        <v>15992</v>
      </c>
      <c r="B868" s="3" t="s">
        <v>14430</v>
      </c>
      <c r="C868" s="31">
        <v>46373.4375</v>
      </c>
      <c r="D868" s="31">
        <v>46373.45833333333</v>
      </c>
      <c r="E868" s="32">
        <v>0.5</v>
      </c>
      <c r="G868" s="2"/>
      <c r="H868" s="3" t="s">
        <v>14399</v>
      </c>
      <c r="I868" s="3" t="s">
        <v>14431</v>
      </c>
      <c r="J868" s="3" t="s">
        <v>14401</v>
      </c>
      <c r="K868" s="3" t="s">
        <v>14402</v>
      </c>
      <c r="L868" s="20">
        <v>3.0</v>
      </c>
      <c r="M868" s="3" t="s">
        <v>15440</v>
      </c>
      <c r="N868" s="3" t="s">
        <v>15460</v>
      </c>
      <c r="O868" s="3" t="s">
        <v>14550</v>
      </c>
      <c r="P868" s="20">
        <v>3.0</v>
      </c>
      <c r="Q868" s="20">
        <v>0.0</v>
      </c>
      <c r="R868" s="20">
        <v>0.0</v>
      </c>
      <c r="S868" s="20">
        <v>0.0</v>
      </c>
      <c r="T868" s="2"/>
      <c r="U868" s="2"/>
    </row>
    <row r="869">
      <c r="A869" s="3" t="s">
        <v>15993</v>
      </c>
      <c r="B869" s="3" t="s">
        <v>14438</v>
      </c>
      <c r="C869" s="31">
        <v>46373.58333333333</v>
      </c>
      <c r="D869" s="31">
        <v>46373.60416666667</v>
      </c>
      <c r="E869" s="32">
        <v>0.5</v>
      </c>
      <c r="G869" s="2"/>
      <c r="H869" s="3" t="s">
        <v>14399</v>
      </c>
      <c r="I869" s="3" t="s">
        <v>14431</v>
      </c>
      <c r="J869" s="3" t="s">
        <v>14401</v>
      </c>
      <c r="K869" s="3" t="s">
        <v>14402</v>
      </c>
      <c r="L869" s="20">
        <v>6.0</v>
      </c>
      <c r="M869" s="3" t="s">
        <v>15369</v>
      </c>
      <c r="N869" s="3" t="s">
        <v>15369</v>
      </c>
      <c r="O869" s="3" t="s">
        <v>15462</v>
      </c>
      <c r="P869" s="20">
        <v>1.0</v>
      </c>
      <c r="Q869" s="20">
        <v>3.0</v>
      </c>
      <c r="R869" s="20">
        <v>0.0</v>
      </c>
      <c r="S869" s="20">
        <v>2.0</v>
      </c>
      <c r="T869" s="2"/>
      <c r="U869" s="2"/>
    </row>
    <row r="870">
      <c r="A870" s="3" t="s">
        <v>15994</v>
      </c>
      <c r="B870" s="3" t="s">
        <v>15335</v>
      </c>
      <c r="C870" s="31">
        <v>46373.625</v>
      </c>
      <c r="D870" s="31">
        <v>46373.64583333333</v>
      </c>
      <c r="E870" s="32">
        <v>0.5</v>
      </c>
      <c r="G870" s="3" t="s">
        <v>15336</v>
      </c>
      <c r="H870" s="3" t="s">
        <v>14399</v>
      </c>
      <c r="I870" s="3" t="s">
        <v>14431</v>
      </c>
      <c r="J870" s="3" t="s">
        <v>14684</v>
      </c>
      <c r="K870" s="3" t="s">
        <v>14402</v>
      </c>
      <c r="L870" s="20">
        <v>11.0</v>
      </c>
      <c r="M870" s="3" t="s">
        <v>15481</v>
      </c>
      <c r="N870" s="3" t="s">
        <v>15482</v>
      </c>
      <c r="O870" s="3" t="s">
        <v>15945</v>
      </c>
      <c r="P870" s="20">
        <v>2.0</v>
      </c>
      <c r="Q870" s="20">
        <v>1.0</v>
      </c>
      <c r="R870" s="20">
        <v>0.0</v>
      </c>
      <c r="S870" s="20">
        <v>8.0</v>
      </c>
      <c r="T870" s="2"/>
      <c r="U870" s="2"/>
    </row>
    <row r="871">
      <c r="A871" s="3" t="s">
        <v>15995</v>
      </c>
      <c r="B871" s="3" t="s">
        <v>14920</v>
      </c>
      <c r="C871" s="31">
        <v>46374.47916666667</v>
      </c>
      <c r="D871" s="31">
        <v>46374.52083333333</v>
      </c>
      <c r="E871" s="32">
        <v>1.0</v>
      </c>
      <c r="G871" s="2"/>
      <c r="H871" s="3" t="s">
        <v>14399</v>
      </c>
      <c r="I871" s="3" t="s">
        <v>14431</v>
      </c>
      <c r="J871" s="3" t="s">
        <v>14684</v>
      </c>
      <c r="K871" s="3" t="s">
        <v>14402</v>
      </c>
      <c r="L871" s="20">
        <v>2.0</v>
      </c>
      <c r="M871" s="3" t="s">
        <v>15073</v>
      </c>
      <c r="N871" s="3" t="s">
        <v>15073</v>
      </c>
      <c r="O871" s="3" t="s">
        <v>14501</v>
      </c>
      <c r="P871" s="20">
        <v>2.0</v>
      </c>
      <c r="Q871" s="20">
        <v>0.0</v>
      </c>
      <c r="R871" s="20">
        <v>0.0</v>
      </c>
      <c r="S871" s="20">
        <v>0.0</v>
      </c>
      <c r="T871" s="2"/>
      <c r="U871" s="2"/>
    </row>
    <row r="872">
      <c r="A872" s="3" t="s">
        <v>15996</v>
      </c>
      <c r="B872" s="3" t="s">
        <v>15465</v>
      </c>
      <c r="C872" s="31">
        <v>46377.54166666667</v>
      </c>
      <c r="D872" s="31">
        <v>46377.5625</v>
      </c>
      <c r="E872" s="32">
        <v>0.5</v>
      </c>
      <c r="G872" s="3" t="s">
        <v>15466</v>
      </c>
      <c r="H872" s="3" t="s">
        <v>14399</v>
      </c>
      <c r="I872" s="3" t="s">
        <v>14431</v>
      </c>
      <c r="J872" s="3" t="s">
        <v>14684</v>
      </c>
      <c r="K872" s="3" t="s">
        <v>14402</v>
      </c>
      <c r="L872" s="20">
        <v>4.0</v>
      </c>
      <c r="M872" s="3" t="s">
        <v>15194</v>
      </c>
      <c r="N872" s="3" t="s">
        <v>15194</v>
      </c>
      <c r="O872" s="3" t="s">
        <v>14670</v>
      </c>
      <c r="P872" s="20">
        <v>2.0</v>
      </c>
      <c r="Q872" s="20">
        <v>0.0</v>
      </c>
      <c r="R872" s="20">
        <v>0.0</v>
      </c>
      <c r="S872" s="20">
        <v>2.0</v>
      </c>
      <c r="T872" s="2"/>
      <c r="U872" s="2"/>
    </row>
    <row r="873">
      <c r="A873" s="3" t="s">
        <v>15997</v>
      </c>
      <c r="B873" s="3" t="s">
        <v>14531</v>
      </c>
      <c r="C873" s="31">
        <v>46377.58333333333</v>
      </c>
      <c r="D873" s="31">
        <v>46377.60416666667</v>
      </c>
      <c r="E873" s="32">
        <v>0.5</v>
      </c>
      <c r="G873" s="2"/>
      <c r="H873" s="3" t="s">
        <v>14399</v>
      </c>
      <c r="I873" s="3" t="s">
        <v>14400</v>
      </c>
      <c r="J873" s="3" t="s">
        <v>14401</v>
      </c>
      <c r="K873" s="3" t="s">
        <v>14402</v>
      </c>
      <c r="L873" s="20">
        <v>3.0</v>
      </c>
      <c r="M873" s="3" t="s">
        <v>15376</v>
      </c>
      <c r="N873" s="3" t="s">
        <v>15376</v>
      </c>
      <c r="O873" s="3" t="s">
        <v>15377</v>
      </c>
      <c r="P873" s="20">
        <v>0.0</v>
      </c>
      <c r="Q873" s="20">
        <v>0.0</v>
      </c>
      <c r="R873" s="20">
        <v>0.0</v>
      </c>
      <c r="S873" s="20">
        <v>3.0</v>
      </c>
      <c r="T873" s="2"/>
      <c r="U873" s="2"/>
    </row>
    <row r="874">
      <c r="A874" s="3" t="s">
        <v>15998</v>
      </c>
      <c r="B874" s="3" t="s">
        <v>14828</v>
      </c>
      <c r="C874" s="31">
        <v>46377.60416666667</v>
      </c>
      <c r="D874" s="31">
        <v>46377.625</v>
      </c>
      <c r="E874" s="32">
        <v>0.5</v>
      </c>
      <c r="G874" s="3" t="s">
        <v>14912</v>
      </c>
      <c r="H874" s="3" t="s">
        <v>14399</v>
      </c>
      <c r="I874" s="3" t="s">
        <v>14431</v>
      </c>
      <c r="J874" s="3" t="s">
        <v>14684</v>
      </c>
      <c r="K874" s="3" t="s">
        <v>14402</v>
      </c>
      <c r="L874" s="20">
        <v>2.0</v>
      </c>
      <c r="M874" s="3" t="s">
        <v>15125</v>
      </c>
      <c r="N874" s="3" t="s">
        <v>15125</v>
      </c>
      <c r="O874" s="3" t="s">
        <v>14501</v>
      </c>
      <c r="P874" s="20">
        <v>2.0</v>
      </c>
      <c r="Q874" s="20">
        <v>0.0</v>
      </c>
      <c r="R874" s="20">
        <v>0.0</v>
      </c>
      <c r="S874" s="20">
        <v>0.0</v>
      </c>
      <c r="T874" s="2"/>
      <c r="U874" s="2"/>
    </row>
    <row r="875">
      <c r="A875" s="3" t="s">
        <v>15999</v>
      </c>
      <c r="B875" s="3" t="s">
        <v>14417</v>
      </c>
      <c r="C875" s="31">
        <v>46378.5</v>
      </c>
      <c r="D875" s="31">
        <v>46378.52083333333</v>
      </c>
      <c r="E875" s="32">
        <v>0.5</v>
      </c>
      <c r="G875" s="3" t="s">
        <v>15086</v>
      </c>
      <c r="H875" s="3" t="s">
        <v>14399</v>
      </c>
      <c r="I875" s="3" t="s">
        <v>14431</v>
      </c>
      <c r="J875" s="3" t="s">
        <v>14401</v>
      </c>
      <c r="K875" s="3" t="s">
        <v>14402</v>
      </c>
      <c r="L875" s="20">
        <v>3.0</v>
      </c>
      <c r="M875" s="3" t="s">
        <v>15315</v>
      </c>
      <c r="N875" s="3" t="s">
        <v>15316</v>
      </c>
      <c r="O875" s="3" t="s">
        <v>15453</v>
      </c>
      <c r="P875" s="20">
        <v>2.0</v>
      </c>
      <c r="Q875" s="20">
        <v>0.0</v>
      </c>
      <c r="R875" s="20">
        <v>1.0</v>
      </c>
      <c r="S875" s="20">
        <v>0.0</v>
      </c>
      <c r="T875" s="2"/>
      <c r="U875" s="2"/>
    </row>
    <row r="876">
      <c r="A876" s="3" t="s">
        <v>16000</v>
      </c>
      <c r="B876" s="3" t="s">
        <v>15082</v>
      </c>
      <c r="C876" s="31">
        <v>46378.5625</v>
      </c>
      <c r="D876" s="31">
        <v>46378.58333333333</v>
      </c>
      <c r="E876" s="32">
        <v>0.5</v>
      </c>
      <c r="G876" s="2"/>
      <c r="H876" s="3" t="s">
        <v>14399</v>
      </c>
      <c r="I876" s="3" t="s">
        <v>14431</v>
      </c>
      <c r="J876" s="3" t="s">
        <v>14684</v>
      </c>
      <c r="K876" s="3" t="s">
        <v>14402</v>
      </c>
      <c r="L876" s="20">
        <v>2.0</v>
      </c>
      <c r="M876" s="3" t="s">
        <v>15312</v>
      </c>
      <c r="N876" s="3" t="s">
        <v>15312</v>
      </c>
      <c r="O876" s="3" t="s">
        <v>14501</v>
      </c>
      <c r="P876" s="20">
        <v>2.0</v>
      </c>
      <c r="Q876" s="20">
        <v>0.0</v>
      </c>
      <c r="R876" s="20">
        <v>0.0</v>
      </c>
      <c r="S876" s="20">
        <v>0.0</v>
      </c>
      <c r="T876" s="2"/>
      <c r="U876" s="2"/>
    </row>
    <row r="877">
      <c r="A877" s="3" t="s">
        <v>16001</v>
      </c>
      <c r="B877" s="3" t="s">
        <v>15090</v>
      </c>
      <c r="C877" s="31">
        <v>46379.41666666667</v>
      </c>
      <c r="D877" s="31">
        <v>46379.4375</v>
      </c>
      <c r="E877" s="32">
        <v>0.5</v>
      </c>
      <c r="F877" s="2"/>
      <c r="G877" s="2"/>
      <c r="H877" s="3" t="s">
        <v>14399</v>
      </c>
      <c r="I877" s="3" t="s">
        <v>14431</v>
      </c>
      <c r="J877" s="3" t="s">
        <v>14612</v>
      </c>
      <c r="K877" s="3" t="s">
        <v>14402</v>
      </c>
      <c r="L877" s="20">
        <v>2.0</v>
      </c>
      <c r="M877" s="3" t="s">
        <v>14626</v>
      </c>
      <c r="N877" s="3" t="s">
        <v>14626</v>
      </c>
      <c r="O877" s="3" t="s">
        <v>14501</v>
      </c>
      <c r="P877" s="20">
        <v>2.0</v>
      </c>
      <c r="Q877" s="20">
        <v>0.0</v>
      </c>
      <c r="R877" s="20">
        <v>0.0</v>
      </c>
      <c r="S877" s="20">
        <v>0.0</v>
      </c>
      <c r="T877" s="2"/>
      <c r="U877" s="2"/>
    </row>
    <row r="878">
      <c r="A878" s="3" t="s">
        <v>16002</v>
      </c>
      <c r="B878" s="3" t="s">
        <v>14782</v>
      </c>
      <c r="C878" s="31">
        <v>46380.47916666667</v>
      </c>
      <c r="D878" s="31">
        <v>46380.5</v>
      </c>
      <c r="E878" s="32">
        <v>0.5</v>
      </c>
      <c r="F878" s="2"/>
      <c r="G878" s="2"/>
      <c r="H878" s="3" t="s">
        <v>14399</v>
      </c>
      <c r="I878" s="3" t="s">
        <v>14431</v>
      </c>
      <c r="J878" s="3" t="s">
        <v>14401</v>
      </c>
      <c r="K878" s="3" t="s">
        <v>14402</v>
      </c>
      <c r="L878" s="20">
        <v>5.0</v>
      </c>
      <c r="M878" s="3" t="s">
        <v>15419</v>
      </c>
      <c r="N878" s="3" t="s">
        <v>15419</v>
      </c>
      <c r="O878" s="3" t="s">
        <v>14529</v>
      </c>
      <c r="P878" s="20">
        <v>5.0</v>
      </c>
      <c r="Q878" s="20">
        <v>0.0</v>
      </c>
      <c r="R878" s="20">
        <v>0.0</v>
      </c>
      <c r="S878" s="20">
        <v>0.0</v>
      </c>
      <c r="T878" s="2"/>
      <c r="U878" s="2"/>
    </row>
    <row r="879">
      <c r="A879" s="3" t="s">
        <v>16003</v>
      </c>
      <c r="B879" s="3" t="s">
        <v>15213</v>
      </c>
      <c r="C879" s="31">
        <v>46380.5</v>
      </c>
      <c r="D879" s="31">
        <v>46380.52083333333</v>
      </c>
      <c r="E879" s="32">
        <v>0.5</v>
      </c>
      <c r="G879" s="2"/>
      <c r="H879" s="3" t="s">
        <v>14399</v>
      </c>
      <c r="I879" s="3" t="s">
        <v>14431</v>
      </c>
      <c r="J879" s="3" t="s">
        <v>14684</v>
      </c>
      <c r="K879" s="3" t="s">
        <v>14402</v>
      </c>
      <c r="L879" s="20">
        <v>2.0</v>
      </c>
      <c r="M879" s="3" t="s">
        <v>15214</v>
      </c>
      <c r="N879" s="3" t="s">
        <v>15214</v>
      </c>
      <c r="O879" s="3" t="s">
        <v>14501</v>
      </c>
      <c r="P879" s="20">
        <v>2.0</v>
      </c>
      <c r="Q879" s="20">
        <v>0.0</v>
      </c>
      <c r="R879" s="20">
        <v>0.0</v>
      </c>
      <c r="S879" s="20">
        <v>0.0</v>
      </c>
      <c r="T879" s="2"/>
      <c r="U879" s="2"/>
    </row>
    <row r="880">
      <c r="A880" s="3" t="s">
        <v>16004</v>
      </c>
      <c r="B880" s="3" t="s">
        <v>14837</v>
      </c>
      <c r="C880" s="31">
        <v>46381.39583333333</v>
      </c>
      <c r="D880" s="31">
        <v>46381.41666666667</v>
      </c>
      <c r="E880" s="32">
        <v>0.5</v>
      </c>
      <c r="G880" s="2"/>
      <c r="H880" s="3" t="s">
        <v>14399</v>
      </c>
      <c r="I880" s="3" t="s">
        <v>14431</v>
      </c>
      <c r="J880" s="3" t="s">
        <v>14684</v>
      </c>
      <c r="K880" s="3" t="s">
        <v>14402</v>
      </c>
      <c r="L880" s="20">
        <v>5.0</v>
      </c>
      <c r="M880" s="3" t="s">
        <v>15434</v>
      </c>
      <c r="N880" s="3" t="s">
        <v>15434</v>
      </c>
      <c r="O880" s="3" t="s">
        <v>15435</v>
      </c>
      <c r="P880" s="20">
        <v>2.0</v>
      </c>
      <c r="Q880" s="20">
        <v>0.0</v>
      </c>
      <c r="R880" s="20">
        <v>0.0</v>
      </c>
      <c r="S880" s="20">
        <v>3.0</v>
      </c>
      <c r="T880" s="2"/>
      <c r="U880" s="2"/>
    </row>
    <row r="881">
      <c r="A881" s="3" t="s">
        <v>16005</v>
      </c>
      <c r="B881" s="3" t="s">
        <v>14508</v>
      </c>
      <c r="C881" s="31">
        <v>46381.41666666667</v>
      </c>
      <c r="D881" s="31">
        <v>46381.4375</v>
      </c>
      <c r="E881" s="32">
        <v>0.5</v>
      </c>
      <c r="G881" s="2"/>
      <c r="H881" s="3" t="s">
        <v>14399</v>
      </c>
      <c r="I881" s="3" t="s">
        <v>14431</v>
      </c>
      <c r="J881" s="3" t="s">
        <v>14684</v>
      </c>
      <c r="K881" s="3" t="s">
        <v>14402</v>
      </c>
      <c r="L881" s="20">
        <v>4.0</v>
      </c>
      <c r="M881" s="3" t="s">
        <v>15344</v>
      </c>
      <c r="N881" s="3" t="s">
        <v>15344</v>
      </c>
      <c r="O881" s="3" t="s">
        <v>14493</v>
      </c>
      <c r="P881" s="20">
        <v>2.0</v>
      </c>
      <c r="Q881" s="20">
        <v>0.0</v>
      </c>
      <c r="R881" s="20">
        <v>0.0</v>
      </c>
      <c r="S881" s="20">
        <v>2.0</v>
      </c>
      <c r="T881" s="2"/>
      <c r="U881" s="2"/>
    </row>
    <row r="882">
      <c r="A882" s="3" t="s">
        <v>16006</v>
      </c>
      <c r="B882" s="3" t="s">
        <v>14920</v>
      </c>
      <c r="C882" s="31">
        <v>46381.47916666667</v>
      </c>
      <c r="D882" s="31">
        <v>46381.52083333333</v>
      </c>
      <c r="E882" s="32">
        <v>1.0</v>
      </c>
      <c r="F882" s="2"/>
      <c r="G882" s="2"/>
      <c r="H882" s="3" t="s">
        <v>14399</v>
      </c>
      <c r="I882" s="3" t="s">
        <v>14431</v>
      </c>
      <c r="J882" s="3" t="s">
        <v>14684</v>
      </c>
      <c r="K882" s="3" t="s">
        <v>14402</v>
      </c>
      <c r="L882" s="20">
        <v>2.0</v>
      </c>
      <c r="M882" s="3" t="s">
        <v>15073</v>
      </c>
      <c r="N882" s="3" t="s">
        <v>15073</v>
      </c>
      <c r="O882" s="3" t="s">
        <v>14501</v>
      </c>
      <c r="P882" s="20">
        <v>2.0</v>
      </c>
      <c r="Q882" s="20">
        <v>0.0</v>
      </c>
      <c r="R882" s="20">
        <v>0.0</v>
      </c>
      <c r="S882" s="20">
        <v>0.0</v>
      </c>
      <c r="T882" s="2"/>
      <c r="U882" s="2"/>
    </row>
    <row r="883">
      <c r="A883" s="3" t="s">
        <v>16007</v>
      </c>
      <c r="B883" s="3" t="s">
        <v>14572</v>
      </c>
      <c r="C883" s="31">
        <v>46384.5625</v>
      </c>
      <c r="D883" s="31">
        <v>46384.58333333333</v>
      </c>
      <c r="E883" s="32">
        <v>0.5</v>
      </c>
      <c r="G883" s="2"/>
      <c r="H883" s="3" t="s">
        <v>14399</v>
      </c>
      <c r="I883" s="3" t="s">
        <v>14431</v>
      </c>
      <c r="J883" s="3" t="s">
        <v>14401</v>
      </c>
      <c r="K883" s="3" t="s">
        <v>14402</v>
      </c>
      <c r="L883" s="20">
        <v>4.0</v>
      </c>
      <c r="M883" s="3" t="s">
        <v>15359</v>
      </c>
      <c r="N883" s="3" t="s">
        <v>15359</v>
      </c>
      <c r="O883" s="3" t="s">
        <v>14445</v>
      </c>
      <c r="P883" s="20">
        <v>3.0</v>
      </c>
      <c r="Q883" s="20">
        <v>1.0</v>
      </c>
      <c r="R883" s="20">
        <v>0.0</v>
      </c>
      <c r="S883" s="20">
        <v>0.0</v>
      </c>
      <c r="T883" s="2"/>
      <c r="U883" s="2"/>
    </row>
    <row r="884">
      <c r="A884" s="3" t="s">
        <v>16008</v>
      </c>
      <c r="B884" s="3" t="s">
        <v>14828</v>
      </c>
      <c r="C884" s="31">
        <v>46384.60416666667</v>
      </c>
      <c r="D884" s="31">
        <v>46384.625</v>
      </c>
      <c r="E884" s="32">
        <v>0.5</v>
      </c>
      <c r="G884" s="3" t="s">
        <v>14912</v>
      </c>
      <c r="H884" s="3" t="s">
        <v>14399</v>
      </c>
      <c r="I884" s="3" t="s">
        <v>14431</v>
      </c>
      <c r="J884" s="3" t="s">
        <v>14684</v>
      </c>
      <c r="K884" s="3" t="s">
        <v>14402</v>
      </c>
      <c r="L884" s="20">
        <v>2.0</v>
      </c>
      <c r="M884" s="3" t="s">
        <v>15125</v>
      </c>
      <c r="N884" s="3" t="s">
        <v>15125</v>
      </c>
      <c r="O884" s="3" t="s">
        <v>14501</v>
      </c>
      <c r="P884" s="20">
        <v>2.0</v>
      </c>
      <c r="Q884" s="20">
        <v>0.0</v>
      </c>
      <c r="R884" s="20">
        <v>0.0</v>
      </c>
      <c r="S884" s="20">
        <v>0.0</v>
      </c>
      <c r="T884" s="2"/>
      <c r="U884" s="2"/>
    </row>
    <row r="885">
      <c r="A885" s="3" t="s">
        <v>16009</v>
      </c>
      <c r="B885" s="3" t="s">
        <v>14417</v>
      </c>
      <c r="C885" s="31">
        <v>46385.5</v>
      </c>
      <c r="D885" s="31">
        <v>46385.52083333333</v>
      </c>
      <c r="E885" s="32">
        <v>0.5</v>
      </c>
      <c r="G885" s="3" t="s">
        <v>15086</v>
      </c>
      <c r="H885" s="3" t="s">
        <v>14399</v>
      </c>
      <c r="I885" s="3" t="s">
        <v>14431</v>
      </c>
      <c r="J885" s="3" t="s">
        <v>14401</v>
      </c>
      <c r="K885" s="3" t="s">
        <v>14402</v>
      </c>
      <c r="L885" s="20">
        <v>3.0</v>
      </c>
      <c r="M885" s="3" t="s">
        <v>15315</v>
      </c>
      <c r="N885" s="3" t="s">
        <v>15316</v>
      </c>
      <c r="O885" s="3" t="s">
        <v>15453</v>
      </c>
      <c r="P885" s="20">
        <v>2.0</v>
      </c>
      <c r="Q885" s="20">
        <v>0.0</v>
      </c>
      <c r="R885" s="20">
        <v>1.0</v>
      </c>
      <c r="S885" s="20">
        <v>0.0</v>
      </c>
      <c r="T885" s="2"/>
      <c r="U885" s="2"/>
    </row>
    <row r="886">
      <c r="A886" s="3" t="s">
        <v>16010</v>
      </c>
      <c r="B886" s="3" t="s">
        <v>15090</v>
      </c>
      <c r="C886" s="31">
        <v>46386.41666666667</v>
      </c>
      <c r="D886" s="31">
        <v>46386.4375</v>
      </c>
      <c r="E886" s="32">
        <v>0.5</v>
      </c>
      <c r="G886" s="2"/>
      <c r="H886" s="3" t="s">
        <v>14399</v>
      </c>
      <c r="I886" s="3" t="s">
        <v>14431</v>
      </c>
      <c r="J886" s="3" t="s">
        <v>14612</v>
      </c>
      <c r="K886" s="3" t="s">
        <v>14402</v>
      </c>
      <c r="L886" s="20">
        <v>2.0</v>
      </c>
      <c r="M886" s="3" t="s">
        <v>14626</v>
      </c>
      <c r="N886" s="3" t="s">
        <v>14626</v>
      </c>
      <c r="O886" s="3" t="s">
        <v>14501</v>
      </c>
      <c r="P886" s="20">
        <v>2.0</v>
      </c>
      <c r="Q886" s="20">
        <v>0.0</v>
      </c>
      <c r="R886" s="20">
        <v>0.0</v>
      </c>
      <c r="S886" s="20">
        <v>0.0</v>
      </c>
      <c r="T886" s="2"/>
      <c r="U886" s="2"/>
    </row>
    <row r="887">
      <c r="A887" s="3" t="s">
        <v>16011</v>
      </c>
      <c r="B887" s="3" t="s">
        <v>14548</v>
      </c>
      <c r="C887" s="31">
        <v>46386.54166666667</v>
      </c>
      <c r="D887" s="31">
        <v>46386.5625</v>
      </c>
      <c r="E887" s="32">
        <v>0.5</v>
      </c>
      <c r="G887" s="2"/>
      <c r="H887" s="3" t="s">
        <v>14399</v>
      </c>
      <c r="I887" s="3" t="s">
        <v>14431</v>
      </c>
      <c r="J887" s="3" t="s">
        <v>14401</v>
      </c>
      <c r="K887" s="3" t="s">
        <v>14402</v>
      </c>
      <c r="L887" s="20">
        <v>3.0</v>
      </c>
      <c r="M887" s="3" t="s">
        <v>15332</v>
      </c>
      <c r="N887" s="3" t="s">
        <v>15332</v>
      </c>
      <c r="O887" s="3" t="s">
        <v>14550</v>
      </c>
      <c r="P887" s="20">
        <v>3.0</v>
      </c>
      <c r="Q887" s="20">
        <v>0.0</v>
      </c>
      <c r="R887" s="20">
        <v>0.0</v>
      </c>
      <c r="S887" s="20">
        <v>0.0</v>
      </c>
      <c r="T887" s="2"/>
      <c r="U887" s="2"/>
    </row>
    <row r="888">
      <c r="A888" s="3" t="s">
        <v>16012</v>
      </c>
      <c r="B888" s="3" t="s">
        <v>15493</v>
      </c>
      <c r="C888" s="31">
        <v>46387.35416666667</v>
      </c>
      <c r="D888" s="31">
        <v>46387.375</v>
      </c>
      <c r="E888" s="32">
        <v>0.5</v>
      </c>
      <c r="G888" s="2"/>
      <c r="H888" s="3" t="s">
        <v>14399</v>
      </c>
      <c r="I888" s="3" t="s">
        <v>14431</v>
      </c>
      <c r="J888" s="3" t="s">
        <v>14684</v>
      </c>
      <c r="K888" s="3" t="s">
        <v>14402</v>
      </c>
      <c r="L888" s="20">
        <v>4.0</v>
      </c>
      <c r="M888" s="3" t="s">
        <v>15415</v>
      </c>
      <c r="N888" s="3" t="s">
        <v>15415</v>
      </c>
      <c r="O888" s="3" t="s">
        <v>14593</v>
      </c>
      <c r="P888" s="20">
        <v>1.0</v>
      </c>
      <c r="Q888" s="20">
        <v>0.0</v>
      </c>
      <c r="R888" s="20">
        <v>0.0</v>
      </c>
      <c r="S888" s="20">
        <v>3.0</v>
      </c>
      <c r="T888" s="2"/>
      <c r="U888" s="2"/>
    </row>
    <row r="889">
      <c r="A889" s="3" t="s">
        <v>16013</v>
      </c>
      <c r="B889" s="3" t="s">
        <v>14430</v>
      </c>
      <c r="C889" s="31">
        <v>46387.4375</v>
      </c>
      <c r="D889" s="31">
        <v>46387.45833333333</v>
      </c>
      <c r="E889" s="32">
        <v>0.5</v>
      </c>
      <c r="G889" s="2"/>
      <c r="H889" s="3" t="s">
        <v>14399</v>
      </c>
      <c r="I889" s="3" t="s">
        <v>14431</v>
      </c>
      <c r="J889" s="3" t="s">
        <v>14401</v>
      </c>
      <c r="K889" s="3" t="s">
        <v>14402</v>
      </c>
      <c r="L889" s="20">
        <v>3.0</v>
      </c>
      <c r="M889" s="3" t="s">
        <v>15440</v>
      </c>
      <c r="N889" s="3" t="s">
        <v>15460</v>
      </c>
      <c r="O889" s="3" t="s">
        <v>14550</v>
      </c>
      <c r="P889" s="20">
        <v>3.0</v>
      </c>
      <c r="Q889" s="20">
        <v>0.0</v>
      </c>
      <c r="R889" s="20">
        <v>0.0</v>
      </c>
      <c r="S889" s="20">
        <v>0.0</v>
      </c>
      <c r="T889" s="2"/>
      <c r="U889" s="2"/>
    </row>
    <row r="890">
      <c r="A890" s="3" t="s">
        <v>16014</v>
      </c>
      <c r="B890" s="3" t="s">
        <v>14438</v>
      </c>
      <c r="C890" s="31">
        <v>46387.58333333333</v>
      </c>
      <c r="D890" s="31">
        <v>46387.60416666667</v>
      </c>
      <c r="E890" s="32">
        <v>0.5</v>
      </c>
      <c r="F890" s="2"/>
      <c r="G890" s="2"/>
      <c r="H890" s="3" t="s">
        <v>14399</v>
      </c>
      <c r="I890" s="3" t="s">
        <v>14431</v>
      </c>
      <c r="J890" s="3" t="s">
        <v>14401</v>
      </c>
      <c r="K890" s="3" t="s">
        <v>14402</v>
      </c>
      <c r="L890" s="20">
        <v>6.0</v>
      </c>
      <c r="M890" s="3" t="s">
        <v>15369</v>
      </c>
      <c r="N890" s="3" t="s">
        <v>15369</v>
      </c>
      <c r="O890" s="3" t="s">
        <v>15462</v>
      </c>
      <c r="P890" s="20">
        <v>1.0</v>
      </c>
      <c r="Q890" s="20">
        <v>3.0</v>
      </c>
      <c r="R890" s="20">
        <v>0.0</v>
      </c>
      <c r="S890" s="20">
        <v>2.0</v>
      </c>
      <c r="T890" s="2"/>
      <c r="U890" s="2"/>
    </row>
    <row r="891">
      <c r="A891" s="3" t="s">
        <v>16015</v>
      </c>
      <c r="B891" s="3" t="s">
        <v>15109</v>
      </c>
      <c r="C891" s="31">
        <v>46387.64583333333</v>
      </c>
      <c r="D891" s="31">
        <v>46387.66666666667</v>
      </c>
      <c r="E891" s="32">
        <v>0.5</v>
      </c>
      <c r="G891" s="3" t="s">
        <v>15110</v>
      </c>
      <c r="H891" s="3" t="s">
        <v>14399</v>
      </c>
      <c r="I891" s="3" t="s">
        <v>14431</v>
      </c>
      <c r="J891" s="3" t="s">
        <v>14684</v>
      </c>
      <c r="K891" s="3" t="s">
        <v>14402</v>
      </c>
      <c r="L891" s="20">
        <v>6.0</v>
      </c>
      <c r="M891" s="3" t="s">
        <v>15497</v>
      </c>
      <c r="N891" s="3" t="s">
        <v>15497</v>
      </c>
      <c r="O891" s="3" t="s">
        <v>15498</v>
      </c>
      <c r="P891" s="20">
        <v>3.0</v>
      </c>
      <c r="Q891" s="20">
        <v>1.0</v>
      </c>
      <c r="R891" s="20">
        <v>1.0</v>
      </c>
      <c r="S891" s="20">
        <v>1.0</v>
      </c>
      <c r="T891" s="2"/>
      <c r="U891" s="2"/>
    </row>
    <row r="892">
      <c r="A892" s="3" t="s">
        <v>16016</v>
      </c>
      <c r="B892" s="3" t="s">
        <v>14407</v>
      </c>
      <c r="C892" s="31">
        <v>46388.39583333333</v>
      </c>
      <c r="D892" s="31">
        <v>46388.41666666667</v>
      </c>
      <c r="E892" s="32">
        <v>0.5</v>
      </c>
      <c r="G892" s="5" t="s">
        <v>15430</v>
      </c>
      <c r="H892" s="3" t="s">
        <v>14399</v>
      </c>
      <c r="I892" s="3" t="s">
        <v>14746</v>
      </c>
      <c r="J892" s="3" t="s">
        <v>14401</v>
      </c>
      <c r="K892" s="3" t="s">
        <v>14402</v>
      </c>
      <c r="L892" s="20">
        <v>3.0</v>
      </c>
      <c r="M892" s="3" t="s">
        <v>15431</v>
      </c>
      <c r="N892" s="3" t="s">
        <v>15431</v>
      </c>
      <c r="O892" s="3" t="s">
        <v>15432</v>
      </c>
      <c r="P892" s="20">
        <v>1.0</v>
      </c>
      <c r="Q892" s="20">
        <v>2.0</v>
      </c>
      <c r="R892" s="20">
        <v>0.0</v>
      </c>
      <c r="S892" s="20">
        <v>0.0</v>
      </c>
      <c r="T892" s="2"/>
      <c r="U892" s="2"/>
    </row>
    <row r="893">
      <c r="A893" s="3" t="s">
        <v>16017</v>
      </c>
      <c r="B893" s="3" t="s">
        <v>14920</v>
      </c>
      <c r="C893" s="31">
        <v>46388.47916666667</v>
      </c>
      <c r="D893" s="31">
        <v>46388.52083333333</v>
      </c>
      <c r="E893" s="32">
        <v>1.0</v>
      </c>
      <c r="G893" s="2"/>
      <c r="H893" s="3" t="s">
        <v>14399</v>
      </c>
      <c r="I893" s="3" t="s">
        <v>14431</v>
      </c>
      <c r="J893" s="3" t="s">
        <v>14684</v>
      </c>
      <c r="K893" s="3" t="s">
        <v>14402</v>
      </c>
      <c r="L893" s="20">
        <v>2.0</v>
      </c>
      <c r="M893" s="3" t="s">
        <v>15073</v>
      </c>
      <c r="N893" s="3" t="s">
        <v>15073</v>
      </c>
      <c r="O893" s="3" t="s">
        <v>14501</v>
      </c>
      <c r="P893" s="20">
        <v>2.0</v>
      </c>
      <c r="Q893" s="20">
        <v>0.0</v>
      </c>
      <c r="R893" s="20">
        <v>0.0</v>
      </c>
      <c r="S893" s="20">
        <v>0.0</v>
      </c>
      <c r="T893" s="2"/>
      <c r="U893" s="2"/>
    </row>
    <row r="894">
      <c r="A894" s="3" t="s">
        <v>16018</v>
      </c>
      <c r="B894" s="3" t="s">
        <v>14442</v>
      </c>
      <c r="C894" s="31">
        <v>46388.54166666667</v>
      </c>
      <c r="D894" s="31">
        <v>46388.5625</v>
      </c>
      <c r="E894" s="32">
        <v>0.5</v>
      </c>
      <c r="G894" s="2"/>
      <c r="H894" s="3" t="s">
        <v>14399</v>
      </c>
      <c r="I894" s="3" t="s">
        <v>14431</v>
      </c>
      <c r="J894" s="3" t="s">
        <v>14684</v>
      </c>
      <c r="K894" s="3" t="s">
        <v>14402</v>
      </c>
      <c r="L894" s="20">
        <v>5.0</v>
      </c>
      <c r="M894" s="3" t="s">
        <v>14812</v>
      </c>
      <c r="N894" s="3" t="s">
        <v>14813</v>
      </c>
      <c r="O894" s="3" t="s">
        <v>14609</v>
      </c>
      <c r="P894" s="20">
        <v>2.0</v>
      </c>
      <c r="Q894" s="20">
        <v>0.0</v>
      </c>
      <c r="R894" s="20">
        <v>0.0</v>
      </c>
      <c r="S894" s="20">
        <v>3.0</v>
      </c>
      <c r="T894" s="2"/>
      <c r="U894" s="2"/>
    </row>
    <row r="895">
      <c r="A895" s="3" t="s">
        <v>16019</v>
      </c>
      <c r="B895" s="3" t="s">
        <v>15465</v>
      </c>
      <c r="C895" s="31">
        <v>46391.54166666667</v>
      </c>
      <c r="D895" s="31">
        <v>46391.5625</v>
      </c>
      <c r="E895" s="32">
        <v>0.5</v>
      </c>
      <c r="F895" s="2"/>
      <c r="G895" s="3" t="s">
        <v>15466</v>
      </c>
      <c r="H895" s="3" t="s">
        <v>14399</v>
      </c>
      <c r="I895" s="3" t="s">
        <v>14431</v>
      </c>
      <c r="J895" s="3" t="s">
        <v>14684</v>
      </c>
      <c r="K895" s="3" t="s">
        <v>14402</v>
      </c>
      <c r="L895" s="20">
        <v>4.0</v>
      </c>
      <c r="M895" s="3" t="s">
        <v>15194</v>
      </c>
      <c r="N895" s="3" t="s">
        <v>15194</v>
      </c>
      <c r="O895" s="3" t="s">
        <v>14670</v>
      </c>
      <c r="P895" s="20">
        <v>2.0</v>
      </c>
      <c r="Q895" s="20">
        <v>0.0</v>
      </c>
      <c r="R895" s="20">
        <v>0.0</v>
      </c>
      <c r="S895" s="20">
        <v>2.0</v>
      </c>
      <c r="T895" s="2"/>
      <c r="U895" s="2"/>
    </row>
    <row r="896">
      <c r="A896" s="3" t="s">
        <v>16020</v>
      </c>
      <c r="B896" s="3" t="s">
        <v>14531</v>
      </c>
      <c r="C896" s="31">
        <v>46391.58333333333</v>
      </c>
      <c r="D896" s="31">
        <v>46391.60416666667</v>
      </c>
      <c r="E896" s="32">
        <v>0.5</v>
      </c>
      <c r="G896" s="2"/>
      <c r="H896" s="3" t="s">
        <v>14399</v>
      </c>
      <c r="I896" s="3" t="s">
        <v>14400</v>
      </c>
      <c r="J896" s="3" t="s">
        <v>14401</v>
      </c>
      <c r="K896" s="3" t="s">
        <v>14402</v>
      </c>
      <c r="L896" s="20">
        <v>3.0</v>
      </c>
      <c r="M896" s="3" t="s">
        <v>15376</v>
      </c>
      <c r="N896" s="3" t="s">
        <v>15376</v>
      </c>
      <c r="O896" s="3" t="s">
        <v>15377</v>
      </c>
      <c r="P896" s="20">
        <v>0.0</v>
      </c>
      <c r="Q896" s="20">
        <v>0.0</v>
      </c>
      <c r="R896" s="20">
        <v>0.0</v>
      </c>
      <c r="S896" s="20">
        <v>3.0</v>
      </c>
      <c r="T896" s="2"/>
      <c r="U896" s="2"/>
    </row>
    <row r="897">
      <c r="A897" s="3" t="s">
        <v>16021</v>
      </c>
      <c r="B897" s="3" t="s">
        <v>14828</v>
      </c>
      <c r="C897" s="31">
        <v>46391.60416666667</v>
      </c>
      <c r="D897" s="31">
        <v>46391.625</v>
      </c>
      <c r="E897" s="32">
        <v>0.5</v>
      </c>
      <c r="G897" s="3" t="s">
        <v>14912</v>
      </c>
      <c r="H897" s="3" t="s">
        <v>14399</v>
      </c>
      <c r="I897" s="3" t="s">
        <v>14431</v>
      </c>
      <c r="J897" s="3" t="s">
        <v>14684</v>
      </c>
      <c r="K897" s="3" t="s">
        <v>14402</v>
      </c>
      <c r="L897" s="20">
        <v>2.0</v>
      </c>
      <c r="M897" s="3" t="s">
        <v>15125</v>
      </c>
      <c r="N897" s="3" t="s">
        <v>15125</v>
      </c>
      <c r="O897" s="3" t="s">
        <v>14501</v>
      </c>
      <c r="P897" s="20">
        <v>2.0</v>
      </c>
      <c r="Q897" s="20">
        <v>0.0</v>
      </c>
      <c r="R897" s="20">
        <v>0.0</v>
      </c>
      <c r="S897" s="20">
        <v>0.0</v>
      </c>
      <c r="T897" s="2"/>
      <c r="U897" s="2"/>
    </row>
    <row r="898">
      <c r="A898" s="3" t="s">
        <v>16022</v>
      </c>
      <c r="B898" s="3" t="s">
        <v>14417</v>
      </c>
      <c r="C898" s="31">
        <v>46392.5</v>
      </c>
      <c r="D898" s="31">
        <v>46392.52083333333</v>
      </c>
      <c r="E898" s="32">
        <v>0.5</v>
      </c>
      <c r="G898" s="3" t="s">
        <v>15086</v>
      </c>
      <c r="H898" s="3" t="s">
        <v>14399</v>
      </c>
      <c r="I898" s="3" t="s">
        <v>14431</v>
      </c>
      <c r="J898" s="3" t="s">
        <v>14401</v>
      </c>
      <c r="K898" s="3" t="s">
        <v>14402</v>
      </c>
      <c r="L898" s="20">
        <v>3.0</v>
      </c>
      <c r="M898" s="3" t="s">
        <v>15315</v>
      </c>
      <c r="N898" s="3" t="s">
        <v>15316</v>
      </c>
      <c r="O898" s="3" t="s">
        <v>15453</v>
      </c>
      <c r="P898" s="20">
        <v>2.0</v>
      </c>
      <c r="Q898" s="20">
        <v>0.0</v>
      </c>
      <c r="R898" s="20">
        <v>1.0</v>
      </c>
      <c r="S898" s="20">
        <v>0.0</v>
      </c>
      <c r="T898" s="2"/>
      <c r="U898" s="2"/>
    </row>
    <row r="899">
      <c r="A899" s="3" t="s">
        <v>16023</v>
      </c>
      <c r="B899" s="3" t="s">
        <v>14490</v>
      </c>
      <c r="C899" s="31">
        <v>46392.54166666667</v>
      </c>
      <c r="D899" s="31">
        <v>46392.5625</v>
      </c>
      <c r="E899" s="32">
        <v>0.5</v>
      </c>
      <c r="G899" s="3" t="s">
        <v>14491</v>
      </c>
      <c r="H899" s="3" t="s">
        <v>14399</v>
      </c>
      <c r="I899" s="3" t="s">
        <v>14431</v>
      </c>
      <c r="J899" s="3" t="s">
        <v>14401</v>
      </c>
      <c r="K899" s="3" t="s">
        <v>14402</v>
      </c>
      <c r="L899" s="20">
        <v>4.0</v>
      </c>
      <c r="M899" s="3" t="s">
        <v>15387</v>
      </c>
      <c r="N899" s="3" t="s">
        <v>15387</v>
      </c>
      <c r="O899" s="3" t="s">
        <v>14744</v>
      </c>
      <c r="P899" s="20">
        <v>3.0</v>
      </c>
      <c r="Q899" s="20">
        <v>0.0</v>
      </c>
      <c r="R899" s="20">
        <v>0.0</v>
      </c>
      <c r="S899" s="20">
        <v>1.0</v>
      </c>
      <c r="T899" s="2"/>
      <c r="U899" s="2"/>
    </row>
    <row r="900">
      <c r="A900" s="3" t="s">
        <v>16024</v>
      </c>
      <c r="B900" s="3" t="s">
        <v>15082</v>
      </c>
      <c r="C900" s="31">
        <v>46392.5625</v>
      </c>
      <c r="D900" s="31">
        <v>46392.58333333333</v>
      </c>
      <c r="E900" s="32">
        <v>0.5</v>
      </c>
      <c r="F900" s="2"/>
      <c r="G900" s="2"/>
      <c r="H900" s="3" t="s">
        <v>14399</v>
      </c>
      <c r="I900" s="3" t="s">
        <v>14431</v>
      </c>
      <c r="J900" s="3" t="s">
        <v>14684</v>
      </c>
      <c r="K900" s="3" t="s">
        <v>14402</v>
      </c>
      <c r="L900" s="20">
        <v>2.0</v>
      </c>
      <c r="M900" s="3" t="s">
        <v>15312</v>
      </c>
      <c r="N900" s="3" t="s">
        <v>15312</v>
      </c>
      <c r="O900" s="3" t="s">
        <v>14501</v>
      </c>
      <c r="P900" s="20">
        <v>2.0</v>
      </c>
      <c r="Q900" s="20">
        <v>0.0</v>
      </c>
      <c r="R900" s="20">
        <v>0.0</v>
      </c>
      <c r="S900" s="20">
        <v>0.0</v>
      </c>
      <c r="T900" s="2"/>
      <c r="U900" s="2"/>
    </row>
    <row r="901">
      <c r="A901" s="3" t="s">
        <v>16025</v>
      </c>
      <c r="B901" s="3" t="s">
        <v>15157</v>
      </c>
      <c r="C901" s="31">
        <v>46392.58333333333</v>
      </c>
      <c r="D901" s="31">
        <v>46392.60416666667</v>
      </c>
      <c r="E901" s="32">
        <v>0.5</v>
      </c>
      <c r="F901" s="2"/>
      <c r="G901" s="3" t="s">
        <v>15158</v>
      </c>
      <c r="H901" s="3" t="s">
        <v>14399</v>
      </c>
      <c r="I901" s="3" t="s">
        <v>14431</v>
      </c>
      <c r="J901" s="3" t="s">
        <v>14401</v>
      </c>
      <c r="K901" s="3" t="s">
        <v>14402</v>
      </c>
      <c r="L901" s="20">
        <v>6.0</v>
      </c>
      <c r="M901" s="3" t="s">
        <v>15394</v>
      </c>
      <c r="N901" s="3" t="s">
        <v>15395</v>
      </c>
      <c r="O901" s="3" t="s">
        <v>15396</v>
      </c>
      <c r="P901" s="20">
        <v>1.0</v>
      </c>
      <c r="Q901" s="20">
        <v>0.0</v>
      </c>
      <c r="R901" s="20">
        <v>1.0</v>
      </c>
      <c r="S901" s="20">
        <v>4.0</v>
      </c>
      <c r="T901" s="2"/>
      <c r="U901" s="2"/>
    </row>
    <row r="902">
      <c r="A902" s="3" t="s">
        <v>16026</v>
      </c>
      <c r="B902" s="3" t="s">
        <v>15090</v>
      </c>
      <c r="C902" s="31">
        <v>46393.41666666667</v>
      </c>
      <c r="D902" s="31">
        <v>46393.4375</v>
      </c>
      <c r="E902" s="32">
        <v>0.5</v>
      </c>
      <c r="G902" s="2"/>
      <c r="H902" s="3" t="s">
        <v>14399</v>
      </c>
      <c r="I902" s="3" t="s">
        <v>14431</v>
      </c>
      <c r="J902" s="3" t="s">
        <v>14612</v>
      </c>
      <c r="K902" s="3" t="s">
        <v>14402</v>
      </c>
      <c r="L902" s="20">
        <v>2.0</v>
      </c>
      <c r="M902" s="3" t="s">
        <v>14626</v>
      </c>
      <c r="N902" s="3" t="s">
        <v>14626</v>
      </c>
      <c r="O902" s="3" t="s">
        <v>14501</v>
      </c>
      <c r="P902" s="20">
        <v>2.0</v>
      </c>
      <c r="Q902" s="20">
        <v>0.0</v>
      </c>
      <c r="R902" s="20">
        <v>0.0</v>
      </c>
      <c r="S902" s="20">
        <v>0.0</v>
      </c>
      <c r="T902" s="2"/>
      <c r="U902" s="2"/>
    </row>
    <row r="903">
      <c r="A903" s="3" t="s">
        <v>16027</v>
      </c>
      <c r="B903" s="3" t="s">
        <v>14591</v>
      </c>
      <c r="C903" s="31">
        <v>46394.33333333333</v>
      </c>
      <c r="D903" s="31">
        <v>46394.35416666667</v>
      </c>
      <c r="E903" s="32">
        <v>0.5</v>
      </c>
      <c r="G903" s="2"/>
      <c r="H903" s="3" t="s">
        <v>14399</v>
      </c>
      <c r="I903" s="3" t="s">
        <v>14431</v>
      </c>
      <c r="J903" s="3" t="s">
        <v>14401</v>
      </c>
      <c r="K903" s="3" t="s">
        <v>14402</v>
      </c>
      <c r="L903" s="20">
        <v>4.0</v>
      </c>
      <c r="M903" s="3" t="s">
        <v>15410</v>
      </c>
      <c r="N903" s="3" t="s">
        <v>15410</v>
      </c>
      <c r="O903" s="3" t="s">
        <v>15411</v>
      </c>
      <c r="P903" s="20">
        <v>2.0</v>
      </c>
      <c r="Q903" s="20">
        <v>0.0</v>
      </c>
      <c r="R903" s="20">
        <v>0.0</v>
      </c>
      <c r="S903" s="20">
        <v>2.0</v>
      </c>
      <c r="T903" s="2"/>
      <c r="U903" s="2"/>
    </row>
    <row r="904">
      <c r="A904" s="3" t="s">
        <v>16028</v>
      </c>
      <c r="B904" s="3" t="s">
        <v>15201</v>
      </c>
      <c r="C904" s="31">
        <v>46394.39583333333</v>
      </c>
      <c r="D904" s="31">
        <v>46394.41666666667</v>
      </c>
      <c r="E904" s="32">
        <v>0.5</v>
      </c>
      <c r="G904" s="2"/>
      <c r="H904" s="3" t="s">
        <v>14399</v>
      </c>
      <c r="I904" s="3" t="s">
        <v>14431</v>
      </c>
      <c r="J904" s="3" t="s">
        <v>14425</v>
      </c>
      <c r="K904" s="3" t="s">
        <v>14402</v>
      </c>
      <c r="L904" s="20">
        <v>6.0</v>
      </c>
      <c r="M904" s="3" t="s">
        <v>15417</v>
      </c>
      <c r="N904" s="3" t="s">
        <v>15417</v>
      </c>
      <c r="O904" s="3" t="s">
        <v>14449</v>
      </c>
      <c r="P904" s="20">
        <v>4.0</v>
      </c>
      <c r="Q904" s="20">
        <v>0.0</v>
      </c>
      <c r="R904" s="20">
        <v>0.0</v>
      </c>
      <c r="S904" s="20">
        <v>2.0</v>
      </c>
      <c r="T904" s="2"/>
      <c r="U904" s="2"/>
    </row>
    <row r="905">
      <c r="A905" s="3" t="s">
        <v>16029</v>
      </c>
      <c r="B905" s="3" t="s">
        <v>14585</v>
      </c>
      <c r="C905" s="31">
        <v>46394.4375</v>
      </c>
      <c r="D905" s="31">
        <v>46394.45833333333</v>
      </c>
      <c r="E905" s="32">
        <v>0.5</v>
      </c>
      <c r="G905" s="2"/>
      <c r="H905" s="3" t="s">
        <v>14399</v>
      </c>
      <c r="I905" s="3" t="s">
        <v>14431</v>
      </c>
      <c r="J905" s="3" t="s">
        <v>14401</v>
      </c>
      <c r="K905" s="3" t="s">
        <v>14402</v>
      </c>
      <c r="L905" s="20">
        <v>2.0</v>
      </c>
      <c r="M905" s="3" t="s">
        <v>15239</v>
      </c>
      <c r="N905" s="3" t="s">
        <v>15239</v>
      </c>
      <c r="O905" s="3" t="s">
        <v>14501</v>
      </c>
      <c r="P905" s="20">
        <v>2.0</v>
      </c>
      <c r="Q905" s="20">
        <v>0.0</v>
      </c>
      <c r="R905" s="20">
        <v>0.0</v>
      </c>
      <c r="S905" s="20">
        <v>0.0</v>
      </c>
      <c r="T905" s="2"/>
      <c r="U905" s="2"/>
    </row>
    <row r="906">
      <c r="A906" s="3" t="s">
        <v>16030</v>
      </c>
      <c r="B906" s="3" t="s">
        <v>14782</v>
      </c>
      <c r="C906" s="31">
        <v>46394.47916666667</v>
      </c>
      <c r="D906" s="31">
        <v>46394.5</v>
      </c>
      <c r="E906" s="32">
        <v>0.5</v>
      </c>
      <c r="G906" s="2"/>
      <c r="H906" s="3" t="s">
        <v>14399</v>
      </c>
      <c r="I906" s="3" t="s">
        <v>14431</v>
      </c>
      <c r="J906" s="3" t="s">
        <v>14401</v>
      </c>
      <c r="K906" s="3" t="s">
        <v>14402</v>
      </c>
      <c r="L906" s="20">
        <v>5.0</v>
      </c>
      <c r="M906" s="3" t="s">
        <v>15419</v>
      </c>
      <c r="N906" s="3" t="s">
        <v>15419</v>
      </c>
      <c r="O906" s="3" t="s">
        <v>14529</v>
      </c>
      <c r="P906" s="20">
        <v>5.0</v>
      </c>
      <c r="Q906" s="20">
        <v>0.0</v>
      </c>
      <c r="R906" s="20">
        <v>0.0</v>
      </c>
      <c r="S906" s="20">
        <v>0.0</v>
      </c>
      <c r="T906" s="2"/>
      <c r="U906" s="2"/>
    </row>
    <row r="907">
      <c r="A907" s="3" t="s">
        <v>16031</v>
      </c>
      <c r="B907" s="3" t="s">
        <v>15213</v>
      </c>
      <c r="C907" s="31">
        <v>46394.5</v>
      </c>
      <c r="D907" s="31">
        <v>46394.52083333333</v>
      </c>
      <c r="E907" s="32">
        <v>0.5</v>
      </c>
      <c r="G907" s="2"/>
      <c r="H907" s="3" t="s">
        <v>14399</v>
      </c>
      <c r="I907" s="3" t="s">
        <v>14431</v>
      </c>
      <c r="J907" s="3" t="s">
        <v>14684</v>
      </c>
      <c r="K907" s="3" t="s">
        <v>14402</v>
      </c>
      <c r="L907" s="20">
        <v>2.0</v>
      </c>
      <c r="M907" s="3" t="s">
        <v>15214</v>
      </c>
      <c r="N907" s="3" t="s">
        <v>15214</v>
      </c>
      <c r="O907" s="3" t="s">
        <v>14501</v>
      </c>
      <c r="P907" s="20">
        <v>2.0</v>
      </c>
      <c r="Q907" s="20">
        <v>0.0</v>
      </c>
      <c r="R907" s="20">
        <v>0.0</v>
      </c>
      <c r="S907" s="20">
        <v>0.0</v>
      </c>
      <c r="T907" s="2"/>
      <c r="U907" s="2"/>
    </row>
    <row r="908">
      <c r="A908" s="3" t="s">
        <v>16032</v>
      </c>
      <c r="B908" s="3" t="s">
        <v>15221</v>
      </c>
      <c r="C908" s="31">
        <v>46394.5625</v>
      </c>
      <c r="D908" s="31">
        <v>46394.58333333333</v>
      </c>
      <c r="E908" s="32">
        <v>0.5</v>
      </c>
      <c r="G908" s="3" t="s">
        <v>15222</v>
      </c>
      <c r="H908" s="3" t="s">
        <v>14399</v>
      </c>
      <c r="I908" s="3" t="s">
        <v>14431</v>
      </c>
      <c r="J908" s="3" t="s">
        <v>14684</v>
      </c>
      <c r="K908" s="3" t="s">
        <v>14402</v>
      </c>
      <c r="L908" s="20">
        <v>3.0</v>
      </c>
      <c r="M908" s="3" t="s">
        <v>15427</v>
      </c>
      <c r="N908" s="3" t="s">
        <v>15427</v>
      </c>
      <c r="O908" s="3" t="s">
        <v>14831</v>
      </c>
      <c r="P908" s="20">
        <v>2.0</v>
      </c>
      <c r="Q908" s="20">
        <v>0.0</v>
      </c>
      <c r="R908" s="20">
        <v>0.0</v>
      </c>
      <c r="S908" s="20">
        <v>1.0</v>
      </c>
      <c r="T908" s="2"/>
      <c r="U908" s="2"/>
    </row>
    <row r="909">
      <c r="A909" s="3" t="s">
        <v>16033</v>
      </c>
      <c r="B909" s="3" t="s">
        <v>14837</v>
      </c>
      <c r="C909" s="31">
        <v>46395.39583333333</v>
      </c>
      <c r="D909" s="31">
        <v>46395.41666666667</v>
      </c>
      <c r="E909" s="32">
        <v>0.5</v>
      </c>
      <c r="G909" s="2"/>
      <c r="H909" s="3" t="s">
        <v>14399</v>
      </c>
      <c r="I909" s="3" t="s">
        <v>14431</v>
      </c>
      <c r="J909" s="3" t="s">
        <v>14684</v>
      </c>
      <c r="K909" s="3" t="s">
        <v>14402</v>
      </c>
      <c r="L909" s="20">
        <v>5.0</v>
      </c>
      <c r="M909" s="3" t="s">
        <v>15434</v>
      </c>
      <c r="N909" s="3" t="s">
        <v>15434</v>
      </c>
      <c r="O909" s="3" t="s">
        <v>15435</v>
      </c>
      <c r="P909" s="20">
        <v>2.0</v>
      </c>
      <c r="Q909" s="20">
        <v>0.0</v>
      </c>
      <c r="R909" s="20">
        <v>0.0</v>
      </c>
      <c r="S909" s="20">
        <v>3.0</v>
      </c>
      <c r="T909" s="2"/>
      <c r="U909" s="2"/>
    </row>
    <row r="910">
      <c r="A910" s="3" t="s">
        <v>16034</v>
      </c>
      <c r="B910" s="3" t="s">
        <v>14508</v>
      </c>
      <c r="C910" s="31">
        <v>46395.41666666667</v>
      </c>
      <c r="D910" s="31">
        <v>46395.4375</v>
      </c>
      <c r="E910" s="32">
        <v>0.5</v>
      </c>
      <c r="G910" s="2"/>
      <c r="H910" s="3" t="s">
        <v>14399</v>
      </c>
      <c r="I910" s="3" t="s">
        <v>14431</v>
      </c>
      <c r="J910" s="3" t="s">
        <v>14684</v>
      </c>
      <c r="K910" s="3" t="s">
        <v>14402</v>
      </c>
      <c r="L910" s="20">
        <v>4.0</v>
      </c>
      <c r="M910" s="3" t="s">
        <v>15344</v>
      </c>
      <c r="N910" s="3" t="s">
        <v>15344</v>
      </c>
      <c r="O910" s="3" t="s">
        <v>14493</v>
      </c>
      <c r="P910" s="20">
        <v>2.0</v>
      </c>
      <c r="Q910" s="20">
        <v>0.0</v>
      </c>
      <c r="R910" s="20">
        <v>0.0</v>
      </c>
      <c r="S910" s="20">
        <v>2.0</v>
      </c>
      <c r="T910" s="2"/>
      <c r="U910" s="2"/>
    </row>
    <row r="911">
      <c r="A911" s="3" t="s">
        <v>16035</v>
      </c>
      <c r="B911" s="3" t="s">
        <v>14920</v>
      </c>
      <c r="C911" s="31">
        <v>46395.47916666667</v>
      </c>
      <c r="D911" s="31">
        <v>46395.52083333333</v>
      </c>
      <c r="E911" s="32">
        <v>1.0</v>
      </c>
      <c r="G911" s="2"/>
      <c r="H911" s="3" t="s">
        <v>14399</v>
      </c>
      <c r="I911" s="3" t="s">
        <v>14431</v>
      </c>
      <c r="J911" s="3" t="s">
        <v>14684</v>
      </c>
      <c r="K911" s="3" t="s">
        <v>14402</v>
      </c>
      <c r="L911" s="20">
        <v>2.0</v>
      </c>
      <c r="M911" s="3" t="s">
        <v>15073</v>
      </c>
      <c r="N911" s="3" t="s">
        <v>15073</v>
      </c>
      <c r="O911" s="3" t="s">
        <v>14501</v>
      </c>
      <c r="P911" s="20">
        <v>2.0</v>
      </c>
      <c r="Q911" s="20">
        <v>0.0</v>
      </c>
      <c r="R911" s="20">
        <v>0.0</v>
      </c>
      <c r="S911" s="20">
        <v>0.0</v>
      </c>
      <c r="T911" s="2"/>
      <c r="U911" s="2"/>
    </row>
    <row r="912">
      <c r="A912" s="3" t="s">
        <v>16036</v>
      </c>
      <c r="B912" s="3" t="s">
        <v>15443</v>
      </c>
      <c r="C912" s="31">
        <v>46398.58333333333</v>
      </c>
      <c r="D912" s="31">
        <v>46398.60416666667</v>
      </c>
      <c r="E912" s="32">
        <v>0.5</v>
      </c>
      <c r="G912" s="2"/>
      <c r="H912" s="3" t="s">
        <v>14399</v>
      </c>
      <c r="I912" s="3" t="s">
        <v>14431</v>
      </c>
      <c r="J912" s="3" t="s">
        <v>14684</v>
      </c>
      <c r="K912" s="3" t="s">
        <v>14402</v>
      </c>
      <c r="L912" s="20">
        <v>3.0</v>
      </c>
      <c r="M912" s="3" t="s">
        <v>15444</v>
      </c>
      <c r="N912" s="3" t="s">
        <v>15444</v>
      </c>
      <c r="O912" s="3" t="s">
        <v>14623</v>
      </c>
      <c r="P912" s="20">
        <v>2.0</v>
      </c>
      <c r="Q912" s="20">
        <v>0.0</v>
      </c>
      <c r="R912" s="20">
        <v>0.0</v>
      </c>
      <c r="S912" s="20">
        <v>1.0</v>
      </c>
      <c r="T912" s="2"/>
      <c r="U912" s="2"/>
    </row>
    <row r="913">
      <c r="A913" s="3" t="s">
        <v>16037</v>
      </c>
      <c r="B913" s="3" t="s">
        <v>14828</v>
      </c>
      <c r="C913" s="31">
        <v>46398.60416666667</v>
      </c>
      <c r="D913" s="31">
        <v>46398.625</v>
      </c>
      <c r="E913" s="32">
        <v>0.5</v>
      </c>
      <c r="G913" s="3" t="s">
        <v>14912</v>
      </c>
      <c r="H913" s="3" t="s">
        <v>14399</v>
      </c>
      <c r="I913" s="3" t="s">
        <v>14431</v>
      </c>
      <c r="J913" s="3" t="s">
        <v>14684</v>
      </c>
      <c r="K913" s="3" t="s">
        <v>14402</v>
      </c>
      <c r="L913" s="20">
        <v>2.0</v>
      </c>
      <c r="M913" s="3" t="s">
        <v>15125</v>
      </c>
      <c r="N913" s="3" t="s">
        <v>15125</v>
      </c>
      <c r="O913" s="3" t="s">
        <v>14501</v>
      </c>
      <c r="P913" s="20">
        <v>2.0</v>
      </c>
      <c r="Q913" s="20">
        <v>0.0</v>
      </c>
      <c r="R913" s="20">
        <v>0.0</v>
      </c>
      <c r="S913" s="20">
        <v>0.0</v>
      </c>
      <c r="T913" s="2"/>
      <c r="U913" s="2"/>
    </row>
    <row r="914">
      <c r="A914" s="3" t="s">
        <v>16038</v>
      </c>
      <c r="B914" s="3" t="s">
        <v>14417</v>
      </c>
      <c r="C914" s="31">
        <v>46399.5</v>
      </c>
      <c r="D914" s="31">
        <v>46399.52083333333</v>
      </c>
      <c r="E914" s="32">
        <v>0.5</v>
      </c>
      <c r="G914" s="3" t="s">
        <v>15086</v>
      </c>
      <c r="H914" s="3" t="s">
        <v>14399</v>
      </c>
      <c r="I914" s="3" t="s">
        <v>14431</v>
      </c>
      <c r="J914" s="3" t="s">
        <v>14401</v>
      </c>
      <c r="K914" s="3" t="s">
        <v>14402</v>
      </c>
      <c r="L914" s="20">
        <v>3.0</v>
      </c>
      <c r="M914" s="3" t="s">
        <v>15315</v>
      </c>
      <c r="N914" s="3" t="s">
        <v>15316</v>
      </c>
      <c r="O914" s="3" t="s">
        <v>15453</v>
      </c>
      <c r="P914" s="20">
        <v>2.0</v>
      </c>
      <c r="Q914" s="20">
        <v>0.0</v>
      </c>
      <c r="R914" s="20">
        <v>1.0</v>
      </c>
      <c r="S914" s="20">
        <v>0.0</v>
      </c>
      <c r="T914" s="2"/>
      <c r="U914" s="2"/>
    </row>
    <row r="915">
      <c r="A915" s="3" t="s">
        <v>16039</v>
      </c>
      <c r="B915" s="3" t="s">
        <v>15090</v>
      </c>
      <c r="C915" s="31">
        <v>46400.41666666667</v>
      </c>
      <c r="D915" s="31">
        <v>46400.4375</v>
      </c>
      <c r="E915" s="32">
        <v>0.5</v>
      </c>
      <c r="G915" s="2"/>
      <c r="H915" s="3" t="s">
        <v>14399</v>
      </c>
      <c r="I915" s="3" t="s">
        <v>14431</v>
      </c>
      <c r="J915" s="3" t="s">
        <v>14612</v>
      </c>
      <c r="K915" s="3" t="s">
        <v>14402</v>
      </c>
      <c r="L915" s="20">
        <v>2.0</v>
      </c>
      <c r="M915" s="3" t="s">
        <v>14626</v>
      </c>
      <c r="N915" s="3" t="s">
        <v>14626</v>
      </c>
      <c r="O915" s="3" t="s">
        <v>14501</v>
      </c>
      <c r="P915" s="20">
        <v>2.0</v>
      </c>
      <c r="Q915" s="20">
        <v>0.0</v>
      </c>
      <c r="R915" s="20">
        <v>0.0</v>
      </c>
      <c r="S915" s="20">
        <v>0.0</v>
      </c>
      <c r="T915" s="2"/>
      <c r="U915" s="2"/>
    </row>
    <row r="916">
      <c r="A916" s="3" t="s">
        <v>16040</v>
      </c>
      <c r="B916" s="3" t="s">
        <v>14548</v>
      </c>
      <c r="C916" s="31">
        <v>46400.54166666667</v>
      </c>
      <c r="D916" s="31">
        <v>46400.5625</v>
      </c>
      <c r="E916" s="32">
        <v>0.5</v>
      </c>
      <c r="G916" s="2"/>
      <c r="H916" s="3" t="s">
        <v>14399</v>
      </c>
      <c r="I916" s="3" t="s">
        <v>14431</v>
      </c>
      <c r="J916" s="3" t="s">
        <v>14401</v>
      </c>
      <c r="K916" s="3" t="s">
        <v>14402</v>
      </c>
      <c r="L916" s="20">
        <v>3.0</v>
      </c>
      <c r="M916" s="3" t="s">
        <v>15332</v>
      </c>
      <c r="N916" s="3" t="s">
        <v>15332</v>
      </c>
      <c r="O916" s="3" t="s">
        <v>14550</v>
      </c>
      <c r="P916" s="20">
        <v>3.0</v>
      </c>
      <c r="Q916" s="20">
        <v>0.0</v>
      </c>
      <c r="R916" s="20">
        <v>0.0</v>
      </c>
      <c r="S916" s="20">
        <v>0.0</v>
      </c>
      <c r="T916" s="2"/>
      <c r="U916" s="2"/>
    </row>
    <row r="917">
      <c r="A917" s="3" t="s">
        <v>16041</v>
      </c>
      <c r="B917" s="3" t="s">
        <v>14430</v>
      </c>
      <c r="C917" s="31">
        <v>46401.4375</v>
      </c>
      <c r="D917" s="31">
        <v>46401.45833333333</v>
      </c>
      <c r="E917" s="32">
        <v>0.5</v>
      </c>
      <c r="G917" s="2"/>
      <c r="H917" s="3" t="s">
        <v>14399</v>
      </c>
      <c r="I917" s="3" t="s">
        <v>14431</v>
      </c>
      <c r="J917" s="3" t="s">
        <v>14401</v>
      </c>
      <c r="K917" s="3" t="s">
        <v>14402</v>
      </c>
      <c r="L917" s="20">
        <v>3.0</v>
      </c>
      <c r="M917" s="3" t="s">
        <v>15440</v>
      </c>
      <c r="N917" s="3" t="s">
        <v>15460</v>
      </c>
      <c r="O917" s="3" t="s">
        <v>14550</v>
      </c>
      <c r="P917" s="20">
        <v>3.0</v>
      </c>
      <c r="Q917" s="20">
        <v>0.0</v>
      </c>
      <c r="R917" s="20">
        <v>0.0</v>
      </c>
      <c r="S917" s="20">
        <v>0.0</v>
      </c>
      <c r="T917" s="2"/>
      <c r="U917" s="2"/>
    </row>
    <row r="918">
      <c r="A918" s="3" t="s">
        <v>16042</v>
      </c>
      <c r="B918" s="3" t="s">
        <v>14438</v>
      </c>
      <c r="C918" s="31">
        <v>46401.58333333333</v>
      </c>
      <c r="D918" s="31">
        <v>46401.60416666667</v>
      </c>
      <c r="E918" s="32">
        <v>0.5</v>
      </c>
      <c r="G918" s="2"/>
      <c r="H918" s="3" t="s">
        <v>14399</v>
      </c>
      <c r="I918" s="3" t="s">
        <v>14431</v>
      </c>
      <c r="J918" s="3" t="s">
        <v>14401</v>
      </c>
      <c r="K918" s="3" t="s">
        <v>14402</v>
      </c>
      <c r="L918" s="20">
        <v>6.0</v>
      </c>
      <c r="M918" s="3" t="s">
        <v>15369</v>
      </c>
      <c r="N918" s="3" t="s">
        <v>15369</v>
      </c>
      <c r="O918" s="3" t="s">
        <v>15462</v>
      </c>
      <c r="P918" s="20">
        <v>1.0</v>
      </c>
      <c r="Q918" s="20">
        <v>3.0</v>
      </c>
      <c r="R918" s="20">
        <v>0.0</v>
      </c>
      <c r="S918" s="20">
        <v>2.0</v>
      </c>
      <c r="T918" s="2"/>
      <c r="U918" s="2"/>
    </row>
    <row r="919">
      <c r="A919" s="3" t="s">
        <v>16043</v>
      </c>
      <c r="B919" s="3" t="s">
        <v>14920</v>
      </c>
      <c r="C919" s="31">
        <v>46402.47916666667</v>
      </c>
      <c r="D919" s="31">
        <v>46402.52083333333</v>
      </c>
      <c r="E919" s="32">
        <v>1.0</v>
      </c>
      <c r="F919" s="2"/>
      <c r="G919" s="2"/>
      <c r="H919" s="3" t="s">
        <v>14399</v>
      </c>
      <c r="I919" s="3" t="s">
        <v>14431</v>
      </c>
      <c r="J919" s="3" t="s">
        <v>14684</v>
      </c>
      <c r="K919" s="3" t="s">
        <v>14402</v>
      </c>
      <c r="L919" s="20">
        <v>2.0</v>
      </c>
      <c r="M919" s="3" t="s">
        <v>15073</v>
      </c>
      <c r="N919" s="3" t="s">
        <v>15073</v>
      </c>
      <c r="O919" s="3" t="s">
        <v>14501</v>
      </c>
      <c r="P919" s="20">
        <v>2.0</v>
      </c>
      <c r="Q919" s="20">
        <v>0.0</v>
      </c>
      <c r="R919" s="20">
        <v>0.0</v>
      </c>
      <c r="S919" s="20">
        <v>0.0</v>
      </c>
      <c r="T919" s="2"/>
      <c r="U919" s="2"/>
    </row>
    <row r="920">
      <c r="A920" s="3" t="s">
        <v>16044</v>
      </c>
      <c r="B920" s="3" t="s">
        <v>15465</v>
      </c>
      <c r="C920" s="31">
        <v>46405.54166666667</v>
      </c>
      <c r="D920" s="31">
        <v>46405.5625</v>
      </c>
      <c r="E920" s="32">
        <v>0.5</v>
      </c>
      <c r="F920" s="2"/>
      <c r="G920" s="3" t="s">
        <v>15466</v>
      </c>
      <c r="H920" s="3" t="s">
        <v>14399</v>
      </c>
      <c r="I920" s="3" t="s">
        <v>14431</v>
      </c>
      <c r="J920" s="3" t="s">
        <v>14684</v>
      </c>
      <c r="K920" s="3" t="s">
        <v>14402</v>
      </c>
      <c r="L920" s="20">
        <v>4.0</v>
      </c>
      <c r="M920" s="3" t="s">
        <v>15194</v>
      </c>
      <c r="N920" s="3" t="s">
        <v>15194</v>
      </c>
      <c r="O920" s="3" t="s">
        <v>14670</v>
      </c>
      <c r="P920" s="20">
        <v>2.0</v>
      </c>
      <c r="Q920" s="20">
        <v>0.0</v>
      </c>
      <c r="R920" s="20">
        <v>0.0</v>
      </c>
      <c r="S920" s="20">
        <v>2.0</v>
      </c>
      <c r="T920" s="2"/>
      <c r="U920" s="2"/>
    </row>
    <row r="921">
      <c r="A921" s="3" t="s">
        <v>16045</v>
      </c>
      <c r="B921" s="3" t="s">
        <v>14531</v>
      </c>
      <c r="C921" s="31">
        <v>46405.58333333333</v>
      </c>
      <c r="D921" s="31">
        <v>46405.60416666667</v>
      </c>
      <c r="E921" s="32">
        <v>0.5</v>
      </c>
      <c r="G921" s="2"/>
      <c r="H921" s="3" t="s">
        <v>14399</v>
      </c>
      <c r="I921" s="3" t="s">
        <v>14400</v>
      </c>
      <c r="J921" s="3" t="s">
        <v>14401</v>
      </c>
      <c r="K921" s="3" t="s">
        <v>14402</v>
      </c>
      <c r="L921" s="20">
        <v>3.0</v>
      </c>
      <c r="M921" s="3" t="s">
        <v>15376</v>
      </c>
      <c r="N921" s="3" t="s">
        <v>15376</v>
      </c>
      <c r="O921" s="3" t="s">
        <v>15377</v>
      </c>
      <c r="P921" s="20">
        <v>0.0</v>
      </c>
      <c r="Q921" s="20">
        <v>0.0</v>
      </c>
      <c r="R921" s="20">
        <v>0.0</v>
      </c>
      <c r="S921" s="20">
        <v>3.0</v>
      </c>
      <c r="T921" s="2"/>
      <c r="U921" s="2"/>
    </row>
    <row r="922">
      <c r="A922" s="3" t="s">
        <v>16046</v>
      </c>
      <c r="B922" s="3" t="s">
        <v>14828</v>
      </c>
      <c r="C922" s="31">
        <v>46405.60416666667</v>
      </c>
      <c r="D922" s="31">
        <v>46405.625</v>
      </c>
      <c r="E922" s="32">
        <v>0.5</v>
      </c>
      <c r="G922" s="3" t="s">
        <v>14912</v>
      </c>
      <c r="H922" s="3" t="s">
        <v>14399</v>
      </c>
      <c r="I922" s="3" t="s">
        <v>14431</v>
      </c>
      <c r="J922" s="3" t="s">
        <v>14684</v>
      </c>
      <c r="K922" s="3" t="s">
        <v>14402</v>
      </c>
      <c r="L922" s="20">
        <v>2.0</v>
      </c>
      <c r="M922" s="3" t="s">
        <v>15125</v>
      </c>
      <c r="N922" s="3" t="s">
        <v>15125</v>
      </c>
      <c r="O922" s="3" t="s">
        <v>14501</v>
      </c>
      <c r="P922" s="20">
        <v>2.0</v>
      </c>
      <c r="Q922" s="20">
        <v>0.0</v>
      </c>
      <c r="R922" s="20">
        <v>0.0</v>
      </c>
      <c r="S922" s="20">
        <v>0.0</v>
      </c>
      <c r="T922" s="2"/>
      <c r="U922" s="2"/>
    </row>
    <row r="923">
      <c r="A923" s="3" t="s">
        <v>16047</v>
      </c>
      <c r="B923" s="3" t="s">
        <v>14417</v>
      </c>
      <c r="C923" s="31">
        <v>46406.5</v>
      </c>
      <c r="D923" s="31">
        <v>46406.52083333333</v>
      </c>
      <c r="E923" s="32">
        <v>0.5</v>
      </c>
      <c r="G923" s="3" t="s">
        <v>15086</v>
      </c>
      <c r="H923" s="3" t="s">
        <v>14399</v>
      </c>
      <c r="I923" s="3" t="s">
        <v>14431</v>
      </c>
      <c r="J923" s="3" t="s">
        <v>14401</v>
      </c>
      <c r="K923" s="3" t="s">
        <v>14402</v>
      </c>
      <c r="L923" s="20">
        <v>3.0</v>
      </c>
      <c r="M923" s="3" t="s">
        <v>15315</v>
      </c>
      <c r="N923" s="3" t="s">
        <v>15316</v>
      </c>
      <c r="O923" s="3" t="s">
        <v>15453</v>
      </c>
      <c r="P923" s="20">
        <v>2.0</v>
      </c>
      <c r="Q923" s="20">
        <v>0.0</v>
      </c>
      <c r="R923" s="20">
        <v>1.0</v>
      </c>
      <c r="S923" s="20">
        <v>0.0</v>
      </c>
      <c r="T923" s="2"/>
      <c r="U923" s="2"/>
    </row>
    <row r="924">
      <c r="A924" s="3" t="s">
        <v>16048</v>
      </c>
      <c r="B924" s="3" t="s">
        <v>15082</v>
      </c>
      <c r="C924" s="31">
        <v>46406.5625</v>
      </c>
      <c r="D924" s="31">
        <v>46406.58333333333</v>
      </c>
      <c r="E924" s="32">
        <v>0.5</v>
      </c>
      <c r="F924" s="2"/>
      <c r="G924" s="2"/>
      <c r="H924" s="3" t="s">
        <v>14399</v>
      </c>
      <c r="I924" s="3" t="s">
        <v>14431</v>
      </c>
      <c r="J924" s="3" t="s">
        <v>14684</v>
      </c>
      <c r="K924" s="3" t="s">
        <v>14402</v>
      </c>
      <c r="L924" s="20">
        <v>2.0</v>
      </c>
      <c r="M924" s="3" t="s">
        <v>15312</v>
      </c>
      <c r="N924" s="3" t="s">
        <v>15312</v>
      </c>
      <c r="O924" s="3" t="s">
        <v>14501</v>
      </c>
      <c r="P924" s="20">
        <v>2.0</v>
      </c>
      <c r="Q924" s="20">
        <v>0.0</v>
      </c>
      <c r="R924" s="20">
        <v>0.0</v>
      </c>
      <c r="S924" s="20">
        <v>0.0</v>
      </c>
      <c r="T924" s="2"/>
      <c r="U924" s="2"/>
    </row>
    <row r="925">
      <c r="A925" s="3" t="s">
        <v>16049</v>
      </c>
      <c r="B925" s="3" t="s">
        <v>15090</v>
      </c>
      <c r="C925" s="31">
        <v>46407.41666666667</v>
      </c>
      <c r="D925" s="31">
        <v>46407.4375</v>
      </c>
      <c r="E925" s="32">
        <v>0.5</v>
      </c>
      <c r="G925" s="2"/>
      <c r="H925" s="3" t="s">
        <v>14399</v>
      </c>
      <c r="I925" s="3" t="s">
        <v>14431</v>
      </c>
      <c r="J925" s="3" t="s">
        <v>14612</v>
      </c>
      <c r="K925" s="3" t="s">
        <v>14402</v>
      </c>
      <c r="L925" s="20">
        <v>2.0</v>
      </c>
      <c r="M925" s="3" t="s">
        <v>14626</v>
      </c>
      <c r="N925" s="3" t="s">
        <v>14626</v>
      </c>
      <c r="O925" s="3" t="s">
        <v>14501</v>
      </c>
      <c r="P925" s="20">
        <v>2.0</v>
      </c>
      <c r="Q925" s="20">
        <v>0.0</v>
      </c>
      <c r="R925" s="20">
        <v>0.0</v>
      </c>
      <c r="S925" s="20">
        <v>0.0</v>
      </c>
      <c r="T925" s="2"/>
      <c r="U925" s="2"/>
    </row>
    <row r="926">
      <c r="A926" s="3" t="s">
        <v>16050</v>
      </c>
      <c r="B926" s="3" t="s">
        <v>14782</v>
      </c>
      <c r="C926" s="31">
        <v>46408.47916666667</v>
      </c>
      <c r="D926" s="31">
        <v>46408.5</v>
      </c>
      <c r="E926" s="32">
        <v>0.5</v>
      </c>
      <c r="G926" s="2"/>
      <c r="H926" s="3" t="s">
        <v>14399</v>
      </c>
      <c r="I926" s="3" t="s">
        <v>14431</v>
      </c>
      <c r="J926" s="3" t="s">
        <v>14401</v>
      </c>
      <c r="K926" s="3" t="s">
        <v>14402</v>
      </c>
      <c r="L926" s="20">
        <v>5.0</v>
      </c>
      <c r="M926" s="3" t="s">
        <v>15419</v>
      </c>
      <c r="N926" s="3" t="s">
        <v>15419</v>
      </c>
      <c r="O926" s="3" t="s">
        <v>14529</v>
      </c>
      <c r="P926" s="20">
        <v>5.0</v>
      </c>
      <c r="Q926" s="20">
        <v>0.0</v>
      </c>
      <c r="R926" s="20">
        <v>0.0</v>
      </c>
      <c r="S926" s="20">
        <v>0.0</v>
      </c>
      <c r="T926" s="2"/>
      <c r="U926" s="2"/>
    </row>
    <row r="927">
      <c r="A927" s="3" t="s">
        <v>16051</v>
      </c>
      <c r="B927" s="3" t="s">
        <v>15213</v>
      </c>
      <c r="C927" s="31">
        <v>46408.5</v>
      </c>
      <c r="D927" s="31">
        <v>46408.52083333333</v>
      </c>
      <c r="E927" s="32">
        <v>0.5</v>
      </c>
      <c r="G927" s="2"/>
      <c r="H927" s="3" t="s">
        <v>14399</v>
      </c>
      <c r="I927" s="3" t="s">
        <v>14431</v>
      </c>
      <c r="J927" s="3" t="s">
        <v>14684</v>
      </c>
      <c r="K927" s="3" t="s">
        <v>14402</v>
      </c>
      <c r="L927" s="20">
        <v>2.0</v>
      </c>
      <c r="M927" s="3" t="s">
        <v>15214</v>
      </c>
      <c r="N927" s="3" t="s">
        <v>15214</v>
      </c>
      <c r="O927" s="3" t="s">
        <v>14501</v>
      </c>
      <c r="P927" s="20">
        <v>2.0</v>
      </c>
      <c r="Q927" s="20">
        <v>0.0</v>
      </c>
      <c r="R927" s="20">
        <v>0.0</v>
      </c>
      <c r="S927" s="20">
        <v>0.0</v>
      </c>
      <c r="T927" s="2"/>
      <c r="U927" s="2"/>
    </row>
    <row r="928">
      <c r="A928" s="3" t="s">
        <v>16052</v>
      </c>
      <c r="B928" s="3" t="s">
        <v>15335</v>
      </c>
      <c r="C928" s="31">
        <v>46408.625</v>
      </c>
      <c r="D928" s="31">
        <v>46408.64583333333</v>
      </c>
      <c r="E928" s="32">
        <v>0.5</v>
      </c>
      <c r="G928" s="3" t="s">
        <v>15336</v>
      </c>
      <c r="H928" s="3" t="s">
        <v>14399</v>
      </c>
      <c r="I928" s="3" t="s">
        <v>14431</v>
      </c>
      <c r="J928" s="3" t="s">
        <v>14684</v>
      </c>
      <c r="K928" s="3" t="s">
        <v>14402</v>
      </c>
      <c r="L928" s="20">
        <v>11.0</v>
      </c>
      <c r="M928" s="3" t="s">
        <v>15481</v>
      </c>
      <c r="N928" s="3" t="s">
        <v>15482</v>
      </c>
      <c r="O928" s="3" t="s">
        <v>15945</v>
      </c>
      <c r="P928" s="20">
        <v>2.0</v>
      </c>
      <c r="Q928" s="20">
        <v>1.0</v>
      </c>
      <c r="R928" s="20">
        <v>0.0</v>
      </c>
      <c r="S928" s="20">
        <v>8.0</v>
      </c>
      <c r="T928" s="2"/>
      <c r="U928" s="2"/>
    </row>
    <row r="929">
      <c r="A929" s="3" t="s">
        <v>16053</v>
      </c>
      <c r="B929" s="3" t="s">
        <v>14837</v>
      </c>
      <c r="C929" s="31">
        <v>46409.39583333333</v>
      </c>
      <c r="D929" s="31">
        <v>46409.41666666667</v>
      </c>
      <c r="E929" s="32">
        <v>0.5</v>
      </c>
      <c r="G929" s="2"/>
      <c r="H929" s="3" t="s">
        <v>14399</v>
      </c>
      <c r="I929" s="3" t="s">
        <v>14431</v>
      </c>
      <c r="J929" s="3" t="s">
        <v>14684</v>
      </c>
      <c r="K929" s="3" t="s">
        <v>14402</v>
      </c>
      <c r="L929" s="20">
        <v>5.0</v>
      </c>
      <c r="M929" s="3" t="s">
        <v>15434</v>
      </c>
      <c r="N929" s="3" t="s">
        <v>15434</v>
      </c>
      <c r="O929" s="3" t="s">
        <v>15435</v>
      </c>
      <c r="P929" s="20">
        <v>2.0</v>
      </c>
      <c r="Q929" s="20">
        <v>0.0</v>
      </c>
      <c r="R929" s="20">
        <v>0.0</v>
      </c>
      <c r="S929" s="20">
        <v>3.0</v>
      </c>
      <c r="T929" s="2"/>
      <c r="U929" s="2"/>
    </row>
    <row r="930">
      <c r="A930" s="3" t="s">
        <v>16054</v>
      </c>
      <c r="B930" s="3" t="s">
        <v>14508</v>
      </c>
      <c r="C930" s="31">
        <v>46409.41666666667</v>
      </c>
      <c r="D930" s="31">
        <v>46409.4375</v>
      </c>
      <c r="E930" s="32">
        <v>0.5</v>
      </c>
      <c r="G930" s="2"/>
      <c r="H930" s="3" t="s">
        <v>14399</v>
      </c>
      <c r="I930" s="3" t="s">
        <v>14431</v>
      </c>
      <c r="J930" s="3" t="s">
        <v>14684</v>
      </c>
      <c r="K930" s="3" t="s">
        <v>14402</v>
      </c>
      <c r="L930" s="20">
        <v>4.0</v>
      </c>
      <c r="M930" s="3" t="s">
        <v>15344</v>
      </c>
      <c r="N930" s="3" t="s">
        <v>15344</v>
      </c>
      <c r="O930" s="3" t="s">
        <v>14493</v>
      </c>
      <c r="P930" s="20">
        <v>2.0</v>
      </c>
      <c r="Q930" s="20">
        <v>0.0</v>
      </c>
      <c r="R930" s="20">
        <v>0.0</v>
      </c>
      <c r="S930" s="20">
        <v>2.0</v>
      </c>
      <c r="T930" s="2"/>
      <c r="U930" s="2"/>
    </row>
    <row r="931">
      <c r="A931" s="3" t="s">
        <v>16055</v>
      </c>
      <c r="B931" s="3" t="s">
        <v>14920</v>
      </c>
      <c r="C931" s="31">
        <v>46409.47916666667</v>
      </c>
      <c r="D931" s="31">
        <v>46409.52083333333</v>
      </c>
      <c r="E931" s="32">
        <v>1.0</v>
      </c>
      <c r="G931" s="2"/>
      <c r="H931" s="3" t="s">
        <v>14399</v>
      </c>
      <c r="I931" s="3" t="s">
        <v>14431</v>
      </c>
      <c r="J931" s="3" t="s">
        <v>14684</v>
      </c>
      <c r="K931" s="3" t="s">
        <v>14402</v>
      </c>
      <c r="L931" s="20">
        <v>2.0</v>
      </c>
      <c r="M931" s="3" t="s">
        <v>15073</v>
      </c>
      <c r="N931" s="3" t="s">
        <v>15073</v>
      </c>
      <c r="O931" s="3" t="s">
        <v>14501</v>
      </c>
      <c r="P931" s="20">
        <v>2.0</v>
      </c>
      <c r="Q931" s="20">
        <v>0.0</v>
      </c>
      <c r="R931" s="20">
        <v>0.0</v>
      </c>
      <c r="S931" s="20">
        <v>0.0</v>
      </c>
      <c r="T931" s="2"/>
      <c r="U931" s="2"/>
    </row>
    <row r="932">
      <c r="A932" s="3" t="s">
        <v>16056</v>
      </c>
      <c r="B932" s="3" t="s">
        <v>14572</v>
      </c>
      <c r="C932" s="31">
        <v>46412.5625</v>
      </c>
      <c r="D932" s="31">
        <v>46412.58333333333</v>
      </c>
      <c r="E932" s="32">
        <v>0.5</v>
      </c>
      <c r="F932" s="2"/>
      <c r="G932" s="2"/>
      <c r="H932" s="3" t="s">
        <v>14399</v>
      </c>
      <c r="I932" s="3" t="s">
        <v>14431</v>
      </c>
      <c r="J932" s="3" t="s">
        <v>14401</v>
      </c>
      <c r="K932" s="3" t="s">
        <v>14402</v>
      </c>
      <c r="L932" s="20">
        <v>4.0</v>
      </c>
      <c r="M932" s="3" t="s">
        <v>15359</v>
      </c>
      <c r="N932" s="3" t="s">
        <v>15359</v>
      </c>
      <c r="O932" s="3" t="s">
        <v>14445</v>
      </c>
      <c r="P932" s="20">
        <v>3.0</v>
      </c>
      <c r="Q932" s="20">
        <v>1.0</v>
      </c>
      <c r="R932" s="20">
        <v>0.0</v>
      </c>
      <c r="S932" s="20">
        <v>0.0</v>
      </c>
      <c r="T932" s="2"/>
      <c r="U932" s="2"/>
    </row>
    <row r="933">
      <c r="A933" s="3" t="s">
        <v>16057</v>
      </c>
      <c r="B933" s="3" t="s">
        <v>14828</v>
      </c>
      <c r="C933" s="31">
        <v>46412.60416666667</v>
      </c>
      <c r="D933" s="31">
        <v>46412.625</v>
      </c>
      <c r="E933" s="32">
        <v>0.5</v>
      </c>
      <c r="G933" s="3" t="s">
        <v>14912</v>
      </c>
      <c r="H933" s="3" t="s">
        <v>14399</v>
      </c>
      <c r="I933" s="3" t="s">
        <v>14431</v>
      </c>
      <c r="J933" s="3" t="s">
        <v>14684</v>
      </c>
      <c r="K933" s="3" t="s">
        <v>14402</v>
      </c>
      <c r="L933" s="20">
        <v>2.0</v>
      </c>
      <c r="M933" s="3" t="s">
        <v>15125</v>
      </c>
      <c r="N933" s="3" t="s">
        <v>15125</v>
      </c>
      <c r="O933" s="3" t="s">
        <v>14501</v>
      </c>
      <c r="P933" s="20">
        <v>2.0</v>
      </c>
      <c r="Q933" s="20">
        <v>0.0</v>
      </c>
      <c r="R933" s="20">
        <v>0.0</v>
      </c>
      <c r="S933" s="20">
        <v>0.0</v>
      </c>
      <c r="T933" s="2"/>
      <c r="U933" s="2"/>
    </row>
    <row r="934">
      <c r="A934" s="3" t="s">
        <v>16058</v>
      </c>
      <c r="B934" s="3" t="s">
        <v>14417</v>
      </c>
      <c r="C934" s="31">
        <v>46413.5</v>
      </c>
      <c r="D934" s="31">
        <v>46413.52083333333</v>
      </c>
      <c r="E934" s="32">
        <v>0.5</v>
      </c>
      <c r="G934" s="3" t="s">
        <v>15086</v>
      </c>
      <c r="H934" s="3" t="s">
        <v>14399</v>
      </c>
      <c r="I934" s="3" t="s">
        <v>14431</v>
      </c>
      <c r="J934" s="3" t="s">
        <v>14401</v>
      </c>
      <c r="K934" s="3" t="s">
        <v>14402</v>
      </c>
      <c r="L934" s="20">
        <v>3.0</v>
      </c>
      <c r="M934" s="3" t="s">
        <v>15315</v>
      </c>
      <c r="N934" s="3" t="s">
        <v>15316</v>
      </c>
      <c r="O934" s="3" t="s">
        <v>15453</v>
      </c>
      <c r="P934" s="20">
        <v>2.0</v>
      </c>
      <c r="Q934" s="20">
        <v>0.0</v>
      </c>
      <c r="R934" s="20">
        <v>1.0</v>
      </c>
      <c r="S934" s="20">
        <v>0.0</v>
      </c>
      <c r="T934" s="2"/>
      <c r="U934" s="2"/>
    </row>
    <row r="935">
      <c r="A935" s="3" t="s">
        <v>16059</v>
      </c>
      <c r="B935" s="3" t="s">
        <v>15090</v>
      </c>
      <c r="C935" s="31">
        <v>46414.41666666667</v>
      </c>
      <c r="D935" s="31">
        <v>46414.4375</v>
      </c>
      <c r="E935" s="32">
        <v>0.5</v>
      </c>
      <c r="G935" s="2"/>
      <c r="H935" s="3" t="s">
        <v>14399</v>
      </c>
      <c r="I935" s="3" t="s">
        <v>14431</v>
      </c>
      <c r="J935" s="3" t="s">
        <v>14612</v>
      </c>
      <c r="K935" s="3" t="s">
        <v>14402</v>
      </c>
      <c r="L935" s="20">
        <v>2.0</v>
      </c>
      <c r="M935" s="3" t="s">
        <v>14626</v>
      </c>
      <c r="N935" s="3" t="s">
        <v>14626</v>
      </c>
      <c r="O935" s="3" t="s">
        <v>14501</v>
      </c>
      <c r="P935" s="20">
        <v>2.0</v>
      </c>
      <c r="Q935" s="20">
        <v>0.0</v>
      </c>
      <c r="R935" s="20">
        <v>0.0</v>
      </c>
      <c r="S935" s="20">
        <v>0.0</v>
      </c>
      <c r="T935" s="2"/>
      <c r="U935" s="2"/>
    </row>
    <row r="936">
      <c r="A936" s="3" t="s">
        <v>16060</v>
      </c>
      <c r="B936" s="3" t="s">
        <v>14548</v>
      </c>
      <c r="C936" s="31">
        <v>46414.54166666667</v>
      </c>
      <c r="D936" s="31">
        <v>46414.5625</v>
      </c>
      <c r="E936" s="32">
        <v>0.5</v>
      </c>
      <c r="G936" s="2"/>
      <c r="H936" s="3" t="s">
        <v>14399</v>
      </c>
      <c r="I936" s="3" t="s">
        <v>14431</v>
      </c>
      <c r="J936" s="3" t="s">
        <v>14401</v>
      </c>
      <c r="K936" s="3" t="s">
        <v>14402</v>
      </c>
      <c r="L936" s="20">
        <v>3.0</v>
      </c>
      <c r="M936" s="3" t="s">
        <v>15332</v>
      </c>
      <c r="N936" s="3" t="s">
        <v>15332</v>
      </c>
      <c r="O936" s="3" t="s">
        <v>14550</v>
      </c>
      <c r="P936" s="20">
        <v>3.0</v>
      </c>
      <c r="Q936" s="20">
        <v>0.0</v>
      </c>
      <c r="R936" s="20">
        <v>0.0</v>
      </c>
      <c r="S936" s="20">
        <v>0.0</v>
      </c>
      <c r="T936" s="2"/>
      <c r="U936" s="2"/>
    </row>
    <row r="937">
      <c r="A937" s="3" t="s">
        <v>16061</v>
      </c>
      <c r="B937" s="3" t="s">
        <v>15493</v>
      </c>
      <c r="C937" s="31">
        <v>46415.35416666667</v>
      </c>
      <c r="D937" s="31">
        <v>46415.375</v>
      </c>
      <c r="E937" s="32">
        <v>0.5</v>
      </c>
      <c r="F937" s="2"/>
      <c r="G937" s="2"/>
      <c r="H937" s="3" t="s">
        <v>14399</v>
      </c>
      <c r="I937" s="3" t="s">
        <v>14431</v>
      </c>
      <c r="J937" s="3" t="s">
        <v>14684</v>
      </c>
      <c r="K937" s="3" t="s">
        <v>14402</v>
      </c>
      <c r="L937" s="20">
        <v>4.0</v>
      </c>
      <c r="M937" s="3" t="s">
        <v>15415</v>
      </c>
      <c r="N937" s="3" t="s">
        <v>15415</v>
      </c>
      <c r="O937" s="3" t="s">
        <v>14593</v>
      </c>
      <c r="P937" s="20">
        <v>1.0</v>
      </c>
      <c r="Q937" s="20">
        <v>0.0</v>
      </c>
      <c r="R937" s="20">
        <v>0.0</v>
      </c>
      <c r="S937" s="20">
        <v>3.0</v>
      </c>
      <c r="T937" s="2"/>
      <c r="U937" s="2"/>
    </row>
    <row r="938">
      <c r="A938" s="3" t="s">
        <v>16062</v>
      </c>
      <c r="B938" s="3" t="s">
        <v>14430</v>
      </c>
      <c r="C938" s="31">
        <v>46415.4375</v>
      </c>
      <c r="D938" s="31">
        <v>46415.45833333333</v>
      </c>
      <c r="E938" s="32">
        <v>0.5</v>
      </c>
      <c r="G938" s="2"/>
      <c r="H938" s="3" t="s">
        <v>14399</v>
      </c>
      <c r="I938" s="3" t="s">
        <v>14431</v>
      </c>
      <c r="J938" s="3" t="s">
        <v>14401</v>
      </c>
      <c r="K938" s="3" t="s">
        <v>14402</v>
      </c>
      <c r="L938" s="20">
        <v>3.0</v>
      </c>
      <c r="M938" s="3" t="s">
        <v>15440</v>
      </c>
      <c r="N938" s="3" t="s">
        <v>15460</v>
      </c>
      <c r="O938" s="3" t="s">
        <v>14550</v>
      </c>
      <c r="P938" s="20">
        <v>3.0</v>
      </c>
      <c r="Q938" s="20">
        <v>0.0</v>
      </c>
      <c r="R938" s="20">
        <v>0.0</v>
      </c>
      <c r="S938" s="20">
        <v>0.0</v>
      </c>
      <c r="T938" s="2"/>
      <c r="U938" s="2"/>
    </row>
    <row r="939">
      <c r="A939" s="3" t="s">
        <v>16063</v>
      </c>
      <c r="B939" s="3" t="s">
        <v>14438</v>
      </c>
      <c r="C939" s="31">
        <v>46415.58333333333</v>
      </c>
      <c r="D939" s="31">
        <v>46415.60416666667</v>
      </c>
      <c r="E939" s="32">
        <v>0.5</v>
      </c>
      <c r="G939" s="2"/>
      <c r="H939" s="3" t="s">
        <v>14399</v>
      </c>
      <c r="I939" s="3" t="s">
        <v>14431</v>
      </c>
      <c r="J939" s="3" t="s">
        <v>14401</v>
      </c>
      <c r="K939" s="3" t="s">
        <v>14402</v>
      </c>
      <c r="L939" s="20">
        <v>6.0</v>
      </c>
      <c r="M939" s="3" t="s">
        <v>15369</v>
      </c>
      <c r="N939" s="3" t="s">
        <v>15369</v>
      </c>
      <c r="O939" s="3" t="s">
        <v>15462</v>
      </c>
      <c r="P939" s="20">
        <v>1.0</v>
      </c>
      <c r="Q939" s="20">
        <v>3.0</v>
      </c>
      <c r="R939" s="20">
        <v>0.0</v>
      </c>
      <c r="S939" s="20">
        <v>2.0</v>
      </c>
      <c r="T939" s="2"/>
      <c r="U939" s="2"/>
    </row>
    <row r="940">
      <c r="A940" s="3" t="s">
        <v>16064</v>
      </c>
      <c r="B940" s="3" t="s">
        <v>15109</v>
      </c>
      <c r="C940" s="31">
        <v>46415.64583333333</v>
      </c>
      <c r="D940" s="31">
        <v>46415.66666666667</v>
      </c>
      <c r="E940" s="32">
        <v>0.5</v>
      </c>
      <c r="G940" s="3" t="s">
        <v>15110</v>
      </c>
      <c r="H940" s="3" t="s">
        <v>14399</v>
      </c>
      <c r="I940" s="3" t="s">
        <v>14431</v>
      </c>
      <c r="J940" s="3" t="s">
        <v>14684</v>
      </c>
      <c r="K940" s="3" t="s">
        <v>14402</v>
      </c>
      <c r="L940" s="20">
        <v>6.0</v>
      </c>
      <c r="M940" s="3" t="s">
        <v>15497</v>
      </c>
      <c r="N940" s="3" t="s">
        <v>15497</v>
      </c>
      <c r="O940" s="3" t="s">
        <v>15498</v>
      </c>
      <c r="P940" s="20">
        <v>3.0</v>
      </c>
      <c r="Q940" s="20">
        <v>1.0</v>
      </c>
      <c r="R940" s="20">
        <v>1.0</v>
      </c>
      <c r="S940" s="20">
        <v>1.0</v>
      </c>
      <c r="T940" s="2"/>
      <c r="U940" s="2"/>
    </row>
    <row r="941">
      <c r="A941" s="3" t="s">
        <v>16065</v>
      </c>
      <c r="B941" s="3" t="s">
        <v>14920</v>
      </c>
      <c r="C941" s="31">
        <v>46416.47916666667</v>
      </c>
      <c r="D941" s="31">
        <v>46416.52083333333</v>
      </c>
      <c r="E941" s="32">
        <v>1.0</v>
      </c>
      <c r="G941" s="2"/>
      <c r="H941" s="3" t="s">
        <v>14399</v>
      </c>
      <c r="I941" s="3" t="s">
        <v>14431</v>
      </c>
      <c r="J941" s="3" t="s">
        <v>14684</v>
      </c>
      <c r="K941" s="3" t="s">
        <v>14402</v>
      </c>
      <c r="L941" s="20">
        <v>2.0</v>
      </c>
      <c r="M941" s="3" t="s">
        <v>15073</v>
      </c>
      <c r="N941" s="3" t="s">
        <v>15073</v>
      </c>
      <c r="O941" s="3" t="s">
        <v>14501</v>
      </c>
      <c r="P941" s="20">
        <v>2.0</v>
      </c>
      <c r="Q941" s="20">
        <v>0.0</v>
      </c>
      <c r="R941" s="20">
        <v>0.0</v>
      </c>
      <c r="S941" s="20">
        <v>0.0</v>
      </c>
      <c r="T941" s="2"/>
      <c r="U941" s="2"/>
    </row>
    <row r="942">
      <c r="A942" s="3" t="s">
        <v>16066</v>
      </c>
      <c r="B942" s="3" t="s">
        <v>15465</v>
      </c>
      <c r="C942" s="31">
        <v>46419.54166666667</v>
      </c>
      <c r="D942" s="31">
        <v>46419.5625</v>
      </c>
      <c r="E942" s="32">
        <v>0.5</v>
      </c>
      <c r="F942" s="2"/>
      <c r="G942" s="3" t="s">
        <v>15466</v>
      </c>
      <c r="H942" s="3" t="s">
        <v>14399</v>
      </c>
      <c r="I942" s="3" t="s">
        <v>14431</v>
      </c>
      <c r="J942" s="3" t="s">
        <v>14684</v>
      </c>
      <c r="K942" s="3" t="s">
        <v>14402</v>
      </c>
      <c r="L942" s="20">
        <v>4.0</v>
      </c>
      <c r="M942" s="3" t="s">
        <v>15194</v>
      </c>
      <c r="N942" s="3" t="s">
        <v>15194</v>
      </c>
      <c r="O942" s="3" t="s">
        <v>14670</v>
      </c>
      <c r="P942" s="20">
        <v>2.0</v>
      </c>
      <c r="Q942" s="20">
        <v>0.0</v>
      </c>
      <c r="R942" s="20">
        <v>0.0</v>
      </c>
      <c r="S942" s="20">
        <v>2.0</v>
      </c>
      <c r="T942" s="2"/>
      <c r="U942" s="2"/>
    </row>
    <row r="943">
      <c r="A943" s="3" t="s">
        <v>16067</v>
      </c>
      <c r="B943" s="3" t="s">
        <v>14463</v>
      </c>
      <c r="C943" s="31">
        <v>46419.5625</v>
      </c>
      <c r="D943" s="31">
        <v>46419.58333333333</v>
      </c>
      <c r="E943" s="32">
        <v>0.5</v>
      </c>
      <c r="F943" s="2"/>
      <c r="G943" s="3" t="s">
        <v>15572</v>
      </c>
      <c r="H943" s="3" t="s">
        <v>14399</v>
      </c>
      <c r="I943" s="3" t="s">
        <v>14400</v>
      </c>
      <c r="J943" s="3" t="s">
        <v>14401</v>
      </c>
      <c r="K943" s="3" t="s">
        <v>14402</v>
      </c>
      <c r="L943" s="20">
        <v>7.0</v>
      </c>
      <c r="M943" s="3" t="s">
        <v>14464</v>
      </c>
      <c r="N943" s="3" t="s">
        <v>14464</v>
      </c>
      <c r="O943" s="3" t="s">
        <v>15573</v>
      </c>
      <c r="P943" s="20">
        <v>4.0</v>
      </c>
      <c r="Q943" s="20">
        <v>1.0</v>
      </c>
      <c r="R943" s="20">
        <v>0.0</v>
      </c>
      <c r="S943" s="20">
        <v>2.0</v>
      </c>
      <c r="T943" s="2"/>
      <c r="U943" s="2"/>
    </row>
    <row r="944">
      <c r="A944" s="3" t="s">
        <v>16068</v>
      </c>
      <c r="B944" s="3" t="s">
        <v>14531</v>
      </c>
      <c r="C944" s="31">
        <v>46419.58333333333</v>
      </c>
      <c r="D944" s="31">
        <v>46419.60416666667</v>
      </c>
      <c r="E944" s="32">
        <v>0.5</v>
      </c>
      <c r="G944" s="2"/>
      <c r="H944" s="3" t="s">
        <v>14399</v>
      </c>
      <c r="I944" s="3" t="s">
        <v>14400</v>
      </c>
      <c r="J944" s="3" t="s">
        <v>14401</v>
      </c>
      <c r="K944" s="3" t="s">
        <v>14402</v>
      </c>
      <c r="L944" s="20">
        <v>3.0</v>
      </c>
      <c r="M944" s="3" t="s">
        <v>15376</v>
      </c>
      <c r="N944" s="3" t="s">
        <v>15376</v>
      </c>
      <c r="O944" s="3" t="s">
        <v>15377</v>
      </c>
      <c r="P944" s="20">
        <v>0.0</v>
      </c>
      <c r="Q944" s="20">
        <v>0.0</v>
      </c>
      <c r="R944" s="20">
        <v>0.0</v>
      </c>
      <c r="S944" s="20">
        <v>3.0</v>
      </c>
      <c r="T944" s="2"/>
      <c r="U944" s="2"/>
    </row>
    <row r="945">
      <c r="A945" s="3" t="s">
        <v>16069</v>
      </c>
      <c r="B945" s="3" t="s">
        <v>14828</v>
      </c>
      <c r="C945" s="31">
        <v>46419.60416666667</v>
      </c>
      <c r="D945" s="31">
        <v>46419.625</v>
      </c>
      <c r="E945" s="32">
        <v>0.5</v>
      </c>
      <c r="G945" s="3" t="s">
        <v>14912</v>
      </c>
      <c r="H945" s="3" t="s">
        <v>14399</v>
      </c>
      <c r="I945" s="3" t="s">
        <v>14431</v>
      </c>
      <c r="J945" s="3" t="s">
        <v>14684</v>
      </c>
      <c r="K945" s="3" t="s">
        <v>14402</v>
      </c>
      <c r="L945" s="20">
        <v>2.0</v>
      </c>
      <c r="M945" s="3" t="s">
        <v>15125</v>
      </c>
      <c r="N945" s="3" t="s">
        <v>15125</v>
      </c>
      <c r="O945" s="3" t="s">
        <v>14501</v>
      </c>
      <c r="P945" s="20">
        <v>2.0</v>
      </c>
      <c r="Q945" s="20">
        <v>0.0</v>
      </c>
      <c r="R945" s="20">
        <v>0.0</v>
      </c>
      <c r="S945" s="20">
        <v>0.0</v>
      </c>
      <c r="T945" s="2"/>
      <c r="U945" s="2"/>
    </row>
    <row r="946">
      <c r="A946" s="3" t="s">
        <v>16070</v>
      </c>
      <c r="B946" s="3" t="s">
        <v>14417</v>
      </c>
      <c r="C946" s="31">
        <v>46420.5</v>
      </c>
      <c r="D946" s="31">
        <v>46420.52083333333</v>
      </c>
      <c r="E946" s="32">
        <v>0.5</v>
      </c>
      <c r="G946" s="3" t="s">
        <v>15086</v>
      </c>
      <c r="H946" s="3" t="s">
        <v>14399</v>
      </c>
      <c r="I946" s="3" t="s">
        <v>14431</v>
      </c>
      <c r="J946" s="3" t="s">
        <v>14401</v>
      </c>
      <c r="K946" s="3" t="s">
        <v>14402</v>
      </c>
      <c r="L946" s="20">
        <v>3.0</v>
      </c>
      <c r="M946" s="3" t="s">
        <v>15315</v>
      </c>
      <c r="N946" s="3" t="s">
        <v>15316</v>
      </c>
      <c r="O946" s="3" t="s">
        <v>15453</v>
      </c>
      <c r="P946" s="20">
        <v>2.0</v>
      </c>
      <c r="Q946" s="20">
        <v>0.0</v>
      </c>
      <c r="R946" s="20">
        <v>1.0</v>
      </c>
      <c r="S946" s="20">
        <v>0.0</v>
      </c>
      <c r="T946" s="2"/>
      <c r="U946" s="2"/>
    </row>
    <row r="947">
      <c r="A947" s="3" t="s">
        <v>16071</v>
      </c>
      <c r="B947" s="3" t="s">
        <v>14490</v>
      </c>
      <c r="C947" s="31">
        <v>46420.54166666667</v>
      </c>
      <c r="D947" s="31">
        <v>46420.5625</v>
      </c>
      <c r="E947" s="32">
        <v>0.5</v>
      </c>
      <c r="G947" s="3" t="s">
        <v>14491</v>
      </c>
      <c r="H947" s="3" t="s">
        <v>14399</v>
      </c>
      <c r="I947" s="3" t="s">
        <v>14431</v>
      </c>
      <c r="J947" s="3" t="s">
        <v>14401</v>
      </c>
      <c r="K947" s="3" t="s">
        <v>14402</v>
      </c>
      <c r="L947" s="20">
        <v>4.0</v>
      </c>
      <c r="M947" s="3" t="s">
        <v>15387</v>
      </c>
      <c r="N947" s="3" t="s">
        <v>15387</v>
      </c>
      <c r="O947" s="3" t="s">
        <v>14744</v>
      </c>
      <c r="P947" s="20">
        <v>3.0</v>
      </c>
      <c r="Q947" s="20">
        <v>0.0</v>
      </c>
      <c r="R947" s="20">
        <v>0.0</v>
      </c>
      <c r="S947" s="20">
        <v>1.0</v>
      </c>
      <c r="T947" s="2"/>
      <c r="U947" s="2"/>
    </row>
    <row r="948">
      <c r="A948" s="3" t="s">
        <v>16072</v>
      </c>
      <c r="B948" s="3" t="s">
        <v>15082</v>
      </c>
      <c r="C948" s="31">
        <v>46420.5625</v>
      </c>
      <c r="D948" s="31">
        <v>46420.58333333333</v>
      </c>
      <c r="E948" s="32">
        <v>0.5</v>
      </c>
      <c r="G948" s="2"/>
      <c r="H948" s="3" t="s">
        <v>14399</v>
      </c>
      <c r="I948" s="3" t="s">
        <v>14431</v>
      </c>
      <c r="J948" s="3" t="s">
        <v>14684</v>
      </c>
      <c r="K948" s="3" t="s">
        <v>14402</v>
      </c>
      <c r="L948" s="20">
        <v>2.0</v>
      </c>
      <c r="M948" s="3" t="s">
        <v>15312</v>
      </c>
      <c r="N948" s="3" t="s">
        <v>15312</v>
      </c>
      <c r="O948" s="3" t="s">
        <v>14501</v>
      </c>
      <c r="P948" s="20">
        <v>2.0</v>
      </c>
      <c r="Q948" s="20">
        <v>0.0</v>
      </c>
      <c r="R948" s="20">
        <v>0.0</v>
      </c>
      <c r="S948" s="20">
        <v>0.0</v>
      </c>
      <c r="T948" s="2"/>
      <c r="U948" s="2"/>
    </row>
    <row r="949">
      <c r="A949" s="3" t="s">
        <v>16073</v>
      </c>
      <c r="B949" s="3" t="s">
        <v>15157</v>
      </c>
      <c r="C949" s="31">
        <v>46420.58333333333</v>
      </c>
      <c r="D949" s="31">
        <v>46420.60416666667</v>
      </c>
      <c r="E949" s="32">
        <v>0.5</v>
      </c>
      <c r="G949" s="3" t="s">
        <v>15158</v>
      </c>
      <c r="H949" s="3" t="s">
        <v>14399</v>
      </c>
      <c r="I949" s="3" t="s">
        <v>14431</v>
      </c>
      <c r="J949" s="3" t="s">
        <v>14401</v>
      </c>
      <c r="K949" s="3" t="s">
        <v>14402</v>
      </c>
      <c r="L949" s="20">
        <v>6.0</v>
      </c>
      <c r="M949" s="3" t="s">
        <v>15394</v>
      </c>
      <c r="N949" s="3" t="s">
        <v>15395</v>
      </c>
      <c r="O949" s="3" t="s">
        <v>15396</v>
      </c>
      <c r="P949" s="20">
        <v>1.0</v>
      </c>
      <c r="Q949" s="20">
        <v>0.0</v>
      </c>
      <c r="R949" s="20">
        <v>1.0</v>
      </c>
      <c r="S949" s="20">
        <v>4.0</v>
      </c>
      <c r="T949" s="2"/>
      <c r="U949" s="2"/>
    </row>
    <row r="950">
      <c r="A950" s="3" t="s">
        <v>16074</v>
      </c>
      <c r="B950" s="3" t="s">
        <v>15090</v>
      </c>
      <c r="C950" s="31">
        <v>46421.41666666667</v>
      </c>
      <c r="D950" s="31">
        <v>46421.4375</v>
      </c>
      <c r="E950" s="32">
        <v>0.5</v>
      </c>
      <c r="G950" s="2"/>
      <c r="H950" s="3" t="s">
        <v>14399</v>
      </c>
      <c r="I950" s="3" t="s">
        <v>14431</v>
      </c>
      <c r="J950" s="3" t="s">
        <v>14612</v>
      </c>
      <c r="K950" s="3" t="s">
        <v>14402</v>
      </c>
      <c r="L950" s="20">
        <v>2.0</v>
      </c>
      <c r="M950" s="3" t="s">
        <v>14626</v>
      </c>
      <c r="N950" s="3" t="s">
        <v>14626</v>
      </c>
      <c r="O950" s="3" t="s">
        <v>14501</v>
      </c>
      <c r="P950" s="20">
        <v>2.0</v>
      </c>
      <c r="Q950" s="20">
        <v>0.0</v>
      </c>
      <c r="R950" s="20">
        <v>0.0</v>
      </c>
      <c r="S950" s="20">
        <v>0.0</v>
      </c>
      <c r="T950" s="2"/>
      <c r="U950" s="2"/>
    </row>
    <row r="951">
      <c r="A951" s="3" t="s">
        <v>16075</v>
      </c>
      <c r="B951" s="3" t="s">
        <v>14591</v>
      </c>
      <c r="C951" s="31">
        <v>46422.33333333333</v>
      </c>
      <c r="D951" s="31">
        <v>46422.35416666667</v>
      </c>
      <c r="E951" s="32">
        <v>0.5</v>
      </c>
      <c r="G951" s="2"/>
      <c r="H951" s="3" t="s">
        <v>14399</v>
      </c>
      <c r="I951" s="3" t="s">
        <v>14431</v>
      </c>
      <c r="J951" s="3" t="s">
        <v>14401</v>
      </c>
      <c r="K951" s="3" t="s">
        <v>14402</v>
      </c>
      <c r="L951" s="20">
        <v>4.0</v>
      </c>
      <c r="M951" s="3" t="s">
        <v>15410</v>
      </c>
      <c r="N951" s="3" t="s">
        <v>15410</v>
      </c>
      <c r="O951" s="3" t="s">
        <v>15411</v>
      </c>
      <c r="P951" s="20">
        <v>2.0</v>
      </c>
      <c r="Q951" s="20">
        <v>0.0</v>
      </c>
      <c r="R951" s="20">
        <v>0.0</v>
      </c>
      <c r="S951" s="20">
        <v>2.0</v>
      </c>
      <c r="T951" s="2"/>
      <c r="U951" s="2"/>
    </row>
    <row r="952">
      <c r="A952" s="3" t="s">
        <v>16076</v>
      </c>
      <c r="B952" s="3" t="s">
        <v>15201</v>
      </c>
      <c r="C952" s="31">
        <v>46422.39583333333</v>
      </c>
      <c r="D952" s="31">
        <v>46422.41666666667</v>
      </c>
      <c r="E952" s="32">
        <v>0.5</v>
      </c>
      <c r="G952" s="2"/>
      <c r="H952" s="3" t="s">
        <v>14399</v>
      </c>
      <c r="I952" s="3" t="s">
        <v>14431</v>
      </c>
      <c r="J952" s="3" t="s">
        <v>14425</v>
      </c>
      <c r="K952" s="3" t="s">
        <v>14402</v>
      </c>
      <c r="L952" s="20">
        <v>6.0</v>
      </c>
      <c r="M952" s="3" t="s">
        <v>15417</v>
      </c>
      <c r="N952" s="3" t="s">
        <v>15417</v>
      </c>
      <c r="O952" s="3" t="s">
        <v>14449</v>
      </c>
      <c r="P952" s="20">
        <v>4.0</v>
      </c>
      <c r="Q952" s="20">
        <v>0.0</v>
      </c>
      <c r="R952" s="20">
        <v>0.0</v>
      </c>
      <c r="S952" s="20">
        <v>2.0</v>
      </c>
      <c r="T952" s="2"/>
      <c r="U952" s="2"/>
    </row>
    <row r="953">
      <c r="A953" s="3" t="s">
        <v>16077</v>
      </c>
      <c r="B953" s="3" t="s">
        <v>14585</v>
      </c>
      <c r="C953" s="31">
        <v>46422.4375</v>
      </c>
      <c r="D953" s="31">
        <v>46422.45833333333</v>
      </c>
      <c r="E953" s="32">
        <v>0.5</v>
      </c>
      <c r="G953" s="2"/>
      <c r="H953" s="3" t="s">
        <v>14399</v>
      </c>
      <c r="I953" s="3" t="s">
        <v>14431</v>
      </c>
      <c r="J953" s="3" t="s">
        <v>14401</v>
      </c>
      <c r="K953" s="3" t="s">
        <v>14402</v>
      </c>
      <c r="L953" s="20">
        <v>2.0</v>
      </c>
      <c r="M953" s="3" t="s">
        <v>15239</v>
      </c>
      <c r="N953" s="3" t="s">
        <v>15239</v>
      </c>
      <c r="O953" s="3" t="s">
        <v>14501</v>
      </c>
      <c r="P953" s="20">
        <v>2.0</v>
      </c>
      <c r="Q953" s="20">
        <v>0.0</v>
      </c>
      <c r="R953" s="20">
        <v>0.0</v>
      </c>
      <c r="S953" s="20">
        <v>0.0</v>
      </c>
      <c r="T953" s="2"/>
      <c r="U953" s="2"/>
    </row>
    <row r="954">
      <c r="A954" s="3" t="s">
        <v>16078</v>
      </c>
      <c r="B954" s="3" t="s">
        <v>14782</v>
      </c>
      <c r="C954" s="31">
        <v>46422.47916666667</v>
      </c>
      <c r="D954" s="31">
        <v>46422.5</v>
      </c>
      <c r="E954" s="32">
        <v>0.5</v>
      </c>
      <c r="G954" s="2"/>
      <c r="H954" s="3" t="s">
        <v>14399</v>
      </c>
      <c r="I954" s="3" t="s">
        <v>14431</v>
      </c>
      <c r="J954" s="3" t="s">
        <v>14401</v>
      </c>
      <c r="K954" s="3" t="s">
        <v>14402</v>
      </c>
      <c r="L954" s="20">
        <v>5.0</v>
      </c>
      <c r="M954" s="3" t="s">
        <v>15419</v>
      </c>
      <c r="N954" s="3" t="s">
        <v>15419</v>
      </c>
      <c r="O954" s="3" t="s">
        <v>14529</v>
      </c>
      <c r="P954" s="20">
        <v>5.0</v>
      </c>
      <c r="Q954" s="20">
        <v>0.0</v>
      </c>
      <c r="R954" s="20">
        <v>0.0</v>
      </c>
      <c r="S954" s="20">
        <v>0.0</v>
      </c>
      <c r="T954" s="2"/>
      <c r="U954" s="2"/>
    </row>
    <row r="955">
      <c r="A955" s="3" t="s">
        <v>16079</v>
      </c>
      <c r="B955" s="3" t="s">
        <v>15213</v>
      </c>
      <c r="C955" s="31">
        <v>46422.5</v>
      </c>
      <c r="D955" s="31">
        <v>46422.52083333333</v>
      </c>
      <c r="E955" s="32">
        <v>0.5</v>
      </c>
      <c r="G955" s="2"/>
      <c r="H955" s="3" t="s">
        <v>14399</v>
      </c>
      <c r="I955" s="3" t="s">
        <v>14431</v>
      </c>
      <c r="J955" s="3" t="s">
        <v>14684</v>
      </c>
      <c r="K955" s="3" t="s">
        <v>14402</v>
      </c>
      <c r="L955" s="20">
        <v>2.0</v>
      </c>
      <c r="M955" s="3" t="s">
        <v>15214</v>
      </c>
      <c r="N955" s="3" t="s">
        <v>15214</v>
      </c>
      <c r="O955" s="3" t="s">
        <v>14501</v>
      </c>
      <c r="P955" s="20">
        <v>2.0</v>
      </c>
      <c r="Q955" s="20">
        <v>0.0</v>
      </c>
      <c r="R955" s="20">
        <v>0.0</v>
      </c>
      <c r="S955" s="20">
        <v>0.0</v>
      </c>
      <c r="T955" s="2"/>
      <c r="U955" s="2"/>
    </row>
    <row r="956">
      <c r="A956" s="3" t="s">
        <v>16080</v>
      </c>
      <c r="B956" s="3" t="s">
        <v>15221</v>
      </c>
      <c r="C956" s="31">
        <v>46422.5625</v>
      </c>
      <c r="D956" s="31">
        <v>46422.58333333333</v>
      </c>
      <c r="E956" s="32">
        <v>0.5</v>
      </c>
      <c r="F956" s="2"/>
      <c r="G956" s="3" t="s">
        <v>15222</v>
      </c>
      <c r="H956" s="3" t="s">
        <v>14399</v>
      </c>
      <c r="I956" s="3" t="s">
        <v>14431</v>
      </c>
      <c r="J956" s="3" t="s">
        <v>14684</v>
      </c>
      <c r="K956" s="3" t="s">
        <v>14402</v>
      </c>
      <c r="L956" s="20">
        <v>3.0</v>
      </c>
      <c r="M956" s="3" t="s">
        <v>15427</v>
      </c>
      <c r="N956" s="3" t="s">
        <v>15427</v>
      </c>
      <c r="O956" s="3" t="s">
        <v>14831</v>
      </c>
      <c r="P956" s="20">
        <v>2.0</v>
      </c>
      <c r="Q956" s="20">
        <v>0.0</v>
      </c>
      <c r="R956" s="20">
        <v>0.0</v>
      </c>
      <c r="S956" s="20">
        <v>1.0</v>
      </c>
      <c r="T956" s="2"/>
      <c r="U956" s="2"/>
    </row>
    <row r="957">
      <c r="A957" s="3" t="s">
        <v>16081</v>
      </c>
      <c r="B957" s="3" t="s">
        <v>14407</v>
      </c>
      <c r="C957" s="31">
        <v>46423.39583333333</v>
      </c>
      <c r="D957" s="31">
        <v>46423.41666666667</v>
      </c>
      <c r="E957" s="32">
        <v>0.5</v>
      </c>
      <c r="F957" s="2"/>
      <c r="G957" s="5" t="s">
        <v>15430</v>
      </c>
      <c r="H957" s="3" t="s">
        <v>14399</v>
      </c>
      <c r="I957" s="3" t="s">
        <v>14746</v>
      </c>
      <c r="J957" s="3" t="s">
        <v>14401</v>
      </c>
      <c r="K957" s="3" t="s">
        <v>14402</v>
      </c>
      <c r="L957" s="20">
        <v>3.0</v>
      </c>
      <c r="M957" s="3" t="s">
        <v>15431</v>
      </c>
      <c r="N957" s="3" t="s">
        <v>15431</v>
      </c>
      <c r="O957" s="3" t="s">
        <v>15432</v>
      </c>
      <c r="P957" s="20">
        <v>1.0</v>
      </c>
      <c r="Q957" s="20">
        <v>2.0</v>
      </c>
      <c r="R957" s="20">
        <v>0.0</v>
      </c>
      <c r="S957" s="20">
        <v>0.0</v>
      </c>
      <c r="T957" s="2"/>
      <c r="U957" s="2"/>
    </row>
    <row r="958">
      <c r="A958" s="3" t="s">
        <v>16082</v>
      </c>
      <c r="B958" s="3" t="s">
        <v>14837</v>
      </c>
      <c r="C958" s="31">
        <v>46423.39583333333</v>
      </c>
      <c r="D958" s="31">
        <v>46423.41666666667</v>
      </c>
      <c r="E958" s="32">
        <v>0.5</v>
      </c>
      <c r="F958" s="2"/>
      <c r="G958" s="2"/>
      <c r="H958" s="3" t="s">
        <v>14399</v>
      </c>
      <c r="I958" s="3" t="s">
        <v>14431</v>
      </c>
      <c r="J958" s="3" t="s">
        <v>14684</v>
      </c>
      <c r="K958" s="3" t="s">
        <v>14402</v>
      </c>
      <c r="L958" s="20">
        <v>5.0</v>
      </c>
      <c r="M958" s="3" t="s">
        <v>15434</v>
      </c>
      <c r="N958" s="3" t="s">
        <v>15434</v>
      </c>
      <c r="O958" s="3" t="s">
        <v>15435</v>
      </c>
      <c r="P958" s="20">
        <v>2.0</v>
      </c>
      <c r="Q958" s="20">
        <v>0.0</v>
      </c>
      <c r="R958" s="20">
        <v>0.0</v>
      </c>
      <c r="S958" s="20">
        <v>3.0</v>
      </c>
      <c r="T958" s="2"/>
      <c r="U958" s="2"/>
    </row>
    <row r="959">
      <c r="A959" s="3" t="s">
        <v>16083</v>
      </c>
      <c r="B959" s="3" t="s">
        <v>14508</v>
      </c>
      <c r="C959" s="31">
        <v>46423.41666666667</v>
      </c>
      <c r="D959" s="31">
        <v>46423.4375</v>
      </c>
      <c r="E959" s="32">
        <v>0.5</v>
      </c>
      <c r="F959" s="2"/>
      <c r="G959" s="2"/>
      <c r="H959" s="3" t="s">
        <v>14399</v>
      </c>
      <c r="I959" s="3" t="s">
        <v>14431</v>
      </c>
      <c r="J959" s="3" t="s">
        <v>14684</v>
      </c>
      <c r="K959" s="3" t="s">
        <v>14402</v>
      </c>
      <c r="L959" s="20">
        <v>4.0</v>
      </c>
      <c r="M959" s="3" t="s">
        <v>15344</v>
      </c>
      <c r="N959" s="3" t="s">
        <v>15344</v>
      </c>
      <c r="O959" s="3" t="s">
        <v>14493</v>
      </c>
      <c r="P959" s="20">
        <v>2.0</v>
      </c>
      <c r="Q959" s="20">
        <v>0.0</v>
      </c>
      <c r="R959" s="20">
        <v>0.0</v>
      </c>
      <c r="S959" s="20">
        <v>2.0</v>
      </c>
      <c r="T959" s="2"/>
      <c r="U959" s="2"/>
    </row>
    <row r="960">
      <c r="A960" s="3" t="s">
        <v>16084</v>
      </c>
      <c r="B960" s="3" t="s">
        <v>14920</v>
      </c>
      <c r="C960" s="31">
        <v>46423.47916666667</v>
      </c>
      <c r="D960" s="31">
        <v>46423.52083333333</v>
      </c>
      <c r="E960" s="32">
        <v>1.0</v>
      </c>
      <c r="F960" s="2"/>
      <c r="G960" s="2"/>
      <c r="H960" s="3" t="s">
        <v>14399</v>
      </c>
      <c r="I960" s="3" t="s">
        <v>14431</v>
      </c>
      <c r="J960" s="3" t="s">
        <v>14684</v>
      </c>
      <c r="K960" s="3" t="s">
        <v>14402</v>
      </c>
      <c r="L960" s="20">
        <v>2.0</v>
      </c>
      <c r="M960" s="3" t="s">
        <v>15073</v>
      </c>
      <c r="N960" s="3" t="s">
        <v>15073</v>
      </c>
      <c r="O960" s="3" t="s">
        <v>14501</v>
      </c>
      <c r="P960" s="20">
        <v>2.0</v>
      </c>
      <c r="Q960" s="20">
        <v>0.0</v>
      </c>
      <c r="R960" s="20">
        <v>0.0</v>
      </c>
      <c r="S960" s="20">
        <v>0.0</v>
      </c>
      <c r="T960" s="2"/>
      <c r="U960" s="2"/>
    </row>
    <row r="961">
      <c r="A961" s="3" t="s">
        <v>16085</v>
      </c>
      <c r="B961" s="3" t="s">
        <v>14442</v>
      </c>
      <c r="C961" s="31">
        <v>46423.54166666667</v>
      </c>
      <c r="D961" s="31">
        <v>46423.5625</v>
      </c>
      <c r="E961" s="32">
        <v>0.5</v>
      </c>
      <c r="G961" s="2"/>
      <c r="H961" s="3" t="s">
        <v>14399</v>
      </c>
      <c r="I961" s="3" t="s">
        <v>14431</v>
      </c>
      <c r="J961" s="3" t="s">
        <v>14684</v>
      </c>
      <c r="K961" s="3" t="s">
        <v>14402</v>
      </c>
      <c r="L961" s="20">
        <v>5.0</v>
      </c>
      <c r="M961" s="3" t="s">
        <v>14812</v>
      </c>
      <c r="N961" s="3" t="s">
        <v>14813</v>
      </c>
      <c r="O961" s="3" t="s">
        <v>14609</v>
      </c>
      <c r="P961" s="20">
        <v>2.0</v>
      </c>
      <c r="Q961" s="20">
        <v>0.0</v>
      </c>
      <c r="R961" s="20">
        <v>0.0</v>
      </c>
      <c r="S961" s="20">
        <v>3.0</v>
      </c>
      <c r="T961" s="2"/>
      <c r="U961" s="2"/>
    </row>
    <row r="962">
      <c r="A962" s="3" t="s">
        <v>16086</v>
      </c>
      <c r="B962" s="3" t="s">
        <v>15443</v>
      </c>
      <c r="C962" s="31">
        <v>46426.58333333333</v>
      </c>
      <c r="D962" s="31">
        <v>46426.60416666667</v>
      </c>
      <c r="E962" s="32">
        <v>0.5</v>
      </c>
      <c r="G962" s="2"/>
      <c r="H962" s="3" t="s">
        <v>14399</v>
      </c>
      <c r="I962" s="3" t="s">
        <v>14431</v>
      </c>
      <c r="J962" s="3" t="s">
        <v>14684</v>
      </c>
      <c r="K962" s="3" t="s">
        <v>14402</v>
      </c>
      <c r="L962" s="20">
        <v>3.0</v>
      </c>
      <c r="M962" s="3" t="s">
        <v>15444</v>
      </c>
      <c r="N962" s="3" t="s">
        <v>15444</v>
      </c>
      <c r="O962" s="3" t="s">
        <v>14623</v>
      </c>
      <c r="P962" s="20">
        <v>2.0</v>
      </c>
      <c r="Q962" s="20">
        <v>0.0</v>
      </c>
      <c r="R962" s="20">
        <v>0.0</v>
      </c>
      <c r="S962" s="20">
        <v>1.0</v>
      </c>
      <c r="T962" s="2"/>
      <c r="U962" s="2"/>
    </row>
    <row r="963">
      <c r="A963" s="3" t="s">
        <v>16087</v>
      </c>
      <c r="B963" s="3" t="s">
        <v>14828</v>
      </c>
      <c r="C963" s="31">
        <v>46426.60416666667</v>
      </c>
      <c r="D963" s="31">
        <v>46426.625</v>
      </c>
      <c r="E963" s="32">
        <v>0.5</v>
      </c>
      <c r="G963" s="3" t="s">
        <v>14912</v>
      </c>
      <c r="H963" s="3" t="s">
        <v>14399</v>
      </c>
      <c r="I963" s="3" t="s">
        <v>14431</v>
      </c>
      <c r="J963" s="3" t="s">
        <v>14684</v>
      </c>
      <c r="K963" s="3" t="s">
        <v>14402</v>
      </c>
      <c r="L963" s="20">
        <v>2.0</v>
      </c>
      <c r="M963" s="3" t="s">
        <v>15125</v>
      </c>
      <c r="N963" s="3" t="s">
        <v>15125</v>
      </c>
      <c r="O963" s="3" t="s">
        <v>14501</v>
      </c>
      <c r="P963" s="20">
        <v>2.0</v>
      </c>
      <c r="Q963" s="20">
        <v>0.0</v>
      </c>
      <c r="R963" s="20">
        <v>0.0</v>
      </c>
      <c r="S963" s="20">
        <v>0.0</v>
      </c>
      <c r="T963" s="2"/>
      <c r="U963" s="2"/>
    </row>
    <row r="964">
      <c r="A964" s="3" t="s">
        <v>16088</v>
      </c>
      <c r="B964" s="3" t="s">
        <v>14417</v>
      </c>
      <c r="C964" s="31">
        <v>46427.5</v>
      </c>
      <c r="D964" s="31">
        <v>46427.52083333333</v>
      </c>
      <c r="E964" s="32">
        <v>0.5</v>
      </c>
      <c r="F964" s="2"/>
      <c r="G964" s="3" t="s">
        <v>15086</v>
      </c>
      <c r="H964" s="3" t="s">
        <v>14399</v>
      </c>
      <c r="I964" s="3" t="s">
        <v>14431</v>
      </c>
      <c r="J964" s="3" t="s">
        <v>14401</v>
      </c>
      <c r="K964" s="3" t="s">
        <v>14402</v>
      </c>
      <c r="L964" s="20">
        <v>3.0</v>
      </c>
      <c r="M964" s="3" t="s">
        <v>15315</v>
      </c>
      <c r="N964" s="3" t="s">
        <v>15316</v>
      </c>
      <c r="O964" s="3" t="s">
        <v>15453</v>
      </c>
      <c r="P964" s="20">
        <v>2.0</v>
      </c>
      <c r="Q964" s="20">
        <v>0.0</v>
      </c>
      <c r="R964" s="20">
        <v>1.0</v>
      </c>
      <c r="S964" s="20">
        <v>0.0</v>
      </c>
      <c r="T964" s="2"/>
      <c r="U964" s="2"/>
    </row>
    <row r="965">
      <c r="A965" s="3" t="s">
        <v>16089</v>
      </c>
      <c r="B965" s="3" t="s">
        <v>15090</v>
      </c>
      <c r="C965" s="31">
        <v>46428.41666666667</v>
      </c>
      <c r="D965" s="31">
        <v>46428.4375</v>
      </c>
      <c r="E965" s="32">
        <v>0.5</v>
      </c>
      <c r="F965" s="2"/>
      <c r="G965" s="2"/>
      <c r="H965" s="3" t="s">
        <v>14399</v>
      </c>
      <c r="I965" s="3" t="s">
        <v>14431</v>
      </c>
      <c r="J965" s="3" t="s">
        <v>14612</v>
      </c>
      <c r="K965" s="3" t="s">
        <v>14402</v>
      </c>
      <c r="L965" s="20">
        <v>2.0</v>
      </c>
      <c r="M965" s="3" t="s">
        <v>14626</v>
      </c>
      <c r="N965" s="3" t="s">
        <v>14626</v>
      </c>
      <c r="O965" s="3" t="s">
        <v>14501</v>
      </c>
      <c r="P965" s="20">
        <v>2.0</v>
      </c>
      <c r="Q965" s="20">
        <v>0.0</v>
      </c>
      <c r="R965" s="20">
        <v>0.0</v>
      </c>
      <c r="S965" s="20">
        <v>0.0</v>
      </c>
      <c r="T965" s="2"/>
      <c r="U965" s="2"/>
    </row>
    <row r="966">
      <c r="A966" s="3" t="s">
        <v>16090</v>
      </c>
      <c r="B966" s="3" t="s">
        <v>14548</v>
      </c>
      <c r="C966" s="31">
        <v>46428.54166666667</v>
      </c>
      <c r="D966" s="31">
        <v>46428.5625</v>
      </c>
      <c r="E966" s="32">
        <v>0.5</v>
      </c>
      <c r="G966" s="2"/>
      <c r="H966" s="3" t="s">
        <v>14399</v>
      </c>
      <c r="I966" s="3" t="s">
        <v>14431</v>
      </c>
      <c r="J966" s="3" t="s">
        <v>14401</v>
      </c>
      <c r="K966" s="3" t="s">
        <v>14402</v>
      </c>
      <c r="L966" s="20">
        <v>3.0</v>
      </c>
      <c r="M966" s="3" t="s">
        <v>15332</v>
      </c>
      <c r="N966" s="3" t="s">
        <v>15332</v>
      </c>
      <c r="O966" s="3" t="s">
        <v>14550</v>
      </c>
      <c r="P966" s="20">
        <v>3.0</v>
      </c>
      <c r="Q966" s="20">
        <v>0.0</v>
      </c>
      <c r="R966" s="20">
        <v>0.0</v>
      </c>
      <c r="S966" s="20">
        <v>0.0</v>
      </c>
      <c r="T966" s="2"/>
      <c r="U966" s="2"/>
    </row>
    <row r="967">
      <c r="A967" s="3" t="s">
        <v>16091</v>
      </c>
      <c r="B967" s="3" t="s">
        <v>14544</v>
      </c>
      <c r="C967" s="31">
        <v>46429.35416666667</v>
      </c>
      <c r="D967" s="31">
        <v>46429.58333333333</v>
      </c>
      <c r="E967" s="32">
        <v>5.5</v>
      </c>
      <c r="F967" s="2"/>
      <c r="G967" s="3" t="s">
        <v>14545</v>
      </c>
      <c r="H967" s="3" t="s">
        <v>14399</v>
      </c>
      <c r="I967" s="3" t="s">
        <v>14538</v>
      </c>
      <c r="J967" s="3" t="s">
        <v>14539</v>
      </c>
      <c r="K967" s="3" t="s">
        <v>14402</v>
      </c>
      <c r="L967" s="20">
        <v>3.0</v>
      </c>
      <c r="M967" s="3" t="s">
        <v>14540</v>
      </c>
      <c r="N967" s="3" t="s">
        <v>14541</v>
      </c>
      <c r="O967" s="3" t="s">
        <v>14542</v>
      </c>
      <c r="P967" s="20">
        <v>1.0</v>
      </c>
      <c r="Q967" s="20">
        <v>0.0</v>
      </c>
      <c r="R967" s="20">
        <v>0.0</v>
      </c>
      <c r="S967" s="20">
        <v>2.0</v>
      </c>
      <c r="T967" s="2"/>
      <c r="U967" s="2"/>
    </row>
    <row r="968">
      <c r="A968" s="3" t="s">
        <v>16092</v>
      </c>
      <c r="B968" s="3" t="s">
        <v>14430</v>
      </c>
      <c r="C968" s="31">
        <v>46429.4375</v>
      </c>
      <c r="D968" s="31">
        <v>46429.45833333333</v>
      </c>
      <c r="E968" s="32">
        <v>0.5</v>
      </c>
      <c r="F968" s="2"/>
      <c r="G968" s="2"/>
      <c r="H968" s="3" t="s">
        <v>14399</v>
      </c>
      <c r="I968" s="3" t="s">
        <v>14431</v>
      </c>
      <c r="J968" s="3" t="s">
        <v>14401</v>
      </c>
      <c r="K968" s="3" t="s">
        <v>14402</v>
      </c>
      <c r="L968" s="20">
        <v>3.0</v>
      </c>
      <c r="M968" s="3" t="s">
        <v>15440</v>
      </c>
      <c r="N968" s="3" t="s">
        <v>15460</v>
      </c>
      <c r="O968" s="3" t="s">
        <v>14550</v>
      </c>
      <c r="P968" s="20">
        <v>3.0</v>
      </c>
      <c r="Q968" s="20">
        <v>0.0</v>
      </c>
      <c r="R968" s="20">
        <v>0.0</v>
      </c>
      <c r="S968" s="20">
        <v>0.0</v>
      </c>
      <c r="T968" s="2"/>
      <c r="U968" s="2"/>
    </row>
    <row r="969">
      <c r="A969" s="3" t="s">
        <v>16093</v>
      </c>
      <c r="B969" s="3" t="s">
        <v>14438</v>
      </c>
      <c r="C969" s="31">
        <v>46429.58333333333</v>
      </c>
      <c r="D969" s="31">
        <v>46429.60416666667</v>
      </c>
      <c r="E969" s="32">
        <v>0.5</v>
      </c>
      <c r="F969" s="2"/>
      <c r="G969" s="2"/>
      <c r="H969" s="3" t="s">
        <v>14399</v>
      </c>
      <c r="I969" s="3" t="s">
        <v>14431</v>
      </c>
      <c r="J969" s="3" t="s">
        <v>14401</v>
      </c>
      <c r="K969" s="3" t="s">
        <v>14402</v>
      </c>
      <c r="L969" s="20">
        <v>6.0</v>
      </c>
      <c r="M969" s="3" t="s">
        <v>15369</v>
      </c>
      <c r="N969" s="3" t="s">
        <v>15369</v>
      </c>
      <c r="O969" s="3" t="s">
        <v>15462</v>
      </c>
      <c r="P969" s="20">
        <v>1.0</v>
      </c>
      <c r="Q969" s="20">
        <v>3.0</v>
      </c>
      <c r="R969" s="20">
        <v>0.0</v>
      </c>
      <c r="S969" s="20">
        <v>2.0</v>
      </c>
      <c r="T969" s="2"/>
      <c r="U969" s="2"/>
    </row>
    <row r="970">
      <c r="A970" s="3" t="s">
        <v>16094</v>
      </c>
      <c r="B970" s="3" t="s">
        <v>14920</v>
      </c>
      <c r="C970" s="31">
        <v>46430.47916666667</v>
      </c>
      <c r="D970" s="31">
        <v>46430.52083333333</v>
      </c>
      <c r="E970" s="32">
        <v>1.0</v>
      </c>
      <c r="F970" s="2"/>
      <c r="G970" s="2"/>
      <c r="H970" s="3" t="s">
        <v>14399</v>
      </c>
      <c r="I970" s="3" t="s">
        <v>14431</v>
      </c>
      <c r="J970" s="3" t="s">
        <v>14684</v>
      </c>
      <c r="K970" s="3" t="s">
        <v>14402</v>
      </c>
      <c r="L970" s="20">
        <v>2.0</v>
      </c>
      <c r="M970" s="3" t="s">
        <v>15073</v>
      </c>
      <c r="N970" s="3" t="s">
        <v>15073</v>
      </c>
      <c r="O970" s="3" t="s">
        <v>14501</v>
      </c>
      <c r="P970" s="20">
        <v>2.0</v>
      </c>
      <c r="Q970" s="20">
        <v>0.0</v>
      </c>
      <c r="R970" s="20">
        <v>0.0</v>
      </c>
      <c r="S970" s="20">
        <v>0.0</v>
      </c>
      <c r="T970" s="2"/>
      <c r="U970" s="2"/>
    </row>
    <row r="971">
      <c r="A971" s="3" t="s">
        <v>16095</v>
      </c>
      <c r="B971" s="3" t="s">
        <v>15465</v>
      </c>
      <c r="C971" s="31">
        <v>46433.54166666667</v>
      </c>
      <c r="D971" s="31">
        <v>46433.5625</v>
      </c>
      <c r="E971" s="32">
        <v>0.5</v>
      </c>
      <c r="F971" s="2"/>
      <c r="G971" s="3" t="s">
        <v>15466</v>
      </c>
      <c r="H971" s="3" t="s">
        <v>14399</v>
      </c>
      <c r="I971" s="3" t="s">
        <v>14431</v>
      </c>
      <c r="J971" s="3" t="s">
        <v>14684</v>
      </c>
      <c r="K971" s="3" t="s">
        <v>14402</v>
      </c>
      <c r="L971" s="20">
        <v>4.0</v>
      </c>
      <c r="M971" s="3" t="s">
        <v>15194</v>
      </c>
      <c r="N971" s="3" t="s">
        <v>15194</v>
      </c>
      <c r="O971" s="3" t="s">
        <v>14670</v>
      </c>
      <c r="P971" s="20">
        <v>2.0</v>
      </c>
      <c r="Q971" s="20">
        <v>0.0</v>
      </c>
      <c r="R971" s="20">
        <v>0.0</v>
      </c>
      <c r="S971" s="20">
        <v>2.0</v>
      </c>
      <c r="T971" s="2"/>
      <c r="U971" s="2"/>
    </row>
    <row r="972">
      <c r="A972" s="3" t="s">
        <v>16096</v>
      </c>
      <c r="B972" s="3" t="s">
        <v>14531</v>
      </c>
      <c r="C972" s="31">
        <v>46433.58333333333</v>
      </c>
      <c r="D972" s="31">
        <v>46433.60416666667</v>
      </c>
      <c r="E972" s="32">
        <v>0.5</v>
      </c>
      <c r="F972" s="2"/>
      <c r="G972" s="2"/>
      <c r="H972" s="3" t="s">
        <v>14399</v>
      </c>
      <c r="I972" s="3" t="s">
        <v>14400</v>
      </c>
      <c r="J972" s="3" t="s">
        <v>14401</v>
      </c>
      <c r="K972" s="3" t="s">
        <v>14402</v>
      </c>
      <c r="L972" s="20">
        <v>3.0</v>
      </c>
      <c r="M972" s="3" t="s">
        <v>15376</v>
      </c>
      <c r="N972" s="3" t="s">
        <v>15376</v>
      </c>
      <c r="O972" s="3" t="s">
        <v>15377</v>
      </c>
      <c r="P972" s="20">
        <v>0.0</v>
      </c>
      <c r="Q972" s="20">
        <v>0.0</v>
      </c>
      <c r="R972" s="20">
        <v>0.0</v>
      </c>
      <c r="S972" s="20">
        <v>3.0</v>
      </c>
      <c r="T972" s="2"/>
      <c r="U972" s="2"/>
    </row>
    <row r="973">
      <c r="A973" s="3" t="s">
        <v>16097</v>
      </c>
      <c r="B973" s="3" t="s">
        <v>14828</v>
      </c>
      <c r="C973" s="31">
        <v>46433.60416666667</v>
      </c>
      <c r="D973" s="31">
        <v>46433.625</v>
      </c>
      <c r="E973" s="32">
        <v>0.5</v>
      </c>
      <c r="F973" s="2"/>
      <c r="G973" s="3" t="s">
        <v>14912</v>
      </c>
      <c r="H973" s="3" t="s">
        <v>14399</v>
      </c>
      <c r="I973" s="3" t="s">
        <v>14431</v>
      </c>
      <c r="J973" s="3" t="s">
        <v>14684</v>
      </c>
      <c r="K973" s="3" t="s">
        <v>14402</v>
      </c>
      <c r="L973" s="20">
        <v>2.0</v>
      </c>
      <c r="M973" s="3" t="s">
        <v>15125</v>
      </c>
      <c r="N973" s="3" t="s">
        <v>15125</v>
      </c>
      <c r="O973" s="3" t="s">
        <v>14501</v>
      </c>
      <c r="P973" s="20">
        <v>2.0</v>
      </c>
      <c r="Q973" s="20">
        <v>0.0</v>
      </c>
      <c r="R973" s="20">
        <v>0.0</v>
      </c>
      <c r="S973" s="20">
        <v>0.0</v>
      </c>
      <c r="T973" s="2"/>
      <c r="U973" s="2"/>
    </row>
    <row r="974">
      <c r="A974" s="3" t="s">
        <v>16098</v>
      </c>
      <c r="B974" s="3" t="s">
        <v>14417</v>
      </c>
      <c r="C974" s="31">
        <v>46434.5</v>
      </c>
      <c r="D974" s="31">
        <v>46434.52083333333</v>
      </c>
      <c r="E974" s="32">
        <v>0.5</v>
      </c>
      <c r="G974" s="3" t="s">
        <v>15086</v>
      </c>
      <c r="H974" s="3" t="s">
        <v>14399</v>
      </c>
      <c r="I974" s="3" t="s">
        <v>14431</v>
      </c>
      <c r="J974" s="3" t="s">
        <v>14401</v>
      </c>
      <c r="K974" s="3" t="s">
        <v>14402</v>
      </c>
      <c r="L974" s="20">
        <v>3.0</v>
      </c>
      <c r="M974" s="3" t="s">
        <v>15315</v>
      </c>
      <c r="N974" s="3" t="s">
        <v>15316</v>
      </c>
      <c r="O974" s="3" t="s">
        <v>15453</v>
      </c>
      <c r="P974" s="20">
        <v>2.0</v>
      </c>
      <c r="Q974" s="20">
        <v>0.0</v>
      </c>
      <c r="R974" s="20">
        <v>1.0</v>
      </c>
      <c r="S974" s="20">
        <v>0.0</v>
      </c>
      <c r="T974" s="2"/>
      <c r="U974" s="2"/>
    </row>
    <row r="975">
      <c r="A975" s="3" t="s">
        <v>16099</v>
      </c>
      <c r="B975" s="3" t="s">
        <v>15082</v>
      </c>
      <c r="C975" s="31">
        <v>46434.5625</v>
      </c>
      <c r="D975" s="31">
        <v>46434.58333333333</v>
      </c>
      <c r="E975" s="32">
        <v>0.5</v>
      </c>
      <c r="G975" s="2"/>
      <c r="H975" s="3" t="s">
        <v>14399</v>
      </c>
      <c r="I975" s="3" t="s">
        <v>14431</v>
      </c>
      <c r="J975" s="3" t="s">
        <v>14684</v>
      </c>
      <c r="K975" s="3" t="s">
        <v>14402</v>
      </c>
      <c r="L975" s="20">
        <v>2.0</v>
      </c>
      <c r="M975" s="3" t="s">
        <v>15312</v>
      </c>
      <c r="N975" s="3" t="s">
        <v>15312</v>
      </c>
      <c r="O975" s="3" t="s">
        <v>14501</v>
      </c>
      <c r="P975" s="20">
        <v>2.0</v>
      </c>
      <c r="Q975" s="20">
        <v>0.0</v>
      </c>
      <c r="R975" s="20">
        <v>0.0</v>
      </c>
      <c r="S975" s="20">
        <v>0.0</v>
      </c>
      <c r="T975" s="2"/>
      <c r="U975" s="2"/>
    </row>
    <row r="976">
      <c r="A976" s="3" t="s">
        <v>16100</v>
      </c>
      <c r="B976" s="3" t="s">
        <v>15090</v>
      </c>
      <c r="C976" s="31">
        <v>46435.41666666667</v>
      </c>
      <c r="D976" s="31">
        <v>46435.4375</v>
      </c>
      <c r="E976" s="32">
        <v>0.5</v>
      </c>
      <c r="F976" s="2"/>
      <c r="G976" s="2"/>
      <c r="H976" s="3" t="s">
        <v>14399</v>
      </c>
      <c r="I976" s="3" t="s">
        <v>14431</v>
      </c>
      <c r="J976" s="3" t="s">
        <v>14612</v>
      </c>
      <c r="K976" s="3" t="s">
        <v>14402</v>
      </c>
      <c r="L976" s="20">
        <v>2.0</v>
      </c>
      <c r="M976" s="3" t="s">
        <v>14626</v>
      </c>
      <c r="N976" s="3" t="s">
        <v>14626</v>
      </c>
      <c r="O976" s="3" t="s">
        <v>14501</v>
      </c>
      <c r="P976" s="20">
        <v>2.0</v>
      </c>
      <c r="Q976" s="20">
        <v>0.0</v>
      </c>
      <c r="R976" s="20">
        <v>0.0</v>
      </c>
      <c r="S976" s="20">
        <v>0.0</v>
      </c>
      <c r="T976" s="2"/>
      <c r="U976" s="2"/>
    </row>
    <row r="977">
      <c r="A977" s="3" t="s">
        <v>16101</v>
      </c>
      <c r="B977" s="3" t="s">
        <v>14536</v>
      </c>
      <c r="C977" s="31">
        <v>46436.3125</v>
      </c>
      <c r="D977" s="31">
        <v>46436.35416666667</v>
      </c>
      <c r="E977" s="32">
        <v>1.0</v>
      </c>
      <c r="F977" s="3" t="s">
        <v>14537</v>
      </c>
      <c r="G977" s="2"/>
      <c r="H977" s="3" t="s">
        <v>14399</v>
      </c>
      <c r="I977" s="3" t="s">
        <v>14538</v>
      </c>
      <c r="J977" s="3" t="s">
        <v>14539</v>
      </c>
      <c r="K977" s="3" t="s">
        <v>14402</v>
      </c>
      <c r="L977" s="20">
        <v>3.0</v>
      </c>
      <c r="M977" s="3" t="s">
        <v>14540</v>
      </c>
      <c r="N977" s="3" t="s">
        <v>14541</v>
      </c>
      <c r="O977" s="3" t="s">
        <v>14542</v>
      </c>
      <c r="P977" s="20">
        <v>1.0</v>
      </c>
      <c r="Q977" s="20">
        <v>0.0</v>
      </c>
      <c r="R977" s="20">
        <v>0.0</v>
      </c>
      <c r="S977" s="20">
        <v>2.0</v>
      </c>
      <c r="T977" s="2"/>
      <c r="U977" s="2"/>
    </row>
    <row r="978">
      <c r="A978" s="3" t="s">
        <v>16102</v>
      </c>
      <c r="B978" s="3" t="s">
        <v>14782</v>
      </c>
      <c r="C978" s="31">
        <v>46436.47916666667</v>
      </c>
      <c r="D978" s="31">
        <v>46436.5</v>
      </c>
      <c r="E978" s="32">
        <v>0.5</v>
      </c>
      <c r="G978" s="2"/>
      <c r="H978" s="3" t="s">
        <v>14399</v>
      </c>
      <c r="I978" s="3" t="s">
        <v>14431</v>
      </c>
      <c r="J978" s="3" t="s">
        <v>14401</v>
      </c>
      <c r="K978" s="3" t="s">
        <v>14402</v>
      </c>
      <c r="L978" s="20">
        <v>5.0</v>
      </c>
      <c r="M978" s="3" t="s">
        <v>15419</v>
      </c>
      <c r="N978" s="3" t="s">
        <v>15419</v>
      </c>
      <c r="O978" s="3" t="s">
        <v>14529</v>
      </c>
      <c r="P978" s="20">
        <v>5.0</v>
      </c>
      <c r="Q978" s="20">
        <v>0.0</v>
      </c>
      <c r="R978" s="20">
        <v>0.0</v>
      </c>
      <c r="S978" s="20">
        <v>0.0</v>
      </c>
      <c r="T978" s="2"/>
      <c r="U978" s="2"/>
    </row>
    <row r="979">
      <c r="A979" s="3" t="s">
        <v>16103</v>
      </c>
      <c r="B979" s="3" t="s">
        <v>15213</v>
      </c>
      <c r="C979" s="31">
        <v>46436.5</v>
      </c>
      <c r="D979" s="31">
        <v>46436.52083333333</v>
      </c>
      <c r="E979" s="32">
        <v>0.5</v>
      </c>
      <c r="G979" s="2"/>
      <c r="H979" s="3" t="s">
        <v>14399</v>
      </c>
      <c r="I979" s="3" t="s">
        <v>14431</v>
      </c>
      <c r="J979" s="3" t="s">
        <v>14684</v>
      </c>
      <c r="K979" s="3" t="s">
        <v>14402</v>
      </c>
      <c r="L979" s="20">
        <v>2.0</v>
      </c>
      <c r="M979" s="3" t="s">
        <v>15214</v>
      </c>
      <c r="N979" s="3" t="s">
        <v>15214</v>
      </c>
      <c r="O979" s="3" t="s">
        <v>14501</v>
      </c>
      <c r="P979" s="20">
        <v>2.0</v>
      </c>
      <c r="Q979" s="20">
        <v>0.0</v>
      </c>
      <c r="R979" s="20">
        <v>0.0</v>
      </c>
      <c r="S979" s="20">
        <v>0.0</v>
      </c>
      <c r="T979" s="2"/>
      <c r="U979" s="2"/>
    </row>
    <row r="980">
      <c r="A980" s="3" t="s">
        <v>16104</v>
      </c>
      <c r="B980" s="3" t="s">
        <v>15335</v>
      </c>
      <c r="C980" s="31">
        <v>46436.625</v>
      </c>
      <c r="D980" s="31">
        <v>46436.64583333333</v>
      </c>
      <c r="E980" s="32">
        <v>0.5</v>
      </c>
      <c r="G980" s="3" t="s">
        <v>15336</v>
      </c>
      <c r="H980" s="3" t="s">
        <v>14399</v>
      </c>
      <c r="I980" s="3" t="s">
        <v>14431</v>
      </c>
      <c r="J980" s="3" t="s">
        <v>14684</v>
      </c>
      <c r="K980" s="3" t="s">
        <v>14402</v>
      </c>
      <c r="L980" s="20">
        <v>11.0</v>
      </c>
      <c r="M980" s="3" t="s">
        <v>15481</v>
      </c>
      <c r="N980" s="3" t="s">
        <v>15482</v>
      </c>
      <c r="O980" s="3" t="s">
        <v>15945</v>
      </c>
      <c r="P980" s="20">
        <v>2.0</v>
      </c>
      <c r="Q980" s="20">
        <v>1.0</v>
      </c>
      <c r="R980" s="20">
        <v>0.0</v>
      </c>
      <c r="S980" s="20">
        <v>8.0</v>
      </c>
      <c r="T980" s="2"/>
      <c r="U980" s="2"/>
    </row>
    <row r="981">
      <c r="A981" s="3" t="s">
        <v>16105</v>
      </c>
      <c r="B981" s="3" t="s">
        <v>14837</v>
      </c>
      <c r="C981" s="31">
        <v>46437.39583333333</v>
      </c>
      <c r="D981" s="31">
        <v>46437.41666666667</v>
      </c>
      <c r="E981" s="32">
        <v>0.5</v>
      </c>
      <c r="G981" s="2"/>
      <c r="H981" s="3" t="s">
        <v>14399</v>
      </c>
      <c r="I981" s="3" t="s">
        <v>14431</v>
      </c>
      <c r="J981" s="3" t="s">
        <v>14684</v>
      </c>
      <c r="K981" s="3" t="s">
        <v>14402</v>
      </c>
      <c r="L981" s="20">
        <v>5.0</v>
      </c>
      <c r="M981" s="3" t="s">
        <v>15434</v>
      </c>
      <c r="N981" s="3" t="s">
        <v>15434</v>
      </c>
      <c r="O981" s="3" t="s">
        <v>15435</v>
      </c>
      <c r="P981" s="20">
        <v>2.0</v>
      </c>
      <c r="Q981" s="20">
        <v>0.0</v>
      </c>
      <c r="R981" s="20">
        <v>0.0</v>
      </c>
      <c r="S981" s="20">
        <v>3.0</v>
      </c>
      <c r="T981" s="2"/>
      <c r="U981" s="2"/>
    </row>
    <row r="982">
      <c r="A982" s="3" t="s">
        <v>16106</v>
      </c>
      <c r="B982" s="3" t="s">
        <v>14508</v>
      </c>
      <c r="C982" s="31">
        <v>46437.41666666667</v>
      </c>
      <c r="D982" s="31">
        <v>46437.4375</v>
      </c>
      <c r="E982" s="32">
        <v>0.5</v>
      </c>
      <c r="F982" s="2"/>
      <c r="G982" s="2"/>
      <c r="H982" s="3" t="s">
        <v>14399</v>
      </c>
      <c r="I982" s="3" t="s">
        <v>14431</v>
      </c>
      <c r="J982" s="3" t="s">
        <v>14684</v>
      </c>
      <c r="K982" s="3" t="s">
        <v>14402</v>
      </c>
      <c r="L982" s="20">
        <v>4.0</v>
      </c>
      <c r="M982" s="3" t="s">
        <v>15344</v>
      </c>
      <c r="N982" s="3" t="s">
        <v>15344</v>
      </c>
      <c r="O982" s="3" t="s">
        <v>14493</v>
      </c>
      <c r="P982" s="20">
        <v>2.0</v>
      </c>
      <c r="Q982" s="20">
        <v>0.0</v>
      </c>
      <c r="R982" s="20">
        <v>0.0</v>
      </c>
      <c r="S982" s="20">
        <v>2.0</v>
      </c>
      <c r="T982" s="2"/>
      <c r="U982" s="2"/>
    </row>
    <row r="983">
      <c r="A983" s="3" t="s">
        <v>16107</v>
      </c>
      <c r="B983" s="3" t="s">
        <v>14920</v>
      </c>
      <c r="C983" s="31">
        <v>46437.47916666667</v>
      </c>
      <c r="D983" s="31">
        <v>46437.52083333333</v>
      </c>
      <c r="E983" s="32">
        <v>1.0</v>
      </c>
      <c r="G983" s="2"/>
      <c r="H983" s="3" t="s">
        <v>14399</v>
      </c>
      <c r="I983" s="3" t="s">
        <v>14431</v>
      </c>
      <c r="J983" s="3" t="s">
        <v>14684</v>
      </c>
      <c r="K983" s="3" t="s">
        <v>14402</v>
      </c>
      <c r="L983" s="20">
        <v>2.0</v>
      </c>
      <c r="M983" s="3" t="s">
        <v>15073</v>
      </c>
      <c r="N983" s="3" t="s">
        <v>15073</v>
      </c>
      <c r="O983" s="3" t="s">
        <v>14501</v>
      </c>
      <c r="P983" s="20">
        <v>2.0</v>
      </c>
      <c r="Q983" s="20">
        <v>0.0</v>
      </c>
      <c r="R983" s="20">
        <v>0.0</v>
      </c>
      <c r="S983" s="20">
        <v>0.0</v>
      </c>
      <c r="T983" s="2"/>
      <c r="U983" s="2"/>
    </row>
    <row r="984">
      <c r="A984" s="3" t="s">
        <v>16108</v>
      </c>
      <c r="B984" s="3" t="s">
        <v>14572</v>
      </c>
      <c r="C984" s="31">
        <v>46440.5625</v>
      </c>
      <c r="D984" s="31">
        <v>46440.58333333333</v>
      </c>
      <c r="E984" s="32">
        <v>0.5</v>
      </c>
      <c r="G984" s="2"/>
      <c r="H984" s="3" t="s">
        <v>14399</v>
      </c>
      <c r="I984" s="3" t="s">
        <v>14431</v>
      </c>
      <c r="J984" s="3" t="s">
        <v>14401</v>
      </c>
      <c r="K984" s="3" t="s">
        <v>14402</v>
      </c>
      <c r="L984" s="20">
        <v>4.0</v>
      </c>
      <c r="M984" s="3" t="s">
        <v>15359</v>
      </c>
      <c r="N984" s="3" t="s">
        <v>15359</v>
      </c>
      <c r="O984" s="3" t="s">
        <v>14445</v>
      </c>
      <c r="P984" s="20">
        <v>3.0</v>
      </c>
      <c r="Q984" s="20">
        <v>1.0</v>
      </c>
      <c r="R984" s="20">
        <v>0.0</v>
      </c>
      <c r="S984" s="20">
        <v>0.0</v>
      </c>
      <c r="T984" s="2"/>
      <c r="U984" s="2"/>
    </row>
    <row r="985">
      <c r="A985" s="3" t="s">
        <v>16109</v>
      </c>
      <c r="B985" s="3" t="s">
        <v>14828</v>
      </c>
      <c r="C985" s="31">
        <v>46440.60416666667</v>
      </c>
      <c r="D985" s="31">
        <v>46440.625</v>
      </c>
      <c r="E985" s="32">
        <v>0.5</v>
      </c>
      <c r="G985" s="3" t="s">
        <v>14912</v>
      </c>
      <c r="H985" s="3" t="s">
        <v>14399</v>
      </c>
      <c r="I985" s="3" t="s">
        <v>14431</v>
      </c>
      <c r="J985" s="3" t="s">
        <v>14684</v>
      </c>
      <c r="K985" s="3" t="s">
        <v>14402</v>
      </c>
      <c r="L985" s="20">
        <v>2.0</v>
      </c>
      <c r="M985" s="3" t="s">
        <v>15125</v>
      </c>
      <c r="N985" s="3" t="s">
        <v>15125</v>
      </c>
      <c r="O985" s="3" t="s">
        <v>14501</v>
      </c>
      <c r="P985" s="20">
        <v>2.0</v>
      </c>
      <c r="Q985" s="20">
        <v>0.0</v>
      </c>
      <c r="R985" s="20">
        <v>0.0</v>
      </c>
      <c r="S985" s="20">
        <v>0.0</v>
      </c>
      <c r="T985" s="2"/>
      <c r="U985" s="2"/>
    </row>
    <row r="986">
      <c r="A986" s="3" t="s">
        <v>16110</v>
      </c>
      <c r="B986" s="3" t="s">
        <v>14417</v>
      </c>
      <c r="C986" s="31">
        <v>46441.5</v>
      </c>
      <c r="D986" s="31">
        <v>46441.52083333333</v>
      </c>
      <c r="E986" s="32">
        <v>0.5</v>
      </c>
      <c r="G986" s="3" t="s">
        <v>15086</v>
      </c>
      <c r="H986" s="3" t="s">
        <v>14399</v>
      </c>
      <c r="I986" s="3" t="s">
        <v>14431</v>
      </c>
      <c r="J986" s="3" t="s">
        <v>14401</v>
      </c>
      <c r="K986" s="3" t="s">
        <v>14402</v>
      </c>
      <c r="L986" s="20">
        <v>3.0</v>
      </c>
      <c r="M986" s="3" t="s">
        <v>15315</v>
      </c>
      <c r="N986" s="3" t="s">
        <v>15316</v>
      </c>
      <c r="O986" s="3" t="s">
        <v>15453</v>
      </c>
      <c r="P986" s="20">
        <v>2.0</v>
      </c>
      <c r="Q986" s="20">
        <v>0.0</v>
      </c>
      <c r="R986" s="20">
        <v>1.0</v>
      </c>
      <c r="S986" s="20">
        <v>0.0</v>
      </c>
      <c r="T986" s="2"/>
      <c r="U986" s="2"/>
    </row>
    <row r="987">
      <c r="A987" s="3" t="s">
        <v>16111</v>
      </c>
      <c r="B987" s="3" t="s">
        <v>15090</v>
      </c>
      <c r="C987" s="31">
        <v>46442.41666666667</v>
      </c>
      <c r="D987" s="31">
        <v>46442.4375</v>
      </c>
      <c r="E987" s="32">
        <v>0.5</v>
      </c>
      <c r="G987" s="2"/>
      <c r="H987" s="3" t="s">
        <v>14399</v>
      </c>
      <c r="I987" s="3" t="s">
        <v>14431</v>
      </c>
      <c r="J987" s="3" t="s">
        <v>14612</v>
      </c>
      <c r="K987" s="3" t="s">
        <v>14402</v>
      </c>
      <c r="L987" s="20">
        <v>2.0</v>
      </c>
      <c r="M987" s="3" t="s">
        <v>14626</v>
      </c>
      <c r="N987" s="3" t="s">
        <v>14626</v>
      </c>
      <c r="O987" s="3" t="s">
        <v>14501</v>
      </c>
      <c r="P987" s="20">
        <v>2.0</v>
      </c>
      <c r="Q987" s="20">
        <v>0.0</v>
      </c>
      <c r="R987" s="20">
        <v>0.0</v>
      </c>
      <c r="S987" s="20">
        <v>0.0</v>
      </c>
      <c r="T987" s="2"/>
      <c r="U987" s="2"/>
    </row>
    <row r="988">
      <c r="A988" s="3" t="s">
        <v>16112</v>
      </c>
      <c r="B988" s="3" t="s">
        <v>14548</v>
      </c>
      <c r="C988" s="31">
        <v>46442.54166666667</v>
      </c>
      <c r="D988" s="31">
        <v>46442.5625</v>
      </c>
      <c r="E988" s="32">
        <v>0.5</v>
      </c>
      <c r="F988" s="2"/>
      <c r="G988" s="2"/>
      <c r="H988" s="3" t="s">
        <v>14399</v>
      </c>
      <c r="I988" s="3" t="s">
        <v>14431</v>
      </c>
      <c r="J988" s="3" t="s">
        <v>14401</v>
      </c>
      <c r="K988" s="3" t="s">
        <v>14402</v>
      </c>
      <c r="L988" s="20">
        <v>3.0</v>
      </c>
      <c r="M988" s="3" t="s">
        <v>15332</v>
      </c>
      <c r="N988" s="3" t="s">
        <v>15332</v>
      </c>
      <c r="O988" s="3" t="s">
        <v>14550</v>
      </c>
      <c r="P988" s="20">
        <v>3.0</v>
      </c>
      <c r="Q988" s="20">
        <v>0.0</v>
      </c>
      <c r="R988" s="20">
        <v>0.0</v>
      </c>
      <c r="S988" s="20">
        <v>0.0</v>
      </c>
      <c r="T988" s="2"/>
      <c r="U988" s="2"/>
    </row>
    <row r="989">
      <c r="A989" s="3" t="s">
        <v>16113</v>
      </c>
      <c r="B989" s="3" t="s">
        <v>15493</v>
      </c>
      <c r="C989" s="31">
        <v>46443.35416666667</v>
      </c>
      <c r="D989" s="31">
        <v>46443.375</v>
      </c>
      <c r="E989" s="32">
        <v>0.5</v>
      </c>
      <c r="F989" s="2"/>
      <c r="G989" s="2"/>
      <c r="H989" s="3" t="s">
        <v>14399</v>
      </c>
      <c r="I989" s="3" t="s">
        <v>14431</v>
      </c>
      <c r="J989" s="3" t="s">
        <v>14684</v>
      </c>
      <c r="K989" s="3" t="s">
        <v>14402</v>
      </c>
      <c r="L989" s="20">
        <v>4.0</v>
      </c>
      <c r="M989" s="3" t="s">
        <v>15415</v>
      </c>
      <c r="N989" s="3" t="s">
        <v>15415</v>
      </c>
      <c r="O989" s="3" t="s">
        <v>14593</v>
      </c>
      <c r="P989" s="20">
        <v>1.0</v>
      </c>
      <c r="Q989" s="20">
        <v>0.0</v>
      </c>
      <c r="R989" s="20">
        <v>0.0</v>
      </c>
      <c r="S989" s="20">
        <v>3.0</v>
      </c>
      <c r="T989" s="2"/>
      <c r="U989" s="2"/>
    </row>
    <row r="990">
      <c r="A990" s="3" t="s">
        <v>16114</v>
      </c>
      <c r="B990" s="3" t="s">
        <v>14430</v>
      </c>
      <c r="C990" s="31">
        <v>46443.4375</v>
      </c>
      <c r="D990" s="31">
        <v>46443.45833333333</v>
      </c>
      <c r="E990" s="32">
        <v>0.5</v>
      </c>
      <c r="G990" s="2"/>
      <c r="H990" s="3" t="s">
        <v>14399</v>
      </c>
      <c r="I990" s="3" t="s">
        <v>14431</v>
      </c>
      <c r="J990" s="3" t="s">
        <v>14401</v>
      </c>
      <c r="K990" s="3" t="s">
        <v>14402</v>
      </c>
      <c r="L990" s="20">
        <v>3.0</v>
      </c>
      <c r="M990" s="3" t="s">
        <v>15440</v>
      </c>
      <c r="N990" s="3" t="s">
        <v>15460</v>
      </c>
      <c r="O990" s="3" t="s">
        <v>14550</v>
      </c>
      <c r="P990" s="20">
        <v>3.0</v>
      </c>
      <c r="Q990" s="20">
        <v>0.0</v>
      </c>
      <c r="R990" s="20">
        <v>0.0</v>
      </c>
      <c r="S990" s="20">
        <v>0.0</v>
      </c>
      <c r="T990" s="2"/>
      <c r="U990" s="2"/>
    </row>
    <row r="991">
      <c r="A991" s="3" t="s">
        <v>16115</v>
      </c>
      <c r="B991" s="3" t="s">
        <v>14438</v>
      </c>
      <c r="C991" s="31">
        <v>46443.58333333333</v>
      </c>
      <c r="D991" s="31">
        <v>46443.60416666667</v>
      </c>
      <c r="E991" s="32">
        <v>0.5</v>
      </c>
      <c r="G991" s="2"/>
      <c r="H991" s="3" t="s">
        <v>14399</v>
      </c>
      <c r="I991" s="3" t="s">
        <v>14431</v>
      </c>
      <c r="J991" s="3" t="s">
        <v>14401</v>
      </c>
      <c r="K991" s="3" t="s">
        <v>14402</v>
      </c>
      <c r="L991" s="20">
        <v>6.0</v>
      </c>
      <c r="M991" s="3" t="s">
        <v>15369</v>
      </c>
      <c r="N991" s="3" t="s">
        <v>15369</v>
      </c>
      <c r="O991" s="3" t="s">
        <v>15462</v>
      </c>
      <c r="P991" s="20">
        <v>1.0</v>
      </c>
      <c r="Q991" s="20">
        <v>3.0</v>
      </c>
      <c r="R991" s="20">
        <v>0.0</v>
      </c>
      <c r="S991" s="20">
        <v>2.0</v>
      </c>
      <c r="T991" s="2"/>
      <c r="U991" s="2"/>
    </row>
    <row r="992">
      <c r="A992" s="3" t="s">
        <v>16116</v>
      </c>
      <c r="B992" s="3" t="s">
        <v>15109</v>
      </c>
      <c r="C992" s="31">
        <v>46443.64583333333</v>
      </c>
      <c r="D992" s="31">
        <v>46443.66666666667</v>
      </c>
      <c r="E992" s="32">
        <v>0.5</v>
      </c>
      <c r="G992" s="3" t="s">
        <v>15110</v>
      </c>
      <c r="H992" s="3" t="s">
        <v>14399</v>
      </c>
      <c r="I992" s="3" t="s">
        <v>14431</v>
      </c>
      <c r="J992" s="3" t="s">
        <v>14684</v>
      </c>
      <c r="K992" s="3" t="s">
        <v>14402</v>
      </c>
      <c r="L992" s="20">
        <v>6.0</v>
      </c>
      <c r="M992" s="3" t="s">
        <v>15497</v>
      </c>
      <c r="N992" s="3" t="s">
        <v>15497</v>
      </c>
      <c r="O992" s="3" t="s">
        <v>15498</v>
      </c>
      <c r="P992" s="20">
        <v>3.0</v>
      </c>
      <c r="Q992" s="20">
        <v>1.0</v>
      </c>
      <c r="R992" s="20">
        <v>1.0</v>
      </c>
      <c r="S992" s="20">
        <v>1.0</v>
      </c>
      <c r="T992" s="2"/>
      <c r="U992" s="2"/>
    </row>
    <row r="993">
      <c r="A993" s="3" t="s">
        <v>16117</v>
      </c>
      <c r="B993" s="3" t="s">
        <v>14920</v>
      </c>
      <c r="C993" s="31">
        <v>46444.47916666667</v>
      </c>
      <c r="D993" s="31">
        <v>46444.52083333333</v>
      </c>
      <c r="E993" s="32">
        <v>1.0</v>
      </c>
      <c r="G993" s="2"/>
      <c r="H993" s="3" t="s">
        <v>14399</v>
      </c>
      <c r="I993" s="3" t="s">
        <v>14431</v>
      </c>
      <c r="J993" s="3" t="s">
        <v>14684</v>
      </c>
      <c r="K993" s="3" t="s">
        <v>14402</v>
      </c>
      <c r="L993" s="20">
        <v>2.0</v>
      </c>
      <c r="M993" s="3" t="s">
        <v>15073</v>
      </c>
      <c r="N993" s="3" t="s">
        <v>15073</v>
      </c>
      <c r="O993" s="3" t="s">
        <v>14501</v>
      </c>
      <c r="P993" s="20">
        <v>2.0</v>
      </c>
      <c r="Q993" s="20">
        <v>0.0</v>
      </c>
      <c r="R993" s="20">
        <v>0.0</v>
      </c>
      <c r="S993" s="20">
        <v>0.0</v>
      </c>
      <c r="T993" s="2"/>
      <c r="U993" s="2"/>
    </row>
    <row r="994">
      <c r="A994" s="3" t="s">
        <v>16118</v>
      </c>
      <c r="B994" s="3" t="s">
        <v>15465</v>
      </c>
      <c r="C994" s="31">
        <v>46447.54166666667</v>
      </c>
      <c r="D994" s="31">
        <v>46447.5625</v>
      </c>
      <c r="E994" s="32">
        <v>0.5</v>
      </c>
      <c r="G994" s="3" t="s">
        <v>15466</v>
      </c>
      <c r="H994" s="3" t="s">
        <v>14399</v>
      </c>
      <c r="I994" s="3" t="s">
        <v>14431</v>
      </c>
      <c r="J994" s="3" t="s">
        <v>14684</v>
      </c>
      <c r="K994" s="3" t="s">
        <v>14402</v>
      </c>
      <c r="L994" s="20">
        <v>4.0</v>
      </c>
      <c r="M994" s="3" t="s">
        <v>15194</v>
      </c>
      <c r="N994" s="3" t="s">
        <v>15194</v>
      </c>
      <c r="O994" s="3" t="s">
        <v>14670</v>
      </c>
      <c r="P994" s="20">
        <v>2.0</v>
      </c>
      <c r="Q994" s="20">
        <v>0.0</v>
      </c>
      <c r="R994" s="20">
        <v>0.0</v>
      </c>
      <c r="S994" s="20">
        <v>2.0</v>
      </c>
      <c r="T994" s="2"/>
      <c r="U994" s="2"/>
    </row>
    <row r="995">
      <c r="A995" s="3" t="s">
        <v>16119</v>
      </c>
      <c r="B995" s="3" t="s">
        <v>14531</v>
      </c>
      <c r="C995" s="31">
        <v>46447.58333333333</v>
      </c>
      <c r="D995" s="31">
        <v>46447.60416666667</v>
      </c>
      <c r="E995" s="32">
        <v>0.5</v>
      </c>
      <c r="G995" s="2"/>
      <c r="H995" s="3" t="s">
        <v>14399</v>
      </c>
      <c r="I995" s="3" t="s">
        <v>14400</v>
      </c>
      <c r="J995" s="3" t="s">
        <v>14401</v>
      </c>
      <c r="K995" s="3" t="s">
        <v>14402</v>
      </c>
      <c r="L995" s="20">
        <v>3.0</v>
      </c>
      <c r="M995" s="3" t="s">
        <v>15376</v>
      </c>
      <c r="N995" s="3" t="s">
        <v>15376</v>
      </c>
      <c r="O995" s="3" t="s">
        <v>15377</v>
      </c>
      <c r="P995" s="20">
        <v>0.0</v>
      </c>
      <c r="Q995" s="20">
        <v>0.0</v>
      </c>
      <c r="R995" s="20">
        <v>0.0</v>
      </c>
      <c r="S995" s="20">
        <v>3.0</v>
      </c>
      <c r="T995" s="2"/>
      <c r="U995" s="2"/>
    </row>
    <row r="996">
      <c r="A996" s="3" t="s">
        <v>16120</v>
      </c>
      <c r="B996" s="3" t="s">
        <v>14828</v>
      </c>
      <c r="C996" s="31">
        <v>46447.60416666667</v>
      </c>
      <c r="D996" s="31">
        <v>46447.625</v>
      </c>
      <c r="E996" s="32">
        <v>0.5</v>
      </c>
      <c r="G996" s="3" t="s">
        <v>14912</v>
      </c>
      <c r="H996" s="3" t="s">
        <v>14399</v>
      </c>
      <c r="I996" s="3" t="s">
        <v>14431</v>
      </c>
      <c r="J996" s="3" t="s">
        <v>14684</v>
      </c>
      <c r="K996" s="3" t="s">
        <v>14402</v>
      </c>
      <c r="L996" s="20">
        <v>2.0</v>
      </c>
      <c r="M996" s="3" t="s">
        <v>15125</v>
      </c>
      <c r="N996" s="3" t="s">
        <v>15125</v>
      </c>
      <c r="O996" s="3" t="s">
        <v>14501</v>
      </c>
      <c r="P996" s="20">
        <v>2.0</v>
      </c>
      <c r="Q996" s="20">
        <v>0.0</v>
      </c>
      <c r="R996" s="20">
        <v>0.0</v>
      </c>
      <c r="S996" s="20">
        <v>0.0</v>
      </c>
    </row>
    <row r="997">
      <c r="A997" s="3" t="s">
        <v>16121</v>
      </c>
      <c r="B997" s="3" t="s">
        <v>14417</v>
      </c>
      <c r="C997" s="31">
        <v>46448.5</v>
      </c>
      <c r="D997" s="31">
        <v>46448.52083333333</v>
      </c>
      <c r="E997" s="32">
        <v>0.5</v>
      </c>
      <c r="G997" s="3" t="s">
        <v>15086</v>
      </c>
      <c r="H997" s="3" t="s">
        <v>14399</v>
      </c>
      <c r="I997" s="3" t="s">
        <v>14431</v>
      </c>
      <c r="J997" s="3" t="s">
        <v>14401</v>
      </c>
      <c r="K997" s="3" t="s">
        <v>14402</v>
      </c>
      <c r="L997" s="20">
        <v>3.0</v>
      </c>
      <c r="M997" s="3" t="s">
        <v>15315</v>
      </c>
      <c r="N997" s="3" t="s">
        <v>15316</v>
      </c>
      <c r="O997" s="3" t="s">
        <v>15453</v>
      </c>
      <c r="P997" s="20">
        <v>2.0</v>
      </c>
      <c r="Q997" s="20">
        <v>0.0</v>
      </c>
      <c r="R997" s="20">
        <v>1.0</v>
      </c>
      <c r="S997" s="20">
        <v>0.0</v>
      </c>
    </row>
    <row r="998">
      <c r="A998" s="3" t="s">
        <v>16122</v>
      </c>
      <c r="B998" s="3" t="s">
        <v>14490</v>
      </c>
      <c r="C998" s="31">
        <v>46448.54166666667</v>
      </c>
      <c r="D998" s="31">
        <v>46448.5625</v>
      </c>
      <c r="E998" s="32">
        <v>0.5</v>
      </c>
      <c r="G998" s="3" t="s">
        <v>14491</v>
      </c>
      <c r="H998" s="3" t="s">
        <v>14399</v>
      </c>
      <c r="I998" s="3" t="s">
        <v>14431</v>
      </c>
      <c r="J998" s="3" t="s">
        <v>14401</v>
      </c>
      <c r="K998" s="3" t="s">
        <v>14402</v>
      </c>
      <c r="L998" s="20">
        <v>4.0</v>
      </c>
      <c r="M998" s="3" t="s">
        <v>15387</v>
      </c>
      <c r="N998" s="3" t="s">
        <v>15387</v>
      </c>
      <c r="O998" s="3" t="s">
        <v>14744</v>
      </c>
      <c r="P998" s="20">
        <v>3.0</v>
      </c>
      <c r="Q998" s="20">
        <v>0.0</v>
      </c>
      <c r="R998" s="20">
        <v>0.0</v>
      </c>
      <c r="S998" s="20">
        <v>1.0</v>
      </c>
    </row>
    <row r="999">
      <c r="A999" s="3" t="s">
        <v>16123</v>
      </c>
      <c r="B999" s="3" t="s">
        <v>15082</v>
      </c>
      <c r="C999" s="31">
        <v>46448.5625</v>
      </c>
      <c r="D999" s="31">
        <v>46448.58333333333</v>
      </c>
      <c r="E999" s="32">
        <v>0.5</v>
      </c>
      <c r="G999" s="2"/>
      <c r="H999" s="3" t="s">
        <v>14399</v>
      </c>
      <c r="I999" s="3" t="s">
        <v>14431</v>
      </c>
      <c r="J999" s="3" t="s">
        <v>14684</v>
      </c>
      <c r="K999" s="3" t="s">
        <v>14402</v>
      </c>
      <c r="L999" s="20">
        <v>2.0</v>
      </c>
      <c r="M999" s="3" t="s">
        <v>15312</v>
      </c>
      <c r="N999" s="3" t="s">
        <v>15312</v>
      </c>
      <c r="O999" s="3" t="s">
        <v>14501</v>
      </c>
      <c r="P999" s="20">
        <v>2.0</v>
      </c>
      <c r="Q999" s="20">
        <v>0.0</v>
      </c>
      <c r="R999" s="20">
        <v>0.0</v>
      </c>
      <c r="S999" s="20">
        <v>0.0</v>
      </c>
    </row>
    <row r="1000">
      <c r="A1000" s="3" t="s">
        <v>16124</v>
      </c>
      <c r="B1000" s="3" t="s">
        <v>15157</v>
      </c>
      <c r="C1000" s="31">
        <v>46448.58333333333</v>
      </c>
      <c r="D1000" s="31">
        <v>46448.60416666667</v>
      </c>
      <c r="E1000" s="32">
        <v>0.5</v>
      </c>
      <c r="G1000" s="3" t="s">
        <v>15158</v>
      </c>
      <c r="H1000" s="3" t="s">
        <v>14399</v>
      </c>
      <c r="I1000" s="3" t="s">
        <v>14431</v>
      </c>
      <c r="J1000" s="3" t="s">
        <v>14401</v>
      </c>
      <c r="K1000" s="3" t="s">
        <v>14402</v>
      </c>
      <c r="L1000" s="20">
        <v>6.0</v>
      </c>
      <c r="M1000" s="3" t="s">
        <v>15394</v>
      </c>
      <c r="N1000" s="3" t="s">
        <v>15395</v>
      </c>
      <c r="O1000" s="3" t="s">
        <v>15396</v>
      </c>
      <c r="P1000" s="20">
        <v>1.0</v>
      </c>
      <c r="Q1000" s="20">
        <v>0.0</v>
      </c>
      <c r="R1000" s="20">
        <v>1.0</v>
      </c>
      <c r="S1000" s="20">
        <v>4.0</v>
      </c>
    </row>
    <row r="1001">
      <c r="A1001" s="3" t="s">
        <v>16125</v>
      </c>
      <c r="B1001" s="3" t="s">
        <v>15090</v>
      </c>
      <c r="C1001" s="31">
        <v>46449.41666666667</v>
      </c>
      <c r="D1001" s="31">
        <v>46449.4375</v>
      </c>
      <c r="E1001" s="32">
        <v>0.5</v>
      </c>
      <c r="G1001" s="2"/>
      <c r="H1001" s="3" t="s">
        <v>14399</v>
      </c>
      <c r="I1001" s="3" t="s">
        <v>14431</v>
      </c>
      <c r="J1001" s="3" t="s">
        <v>14612</v>
      </c>
      <c r="K1001" s="3" t="s">
        <v>14402</v>
      </c>
      <c r="L1001" s="20">
        <v>2.0</v>
      </c>
      <c r="M1001" s="3" t="s">
        <v>14626</v>
      </c>
      <c r="N1001" s="3" t="s">
        <v>14626</v>
      </c>
      <c r="O1001" s="3" t="s">
        <v>14501</v>
      </c>
      <c r="P1001" s="20">
        <v>2.0</v>
      </c>
      <c r="Q1001" s="20">
        <v>0.0</v>
      </c>
      <c r="R1001" s="20">
        <v>0.0</v>
      </c>
      <c r="S1001" s="20">
        <v>0.0</v>
      </c>
    </row>
    <row r="1002">
      <c r="A1002" s="2"/>
      <c r="B1002" s="2"/>
      <c r="C1002" s="33"/>
      <c r="D1002" s="33"/>
      <c r="E1002" s="34"/>
      <c r="H1002" s="2"/>
      <c r="I1002" s="2"/>
      <c r="J1002" s="2"/>
      <c r="K1002" s="2"/>
    </row>
    <row r="1003">
      <c r="A1003" s="2"/>
      <c r="B1003" s="2"/>
      <c r="C1003" s="33"/>
      <c r="D1003" s="33"/>
      <c r="E1003" s="34"/>
      <c r="G1003" s="2"/>
      <c r="H1003" s="2"/>
      <c r="I1003" s="2"/>
      <c r="J1003" s="2"/>
      <c r="K1003" s="2"/>
      <c r="M1003" s="2"/>
      <c r="N1003" s="2"/>
      <c r="O1003" s="2"/>
    </row>
    <row r="1004">
      <c r="A1004" s="2"/>
      <c r="B1004" s="2"/>
      <c r="C1004" s="33"/>
      <c r="D1004" s="33"/>
      <c r="E1004" s="34"/>
      <c r="H1004" s="2"/>
      <c r="I1004" s="2"/>
      <c r="J1004" s="2"/>
      <c r="K1004" s="2"/>
      <c r="M1004" s="2"/>
      <c r="N1004" s="2"/>
      <c r="O1004" s="2"/>
    </row>
    <row r="1005">
      <c r="A1005" s="2"/>
      <c r="B1005" s="2"/>
      <c r="C1005" s="33"/>
      <c r="D1005" s="33"/>
      <c r="E1005" s="34"/>
      <c r="G1005" s="2"/>
      <c r="H1005" s="2"/>
      <c r="I1005" s="2"/>
      <c r="J1005" s="2"/>
      <c r="K1005" s="2"/>
      <c r="M1005" s="2"/>
      <c r="N1005" s="2"/>
      <c r="O1005" s="2"/>
    </row>
    <row r="1006">
      <c r="A1006" s="2"/>
      <c r="B1006" s="2"/>
      <c r="C1006" s="33"/>
      <c r="D1006" s="33"/>
      <c r="E1006" s="34"/>
      <c r="H1006" s="2"/>
      <c r="I1006" s="2"/>
      <c r="J1006" s="2"/>
      <c r="K1006" s="2"/>
    </row>
    <row r="1007">
      <c r="A1007" s="2"/>
      <c r="B1007" s="2"/>
      <c r="C1007" s="33"/>
      <c r="D1007" s="33"/>
      <c r="E1007" s="34"/>
      <c r="F1007" s="2"/>
      <c r="G1007" s="2"/>
      <c r="H1007" s="2"/>
      <c r="I1007" s="2"/>
      <c r="J1007" s="2"/>
      <c r="K1007" s="2"/>
      <c r="M1007" s="2"/>
      <c r="N1007" s="2"/>
      <c r="O1007" s="2"/>
    </row>
    <row r="1008">
      <c r="A1008" s="2"/>
      <c r="B1008" s="2"/>
      <c r="C1008" s="33"/>
      <c r="D1008" s="33"/>
      <c r="E1008" s="34"/>
      <c r="F1008" s="2"/>
      <c r="G1008" s="2"/>
      <c r="H1008" s="2"/>
      <c r="I1008" s="2"/>
      <c r="J1008" s="2"/>
      <c r="K1008" s="2"/>
      <c r="M1008" s="2"/>
      <c r="N1008" s="2"/>
      <c r="O1008" s="2"/>
    </row>
    <row r="1009">
      <c r="A1009" s="2"/>
      <c r="B1009" s="2"/>
      <c r="C1009" s="33"/>
      <c r="D1009" s="33"/>
      <c r="E1009" s="34"/>
      <c r="H1009" s="2"/>
      <c r="I1009" s="2"/>
      <c r="J1009" s="2"/>
      <c r="K1009" s="2"/>
      <c r="M1009" s="2"/>
      <c r="N1009" s="2"/>
      <c r="O1009" s="2"/>
    </row>
    <row r="1010">
      <c r="A1010" s="2"/>
      <c r="B1010" s="2"/>
      <c r="C1010" s="33"/>
      <c r="D1010" s="33"/>
      <c r="E1010" s="34"/>
      <c r="H1010" s="2"/>
      <c r="I1010" s="2"/>
      <c r="J1010" s="2"/>
      <c r="K1010" s="2"/>
      <c r="M1010" s="2"/>
      <c r="N1010" s="2"/>
      <c r="O1010" s="2"/>
    </row>
    <row r="1011">
      <c r="A1011" s="2"/>
      <c r="B1011" s="2"/>
      <c r="C1011" s="33"/>
      <c r="D1011" s="33"/>
      <c r="E1011" s="34"/>
      <c r="H1011" s="2"/>
      <c r="I1011" s="2"/>
      <c r="J1011" s="2"/>
      <c r="K1011" s="2"/>
    </row>
    <row r="1012">
      <c r="A1012" s="2"/>
      <c r="B1012" s="2"/>
      <c r="C1012" s="33"/>
      <c r="D1012" s="33"/>
      <c r="E1012" s="34"/>
      <c r="F1012" s="2"/>
      <c r="G1012" s="2"/>
      <c r="H1012" s="2"/>
      <c r="I1012" s="2"/>
      <c r="J1012" s="2"/>
      <c r="K1012" s="2"/>
      <c r="M1012" s="2"/>
      <c r="N1012" s="2"/>
      <c r="O1012" s="2"/>
    </row>
    <row r="1013">
      <c r="A1013" s="2"/>
      <c r="B1013" s="2"/>
      <c r="C1013" s="33"/>
      <c r="D1013" s="33"/>
      <c r="E1013" s="34"/>
      <c r="H1013" s="2"/>
      <c r="I1013" s="2"/>
      <c r="J1013" s="2"/>
      <c r="K1013" s="2"/>
    </row>
    <row r="1014">
      <c r="A1014" s="2"/>
      <c r="B1014" s="2"/>
      <c r="C1014" s="33"/>
      <c r="D1014" s="33"/>
      <c r="E1014" s="34"/>
      <c r="H1014" s="2"/>
      <c r="I1014" s="2"/>
      <c r="J1014" s="2"/>
      <c r="K1014" s="2"/>
      <c r="M1014" s="2"/>
      <c r="N1014" s="2"/>
      <c r="O1014" s="2"/>
    </row>
    <row r="1015">
      <c r="A1015" s="2"/>
      <c r="B1015" s="2"/>
      <c r="C1015" s="33"/>
      <c r="D1015" s="33"/>
      <c r="E1015" s="34"/>
      <c r="H1015" s="2"/>
      <c r="I1015" s="2"/>
      <c r="J1015" s="2"/>
      <c r="K1015" s="2"/>
      <c r="M1015" s="2"/>
      <c r="N1015" s="2"/>
      <c r="O1015" s="2"/>
    </row>
    <row r="1016">
      <c r="A1016" s="2"/>
      <c r="B1016" s="2"/>
      <c r="C1016" s="33"/>
      <c r="D1016" s="33"/>
      <c r="E1016" s="34"/>
      <c r="G1016" s="2"/>
      <c r="H1016" s="2"/>
      <c r="I1016" s="2"/>
      <c r="J1016" s="2"/>
      <c r="K1016" s="2"/>
      <c r="M1016" s="2"/>
      <c r="N1016" s="2"/>
      <c r="O1016" s="2"/>
    </row>
    <row r="1017">
      <c r="A1017" s="2"/>
      <c r="B1017" s="2"/>
      <c r="C1017" s="33"/>
      <c r="D1017" s="33"/>
      <c r="E1017" s="34"/>
      <c r="H1017" s="2"/>
      <c r="I1017" s="2"/>
      <c r="J1017" s="2"/>
      <c r="K1017" s="2"/>
    </row>
    <row r="1018">
      <c r="A1018" s="2"/>
      <c r="B1018" s="2"/>
      <c r="C1018" s="33"/>
      <c r="D1018" s="33"/>
      <c r="E1018" s="34"/>
      <c r="H1018" s="2"/>
      <c r="I1018" s="2"/>
      <c r="J1018" s="2"/>
      <c r="K1018" s="2"/>
      <c r="M1018" s="2"/>
      <c r="N1018" s="2"/>
      <c r="O1018" s="2"/>
    </row>
    <row r="1019">
      <c r="A1019" s="2"/>
      <c r="B1019" s="2"/>
      <c r="C1019" s="33"/>
      <c r="D1019" s="33"/>
      <c r="E1019" s="34"/>
      <c r="H1019" s="2"/>
      <c r="I1019" s="2"/>
      <c r="J1019" s="2"/>
      <c r="K1019" s="2"/>
    </row>
    <row r="1020">
      <c r="A1020" s="2"/>
      <c r="B1020" s="2"/>
      <c r="C1020" s="33"/>
      <c r="D1020" s="33"/>
      <c r="E1020" s="34"/>
      <c r="F1020" s="2"/>
      <c r="G1020" s="2"/>
      <c r="H1020" s="2"/>
      <c r="I1020" s="2"/>
      <c r="J1020" s="2"/>
      <c r="K1020" s="2"/>
      <c r="M1020" s="2"/>
      <c r="N1020" s="2"/>
      <c r="O1020" s="2"/>
    </row>
    <row r="1021">
      <c r="A1021" s="2"/>
      <c r="B1021" s="2"/>
      <c r="C1021" s="33"/>
      <c r="D1021" s="33"/>
      <c r="E1021" s="34"/>
      <c r="H1021" s="2"/>
      <c r="I1021" s="2"/>
      <c r="J1021" s="2"/>
      <c r="K1021" s="2"/>
      <c r="M1021" s="2"/>
      <c r="N1021" s="2"/>
      <c r="O1021" s="2"/>
    </row>
    <row r="1022">
      <c r="A1022" s="2"/>
      <c r="B1022" s="2"/>
      <c r="C1022" s="33"/>
      <c r="D1022" s="33"/>
      <c r="E1022" s="34"/>
      <c r="H1022" s="2"/>
      <c r="I1022" s="2"/>
      <c r="J1022" s="2"/>
      <c r="K1022" s="2"/>
      <c r="M1022" s="2"/>
      <c r="N1022" s="2"/>
      <c r="O1022" s="2"/>
    </row>
    <row r="1023">
      <c r="A1023" s="2"/>
      <c r="B1023" s="2"/>
      <c r="C1023" s="33"/>
      <c r="D1023" s="33"/>
      <c r="E1023" s="34"/>
      <c r="G1023" s="2"/>
      <c r="H1023" s="2"/>
      <c r="I1023" s="2"/>
      <c r="J1023" s="2"/>
      <c r="K1023" s="2"/>
      <c r="M1023" s="2"/>
      <c r="N1023" s="2"/>
      <c r="O1023" s="2"/>
    </row>
    <row r="1024">
      <c r="A1024" s="2"/>
      <c r="B1024" s="2"/>
      <c r="C1024" s="33"/>
      <c r="D1024" s="33"/>
      <c r="E1024" s="34"/>
      <c r="H1024" s="2"/>
      <c r="I1024" s="2"/>
      <c r="J1024" s="2"/>
      <c r="K1024" s="2"/>
    </row>
    <row r="1025">
      <c r="A1025" s="2"/>
      <c r="B1025" s="2"/>
      <c r="C1025" s="33"/>
      <c r="D1025" s="33"/>
      <c r="E1025" s="34"/>
      <c r="F1025" s="2"/>
      <c r="H1025" s="2"/>
      <c r="I1025" s="2"/>
      <c r="J1025" s="2"/>
      <c r="K1025" s="2"/>
      <c r="M1025" s="2"/>
      <c r="N1025" s="2"/>
      <c r="O1025" s="2"/>
    </row>
    <row r="1026">
      <c r="A1026" s="2"/>
      <c r="B1026" s="2"/>
      <c r="C1026" s="33"/>
      <c r="D1026" s="33"/>
      <c r="E1026" s="34"/>
      <c r="G1026" s="2"/>
      <c r="H1026" s="2"/>
      <c r="I1026" s="2"/>
      <c r="J1026" s="2"/>
      <c r="K1026" s="2"/>
      <c r="M1026" s="2"/>
      <c r="N1026" s="2"/>
      <c r="O1026" s="2"/>
    </row>
    <row r="1027">
      <c r="A1027" s="2"/>
      <c r="B1027" s="2"/>
      <c r="C1027" s="33"/>
      <c r="D1027" s="33"/>
      <c r="E1027" s="34"/>
      <c r="G1027" s="2"/>
      <c r="H1027" s="2"/>
      <c r="I1027" s="2"/>
      <c r="J1027" s="2"/>
      <c r="K1027" s="2"/>
      <c r="M1027" s="2"/>
      <c r="N1027" s="2"/>
      <c r="O1027" s="2"/>
    </row>
    <row r="1028">
      <c r="A1028" s="2"/>
      <c r="B1028" s="2"/>
      <c r="C1028" s="33"/>
      <c r="D1028" s="33"/>
      <c r="E1028" s="34"/>
      <c r="H1028" s="2"/>
      <c r="I1028" s="2"/>
      <c r="J1028" s="2"/>
      <c r="K1028" s="2"/>
      <c r="M1028" s="2"/>
      <c r="N1028" s="2"/>
      <c r="O1028" s="2"/>
    </row>
    <row r="1029">
      <c r="A1029" s="2"/>
      <c r="B1029" s="2"/>
      <c r="C1029" s="33"/>
      <c r="D1029" s="33"/>
      <c r="E1029" s="34"/>
      <c r="H1029" s="2"/>
      <c r="I1029" s="2"/>
      <c r="J1029" s="2"/>
      <c r="K1029" s="2"/>
    </row>
    <row r="1030">
      <c r="A1030" s="2"/>
      <c r="B1030" s="2"/>
      <c r="C1030" s="33"/>
      <c r="D1030" s="33"/>
      <c r="E1030" s="34"/>
      <c r="F1030" s="2"/>
      <c r="G1030" s="2"/>
      <c r="H1030" s="2"/>
      <c r="I1030" s="2"/>
      <c r="J1030" s="2"/>
      <c r="K1030" s="2"/>
      <c r="M1030" s="2"/>
      <c r="N1030" s="2"/>
      <c r="O1030" s="2"/>
    </row>
    <row r="1031">
      <c r="A1031" s="2"/>
      <c r="B1031" s="2"/>
      <c r="C1031" s="33"/>
      <c r="D1031" s="33"/>
      <c r="E1031" s="34"/>
      <c r="F1031" s="2"/>
      <c r="G1031" s="2"/>
      <c r="H1031" s="2"/>
      <c r="I1031" s="2"/>
      <c r="J1031" s="2"/>
      <c r="K1031" s="2"/>
      <c r="M1031" s="2"/>
      <c r="N1031" s="2"/>
      <c r="O1031" s="2"/>
    </row>
    <row r="1032">
      <c r="A1032" s="2"/>
      <c r="B1032" s="2"/>
      <c r="C1032" s="33"/>
      <c r="D1032" s="33"/>
      <c r="E1032" s="34"/>
      <c r="H1032" s="2"/>
      <c r="I1032" s="2"/>
      <c r="J1032" s="2"/>
      <c r="K1032" s="2"/>
      <c r="M1032" s="2"/>
      <c r="N1032" s="2"/>
      <c r="O1032" s="2"/>
    </row>
    <row r="1033">
      <c r="A1033" s="2"/>
      <c r="B1033" s="2"/>
      <c r="C1033" s="33"/>
      <c r="D1033" s="33"/>
      <c r="E1033" s="34"/>
      <c r="H1033" s="2"/>
      <c r="I1033" s="2"/>
      <c r="J1033" s="2"/>
      <c r="K1033" s="2"/>
      <c r="M1033" s="2"/>
      <c r="N1033" s="2"/>
      <c r="O1033" s="2"/>
    </row>
    <row r="1034">
      <c r="A1034" s="2"/>
      <c r="B1034" s="2"/>
      <c r="C1034" s="33"/>
      <c r="D1034" s="33"/>
      <c r="E1034" s="34"/>
      <c r="H1034" s="2"/>
      <c r="I1034" s="2"/>
      <c r="J1034" s="2"/>
      <c r="K1034" s="2"/>
    </row>
    <row r="1035">
      <c r="A1035" s="2"/>
      <c r="B1035" s="2"/>
      <c r="C1035" s="33"/>
      <c r="D1035" s="33"/>
      <c r="E1035" s="34"/>
      <c r="H1035" s="2"/>
      <c r="I1035" s="2"/>
      <c r="J1035" s="2"/>
      <c r="K1035" s="2"/>
    </row>
    <row r="1036">
      <c r="A1036" s="2"/>
      <c r="B1036" s="2"/>
      <c r="C1036" s="33"/>
      <c r="D1036" s="33"/>
      <c r="E1036" s="34"/>
      <c r="H1036" s="2"/>
      <c r="I1036" s="2"/>
      <c r="J1036" s="2"/>
      <c r="K1036" s="2"/>
      <c r="M1036" s="2"/>
      <c r="N1036" s="2"/>
      <c r="O1036" s="2"/>
    </row>
    <row r="1037">
      <c r="A1037" s="2"/>
      <c r="B1037" s="2"/>
      <c r="C1037" s="33"/>
      <c r="D1037" s="33"/>
      <c r="E1037" s="34"/>
      <c r="H1037" s="2"/>
      <c r="I1037" s="2"/>
      <c r="J1037" s="2"/>
      <c r="K1037" s="2"/>
      <c r="M1037" s="2"/>
      <c r="N1037" s="2"/>
      <c r="O1037" s="2"/>
    </row>
    <row r="1038">
      <c r="A1038" s="2"/>
      <c r="B1038" s="2"/>
      <c r="C1038" s="33"/>
      <c r="D1038" s="33"/>
      <c r="E1038" s="34"/>
      <c r="H1038" s="2"/>
      <c r="I1038" s="2"/>
      <c r="J1038" s="2"/>
      <c r="K1038" s="2"/>
      <c r="M1038" s="2"/>
      <c r="N1038" s="2"/>
      <c r="O1038" s="2"/>
    </row>
    <row r="1039">
      <c r="A1039" s="2"/>
      <c r="B1039" s="2"/>
      <c r="C1039" s="33"/>
      <c r="D1039" s="33"/>
      <c r="E1039" s="34"/>
      <c r="H1039" s="2"/>
      <c r="I1039" s="2"/>
      <c r="J1039" s="2"/>
      <c r="K1039" s="2"/>
      <c r="M1039" s="2"/>
      <c r="N1039" s="2"/>
      <c r="O1039" s="2"/>
    </row>
    <row r="1040">
      <c r="A1040" s="2"/>
      <c r="B1040" s="2"/>
      <c r="C1040" s="33"/>
      <c r="D1040" s="33"/>
      <c r="E1040" s="34"/>
      <c r="H1040" s="2"/>
      <c r="I1040" s="2"/>
      <c r="J1040" s="2"/>
      <c r="K1040" s="2"/>
      <c r="M1040" s="2"/>
      <c r="N1040" s="2"/>
      <c r="O1040" s="2"/>
    </row>
    <row r="1041">
      <c r="A1041" s="2"/>
      <c r="B1041" s="2"/>
      <c r="C1041" s="33"/>
      <c r="D1041" s="33"/>
      <c r="E1041" s="34"/>
      <c r="H1041" s="2"/>
      <c r="I1041" s="2"/>
      <c r="J1041" s="2"/>
      <c r="K1041" s="2"/>
      <c r="M1041" s="2"/>
      <c r="N1041" s="2"/>
      <c r="O1041" s="2"/>
    </row>
    <row r="1042">
      <c r="A1042" s="2"/>
      <c r="B1042" s="2"/>
      <c r="C1042" s="33"/>
      <c r="D1042" s="33"/>
      <c r="E1042" s="34"/>
      <c r="H1042" s="2"/>
      <c r="I1042" s="2"/>
      <c r="J1042" s="2"/>
      <c r="K1042" s="2"/>
    </row>
    <row r="1043">
      <c r="A1043" s="2"/>
      <c r="B1043" s="2"/>
      <c r="C1043" s="33"/>
      <c r="D1043" s="33"/>
      <c r="E1043" s="34"/>
      <c r="H1043" s="2"/>
      <c r="I1043" s="2"/>
      <c r="J1043" s="2"/>
      <c r="K1043" s="2"/>
    </row>
    <row r="1044">
      <c r="A1044" s="2"/>
      <c r="B1044" s="2"/>
      <c r="C1044" s="33"/>
      <c r="D1044" s="33"/>
      <c r="E1044" s="34"/>
      <c r="H1044" s="2"/>
      <c r="I1044" s="2"/>
      <c r="J1044" s="2"/>
      <c r="K1044" s="2"/>
      <c r="M1044" s="2"/>
      <c r="N1044" s="2"/>
      <c r="O1044" s="2"/>
    </row>
    <row r="1045">
      <c r="A1045" s="2"/>
      <c r="B1045" s="2"/>
      <c r="C1045" s="33"/>
      <c r="D1045" s="33"/>
      <c r="E1045" s="34"/>
      <c r="G1045" s="2"/>
      <c r="H1045" s="2"/>
      <c r="I1045" s="2"/>
      <c r="J1045" s="2"/>
      <c r="K1045" s="2"/>
      <c r="M1045" s="2"/>
      <c r="N1045" s="2"/>
      <c r="O1045" s="2"/>
    </row>
    <row r="1046">
      <c r="A1046" s="2"/>
      <c r="B1046" s="2"/>
      <c r="C1046" s="33"/>
      <c r="D1046" s="33"/>
      <c r="E1046" s="34"/>
      <c r="H1046" s="2"/>
      <c r="I1046" s="2"/>
      <c r="J1046" s="2"/>
      <c r="K1046" s="2"/>
    </row>
    <row r="1047">
      <c r="A1047" s="2"/>
      <c r="B1047" s="2"/>
      <c r="C1047" s="33"/>
      <c r="D1047" s="33"/>
      <c r="E1047" s="34"/>
      <c r="G1047" s="2"/>
      <c r="H1047" s="2"/>
      <c r="I1047" s="2"/>
      <c r="J1047" s="2"/>
      <c r="K1047" s="2"/>
      <c r="M1047" s="2"/>
      <c r="N1047" s="2"/>
      <c r="O1047" s="2"/>
    </row>
    <row r="1048">
      <c r="A1048" s="2"/>
      <c r="B1048" s="2"/>
      <c r="C1048" s="33"/>
      <c r="D1048" s="33"/>
      <c r="E1048" s="34"/>
      <c r="H1048" s="2"/>
      <c r="I1048" s="2"/>
      <c r="J1048" s="2"/>
      <c r="K1048" s="2"/>
      <c r="M1048" s="2"/>
      <c r="N1048" s="2"/>
      <c r="O1048" s="2"/>
    </row>
    <row r="1049">
      <c r="A1049" s="2"/>
      <c r="B1049" s="2"/>
      <c r="C1049" s="33"/>
      <c r="D1049" s="33"/>
      <c r="E1049" s="34"/>
      <c r="G1049" s="2"/>
      <c r="H1049" s="2"/>
      <c r="I1049" s="2"/>
      <c r="J1049" s="2"/>
      <c r="K1049" s="2"/>
      <c r="M1049" s="2"/>
      <c r="N1049" s="2"/>
      <c r="O1049" s="2"/>
    </row>
    <row r="1050">
      <c r="A1050" s="2"/>
      <c r="B1050" s="2"/>
      <c r="C1050" s="33"/>
      <c r="D1050" s="33"/>
      <c r="E1050" s="34"/>
      <c r="H1050" s="2"/>
      <c r="I1050" s="2"/>
      <c r="J1050" s="2"/>
      <c r="K1050" s="2"/>
    </row>
    <row r="1051">
      <c r="A1051" s="2"/>
      <c r="B1051" s="2"/>
      <c r="C1051" s="33"/>
      <c r="D1051" s="33"/>
      <c r="E1051" s="34"/>
      <c r="F1051" s="2"/>
      <c r="G1051" s="2"/>
      <c r="H1051" s="2"/>
      <c r="I1051" s="2"/>
      <c r="J1051" s="2"/>
      <c r="K1051" s="2"/>
      <c r="M1051" s="2"/>
      <c r="N1051" s="2"/>
      <c r="O1051" s="2"/>
    </row>
    <row r="1052">
      <c r="A1052" s="2"/>
      <c r="B1052" s="2"/>
      <c r="C1052" s="33"/>
      <c r="D1052" s="33"/>
      <c r="E1052" s="34"/>
      <c r="F1052" s="2"/>
      <c r="G1052" s="2"/>
      <c r="H1052" s="2"/>
      <c r="I1052" s="2"/>
      <c r="J1052" s="2"/>
      <c r="K1052" s="2"/>
      <c r="M1052" s="2"/>
      <c r="N1052" s="2"/>
      <c r="O1052" s="2"/>
    </row>
    <row r="1053">
      <c r="A1053" s="2"/>
      <c r="B1053" s="2"/>
      <c r="C1053" s="33"/>
      <c r="D1053" s="33"/>
      <c r="E1053" s="34"/>
      <c r="H1053" s="2"/>
      <c r="I1053" s="2"/>
      <c r="J1053" s="2"/>
      <c r="K1053" s="2"/>
      <c r="M1053" s="2"/>
      <c r="N1053" s="2"/>
      <c r="O1053" s="2"/>
    </row>
    <row r="1054">
      <c r="A1054" s="2"/>
      <c r="B1054" s="2"/>
      <c r="C1054" s="33"/>
      <c r="D1054" s="33"/>
      <c r="E1054" s="34"/>
      <c r="H1054" s="2"/>
      <c r="I1054" s="2"/>
      <c r="J1054" s="2"/>
      <c r="K1054" s="2"/>
      <c r="M1054" s="2"/>
      <c r="N1054" s="2"/>
      <c r="O1054" s="2"/>
    </row>
    <row r="1055">
      <c r="A1055" s="2"/>
      <c r="B1055" s="2"/>
      <c r="C1055" s="33"/>
      <c r="D1055" s="33"/>
      <c r="E1055" s="34"/>
      <c r="H1055" s="2"/>
      <c r="I1055" s="2"/>
      <c r="J1055" s="2"/>
      <c r="K1055" s="2"/>
    </row>
    <row r="1056">
      <c r="A1056" s="2"/>
      <c r="B1056" s="2"/>
      <c r="C1056" s="33"/>
      <c r="D1056" s="33"/>
      <c r="E1056" s="34"/>
      <c r="F1056" s="2"/>
      <c r="G1056" s="2"/>
      <c r="H1056" s="2"/>
      <c r="I1056" s="2"/>
      <c r="J1056" s="2"/>
      <c r="K1056" s="2"/>
      <c r="M1056" s="2"/>
      <c r="N1056" s="2"/>
      <c r="O1056" s="2"/>
    </row>
    <row r="1057">
      <c r="A1057" s="2"/>
      <c r="B1057" s="2"/>
      <c r="C1057" s="33"/>
      <c r="D1057" s="33"/>
      <c r="E1057" s="34"/>
      <c r="H1057" s="2"/>
      <c r="I1057" s="2"/>
      <c r="J1057" s="2"/>
      <c r="K1057" s="2"/>
    </row>
    <row r="1058">
      <c r="A1058" s="2"/>
      <c r="B1058" s="2"/>
      <c r="C1058" s="33"/>
      <c r="D1058" s="33"/>
      <c r="E1058" s="34"/>
      <c r="H1058" s="2"/>
      <c r="I1058" s="2"/>
      <c r="J1058" s="2"/>
      <c r="K1058" s="2"/>
      <c r="M1058" s="2"/>
      <c r="N1058" s="2"/>
      <c r="O1058" s="2"/>
    </row>
    <row r="1059">
      <c r="A1059" s="2"/>
      <c r="B1059" s="2"/>
      <c r="C1059" s="33"/>
      <c r="D1059" s="33"/>
      <c r="E1059" s="34"/>
      <c r="H1059" s="2"/>
      <c r="I1059" s="2"/>
      <c r="J1059" s="2"/>
      <c r="K1059" s="2"/>
      <c r="M1059" s="2"/>
      <c r="N1059" s="2"/>
      <c r="O1059" s="2"/>
    </row>
    <row r="1060">
      <c r="A1060" s="2"/>
      <c r="B1060" s="2"/>
      <c r="C1060" s="33"/>
      <c r="D1060" s="33"/>
      <c r="E1060" s="34"/>
      <c r="H1060" s="2"/>
      <c r="I1060" s="2"/>
      <c r="J1060" s="2"/>
      <c r="K1060" s="2"/>
    </row>
    <row r="1061">
      <c r="A1061" s="2"/>
      <c r="B1061" s="2"/>
      <c r="C1061" s="33"/>
      <c r="D1061" s="33"/>
      <c r="E1061" s="34"/>
      <c r="H1061" s="2"/>
      <c r="I1061" s="2"/>
      <c r="J1061" s="2"/>
      <c r="K1061" s="2"/>
      <c r="M1061" s="2"/>
      <c r="N1061" s="2"/>
      <c r="O1061" s="2"/>
    </row>
    <row r="1062">
      <c r="A1062" s="2"/>
      <c r="B1062" s="2"/>
      <c r="C1062" s="33"/>
      <c r="D1062" s="33"/>
      <c r="E1062" s="34"/>
      <c r="H1062" s="2"/>
      <c r="I1062" s="2"/>
      <c r="J1062" s="2"/>
      <c r="K1062" s="2"/>
    </row>
    <row r="1063">
      <c r="A1063" s="2"/>
      <c r="B1063" s="2"/>
      <c r="C1063" s="33"/>
      <c r="D1063" s="33"/>
      <c r="E1063" s="34"/>
      <c r="F1063" s="2"/>
      <c r="G1063" s="2"/>
      <c r="H1063" s="2"/>
      <c r="I1063" s="2"/>
      <c r="J1063" s="2"/>
      <c r="K1063" s="2"/>
      <c r="M1063" s="2"/>
      <c r="N1063" s="2"/>
      <c r="O1063" s="2"/>
    </row>
    <row r="1064">
      <c r="A1064" s="2"/>
      <c r="B1064" s="2"/>
      <c r="C1064" s="33"/>
      <c r="D1064" s="33"/>
      <c r="E1064" s="34"/>
      <c r="H1064" s="2"/>
      <c r="I1064" s="2"/>
      <c r="J1064" s="2"/>
      <c r="K1064" s="2"/>
      <c r="M1064" s="2"/>
      <c r="N1064" s="2"/>
      <c r="O1064" s="2"/>
    </row>
    <row r="1065">
      <c r="A1065" s="2"/>
      <c r="B1065" s="2"/>
      <c r="C1065" s="33"/>
      <c r="D1065" s="33"/>
      <c r="E1065" s="34"/>
      <c r="H1065" s="2"/>
      <c r="I1065" s="2"/>
      <c r="J1065" s="2"/>
      <c r="K1065" s="2"/>
      <c r="M1065" s="2"/>
      <c r="N1065" s="2"/>
      <c r="O1065" s="2"/>
    </row>
    <row r="1066">
      <c r="A1066" s="2"/>
      <c r="B1066" s="2"/>
      <c r="C1066" s="33"/>
      <c r="D1066" s="33"/>
      <c r="E1066" s="34"/>
      <c r="G1066" s="2"/>
      <c r="H1066" s="2"/>
      <c r="I1066" s="2"/>
      <c r="J1066" s="2"/>
      <c r="K1066" s="2"/>
      <c r="M1066" s="2"/>
      <c r="N1066" s="2"/>
      <c r="O1066" s="2"/>
    </row>
    <row r="1067">
      <c r="A1067" s="2"/>
      <c r="B1067" s="2"/>
      <c r="C1067" s="33"/>
      <c r="D1067" s="33"/>
      <c r="E1067" s="34"/>
      <c r="H1067" s="2"/>
      <c r="I1067" s="2"/>
      <c r="J1067" s="2"/>
      <c r="K1067" s="2"/>
    </row>
    <row r="1068">
      <c r="A1068" s="2"/>
      <c r="B1068" s="2"/>
      <c r="C1068" s="33"/>
      <c r="D1068" s="33"/>
      <c r="E1068" s="34"/>
      <c r="F1068" s="2"/>
      <c r="H1068" s="2"/>
      <c r="I1068" s="2"/>
      <c r="J1068" s="2"/>
      <c r="K1068" s="2"/>
      <c r="M1068" s="2"/>
      <c r="N1068" s="2"/>
      <c r="O1068" s="2"/>
    </row>
    <row r="1069">
      <c r="A1069" s="2"/>
      <c r="B1069" s="2"/>
      <c r="C1069" s="33"/>
      <c r="D1069" s="33"/>
      <c r="E1069" s="34"/>
      <c r="G1069" s="2"/>
      <c r="H1069" s="2"/>
      <c r="I1069" s="2"/>
      <c r="J1069" s="2"/>
      <c r="K1069" s="2"/>
      <c r="M1069" s="2"/>
      <c r="N1069" s="2"/>
      <c r="O1069" s="2"/>
    </row>
    <row r="1070">
      <c r="A1070" s="2"/>
      <c r="B1070" s="2"/>
      <c r="C1070" s="33"/>
      <c r="D1070" s="33"/>
      <c r="E1070" s="34"/>
      <c r="G1070" s="2"/>
      <c r="H1070" s="2"/>
      <c r="I1070" s="2"/>
      <c r="J1070" s="2"/>
      <c r="K1070" s="2"/>
      <c r="M1070" s="2"/>
      <c r="N1070" s="2"/>
      <c r="O1070" s="2"/>
    </row>
    <row r="1071">
      <c r="A1071" s="2"/>
      <c r="B1071" s="2"/>
      <c r="C1071" s="33"/>
      <c r="D1071" s="33"/>
      <c r="E1071" s="34"/>
      <c r="H1071" s="2"/>
      <c r="I1071" s="2"/>
      <c r="J1071" s="2"/>
      <c r="K1071" s="2"/>
      <c r="M1071" s="2"/>
      <c r="N1071" s="2"/>
      <c r="O1071" s="2"/>
    </row>
    <row r="1072">
      <c r="A1072" s="2"/>
      <c r="B1072" s="2"/>
      <c r="C1072" s="33"/>
      <c r="D1072" s="33"/>
      <c r="E1072" s="34"/>
      <c r="G1072" s="2"/>
      <c r="H1072" s="2"/>
      <c r="I1072" s="2"/>
      <c r="J1072" s="2"/>
      <c r="K1072" s="2"/>
      <c r="M1072" s="2"/>
      <c r="N1072" s="2"/>
      <c r="O1072" s="2"/>
    </row>
    <row r="1073">
      <c r="A1073" s="2"/>
      <c r="B1073" s="2"/>
      <c r="C1073" s="33"/>
      <c r="D1073" s="33"/>
      <c r="E1073" s="34"/>
      <c r="H1073" s="2"/>
      <c r="I1073" s="2"/>
      <c r="J1073" s="2"/>
      <c r="K1073" s="2"/>
    </row>
    <row r="1074">
      <c r="A1074" s="2"/>
      <c r="B1074" s="2"/>
      <c r="C1074" s="33"/>
      <c r="D1074" s="33"/>
      <c r="E1074" s="34"/>
      <c r="F1074" s="2"/>
      <c r="G1074" s="2"/>
      <c r="H1074" s="2"/>
      <c r="I1074" s="2"/>
      <c r="J1074" s="2"/>
      <c r="K1074" s="2"/>
      <c r="M1074" s="2"/>
      <c r="N1074" s="2"/>
      <c r="O1074" s="2"/>
    </row>
    <row r="1075">
      <c r="A1075" s="2"/>
      <c r="B1075" s="2"/>
      <c r="C1075" s="33"/>
      <c r="D1075" s="33"/>
      <c r="E1075" s="34"/>
      <c r="F1075" s="2"/>
      <c r="G1075" s="2"/>
      <c r="H1075" s="2"/>
      <c r="I1075" s="2"/>
      <c r="J1075" s="2"/>
      <c r="K1075" s="2"/>
      <c r="M1075" s="2"/>
      <c r="N1075" s="2"/>
      <c r="O1075" s="2"/>
    </row>
    <row r="1076">
      <c r="A1076" s="2"/>
      <c r="B1076" s="2"/>
      <c r="C1076" s="33"/>
      <c r="D1076" s="33"/>
      <c r="E1076" s="34"/>
      <c r="H1076" s="2"/>
      <c r="I1076" s="2"/>
      <c r="J1076" s="2"/>
      <c r="K1076" s="2"/>
      <c r="M1076" s="2"/>
      <c r="N1076" s="2"/>
      <c r="O1076" s="2"/>
    </row>
    <row r="1077">
      <c r="A1077" s="2"/>
      <c r="B1077" s="2"/>
      <c r="C1077" s="33"/>
      <c r="D1077" s="33"/>
      <c r="E1077" s="34"/>
      <c r="H1077" s="2"/>
      <c r="I1077" s="2"/>
      <c r="J1077" s="2"/>
      <c r="K1077" s="2"/>
      <c r="M1077" s="2"/>
      <c r="N1077" s="2"/>
      <c r="O1077" s="2"/>
    </row>
    <row r="1078">
      <c r="A1078" s="2"/>
      <c r="B1078" s="2"/>
      <c r="C1078" s="33"/>
      <c r="D1078" s="33"/>
      <c r="E1078" s="34"/>
      <c r="H1078" s="2"/>
      <c r="I1078" s="2"/>
      <c r="J1078" s="2"/>
      <c r="K1078" s="2"/>
    </row>
    <row r="1079">
      <c r="A1079" s="2"/>
      <c r="B1079" s="2"/>
      <c r="C1079" s="33"/>
      <c r="D1079" s="33"/>
      <c r="E1079" s="34"/>
      <c r="H1079" s="2"/>
      <c r="I1079" s="2"/>
      <c r="J1079" s="2"/>
      <c r="K1079" s="2"/>
    </row>
    <row r="1080">
      <c r="A1080" s="2"/>
      <c r="B1080" s="2"/>
      <c r="C1080" s="33"/>
      <c r="D1080" s="33"/>
      <c r="E1080" s="34"/>
      <c r="G1080" s="2"/>
      <c r="H1080" s="2"/>
      <c r="I1080" s="2"/>
      <c r="J1080" s="2"/>
      <c r="K1080" s="2"/>
      <c r="M1080" s="2"/>
      <c r="N1080" s="2"/>
      <c r="O1080" s="2"/>
    </row>
    <row r="1081">
      <c r="A1081" s="2"/>
      <c r="B1081" s="2"/>
      <c r="C1081" s="33"/>
      <c r="D1081" s="33"/>
      <c r="E1081" s="34"/>
      <c r="G1081" s="2"/>
      <c r="H1081" s="2"/>
      <c r="I1081" s="2"/>
      <c r="J1081" s="2"/>
      <c r="K1081" s="2"/>
      <c r="M1081" s="2"/>
      <c r="N1081" s="2"/>
      <c r="O1081" s="2"/>
    </row>
    <row r="1082">
      <c r="A1082" s="2"/>
      <c r="B1082" s="2"/>
      <c r="C1082" s="33"/>
      <c r="D1082" s="33"/>
      <c r="E1082" s="34"/>
      <c r="H1082" s="2"/>
      <c r="I1082" s="2"/>
      <c r="J1082" s="2"/>
      <c r="K1082" s="2"/>
      <c r="M1082" s="2"/>
      <c r="N1082" s="2"/>
      <c r="O1082" s="2"/>
    </row>
    <row r="1083">
      <c r="A1083" s="2"/>
      <c r="B1083" s="2"/>
      <c r="C1083" s="33"/>
      <c r="D1083" s="33"/>
      <c r="E1083" s="34"/>
      <c r="H1083" s="2"/>
      <c r="I1083" s="2"/>
      <c r="J1083" s="2"/>
      <c r="K1083" s="2"/>
      <c r="M1083" s="2"/>
      <c r="N1083" s="2"/>
      <c r="O1083" s="2"/>
    </row>
    <row r="1084">
      <c r="A1084" s="2"/>
      <c r="B1084" s="2"/>
      <c r="C1084" s="33"/>
      <c r="D1084" s="33"/>
      <c r="E1084" s="34"/>
      <c r="H1084" s="2"/>
      <c r="I1084" s="2"/>
      <c r="J1084" s="2"/>
      <c r="K1084" s="2"/>
      <c r="M1084" s="2"/>
      <c r="N1084" s="2"/>
      <c r="O1084" s="2"/>
    </row>
    <row r="1085">
      <c r="A1085" s="2"/>
      <c r="B1085" s="2"/>
      <c r="C1085" s="33"/>
      <c r="D1085" s="33"/>
      <c r="E1085" s="34"/>
      <c r="H1085" s="2"/>
      <c r="I1085" s="2"/>
      <c r="J1085" s="2"/>
      <c r="K1085" s="2"/>
    </row>
    <row r="1086">
      <c r="A1086" s="2"/>
      <c r="B1086" s="2"/>
      <c r="C1086" s="33"/>
      <c r="D1086" s="33"/>
      <c r="E1086" s="34"/>
      <c r="G1086" s="2"/>
      <c r="H1086" s="2"/>
      <c r="I1086" s="2"/>
      <c r="J1086" s="2"/>
      <c r="K1086" s="2"/>
      <c r="M1086" s="2"/>
      <c r="N1086" s="2"/>
      <c r="O1086" s="2"/>
    </row>
    <row r="1087">
      <c r="A1087" s="2"/>
      <c r="B1087" s="2"/>
      <c r="C1087" s="33"/>
      <c r="D1087" s="33"/>
      <c r="E1087" s="34"/>
      <c r="H1087" s="2"/>
      <c r="I1087" s="2"/>
      <c r="J1087" s="2"/>
      <c r="K1087" s="2"/>
    </row>
    <row r="1088">
      <c r="A1088" s="2"/>
      <c r="B1088" s="2"/>
      <c r="C1088" s="33"/>
      <c r="D1088" s="33"/>
      <c r="E1088" s="34"/>
      <c r="H1088" s="2"/>
      <c r="I1088" s="2"/>
      <c r="J1088" s="2"/>
      <c r="K1088" s="2"/>
      <c r="M1088" s="2"/>
      <c r="N1088" s="2"/>
      <c r="O1088" s="2"/>
    </row>
    <row r="1089">
      <c r="A1089" s="2"/>
      <c r="B1089" s="2"/>
      <c r="C1089" s="33"/>
      <c r="D1089" s="33"/>
      <c r="E1089" s="34"/>
      <c r="G1089" s="2"/>
      <c r="H1089" s="2"/>
      <c r="I1089" s="2"/>
      <c r="J1089" s="2"/>
      <c r="K1089" s="2"/>
      <c r="M1089" s="2"/>
      <c r="N1089" s="2"/>
      <c r="O1089" s="2"/>
    </row>
    <row r="1090">
      <c r="A1090" s="2"/>
      <c r="B1090" s="2"/>
      <c r="C1090" s="33"/>
      <c r="D1090" s="33"/>
      <c r="E1090" s="34"/>
      <c r="H1090" s="2"/>
      <c r="I1090" s="2"/>
      <c r="J1090" s="2"/>
      <c r="K1090" s="2"/>
    </row>
    <row r="1091">
      <c r="A1091" s="2"/>
      <c r="B1091" s="2"/>
      <c r="C1091" s="33"/>
      <c r="D1091" s="33"/>
      <c r="E1091" s="34"/>
      <c r="G1091" s="2"/>
      <c r="H1091" s="2"/>
      <c r="I1091" s="2"/>
      <c r="J1091" s="2"/>
      <c r="K1091" s="2"/>
      <c r="M1091" s="2"/>
      <c r="N1091" s="2"/>
      <c r="O1091" s="2"/>
    </row>
    <row r="1092">
      <c r="A1092" s="2"/>
      <c r="B1092" s="2"/>
      <c r="C1092" s="33"/>
      <c r="D1092" s="33"/>
      <c r="E1092" s="34"/>
      <c r="H1092" s="2"/>
      <c r="I1092" s="2"/>
      <c r="J1092" s="2"/>
      <c r="K1092" s="2"/>
      <c r="M1092" s="2"/>
      <c r="N1092" s="2"/>
      <c r="O1092" s="2"/>
    </row>
    <row r="1093">
      <c r="A1093" s="2"/>
      <c r="B1093" s="2"/>
      <c r="C1093" s="33"/>
      <c r="D1093" s="33"/>
      <c r="E1093" s="34"/>
      <c r="G1093" s="2"/>
      <c r="H1093" s="2"/>
      <c r="I1093" s="2"/>
      <c r="J1093" s="2"/>
      <c r="K1093" s="2"/>
      <c r="M1093" s="2"/>
      <c r="N1093" s="2"/>
      <c r="O1093" s="2"/>
    </row>
    <row r="1094">
      <c r="A1094" s="2"/>
      <c r="B1094" s="2"/>
      <c r="C1094" s="33"/>
      <c r="D1094" s="33"/>
      <c r="E1094" s="34"/>
      <c r="H1094" s="2"/>
      <c r="I1094" s="2"/>
      <c r="J1094" s="2"/>
      <c r="K1094" s="2"/>
    </row>
    <row r="1095">
      <c r="A1095" s="2"/>
      <c r="B1095" s="2"/>
      <c r="C1095" s="33"/>
      <c r="D1095" s="33"/>
      <c r="E1095" s="34"/>
      <c r="F1095" s="2"/>
      <c r="G1095" s="2"/>
      <c r="H1095" s="2"/>
      <c r="I1095" s="2"/>
      <c r="J1095" s="2"/>
      <c r="K1095" s="2"/>
      <c r="M1095" s="2"/>
      <c r="N1095" s="2"/>
      <c r="O1095" s="2"/>
    </row>
    <row r="1096">
      <c r="A1096" s="2"/>
      <c r="B1096" s="2"/>
      <c r="C1096" s="33"/>
      <c r="D1096" s="33"/>
      <c r="E1096" s="34"/>
      <c r="F1096" s="2"/>
      <c r="G1096" s="2"/>
      <c r="H1096" s="2"/>
      <c r="I1096" s="2"/>
      <c r="J1096" s="2"/>
      <c r="K1096" s="2"/>
      <c r="M1096" s="2"/>
      <c r="N1096" s="2"/>
      <c r="O1096" s="2"/>
    </row>
    <row r="1097">
      <c r="A1097" s="2"/>
      <c r="B1097" s="2"/>
      <c r="C1097" s="33"/>
      <c r="D1097" s="33"/>
      <c r="E1097" s="34"/>
      <c r="H1097" s="2"/>
      <c r="I1097" s="2"/>
      <c r="J1097" s="2"/>
      <c r="K1097" s="2"/>
      <c r="M1097" s="2"/>
      <c r="N1097" s="2"/>
      <c r="O1097" s="2"/>
    </row>
    <row r="1098">
      <c r="A1098" s="2"/>
      <c r="B1098" s="2"/>
      <c r="C1098" s="33"/>
      <c r="D1098" s="33"/>
      <c r="E1098" s="34"/>
      <c r="H1098" s="2"/>
      <c r="I1098" s="2"/>
      <c r="J1098" s="2"/>
      <c r="K1098" s="2"/>
      <c r="M1098" s="2"/>
      <c r="N1098" s="2"/>
      <c r="O1098" s="2"/>
    </row>
    <row r="1099">
      <c r="A1099" s="2"/>
      <c r="B1099" s="2"/>
      <c r="C1099" s="33"/>
      <c r="D1099" s="33"/>
      <c r="E1099" s="34"/>
      <c r="H1099" s="2"/>
      <c r="I1099" s="2"/>
      <c r="J1099" s="2"/>
      <c r="K1099" s="2"/>
    </row>
    <row r="1100">
      <c r="A1100" s="2"/>
      <c r="B1100" s="2"/>
      <c r="C1100" s="33"/>
      <c r="D1100" s="33"/>
      <c r="E1100" s="34"/>
      <c r="F1100" s="2"/>
      <c r="G1100" s="2"/>
      <c r="H1100" s="2"/>
      <c r="I1100" s="2"/>
      <c r="J1100" s="2"/>
      <c r="K1100" s="2"/>
      <c r="M1100" s="2"/>
      <c r="N1100" s="2"/>
      <c r="O1100" s="2"/>
    </row>
    <row r="1101">
      <c r="A1101" s="2"/>
      <c r="B1101" s="2"/>
      <c r="C1101" s="33"/>
      <c r="D1101" s="33"/>
      <c r="E1101" s="34"/>
      <c r="H1101" s="2"/>
      <c r="I1101" s="2"/>
      <c r="J1101" s="2"/>
      <c r="K1101" s="2"/>
    </row>
    <row r="1102">
      <c r="A1102" s="2"/>
      <c r="B1102" s="2"/>
      <c r="C1102" s="33"/>
      <c r="D1102" s="33"/>
      <c r="E1102" s="34"/>
      <c r="G1102" s="2"/>
      <c r="H1102" s="2"/>
      <c r="I1102" s="2"/>
      <c r="J1102" s="2"/>
      <c r="K1102" s="2"/>
      <c r="M1102" s="2"/>
      <c r="N1102" s="2"/>
      <c r="O1102" s="2"/>
    </row>
    <row r="1103">
      <c r="A1103" s="2"/>
      <c r="B1103" s="2"/>
      <c r="C1103" s="33"/>
      <c r="D1103" s="33"/>
      <c r="E1103" s="34"/>
      <c r="H1103" s="2"/>
      <c r="I1103" s="2"/>
      <c r="J1103" s="2"/>
      <c r="K1103" s="2"/>
      <c r="M1103" s="2"/>
      <c r="N1103" s="2"/>
      <c r="O1103" s="2"/>
    </row>
    <row r="1104">
      <c r="A1104" s="2"/>
      <c r="B1104" s="2"/>
      <c r="C1104" s="33"/>
      <c r="D1104" s="33"/>
      <c r="E1104" s="34"/>
      <c r="H1104" s="2"/>
      <c r="I1104" s="2"/>
      <c r="J1104" s="2"/>
      <c r="K1104" s="2"/>
      <c r="M1104" s="2"/>
      <c r="N1104" s="2"/>
      <c r="O1104" s="2"/>
    </row>
    <row r="1105">
      <c r="A1105" s="2"/>
      <c r="B1105" s="2"/>
      <c r="C1105" s="33"/>
      <c r="D1105" s="33"/>
      <c r="E1105" s="34"/>
      <c r="H1105" s="2"/>
      <c r="I1105" s="2"/>
      <c r="J1105" s="2"/>
      <c r="K1105" s="2"/>
    </row>
    <row r="1106">
      <c r="A1106" s="2"/>
      <c r="B1106" s="2"/>
      <c r="C1106" s="33"/>
      <c r="D1106" s="33"/>
      <c r="E1106" s="34"/>
      <c r="H1106" s="2"/>
      <c r="I1106" s="2"/>
      <c r="J1106" s="2"/>
      <c r="K1106" s="2"/>
    </row>
    <row r="1107">
      <c r="A1107" s="2"/>
      <c r="B1107" s="2"/>
      <c r="C1107" s="33"/>
      <c r="D1107" s="33"/>
      <c r="E1107" s="34"/>
      <c r="F1107" s="2"/>
      <c r="G1107" s="2"/>
      <c r="H1107" s="2"/>
      <c r="I1107" s="2"/>
      <c r="J1107" s="2"/>
      <c r="K1107" s="2"/>
      <c r="M1107" s="2"/>
      <c r="N1107" s="2"/>
      <c r="O1107" s="2"/>
    </row>
    <row r="1108">
      <c r="A1108" s="2"/>
      <c r="B1108" s="2"/>
      <c r="C1108" s="33"/>
      <c r="D1108" s="33"/>
      <c r="E1108" s="34"/>
      <c r="H1108" s="2"/>
      <c r="I1108" s="2"/>
      <c r="J1108" s="2"/>
      <c r="K1108" s="2"/>
      <c r="M1108" s="2"/>
      <c r="N1108" s="2"/>
      <c r="O1108" s="2"/>
    </row>
    <row r="1109">
      <c r="A1109" s="2"/>
      <c r="B1109" s="2"/>
      <c r="C1109" s="33"/>
      <c r="D1109" s="33"/>
      <c r="E1109" s="34"/>
      <c r="H1109" s="2"/>
      <c r="I1109" s="2"/>
      <c r="J1109" s="2"/>
      <c r="K1109" s="2"/>
      <c r="M1109" s="2"/>
      <c r="N1109" s="2"/>
      <c r="O1109" s="2"/>
    </row>
    <row r="1110">
      <c r="A1110" s="2"/>
      <c r="B1110" s="2"/>
      <c r="C1110" s="33"/>
      <c r="D1110" s="33"/>
      <c r="E1110" s="34"/>
      <c r="G1110" s="2"/>
      <c r="H1110" s="2"/>
      <c r="I1110" s="2"/>
      <c r="J1110" s="2"/>
      <c r="K1110" s="2"/>
      <c r="M1110" s="2"/>
      <c r="N1110" s="2"/>
      <c r="O1110" s="2"/>
    </row>
    <row r="1111">
      <c r="A1111" s="2"/>
      <c r="B1111" s="2"/>
      <c r="C1111" s="33"/>
      <c r="D1111" s="33"/>
      <c r="E1111" s="34"/>
      <c r="H1111" s="2"/>
      <c r="I1111" s="2"/>
      <c r="J1111" s="2"/>
      <c r="K1111" s="2"/>
    </row>
    <row r="1112">
      <c r="A1112" s="2"/>
      <c r="B1112" s="2"/>
      <c r="C1112" s="33"/>
      <c r="D1112" s="33"/>
      <c r="E1112" s="34"/>
      <c r="F1112" s="2"/>
      <c r="H1112" s="2"/>
      <c r="I1112" s="2"/>
      <c r="J1112" s="2"/>
      <c r="K1112" s="2"/>
      <c r="M1112" s="2"/>
      <c r="N1112" s="2"/>
      <c r="O1112" s="2"/>
    </row>
    <row r="1113">
      <c r="A1113" s="2"/>
      <c r="B1113" s="2"/>
      <c r="C1113" s="33"/>
      <c r="D1113" s="33"/>
      <c r="E1113" s="34"/>
      <c r="G1113" s="2"/>
      <c r="H1113" s="2"/>
      <c r="I1113" s="2"/>
      <c r="J1113" s="2"/>
      <c r="K1113" s="2"/>
      <c r="M1113" s="2"/>
      <c r="N1113" s="2"/>
      <c r="O1113" s="2"/>
    </row>
    <row r="1114">
      <c r="A1114" s="2"/>
      <c r="B1114" s="2"/>
      <c r="C1114" s="33"/>
      <c r="D1114" s="33"/>
      <c r="E1114" s="34"/>
      <c r="G1114" s="2"/>
      <c r="H1114" s="2"/>
      <c r="I1114" s="2"/>
      <c r="J1114" s="2"/>
      <c r="K1114" s="2"/>
      <c r="M1114" s="2"/>
      <c r="N1114" s="2"/>
      <c r="O1114" s="2"/>
    </row>
    <row r="1115">
      <c r="A1115" s="2"/>
      <c r="B1115" s="2"/>
      <c r="C1115" s="33"/>
      <c r="D1115" s="33"/>
      <c r="E1115" s="34"/>
      <c r="H1115" s="2"/>
      <c r="I1115" s="2"/>
      <c r="J1115" s="2"/>
      <c r="K1115" s="2"/>
      <c r="M1115" s="2"/>
      <c r="N1115" s="2"/>
      <c r="O1115" s="2"/>
    </row>
    <row r="1116">
      <c r="A1116" s="2"/>
      <c r="B1116" s="2"/>
      <c r="C1116" s="33"/>
      <c r="D1116" s="33"/>
      <c r="E1116" s="34"/>
      <c r="H1116" s="2"/>
      <c r="I1116" s="2"/>
      <c r="J1116" s="2"/>
      <c r="K1116" s="2"/>
    </row>
    <row r="1117">
      <c r="A1117" s="2"/>
      <c r="B1117" s="2"/>
      <c r="C1117" s="33"/>
      <c r="D1117" s="33"/>
      <c r="E1117" s="34"/>
      <c r="F1117" s="2"/>
      <c r="G1117" s="2"/>
      <c r="H1117" s="2"/>
      <c r="I1117" s="2"/>
      <c r="J1117" s="2"/>
      <c r="K1117" s="2"/>
      <c r="M1117" s="2"/>
      <c r="N1117" s="2"/>
      <c r="O1117" s="2"/>
    </row>
    <row r="1118">
      <c r="A1118" s="2"/>
      <c r="B1118" s="2"/>
      <c r="C1118" s="33"/>
      <c r="D1118" s="33"/>
      <c r="E1118" s="34"/>
      <c r="F1118" s="2"/>
      <c r="G1118" s="2"/>
      <c r="H1118" s="2"/>
      <c r="I1118" s="2"/>
      <c r="J1118" s="2"/>
      <c r="K1118" s="2"/>
      <c r="M1118" s="2"/>
      <c r="N1118" s="2"/>
      <c r="O1118" s="2"/>
    </row>
    <row r="1119">
      <c r="A1119" s="2"/>
      <c r="B1119" s="2"/>
      <c r="C1119" s="33"/>
      <c r="D1119" s="33"/>
      <c r="E1119" s="34"/>
      <c r="H1119" s="2"/>
      <c r="I1119" s="2"/>
      <c r="J1119" s="2"/>
      <c r="K1119" s="2"/>
      <c r="M1119" s="2"/>
      <c r="N1119" s="2"/>
      <c r="O1119" s="2"/>
    </row>
    <row r="1120">
      <c r="A1120" s="2"/>
      <c r="B1120" s="2"/>
      <c r="C1120" s="33"/>
      <c r="D1120" s="33"/>
      <c r="E1120" s="34"/>
      <c r="H1120" s="2"/>
      <c r="I1120" s="2"/>
      <c r="J1120" s="2"/>
      <c r="K1120" s="2"/>
      <c r="M1120" s="2"/>
      <c r="N1120" s="2"/>
      <c r="O1120" s="2"/>
    </row>
    <row r="1121">
      <c r="A1121" s="2"/>
      <c r="B1121" s="2"/>
      <c r="C1121" s="33"/>
      <c r="D1121" s="33"/>
      <c r="E1121" s="34"/>
      <c r="H1121" s="2"/>
      <c r="I1121" s="2"/>
      <c r="J1121" s="2"/>
      <c r="K1121" s="2"/>
    </row>
    <row r="1122">
      <c r="A1122" s="2"/>
      <c r="B1122" s="2"/>
      <c r="C1122" s="33"/>
      <c r="D1122" s="33"/>
      <c r="E1122" s="34"/>
      <c r="H1122" s="2"/>
      <c r="I1122" s="2"/>
      <c r="J1122" s="2"/>
      <c r="K1122" s="2"/>
    </row>
    <row r="1123">
      <c r="A1123" s="2"/>
      <c r="B1123" s="2"/>
      <c r="C1123" s="33"/>
      <c r="D1123" s="33"/>
      <c r="E1123" s="34"/>
      <c r="F1123" s="2"/>
      <c r="H1123" s="2"/>
      <c r="I1123" s="2"/>
      <c r="J1123" s="2"/>
      <c r="K1123" s="2"/>
      <c r="M1123" s="2"/>
      <c r="N1123" s="2"/>
      <c r="O1123" s="2"/>
    </row>
    <row r="1124">
      <c r="A1124" s="2"/>
      <c r="B1124" s="2"/>
      <c r="C1124" s="33"/>
      <c r="D1124" s="33"/>
      <c r="E1124" s="34"/>
      <c r="H1124" s="2"/>
      <c r="I1124" s="2"/>
      <c r="J1124" s="2"/>
      <c r="K1124" s="2"/>
      <c r="M1124" s="2"/>
      <c r="N1124" s="2"/>
      <c r="O1124" s="2"/>
    </row>
    <row r="1125">
      <c r="A1125" s="2"/>
      <c r="B1125" s="2"/>
      <c r="C1125" s="33"/>
      <c r="D1125" s="33"/>
      <c r="E1125" s="34"/>
      <c r="H1125" s="2"/>
      <c r="I1125" s="2"/>
      <c r="J1125" s="2"/>
      <c r="K1125" s="2"/>
      <c r="M1125" s="2"/>
      <c r="N1125" s="2"/>
      <c r="O1125" s="2"/>
    </row>
    <row r="1126">
      <c r="A1126" s="2"/>
      <c r="B1126" s="2"/>
      <c r="C1126" s="33"/>
      <c r="D1126" s="33"/>
      <c r="E1126" s="34"/>
      <c r="H1126" s="2"/>
      <c r="I1126" s="2"/>
      <c r="J1126" s="2"/>
      <c r="K1126" s="2"/>
      <c r="M1126" s="2"/>
      <c r="N1126" s="2"/>
      <c r="O1126" s="2"/>
    </row>
    <row r="1127">
      <c r="A1127" s="2"/>
      <c r="B1127" s="2"/>
      <c r="C1127" s="33"/>
      <c r="D1127" s="33"/>
      <c r="E1127" s="34"/>
      <c r="H1127" s="2"/>
      <c r="I1127" s="2"/>
      <c r="J1127" s="2"/>
      <c r="K1127" s="2"/>
      <c r="M1127" s="2"/>
      <c r="N1127" s="2"/>
      <c r="O1127" s="2"/>
    </row>
    <row r="1128">
      <c r="A1128" s="2"/>
      <c r="B1128" s="2"/>
      <c r="C1128" s="33"/>
      <c r="D1128" s="33"/>
      <c r="E1128" s="34"/>
      <c r="H1128" s="2"/>
      <c r="I1128" s="2"/>
      <c r="J1128" s="2"/>
      <c r="K1128" s="2"/>
      <c r="M1128" s="2"/>
      <c r="N1128" s="2"/>
      <c r="O1128" s="2"/>
    </row>
    <row r="1129">
      <c r="A1129" s="2"/>
      <c r="B1129" s="2"/>
      <c r="C1129" s="33"/>
      <c r="D1129" s="33"/>
      <c r="E1129" s="34"/>
      <c r="G1129" s="2"/>
      <c r="H1129" s="2"/>
      <c r="I1129" s="2"/>
      <c r="J1129" s="2"/>
      <c r="K1129" s="2"/>
      <c r="M1129" s="2"/>
      <c r="N1129" s="2"/>
      <c r="O1129" s="2"/>
    </row>
    <row r="1130">
      <c r="A1130" s="2"/>
      <c r="B1130" s="2"/>
      <c r="C1130" s="33"/>
      <c r="D1130" s="33"/>
      <c r="E1130" s="34"/>
      <c r="H1130" s="2"/>
      <c r="I1130" s="2"/>
      <c r="J1130" s="2"/>
      <c r="K1130" s="2"/>
    </row>
    <row r="1131">
      <c r="A1131" s="2"/>
      <c r="B1131" s="2"/>
      <c r="C1131" s="33"/>
      <c r="D1131" s="33"/>
      <c r="E1131" s="34"/>
      <c r="H1131" s="2"/>
      <c r="I1131" s="2"/>
      <c r="J1131" s="2"/>
      <c r="K1131" s="2"/>
      <c r="M1131" s="2"/>
      <c r="N1131" s="2"/>
      <c r="O1131" s="2"/>
    </row>
    <row r="1132">
      <c r="A1132" s="2"/>
      <c r="B1132" s="2"/>
      <c r="C1132" s="33"/>
      <c r="D1132" s="33"/>
      <c r="E1132" s="34"/>
      <c r="H1132" s="2"/>
      <c r="I1132" s="2"/>
      <c r="J1132" s="2"/>
      <c r="K1132" s="2"/>
    </row>
    <row r="1133">
      <c r="A1133" s="2"/>
      <c r="B1133" s="2"/>
      <c r="C1133" s="33"/>
      <c r="D1133" s="33"/>
      <c r="E1133" s="34"/>
      <c r="H1133" s="2"/>
      <c r="I1133" s="2"/>
      <c r="J1133" s="2"/>
      <c r="K1133" s="2"/>
      <c r="M1133" s="2"/>
      <c r="N1133" s="2"/>
      <c r="O1133" s="2"/>
    </row>
    <row r="1134">
      <c r="A1134" s="2"/>
      <c r="B1134" s="2"/>
      <c r="C1134" s="33"/>
      <c r="D1134" s="33"/>
      <c r="E1134" s="34"/>
      <c r="G1134" s="2"/>
      <c r="H1134" s="2"/>
      <c r="I1134" s="2"/>
      <c r="J1134" s="2"/>
      <c r="K1134" s="2"/>
      <c r="M1134" s="2"/>
      <c r="N1134" s="2"/>
      <c r="O1134" s="2"/>
    </row>
    <row r="1135">
      <c r="A1135" s="2"/>
      <c r="B1135" s="2"/>
      <c r="C1135" s="33"/>
      <c r="D1135" s="33"/>
      <c r="E1135" s="34"/>
      <c r="H1135" s="2"/>
      <c r="I1135" s="2"/>
      <c r="J1135" s="2"/>
      <c r="K1135" s="2"/>
    </row>
    <row r="1136">
      <c r="A1136" s="2"/>
      <c r="B1136" s="2"/>
      <c r="C1136" s="33"/>
      <c r="D1136" s="33"/>
      <c r="E1136" s="34"/>
      <c r="G1136" s="2"/>
      <c r="H1136" s="2"/>
      <c r="I1136" s="2"/>
      <c r="J1136" s="2"/>
      <c r="K1136" s="2"/>
      <c r="M1136" s="2"/>
      <c r="N1136" s="2"/>
      <c r="O1136" s="2"/>
    </row>
    <row r="1137">
      <c r="A1137" s="2"/>
      <c r="B1137" s="2"/>
      <c r="C1137" s="33"/>
      <c r="D1137" s="33"/>
      <c r="E1137" s="34"/>
      <c r="H1137" s="2"/>
      <c r="I1137" s="2"/>
      <c r="J1137" s="2"/>
      <c r="K1137" s="2"/>
      <c r="M1137" s="2"/>
      <c r="N1137" s="2"/>
      <c r="O1137" s="2"/>
    </row>
    <row r="1138">
      <c r="A1138" s="2"/>
      <c r="B1138" s="2"/>
      <c r="C1138" s="33"/>
      <c r="D1138" s="33"/>
      <c r="E1138" s="34"/>
      <c r="G1138" s="2"/>
      <c r="H1138" s="2"/>
      <c r="I1138" s="2"/>
      <c r="J1138" s="2"/>
      <c r="K1138" s="2"/>
      <c r="M1138" s="2"/>
      <c r="N1138" s="2"/>
      <c r="O1138" s="2"/>
    </row>
    <row r="1139">
      <c r="A1139" s="2"/>
      <c r="B1139" s="2"/>
      <c r="C1139" s="33"/>
      <c r="D1139" s="33"/>
      <c r="E1139" s="34"/>
      <c r="H1139" s="2"/>
      <c r="I1139" s="2"/>
      <c r="J1139" s="2"/>
      <c r="K1139" s="2"/>
    </row>
    <row r="1140">
      <c r="A1140" s="2"/>
      <c r="B1140" s="2"/>
      <c r="C1140" s="33"/>
      <c r="D1140" s="33"/>
      <c r="E1140" s="34"/>
      <c r="F1140" s="2"/>
      <c r="G1140" s="2"/>
      <c r="H1140" s="2"/>
      <c r="I1140" s="2"/>
      <c r="J1140" s="2"/>
      <c r="K1140" s="2"/>
      <c r="M1140" s="2"/>
      <c r="N1140" s="2"/>
      <c r="O1140" s="2"/>
    </row>
    <row r="1141">
      <c r="A1141" s="2"/>
      <c r="B1141" s="2"/>
      <c r="C1141" s="33"/>
      <c r="D1141" s="33"/>
      <c r="E1141" s="34"/>
      <c r="F1141" s="2"/>
      <c r="G1141" s="2"/>
      <c r="H1141" s="2"/>
      <c r="I1141" s="2"/>
      <c r="J1141" s="2"/>
      <c r="K1141" s="2"/>
      <c r="M1141" s="2"/>
      <c r="N1141" s="2"/>
      <c r="O1141" s="2"/>
    </row>
    <row r="1142">
      <c r="A1142" s="2"/>
      <c r="B1142" s="2"/>
      <c r="C1142" s="33"/>
      <c r="D1142" s="33"/>
      <c r="E1142" s="34"/>
      <c r="H1142" s="2"/>
      <c r="I1142" s="2"/>
      <c r="J1142" s="2"/>
      <c r="K1142" s="2"/>
      <c r="M1142" s="2"/>
      <c r="N1142" s="2"/>
      <c r="O1142" s="2"/>
    </row>
    <row r="1143">
      <c r="A1143" s="2"/>
      <c r="B1143" s="2"/>
      <c r="C1143" s="33"/>
      <c r="D1143" s="33"/>
      <c r="E1143" s="34"/>
      <c r="H1143" s="2"/>
      <c r="I1143" s="2"/>
      <c r="J1143" s="2"/>
      <c r="K1143" s="2"/>
      <c r="M1143" s="2"/>
      <c r="N1143" s="2"/>
      <c r="O1143" s="2"/>
    </row>
    <row r="1144">
      <c r="A1144" s="2"/>
      <c r="B1144" s="2"/>
      <c r="C1144" s="33"/>
      <c r="D1144" s="33"/>
      <c r="E1144" s="34"/>
      <c r="H1144" s="2"/>
      <c r="I1144" s="2"/>
      <c r="J1144" s="2"/>
      <c r="K1144" s="2"/>
    </row>
    <row r="1145">
      <c r="A1145" s="2"/>
      <c r="B1145" s="2"/>
      <c r="C1145" s="33"/>
      <c r="D1145" s="33"/>
      <c r="E1145" s="34"/>
      <c r="F1145" s="2"/>
      <c r="G1145" s="2"/>
      <c r="H1145" s="2"/>
      <c r="I1145" s="2"/>
      <c r="J1145" s="2"/>
      <c r="K1145" s="2"/>
      <c r="M1145" s="2"/>
      <c r="N1145" s="2"/>
      <c r="O1145" s="2"/>
    </row>
    <row r="1146">
      <c r="A1146" s="2"/>
      <c r="B1146" s="2"/>
      <c r="C1146" s="33"/>
      <c r="D1146" s="33"/>
      <c r="E1146" s="34"/>
      <c r="H1146" s="2"/>
      <c r="I1146" s="2"/>
      <c r="J1146" s="2"/>
      <c r="K1146" s="2"/>
    </row>
    <row r="1147">
      <c r="A1147" s="2"/>
      <c r="B1147" s="2"/>
      <c r="C1147" s="33"/>
      <c r="D1147" s="33"/>
      <c r="E1147" s="34"/>
      <c r="H1147" s="2"/>
      <c r="I1147" s="2"/>
      <c r="J1147" s="2"/>
      <c r="K1147" s="2"/>
      <c r="M1147" s="2"/>
      <c r="N1147" s="2"/>
      <c r="O1147" s="2"/>
    </row>
    <row r="1148">
      <c r="A1148" s="2"/>
      <c r="B1148" s="2"/>
      <c r="C1148" s="33"/>
      <c r="D1148" s="33"/>
      <c r="E1148" s="34"/>
      <c r="H1148" s="2"/>
      <c r="I1148" s="2"/>
      <c r="J1148" s="2"/>
      <c r="K1148" s="2"/>
      <c r="M1148" s="2"/>
      <c r="N1148" s="2"/>
      <c r="O1148" s="2"/>
    </row>
    <row r="1149">
      <c r="A1149" s="2"/>
      <c r="B1149" s="2"/>
      <c r="C1149" s="33"/>
      <c r="D1149" s="33"/>
      <c r="E1149" s="34"/>
      <c r="H1149" s="2"/>
      <c r="I1149" s="2"/>
      <c r="J1149" s="2"/>
      <c r="K1149" s="2"/>
      <c r="M1149" s="2"/>
      <c r="N1149" s="2"/>
      <c r="O1149" s="2"/>
    </row>
    <row r="1150">
      <c r="A1150" s="2"/>
      <c r="B1150" s="2"/>
      <c r="C1150" s="33"/>
      <c r="D1150" s="33"/>
      <c r="E1150" s="34"/>
      <c r="H1150" s="2"/>
      <c r="I1150" s="2"/>
      <c r="J1150" s="2"/>
      <c r="K1150" s="2"/>
    </row>
    <row r="1151">
      <c r="A1151" s="2"/>
      <c r="B1151" s="2"/>
      <c r="C1151" s="33"/>
      <c r="D1151" s="33"/>
      <c r="E1151" s="34"/>
      <c r="H1151" s="2"/>
      <c r="I1151" s="2"/>
      <c r="J1151" s="2"/>
      <c r="K1151" s="2"/>
      <c r="M1151" s="2"/>
      <c r="N1151" s="2"/>
      <c r="O1151" s="2"/>
    </row>
    <row r="1152">
      <c r="A1152" s="2"/>
      <c r="B1152" s="2"/>
      <c r="C1152" s="33"/>
      <c r="D1152" s="33"/>
      <c r="E1152" s="34"/>
      <c r="H1152" s="2"/>
      <c r="I1152" s="2"/>
      <c r="J1152" s="2"/>
      <c r="K1152" s="2"/>
    </row>
    <row r="1153">
      <c r="A1153" s="2"/>
      <c r="B1153" s="2"/>
      <c r="C1153" s="33"/>
      <c r="D1153" s="33"/>
      <c r="E1153" s="34"/>
      <c r="F1153" s="2"/>
      <c r="G1153" s="2"/>
      <c r="H1153" s="2"/>
      <c r="I1153" s="2"/>
      <c r="J1153" s="2"/>
      <c r="K1153" s="2"/>
      <c r="M1153" s="2"/>
      <c r="N1153" s="2"/>
      <c r="O1153" s="2"/>
    </row>
    <row r="1154">
      <c r="A1154" s="2"/>
      <c r="B1154" s="2"/>
      <c r="C1154" s="33"/>
      <c r="D1154" s="33"/>
      <c r="E1154" s="34"/>
      <c r="H1154" s="2"/>
      <c r="I1154" s="2"/>
      <c r="J1154" s="2"/>
      <c r="K1154" s="2"/>
      <c r="M1154" s="2"/>
      <c r="N1154" s="2"/>
      <c r="O1154" s="2"/>
    </row>
    <row r="1155">
      <c r="A1155" s="2"/>
      <c r="B1155" s="2"/>
      <c r="C1155" s="33"/>
      <c r="D1155" s="33"/>
      <c r="E1155" s="34"/>
      <c r="H1155" s="2"/>
      <c r="I1155" s="2"/>
      <c r="J1155" s="2"/>
      <c r="K1155" s="2"/>
      <c r="M1155" s="2"/>
      <c r="N1155" s="2"/>
      <c r="O1155" s="2"/>
    </row>
    <row r="1156">
      <c r="A1156" s="2"/>
      <c r="B1156" s="2"/>
      <c r="C1156" s="33"/>
      <c r="D1156" s="33"/>
      <c r="E1156" s="34"/>
      <c r="G1156" s="2"/>
      <c r="H1156" s="2"/>
      <c r="I1156" s="2"/>
      <c r="J1156" s="2"/>
      <c r="K1156" s="2"/>
      <c r="M1156" s="2"/>
      <c r="N1156" s="2"/>
      <c r="O1156" s="2"/>
    </row>
    <row r="1157">
      <c r="A1157" s="2"/>
      <c r="B1157" s="2"/>
      <c r="C1157" s="33"/>
      <c r="D1157" s="33"/>
      <c r="E1157" s="34"/>
      <c r="H1157" s="2"/>
      <c r="I1157" s="2"/>
      <c r="J1157" s="2"/>
      <c r="K1157" s="2"/>
    </row>
    <row r="1158">
      <c r="A1158" s="2"/>
      <c r="B1158" s="2"/>
      <c r="C1158" s="33"/>
      <c r="D1158" s="33"/>
      <c r="E1158" s="34"/>
      <c r="F1158" s="2"/>
      <c r="H1158" s="2"/>
      <c r="I1158" s="2"/>
      <c r="J1158" s="2"/>
      <c r="K1158" s="2"/>
      <c r="M1158" s="2"/>
      <c r="N1158" s="2"/>
      <c r="O1158" s="2"/>
    </row>
    <row r="1159">
      <c r="A1159" s="2"/>
      <c r="B1159" s="2"/>
      <c r="C1159" s="33"/>
      <c r="D1159" s="33"/>
      <c r="E1159" s="34"/>
      <c r="G1159" s="2"/>
      <c r="H1159" s="2"/>
      <c r="I1159" s="2"/>
      <c r="J1159" s="2"/>
      <c r="K1159" s="2"/>
      <c r="M1159" s="2"/>
      <c r="N1159" s="2"/>
      <c r="O1159" s="2"/>
    </row>
    <row r="1160">
      <c r="A1160" s="2"/>
      <c r="B1160" s="2"/>
      <c r="C1160" s="33"/>
      <c r="D1160" s="33"/>
      <c r="E1160" s="34"/>
      <c r="G1160" s="2"/>
      <c r="H1160" s="2"/>
      <c r="I1160" s="2"/>
      <c r="J1160" s="2"/>
      <c r="K1160" s="2"/>
      <c r="M1160" s="2"/>
      <c r="N1160" s="2"/>
      <c r="O1160" s="2"/>
    </row>
    <row r="1161">
      <c r="A1161" s="2"/>
      <c r="B1161" s="2"/>
      <c r="C1161" s="33"/>
      <c r="D1161" s="33"/>
      <c r="E1161" s="34"/>
      <c r="H1161" s="2"/>
      <c r="I1161" s="2"/>
      <c r="J1161" s="2"/>
      <c r="K1161" s="2"/>
      <c r="M1161" s="2"/>
      <c r="N1161" s="2"/>
      <c r="O1161" s="2"/>
    </row>
    <row r="1162">
      <c r="A1162" s="2"/>
      <c r="B1162" s="2"/>
      <c r="C1162" s="33"/>
      <c r="D1162" s="33"/>
      <c r="E1162" s="34"/>
      <c r="G1162" s="2"/>
      <c r="H1162" s="2"/>
      <c r="I1162" s="2"/>
      <c r="J1162" s="2"/>
      <c r="K1162" s="2"/>
      <c r="M1162" s="2"/>
      <c r="N1162" s="2"/>
      <c r="O1162" s="2"/>
    </row>
    <row r="1163">
      <c r="A1163" s="2"/>
      <c r="B1163" s="2"/>
      <c r="C1163" s="33"/>
      <c r="D1163" s="33"/>
      <c r="E1163" s="34"/>
      <c r="H1163" s="2"/>
      <c r="I1163" s="2"/>
      <c r="J1163" s="2"/>
      <c r="K1163" s="2"/>
    </row>
    <row r="1164">
      <c r="A1164" s="2"/>
      <c r="B1164" s="2"/>
      <c r="C1164" s="33"/>
      <c r="D1164" s="33"/>
      <c r="E1164" s="34"/>
      <c r="F1164" s="2"/>
      <c r="G1164" s="2"/>
      <c r="H1164" s="2"/>
      <c r="I1164" s="2"/>
      <c r="J1164" s="2"/>
      <c r="K1164" s="2"/>
      <c r="M1164" s="2"/>
      <c r="N1164" s="2"/>
      <c r="O1164" s="2"/>
    </row>
    <row r="1165">
      <c r="A1165" s="2"/>
      <c r="B1165" s="2"/>
      <c r="C1165" s="33"/>
      <c r="D1165" s="33"/>
      <c r="E1165" s="34"/>
      <c r="F1165" s="2"/>
      <c r="G1165" s="2"/>
      <c r="H1165" s="2"/>
      <c r="I1165" s="2"/>
      <c r="J1165" s="2"/>
      <c r="K1165" s="2"/>
      <c r="M1165" s="2"/>
      <c r="N1165" s="2"/>
      <c r="O1165" s="2"/>
    </row>
    <row r="1166">
      <c r="A1166" s="2"/>
      <c r="B1166" s="2"/>
      <c r="C1166" s="33"/>
      <c r="D1166" s="33"/>
      <c r="E1166" s="34"/>
      <c r="H1166" s="2"/>
      <c r="I1166" s="2"/>
      <c r="J1166" s="2"/>
      <c r="K1166" s="2"/>
      <c r="M1166" s="2"/>
      <c r="N1166" s="2"/>
      <c r="O1166" s="2"/>
    </row>
    <row r="1167">
      <c r="A1167" s="2"/>
      <c r="B1167" s="2"/>
      <c r="C1167" s="33"/>
      <c r="D1167" s="33"/>
      <c r="E1167" s="34"/>
      <c r="H1167" s="2"/>
      <c r="I1167" s="2"/>
      <c r="J1167" s="2"/>
      <c r="K1167" s="2"/>
      <c r="M1167" s="2"/>
      <c r="N1167" s="2"/>
      <c r="O1167" s="2"/>
    </row>
    <row r="1168">
      <c r="A1168" s="2"/>
      <c r="B1168" s="2"/>
      <c r="C1168" s="33"/>
      <c r="D1168" s="33"/>
      <c r="E1168" s="34"/>
      <c r="H1168" s="2"/>
      <c r="I1168" s="2"/>
      <c r="J1168" s="2"/>
      <c r="K1168" s="2"/>
    </row>
    <row r="1169">
      <c r="A1169" s="2"/>
      <c r="B1169" s="2"/>
      <c r="C1169" s="33"/>
      <c r="D1169" s="33"/>
      <c r="E1169" s="34"/>
      <c r="H1169" s="2"/>
      <c r="I1169" s="2"/>
      <c r="J1169" s="2"/>
      <c r="K1169" s="2"/>
    </row>
    <row r="1170">
      <c r="A1170" s="2"/>
      <c r="B1170" s="2"/>
      <c r="C1170" s="33"/>
      <c r="D1170" s="33"/>
      <c r="E1170" s="34"/>
      <c r="G1170" s="2"/>
      <c r="H1170" s="2"/>
      <c r="I1170" s="2"/>
      <c r="J1170" s="2"/>
      <c r="K1170" s="2"/>
      <c r="M1170" s="2"/>
      <c r="N1170" s="2"/>
      <c r="O1170" s="2"/>
    </row>
    <row r="1171">
      <c r="A1171" s="2"/>
      <c r="B1171" s="2"/>
      <c r="C1171" s="33"/>
      <c r="D1171" s="33"/>
      <c r="E1171" s="34"/>
      <c r="G1171" s="2"/>
      <c r="H1171" s="2"/>
      <c r="I1171" s="2"/>
      <c r="J1171" s="2"/>
      <c r="K1171" s="2"/>
      <c r="M1171" s="2"/>
      <c r="N1171" s="2"/>
      <c r="O1171" s="2"/>
    </row>
    <row r="1172">
      <c r="A1172" s="2"/>
      <c r="B1172" s="2"/>
      <c r="C1172" s="33"/>
      <c r="D1172" s="33"/>
      <c r="E1172" s="34"/>
      <c r="H1172" s="2"/>
      <c r="I1172" s="2"/>
      <c r="J1172" s="2"/>
      <c r="K1172" s="2"/>
      <c r="M1172" s="2"/>
      <c r="N1172" s="2"/>
      <c r="O1172" s="2"/>
    </row>
    <row r="1173">
      <c r="A1173" s="2"/>
      <c r="B1173" s="2"/>
      <c r="C1173" s="33"/>
      <c r="D1173" s="33"/>
      <c r="E1173" s="34"/>
      <c r="H1173" s="2"/>
      <c r="I1173" s="2"/>
      <c r="J1173" s="2"/>
      <c r="K1173" s="2"/>
      <c r="M1173" s="2"/>
      <c r="N1173" s="2"/>
      <c r="O1173" s="2"/>
    </row>
    <row r="1174">
      <c r="A1174" s="2"/>
      <c r="B1174" s="2"/>
      <c r="C1174" s="33"/>
      <c r="D1174" s="33"/>
      <c r="E1174" s="34"/>
      <c r="H1174" s="2"/>
      <c r="I1174" s="2"/>
      <c r="J1174" s="2"/>
      <c r="K1174" s="2"/>
      <c r="M1174" s="2"/>
      <c r="N1174" s="2"/>
      <c r="O1174" s="2"/>
    </row>
    <row r="1175">
      <c r="A1175" s="2"/>
      <c r="B1175" s="2"/>
      <c r="C1175" s="33"/>
      <c r="D1175" s="33"/>
      <c r="E1175" s="34"/>
      <c r="H1175" s="2"/>
      <c r="I1175" s="2"/>
      <c r="J1175" s="2"/>
      <c r="K1175" s="2"/>
    </row>
    <row r="1176">
      <c r="A1176" s="2"/>
      <c r="B1176" s="2"/>
      <c r="C1176" s="33"/>
      <c r="D1176" s="33"/>
      <c r="E1176" s="34"/>
      <c r="G1176" s="2"/>
      <c r="H1176" s="2"/>
      <c r="I1176" s="2"/>
      <c r="J1176" s="2"/>
      <c r="K1176" s="2"/>
      <c r="M1176" s="2"/>
      <c r="N1176" s="2"/>
      <c r="O1176" s="2"/>
    </row>
    <row r="1177">
      <c r="A1177" s="2"/>
      <c r="B1177" s="2"/>
      <c r="C1177" s="33"/>
      <c r="D1177" s="33"/>
      <c r="E1177" s="34"/>
      <c r="H1177" s="2"/>
      <c r="I1177" s="2"/>
      <c r="J1177" s="2"/>
      <c r="K1177" s="2"/>
    </row>
    <row r="1178">
      <c r="A1178" s="2"/>
      <c r="B1178" s="2"/>
      <c r="C1178" s="33"/>
      <c r="D1178" s="33"/>
      <c r="E1178" s="34"/>
      <c r="H1178" s="2"/>
      <c r="I1178" s="2"/>
      <c r="J1178" s="2"/>
      <c r="K1178" s="2"/>
      <c r="M1178" s="2"/>
      <c r="N1178" s="2"/>
      <c r="O1178" s="2"/>
    </row>
    <row r="1179">
      <c r="A1179" s="2"/>
      <c r="B1179" s="2"/>
      <c r="C1179" s="33"/>
      <c r="D1179" s="33"/>
      <c r="E1179" s="34"/>
      <c r="G1179" s="2"/>
      <c r="H1179" s="2"/>
      <c r="I1179" s="2"/>
      <c r="J1179" s="2"/>
      <c r="K1179" s="2"/>
      <c r="M1179" s="2"/>
      <c r="N1179" s="2"/>
      <c r="O1179" s="2"/>
    </row>
    <row r="1180">
      <c r="A1180" s="2"/>
      <c r="B1180" s="2"/>
      <c r="C1180" s="33"/>
      <c r="D1180" s="33"/>
      <c r="E1180" s="34"/>
      <c r="H1180" s="2"/>
      <c r="I1180" s="2"/>
      <c r="J1180" s="2"/>
      <c r="K1180" s="2"/>
    </row>
    <row r="1181">
      <c r="A1181" s="2"/>
      <c r="B1181" s="2"/>
      <c r="C1181" s="33"/>
      <c r="D1181" s="33"/>
      <c r="E1181" s="34"/>
      <c r="G1181" s="2"/>
      <c r="H1181" s="2"/>
      <c r="I1181" s="2"/>
      <c r="J1181" s="2"/>
      <c r="K1181" s="2"/>
      <c r="M1181" s="2"/>
      <c r="N1181" s="2"/>
      <c r="O1181" s="2"/>
    </row>
    <row r="1182">
      <c r="A1182" s="2"/>
      <c r="B1182" s="2"/>
      <c r="C1182" s="33"/>
      <c r="D1182" s="33"/>
      <c r="E1182" s="34"/>
      <c r="H1182" s="2"/>
      <c r="I1182" s="2"/>
      <c r="J1182" s="2"/>
      <c r="K1182" s="2"/>
      <c r="M1182" s="2"/>
      <c r="N1182" s="2"/>
      <c r="O1182" s="2"/>
    </row>
    <row r="1183">
      <c r="A1183" s="2"/>
      <c r="B1183" s="2"/>
      <c r="C1183" s="33"/>
      <c r="D1183" s="33"/>
      <c r="E1183" s="34"/>
      <c r="G1183" s="2"/>
      <c r="H1183" s="2"/>
      <c r="I1183" s="2"/>
      <c r="J1183" s="2"/>
      <c r="K1183" s="2"/>
      <c r="M1183" s="2"/>
      <c r="N1183" s="2"/>
      <c r="O1183" s="2"/>
    </row>
    <row r="1184">
      <c r="A1184" s="2"/>
      <c r="B1184" s="2"/>
      <c r="C1184" s="33"/>
      <c r="D1184" s="33"/>
      <c r="E1184" s="34"/>
      <c r="H1184" s="2"/>
      <c r="I1184" s="2"/>
      <c r="J1184" s="2"/>
      <c r="K1184" s="2"/>
    </row>
    <row r="1185">
      <c r="A1185" s="2"/>
      <c r="B1185" s="2"/>
      <c r="C1185" s="33"/>
      <c r="D1185" s="33"/>
      <c r="E1185" s="34"/>
      <c r="H1185" s="2"/>
      <c r="I1185" s="2"/>
      <c r="J1185" s="2"/>
      <c r="K1185" s="2"/>
    </row>
    <row r="1186">
      <c r="A1186" s="2"/>
      <c r="B1186" s="2"/>
      <c r="C1186" s="33"/>
      <c r="D1186" s="33"/>
      <c r="E1186" s="34"/>
      <c r="H1186" s="2"/>
      <c r="I1186" s="2"/>
      <c r="J1186" s="2"/>
      <c r="K1186" s="2"/>
    </row>
    <row r="1187">
      <c r="A1187" s="2"/>
      <c r="B1187" s="2"/>
      <c r="C1187" s="33"/>
      <c r="D1187" s="33"/>
      <c r="E1187" s="34"/>
      <c r="H1187" s="2"/>
      <c r="I1187" s="2"/>
      <c r="J1187" s="2"/>
      <c r="K1187" s="2"/>
    </row>
    <row r="1188">
      <c r="A1188" s="2"/>
      <c r="B1188" s="2"/>
      <c r="C1188" s="33"/>
      <c r="D1188" s="33"/>
      <c r="E1188" s="34"/>
      <c r="H1188" s="2"/>
      <c r="I1188" s="2"/>
      <c r="J1188" s="2"/>
      <c r="K1188" s="2"/>
    </row>
    <row r="1189">
      <c r="A1189" s="2"/>
      <c r="B1189" s="2"/>
      <c r="C1189" s="33"/>
      <c r="D1189" s="33"/>
      <c r="E1189" s="34"/>
      <c r="H1189" s="2"/>
      <c r="I1189" s="2"/>
      <c r="J1189" s="2"/>
      <c r="K1189" s="2"/>
    </row>
    <row r="1190">
      <c r="A1190" s="2"/>
      <c r="B1190" s="2"/>
      <c r="C1190" s="33"/>
      <c r="D1190" s="33"/>
      <c r="E1190" s="34"/>
      <c r="H1190" s="2"/>
      <c r="I1190" s="2"/>
      <c r="J1190" s="2"/>
      <c r="K1190" s="2"/>
    </row>
    <row r="1191">
      <c r="A1191" s="2"/>
      <c r="B1191" s="2"/>
      <c r="C1191" s="33"/>
      <c r="D1191" s="33"/>
      <c r="E1191" s="34"/>
      <c r="H1191" s="2"/>
      <c r="I1191" s="2"/>
      <c r="J1191" s="2"/>
      <c r="K1191" s="2"/>
    </row>
    <row r="1192">
      <c r="A1192" s="2"/>
      <c r="B1192" s="2"/>
      <c r="C1192" s="33"/>
      <c r="D1192" s="33"/>
      <c r="E1192" s="34"/>
      <c r="F1192" s="2"/>
      <c r="G1192" s="2"/>
      <c r="H1192" s="2"/>
      <c r="I1192" s="2"/>
      <c r="J1192" s="2"/>
      <c r="K1192" s="2"/>
      <c r="M1192" s="2"/>
      <c r="N1192" s="2"/>
      <c r="O1192" s="2"/>
    </row>
    <row r="1193">
      <c r="A1193" s="2"/>
      <c r="B1193" s="2"/>
      <c r="C1193" s="33"/>
      <c r="D1193" s="33"/>
      <c r="E1193" s="34"/>
      <c r="F1193" s="2"/>
      <c r="G1193" s="2"/>
      <c r="H1193" s="2"/>
      <c r="I1193" s="2"/>
      <c r="J1193" s="2"/>
      <c r="K1193" s="2"/>
      <c r="M1193" s="2"/>
      <c r="N1193" s="2"/>
      <c r="O1193" s="2"/>
    </row>
    <row r="1194">
      <c r="A1194" s="2"/>
      <c r="B1194" s="2"/>
      <c r="C1194" s="33"/>
      <c r="D1194" s="33"/>
      <c r="E1194" s="34"/>
      <c r="H1194" s="2"/>
      <c r="I1194" s="2"/>
      <c r="J1194" s="2"/>
      <c r="K1194" s="2"/>
      <c r="M1194" s="2"/>
      <c r="N1194" s="2"/>
      <c r="O1194" s="2"/>
    </row>
    <row r="1195">
      <c r="A1195" s="2"/>
      <c r="B1195" s="2"/>
      <c r="C1195" s="33"/>
      <c r="D1195" s="33"/>
      <c r="E1195" s="34"/>
      <c r="H1195" s="2"/>
      <c r="I1195" s="2"/>
      <c r="J1195" s="2"/>
      <c r="K1195" s="2"/>
      <c r="M1195" s="2"/>
      <c r="N1195" s="2"/>
      <c r="O1195" s="2"/>
    </row>
    <row r="1196">
      <c r="A1196" s="2"/>
      <c r="B1196" s="2"/>
      <c r="C1196" s="33"/>
      <c r="D1196" s="33"/>
      <c r="E1196" s="34"/>
      <c r="H1196" s="2"/>
      <c r="I1196" s="2"/>
      <c r="J1196" s="2"/>
      <c r="K1196" s="2"/>
    </row>
    <row r="1197">
      <c r="A1197" s="2"/>
      <c r="B1197" s="2"/>
      <c r="C1197" s="33"/>
      <c r="D1197" s="33"/>
      <c r="E1197" s="34"/>
      <c r="F1197" s="2"/>
      <c r="G1197" s="2"/>
      <c r="H1197" s="2"/>
      <c r="I1197" s="2"/>
      <c r="J1197" s="2"/>
      <c r="K1197" s="2"/>
      <c r="M1197" s="2"/>
      <c r="N1197" s="2"/>
      <c r="O1197" s="2"/>
    </row>
    <row r="1198">
      <c r="A1198" s="2"/>
      <c r="B1198" s="2"/>
      <c r="C1198" s="33"/>
      <c r="D1198" s="33"/>
      <c r="E1198" s="34"/>
      <c r="H1198" s="2"/>
      <c r="I1198" s="2"/>
      <c r="J1198" s="2"/>
      <c r="K1198" s="2"/>
    </row>
    <row r="1199">
      <c r="A1199" s="2"/>
      <c r="B1199" s="2"/>
      <c r="C1199" s="33"/>
      <c r="D1199" s="33"/>
      <c r="E1199" s="34"/>
      <c r="H1199" s="2"/>
      <c r="I1199" s="2"/>
      <c r="J1199" s="2"/>
      <c r="K1199" s="2"/>
      <c r="M1199" s="2"/>
      <c r="N1199" s="2"/>
      <c r="O1199" s="2"/>
    </row>
    <row r="1200">
      <c r="A1200" s="2"/>
      <c r="B1200" s="2"/>
      <c r="C1200" s="33"/>
      <c r="D1200" s="33"/>
      <c r="E1200" s="34"/>
      <c r="H1200" s="2"/>
      <c r="I1200" s="2"/>
      <c r="J1200" s="2"/>
      <c r="K1200" s="2"/>
      <c r="M1200" s="2"/>
      <c r="N1200" s="2"/>
      <c r="O1200" s="2"/>
    </row>
    <row r="1201">
      <c r="A1201" s="2"/>
      <c r="B1201" s="2"/>
      <c r="C1201" s="33"/>
      <c r="D1201" s="33"/>
      <c r="E1201" s="34"/>
      <c r="H1201" s="2"/>
      <c r="I1201" s="2"/>
      <c r="J1201" s="2"/>
      <c r="K1201" s="2"/>
    </row>
    <row r="1202">
      <c r="A1202" s="2"/>
      <c r="B1202" s="2"/>
      <c r="C1202" s="33"/>
      <c r="D1202" s="33"/>
      <c r="E1202" s="34"/>
      <c r="H1202" s="2"/>
      <c r="I1202" s="2"/>
      <c r="J1202" s="2"/>
      <c r="K1202" s="2"/>
    </row>
    <row r="1203">
      <c r="A1203" s="2"/>
      <c r="B1203" s="2"/>
      <c r="C1203" s="33"/>
      <c r="D1203" s="33"/>
      <c r="E1203" s="34"/>
      <c r="F1203" s="2"/>
      <c r="G1203" s="2"/>
      <c r="H1203" s="2"/>
      <c r="I1203" s="2"/>
      <c r="J1203" s="2"/>
      <c r="K1203" s="2"/>
      <c r="M1203" s="2"/>
      <c r="N1203" s="2"/>
      <c r="O1203" s="2"/>
    </row>
    <row r="1204">
      <c r="A1204" s="2"/>
      <c r="B1204" s="2"/>
      <c r="C1204" s="33"/>
      <c r="D1204" s="33"/>
      <c r="E1204" s="34"/>
      <c r="H1204" s="2"/>
      <c r="I1204" s="2"/>
      <c r="J1204" s="2"/>
      <c r="K1204" s="2"/>
      <c r="M1204" s="2"/>
      <c r="N1204" s="2"/>
      <c r="O1204" s="2"/>
    </row>
    <row r="1205">
      <c r="A1205" s="2"/>
      <c r="B1205" s="2"/>
      <c r="C1205" s="33"/>
      <c r="D1205" s="33"/>
      <c r="E1205" s="34"/>
      <c r="H1205" s="2"/>
      <c r="I1205" s="2"/>
      <c r="J1205" s="2"/>
      <c r="K1205" s="2"/>
      <c r="M1205" s="2"/>
      <c r="N1205" s="2"/>
      <c r="O1205" s="2"/>
    </row>
    <row r="1206">
      <c r="A1206" s="2"/>
      <c r="B1206" s="2"/>
      <c r="C1206" s="33"/>
      <c r="D1206" s="33"/>
      <c r="E1206" s="34"/>
      <c r="G1206" s="2"/>
      <c r="H1206" s="2"/>
      <c r="I1206" s="2"/>
      <c r="J1206" s="2"/>
      <c r="K1206" s="2"/>
      <c r="M1206" s="2"/>
      <c r="N1206" s="2"/>
      <c r="O1206" s="2"/>
    </row>
    <row r="1207">
      <c r="A1207" s="2"/>
      <c r="B1207" s="2"/>
      <c r="C1207" s="33"/>
      <c r="D1207" s="33"/>
      <c r="E1207" s="34"/>
      <c r="H1207" s="2"/>
      <c r="I1207" s="2"/>
      <c r="J1207" s="2"/>
      <c r="K1207" s="2"/>
    </row>
    <row r="1208">
      <c r="A1208" s="2"/>
      <c r="B1208" s="2"/>
      <c r="C1208" s="33"/>
      <c r="D1208" s="33"/>
      <c r="E1208" s="34"/>
      <c r="F1208" s="2"/>
      <c r="H1208" s="2"/>
      <c r="I1208" s="2"/>
      <c r="J1208" s="2"/>
      <c r="K1208" s="2"/>
      <c r="M1208" s="2"/>
      <c r="N1208" s="2"/>
      <c r="O1208" s="2"/>
    </row>
    <row r="1209">
      <c r="A1209" s="2"/>
      <c r="B1209" s="2"/>
      <c r="C1209" s="33"/>
      <c r="D1209" s="33"/>
      <c r="E1209" s="34"/>
      <c r="G1209" s="2"/>
      <c r="H1209" s="2"/>
      <c r="I1209" s="2"/>
      <c r="J1209" s="2"/>
      <c r="K1209" s="2"/>
      <c r="M1209" s="2"/>
      <c r="N1209" s="2"/>
      <c r="O1209" s="2"/>
    </row>
    <row r="1210">
      <c r="A1210" s="2"/>
      <c r="B1210" s="2"/>
      <c r="C1210" s="33"/>
      <c r="D1210" s="33"/>
      <c r="E1210" s="34"/>
      <c r="G1210" s="2"/>
      <c r="H1210" s="2"/>
      <c r="I1210" s="2"/>
      <c r="J1210" s="2"/>
      <c r="K1210" s="2"/>
      <c r="M1210" s="2"/>
      <c r="N1210" s="2"/>
      <c r="O1210" s="2"/>
    </row>
    <row r="1211">
      <c r="A1211" s="2"/>
      <c r="B1211" s="2"/>
      <c r="C1211" s="33"/>
      <c r="D1211" s="33"/>
      <c r="E1211" s="34"/>
      <c r="H1211" s="2"/>
      <c r="I1211" s="2"/>
      <c r="J1211" s="2"/>
      <c r="K1211" s="2"/>
      <c r="M1211" s="2"/>
      <c r="N1211" s="2"/>
      <c r="O1211" s="2"/>
    </row>
    <row r="1212">
      <c r="A1212" s="2"/>
      <c r="B1212" s="2"/>
      <c r="C1212" s="33"/>
      <c r="D1212" s="33"/>
      <c r="E1212" s="34"/>
      <c r="H1212" s="2"/>
      <c r="I1212" s="2"/>
      <c r="J1212" s="2"/>
      <c r="K1212" s="2"/>
    </row>
    <row r="1213">
      <c r="A1213" s="2"/>
      <c r="B1213" s="2"/>
      <c r="C1213" s="33"/>
      <c r="D1213" s="33"/>
      <c r="E1213" s="34"/>
      <c r="F1213" s="2"/>
      <c r="G1213" s="2"/>
      <c r="H1213" s="2"/>
      <c r="I1213" s="2"/>
      <c r="J1213" s="2"/>
      <c r="K1213" s="2"/>
      <c r="M1213" s="2"/>
      <c r="N1213" s="2"/>
      <c r="O1213" s="2"/>
    </row>
    <row r="1214">
      <c r="A1214" s="2"/>
      <c r="B1214" s="2"/>
      <c r="C1214" s="33"/>
      <c r="D1214" s="33"/>
      <c r="E1214" s="34"/>
      <c r="F1214" s="2"/>
      <c r="G1214" s="2"/>
      <c r="H1214" s="2"/>
      <c r="I1214" s="2"/>
      <c r="J1214" s="2"/>
      <c r="K1214" s="2"/>
      <c r="M1214" s="2"/>
      <c r="N1214" s="2"/>
      <c r="O1214" s="2"/>
    </row>
    <row r="1215">
      <c r="A1215" s="2"/>
      <c r="B1215" s="2"/>
      <c r="C1215" s="33"/>
      <c r="D1215" s="33"/>
      <c r="E1215" s="34"/>
      <c r="H1215" s="2"/>
      <c r="I1215" s="2"/>
      <c r="J1215" s="2"/>
      <c r="K1215" s="2"/>
      <c r="M1215" s="2"/>
      <c r="N1215" s="2"/>
      <c r="O1215" s="2"/>
    </row>
    <row r="1216">
      <c r="A1216" s="2"/>
      <c r="B1216" s="2"/>
      <c r="C1216" s="33"/>
      <c r="D1216" s="33"/>
      <c r="E1216" s="34"/>
      <c r="H1216" s="2"/>
      <c r="I1216" s="2"/>
      <c r="J1216" s="2"/>
      <c r="K1216" s="2"/>
      <c r="M1216" s="2"/>
      <c r="N1216" s="2"/>
      <c r="O1216" s="2"/>
    </row>
    <row r="1217">
      <c r="A1217" s="2"/>
      <c r="B1217" s="2"/>
      <c r="C1217" s="33"/>
      <c r="D1217" s="33"/>
      <c r="E1217" s="34"/>
      <c r="H1217" s="2"/>
      <c r="I1217" s="2"/>
      <c r="J1217" s="2"/>
      <c r="K1217" s="2"/>
    </row>
    <row r="1218">
      <c r="A1218" s="2"/>
      <c r="B1218" s="2"/>
      <c r="C1218" s="33"/>
      <c r="D1218" s="33"/>
      <c r="E1218" s="34"/>
      <c r="H1218" s="2"/>
      <c r="I1218" s="2"/>
      <c r="J1218" s="2"/>
      <c r="K1218" s="2"/>
    </row>
    <row r="1219">
      <c r="A1219" s="2"/>
      <c r="B1219" s="2"/>
      <c r="C1219" s="33"/>
      <c r="D1219" s="33"/>
      <c r="E1219" s="34"/>
      <c r="H1219" s="2"/>
      <c r="I1219" s="2"/>
      <c r="J1219" s="2"/>
      <c r="K1219" s="2"/>
      <c r="M1219" s="2"/>
      <c r="N1219" s="2"/>
      <c r="O1219" s="2"/>
    </row>
    <row r="1220">
      <c r="A1220" s="2"/>
      <c r="B1220" s="2"/>
      <c r="C1220" s="33"/>
      <c r="D1220" s="33"/>
      <c r="E1220" s="34"/>
      <c r="H1220" s="2"/>
      <c r="I1220" s="2"/>
      <c r="J1220" s="2"/>
      <c r="K1220" s="2"/>
      <c r="M1220" s="2"/>
      <c r="N1220" s="2"/>
      <c r="O1220" s="2"/>
    </row>
    <row r="1221">
      <c r="A1221" s="2"/>
      <c r="B1221" s="2"/>
      <c r="C1221" s="33"/>
      <c r="D1221" s="33"/>
      <c r="E1221" s="34"/>
      <c r="H1221" s="2"/>
      <c r="I1221" s="2"/>
      <c r="J1221" s="2"/>
      <c r="K1221" s="2"/>
      <c r="M1221" s="2"/>
      <c r="N1221" s="2"/>
      <c r="O1221" s="2"/>
    </row>
    <row r="1222">
      <c r="A1222" s="2"/>
      <c r="B1222" s="2"/>
      <c r="C1222" s="33"/>
      <c r="D1222" s="33"/>
      <c r="E1222" s="34"/>
      <c r="H1222" s="2"/>
      <c r="I1222" s="2"/>
      <c r="J1222" s="2"/>
      <c r="K1222" s="2"/>
      <c r="M1222" s="2"/>
      <c r="N1222" s="2"/>
      <c r="O1222" s="2"/>
    </row>
    <row r="1223">
      <c r="A1223" s="2"/>
      <c r="B1223" s="2"/>
      <c r="C1223" s="33"/>
      <c r="D1223" s="33"/>
      <c r="E1223" s="34"/>
      <c r="H1223" s="2"/>
      <c r="I1223" s="2"/>
      <c r="J1223" s="2"/>
      <c r="K1223" s="2"/>
      <c r="M1223" s="2"/>
      <c r="N1223" s="2"/>
      <c r="O1223" s="2"/>
    </row>
    <row r="1224">
      <c r="A1224" s="2"/>
      <c r="B1224" s="2"/>
      <c r="C1224" s="33"/>
      <c r="D1224" s="33"/>
      <c r="E1224" s="34"/>
      <c r="G1224" s="2"/>
      <c r="H1224" s="2"/>
      <c r="I1224" s="2"/>
      <c r="J1224" s="2"/>
      <c r="K1224" s="2"/>
      <c r="M1224" s="2"/>
      <c r="N1224" s="2"/>
      <c r="O1224" s="2"/>
    </row>
    <row r="1225">
      <c r="A1225" s="2"/>
      <c r="B1225" s="2"/>
      <c r="C1225" s="33"/>
      <c r="D1225" s="33"/>
      <c r="E1225" s="34"/>
      <c r="H1225" s="2"/>
      <c r="I1225" s="2"/>
      <c r="J1225" s="2"/>
      <c r="K1225" s="2"/>
    </row>
    <row r="1226">
      <c r="A1226" s="2"/>
      <c r="B1226" s="2"/>
      <c r="C1226" s="33"/>
      <c r="D1226" s="33"/>
      <c r="E1226" s="34"/>
      <c r="H1226" s="2"/>
      <c r="I1226" s="2"/>
      <c r="J1226" s="2"/>
      <c r="K1226" s="2"/>
      <c r="M1226" s="2"/>
      <c r="N1226" s="2"/>
      <c r="O1226" s="2"/>
    </row>
    <row r="1227">
      <c r="A1227" s="2"/>
      <c r="B1227" s="2"/>
      <c r="C1227" s="33"/>
      <c r="D1227" s="33"/>
      <c r="E1227" s="34"/>
      <c r="H1227" s="2"/>
      <c r="I1227" s="2"/>
      <c r="J1227" s="2"/>
      <c r="K1227" s="2"/>
    </row>
    <row r="1228">
      <c r="A1228" s="2"/>
      <c r="B1228" s="2"/>
      <c r="C1228" s="33"/>
      <c r="D1228" s="33"/>
      <c r="E1228" s="34"/>
      <c r="H1228" s="2"/>
      <c r="I1228" s="2"/>
      <c r="J1228" s="2"/>
      <c r="K1228" s="2"/>
      <c r="M1228" s="2"/>
      <c r="N1228" s="2"/>
      <c r="O1228" s="2"/>
    </row>
    <row r="1229">
      <c r="A1229" s="2"/>
      <c r="B1229" s="2"/>
      <c r="C1229" s="33"/>
      <c r="D1229" s="33"/>
      <c r="E1229" s="34"/>
      <c r="G1229" s="2"/>
      <c r="H1229" s="2"/>
      <c r="I1229" s="2"/>
      <c r="J1229" s="2"/>
      <c r="K1229" s="2"/>
      <c r="M1229" s="2"/>
      <c r="N1229" s="2"/>
      <c r="O1229" s="2"/>
    </row>
    <row r="1230">
      <c r="A1230" s="2"/>
      <c r="B1230" s="2"/>
      <c r="C1230" s="33"/>
      <c r="D1230" s="33"/>
      <c r="E1230" s="34"/>
      <c r="H1230" s="2"/>
      <c r="I1230" s="2"/>
      <c r="J1230" s="2"/>
      <c r="K1230" s="2"/>
    </row>
    <row r="1231">
      <c r="A1231" s="2"/>
      <c r="B1231" s="2"/>
      <c r="C1231" s="33"/>
      <c r="D1231" s="33"/>
      <c r="E1231" s="34"/>
      <c r="G1231" s="2"/>
      <c r="H1231" s="2"/>
      <c r="I1231" s="2"/>
      <c r="J1231" s="2"/>
      <c r="K1231" s="2"/>
      <c r="M1231" s="2"/>
      <c r="N1231" s="2"/>
      <c r="O1231" s="2"/>
    </row>
    <row r="1232">
      <c r="A1232" s="2"/>
      <c r="B1232" s="2"/>
      <c r="C1232" s="33"/>
      <c r="D1232" s="33"/>
      <c r="E1232" s="34"/>
      <c r="H1232" s="2"/>
      <c r="I1232" s="2"/>
      <c r="J1232" s="2"/>
      <c r="K1232" s="2"/>
      <c r="M1232" s="2"/>
      <c r="N1232" s="2"/>
      <c r="O1232" s="2"/>
    </row>
    <row r="1233">
      <c r="A1233" s="2"/>
      <c r="B1233" s="2"/>
      <c r="C1233" s="33"/>
      <c r="D1233" s="33"/>
      <c r="E1233" s="34"/>
      <c r="G1233" s="2"/>
      <c r="H1233" s="2"/>
      <c r="I1233" s="2"/>
      <c r="J1233" s="2"/>
      <c r="K1233" s="2"/>
      <c r="M1233" s="2"/>
      <c r="N1233" s="2"/>
      <c r="O1233" s="2"/>
    </row>
    <row r="1234">
      <c r="A1234" s="2"/>
      <c r="B1234" s="2"/>
      <c r="C1234" s="33"/>
      <c r="D1234" s="33"/>
      <c r="E1234" s="34"/>
      <c r="H1234" s="2"/>
      <c r="I1234" s="2"/>
      <c r="J1234" s="2"/>
      <c r="K1234" s="2"/>
    </row>
    <row r="1235">
      <c r="A1235" s="2"/>
      <c r="B1235" s="2"/>
      <c r="C1235" s="33"/>
      <c r="D1235" s="33"/>
      <c r="E1235" s="34"/>
      <c r="F1235" s="2"/>
      <c r="G1235" s="2"/>
      <c r="H1235" s="2"/>
      <c r="I1235" s="2"/>
      <c r="J1235" s="2"/>
      <c r="K1235" s="2"/>
      <c r="M1235" s="2"/>
      <c r="N1235" s="2"/>
      <c r="O1235" s="2"/>
    </row>
    <row r="1236">
      <c r="A1236" s="2"/>
      <c r="B1236" s="2"/>
      <c r="C1236" s="33"/>
      <c r="D1236" s="33"/>
      <c r="E1236" s="34"/>
      <c r="F1236" s="2"/>
      <c r="G1236" s="2"/>
      <c r="H1236" s="2"/>
      <c r="I1236" s="2"/>
      <c r="J1236" s="2"/>
      <c r="K1236" s="2"/>
      <c r="M1236" s="2"/>
      <c r="N1236" s="2"/>
      <c r="O1236" s="2"/>
    </row>
    <row r="1237">
      <c r="A1237" s="2"/>
      <c r="B1237" s="2"/>
      <c r="C1237" s="33"/>
      <c r="D1237" s="33"/>
      <c r="E1237" s="34"/>
      <c r="H1237" s="2"/>
      <c r="I1237" s="2"/>
      <c r="J1237" s="2"/>
      <c r="K1237" s="2"/>
      <c r="M1237" s="2"/>
      <c r="N1237" s="2"/>
      <c r="O1237" s="2"/>
    </row>
    <row r="1238">
      <c r="A1238" s="2"/>
      <c r="B1238" s="2"/>
      <c r="C1238" s="33"/>
      <c r="D1238" s="33"/>
      <c r="E1238" s="34"/>
      <c r="H1238" s="2"/>
      <c r="I1238" s="2"/>
      <c r="J1238" s="2"/>
      <c r="K1238" s="2"/>
      <c r="M1238" s="2"/>
      <c r="N1238" s="2"/>
      <c r="O1238" s="2"/>
    </row>
    <row r="1239">
      <c r="A1239" s="2"/>
      <c r="B1239" s="2"/>
      <c r="C1239" s="33"/>
      <c r="D1239" s="33"/>
      <c r="E1239" s="34"/>
      <c r="H1239" s="2"/>
      <c r="I1239" s="2"/>
      <c r="J1239" s="2"/>
      <c r="K1239" s="2"/>
    </row>
    <row r="1240">
      <c r="A1240" s="2"/>
      <c r="B1240" s="2"/>
      <c r="C1240" s="33"/>
      <c r="D1240" s="33"/>
      <c r="E1240" s="34"/>
      <c r="F1240" s="2"/>
      <c r="G1240" s="2"/>
      <c r="H1240" s="2"/>
      <c r="I1240" s="2"/>
      <c r="J1240" s="2"/>
      <c r="K1240" s="2"/>
      <c r="M1240" s="2"/>
      <c r="N1240" s="2"/>
      <c r="O1240" s="2"/>
    </row>
    <row r="1241">
      <c r="A1241" s="2"/>
      <c r="B1241" s="2"/>
      <c r="C1241" s="33"/>
      <c r="D1241" s="33"/>
      <c r="E1241" s="34"/>
      <c r="H1241" s="2"/>
      <c r="I1241" s="2"/>
      <c r="J1241" s="2"/>
      <c r="K1241" s="2"/>
    </row>
    <row r="1242">
      <c r="A1242" s="2"/>
      <c r="B1242" s="2"/>
      <c r="C1242" s="33"/>
      <c r="D1242" s="33"/>
      <c r="E1242" s="34"/>
      <c r="H1242" s="2"/>
      <c r="I1242" s="2"/>
      <c r="J1242" s="2"/>
      <c r="K1242" s="2"/>
      <c r="M1242" s="2"/>
      <c r="N1242" s="2"/>
      <c r="O1242" s="2"/>
    </row>
    <row r="1243">
      <c r="A1243" s="2"/>
      <c r="B1243" s="2"/>
      <c r="C1243" s="33"/>
      <c r="D1243" s="33"/>
      <c r="E1243" s="34"/>
      <c r="H1243" s="2"/>
      <c r="I1243" s="2"/>
      <c r="J1243" s="2"/>
      <c r="K1243" s="2"/>
      <c r="M1243" s="2"/>
      <c r="N1243" s="2"/>
      <c r="O1243" s="2"/>
    </row>
    <row r="1244">
      <c r="A1244" s="2"/>
      <c r="B1244" s="2"/>
      <c r="C1244" s="33"/>
      <c r="D1244" s="33"/>
      <c r="E1244" s="34"/>
      <c r="H1244" s="2"/>
      <c r="I1244" s="2"/>
      <c r="J1244" s="2"/>
      <c r="K1244" s="2"/>
      <c r="M1244" s="2"/>
      <c r="N1244" s="2"/>
      <c r="O1244" s="2"/>
    </row>
    <row r="1245">
      <c r="A1245" s="2"/>
      <c r="B1245" s="2"/>
      <c r="C1245" s="33"/>
      <c r="D1245" s="33"/>
      <c r="E1245" s="34"/>
      <c r="H1245" s="2"/>
      <c r="I1245" s="2"/>
      <c r="J1245" s="2"/>
      <c r="K1245" s="2"/>
    </row>
    <row r="1246">
      <c r="A1246" s="2"/>
      <c r="B1246" s="2"/>
      <c r="C1246" s="33"/>
      <c r="D1246" s="33"/>
      <c r="E1246" s="34"/>
      <c r="H1246" s="2"/>
      <c r="I1246" s="2"/>
      <c r="J1246" s="2"/>
      <c r="K1246" s="2"/>
      <c r="M1246" s="2"/>
      <c r="N1246" s="2"/>
      <c r="O1246" s="2"/>
    </row>
    <row r="1247">
      <c r="A1247" s="2"/>
      <c r="B1247" s="2"/>
      <c r="C1247" s="33"/>
      <c r="D1247" s="33"/>
      <c r="E1247" s="34"/>
      <c r="H1247" s="2"/>
      <c r="I1247" s="2"/>
      <c r="J1247" s="2"/>
      <c r="K1247" s="2"/>
    </row>
    <row r="1248">
      <c r="A1248" s="2"/>
      <c r="B1248" s="2"/>
      <c r="C1248" s="33"/>
      <c r="D1248" s="33"/>
      <c r="E1248" s="34"/>
      <c r="F1248" s="2"/>
      <c r="G1248" s="2"/>
      <c r="H1248" s="2"/>
      <c r="I1248" s="2"/>
      <c r="J1248" s="2"/>
      <c r="K1248" s="2"/>
      <c r="M1248" s="2"/>
      <c r="N1248" s="2"/>
      <c r="O1248" s="2"/>
    </row>
    <row r="1249">
      <c r="A1249" s="2"/>
      <c r="B1249" s="2"/>
      <c r="C1249" s="33"/>
      <c r="D1249" s="33"/>
      <c r="E1249" s="34"/>
      <c r="H1249" s="2"/>
      <c r="I1249" s="2"/>
      <c r="J1249" s="2"/>
      <c r="K1249" s="2"/>
      <c r="M1249" s="2"/>
      <c r="N1249" s="2"/>
      <c r="O1249" s="2"/>
    </row>
    <row r="1250">
      <c r="A1250" s="2"/>
      <c r="B1250" s="2"/>
      <c r="C1250" s="33"/>
      <c r="D1250" s="33"/>
      <c r="E1250" s="34"/>
      <c r="H1250" s="2"/>
      <c r="I1250" s="2"/>
      <c r="J1250" s="2"/>
      <c r="K1250" s="2"/>
      <c r="M1250" s="2"/>
      <c r="N1250" s="2"/>
      <c r="O1250" s="2"/>
    </row>
    <row r="1251">
      <c r="A1251" s="2"/>
      <c r="B1251" s="2"/>
      <c r="C1251" s="33"/>
      <c r="D1251" s="33"/>
      <c r="E1251" s="34"/>
      <c r="G1251" s="2"/>
      <c r="H1251" s="2"/>
      <c r="I1251" s="2"/>
      <c r="J1251" s="2"/>
      <c r="K1251" s="2"/>
      <c r="M1251" s="2"/>
      <c r="N1251" s="2"/>
      <c r="O1251" s="2"/>
    </row>
    <row r="1252">
      <c r="A1252" s="2"/>
      <c r="B1252" s="2"/>
      <c r="C1252" s="33"/>
      <c r="D1252" s="33"/>
      <c r="E1252" s="34"/>
      <c r="H1252" s="2"/>
      <c r="I1252" s="2"/>
      <c r="J1252" s="2"/>
      <c r="K1252" s="2"/>
    </row>
    <row r="1253">
      <c r="A1253" s="2"/>
      <c r="B1253" s="2"/>
      <c r="C1253" s="33"/>
      <c r="D1253" s="33"/>
      <c r="E1253" s="34"/>
      <c r="F1253" s="2"/>
      <c r="H1253" s="2"/>
      <c r="I1253" s="2"/>
      <c r="J1253" s="2"/>
      <c r="K1253" s="2"/>
      <c r="M1253" s="2"/>
      <c r="N1253" s="2"/>
      <c r="O1253" s="2"/>
    </row>
    <row r="1254">
      <c r="A1254" s="2"/>
      <c r="B1254" s="2"/>
      <c r="C1254" s="33"/>
      <c r="D1254" s="33"/>
      <c r="E1254" s="34"/>
      <c r="G1254" s="2"/>
      <c r="H1254" s="2"/>
      <c r="I1254" s="2"/>
      <c r="J1254" s="2"/>
      <c r="K1254" s="2"/>
      <c r="M1254" s="2"/>
      <c r="N1254" s="2"/>
      <c r="O1254" s="2"/>
    </row>
    <row r="1255">
      <c r="A1255" s="2"/>
      <c r="B1255" s="2"/>
      <c r="C1255" s="33"/>
      <c r="D1255" s="33"/>
      <c r="E1255" s="34"/>
      <c r="G1255" s="2"/>
      <c r="H1255" s="2"/>
      <c r="I1255" s="2"/>
      <c r="J1255" s="2"/>
      <c r="K1255" s="2"/>
      <c r="M1255" s="2"/>
      <c r="N1255" s="2"/>
      <c r="O1255" s="2"/>
    </row>
    <row r="1256">
      <c r="A1256" s="2"/>
      <c r="B1256" s="2"/>
      <c r="C1256" s="33"/>
      <c r="D1256" s="33"/>
      <c r="E1256" s="34"/>
      <c r="H1256" s="2"/>
      <c r="I1256" s="2"/>
      <c r="J1256" s="2"/>
      <c r="K1256" s="2"/>
      <c r="M1256" s="2"/>
      <c r="N1256" s="2"/>
      <c r="O1256" s="2"/>
    </row>
    <row r="1257">
      <c r="A1257" s="2"/>
      <c r="B1257" s="2"/>
      <c r="C1257" s="33"/>
      <c r="D1257" s="33"/>
      <c r="E1257" s="34"/>
      <c r="H1257" s="2"/>
      <c r="I1257" s="2"/>
      <c r="J1257" s="2"/>
      <c r="K1257" s="2"/>
    </row>
    <row r="1258">
      <c r="A1258" s="2"/>
      <c r="B1258" s="2"/>
      <c r="C1258" s="33"/>
      <c r="D1258" s="33"/>
      <c r="E1258" s="34"/>
      <c r="F1258" s="2"/>
      <c r="G1258" s="2"/>
      <c r="H1258" s="2"/>
      <c r="I1258" s="2"/>
      <c r="J1258" s="2"/>
      <c r="K1258" s="2"/>
      <c r="M1258" s="2"/>
      <c r="N1258" s="2"/>
      <c r="O1258" s="2"/>
    </row>
    <row r="1259">
      <c r="A1259" s="2"/>
      <c r="B1259" s="2"/>
      <c r="C1259" s="33"/>
      <c r="D1259" s="33"/>
      <c r="E1259" s="34"/>
      <c r="F1259" s="2"/>
      <c r="G1259" s="2"/>
      <c r="H1259" s="2"/>
      <c r="I1259" s="2"/>
      <c r="J1259" s="2"/>
      <c r="K1259" s="2"/>
      <c r="M1259" s="2"/>
      <c r="N1259" s="2"/>
      <c r="O1259" s="2"/>
    </row>
    <row r="1260">
      <c r="A1260" s="2"/>
      <c r="B1260" s="2"/>
      <c r="C1260" s="33"/>
      <c r="D1260" s="33"/>
      <c r="E1260" s="34"/>
      <c r="H1260" s="2"/>
      <c r="I1260" s="2"/>
      <c r="J1260" s="2"/>
      <c r="K1260" s="2"/>
      <c r="M1260" s="2"/>
      <c r="N1260" s="2"/>
      <c r="O1260" s="2"/>
    </row>
    <row r="1261">
      <c r="A1261" s="2"/>
      <c r="B1261" s="2"/>
      <c r="C1261" s="33"/>
      <c r="D1261" s="33"/>
      <c r="E1261" s="34"/>
      <c r="H1261" s="2"/>
      <c r="I1261" s="2"/>
      <c r="J1261" s="2"/>
      <c r="K1261" s="2"/>
      <c r="M1261" s="2"/>
      <c r="N1261" s="2"/>
      <c r="O1261" s="2"/>
    </row>
    <row r="1262">
      <c r="A1262" s="2"/>
      <c r="B1262" s="2"/>
      <c r="C1262" s="33"/>
      <c r="D1262" s="33"/>
      <c r="E1262" s="34"/>
      <c r="H1262" s="2"/>
      <c r="I1262" s="2"/>
      <c r="J1262" s="2"/>
      <c r="K1262" s="2"/>
    </row>
    <row r="1263">
      <c r="A1263" s="2"/>
      <c r="B1263" s="2"/>
      <c r="C1263" s="33"/>
      <c r="D1263" s="33"/>
      <c r="E1263" s="34"/>
      <c r="H1263" s="2"/>
      <c r="I1263" s="2"/>
      <c r="J1263" s="2"/>
      <c r="K1263" s="2"/>
    </row>
    <row r="1264">
      <c r="A1264" s="2"/>
      <c r="B1264" s="2"/>
      <c r="C1264" s="33"/>
      <c r="D1264" s="33"/>
      <c r="E1264" s="34"/>
      <c r="G1264" s="2"/>
      <c r="H1264" s="2"/>
      <c r="I1264" s="2"/>
      <c r="J1264" s="2"/>
      <c r="K1264" s="2"/>
      <c r="M1264" s="2"/>
      <c r="N1264" s="2"/>
      <c r="O1264" s="2"/>
    </row>
    <row r="1265">
      <c r="A1265" s="2"/>
      <c r="B1265" s="2"/>
      <c r="C1265" s="33"/>
      <c r="D1265" s="33"/>
      <c r="E1265" s="34"/>
      <c r="G1265" s="2"/>
      <c r="H1265" s="2"/>
      <c r="I1265" s="2"/>
      <c r="J1265" s="2"/>
      <c r="K1265" s="2"/>
      <c r="M1265" s="2"/>
      <c r="N1265" s="2"/>
      <c r="O1265" s="2"/>
    </row>
    <row r="1266">
      <c r="A1266" s="2"/>
      <c r="B1266" s="2"/>
      <c r="C1266" s="33"/>
      <c r="D1266" s="33"/>
      <c r="E1266" s="34"/>
      <c r="H1266" s="2"/>
      <c r="I1266" s="2"/>
      <c r="J1266" s="2"/>
      <c r="K1266" s="2"/>
      <c r="M1266" s="2"/>
      <c r="N1266" s="2"/>
      <c r="O1266" s="2"/>
    </row>
    <row r="1267">
      <c r="A1267" s="2"/>
      <c r="B1267" s="2"/>
      <c r="C1267" s="33"/>
      <c r="D1267" s="33"/>
      <c r="E1267" s="34"/>
      <c r="H1267" s="2"/>
      <c r="I1267" s="2"/>
      <c r="J1267" s="2"/>
      <c r="K1267" s="2"/>
      <c r="M1267" s="2"/>
      <c r="N1267" s="2"/>
      <c r="O1267" s="2"/>
    </row>
    <row r="1268">
      <c r="A1268" s="2"/>
      <c r="B1268" s="2"/>
      <c r="C1268" s="33"/>
      <c r="D1268" s="33"/>
      <c r="E1268" s="34"/>
      <c r="H1268" s="2"/>
      <c r="I1268" s="2"/>
      <c r="J1268" s="2"/>
      <c r="K1268" s="2"/>
      <c r="M1268" s="2"/>
      <c r="N1268" s="2"/>
      <c r="O1268" s="2"/>
    </row>
    <row r="1269">
      <c r="A1269" s="2"/>
      <c r="B1269" s="2"/>
      <c r="C1269" s="33"/>
      <c r="D1269" s="33"/>
      <c r="E1269" s="34"/>
      <c r="H1269" s="2"/>
      <c r="I1269" s="2"/>
      <c r="J1269" s="2"/>
      <c r="K1269" s="2"/>
    </row>
    <row r="1270">
      <c r="A1270" s="2"/>
      <c r="B1270" s="2"/>
      <c r="C1270" s="33"/>
      <c r="D1270" s="33"/>
      <c r="E1270" s="34"/>
      <c r="G1270" s="2"/>
      <c r="H1270" s="2"/>
      <c r="I1270" s="2"/>
      <c r="J1270" s="2"/>
      <c r="K1270" s="2"/>
      <c r="M1270" s="2"/>
      <c r="N1270" s="2"/>
      <c r="O1270" s="2"/>
    </row>
    <row r="1271">
      <c r="A1271" s="2"/>
      <c r="B1271" s="2"/>
      <c r="C1271" s="33"/>
      <c r="D1271" s="33"/>
      <c r="E1271" s="34"/>
      <c r="H1271" s="2"/>
      <c r="I1271" s="2"/>
      <c r="J1271" s="2"/>
      <c r="K1271" s="2"/>
    </row>
    <row r="1272">
      <c r="A1272" s="2"/>
      <c r="B1272" s="2"/>
      <c r="C1272" s="33"/>
      <c r="D1272" s="33"/>
      <c r="E1272" s="34"/>
      <c r="H1272" s="2"/>
      <c r="I1272" s="2"/>
      <c r="J1272" s="2"/>
      <c r="K1272" s="2"/>
      <c r="M1272" s="2"/>
      <c r="N1272" s="2"/>
      <c r="O1272" s="2"/>
    </row>
    <row r="1273">
      <c r="A1273" s="2"/>
      <c r="B1273" s="2"/>
      <c r="C1273" s="33"/>
      <c r="D1273" s="33"/>
      <c r="E1273" s="34"/>
      <c r="G1273" s="2"/>
      <c r="H1273" s="2"/>
      <c r="I1273" s="2"/>
      <c r="J1273" s="2"/>
      <c r="K1273" s="2"/>
      <c r="M1273" s="2"/>
      <c r="N1273" s="2"/>
      <c r="O1273" s="2"/>
    </row>
    <row r="1274">
      <c r="A1274" s="2"/>
      <c r="B1274" s="2"/>
      <c r="C1274" s="33"/>
      <c r="D1274" s="33"/>
      <c r="E1274" s="34"/>
      <c r="H1274" s="2"/>
      <c r="I1274" s="2"/>
      <c r="J1274" s="2"/>
      <c r="K1274" s="2"/>
    </row>
    <row r="1275">
      <c r="A1275" s="2"/>
      <c r="B1275" s="2"/>
      <c r="C1275" s="33"/>
      <c r="D1275" s="33"/>
      <c r="E1275" s="34"/>
      <c r="G1275" s="2"/>
      <c r="H1275" s="2"/>
      <c r="I1275" s="2"/>
      <c r="J1275" s="2"/>
      <c r="K1275" s="2"/>
      <c r="M1275" s="2"/>
      <c r="N1275" s="2"/>
      <c r="O1275" s="2"/>
    </row>
    <row r="1276">
      <c r="A1276" s="2"/>
      <c r="B1276" s="2"/>
      <c r="C1276" s="33"/>
      <c r="D1276" s="33"/>
      <c r="E1276" s="34"/>
      <c r="H1276" s="2"/>
      <c r="I1276" s="2"/>
      <c r="J1276" s="2"/>
      <c r="K1276" s="2"/>
      <c r="M1276" s="2"/>
      <c r="N1276" s="2"/>
      <c r="O1276" s="2"/>
    </row>
    <row r="1277">
      <c r="A1277" s="2"/>
      <c r="B1277" s="2"/>
      <c r="C1277" s="33"/>
      <c r="D1277" s="33"/>
      <c r="E1277" s="34"/>
      <c r="G1277" s="2"/>
      <c r="H1277" s="2"/>
      <c r="I1277" s="2"/>
      <c r="J1277" s="2"/>
      <c r="K1277" s="2"/>
      <c r="M1277" s="2"/>
      <c r="N1277" s="2"/>
      <c r="O1277" s="2"/>
    </row>
    <row r="1278">
      <c r="A1278" s="2"/>
      <c r="B1278" s="2"/>
      <c r="C1278" s="33"/>
      <c r="D1278" s="33"/>
      <c r="E1278" s="34"/>
      <c r="G1278" s="2"/>
      <c r="H1278" s="2"/>
      <c r="I1278" s="2"/>
      <c r="J1278" s="2"/>
      <c r="K1278" s="2"/>
      <c r="M1278" s="2"/>
      <c r="N1278" s="2"/>
      <c r="O1278" s="2"/>
    </row>
    <row r="1279">
      <c r="A1279" s="2"/>
      <c r="B1279" s="2"/>
      <c r="C1279" s="33"/>
      <c r="D1279" s="33"/>
      <c r="E1279" s="34"/>
      <c r="H1279" s="2"/>
      <c r="I1279" s="2"/>
      <c r="J1279" s="2"/>
      <c r="K1279" s="2"/>
    </row>
    <row r="1280">
      <c r="A1280" s="2"/>
      <c r="B1280" s="2"/>
      <c r="C1280" s="33"/>
      <c r="D1280" s="33"/>
      <c r="E1280" s="34"/>
      <c r="F1280" s="2"/>
      <c r="G1280" s="2"/>
      <c r="H1280" s="2"/>
      <c r="I1280" s="2"/>
      <c r="J1280" s="2"/>
      <c r="K1280" s="2"/>
      <c r="M1280" s="2"/>
      <c r="N1280" s="2"/>
      <c r="O1280" s="2"/>
    </row>
    <row r="1281">
      <c r="A1281" s="2"/>
      <c r="B1281" s="2"/>
      <c r="C1281" s="33"/>
      <c r="D1281" s="33"/>
      <c r="E1281" s="34"/>
      <c r="F1281" s="2"/>
      <c r="G1281" s="2"/>
      <c r="H1281" s="2"/>
      <c r="I1281" s="2"/>
      <c r="J1281" s="2"/>
      <c r="K1281" s="2"/>
      <c r="M1281" s="2"/>
      <c r="N1281" s="2"/>
      <c r="O1281" s="2"/>
    </row>
    <row r="1282">
      <c r="A1282" s="2"/>
      <c r="B1282" s="2"/>
      <c r="C1282" s="33"/>
      <c r="D1282" s="33"/>
      <c r="E1282" s="34"/>
      <c r="H1282" s="2"/>
      <c r="I1282" s="2"/>
      <c r="J1282" s="2"/>
      <c r="K1282" s="2"/>
      <c r="M1282" s="2"/>
      <c r="N1282" s="2"/>
      <c r="O1282" s="2"/>
    </row>
    <row r="1283">
      <c r="A1283" s="2"/>
      <c r="B1283" s="2"/>
      <c r="C1283" s="33"/>
      <c r="D1283" s="33"/>
      <c r="E1283" s="34"/>
      <c r="H1283" s="2"/>
      <c r="I1283" s="2"/>
      <c r="J1283" s="2"/>
      <c r="K1283" s="2"/>
      <c r="M1283" s="2"/>
      <c r="N1283" s="2"/>
      <c r="O1283" s="2"/>
    </row>
    <row r="1284">
      <c r="A1284" s="2"/>
      <c r="B1284" s="2"/>
      <c r="C1284" s="33"/>
      <c r="D1284" s="33"/>
      <c r="E1284" s="34"/>
      <c r="H1284" s="2"/>
      <c r="I1284" s="2"/>
      <c r="J1284" s="2"/>
      <c r="K1284" s="2"/>
    </row>
    <row r="1285">
      <c r="A1285" s="2"/>
      <c r="B1285" s="2"/>
      <c r="C1285" s="33"/>
      <c r="D1285" s="33"/>
      <c r="E1285" s="34"/>
      <c r="F1285" s="2"/>
      <c r="G1285" s="2"/>
      <c r="H1285" s="2"/>
      <c r="I1285" s="2"/>
      <c r="J1285" s="2"/>
      <c r="K1285" s="2"/>
      <c r="M1285" s="2"/>
      <c r="N1285" s="2"/>
      <c r="O1285" s="2"/>
    </row>
    <row r="1286">
      <c r="A1286" s="2"/>
      <c r="B1286" s="2"/>
      <c r="C1286" s="33"/>
      <c r="D1286" s="33"/>
      <c r="E1286" s="34"/>
      <c r="H1286" s="2"/>
      <c r="I1286" s="2"/>
      <c r="J1286" s="2"/>
      <c r="K1286" s="2"/>
    </row>
    <row r="1287">
      <c r="A1287" s="2"/>
      <c r="B1287" s="2"/>
      <c r="C1287" s="33"/>
      <c r="D1287" s="33"/>
      <c r="E1287" s="34"/>
      <c r="H1287" s="2"/>
      <c r="I1287" s="2"/>
      <c r="J1287" s="2"/>
      <c r="K1287" s="2"/>
      <c r="M1287" s="2"/>
      <c r="N1287" s="2"/>
      <c r="O1287" s="2"/>
    </row>
    <row r="1288">
      <c r="A1288" s="2"/>
      <c r="B1288" s="2"/>
      <c r="C1288" s="33"/>
      <c r="D1288" s="33"/>
      <c r="E1288" s="34"/>
      <c r="H1288" s="2"/>
      <c r="I1288" s="2"/>
      <c r="J1288" s="2"/>
      <c r="K1288" s="2"/>
      <c r="M1288" s="2"/>
      <c r="N1288" s="2"/>
      <c r="O1288" s="2"/>
    </row>
    <row r="1289">
      <c r="A1289" s="2"/>
      <c r="B1289" s="2"/>
      <c r="C1289" s="33"/>
      <c r="D1289" s="33"/>
      <c r="E1289" s="34"/>
      <c r="H1289" s="2"/>
      <c r="I1289" s="2"/>
      <c r="J1289" s="2"/>
      <c r="K1289" s="2"/>
    </row>
    <row r="1290">
      <c r="A1290" s="2"/>
      <c r="B1290" s="2"/>
      <c r="C1290" s="33"/>
      <c r="D1290" s="33"/>
      <c r="E1290" s="34"/>
      <c r="H1290" s="2"/>
      <c r="I1290" s="2"/>
      <c r="J1290" s="2"/>
      <c r="K1290" s="2"/>
    </row>
    <row r="1291">
      <c r="A1291" s="2"/>
      <c r="B1291" s="2"/>
      <c r="C1291" s="33"/>
      <c r="D1291" s="33"/>
      <c r="E1291" s="34"/>
      <c r="F1291" s="2"/>
      <c r="G1291" s="2"/>
      <c r="H1291" s="2"/>
      <c r="I1291" s="2"/>
      <c r="J1291" s="2"/>
      <c r="K1291" s="2"/>
      <c r="M1291" s="2"/>
      <c r="N1291" s="2"/>
      <c r="O1291" s="2"/>
    </row>
    <row r="1292">
      <c r="A1292" s="2"/>
      <c r="B1292" s="2"/>
      <c r="C1292" s="33"/>
      <c r="D1292" s="33"/>
      <c r="E1292" s="34"/>
      <c r="H1292" s="2"/>
      <c r="I1292" s="2"/>
      <c r="J1292" s="2"/>
      <c r="K1292" s="2"/>
      <c r="M1292" s="2"/>
      <c r="N1292" s="2"/>
      <c r="O1292" s="2"/>
    </row>
    <row r="1293">
      <c r="A1293" s="2"/>
      <c r="B1293" s="2"/>
      <c r="C1293" s="33"/>
      <c r="D1293" s="33"/>
      <c r="E1293" s="34"/>
      <c r="H1293" s="2"/>
      <c r="I1293" s="2"/>
      <c r="J1293" s="2"/>
      <c r="K1293" s="2"/>
      <c r="M1293" s="2"/>
      <c r="N1293" s="2"/>
      <c r="O1293" s="2"/>
    </row>
    <row r="1294">
      <c r="A1294" s="2"/>
      <c r="B1294" s="2"/>
      <c r="C1294" s="33"/>
      <c r="D1294" s="33"/>
      <c r="E1294" s="34"/>
      <c r="G1294" s="2"/>
      <c r="H1294" s="2"/>
      <c r="I1294" s="2"/>
      <c r="J1294" s="2"/>
      <c r="K1294" s="2"/>
      <c r="M1294" s="2"/>
      <c r="N1294" s="2"/>
      <c r="O1294" s="2"/>
    </row>
    <row r="1295">
      <c r="A1295" s="2"/>
      <c r="B1295" s="2"/>
      <c r="C1295" s="33"/>
      <c r="D1295" s="33"/>
      <c r="E1295" s="34"/>
      <c r="H1295" s="2"/>
      <c r="I1295" s="2"/>
      <c r="J1295" s="2"/>
      <c r="K1295" s="2"/>
    </row>
    <row r="1296">
      <c r="A1296" s="2"/>
      <c r="B1296" s="2"/>
      <c r="C1296" s="33"/>
      <c r="D1296" s="33"/>
      <c r="E1296" s="34"/>
      <c r="F1296" s="2"/>
      <c r="H1296" s="2"/>
      <c r="I1296" s="2"/>
      <c r="J1296" s="2"/>
      <c r="K1296" s="2"/>
      <c r="M1296" s="2"/>
      <c r="N1296" s="2"/>
      <c r="O1296" s="2"/>
    </row>
    <row r="1297">
      <c r="A1297" s="2"/>
      <c r="B1297" s="2"/>
      <c r="C1297" s="33"/>
      <c r="D1297" s="33"/>
      <c r="E1297" s="34"/>
      <c r="G1297" s="2"/>
      <c r="H1297" s="2"/>
      <c r="I1297" s="2"/>
      <c r="J1297" s="2"/>
      <c r="K1297" s="2"/>
      <c r="M1297" s="2"/>
      <c r="N1297" s="2"/>
      <c r="O1297" s="2"/>
    </row>
    <row r="1298">
      <c r="A1298" s="2"/>
      <c r="B1298" s="2"/>
      <c r="C1298" s="33"/>
      <c r="D1298" s="33"/>
      <c r="E1298" s="34"/>
      <c r="G1298" s="2"/>
      <c r="H1298" s="2"/>
      <c r="I1298" s="2"/>
      <c r="J1298" s="2"/>
      <c r="K1298" s="2"/>
      <c r="M1298" s="2"/>
      <c r="N1298" s="2"/>
      <c r="O1298" s="2"/>
    </row>
    <row r="1299">
      <c r="A1299" s="2"/>
      <c r="B1299" s="2"/>
      <c r="C1299" s="33"/>
      <c r="D1299" s="33"/>
      <c r="E1299" s="34"/>
      <c r="H1299" s="2"/>
      <c r="I1299" s="2"/>
      <c r="J1299" s="2"/>
      <c r="K1299" s="2"/>
      <c r="M1299" s="2"/>
      <c r="N1299" s="2"/>
      <c r="O1299" s="2"/>
    </row>
    <row r="1300">
      <c r="A1300" s="2"/>
      <c r="B1300" s="2"/>
      <c r="C1300" s="33"/>
      <c r="D1300" s="33"/>
      <c r="E1300" s="34"/>
      <c r="H1300" s="2"/>
      <c r="I1300" s="2"/>
      <c r="J1300" s="2"/>
      <c r="K1300" s="2"/>
    </row>
    <row r="1301">
      <c r="A1301" s="2"/>
      <c r="B1301" s="2"/>
      <c r="C1301" s="33"/>
      <c r="D1301" s="33"/>
      <c r="E1301" s="34"/>
      <c r="F1301" s="2"/>
      <c r="G1301" s="2"/>
      <c r="H1301" s="2"/>
      <c r="I1301" s="2"/>
      <c r="J1301" s="2"/>
      <c r="K1301" s="2"/>
      <c r="M1301" s="2"/>
      <c r="N1301" s="2"/>
      <c r="O1301" s="2"/>
    </row>
    <row r="1302">
      <c r="A1302" s="2"/>
      <c r="B1302" s="2"/>
      <c r="C1302" s="33"/>
      <c r="D1302" s="33"/>
      <c r="E1302" s="34"/>
      <c r="F1302" s="2"/>
      <c r="G1302" s="2"/>
      <c r="H1302" s="2"/>
      <c r="I1302" s="2"/>
      <c r="J1302" s="2"/>
      <c r="K1302" s="2"/>
      <c r="M1302" s="2"/>
      <c r="N1302" s="2"/>
      <c r="O1302" s="2"/>
    </row>
    <row r="1303">
      <c r="A1303" s="2"/>
      <c r="B1303" s="2"/>
      <c r="C1303" s="33"/>
      <c r="D1303" s="33"/>
      <c r="E1303" s="34"/>
      <c r="H1303" s="2"/>
      <c r="I1303" s="2"/>
      <c r="J1303" s="2"/>
      <c r="K1303" s="2"/>
      <c r="M1303" s="2"/>
      <c r="N1303" s="2"/>
      <c r="O1303" s="2"/>
    </row>
    <row r="1304">
      <c r="A1304" s="2"/>
      <c r="B1304" s="2"/>
      <c r="C1304" s="33"/>
      <c r="D1304" s="33"/>
      <c r="E1304" s="34"/>
      <c r="H1304" s="2"/>
      <c r="I1304" s="2"/>
      <c r="J1304" s="2"/>
      <c r="K1304" s="2"/>
      <c r="M1304" s="2"/>
      <c r="N1304" s="2"/>
      <c r="O1304" s="2"/>
    </row>
    <row r="1305">
      <c r="A1305" s="2"/>
      <c r="B1305" s="2"/>
      <c r="C1305" s="33"/>
      <c r="D1305" s="33"/>
      <c r="E1305" s="34"/>
      <c r="H1305" s="2"/>
      <c r="I1305" s="2"/>
      <c r="J1305" s="2"/>
      <c r="K1305" s="2"/>
    </row>
    <row r="1306">
      <c r="A1306" s="2"/>
      <c r="B1306" s="2"/>
      <c r="C1306" s="33"/>
      <c r="D1306" s="33"/>
      <c r="E1306" s="34"/>
      <c r="H1306" s="2"/>
      <c r="I1306" s="2"/>
      <c r="J1306" s="2"/>
      <c r="K1306" s="2"/>
    </row>
    <row r="1307">
      <c r="A1307" s="2"/>
      <c r="B1307" s="2"/>
      <c r="C1307" s="33"/>
      <c r="D1307" s="33"/>
      <c r="E1307" s="34"/>
      <c r="H1307" s="2"/>
      <c r="I1307" s="2"/>
      <c r="J1307" s="2"/>
      <c r="K1307" s="2"/>
      <c r="M1307" s="2"/>
      <c r="N1307" s="2"/>
      <c r="O1307" s="2"/>
    </row>
    <row r="1308">
      <c r="A1308" s="2"/>
      <c r="B1308" s="2"/>
      <c r="C1308" s="33"/>
      <c r="D1308" s="33"/>
      <c r="E1308" s="34"/>
      <c r="H1308" s="2"/>
      <c r="I1308" s="2"/>
      <c r="J1308" s="2"/>
      <c r="K1308" s="2"/>
      <c r="M1308" s="2"/>
      <c r="N1308" s="2"/>
      <c r="O1308" s="2"/>
    </row>
    <row r="1309">
      <c r="A1309" s="2"/>
      <c r="B1309" s="2"/>
      <c r="C1309" s="33"/>
      <c r="D1309" s="33"/>
      <c r="E1309" s="34"/>
      <c r="H1309" s="2"/>
      <c r="I1309" s="2"/>
      <c r="J1309" s="2"/>
      <c r="K1309" s="2"/>
      <c r="M1309" s="2"/>
      <c r="N1309" s="2"/>
      <c r="O1309" s="2"/>
    </row>
    <row r="1310">
      <c r="A1310" s="2"/>
      <c r="B1310" s="2"/>
      <c r="C1310" s="33"/>
      <c r="D1310" s="33"/>
      <c r="E1310" s="34"/>
      <c r="H1310" s="2"/>
      <c r="I1310" s="2"/>
      <c r="J1310" s="2"/>
      <c r="K1310" s="2"/>
      <c r="M1310" s="2"/>
      <c r="N1310" s="2"/>
      <c r="O1310" s="2"/>
    </row>
    <row r="1311">
      <c r="A1311" s="2"/>
      <c r="B1311" s="2"/>
      <c r="C1311" s="33"/>
      <c r="D1311" s="33"/>
      <c r="E1311" s="34"/>
      <c r="H1311" s="2"/>
      <c r="I1311" s="2"/>
      <c r="J1311" s="2"/>
      <c r="K1311" s="2"/>
      <c r="M1311" s="2"/>
      <c r="N1311" s="2"/>
      <c r="O1311" s="2"/>
    </row>
    <row r="1312">
      <c r="A1312" s="2"/>
      <c r="B1312" s="2"/>
      <c r="C1312" s="33"/>
      <c r="D1312" s="33"/>
      <c r="E1312" s="34"/>
      <c r="G1312" s="2"/>
      <c r="H1312" s="2"/>
      <c r="I1312" s="2"/>
      <c r="J1312" s="2"/>
      <c r="K1312" s="2"/>
      <c r="M1312" s="2"/>
      <c r="N1312" s="2"/>
      <c r="O1312" s="2"/>
    </row>
    <row r="1313">
      <c r="A1313" s="2"/>
      <c r="B1313" s="2"/>
      <c r="C1313" s="33"/>
      <c r="D1313" s="33"/>
      <c r="E1313" s="34"/>
      <c r="H1313" s="2"/>
      <c r="I1313" s="2"/>
      <c r="J1313" s="2"/>
      <c r="K1313" s="2"/>
    </row>
    <row r="1314">
      <c r="A1314" s="2"/>
      <c r="B1314" s="2"/>
      <c r="C1314" s="33"/>
      <c r="D1314" s="33"/>
      <c r="E1314" s="34"/>
      <c r="H1314" s="2"/>
      <c r="I1314" s="2"/>
      <c r="J1314" s="2"/>
      <c r="K1314" s="2"/>
      <c r="M1314" s="2"/>
      <c r="N1314" s="2"/>
      <c r="O1314" s="2"/>
    </row>
    <row r="1315">
      <c r="A1315" s="2"/>
      <c r="B1315" s="2"/>
      <c r="C1315" s="33"/>
      <c r="D1315" s="33"/>
      <c r="E1315" s="34"/>
      <c r="H1315" s="2"/>
      <c r="I1315" s="2"/>
      <c r="J1315" s="2"/>
      <c r="K1315" s="2"/>
    </row>
    <row r="1316">
      <c r="A1316" s="2"/>
      <c r="B1316" s="2"/>
      <c r="C1316" s="33"/>
      <c r="D1316" s="33"/>
      <c r="E1316" s="34"/>
      <c r="H1316" s="2"/>
      <c r="I1316" s="2"/>
      <c r="J1316" s="2"/>
      <c r="K1316" s="2"/>
      <c r="M1316" s="2"/>
      <c r="N1316" s="2"/>
      <c r="O1316" s="2"/>
    </row>
    <row r="1317">
      <c r="A1317" s="2"/>
      <c r="B1317" s="2"/>
      <c r="C1317" s="33"/>
      <c r="D1317" s="33"/>
      <c r="E1317" s="34"/>
      <c r="G1317" s="2"/>
      <c r="H1317" s="2"/>
      <c r="I1317" s="2"/>
      <c r="J1317" s="2"/>
      <c r="K1317" s="2"/>
      <c r="M1317" s="2"/>
      <c r="N1317" s="2"/>
      <c r="O1317" s="2"/>
    </row>
    <row r="1318">
      <c r="A1318" s="2"/>
      <c r="B1318" s="2"/>
      <c r="C1318" s="33"/>
      <c r="D1318" s="33"/>
      <c r="E1318" s="34"/>
      <c r="H1318" s="2"/>
      <c r="I1318" s="2"/>
      <c r="J1318" s="2"/>
      <c r="K1318" s="2"/>
    </row>
    <row r="1319">
      <c r="A1319" s="2"/>
      <c r="B1319" s="2"/>
      <c r="C1319" s="33"/>
      <c r="D1319" s="33"/>
      <c r="E1319" s="34"/>
      <c r="G1319" s="2"/>
      <c r="H1319" s="2"/>
      <c r="I1319" s="2"/>
      <c r="J1319" s="2"/>
      <c r="K1319" s="2"/>
      <c r="M1319" s="2"/>
      <c r="N1319" s="2"/>
      <c r="O1319" s="2"/>
    </row>
    <row r="1320">
      <c r="A1320" s="2"/>
      <c r="B1320" s="2"/>
      <c r="C1320" s="33"/>
      <c r="D1320" s="33"/>
      <c r="E1320" s="34"/>
      <c r="H1320" s="2"/>
      <c r="I1320" s="2"/>
      <c r="J1320" s="2"/>
      <c r="K1320" s="2"/>
      <c r="M1320" s="2"/>
      <c r="N1320" s="2"/>
      <c r="O1320" s="2"/>
    </row>
    <row r="1321">
      <c r="A1321" s="2"/>
      <c r="B1321" s="2"/>
      <c r="C1321" s="33"/>
      <c r="D1321" s="33"/>
      <c r="E1321" s="34"/>
      <c r="G1321" s="2"/>
      <c r="H1321" s="2"/>
      <c r="I1321" s="2"/>
      <c r="J1321" s="2"/>
      <c r="K1321" s="2"/>
      <c r="M1321" s="2"/>
      <c r="N1321" s="2"/>
      <c r="O1321" s="2"/>
    </row>
    <row r="1322">
      <c r="A1322" s="2"/>
      <c r="B1322" s="2"/>
      <c r="C1322" s="33"/>
      <c r="D1322" s="33"/>
      <c r="E1322" s="34"/>
      <c r="H1322" s="2"/>
      <c r="I1322" s="2"/>
      <c r="J1322" s="2"/>
      <c r="K1322" s="2"/>
    </row>
    <row r="1323">
      <c r="A1323" s="2"/>
      <c r="B1323" s="2"/>
      <c r="C1323" s="33"/>
      <c r="D1323" s="33"/>
      <c r="E1323" s="34"/>
      <c r="F1323" s="2"/>
      <c r="G1323" s="2"/>
      <c r="H1323" s="2"/>
      <c r="I1323" s="2"/>
      <c r="J1323" s="2"/>
      <c r="K1323" s="2"/>
      <c r="M1323" s="2"/>
      <c r="N1323" s="2"/>
      <c r="O1323" s="2"/>
    </row>
    <row r="1324">
      <c r="A1324" s="2"/>
      <c r="B1324" s="2"/>
      <c r="C1324" s="33"/>
      <c r="D1324" s="33"/>
      <c r="E1324" s="34"/>
      <c r="F1324" s="2"/>
      <c r="G1324" s="2"/>
      <c r="H1324" s="2"/>
      <c r="I1324" s="2"/>
      <c r="J1324" s="2"/>
      <c r="K1324" s="2"/>
      <c r="M1324" s="2"/>
      <c r="N1324" s="2"/>
      <c r="O1324" s="2"/>
    </row>
    <row r="1325">
      <c r="A1325" s="2"/>
      <c r="B1325" s="2"/>
      <c r="C1325" s="33"/>
      <c r="D1325" s="33"/>
      <c r="E1325" s="34"/>
      <c r="H1325" s="2"/>
      <c r="I1325" s="2"/>
      <c r="J1325" s="2"/>
      <c r="K1325" s="2"/>
      <c r="M1325" s="2"/>
      <c r="N1325" s="2"/>
      <c r="O1325" s="2"/>
    </row>
    <row r="1326">
      <c r="A1326" s="2"/>
      <c r="B1326" s="2"/>
      <c r="C1326" s="33"/>
      <c r="D1326" s="33"/>
      <c r="E1326" s="34"/>
      <c r="H1326" s="2"/>
      <c r="I1326" s="2"/>
      <c r="J1326" s="2"/>
      <c r="K1326" s="2"/>
      <c r="M1326" s="2"/>
      <c r="N1326" s="2"/>
      <c r="O1326" s="2"/>
    </row>
    <row r="1327">
      <c r="A1327" s="2"/>
      <c r="B1327" s="2"/>
      <c r="C1327" s="33"/>
      <c r="D1327" s="33"/>
      <c r="E1327" s="34"/>
      <c r="H1327" s="2"/>
      <c r="I1327" s="2"/>
      <c r="J1327" s="2"/>
      <c r="K1327" s="2"/>
    </row>
    <row r="1328">
      <c r="A1328" s="2"/>
      <c r="B1328" s="2"/>
      <c r="C1328" s="33"/>
      <c r="D1328" s="33"/>
      <c r="E1328" s="34"/>
      <c r="F1328" s="2"/>
      <c r="G1328" s="2"/>
      <c r="H1328" s="2"/>
      <c r="I1328" s="2"/>
      <c r="J1328" s="2"/>
      <c r="K1328" s="2"/>
      <c r="M1328" s="2"/>
      <c r="N1328" s="2"/>
      <c r="O1328" s="2"/>
    </row>
    <row r="1329">
      <c r="A1329" s="2"/>
      <c r="B1329" s="2"/>
      <c r="C1329" s="33"/>
      <c r="D1329" s="33"/>
      <c r="E1329" s="34"/>
      <c r="H1329" s="2"/>
      <c r="I1329" s="2"/>
      <c r="J1329" s="2"/>
      <c r="K1329" s="2"/>
    </row>
    <row r="1330">
      <c r="A1330" s="2"/>
      <c r="B1330" s="2"/>
      <c r="C1330" s="33"/>
      <c r="D1330" s="33"/>
      <c r="E1330" s="34"/>
      <c r="H1330" s="2"/>
      <c r="I1330" s="2"/>
      <c r="J1330" s="2"/>
      <c r="K1330" s="2"/>
      <c r="M1330" s="2"/>
      <c r="N1330" s="2"/>
      <c r="O1330" s="2"/>
    </row>
    <row r="1331">
      <c r="A1331" s="2"/>
      <c r="B1331" s="2"/>
      <c r="C1331" s="33"/>
      <c r="D1331" s="33"/>
      <c r="E1331" s="34"/>
      <c r="H1331" s="2"/>
      <c r="I1331" s="2"/>
      <c r="J1331" s="2"/>
      <c r="K1331" s="2"/>
      <c r="M1331" s="2"/>
      <c r="N1331" s="2"/>
      <c r="O1331" s="2"/>
    </row>
    <row r="1332">
      <c r="A1332" s="2"/>
      <c r="B1332" s="2"/>
      <c r="C1332" s="33"/>
      <c r="D1332" s="33"/>
      <c r="E1332" s="34"/>
      <c r="H1332" s="2"/>
      <c r="I1332" s="2"/>
      <c r="J1332" s="2"/>
      <c r="K1332" s="2"/>
      <c r="M1332" s="2"/>
      <c r="N1332" s="2"/>
      <c r="O1332" s="2"/>
    </row>
    <row r="1333">
      <c r="A1333" s="2"/>
      <c r="B1333" s="2"/>
      <c r="C1333" s="33"/>
      <c r="D1333" s="33"/>
      <c r="E1333" s="34"/>
      <c r="H1333" s="2"/>
      <c r="I1333" s="2"/>
      <c r="J1333" s="2"/>
      <c r="K1333" s="2"/>
    </row>
    <row r="1334">
      <c r="A1334" s="2"/>
      <c r="B1334" s="2"/>
      <c r="C1334" s="33"/>
      <c r="D1334" s="33"/>
      <c r="E1334" s="34"/>
      <c r="H1334" s="2"/>
      <c r="I1334" s="2"/>
      <c r="J1334" s="2"/>
      <c r="K1334" s="2"/>
    </row>
    <row r="1335">
      <c r="A1335" s="2"/>
      <c r="B1335" s="2"/>
      <c r="C1335" s="33"/>
      <c r="D1335" s="33"/>
      <c r="E1335" s="34"/>
      <c r="F1335" s="2"/>
      <c r="G1335" s="2"/>
      <c r="H1335" s="2"/>
      <c r="I1335" s="2"/>
      <c r="J1335" s="2"/>
      <c r="K1335" s="2"/>
      <c r="M1335" s="2"/>
      <c r="N1335" s="2"/>
      <c r="O1335" s="2"/>
    </row>
    <row r="1336">
      <c r="A1336" s="2"/>
      <c r="B1336" s="2"/>
      <c r="C1336" s="33"/>
      <c r="D1336" s="33"/>
      <c r="E1336" s="34"/>
      <c r="H1336" s="2"/>
      <c r="I1336" s="2"/>
      <c r="J1336" s="2"/>
      <c r="K1336" s="2"/>
      <c r="M1336" s="2"/>
      <c r="N1336" s="2"/>
      <c r="O1336" s="2"/>
    </row>
    <row r="1337">
      <c r="A1337" s="2"/>
      <c r="B1337" s="2"/>
      <c r="C1337" s="33"/>
      <c r="D1337" s="33"/>
      <c r="E1337" s="34"/>
      <c r="H1337" s="2"/>
      <c r="I1337" s="2"/>
      <c r="J1337" s="2"/>
      <c r="K1337" s="2"/>
      <c r="M1337" s="2"/>
      <c r="N1337" s="2"/>
      <c r="O1337" s="2"/>
    </row>
    <row r="1338">
      <c r="A1338" s="2"/>
      <c r="B1338" s="2"/>
      <c r="C1338" s="33"/>
      <c r="D1338" s="33"/>
      <c r="E1338" s="34"/>
      <c r="G1338" s="2"/>
      <c r="H1338" s="2"/>
      <c r="I1338" s="2"/>
      <c r="J1338" s="2"/>
      <c r="K1338" s="2"/>
      <c r="M1338" s="2"/>
      <c r="N1338" s="2"/>
      <c r="O1338" s="2"/>
    </row>
    <row r="1339">
      <c r="A1339" s="2"/>
      <c r="B1339" s="2"/>
      <c r="C1339" s="33"/>
      <c r="D1339" s="33"/>
      <c r="E1339" s="34"/>
      <c r="H1339" s="2"/>
      <c r="I1339" s="2"/>
      <c r="J1339" s="2"/>
      <c r="K1339" s="2"/>
    </row>
    <row r="1340">
      <c r="A1340" s="2"/>
      <c r="B1340" s="2"/>
      <c r="C1340" s="33"/>
      <c r="D1340" s="33"/>
      <c r="E1340" s="34"/>
      <c r="F1340" s="2"/>
      <c r="H1340" s="2"/>
      <c r="I1340" s="2"/>
      <c r="J1340" s="2"/>
      <c r="K1340" s="2"/>
      <c r="M1340" s="2"/>
      <c r="N1340" s="2"/>
      <c r="O1340" s="2"/>
    </row>
    <row r="1341">
      <c r="A1341" s="2"/>
      <c r="B1341" s="2"/>
      <c r="C1341" s="33"/>
      <c r="D1341" s="33"/>
      <c r="E1341" s="34"/>
      <c r="G1341" s="2"/>
      <c r="H1341" s="2"/>
      <c r="I1341" s="2"/>
      <c r="J1341" s="2"/>
      <c r="K1341" s="2"/>
      <c r="M1341" s="2"/>
      <c r="N1341" s="2"/>
      <c r="O1341" s="2"/>
    </row>
    <row r="1342">
      <c r="A1342" s="2"/>
      <c r="B1342" s="2"/>
      <c r="C1342" s="33"/>
      <c r="D1342" s="33"/>
      <c r="E1342" s="34"/>
      <c r="G1342" s="2"/>
      <c r="H1342" s="2"/>
      <c r="I1342" s="2"/>
      <c r="J1342" s="2"/>
      <c r="K1342" s="2"/>
      <c r="M1342" s="2"/>
      <c r="N1342" s="2"/>
      <c r="O1342" s="2"/>
    </row>
    <row r="1343">
      <c r="A1343" s="2"/>
      <c r="B1343" s="2"/>
      <c r="C1343" s="33"/>
      <c r="D1343" s="33"/>
      <c r="E1343" s="34"/>
      <c r="H1343" s="2"/>
      <c r="I1343" s="2"/>
      <c r="J1343" s="2"/>
      <c r="K1343" s="2"/>
      <c r="M1343" s="2"/>
      <c r="N1343" s="2"/>
      <c r="O1343" s="2"/>
    </row>
    <row r="1344">
      <c r="A1344" s="2"/>
      <c r="B1344" s="2"/>
      <c r="C1344" s="33"/>
      <c r="D1344" s="33"/>
      <c r="E1344" s="34"/>
      <c r="H1344" s="2"/>
      <c r="I1344" s="2"/>
      <c r="J1344" s="2"/>
      <c r="K1344" s="2"/>
    </row>
    <row r="1345">
      <c r="A1345" s="2"/>
      <c r="B1345" s="2"/>
      <c r="C1345" s="33"/>
      <c r="D1345" s="33"/>
      <c r="E1345" s="34"/>
      <c r="F1345" s="2"/>
      <c r="G1345" s="2"/>
      <c r="H1345" s="2"/>
      <c r="I1345" s="2"/>
      <c r="J1345" s="2"/>
      <c r="K1345" s="2"/>
      <c r="M1345" s="2"/>
      <c r="N1345" s="2"/>
      <c r="O1345" s="2"/>
    </row>
    <row r="1346">
      <c r="A1346" s="2"/>
      <c r="B1346" s="2"/>
      <c r="C1346" s="33"/>
      <c r="D1346" s="33"/>
      <c r="E1346" s="34"/>
      <c r="F1346" s="2"/>
      <c r="G1346" s="2"/>
      <c r="H1346" s="2"/>
      <c r="I1346" s="2"/>
      <c r="J1346" s="2"/>
      <c r="K1346" s="2"/>
      <c r="M1346" s="2"/>
      <c r="N1346" s="2"/>
      <c r="O1346" s="2"/>
    </row>
    <row r="1347">
      <c r="A1347" s="2"/>
      <c r="B1347" s="2"/>
      <c r="C1347" s="33"/>
      <c r="D1347" s="33"/>
      <c r="E1347" s="34"/>
      <c r="H1347" s="2"/>
      <c r="I1347" s="2"/>
      <c r="J1347" s="2"/>
      <c r="K1347" s="2"/>
      <c r="M1347" s="2"/>
      <c r="N1347" s="2"/>
      <c r="O1347" s="2"/>
    </row>
    <row r="1348">
      <c r="A1348" s="2"/>
      <c r="B1348" s="2"/>
      <c r="C1348" s="33"/>
      <c r="D1348" s="33"/>
      <c r="E1348" s="34"/>
      <c r="H1348" s="2"/>
      <c r="I1348" s="2"/>
      <c r="J1348" s="2"/>
      <c r="K1348" s="2"/>
      <c r="M1348" s="2"/>
      <c r="N1348" s="2"/>
      <c r="O1348" s="2"/>
    </row>
    <row r="1349">
      <c r="A1349" s="2"/>
      <c r="B1349" s="2"/>
      <c r="C1349" s="33"/>
      <c r="D1349" s="33"/>
      <c r="E1349" s="34"/>
      <c r="H1349" s="2"/>
      <c r="I1349" s="2"/>
      <c r="J1349" s="2"/>
      <c r="K1349" s="2"/>
    </row>
    <row r="1350">
      <c r="A1350" s="2"/>
      <c r="B1350" s="2"/>
      <c r="C1350" s="33"/>
      <c r="D1350" s="33"/>
      <c r="E1350" s="34"/>
      <c r="H1350" s="2"/>
      <c r="I1350" s="2"/>
      <c r="J1350" s="2"/>
      <c r="K1350" s="2"/>
    </row>
    <row r="1351">
      <c r="A1351" s="2"/>
      <c r="B1351" s="2"/>
      <c r="C1351" s="33"/>
      <c r="D1351" s="33"/>
      <c r="E1351" s="34"/>
      <c r="G1351" s="2"/>
      <c r="H1351" s="2"/>
      <c r="I1351" s="2"/>
      <c r="J1351" s="2"/>
      <c r="K1351" s="2"/>
      <c r="M1351" s="2"/>
      <c r="N1351" s="2"/>
      <c r="O1351" s="2"/>
    </row>
    <row r="1352">
      <c r="A1352" s="2"/>
      <c r="B1352" s="2"/>
      <c r="C1352" s="33"/>
      <c r="D1352" s="33"/>
      <c r="E1352" s="34"/>
      <c r="H1352" s="2"/>
      <c r="I1352" s="2"/>
      <c r="J1352" s="2"/>
      <c r="K1352" s="2"/>
      <c r="M1352" s="2"/>
      <c r="N1352" s="2"/>
      <c r="O1352" s="2"/>
    </row>
    <row r="1353">
      <c r="A1353" s="2"/>
      <c r="B1353" s="2"/>
      <c r="C1353" s="33"/>
      <c r="D1353" s="33"/>
      <c r="E1353" s="34"/>
      <c r="H1353" s="2"/>
      <c r="I1353" s="2"/>
      <c r="J1353" s="2"/>
      <c r="K1353" s="2"/>
      <c r="M1353" s="2"/>
      <c r="N1353" s="2"/>
      <c r="O1353" s="2"/>
    </row>
    <row r="1354">
      <c r="A1354" s="2"/>
      <c r="B1354" s="2"/>
      <c r="C1354" s="33"/>
      <c r="D1354" s="33"/>
      <c r="E1354" s="34"/>
      <c r="H1354" s="2"/>
      <c r="I1354" s="2"/>
      <c r="J1354" s="2"/>
      <c r="K1354" s="2"/>
      <c r="M1354" s="2"/>
      <c r="N1354" s="2"/>
      <c r="O1354" s="2"/>
    </row>
    <row r="1355">
      <c r="A1355" s="2"/>
      <c r="B1355" s="2"/>
      <c r="C1355" s="33"/>
      <c r="D1355" s="33"/>
      <c r="E1355" s="34"/>
      <c r="H1355" s="2"/>
      <c r="I1355" s="2"/>
      <c r="J1355" s="2"/>
      <c r="K1355" s="2"/>
    </row>
    <row r="1356">
      <c r="A1356" s="2"/>
      <c r="B1356" s="2"/>
      <c r="C1356" s="33"/>
      <c r="D1356" s="33"/>
      <c r="E1356" s="34"/>
      <c r="H1356" s="2"/>
      <c r="I1356" s="2"/>
      <c r="J1356" s="2"/>
      <c r="K1356" s="2"/>
      <c r="M1356" s="2"/>
      <c r="N1356" s="2"/>
      <c r="O1356" s="2"/>
    </row>
    <row r="1357">
      <c r="A1357" s="2"/>
      <c r="B1357" s="2"/>
      <c r="C1357" s="33"/>
      <c r="D1357" s="33"/>
      <c r="E1357" s="34"/>
      <c r="H1357" s="2"/>
      <c r="I1357" s="2"/>
      <c r="J1357" s="2"/>
      <c r="K1357" s="2"/>
    </row>
    <row r="1358">
      <c r="A1358" s="2"/>
      <c r="B1358" s="2"/>
      <c r="C1358" s="33"/>
      <c r="D1358" s="33"/>
      <c r="E1358" s="34"/>
      <c r="H1358" s="2"/>
      <c r="I1358" s="2"/>
      <c r="J1358" s="2"/>
      <c r="K1358" s="2"/>
      <c r="M1358" s="2"/>
      <c r="N1358" s="2"/>
      <c r="O1358" s="2"/>
    </row>
    <row r="1359">
      <c r="A1359" s="2"/>
      <c r="B1359" s="2"/>
      <c r="C1359" s="33"/>
      <c r="D1359" s="33"/>
      <c r="E1359" s="34"/>
      <c r="G1359" s="2"/>
      <c r="H1359" s="2"/>
      <c r="I1359" s="2"/>
      <c r="J1359" s="2"/>
      <c r="K1359" s="2"/>
      <c r="M1359" s="2"/>
      <c r="N1359" s="2"/>
      <c r="O1359" s="2"/>
    </row>
    <row r="1360">
      <c r="A1360" s="2"/>
      <c r="B1360" s="2"/>
      <c r="C1360" s="33"/>
      <c r="D1360" s="33"/>
      <c r="E1360" s="34"/>
      <c r="H1360" s="2"/>
      <c r="I1360" s="2"/>
      <c r="J1360" s="2"/>
      <c r="K1360" s="2"/>
    </row>
    <row r="1361">
      <c r="A1361" s="2"/>
      <c r="B1361" s="2"/>
      <c r="C1361" s="33"/>
      <c r="D1361" s="33"/>
      <c r="E1361" s="34"/>
      <c r="G1361" s="2"/>
      <c r="H1361" s="2"/>
      <c r="I1361" s="2"/>
      <c r="J1361" s="2"/>
      <c r="K1361" s="2"/>
      <c r="M1361" s="2"/>
      <c r="N1361" s="2"/>
      <c r="O1361" s="2"/>
    </row>
    <row r="1362">
      <c r="A1362" s="2"/>
      <c r="B1362" s="2"/>
      <c r="C1362" s="33"/>
      <c r="D1362" s="33"/>
      <c r="E1362" s="34"/>
      <c r="H1362" s="2"/>
      <c r="I1362" s="2"/>
      <c r="J1362" s="2"/>
      <c r="K1362" s="2"/>
      <c r="M1362" s="2"/>
      <c r="N1362" s="2"/>
      <c r="O1362" s="2"/>
    </row>
    <row r="1363">
      <c r="A1363" s="2"/>
      <c r="B1363" s="2"/>
      <c r="C1363" s="33"/>
      <c r="D1363" s="33"/>
      <c r="E1363" s="34"/>
      <c r="G1363" s="2"/>
      <c r="H1363" s="2"/>
      <c r="I1363" s="2"/>
      <c r="J1363" s="2"/>
      <c r="K1363" s="2"/>
      <c r="M1363" s="2"/>
      <c r="N1363" s="2"/>
      <c r="O1363" s="2"/>
    </row>
    <row r="1364">
      <c r="A1364" s="2"/>
      <c r="B1364" s="2"/>
      <c r="C1364" s="33"/>
      <c r="D1364" s="33"/>
      <c r="E1364" s="34"/>
      <c r="G1364" s="2"/>
      <c r="H1364" s="2"/>
      <c r="I1364" s="2"/>
      <c r="J1364" s="2"/>
      <c r="K1364" s="2"/>
      <c r="M1364" s="2"/>
      <c r="N1364" s="2"/>
      <c r="O1364" s="2"/>
    </row>
    <row r="1365">
      <c r="A1365" s="2"/>
      <c r="B1365" s="2"/>
      <c r="C1365" s="33"/>
      <c r="D1365" s="33"/>
      <c r="E1365" s="34"/>
      <c r="H1365" s="2"/>
      <c r="I1365" s="2"/>
      <c r="J1365" s="2"/>
      <c r="K1365" s="2"/>
    </row>
    <row r="1366">
      <c r="A1366" s="2"/>
      <c r="B1366" s="2"/>
      <c r="C1366" s="33"/>
      <c r="D1366" s="33"/>
      <c r="E1366" s="34"/>
      <c r="F1366" s="2"/>
      <c r="G1366" s="2"/>
      <c r="H1366" s="2"/>
      <c r="I1366" s="2"/>
      <c r="J1366" s="2"/>
      <c r="K1366" s="2"/>
      <c r="M1366" s="2"/>
      <c r="N1366" s="2"/>
      <c r="O1366" s="2"/>
    </row>
    <row r="1367">
      <c r="A1367" s="2"/>
      <c r="B1367" s="2"/>
      <c r="C1367" s="33"/>
      <c r="D1367" s="33"/>
      <c r="E1367" s="34"/>
      <c r="F1367" s="2"/>
      <c r="G1367" s="2"/>
      <c r="H1367" s="2"/>
      <c r="I1367" s="2"/>
      <c r="J1367" s="2"/>
      <c r="K1367" s="2"/>
      <c r="M1367" s="2"/>
      <c r="N1367" s="2"/>
      <c r="O1367" s="2"/>
    </row>
    <row r="1368">
      <c r="A1368" s="2"/>
      <c r="B1368" s="2"/>
      <c r="C1368" s="33"/>
      <c r="D1368" s="33"/>
      <c r="E1368" s="34"/>
      <c r="H1368" s="2"/>
      <c r="I1368" s="2"/>
      <c r="J1368" s="2"/>
      <c r="K1368" s="2"/>
      <c r="M1368" s="2"/>
      <c r="N1368" s="2"/>
      <c r="O1368" s="2"/>
    </row>
    <row r="1369">
      <c r="A1369" s="2"/>
      <c r="B1369" s="2"/>
      <c r="C1369" s="33"/>
      <c r="D1369" s="33"/>
      <c r="E1369" s="34"/>
      <c r="H1369" s="2"/>
      <c r="I1369" s="2"/>
      <c r="J1369" s="2"/>
      <c r="K1369" s="2"/>
      <c r="M1369" s="2"/>
      <c r="N1369" s="2"/>
      <c r="O1369" s="2"/>
    </row>
    <row r="1370">
      <c r="A1370" s="2"/>
      <c r="B1370" s="2"/>
      <c r="C1370" s="33"/>
      <c r="D1370" s="33"/>
      <c r="E1370" s="34"/>
      <c r="H1370" s="2"/>
      <c r="I1370" s="2"/>
      <c r="J1370" s="2"/>
      <c r="K1370" s="2"/>
    </row>
    <row r="1371">
      <c r="A1371" s="2"/>
      <c r="B1371" s="2"/>
      <c r="C1371" s="33"/>
      <c r="D1371" s="33"/>
      <c r="E1371" s="34"/>
      <c r="F1371" s="2"/>
      <c r="G1371" s="2"/>
      <c r="H1371" s="2"/>
      <c r="I1371" s="2"/>
      <c r="J1371" s="2"/>
      <c r="K1371" s="2"/>
      <c r="M1371" s="2"/>
      <c r="N1371" s="2"/>
      <c r="O1371" s="2"/>
    </row>
    <row r="1372">
      <c r="A1372" s="2"/>
      <c r="B1372" s="2"/>
      <c r="C1372" s="33"/>
      <c r="D1372" s="33"/>
      <c r="E1372" s="34"/>
      <c r="H1372" s="2"/>
      <c r="I1372" s="2"/>
      <c r="J1372" s="2"/>
      <c r="K1372" s="2"/>
    </row>
    <row r="1373">
      <c r="A1373" s="2"/>
      <c r="B1373" s="2"/>
      <c r="C1373" s="33"/>
      <c r="D1373" s="33"/>
      <c r="E1373" s="34"/>
      <c r="G1373" s="2"/>
      <c r="H1373" s="2"/>
      <c r="I1373" s="2"/>
      <c r="J1373" s="2"/>
      <c r="K1373" s="2"/>
      <c r="M1373" s="2"/>
      <c r="N1373" s="2"/>
      <c r="O1373" s="2"/>
    </row>
    <row r="1374">
      <c r="A1374" s="2"/>
      <c r="B1374" s="2"/>
      <c r="C1374" s="33"/>
      <c r="D1374" s="33"/>
      <c r="E1374" s="34"/>
      <c r="H1374" s="2"/>
      <c r="I1374" s="2"/>
      <c r="J1374" s="2"/>
      <c r="K1374" s="2"/>
      <c r="M1374" s="2"/>
      <c r="N1374" s="2"/>
      <c r="O1374" s="2"/>
    </row>
    <row r="1375">
      <c r="A1375" s="2"/>
      <c r="B1375" s="2"/>
      <c r="C1375" s="33"/>
      <c r="D1375" s="33"/>
      <c r="E1375" s="34"/>
      <c r="H1375" s="2"/>
      <c r="I1375" s="2"/>
      <c r="J1375" s="2"/>
      <c r="K1375" s="2"/>
      <c r="M1375" s="2"/>
      <c r="N1375" s="2"/>
      <c r="O1375" s="2"/>
    </row>
    <row r="1376">
      <c r="A1376" s="2"/>
      <c r="B1376" s="2"/>
      <c r="C1376" s="33"/>
      <c r="D1376" s="33"/>
      <c r="E1376" s="34"/>
      <c r="H1376" s="2"/>
      <c r="I1376" s="2"/>
      <c r="J1376" s="2"/>
      <c r="K1376" s="2"/>
    </row>
    <row r="1377">
      <c r="A1377" s="2"/>
      <c r="B1377" s="2"/>
      <c r="C1377" s="33"/>
      <c r="D1377" s="33"/>
      <c r="E1377" s="34"/>
      <c r="G1377" s="2"/>
      <c r="H1377" s="2"/>
      <c r="I1377" s="2"/>
      <c r="J1377" s="2"/>
      <c r="K1377" s="2"/>
      <c r="M1377" s="2"/>
      <c r="N1377" s="2"/>
      <c r="O1377" s="2"/>
    </row>
    <row r="1378">
      <c r="A1378" s="2"/>
      <c r="B1378" s="2"/>
      <c r="C1378" s="33"/>
      <c r="D1378" s="33"/>
      <c r="E1378" s="34"/>
      <c r="H1378" s="2"/>
      <c r="I1378" s="2"/>
      <c r="J1378" s="2"/>
      <c r="K1378" s="2"/>
    </row>
    <row r="1379">
      <c r="A1379" s="2"/>
      <c r="B1379" s="2"/>
      <c r="C1379" s="33"/>
      <c r="D1379" s="33"/>
      <c r="E1379" s="34"/>
      <c r="F1379" s="2"/>
      <c r="G1379" s="2"/>
      <c r="H1379" s="2"/>
      <c r="I1379" s="2"/>
      <c r="J1379" s="2"/>
      <c r="K1379" s="2"/>
      <c r="M1379" s="2"/>
      <c r="N1379" s="2"/>
      <c r="O1379" s="2"/>
    </row>
    <row r="1380">
      <c r="A1380" s="2"/>
      <c r="B1380" s="2"/>
      <c r="C1380" s="33"/>
      <c r="D1380" s="33"/>
      <c r="E1380" s="34"/>
      <c r="H1380" s="2"/>
      <c r="I1380" s="2"/>
      <c r="J1380" s="2"/>
      <c r="K1380" s="2"/>
      <c r="M1380" s="2"/>
      <c r="N1380" s="2"/>
      <c r="O1380" s="2"/>
    </row>
    <row r="1381">
      <c r="A1381" s="2"/>
      <c r="B1381" s="2"/>
      <c r="C1381" s="33"/>
      <c r="D1381" s="33"/>
      <c r="E1381" s="34"/>
      <c r="H1381" s="2"/>
      <c r="I1381" s="2"/>
      <c r="J1381" s="2"/>
      <c r="K1381" s="2"/>
      <c r="M1381" s="2"/>
      <c r="N1381" s="2"/>
      <c r="O1381" s="2"/>
    </row>
    <row r="1382">
      <c r="A1382" s="2"/>
      <c r="B1382" s="2"/>
      <c r="C1382" s="33"/>
      <c r="D1382" s="33"/>
      <c r="E1382" s="34"/>
      <c r="G1382" s="2"/>
      <c r="H1382" s="2"/>
      <c r="I1382" s="2"/>
      <c r="J1382" s="2"/>
      <c r="K1382" s="2"/>
      <c r="M1382" s="2"/>
      <c r="N1382" s="2"/>
      <c r="O1382" s="2"/>
    </row>
    <row r="1383">
      <c r="A1383" s="2"/>
      <c r="B1383" s="2"/>
      <c r="C1383" s="33"/>
      <c r="D1383" s="33"/>
      <c r="E1383" s="34"/>
      <c r="H1383" s="2"/>
      <c r="I1383" s="2"/>
      <c r="J1383" s="2"/>
      <c r="K1383" s="2"/>
    </row>
    <row r="1384">
      <c r="A1384" s="2"/>
      <c r="B1384" s="2"/>
      <c r="C1384" s="33"/>
      <c r="D1384" s="33"/>
      <c r="E1384" s="34"/>
      <c r="F1384" s="2"/>
      <c r="H1384" s="2"/>
      <c r="I1384" s="2"/>
      <c r="J1384" s="2"/>
      <c r="K1384" s="2"/>
      <c r="M1384" s="2"/>
      <c r="N1384" s="2"/>
      <c r="O1384" s="2"/>
    </row>
    <row r="1385">
      <c r="A1385" s="2"/>
      <c r="B1385" s="2"/>
      <c r="C1385" s="33"/>
      <c r="D1385" s="33"/>
      <c r="E1385" s="34"/>
      <c r="G1385" s="2"/>
      <c r="H1385" s="2"/>
      <c r="I1385" s="2"/>
      <c r="J1385" s="2"/>
      <c r="K1385" s="2"/>
      <c r="M1385" s="2"/>
      <c r="N1385" s="2"/>
      <c r="O1385" s="2"/>
    </row>
    <row r="1386">
      <c r="A1386" s="2"/>
      <c r="B1386" s="2"/>
      <c r="C1386" s="33"/>
      <c r="D1386" s="33"/>
      <c r="E1386" s="34"/>
      <c r="G1386" s="2"/>
      <c r="H1386" s="2"/>
      <c r="I1386" s="2"/>
      <c r="J1386" s="2"/>
      <c r="K1386" s="2"/>
      <c r="M1386" s="2"/>
      <c r="N1386" s="2"/>
      <c r="O1386" s="2"/>
    </row>
    <row r="1387">
      <c r="A1387" s="2"/>
      <c r="B1387" s="2"/>
      <c r="C1387" s="33"/>
      <c r="D1387" s="33"/>
      <c r="E1387" s="34"/>
      <c r="H1387" s="2"/>
      <c r="I1387" s="2"/>
      <c r="J1387" s="2"/>
      <c r="K1387" s="2"/>
      <c r="M1387" s="2"/>
      <c r="N1387" s="2"/>
      <c r="O1387" s="2"/>
    </row>
    <row r="1388">
      <c r="A1388" s="2"/>
      <c r="B1388" s="2"/>
      <c r="C1388" s="33"/>
      <c r="D1388" s="33"/>
      <c r="E1388" s="34"/>
      <c r="H1388" s="2"/>
      <c r="I1388" s="2"/>
      <c r="J1388" s="2"/>
      <c r="K1388" s="2"/>
    </row>
    <row r="1389">
      <c r="A1389" s="2"/>
      <c r="B1389" s="2"/>
      <c r="C1389" s="33"/>
      <c r="D1389" s="33"/>
      <c r="E1389" s="34"/>
      <c r="F1389" s="2"/>
      <c r="G1389" s="2"/>
      <c r="H1389" s="2"/>
      <c r="I1389" s="2"/>
      <c r="J1389" s="2"/>
      <c r="K1389" s="2"/>
      <c r="M1389" s="2"/>
      <c r="N1389" s="2"/>
      <c r="O1389" s="2"/>
    </row>
    <row r="1390">
      <c r="A1390" s="2"/>
      <c r="B1390" s="2"/>
      <c r="C1390" s="33"/>
      <c r="D1390" s="33"/>
      <c r="E1390" s="34"/>
      <c r="F1390" s="2"/>
      <c r="G1390" s="2"/>
      <c r="H1390" s="2"/>
      <c r="I1390" s="2"/>
      <c r="J1390" s="2"/>
      <c r="K1390" s="2"/>
      <c r="M1390" s="2"/>
      <c r="N1390" s="2"/>
      <c r="O1390" s="2"/>
    </row>
    <row r="1391">
      <c r="A1391" s="2"/>
      <c r="B1391" s="2"/>
      <c r="C1391" s="33"/>
      <c r="D1391" s="33"/>
      <c r="E1391" s="34"/>
      <c r="H1391" s="2"/>
      <c r="I1391" s="2"/>
      <c r="J1391" s="2"/>
      <c r="K1391" s="2"/>
      <c r="M1391" s="2"/>
      <c r="N1391" s="2"/>
      <c r="O1391" s="2"/>
    </row>
    <row r="1392">
      <c r="A1392" s="2"/>
      <c r="B1392" s="2"/>
      <c r="C1392" s="33"/>
      <c r="D1392" s="33"/>
      <c r="E1392" s="34"/>
      <c r="H1392" s="2"/>
      <c r="I1392" s="2"/>
      <c r="J1392" s="2"/>
      <c r="K1392" s="2"/>
      <c r="M1392" s="2"/>
      <c r="N1392" s="2"/>
      <c r="O1392" s="2"/>
    </row>
    <row r="1393">
      <c r="A1393" s="2"/>
      <c r="B1393" s="2"/>
      <c r="C1393" s="33"/>
      <c r="D1393" s="33"/>
      <c r="E1393" s="34"/>
      <c r="H1393" s="2"/>
      <c r="I1393" s="2"/>
      <c r="J1393" s="2"/>
      <c r="K1393" s="2"/>
    </row>
    <row r="1394">
      <c r="A1394" s="2"/>
      <c r="B1394" s="2"/>
      <c r="C1394" s="33"/>
      <c r="D1394" s="33"/>
      <c r="E1394" s="34"/>
      <c r="H1394" s="2"/>
      <c r="I1394" s="2"/>
      <c r="J1394" s="2"/>
      <c r="K1394" s="2"/>
    </row>
    <row r="1395">
      <c r="A1395" s="2"/>
      <c r="B1395" s="2"/>
      <c r="C1395" s="33"/>
      <c r="D1395" s="33"/>
      <c r="E1395" s="34"/>
      <c r="H1395" s="2"/>
      <c r="I1395" s="2"/>
      <c r="J1395" s="2"/>
      <c r="K1395" s="2"/>
      <c r="M1395" s="2"/>
      <c r="N1395" s="2"/>
      <c r="O1395" s="2"/>
    </row>
    <row r="1396">
      <c r="A1396" s="2"/>
      <c r="B1396" s="2"/>
      <c r="C1396" s="33"/>
      <c r="D1396" s="33"/>
      <c r="E1396" s="34"/>
      <c r="G1396" s="2"/>
      <c r="H1396" s="2"/>
      <c r="I1396" s="2"/>
      <c r="J1396" s="2"/>
      <c r="K1396" s="2"/>
      <c r="M1396" s="2"/>
      <c r="N1396" s="2"/>
      <c r="O1396" s="2"/>
    </row>
    <row r="1397">
      <c r="A1397" s="2"/>
      <c r="B1397" s="2"/>
      <c r="C1397" s="33"/>
      <c r="D1397" s="33"/>
      <c r="E1397" s="34"/>
      <c r="H1397" s="2"/>
      <c r="I1397" s="2"/>
      <c r="J1397" s="2"/>
      <c r="K1397" s="2"/>
      <c r="M1397" s="2"/>
      <c r="N1397" s="2"/>
      <c r="O1397" s="2"/>
    </row>
    <row r="1398">
      <c r="A1398" s="2"/>
      <c r="B1398" s="2"/>
      <c r="C1398" s="33"/>
      <c r="D1398" s="33"/>
      <c r="E1398" s="34"/>
      <c r="H1398" s="2"/>
      <c r="I1398" s="2"/>
      <c r="J1398" s="2"/>
      <c r="K1398" s="2"/>
      <c r="M1398" s="2"/>
      <c r="N1398" s="2"/>
      <c r="O1398" s="2"/>
    </row>
    <row r="1399">
      <c r="A1399" s="2"/>
      <c r="B1399" s="2"/>
      <c r="C1399" s="33"/>
      <c r="D1399" s="33"/>
      <c r="E1399" s="34"/>
      <c r="H1399" s="2"/>
      <c r="I1399" s="2"/>
      <c r="J1399" s="2"/>
      <c r="K1399" s="2"/>
      <c r="M1399" s="2"/>
      <c r="N1399" s="2"/>
      <c r="O1399" s="2"/>
    </row>
    <row r="1400">
      <c r="A1400" s="2"/>
      <c r="B1400" s="2"/>
      <c r="C1400" s="33"/>
      <c r="D1400" s="33"/>
      <c r="E1400" s="34"/>
      <c r="H1400" s="2"/>
      <c r="I1400" s="2"/>
      <c r="J1400" s="2"/>
      <c r="K1400" s="2"/>
      <c r="M1400" s="2"/>
      <c r="N1400" s="2"/>
      <c r="O1400" s="2"/>
    </row>
    <row r="1401">
      <c r="A1401" s="2"/>
      <c r="B1401" s="2"/>
      <c r="C1401" s="33"/>
      <c r="D1401" s="33"/>
      <c r="E1401" s="34"/>
      <c r="H1401" s="2"/>
      <c r="I1401" s="2"/>
      <c r="J1401" s="2"/>
      <c r="K1401" s="2"/>
    </row>
    <row r="1402">
      <c r="A1402" s="2"/>
      <c r="B1402" s="2"/>
      <c r="C1402" s="33"/>
      <c r="D1402" s="33"/>
      <c r="E1402" s="34"/>
      <c r="H1402" s="2"/>
      <c r="I1402" s="2"/>
      <c r="J1402" s="2"/>
      <c r="K1402" s="2"/>
    </row>
    <row r="1403">
      <c r="A1403" s="2"/>
      <c r="B1403" s="2"/>
      <c r="C1403" s="33"/>
      <c r="D1403" s="33"/>
      <c r="E1403" s="34"/>
      <c r="H1403" s="2"/>
      <c r="I1403" s="2"/>
      <c r="J1403" s="2"/>
      <c r="K1403" s="2"/>
      <c r="M1403" s="2"/>
      <c r="N1403" s="2"/>
      <c r="O1403" s="2"/>
    </row>
    <row r="1404">
      <c r="A1404" s="2"/>
      <c r="B1404" s="2"/>
      <c r="C1404" s="33"/>
      <c r="D1404" s="33"/>
      <c r="E1404" s="34"/>
      <c r="G1404" s="2"/>
      <c r="H1404" s="2"/>
      <c r="I1404" s="2"/>
      <c r="J1404" s="2"/>
      <c r="K1404" s="2"/>
      <c r="M1404" s="2"/>
      <c r="N1404" s="2"/>
      <c r="O1404" s="2"/>
    </row>
    <row r="1405">
      <c r="A1405" s="2"/>
      <c r="B1405" s="2"/>
      <c r="C1405" s="33"/>
      <c r="D1405" s="33"/>
      <c r="E1405" s="34"/>
      <c r="H1405" s="2"/>
      <c r="I1405" s="2"/>
      <c r="J1405" s="2"/>
      <c r="K1405" s="2"/>
    </row>
    <row r="1406">
      <c r="A1406" s="2"/>
      <c r="B1406" s="2"/>
      <c r="C1406" s="33"/>
      <c r="D1406" s="33"/>
      <c r="E1406" s="34"/>
      <c r="G1406" s="2"/>
      <c r="H1406" s="2"/>
      <c r="I1406" s="2"/>
      <c r="J1406" s="2"/>
      <c r="K1406" s="2"/>
      <c r="M1406" s="2"/>
      <c r="N1406" s="2"/>
      <c r="O1406" s="2"/>
    </row>
    <row r="1407">
      <c r="A1407" s="2"/>
      <c r="B1407" s="2"/>
      <c r="C1407" s="33"/>
      <c r="D1407" s="33"/>
      <c r="E1407" s="34"/>
      <c r="H1407" s="2"/>
      <c r="I1407" s="2"/>
      <c r="J1407" s="2"/>
      <c r="K1407" s="2"/>
      <c r="M1407" s="2"/>
      <c r="N1407" s="2"/>
      <c r="O1407" s="2"/>
    </row>
    <row r="1408">
      <c r="A1408" s="2"/>
      <c r="B1408" s="2"/>
      <c r="C1408" s="33"/>
      <c r="D1408" s="33"/>
      <c r="E1408" s="34"/>
      <c r="G1408" s="2"/>
      <c r="H1408" s="2"/>
      <c r="I1408" s="2"/>
      <c r="J1408" s="2"/>
      <c r="K1408" s="2"/>
      <c r="M1408" s="2"/>
      <c r="N1408" s="2"/>
      <c r="O1408" s="2"/>
    </row>
    <row r="1409">
      <c r="A1409" s="2"/>
      <c r="B1409" s="2"/>
      <c r="C1409" s="33"/>
      <c r="D1409" s="33"/>
      <c r="E1409" s="34"/>
      <c r="H1409" s="2"/>
      <c r="I1409" s="2"/>
      <c r="J1409" s="2"/>
      <c r="K1409" s="2"/>
    </row>
    <row r="1410">
      <c r="A1410" s="2"/>
      <c r="B1410" s="2"/>
      <c r="C1410" s="33"/>
      <c r="D1410" s="33"/>
      <c r="E1410" s="34"/>
      <c r="F1410" s="2"/>
      <c r="G1410" s="2"/>
      <c r="H1410" s="2"/>
      <c r="I1410" s="2"/>
      <c r="J1410" s="2"/>
      <c r="K1410" s="2"/>
      <c r="M1410" s="2"/>
      <c r="N1410" s="2"/>
      <c r="O1410" s="2"/>
    </row>
    <row r="1411">
      <c r="A1411" s="2"/>
      <c r="B1411" s="2"/>
      <c r="C1411" s="33"/>
      <c r="D1411" s="33"/>
      <c r="E1411" s="34"/>
      <c r="F1411" s="2"/>
      <c r="G1411" s="2"/>
      <c r="H1411" s="2"/>
      <c r="I1411" s="2"/>
      <c r="J1411" s="2"/>
      <c r="K1411" s="2"/>
      <c r="M1411" s="2"/>
      <c r="N1411" s="2"/>
      <c r="O1411" s="2"/>
    </row>
    <row r="1412">
      <c r="A1412" s="2"/>
      <c r="B1412" s="2"/>
      <c r="C1412" s="33"/>
      <c r="D1412" s="33"/>
      <c r="E1412" s="34"/>
      <c r="H1412" s="2"/>
      <c r="I1412" s="2"/>
      <c r="J1412" s="2"/>
      <c r="K1412" s="2"/>
      <c r="M1412" s="2"/>
      <c r="N1412" s="2"/>
      <c r="O1412" s="2"/>
    </row>
    <row r="1413">
      <c r="A1413" s="2"/>
      <c r="B1413" s="2"/>
      <c r="C1413" s="33"/>
      <c r="D1413" s="33"/>
      <c r="E1413" s="34"/>
      <c r="H1413" s="2"/>
      <c r="I1413" s="2"/>
      <c r="J1413" s="2"/>
      <c r="K1413" s="2"/>
      <c r="M1413" s="2"/>
      <c r="N1413" s="2"/>
      <c r="O1413" s="2"/>
    </row>
    <row r="1414">
      <c r="A1414" s="2"/>
      <c r="B1414" s="2"/>
      <c r="C1414" s="33"/>
      <c r="D1414" s="33"/>
      <c r="E1414" s="34"/>
      <c r="H1414" s="2"/>
      <c r="I1414" s="2"/>
      <c r="J1414" s="2"/>
      <c r="K1414" s="2"/>
    </row>
    <row r="1415">
      <c r="A1415" s="2"/>
      <c r="B1415" s="2"/>
      <c r="C1415" s="33"/>
      <c r="D1415" s="33"/>
      <c r="E1415" s="34"/>
      <c r="F1415" s="2"/>
      <c r="G1415" s="2"/>
      <c r="H1415" s="2"/>
      <c r="I1415" s="2"/>
      <c r="J1415" s="2"/>
      <c r="K1415" s="2"/>
      <c r="M1415" s="2"/>
      <c r="N1415" s="2"/>
      <c r="O1415" s="2"/>
    </row>
    <row r="1416">
      <c r="A1416" s="2"/>
      <c r="B1416" s="2"/>
      <c r="C1416" s="33"/>
      <c r="D1416" s="33"/>
      <c r="E1416" s="34"/>
      <c r="H1416" s="2"/>
      <c r="I1416" s="2"/>
      <c r="J1416" s="2"/>
      <c r="K1416" s="2"/>
    </row>
    <row r="1417">
      <c r="A1417" s="2"/>
      <c r="B1417" s="2"/>
      <c r="C1417" s="33"/>
      <c r="D1417" s="33"/>
      <c r="E1417" s="34"/>
      <c r="F1417" s="2"/>
      <c r="H1417" s="2"/>
      <c r="I1417" s="2"/>
      <c r="J1417" s="2"/>
      <c r="K1417" s="2"/>
      <c r="M1417" s="2"/>
      <c r="N1417" s="2"/>
      <c r="O1417" s="2"/>
    </row>
    <row r="1418">
      <c r="A1418" s="2"/>
      <c r="B1418" s="2"/>
      <c r="C1418" s="33"/>
      <c r="D1418" s="33"/>
      <c r="E1418" s="34"/>
      <c r="H1418" s="2"/>
      <c r="I1418" s="2"/>
      <c r="J1418" s="2"/>
      <c r="K1418" s="2"/>
      <c r="M1418" s="2"/>
      <c r="N1418" s="2"/>
      <c r="O1418" s="2"/>
    </row>
    <row r="1419">
      <c r="A1419" s="2"/>
      <c r="B1419" s="2"/>
      <c r="C1419" s="33"/>
      <c r="D1419" s="33"/>
      <c r="E1419" s="34"/>
      <c r="H1419" s="2"/>
      <c r="I1419" s="2"/>
      <c r="J1419" s="2"/>
      <c r="K1419" s="2"/>
      <c r="M1419" s="2"/>
      <c r="N1419" s="2"/>
      <c r="O1419" s="2"/>
    </row>
    <row r="1420">
      <c r="A1420" s="2"/>
      <c r="B1420" s="2"/>
      <c r="C1420" s="33"/>
      <c r="D1420" s="33"/>
      <c r="E1420" s="34"/>
      <c r="G1420" s="2"/>
      <c r="H1420" s="2"/>
      <c r="I1420" s="2"/>
      <c r="J1420" s="2"/>
      <c r="K1420" s="2"/>
      <c r="M1420" s="2"/>
      <c r="N1420" s="2"/>
      <c r="O1420" s="2"/>
    </row>
    <row r="1421">
      <c r="A1421" s="2"/>
      <c r="B1421" s="2"/>
      <c r="C1421" s="33"/>
      <c r="D1421" s="33"/>
      <c r="E1421" s="34"/>
      <c r="H1421" s="2"/>
      <c r="I1421" s="2"/>
      <c r="J1421" s="2"/>
      <c r="K1421" s="2"/>
    </row>
    <row r="1422">
      <c r="A1422" s="2"/>
      <c r="B1422" s="2"/>
      <c r="C1422" s="33"/>
      <c r="D1422" s="33"/>
      <c r="E1422" s="34"/>
      <c r="H1422" s="2"/>
      <c r="I1422" s="2"/>
      <c r="J1422" s="2"/>
      <c r="K1422" s="2"/>
      <c r="M1422" s="2"/>
      <c r="N1422" s="2"/>
      <c r="O1422" s="2"/>
    </row>
    <row r="1423">
      <c r="A1423" s="2"/>
      <c r="B1423" s="2"/>
      <c r="C1423" s="33"/>
      <c r="D1423" s="33"/>
      <c r="E1423" s="34"/>
      <c r="H1423" s="2"/>
      <c r="I1423" s="2"/>
      <c r="J1423" s="2"/>
      <c r="K1423" s="2"/>
    </row>
    <row r="1424">
      <c r="A1424" s="2"/>
      <c r="B1424" s="2"/>
      <c r="C1424" s="33"/>
      <c r="D1424" s="33"/>
      <c r="E1424" s="34"/>
      <c r="F1424" s="2"/>
      <c r="G1424" s="2"/>
      <c r="H1424" s="2"/>
      <c r="I1424" s="2"/>
      <c r="J1424" s="2"/>
      <c r="K1424" s="2"/>
      <c r="M1424" s="2"/>
      <c r="N1424" s="2"/>
      <c r="O1424" s="2"/>
    </row>
    <row r="1425">
      <c r="A1425" s="2"/>
      <c r="B1425" s="2"/>
      <c r="C1425" s="33"/>
      <c r="D1425" s="33"/>
      <c r="E1425" s="34"/>
      <c r="H1425" s="2"/>
      <c r="I1425" s="2"/>
      <c r="J1425" s="2"/>
      <c r="K1425" s="2"/>
      <c r="M1425" s="2"/>
      <c r="N1425" s="2"/>
      <c r="O1425" s="2"/>
    </row>
    <row r="1426">
      <c r="A1426" s="2"/>
      <c r="B1426" s="2"/>
      <c r="C1426" s="33"/>
      <c r="D1426" s="33"/>
      <c r="E1426" s="34"/>
      <c r="H1426" s="2"/>
      <c r="I1426" s="2"/>
      <c r="J1426" s="2"/>
      <c r="K1426" s="2"/>
      <c r="M1426" s="2"/>
      <c r="N1426" s="2"/>
      <c r="O1426" s="2"/>
    </row>
    <row r="1427">
      <c r="A1427" s="2"/>
      <c r="B1427" s="2"/>
      <c r="C1427" s="33"/>
      <c r="D1427" s="33"/>
      <c r="E1427" s="34"/>
      <c r="G1427" s="2"/>
      <c r="H1427" s="2"/>
      <c r="I1427" s="2"/>
      <c r="J1427" s="2"/>
      <c r="K1427" s="2"/>
      <c r="M1427" s="2"/>
      <c r="N1427" s="2"/>
      <c r="O1427" s="2"/>
    </row>
    <row r="1428">
      <c r="A1428" s="2"/>
      <c r="B1428" s="2"/>
      <c r="C1428" s="33"/>
      <c r="D1428" s="33"/>
      <c r="E1428" s="34"/>
      <c r="H1428" s="2"/>
      <c r="I1428" s="2"/>
      <c r="J1428" s="2"/>
      <c r="K1428" s="2"/>
    </row>
    <row r="1429">
      <c r="A1429" s="2"/>
      <c r="B1429" s="2"/>
      <c r="C1429" s="33"/>
      <c r="D1429" s="33"/>
      <c r="E1429" s="34"/>
      <c r="F1429" s="2"/>
      <c r="H1429" s="2"/>
      <c r="I1429" s="2"/>
      <c r="J1429" s="2"/>
      <c r="K1429" s="2"/>
      <c r="M1429" s="2"/>
      <c r="N1429" s="2"/>
      <c r="O1429" s="2"/>
    </row>
    <row r="1430">
      <c r="A1430" s="2"/>
      <c r="B1430" s="2"/>
      <c r="C1430" s="33"/>
      <c r="D1430" s="33"/>
      <c r="E1430" s="34"/>
      <c r="G1430" s="2"/>
      <c r="H1430" s="2"/>
      <c r="I1430" s="2"/>
      <c r="J1430" s="2"/>
      <c r="K1430" s="2"/>
      <c r="M1430" s="2"/>
      <c r="N1430" s="2"/>
      <c r="O1430" s="2"/>
    </row>
    <row r="1431">
      <c r="A1431" s="2"/>
      <c r="B1431" s="2"/>
      <c r="C1431" s="33"/>
      <c r="D1431" s="33"/>
      <c r="E1431" s="34"/>
      <c r="G1431" s="2"/>
      <c r="H1431" s="2"/>
      <c r="I1431" s="2"/>
      <c r="J1431" s="2"/>
      <c r="K1431" s="2"/>
      <c r="M1431" s="2"/>
      <c r="N1431" s="2"/>
      <c r="O1431" s="2"/>
    </row>
    <row r="1432">
      <c r="A1432" s="2"/>
      <c r="B1432" s="2"/>
      <c r="C1432" s="33"/>
      <c r="D1432" s="33"/>
      <c r="E1432" s="34"/>
      <c r="H1432" s="2"/>
      <c r="I1432" s="2"/>
      <c r="J1432" s="2"/>
      <c r="K1432" s="2"/>
      <c r="M1432" s="2"/>
      <c r="N1432" s="2"/>
      <c r="O1432" s="2"/>
    </row>
    <row r="1433">
      <c r="A1433" s="2"/>
      <c r="B1433" s="2"/>
      <c r="C1433" s="33"/>
      <c r="D1433" s="33"/>
      <c r="E1433" s="34"/>
      <c r="H1433" s="2"/>
      <c r="I1433" s="2"/>
      <c r="J1433" s="2"/>
      <c r="K1433" s="2"/>
    </row>
    <row r="1434">
      <c r="A1434" s="2"/>
      <c r="B1434" s="2"/>
      <c r="C1434" s="33"/>
      <c r="D1434" s="33"/>
      <c r="E1434" s="34"/>
      <c r="F1434" s="2"/>
      <c r="G1434" s="2"/>
      <c r="H1434" s="2"/>
      <c r="I1434" s="2"/>
      <c r="J1434" s="2"/>
      <c r="K1434" s="2"/>
      <c r="M1434" s="2"/>
      <c r="N1434" s="2"/>
      <c r="O1434" s="2"/>
    </row>
    <row r="1435">
      <c r="A1435" s="2"/>
      <c r="B1435" s="2"/>
      <c r="C1435" s="33"/>
      <c r="D1435" s="33"/>
      <c r="E1435" s="34"/>
      <c r="F1435" s="2"/>
      <c r="G1435" s="2"/>
      <c r="H1435" s="2"/>
      <c r="I1435" s="2"/>
      <c r="J1435" s="2"/>
      <c r="K1435" s="2"/>
      <c r="M1435" s="2"/>
      <c r="N1435" s="2"/>
      <c r="O1435" s="2"/>
    </row>
    <row r="1436">
      <c r="A1436" s="2"/>
      <c r="B1436" s="2"/>
      <c r="C1436" s="33"/>
      <c r="D1436" s="33"/>
      <c r="E1436" s="34"/>
      <c r="H1436" s="2"/>
      <c r="I1436" s="2"/>
      <c r="J1436" s="2"/>
      <c r="K1436" s="2"/>
      <c r="M1436" s="2"/>
      <c r="N1436" s="2"/>
      <c r="O1436" s="2"/>
    </row>
    <row r="1437">
      <c r="A1437" s="2"/>
      <c r="B1437" s="2"/>
      <c r="C1437" s="33"/>
      <c r="D1437" s="33"/>
      <c r="E1437" s="34"/>
      <c r="H1437" s="2"/>
      <c r="I1437" s="2"/>
      <c r="J1437" s="2"/>
      <c r="K1437" s="2"/>
      <c r="M1437" s="2"/>
      <c r="N1437" s="2"/>
      <c r="O1437" s="2"/>
    </row>
    <row r="1438">
      <c r="A1438" s="2"/>
      <c r="B1438" s="2"/>
      <c r="C1438" s="33"/>
      <c r="D1438" s="33"/>
      <c r="E1438" s="34"/>
      <c r="H1438" s="2"/>
      <c r="I1438" s="2"/>
      <c r="J1438" s="2"/>
      <c r="K1438" s="2"/>
    </row>
    <row r="1439">
      <c r="A1439" s="2"/>
      <c r="B1439" s="2"/>
      <c r="C1439" s="33"/>
      <c r="D1439" s="33"/>
      <c r="E1439" s="34"/>
      <c r="H1439" s="2"/>
      <c r="I1439" s="2"/>
      <c r="J1439" s="2"/>
      <c r="K1439" s="2"/>
    </row>
    <row r="1440">
      <c r="A1440" s="2"/>
      <c r="B1440" s="2"/>
      <c r="C1440" s="33"/>
      <c r="D1440" s="33"/>
      <c r="E1440" s="34"/>
      <c r="H1440" s="2"/>
      <c r="I1440" s="2"/>
      <c r="J1440" s="2"/>
      <c r="K1440" s="2"/>
      <c r="M1440" s="2"/>
      <c r="N1440" s="2"/>
      <c r="O1440" s="2"/>
    </row>
    <row r="1441">
      <c r="A1441" s="2"/>
      <c r="B1441" s="2"/>
      <c r="C1441" s="33"/>
      <c r="D1441" s="33"/>
      <c r="E1441" s="34"/>
      <c r="G1441" s="2"/>
      <c r="H1441" s="2"/>
      <c r="I1441" s="2"/>
      <c r="J1441" s="2"/>
      <c r="K1441" s="2"/>
      <c r="M1441" s="2"/>
      <c r="N1441" s="2"/>
      <c r="O1441" s="2"/>
    </row>
    <row r="1442">
      <c r="A1442" s="2"/>
      <c r="B1442" s="2"/>
      <c r="C1442" s="33"/>
      <c r="D1442" s="33"/>
      <c r="E1442" s="34"/>
      <c r="H1442" s="2"/>
      <c r="I1442" s="2"/>
      <c r="J1442" s="2"/>
      <c r="K1442" s="2"/>
      <c r="M1442" s="2"/>
      <c r="N1442" s="2"/>
      <c r="O1442" s="2"/>
    </row>
    <row r="1443">
      <c r="A1443" s="2"/>
      <c r="B1443" s="2"/>
      <c r="C1443" s="33"/>
      <c r="D1443" s="33"/>
      <c r="E1443" s="34"/>
      <c r="H1443" s="2"/>
      <c r="I1443" s="2"/>
      <c r="J1443" s="2"/>
      <c r="K1443" s="2"/>
      <c r="M1443" s="2"/>
      <c r="N1443" s="2"/>
      <c r="O1443" s="2"/>
    </row>
    <row r="1444">
      <c r="A1444" s="2"/>
      <c r="B1444" s="2"/>
      <c r="C1444" s="33"/>
      <c r="D1444" s="33"/>
      <c r="E1444" s="34"/>
      <c r="H1444" s="2"/>
      <c r="I1444" s="2"/>
      <c r="J1444" s="2"/>
      <c r="K1444" s="2"/>
      <c r="M1444" s="2"/>
      <c r="N1444" s="2"/>
      <c r="O1444" s="2"/>
    </row>
    <row r="1445">
      <c r="A1445" s="2"/>
      <c r="B1445" s="2"/>
      <c r="C1445" s="33"/>
      <c r="D1445" s="33"/>
      <c r="E1445" s="34"/>
      <c r="H1445" s="2"/>
      <c r="I1445" s="2"/>
      <c r="J1445" s="2"/>
      <c r="K1445" s="2"/>
    </row>
    <row r="1446">
      <c r="A1446" s="2"/>
      <c r="B1446" s="2"/>
      <c r="C1446" s="33"/>
      <c r="D1446" s="33"/>
      <c r="E1446" s="34"/>
      <c r="H1446" s="2"/>
      <c r="I1446" s="2"/>
      <c r="J1446" s="2"/>
      <c r="K1446" s="2"/>
      <c r="M1446" s="2"/>
      <c r="N1446" s="2"/>
      <c r="O1446" s="2"/>
    </row>
    <row r="1447">
      <c r="A1447" s="2"/>
      <c r="B1447" s="2"/>
      <c r="C1447" s="33"/>
      <c r="D1447" s="33"/>
      <c r="E1447" s="34"/>
      <c r="H1447" s="2"/>
      <c r="I1447" s="2"/>
      <c r="J1447" s="2"/>
      <c r="K1447" s="2"/>
    </row>
    <row r="1448">
      <c r="A1448" s="2"/>
      <c r="B1448" s="2"/>
      <c r="C1448" s="33"/>
      <c r="D1448" s="33"/>
      <c r="E1448" s="34"/>
      <c r="H1448" s="2"/>
      <c r="I1448" s="2"/>
      <c r="J1448" s="2"/>
      <c r="K1448" s="2"/>
      <c r="M1448" s="2"/>
      <c r="N1448" s="2"/>
      <c r="O1448" s="2"/>
    </row>
    <row r="1449">
      <c r="A1449" s="2"/>
      <c r="B1449" s="2"/>
      <c r="C1449" s="33"/>
      <c r="D1449" s="33"/>
      <c r="E1449" s="34"/>
      <c r="G1449" s="2"/>
      <c r="H1449" s="2"/>
      <c r="I1449" s="2"/>
      <c r="J1449" s="2"/>
      <c r="K1449" s="2"/>
      <c r="M1449" s="2"/>
      <c r="N1449" s="2"/>
      <c r="O1449" s="2"/>
    </row>
    <row r="1450">
      <c r="A1450" s="2"/>
      <c r="B1450" s="2"/>
      <c r="C1450" s="33"/>
      <c r="D1450" s="33"/>
      <c r="E1450" s="34"/>
      <c r="H1450" s="2"/>
      <c r="I1450" s="2"/>
      <c r="J1450" s="2"/>
      <c r="K1450" s="2"/>
    </row>
    <row r="1451">
      <c r="A1451" s="2"/>
      <c r="B1451" s="2"/>
      <c r="C1451" s="33"/>
      <c r="D1451" s="33"/>
      <c r="E1451" s="34"/>
      <c r="G1451" s="2"/>
      <c r="H1451" s="2"/>
      <c r="I1451" s="2"/>
      <c r="J1451" s="2"/>
      <c r="K1451" s="2"/>
      <c r="M1451" s="2"/>
      <c r="N1451" s="2"/>
      <c r="O1451" s="2"/>
    </row>
    <row r="1452">
      <c r="A1452" s="2"/>
      <c r="B1452" s="2"/>
      <c r="C1452" s="33"/>
      <c r="D1452" s="33"/>
      <c r="E1452" s="34"/>
      <c r="H1452" s="2"/>
      <c r="I1452" s="2"/>
      <c r="J1452" s="2"/>
      <c r="K1452" s="2"/>
      <c r="M1452" s="2"/>
      <c r="N1452" s="2"/>
      <c r="O1452" s="2"/>
    </row>
    <row r="1453">
      <c r="A1453" s="2"/>
      <c r="B1453" s="2"/>
      <c r="C1453" s="33"/>
      <c r="D1453" s="33"/>
      <c r="E1453" s="34"/>
      <c r="G1453" s="2"/>
      <c r="H1453" s="2"/>
      <c r="I1453" s="2"/>
      <c r="J1453" s="2"/>
      <c r="K1453" s="2"/>
      <c r="M1453" s="2"/>
      <c r="N1453" s="2"/>
      <c r="O1453" s="2"/>
    </row>
    <row r="1454">
      <c r="A1454" s="2"/>
      <c r="B1454" s="2"/>
      <c r="C1454" s="33"/>
      <c r="D1454" s="33"/>
      <c r="E1454" s="34"/>
      <c r="G1454" s="2"/>
      <c r="H1454" s="2"/>
      <c r="I1454" s="2"/>
      <c r="J1454" s="2"/>
      <c r="K1454" s="2"/>
      <c r="M1454" s="2"/>
      <c r="N1454" s="2"/>
      <c r="O1454" s="2"/>
    </row>
    <row r="1455">
      <c r="A1455" s="2"/>
      <c r="B1455" s="2"/>
      <c r="C1455" s="33"/>
      <c r="D1455" s="33"/>
      <c r="E1455" s="34"/>
      <c r="H1455" s="2"/>
      <c r="I1455" s="2"/>
      <c r="J1455" s="2"/>
      <c r="K1455" s="2"/>
    </row>
    <row r="1456">
      <c r="A1456" s="2"/>
      <c r="B1456" s="2"/>
      <c r="C1456" s="33"/>
      <c r="D1456" s="33"/>
      <c r="E1456" s="34"/>
      <c r="F1456" s="2"/>
      <c r="G1456" s="2"/>
      <c r="H1456" s="2"/>
      <c r="I1456" s="2"/>
      <c r="J1456" s="2"/>
      <c r="K1456" s="2"/>
      <c r="M1456" s="2"/>
      <c r="N1456" s="2"/>
      <c r="O1456" s="2"/>
    </row>
    <row r="1457">
      <c r="A1457" s="2"/>
      <c r="B1457" s="2"/>
      <c r="C1457" s="33"/>
      <c r="D1457" s="33"/>
      <c r="E1457" s="34"/>
      <c r="F1457" s="2"/>
      <c r="G1457" s="2"/>
      <c r="H1457" s="2"/>
      <c r="I1457" s="2"/>
      <c r="J1457" s="2"/>
      <c r="K1457" s="2"/>
      <c r="M1457" s="2"/>
      <c r="N1457" s="2"/>
      <c r="O1457" s="2"/>
    </row>
    <row r="1458">
      <c r="A1458" s="2"/>
      <c r="B1458" s="2"/>
      <c r="C1458" s="33"/>
      <c r="D1458" s="33"/>
      <c r="E1458" s="34"/>
      <c r="H1458" s="2"/>
      <c r="I1458" s="2"/>
      <c r="J1458" s="2"/>
      <c r="K1458" s="2"/>
      <c r="M1458" s="2"/>
      <c r="N1458" s="2"/>
      <c r="O1458" s="2"/>
    </row>
    <row r="1459">
      <c r="A1459" s="2"/>
      <c r="B1459" s="2"/>
      <c r="C1459" s="33"/>
      <c r="D1459" s="33"/>
      <c r="E1459" s="34"/>
      <c r="H1459" s="2"/>
      <c r="I1459" s="2"/>
      <c r="J1459" s="2"/>
      <c r="K1459" s="2"/>
      <c r="M1459" s="2"/>
      <c r="N1459" s="2"/>
      <c r="O1459" s="2"/>
    </row>
    <row r="1460">
      <c r="A1460" s="2"/>
      <c r="B1460" s="2"/>
      <c r="C1460" s="33"/>
      <c r="D1460" s="33"/>
      <c r="E1460" s="34"/>
      <c r="H1460" s="2"/>
      <c r="I1460" s="2"/>
      <c r="J1460" s="2"/>
      <c r="K1460" s="2"/>
    </row>
    <row r="1461">
      <c r="A1461" s="2"/>
      <c r="B1461" s="2"/>
      <c r="C1461" s="33"/>
      <c r="D1461" s="33"/>
      <c r="E1461" s="34"/>
      <c r="F1461" s="2"/>
      <c r="G1461" s="2"/>
      <c r="H1461" s="2"/>
      <c r="I1461" s="2"/>
      <c r="J1461" s="2"/>
      <c r="K1461" s="2"/>
      <c r="M1461" s="2"/>
      <c r="N1461" s="2"/>
      <c r="O1461" s="2"/>
    </row>
    <row r="1462">
      <c r="A1462" s="2"/>
      <c r="B1462" s="2"/>
      <c r="C1462" s="33"/>
      <c r="D1462" s="33"/>
      <c r="E1462" s="34"/>
      <c r="H1462" s="2"/>
      <c r="I1462" s="2"/>
      <c r="J1462" s="2"/>
      <c r="K1462" s="2"/>
    </row>
    <row r="1463">
      <c r="A1463" s="2"/>
      <c r="B1463" s="2"/>
      <c r="C1463" s="33"/>
      <c r="D1463" s="33"/>
      <c r="E1463" s="34"/>
      <c r="G1463" s="2"/>
      <c r="H1463" s="2"/>
      <c r="I1463" s="2"/>
      <c r="J1463" s="2"/>
      <c r="K1463" s="2"/>
      <c r="M1463" s="2"/>
      <c r="N1463" s="2"/>
      <c r="O1463" s="2"/>
    </row>
    <row r="1464">
      <c r="A1464" s="2"/>
      <c r="B1464" s="2"/>
      <c r="C1464" s="33"/>
      <c r="D1464" s="33"/>
      <c r="E1464" s="34"/>
      <c r="H1464" s="2"/>
      <c r="I1464" s="2"/>
      <c r="J1464" s="2"/>
      <c r="K1464" s="2"/>
      <c r="M1464" s="2"/>
      <c r="N1464" s="2"/>
      <c r="O1464" s="2"/>
    </row>
    <row r="1465">
      <c r="A1465" s="2"/>
      <c r="B1465" s="2"/>
      <c r="C1465" s="33"/>
      <c r="D1465" s="33"/>
      <c r="E1465" s="34"/>
      <c r="H1465" s="2"/>
      <c r="I1465" s="2"/>
      <c r="J1465" s="2"/>
      <c r="K1465" s="2"/>
      <c r="M1465" s="2"/>
      <c r="N1465" s="2"/>
      <c r="O1465" s="2"/>
    </row>
    <row r="1466">
      <c r="A1466" s="2"/>
      <c r="B1466" s="2"/>
      <c r="C1466" s="33"/>
      <c r="D1466" s="33"/>
      <c r="E1466" s="34"/>
      <c r="H1466" s="2"/>
      <c r="I1466" s="2"/>
      <c r="J1466" s="2"/>
      <c r="K1466" s="2"/>
    </row>
    <row r="1467">
      <c r="A1467" s="2"/>
      <c r="B1467" s="2"/>
      <c r="C1467" s="33"/>
      <c r="D1467" s="33"/>
      <c r="E1467" s="34"/>
      <c r="G1467" s="2"/>
      <c r="H1467" s="2"/>
      <c r="I1467" s="2"/>
      <c r="J1467" s="2"/>
      <c r="K1467" s="2"/>
      <c r="M1467" s="2"/>
      <c r="N1467" s="2"/>
      <c r="O1467" s="2"/>
    </row>
    <row r="1468">
      <c r="A1468" s="2"/>
      <c r="B1468" s="2"/>
      <c r="C1468" s="33"/>
      <c r="D1468" s="33"/>
      <c r="E1468" s="34"/>
      <c r="H1468" s="2"/>
      <c r="I1468" s="2"/>
      <c r="J1468" s="2"/>
      <c r="K1468" s="2"/>
    </row>
    <row r="1469">
      <c r="A1469" s="2"/>
      <c r="B1469" s="2"/>
      <c r="C1469" s="33"/>
      <c r="D1469" s="33"/>
      <c r="E1469" s="34"/>
      <c r="F1469" s="2"/>
      <c r="G1469" s="2"/>
      <c r="H1469" s="2"/>
      <c r="I1469" s="2"/>
      <c r="J1469" s="2"/>
      <c r="K1469" s="2"/>
      <c r="M1469" s="2"/>
      <c r="N1469" s="2"/>
      <c r="O1469" s="2"/>
    </row>
    <row r="1470">
      <c r="A1470" s="2"/>
      <c r="B1470" s="2"/>
      <c r="C1470" s="33"/>
      <c r="D1470" s="33"/>
      <c r="E1470" s="34"/>
      <c r="H1470" s="2"/>
      <c r="I1470" s="2"/>
      <c r="J1470" s="2"/>
      <c r="K1470" s="2"/>
      <c r="M1470" s="2"/>
      <c r="N1470" s="2"/>
      <c r="O1470" s="2"/>
    </row>
    <row r="1471">
      <c r="A1471" s="2"/>
      <c r="B1471" s="2"/>
      <c r="C1471" s="33"/>
      <c r="D1471" s="33"/>
      <c r="E1471" s="34"/>
      <c r="H1471" s="2"/>
      <c r="I1471" s="2"/>
      <c r="J1471" s="2"/>
      <c r="K1471" s="2"/>
      <c r="M1471" s="2"/>
      <c r="N1471" s="2"/>
      <c r="O1471" s="2"/>
    </row>
    <row r="1472">
      <c r="A1472" s="2"/>
      <c r="B1472" s="2"/>
      <c r="C1472" s="33"/>
      <c r="D1472" s="33"/>
      <c r="E1472" s="34"/>
      <c r="G1472" s="2"/>
      <c r="H1472" s="2"/>
      <c r="I1472" s="2"/>
      <c r="J1472" s="2"/>
      <c r="K1472" s="2"/>
      <c r="M1472" s="2"/>
      <c r="N1472" s="2"/>
      <c r="O1472" s="2"/>
    </row>
    <row r="1473">
      <c r="A1473" s="2"/>
      <c r="B1473" s="2"/>
      <c r="C1473" s="33"/>
      <c r="D1473" s="33"/>
      <c r="E1473" s="34"/>
      <c r="H1473" s="2"/>
      <c r="I1473" s="2"/>
      <c r="J1473" s="2"/>
      <c r="K1473" s="2"/>
    </row>
    <row r="1474">
      <c r="A1474" s="2"/>
      <c r="B1474" s="2"/>
      <c r="C1474" s="33"/>
      <c r="D1474" s="33"/>
      <c r="E1474" s="34"/>
      <c r="F1474" s="2"/>
      <c r="H1474" s="2"/>
      <c r="I1474" s="2"/>
      <c r="J1474" s="2"/>
      <c r="K1474" s="2"/>
      <c r="M1474" s="2"/>
      <c r="N1474" s="2"/>
      <c r="O1474" s="2"/>
    </row>
    <row r="1475">
      <c r="A1475" s="2"/>
      <c r="B1475" s="2"/>
      <c r="C1475" s="33"/>
      <c r="D1475" s="33"/>
      <c r="E1475" s="34"/>
      <c r="G1475" s="2"/>
      <c r="H1475" s="2"/>
      <c r="I1475" s="2"/>
      <c r="J1475" s="2"/>
      <c r="K1475" s="2"/>
      <c r="M1475" s="2"/>
      <c r="N1475" s="2"/>
      <c r="O1475" s="2"/>
    </row>
    <row r="1476">
      <c r="A1476" s="2"/>
      <c r="B1476" s="2"/>
      <c r="C1476" s="33"/>
      <c r="D1476" s="33"/>
      <c r="E1476" s="34"/>
      <c r="G1476" s="2"/>
      <c r="H1476" s="2"/>
      <c r="I1476" s="2"/>
      <c r="J1476" s="2"/>
      <c r="K1476" s="2"/>
      <c r="M1476" s="2"/>
      <c r="N1476" s="2"/>
      <c r="O1476" s="2"/>
    </row>
    <row r="1477">
      <c r="A1477" s="2"/>
      <c r="B1477" s="2"/>
      <c r="C1477" s="33"/>
      <c r="D1477" s="33"/>
      <c r="E1477" s="34"/>
      <c r="H1477" s="2"/>
      <c r="I1477" s="2"/>
      <c r="J1477" s="2"/>
      <c r="K1477" s="2"/>
      <c r="M1477" s="2"/>
      <c r="N1477" s="2"/>
      <c r="O1477" s="2"/>
    </row>
    <row r="1478">
      <c r="A1478" s="2"/>
      <c r="B1478" s="2"/>
      <c r="C1478" s="33"/>
      <c r="D1478" s="33"/>
      <c r="E1478" s="34"/>
      <c r="H1478" s="2"/>
      <c r="I1478" s="2"/>
      <c r="J1478" s="2"/>
      <c r="K1478" s="2"/>
    </row>
    <row r="1479">
      <c r="A1479" s="2"/>
      <c r="B1479" s="2"/>
      <c r="C1479" s="33"/>
      <c r="D1479" s="33"/>
      <c r="E1479" s="34"/>
      <c r="F1479" s="2"/>
      <c r="G1479" s="2"/>
      <c r="H1479" s="2"/>
      <c r="I1479" s="2"/>
      <c r="J1479" s="2"/>
      <c r="K1479" s="2"/>
      <c r="M1479" s="2"/>
      <c r="N1479" s="2"/>
      <c r="O1479" s="2"/>
    </row>
    <row r="1480">
      <c r="A1480" s="2"/>
      <c r="B1480" s="2"/>
      <c r="C1480" s="33"/>
      <c r="D1480" s="33"/>
      <c r="E1480" s="34"/>
      <c r="F1480" s="2"/>
      <c r="G1480" s="2"/>
      <c r="H1480" s="2"/>
      <c r="I1480" s="2"/>
      <c r="J1480" s="2"/>
      <c r="K1480" s="2"/>
      <c r="M1480" s="2"/>
      <c r="N1480" s="2"/>
      <c r="O1480" s="2"/>
    </row>
    <row r="1481">
      <c r="A1481" s="2"/>
      <c r="B1481" s="2"/>
      <c r="C1481" s="33"/>
      <c r="D1481" s="33"/>
      <c r="E1481" s="34"/>
      <c r="H1481" s="2"/>
      <c r="I1481" s="2"/>
      <c r="J1481" s="2"/>
      <c r="K1481" s="2"/>
      <c r="M1481" s="2"/>
      <c r="N1481" s="2"/>
      <c r="O1481" s="2"/>
    </row>
    <row r="1482">
      <c r="A1482" s="2"/>
      <c r="B1482" s="2"/>
      <c r="C1482" s="33"/>
      <c r="D1482" s="33"/>
      <c r="E1482" s="34"/>
      <c r="H1482" s="2"/>
      <c r="I1482" s="2"/>
      <c r="J1482" s="2"/>
      <c r="K1482" s="2"/>
      <c r="M1482" s="2"/>
      <c r="N1482" s="2"/>
      <c r="O1482" s="2"/>
    </row>
    <row r="1483">
      <c r="A1483" s="2"/>
      <c r="B1483" s="2"/>
      <c r="C1483" s="33"/>
      <c r="D1483" s="33"/>
      <c r="E1483" s="34"/>
      <c r="H1483" s="2"/>
      <c r="I1483" s="2"/>
      <c r="J1483" s="2"/>
      <c r="K1483" s="2"/>
    </row>
    <row r="1484">
      <c r="A1484" s="2"/>
      <c r="B1484" s="2"/>
      <c r="C1484" s="33"/>
      <c r="D1484" s="33"/>
      <c r="E1484" s="34"/>
      <c r="H1484" s="2"/>
      <c r="I1484" s="2"/>
      <c r="J1484" s="2"/>
      <c r="K1484" s="2"/>
    </row>
    <row r="1485">
      <c r="A1485" s="2"/>
      <c r="B1485" s="2"/>
      <c r="C1485" s="33"/>
      <c r="D1485" s="33"/>
      <c r="E1485" s="34"/>
      <c r="H1485" s="2"/>
      <c r="I1485" s="2"/>
      <c r="J1485" s="2"/>
      <c r="K1485" s="2"/>
      <c r="M1485" s="2"/>
      <c r="N1485" s="2"/>
      <c r="O1485" s="2"/>
    </row>
    <row r="1486">
      <c r="A1486" s="2"/>
      <c r="B1486" s="2"/>
      <c r="C1486" s="33"/>
      <c r="D1486" s="33"/>
      <c r="E1486" s="34"/>
      <c r="H1486" s="2"/>
      <c r="I1486" s="2"/>
      <c r="J1486" s="2"/>
      <c r="K1486" s="2"/>
      <c r="M1486" s="2"/>
      <c r="N1486" s="2"/>
      <c r="O1486" s="2"/>
    </row>
    <row r="1487">
      <c r="A1487" s="2"/>
      <c r="B1487" s="2"/>
      <c r="C1487" s="33"/>
      <c r="D1487" s="33"/>
      <c r="E1487" s="34"/>
      <c r="H1487" s="2"/>
      <c r="I1487" s="2"/>
      <c r="J1487" s="2"/>
      <c r="K1487" s="2"/>
      <c r="M1487" s="2"/>
      <c r="N1487" s="2"/>
      <c r="O1487" s="2"/>
    </row>
    <row r="1488">
      <c r="A1488" s="2"/>
      <c r="B1488" s="2"/>
      <c r="C1488" s="33"/>
      <c r="D1488" s="33"/>
      <c r="E1488" s="34"/>
      <c r="H1488" s="2"/>
      <c r="I1488" s="2"/>
      <c r="J1488" s="2"/>
      <c r="K1488" s="2"/>
      <c r="M1488" s="2"/>
      <c r="N1488" s="2"/>
      <c r="O1488" s="2"/>
    </row>
    <row r="1489">
      <c r="A1489" s="2"/>
      <c r="B1489" s="2"/>
      <c r="C1489" s="33"/>
      <c r="D1489" s="33"/>
      <c r="E1489" s="34"/>
      <c r="H1489" s="2"/>
      <c r="I1489" s="2"/>
      <c r="J1489" s="2"/>
      <c r="K1489" s="2"/>
      <c r="M1489" s="2"/>
      <c r="N1489" s="2"/>
      <c r="O1489" s="2"/>
    </row>
    <row r="1490">
      <c r="A1490" s="2"/>
      <c r="B1490" s="2"/>
      <c r="C1490" s="33"/>
      <c r="D1490" s="33"/>
      <c r="E1490" s="34"/>
      <c r="H1490" s="2"/>
      <c r="I1490" s="2"/>
      <c r="J1490" s="2"/>
      <c r="K1490" s="2"/>
    </row>
    <row r="1491">
      <c r="A1491" s="2"/>
      <c r="B1491" s="2"/>
      <c r="C1491" s="33"/>
      <c r="D1491" s="33"/>
      <c r="E1491" s="34"/>
      <c r="H1491" s="2"/>
      <c r="I1491" s="2"/>
      <c r="J1491" s="2"/>
      <c r="K1491" s="2"/>
    </row>
    <row r="1492">
      <c r="A1492" s="2"/>
      <c r="B1492" s="2"/>
      <c r="C1492" s="33"/>
      <c r="D1492" s="33"/>
      <c r="E1492" s="34"/>
      <c r="H1492" s="2"/>
      <c r="I1492" s="2"/>
      <c r="J1492" s="2"/>
      <c r="K1492" s="2"/>
      <c r="M1492" s="2"/>
      <c r="N1492" s="2"/>
      <c r="O1492" s="2"/>
    </row>
    <row r="1493">
      <c r="A1493" s="2"/>
      <c r="B1493" s="2"/>
      <c r="C1493" s="33"/>
      <c r="D1493" s="33"/>
      <c r="E1493" s="34"/>
      <c r="G1493" s="2"/>
      <c r="H1493" s="2"/>
      <c r="I1493" s="2"/>
      <c r="J1493" s="2"/>
      <c r="K1493" s="2"/>
      <c r="M1493" s="2"/>
      <c r="N1493" s="2"/>
      <c r="O1493" s="2"/>
    </row>
    <row r="1494">
      <c r="A1494" s="2"/>
      <c r="B1494" s="2"/>
      <c r="C1494" s="33"/>
      <c r="D1494" s="33"/>
      <c r="E1494" s="34"/>
      <c r="H1494" s="2"/>
      <c r="I1494" s="2"/>
      <c r="J1494" s="2"/>
      <c r="K1494" s="2"/>
    </row>
    <row r="1495">
      <c r="A1495" s="2"/>
      <c r="B1495" s="2"/>
      <c r="C1495" s="33"/>
      <c r="D1495" s="33"/>
      <c r="E1495" s="34"/>
      <c r="G1495" s="2"/>
      <c r="H1495" s="2"/>
      <c r="I1495" s="2"/>
      <c r="J1495" s="2"/>
      <c r="K1495" s="2"/>
      <c r="M1495" s="2"/>
      <c r="N1495" s="2"/>
      <c r="O1495" s="2"/>
    </row>
    <row r="1496">
      <c r="A1496" s="2"/>
      <c r="B1496" s="2"/>
      <c r="C1496" s="33"/>
      <c r="D1496" s="33"/>
      <c r="E1496" s="34"/>
      <c r="H1496" s="2"/>
      <c r="I1496" s="2"/>
      <c r="J1496" s="2"/>
      <c r="K1496" s="2"/>
      <c r="M1496" s="2"/>
      <c r="N1496" s="2"/>
      <c r="O1496" s="2"/>
    </row>
    <row r="1497">
      <c r="A1497" s="2"/>
      <c r="B1497" s="2"/>
      <c r="C1497" s="33"/>
      <c r="D1497" s="33"/>
      <c r="E1497" s="34"/>
      <c r="G1497" s="2"/>
      <c r="H1497" s="2"/>
      <c r="I1497" s="2"/>
      <c r="J1497" s="2"/>
      <c r="K1497" s="2"/>
      <c r="M1497" s="2"/>
      <c r="N1497" s="2"/>
      <c r="O1497" s="2"/>
    </row>
    <row r="1498">
      <c r="A1498" s="2"/>
      <c r="B1498" s="2"/>
      <c r="C1498" s="33"/>
      <c r="D1498" s="33"/>
      <c r="E1498" s="34"/>
      <c r="H1498" s="2"/>
      <c r="I1498" s="2"/>
      <c r="J1498" s="2"/>
      <c r="K1498" s="2"/>
    </row>
    <row r="1499">
      <c r="A1499" s="2"/>
      <c r="B1499" s="2"/>
      <c r="C1499" s="33"/>
      <c r="D1499" s="33"/>
      <c r="E1499" s="34"/>
      <c r="F1499" s="2"/>
      <c r="G1499" s="2"/>
      <c r="H1499" s="2"/>
      <c r="I1499" s="2"/>
      <c r="J1499" s="2"/>
      <c r="K1499" s="2"/>
      <c r="M1499" s="2"/>
      <c r="N1499" s="2"/>
      <c r="O1499" s="2"/>
    </row>
    <row r="1500">
      <c r="A1500" s="2"/>
      <c r="B1500" s="2"/>
      <c r="C1500" s="33"/>
      <c r="D1500" s="33"/>
      <c r="E1500" s="34"/>
      <c r="F1500" s="2"/>
      <c r="G1500" s="2"/>
      <c r="H1500" s="2"/>
      <c r="I1500" s="2"/>
      <c r="J1500" s="2"/>
      <c r="K1500" s="2"/>
      <c r="M1500" s="2"/>
      <c r="N1500" s="2"/>
      <c r="O1500" s="2"/>
    </row>
    <row r="1501">
      <c r="A1501" s="2"/>
      <c r="B1501" s="2"/>
      <c r="C1501" s="33"/>
      <c r="D1501" s="33"/>
      <c r="E1501" s="34"/>
      <c r="H1501" s="2"/>
      <c r="I1501" s="2"/>
      <c r="J1501" s="2"/>
      <c r="K1501" s="2"/>
      <c r="M1501" s="2"/>
      <c r="N1501" s="2"/>
      <c r="O1501" s="2"/>
    </row>
    <row r="1502">
      <c r="A1502" s="2"/>
      <c r="B1502" s="2"/>
      <c r="C1502" s="33"/>
      <c r="D1502" s="33"/>
      <c r="E1502" s="34"/>
      <c r="H1502" s="2"/>
      <c r="I1502" s="2"/>
      <c r="J1502" s="2"/>
      <c r="K1502" s="2"/>
      <c r="M1502" s="2"/>
      <c r="N1502" s="2"/>
      <c r="O1502" s="2"/>
    </row>
    <row r="1503">
      <c r="A1503" s="2"/>
      <c r="B1503" s="2"/>
      <c r="C1503" s="33"/>
      <c r="D1503" s="33"/>
      <c r="E1503" s="34"/>
      <c r="H1503" s="2"/>
      <c r="I1503" s="2"/>
      <c r="J1503" s="2"/>
      <c r="K1503" s="2"/>
    </row>
    <row r="1504">
      <c r="A1504" s="2"/>
      <c r="B1504" s="2"/>
      <c r="C1504" s="33"/>
      <c r="D1504" s="33"/>
      <c r="E1504" s="34"/>
      <c r="F1504" s="2"/>
      <c r="G1504" s="2"/>
      <c r="H1504" s="2"/>
      <c r="I1504" s="2"/>
      <c r="J1504" s="2"/>
      <c r="K1504" s="2"/>
      <c r="M1504" s="2"/>
      <c r="N1504" s="2"/>
      <c r="O1504" s="2"/>
    </row>
    <row r="1505">
      <c r="A1505" s="2"/>
      <c r="B1505" s="2"/>
      <c r="C1505" s="33"/>
      <c r="D1505" s="33"/>
      <c r="E1505" s="34"/>
      <c r="H1505" s="2"/>
      <c r="I1505" s="2"/>
      <c r="J1505" s="2"/>
      <c r="K1505" s="2"/>
    </row>
    <row r="1506">
      <c r="A1506" s="2"/>
      <c r="B1506" s="2"/>
      <c r="C1506" s="33"/>
      <c r="D1506" s="33"/>
      <c r="E1506" s="34"/>
      <c r="H1506" s="2"/>
      <c r="I1506" s="2"/>
      <c r="J1506" s="2"/>
      <c r="K1506" s="2"/>
      <c r="M1506" s="2"/>
      <c r="N1506" s="2"/>
      <c r="O1506" s="2"/>
    </row>
    <row r="1507">
      <c r="A1507" s="2"/>
      <c r="B1507" s="2"/>
      <c r="C1507" s="33"/>
      <c r="D1507" s="33"/>
      <c r="E1507" s="34"/>
      <c r="H1507" s="2"/>
      <c r="I1507" s="2"/>
      <c r="J1507" s="2"/>
      <c r="K1507" s="2"/>
      <c r="M1507" s="2"/>
      <c r="N1507" s="2"/>
      <c r="O1507" s="2"/>
    </row>
    <row r="1508">
      <c r="A1508" s="2"/>
      <c r="B1508" s="2"/>
      <c r="C1508" s="33"/>
      <c r="D1508" s="33"/>
      <c r="E1508" s="34"/>
      <c r="G1508" s="2"/>
      <c r="H1508" s="2"/>
      <c r="I1508" s="2"/>
      <c r="J1508" s="2"/>
      <c r="K1508" s="2"/>
      <c r="M1508" s="2"/>
      <c r="N1508" s="2"/>
      <c r="O1508" s="2"/>
    </row>
    <row r="1509">
      <c r="A1509" s="2"/>
      <c r="B1509" s="2"/>
      <c r="C1509" s="33"/>
      <c r="D1509" s="33"/>
      <c r="E1509" s="34"/>
      <c r="H1509" s="2"/>
      <c r="I1509" s="2"/>
      <c r="J1509" s="2"/>
      <c r="K1509" s="2"/>
    </row>
    <row r="1510">
      <c r="A1510" s="2"/>
      <c r="B1510" s="2"/>
      <c r="C1510" s="33"/>
      <c r="D1510" s="33"/>
      <c r="E1510" s="34"/>
      <c r="H1510" s="2"/>
      <c r="I1510" s="2"/>
      <c r="J1510" s="2"/>
      <c r="K1510" s="2"/>
      <c r="M1510" s="2"/>
      <c r="N1510" s="2"/>
      <c r="O1510" s="2"/>
    </row>
    <row r="1511">
      <c r="A1511" s="2"/>
      <c r="B1511" s="2"/>
      <c r="C1511" s="33"/>
      <c r="D1511" s="33"/>
      <c r="E1511" s="34"/>
      <c r="H1511" s="2"/>
      <c r="I1511" s="2"/>
      <c r="J1511" s="2"/>
      <c r="K1511" s="2"/>
    </row>
    <row r="1512">
      <c r="A1512" s="2"/>
      <c r="B1512" s="2"/>
      <c r="C1512" s="33"/>
      <c r="D1512" s="33"/>
      <c r="E1512" s="34"/>
      <c r="F1512" s="2"/>
      <c r="G1512" s="2"/>
      <c r="H1512" s="2"/>
      <c r="I1512" s="2"/>
      <c r="J1512" s="2"/>
      <c r="K1512" s="2"/>
      <c r="M1512" s="2"/>
      <c r="N1512" s="2"/>
      <c r="O1512" s="2"/>
    </row>
    <row r="1513">
      <c r="A1513" s="2"/>
      <c r="B1513" s="2"/>
      <c r="C1513" s="33"/>
      <c r="D1513" s="33"/>
      <c r="E1513" s="34"/>
      <c r="H1513" s="2"/>
      <c r="I1513" s="2"/>
      <c r="J1513" s="2"/>
      <c r="K1513" s="2"/>
      <c r="M1513" s="2"/>
      <c r="N1513" s="2"/>
      <c r="O1513" s="2"/>
    </row>
    <row r="1514">
      <c r="A1514" s="2"/>
      <c r="B1514" s="2"/>
      <c r="C1514" s="33"/>
      <c r="D1514" s="33"/>
      <c r="E1514" s="34"/>
      <c r="H1514" s="2"/>
      <c r="I1514" s="2"/>
      <c r="J1514" s="2"/>
      <c r="K1514" s="2"/>
      <c r="M1514" s="2"/>
      <c r="N1514" s="2"/>
      <c r="O1514" s="2"/>
    </row>
    <row r="1515">
      <c r="A1515" s="2"/>
      <c r="B1515" s="2"/>
      <c r="C1515" s="33"/>
      <c r="D1515" s="33"/>
      <c r="E1515" s="34"/>
      <c r="G1515" s="2"/>
      <c r="H1515" s="2"/>
      <c r="I1515" s="2"/>
      <c r="J1515" s="2"/>
      <c r="K1515" s="2"/>
      <c r="M1515" s="2"/>
      <c r="N1515" s="2"/>
      <c r="O1515" s="2"/>
    </row>
    <row r="1516">
      <c r="A1516" s="2"/>
      <c r="B1516" s="2"/>
      <c r="C1516" s="33"/>
      <c r="D1516" s="33"/>
      <c r="E1516" s="34"/>
      <c r="H1516" s="2"/>
      <c r="I1516" s="2"/>
      <c r="J1516" s="2"/>
      <c r="K1516" s="2"/>
    </row>
    <row r="1517">
      <c r="A1517" s="2"/>
      <c r="B1517" s="2"/>
      <c r="C1517" s="33"/>
      <c r="D1517" s="33"/>
      <c r="E1517" s="34"/>
      <c r="F1517" s="2"/>
      <c r="H1517" s="2"/>
      <c r="I1517" s="2"/>
      <c r="J1517" s="2"/>
      <c r="K1517" s="2"/>
      <c r="M1517" s="2"/>
      <c r="N1517" s="2"/>
      <c r="O1517" s="2"/>
    </row>
    <row r="1518">
      <c r="A1518" s="2"/>
      <c r="B1518" s="2"/>
      <c r="C1518" s="33"/>
      <c r="D1518" s="33"/>
      <c r="E1518" s="34"/>
      <c r="G1518" s="2"/>
      <c r="H1518" s="2"/>
      <c r="I1518" s="2"/>
      <c r="J1518" s="2"/>
      <c r="K1518" s="2"/>
      <c r="M1518" s="2"/>
      <c r="N1518" s="2"/>
      <c r="O1518" s="2"/>
    </row>
    <row r="1519">
      <c r="A1519" s="2"/>
      <c r="B1519" s="2"/>
      <c r="C1519" s="33"/>
      <c r="D1519" s="33"/>
      <c r="E1519" s="34"/>
      <c r="G1519" s="2"/>
      <c r="H1519" s="2"/>
      <c r="I1519" s="2"/>
      <c r="J1519" s="2"/>
      <c r="K1519" s="2"/>
      <c r="M1519" s="2"/>
      <c r="N1519" s="2"/>
      <c r="O1519" s="2"/>
    </row>
    <row r="1520">
      <c r="A1520" s="2"/>
      <c r="B1520" s="2"/>
      <c r="C1520" s="33"/>
      <c r="D1520" s="33"/>
      <c r="E1520" s="34"/>
      <c r="H1520" s="2"/>
      <c r="I1520" s="2"/>
      <c r="J1520" s="2"/>
      <c r="K1520" s="2"/>
      <c r="M1520" s="2"/>
      <c r="N1520" s="2"/>
      <c r="O1520" s="2"/>
    </row>
    <row r="1521">
      <c r="A1521" s="2"/>
      <c r="B1521" s="2"/>
      <c r="C1521" s="33"/>
      <c r="D1521" s="33"/>
      <c r="E1521" s="34"/>
      <c r="H1521" s="2"/>
      <c r="I1521" s="2"/>
      <c r="J1521" s="2"/>
      <c r="K1521" s="2"/>
    </row>
    <row r="1522">
      <c r="A1522" s="2"/>
      <c r="B1522" s="2"/>
      <c r="C1522" s="33"/>
      <c r="D1522" s="33"/>
      <c r="E1522" s="34"/>
      <c r="F1522" s="2"/>
      <c r="G1522" s="2"/>
      <c r="H1522" s="2"/>
      <c r="I1522" s="2"/>
      <c r="J1522" s="2"/>
      <c r="K1522" s="2"/>
      <c r="M1522" s="2"/>
      <c r="N1522" s="2"/>
      <c r="O1522" s="2"/>
    </row>
    <row r="1523">
      <c r="A1523" s="2"/>
      <c r="B1523" s="2"/>
      <c r="C1523" s="33"/>
      <c r="D1523" s="33"/>
      <c r="E1523" s="34"/>
      <c r="F1523" s="2"/>
      <c r="G1523" s="2"/>
      <c r="H1523" s="2"/>
      <c r="I1523" s="2"/>
      <c r="J1523" s="2"/>
      <c r="K1523" s="2"/>
      <c r="M1523" s="2"/>
      <c r="N1523" s="2"/>
      <c r="O1523" s="2"/>
    </row>
    <row r="1524">
      <c r="A1524" s="2"/>
      <c r="B1524" s="2"/>
      <c r="C1524" s="33"/>
      <c r="D1524" s="33"/>
      <c r="E1524" s="34"/>
      <c r="H1524" s="2"/>
      <c r="I1524" s="2"/>
      <c r="J1524" s="2"/>
      <c r="K1524" s="2"/>
      <c r="M1524" s="2"/>
      <c r="N1524" s="2"/>
      <c r="O1524" s="2"/>
    </row>
    <row r="1525">
      <c r="A1525" s="2"/>
      <c r="B1525" s="2"/>
      <c r="C1525" s="33"/>
      <c r="D1525" s="33"/>
      <c r="E1525" s="34"/>
      <c r="H1525" s="2"/>
      <c r="I1525" s="2"/>
      <c r="J1525" s="2"/>
      <c r="K1525" s="2"/>
      <c r="M1525" s="2"/>
      <c r="N1525" s="2"/>
      <c r="O1525" s="2"/>
    </row>
    <row r="1526">
      <c r="A1526" s="2"/>
      <c r="B1526" s="2"/>
      <c r="C1526" s="33"/>
      <c r="D1526" s="33"/>
      <c r="E1526" s="34"/>
      <c r="H1526" s="2"/>
      <c r="I1526" s="2"/>
      <c r="J1526" s="2"/>
      <c r="K1526" s="2"/>
    </row>
    <row r="1527">
      <c r="A1527" s="2"/>
      <c r="B1527" s="2"/>
      <c r="C1527" s="33"/>
      <c r="D1527" s="33"/>
      <c r="E1527" s="34"/>
      <c r="H1527" s="2"/>
      <c r="I1527" s="2"/>
      <c r="J1527" s="2"/>
      <c r="K1527" s="2"/>
    </row>
    <row r="1528">
      <c r="A1528" s="2"/>
      <c r="B1528" s="2"/>
      <c r="C1528" s="33"/>
      <c r="D1528" s="33"/>
      <c r="E1528" s="34"/>
      <c r="H1528" s="2"/>
      <c r="I1528" s="2"/>
      <c r="J1528" s="2"/>
      <c r="K1528" s="2"/>
      <c r="M1528" s="2"/>
      <c r="N1528" s="2"/>
      <c r="O1528" s="2"/>
    </row>
    <row r="1529">
      <c r="A1529" s="2"/>
      <c r="B1529" s="2"/>
      <c r="C1529" s="33"/>
      <c r="D1529" s="33"/>
      <c r="E1529" s="34"/>
      <c r="G1529" s="2"/>
      <c r="H1529" s="2"/>
      <c r="I1529" s="2"/>
      <c r="J1529" s="2"/>
      <c r="K1529" s="2"/>
      <c r="M1529" s="2"/>
      <c r="N1529" s="2"/>
      <c r="O1529" s="2"/>
    </row>
    <row r="1530">
      <c r="A1530" s="2"/>
      <c r="B1530" s="2"/>
      <c r="C1530" s="33"/>
      <c r="D1530" s="33"/>
      <c r="E1530" s="34"/>
      <c r="H1530" s="2"/>
      <c r="I1530" s="2"/>
      <c r="J1530" s="2"/>
      <c r="K1530" s="2"/>
      <c r="M1530" s="2"/>
      <c r="N1530" s="2"/>
      <c r="O1530" s="2"/>
    </row>
    <row r="1531">
      <c r="A1531" s="2"/>
      <c r="B1531" s="2"/>
      <c r="C1531" s="33"/>
      <c r="D1531" s="33"/>
      <c r="E1531" s="34"/>
      <c r="H1531" s="2"/>
      <c r="I1531" s="2"/>
      <c r="J1531" s="2"/>
      <c r="K1531" s="2"/>
      <c r="M1531" s="2"/>
      <c r="N1531" s="2"/>
      <c r="O1531" s="2"/>
    </row>
    <row r="1532">
      <c r="A1532" s="2"/>
      <c r="B1532" s="2"/>
      <c r="C1532" s="33"/>
      <c r="D1532" s="33"/>
      <c r="E1532" s="34"/>
      <c r="H1532" s="2"/>
      <c r="I1532" s="2"/>
      <c r="J1532" s="2"/>
      <c r="K1532" s="2"/>
      <c r="M1532" s="2"/>
      <c r="N1532" s="2"/>
      <c r="O1532" s="2"/>
    </row>
    <row r="1533">
      <c r="A1533" s="2"/>
      <c r="B1533" s="2"/>
      <c r="C1533" s="33"/>
      <c r="D1533" s="33"/>
      <c r="E1533" s="34"/>
      <c r="H1533" s="2"/>
      <c r="I1533" s="2"/>
      <c r="J1533" s="2"/>
      <c r="K1533" s="2"/>
    </row>
    <row r="1534">
      <c r="A1534" s="2"/>
      <c r="B1534" s="2"/>
      <c r="C1534" s="33"/>
      <c r="D1534" s="33"/>
      <c r="E1534" s="34"/>
      <c r="H1534" s="2"/>
      <c r="I1534" s="2"/>
      <c r="J1534" s="2"/>
      <c r="K1534" s="2"/>
      <c r="M1534" s="2"/>
      <c r="N1534" s="2"/>
      <c r="O1534" s="2"/>
    </row>
    <row r="1535">
      <c r="A1535" s="2"/>
      <c r="B1535" s="2"/>
      <c r="C1535" s="33"/>
      <c r="D1535" s="33"/>
      <c r="E1535" s="34"/>
      <c r="H1535" s="2"/>
      <c r="I1535" s="2"/>
      <c r="J1535" s="2"/>
      <c r="K1535" s="2"/>
    </row>
    <row r="1536">
      <c r="A1536" s="2"/>
      <c r="B1536" s="2"/>
      <c r="C1536" s="33"/>
      <c r="D1536" s="33"/>
      <c r="E1536" s="34"/>
      <c r="H1536" s="2"/>
      <c r="I1536" s="2"/>
      <c r="J1536" s="2"/>
      <c r="K1536" s="2"/>
      <c r="M1536" s="2"/>
      <c r="N1536" s="2"/>
      <c r="O1536" s="2"/>
    </row>
    <row r="1537">
      <c r="A1537" s="2"/>
      <c r="B1537" s="2"/>
      <c r="C1537" s="33"/>
      <c r="D1537" s="33"/>
      <c r="E1537" s="34"/>
      <c r="G1537" s="2"/>
      <c r="H1537" s="2"/>
      <c r="I1537" s="2"/>
      <c r="J1537" s="2"/>
      <c r="K1537" s="2"/>
      <c r="M1537" s="2"/>
      <c r="N1537" s="2"/>
      <c r="O1537" s="2"/>
    </row>
    <row r="1538">
      <c r="A1538" s="2"/>
      <c r="B1538" s="2"/>
      <c r="C1538" s="33"/>
      <c r="D1538" s="33"/>
      <c r="E1538" s="34"/>
      <c r="H1538" s="2"/>
      <c r="I1538" s="2"/>
      <c r="J1538" s="2"/>
      <c r="K1538" s="2"/>
    </row>
    <row r="1539">
      <c r="A1539" s="2"/>
      <c r="B1539" s="2"/>
      <c r="C1539" s="33"/>
      <c r="D1539" s="33"/>
      <c r="E1539" s="34"/>
      <c r="G1539" s="2"/>
      <c r="H1539" s="2"/>
      <c r="I1539" s="2"/>
      <c r="J1539" s="2"/>
      <c r="K1539" s="2"/>
      <c r="M1539" s="2"/>
      <c r="N1539" s="2"/>
      <c r="O1539" s="2"/>
    </row>
    <row r="1540">
      <c r="A1540" s="2"/>
      <c r="B1540" s="2"/>
      <c r="C1540" s="33"/>
      <c r="D1540" s="33"/>
      <c r="E1540" s="34"/>
      <c r="H1540" s="2"/>
      <c r="I1540" s="2"/>
      <c r="J1540" s="2"/>
      <c r="K1540" s="2"/>
      <c r="M1540" s="2"/>
      <c r="N1540" s="2"/>
      <c r="O1540" s="2"/>
    </row>
    <row r="1541">
      <c r="A1541" s="2"/>
      <c r="B1541" s="2"/>
      <c r="C1541" s="33"/>
      <c r="D1541" s="33"/>
      <c r="E1541" s="34"/>
      <c r="G1541" s="2"/>
      <c r="H1541" s="2"/>
      <c r="I1541" s="2"/>
      <c r="J1541" s="2"/>
      <c r="K1541" s="2"/>
      <c r="M1541" s="2"/>
      <c r="N1541" s="2"/>
      <c r="O1541" s="2"/>
    </row>
    <row r="1542">
      <c r="A1542" s="2"/>
      <c r="B1542" s="2"/>
      <c r="C1542" s="33"/>
      <c r="D1542" s="33"/>
      <c r="E1542" s="34"/>
      <c r="H1542" s="2"/>
      <c r="I1542" s="2"/>
      <c r="J1542" s="2"/>
      <c r="K1542" s="2"/>
    </row>
    <row r="1543">
      <c r="A1543" s="2"/>
      <c r="B1543" s="2"/>
      <c r="C1543" s="33"/>
      <c r="D1543" s="33"/>
      <c r="E1543" s="34"/>
      <c r="F1543" s="2"/>
      <c r="G1543" s="2"/>
      <c r="H1543" s="2"/>
      <c r="I1543" s="2"/>
      <c r="J1543" s="2"/>
      <c r="K1543" s="2"/>
      <c r="M1543" s="2"/>
      <c r="N1543" s="2"/>
      <c r="O1543" s="2"/>
    </row>
    <row r="1544">
      <c r="A1544" s="2"/>
      <c r="B1544" s="2"/>
      <c r="C1544" s="33"/>
      <c r="D1544" s="33"/>
      <c r="E1544" s="34"/>
      <c r="F1544" s="2"/>
      <c r="G1544" s="2"/>
      <c r="H1544" s="2"/>
      <c r="I1544" s="2"/>
      <c r="J1544" s="2"/>
      <c r="K1544" s="2"/>
      <c r="M1544" s="2"/>
      <c r="N1544" s="2"/>
      <c r="O1544" s="2"/>
    </row>
    <row r="1545">
      <c r="A1545" s="2"/>
      <c r="B1545" s="2"/>
      <c r="C1545" s="33"/>
      <c r="D1545" s="33"/>
      <c r="E1545" s="34"/>
      <c r="H1545" s="2"/>
      <c r="I1545" s="2"/>
      <c r="J1545" s="2"/>
      <c r="K1545" s="2"/>
      <c r="M1545" s="2"/>
      <c r="N1545" s="2"/>
      <c r="O1545" s="2"/>
    </row>
    <row r="1546">
      <c r="A1546" s="2"/>
      <c r="B1546" s="2"/>
      <c r="C1546" s="33"/>
      <c r="D1546" s="33"/>
      <c r="E1546" s="34"/>
      <c r="H1546" s="2"/>
      <c r="I1546" s="2"/>
      <c r="J1546" s="2"/>
      <c r="K1546" s="2"/>
      <c r="M1546" s="2"/>
      <c r="N1546" s="2"/>
      <c r="O1546" s="2"/>
    </row>
    <row r="1547">
      <c r="A1547" s="2"/>
      <c r="B1547" s="2"/>
      <c r="C1547" s="33"/>
      <c r="D1547" s="33"/>
      <c r="E1547" s="34"/>
      <c r="H1547" s="2"/>
      <c r="I1547" s="2"/>
      <c r="J1547" s="2"/>
      <c r="K1547" s="2"/>
    </row>
    <row r="1548">
      <c r="A1548" s="2"/>
      <c r="B1548" s="2"/>
      <c r="C1548" s="33"/>
      <c r="D1548" s="33"/>
      <c r="E1548" s="34"/>
      <c r="F1548" s="2"/>
      <c r="G1548" s="2"/>
      <c r="H1548" s="2"/>
      <c r="I1548" s="2"/>
      <c r="J1548" s="2"/>
      <c r="K1548" s="2"/>
      <c r="M1548" s="2"/>
      <c r="N1548" s="2"/>
      <c r="O1548" s="2"/>
    </row>
    <row r="1549">
      <c r="A1549" s="2"/>
      <c r="B1549" s="2"/>
      <c r="C1549" s="33"/>
      <c r="D1549" s="33"/>
      <c r="E1549" s="34"/>
      <c r="H1549" s="2"/>
      <c r="I1549" s="2"/>
      <c r="J1549" s="2"/>
      <c r="K1549" s="2"/>
    </row>
    <row r="1550">
      <c r="A1550" s="2"/>
      <c r="B1550" s="2"/>
      <c r="C1550" s="33"/>
      <c r="D1550" s="33"/>
      <c r="E1550" s="34"/>
      <c r="H1550" s="2"/>
      <c r="I1550" s="2"/>
      <c r="J1550" s="2"/>
      <c r="K1550" s="2"/>
      <c r="M1550" s="2"/>
      <c r="N1550" s="2"/>
      <c r="O1550" s="2"/>
    </row>
    <row r="1551">
      <c r="A1551" s="2"/>
      <c r="B1551" s="2"/>
      <c r="C1551" s="33"/>
      <c r="D1551" s="33"/>
      <c r="E1551" s="34"/>
      <c r="H1551" s="2"/>
      <c r="I1551" s="2"/>
      <c r="J1551" s="2"/>
      <c r="K1551" s="2"/>
      <c r="M1551" s="2"/>
      <c r="N1551" s="2"/>
      <c r="O1551" s="2"/>
    </row>
    <row r="1552">
      <c r="A1552" s="2"/>
      <c r="B1552" s="2"/>
      <c r="C1552" s="33"/>
      <c r="D1552" s="33"/>
      <c r="E1552" s="34"/>
      <c r="H1552" s="2"/>
      <c r="I1552" s="2"/>
      <c r="J1552" s="2"/>
      <c r="K1552" s="2"/>
    </row>
    <row r="1553">
      <c r="A1553" s="2"/>
      <c r="B1553" s="2"/>
      <c r="C1553" s="33"/>
      <c r="D1553" s="33"/>
      <c r="E1553" s="34"/>
      <c r="G1553" s="2"/>
      <c r="H1553" s="2"/>
      <c r="I1553" s="2"/>
      <c r="J1553" s="2"/>
      <c r="K1553" s="2"/>
      <c r="M1553" s="2"/>
      <c r="N1553" s="2"/>
      <c r="O1553" s="2"/>
    </row>
    <row r="1554">
      <c r="A1554" s="2"/>
      <c r="B1554" s="2"/>
      <c r="C1554" s="33"/>
      <c r="D1554" s="33"/>
      <c r="E1554" s="34"/>
      <c r="H1554" s="2"/>
      <c r="I1554" s="2"/>
      <c r="J1554" s="2"/>
      <c r="K1554" s="2"/>
    </row>
    <row r="1555">
      <c r="A1555" s="2"/>
      <c r="B1555" s="2"/>
      <c r="C1555" s="33"/>
      <c r="D1555" s="33"/>
      <c r="E1555" s="34"/>
      <c r="F1555" s="2"/>
      <c r="G1555" s="2"/>
      <c r="H1555" s="2"/>
      <c r="I1555" s="2"/>
      <c r="J1555" s="2"/>
      <c r="K1555" s="2"/>
      <c r="M1555" s="2"/>
      <c r="N1555" s="2"/>
      <c r="O1555" s="2"/>
    </row>
    <row r="1556">
      <c r="A1556" s="2"/>
      <c r="B1556" s="2"/>
      <c r="C1556" s="33"/>
      <c r="D1556" s="33"/>
      <c r="E1556" s="34"/>
      <c r="H1556" s="2"/>
      <c r="I1556" s="2"/>
      <c r="J1556" s="2"/>
      <c r="K1556" s="2"/>
      <c r="M1556" s="2"/>
      <c r="N1556" s="2"/>
      <c r="O1556" s="2"/>
    </row>
    <row r="1557">
      <c r="A1557" s="2"/>
      <c r="B1557" s="2"/>
      <c r="C1557" s="33"/>
      <c r="D1557" s="33"/>
      <c r="E1557" s="34"/>
      <c r="H1557" s="2"/>
      <c r="I1557" s="2"/>
      <c r="J1557" s="2"/>
      <c r="K1557" s="2"/>
      <c r="M1557" s="2"/>
      <c r="N1557" s="2"/>
      <c r="O1557" s="2"/>
    </row>
    <row r="1558">
      <c r="A1558" s="2"/>
      <c r="B1558" s="2"/>
      <c r="C1558" s="33"/>
      <c r="D1558" s="33"/>
      <c r="E1558" s="34"/>
      <c r="G1558" s="2"/>
      <c r="H1558" s="2"/>
      <c r="I1558" s="2"/>
      <c r="J1558" s="2"/>
      <c r="K1558" s="2"/>
      <c r="M1558" s="2"/>
      <c r="N1558" s="2"/>
      <c r="O1558" s="2"/>
    </row>
    <row r="1559">
      <c r="A1559" s="2"/>
      <c r="B1559" s="2"/>
      <c r="C1559" s="33"/>
      <c r="D1559" s="33"/>
      <c r="E1559" s="34"/>
      <c r="H1559" s="2"/>
      <c r="I1559" s="2"/>
      <c r="J1559" s="2"/>
      <c r="K1559" s="2"/>
    </row>
    <row r="1560">
      <c r="A1560" s="2"/>
      <c r="B1560" s="2"/>
      <c r="C1560" s="33"/>
      <c r="D1560" s="33"/>
      <c r="E1560" s="34"/>
      <c r="F1560" s="2"/>
      <c r="H1560" s="2"/>
      <c r="I1560" s="2"/>
      <c r="J1560" s="2"/>
      <c r="K1560" s="2"/>
      <c r="M1560" s="2"/>
      <c r="N1560" s="2"/>
      <c r="O1560" s="2"/>
    </row>
    <row r="1561">
      <c r="A1561" s="2"/>
      <c r="B1561" s="2"/>
      <c r="C1561" s="33"/>
      <c r="D1561" s="33"/>
      <c r="E1561" s="34"/>
      <c r="G1561" s="2"/>
      <c r="H1561" s="2"/>
      <c r="I1561" s="2"/>
      <c r="J1561" s="2"/>
      <c r="K1561" s="2"/>
      <c r="M1561" s="2"/>
      <c r="N1561" s="2"/>
      <c r="O1561" s="2"/>
    </row>
    <row r="1562">
      <c r="A1562" s="2"/>
      <c r="B1562" s="2"/>
      <c r="C1562" s="33"/>
      <c r="D1562" s="33"/>
      <c r="E1562" s="34"/>
      <c r="G1562" s="2"/>
      <c r="H1562" s="2"/>
      <c r="I1562" s="2"/>
      <c r="J1562" s="2"/>
      <c r="K1562" s="2"/>
      <c r="M1562" s="2"/>
      <c r="N1562" s="2"/>
      <c r="O1562" s="2"/>
    </row>
    <row r="1563">
      <c r="A1563" s="2"/>
      <c r="B1563" s="2"/>
      <c r="C1563" s="33"/>
      <c r="D1563" s="33"/>
      <c r="E1563" s="34"/>
      <c r="H1563" s="2"/>
      <c r="I1563" s="2"/>
      <c r="J1563" s="2"/>
      <c r="K1563" s="2"/>
      <c r="M1563" s="2"/>
      <c r="N1563" s="2"/>
      <c r="O1563" s="2"/>
    </row>
    <row r="1564">
      <c r="A1564" s="2"/>
      <c r="B1564" s="2"/>
      <c r="C1564" s="33"/>
      <c r="D1564" s="33"/>
      <c r="E1564" s="34"/>
      <c r="G1564" s="2"/>
      <c r="H1564" s="2"/>
      <c r="I1564" s="2"/>
      <c r="J1564" s="2"/>
      <c r="K1564" s="2"/>
      <c r="M1564" s="2"/>
      <c r="N1564" s="2"/>
      <c r="O1564" s="2"/>
    </row>
    <row r="1565">
      <c r="A1565" s="2"/>
      <c r="B1565" s="2"/>
      <c r="C1565" s="33"/>
      <c r="D1565" s="33"/>
      <c r="E1565" s="34"/>
      <c r="H1565" s="2"/>
      <c r="I1565" s="2"/>
      <c r="J1565" s="2"/>
      <c r="K1565" s="2"/>
    </row>
    <row r="1566">
      <c r="A1566" s="2"/>
      <c r="B1566" s="2"/>
      <c r="C1566" s="33"/>
      <c r="D1566" s="33"/>
      <c r="E1566" s="34"/>
      <c r="F1566" s="2"/>
      <c r="G1566" s="2"/>
      <c r="H1566" s="2"/>
      <c r="I1566" s="2"/>
      <c r="J1566" s="2"/>
      <c r="K1566" s="2"/>
      <c r="M1566" s="2"/>
      <c r="N1566" s="2"/>
      <c r="O1566" s="2"/>
    </row>
    <row r="1567">
      <c r="A1567" s="2"/>
      <c r="B1567" s="2"/>
      <c r="C1567" s="33"/>
      <c r="D1567" s="33"/>
      <c r="E1567" s="34"/>
      <c r="F1567" s="2"/>
      <c r="G1567" s="2"/>
      <c r="H1567" s="2"/>
      <c r="I1567" s="2"/>
      <c r="J1567" s="2"/>
      <c r="K1567" s="2"/>
      <c r="M1567" s="2"/>
      <c r="N1567" s="2"/>
      <c r="O1567" s="2"/>
    </row>
    <row r="1568">
      <c r="A1568" s="2"/>
      <c r="B1568" s="2"/>
      <c r="C1568" s="33"/>
      <c r="D1568" s="33"/>
      <c r="E1568" s="34"/>
      <c r="H1568" s="2"/>
      <c r="I1568" s="2"/>
      <c r="J1568" s="2"/>
      <c r="K1568" s="2"/>
      <c r="M1568" s="2"/>
      <c r="N1568" s="2"/>
      <c r="O1568" s="2"/>
    </row>
    <row r="1569">
      <c r="A1569" s="2"/>
      <c r="B1569" s="2"/>
      <c r="C1569" s="33"/>
      <c r="D1569" s="33"/>
      <c r="E1569" s="34"/>
      <c r="H1569" s="2"/>
      <c r="I1569" s="2"/>
      <c r="J1569" s="2"/>
      <c r="K1569" s="2"/>
      <c r="M1569" s="2"/>
      <c r="N1569" s="2"/>
      <c r="O1569" s="2"/>
    </row>
    <row r="1570">
      <c r="A1570" s="2"/>
      <c r="B1570" s="2"/>
      <c r="C1570" s="33"/>
      <c r="D1570" s="33"/>
      <c r="E1570" s="34"/>
      <c r="H1570" s="2"/>
      <c r="I1570" s="2"/>
      <c r="J1570" s="2"/>
      <c r="K1570" s="2"/>
    </row>
    <row r="1571">
      <c r="A1571" s="2"/>
      <c r="B1571" s="2"/>
      <c r="C1571" s="33"/>
      <c r="D1571" s="33"/>
      <c r="E1571" s="34"/>
      <c r="H1571" s="2"/>
      <c r="I1571" s="2"/>
      <c r="J1571" s="2"/>
      <c r="K1571" s="2"/>
    </row>
    <row r="1572">
      <c r="A1572" s="2"/>
      <c r="B1572" s="2"/>
      <c r="C1572" s="33"/>
      <c r="D1572" s="33"/>
      <c r="E1572" s="34"/>
      <c r="H1572" s="2"/>
      <c r="I1572" s="2"/>
      <c r="J1572" s="2"/>
      <c r="K1572" s="2"/>
      <c r="M1572" s="2"/>
      <c r="N1572" s="2"/>
      <c r="O1572" s="2"/>
    </row>
    <row r="1573">
      <c r="A1573" s="2"/>
      <c r="B1573" s="2"/>
      <c r="C1573" s="33"/>
      <c r="D1573" s="33"/>
      <c r="E1573" s="34"/>
      <c r="G1573" s="2"/>
      <c r="H1573" s="2"/>
      <c r="I1573" s="2"/>
      <c r="J1573" s="2"/>
      <c r="K1573" s="2"/>
      <c r="M1573" s="2"/>
      <c r="N1573" s="2"/>
      <c r="O1573" s="2"/>
    </row>
    <row r="1574">
      <c r="A1574" s="2"/>
      <c r="B1574" s="2"/>
      <c r="C1574" s="33"/>
      <c r="D1574" s="33"/>
      <c r="E1574" s="34"/>
      <c r="H1574" s="2"/>
      <c r="I1574" s="2"/>
      <c r="J1574" s="2"/>
      <c r="K1574" s="2"/>
      <c r="M1574" s="2"/>
      <c r="N1574" s="2"/>
      <c r="O1574" s="2"/>
    </row>
    <row r="1575">
      <c r="A1575" s="2"/>
      <c r="B1575" s="2"/>
      <c r="C1575" s="33"/>
      <c r="D1575" s="33"/>
      <c r="E1575" s="34"/>
      <c r="H1575" s="2"/>
      <c r="I1575" s="2"/>
      <c r="J1575" s="2"/>
      <c r="K1575" s="2"/>
      <c r="M1575" s="2"/>
      <c r="N1575" s="2"/>
      <c r="O1575" s="2"/>
    </row>
    <row r="1576">
      <c r="A1576" s="2"/>
      <c r="B1576" s="2"/>
      <c r="C1576" s="33"/>
      <c r="D1576" s="33"/>
      <c r="E1576" s="34"/>
      <c r="H1576" s="2"/>
      <c r="I1576" s="2"/>
      <c r="J1576" s="2"/>
      <c r="K1576" s="2"/>
      <c r="M1576" s="2"/>
      <c r="N1576" s="2"/>
      <c r="O1576" s="2"/>
    </row>
    <row r="1577">
      <c r="A1577" s="2"/>
      <c r="B1577" s="2"/>
      <c r="C1577" s="33"/>
      <c r="D1577" s="33"/>
      <c r="E1577" s="34"/>
      <c r="H1577" s="2"/>
      <c r="I1577" s="2"/>
      <c r="J1577" s="2"/>
      <c r="K1577" s="2"/>
      <c r="M1577" s="2"/>
      <c r="N1577" s="2"/>
      <c r="O1577" s="2"/>
    </row>
    <row r="1578">
      <c r="A1578" s="2"/>
      <c r="B1578" s="2"/>
      <c r="C1578" s="33"/>
      <c r="D1578" s="33"/>
      <c r="E1578" s="34"/>
      <c r="H1578" s="2"/>
      <c r="I1578" s="2"/>
      <c r="J1578" s="2"/>
      <c r="K1578" s="2"/>
    </row>
    <row r="1579">
      <c r="A1579" s="2"/>
      <c r="B1579" s="2"/>
      <c r="C1579" s="33"/>
      <c r="D1579" s="33"/>
      <c r="E1579" s="34"/>
      <c r="H1579" s="2"/>
      <c r="I1579" s="2"/>
      <c r="J1579" s="2"/>
      <c r="K1579" s="2"/>
    </row>
    <row r="1580">
      <c r="A1580" s="2"/>
      <c r="B1580" s="2"/>
      <c r="C1580" s="33"/>
      <c r="D1580" s="33"/>
      <c r="E1580" s="34"/>
      <c r="H1580" s="2"/>
      <c r="I1580" s="2"/>
      <c r="J1580" s="2"/>
      <c r="K1580" s="2"/>
      <c r="M1580" s="2"/>
      <c r="N1580" s="2"/>
      <c r="O1580" s="2"/>
    </row>
    <row r="1581">
      <c r="A1581" s="2"/>
      <c r="B1581" s="2"/>
      <c r="C1581" s="33"/>
      <c r="D1581" s="33"/>
      <c r="E1581" s="34"/>
      <c r="G1581" s="2"/>
      <c r="H1581" s="2"/>
      <c r="I1581" s="2"/>
      <c r="J1581" s="2"/>
      <c r="K1581" s="2"/>
      <c r="M1581" s="2"/>
      <c r="N1581" s="2"/>
      <c r="O1581" s="2"/>
    </row>
  </sheetData>
  <hyperlinks>
    <hyperlink r:id="rId1" ref="F121"/>
    <hyperlink r:id="rId2" ref="F129"/>
    <hyperlink r:id="rId3" ref="F130"/>
    <hyperlink r:id="rId4" ref="F135"/>
    <hyperlink r:id="rId5" ref="F184"/>
    <hyperlink r:id="rId6" ref="F185"/>
    <hyperlink r:id="rId7" ref="F224"/>
    <hyperlink r:id="rId8" ref="F240"/>
    <hyperlink r:id="rId9" ref="F300"/>
    <hyperlink r:id="rId10" ref="F340"/>
    <hyperlink r:id="rId11" ref="G343"/>
    <hyperlink r:id="rId12" ref="G396"/>
    <hyperlink r:id="rId13" ref="G446"/>
    <hyperlink r:id="rId14" ref="G512"/>
    <hyperlink r:id="rId15" ref="G562"/>
    <hyperlink r:id="rId16" ref="G625"/>
    <hyperlink r:id="rId17" ref="G678"/>
    <hyperlink r:id="rId18" ref="G728"/>
    <hyperlink r:id="rId19" ref="G793"/>
    <hyperlink r:id="rId20" ref="G845"/>
    <hyperlink r:id="rId21" ref="G892"/>
    <hyperlink r:id="rId22" ref="G957"/>
  </hyperlinks>
  <drawing r:id="rId2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8" max="8" width="67.38"/>
    <col customWidth="1" min="9" max="9" width="30.5"/>
    <col customWidth="1" min="10" max="10" width="51.38"/>
    <col customWidth="1" min="24" max="24" width="39.75"/>
  </cols>
  <sheetData>
    <row r="1">
      <c r="A1" s="35" t="s">
        <v>14396</v>
      </c>
      <c r="B1" s="35" t="s">
        <v>16126</v>
      </c>
      <c r="C1" s="35" t="s">
        <v>16127</v>
      </c>
      <c r="D1" s="35" t="s">
        <v>16128</v>
      </c>
      <c r="E1" s="35" t="s">
        <v>16129</v>
      </c>
      <c r="F1" s="35" t="s">
        <v>16130</v>
      </c>
      <c r="G1" s="35" t="s">
        <v>16131</v>
      </c>
      <c r="H1" s="35" t="s">
        <v>16132</v>
      </c>
      <c r="I1" s="35" t="s">
        <v>16133</v>
      </c>
      <c r="J1" s="35" t="s">
        <v>16134</v>
      </c>
      <c r="K1" s="35" t="s">
        <v>16135</v>
      </c>
      <c r="L1" s="35" t="s">
        <v>16136</v>
      </c>
      <c r="M1" s="35" t="s">
        <v>16137</v>
      </c>
      <c r="N1" s="35" t="s">
        <v>16138</v>
      </c>
      <c r="O1" s="35" t="s">
        <v>16139</v>
      </c>
      <c r="P1" s="35" t="s">
        <v>126</v>
      </c>
      <c r="Q1" s="35" t="s">
        <v>127</v>
      </c>
      <c r="R1" s="35" t="s">
        <v>16140</v>
      </c>
      <c r="S1" s="35" t="s">
        <v>16141</v>
      </c>
      <c r="T1" s="35" t="s">
        <v>16142</v>
      </c>
      <c r="U1" s="35" t="s">
        <v>16143</v>
      </c>
      <c r="V1" s="35" t="s">
        <v>16144</v>
      </c>
      <c r="W1" s="35" t="s">
        <v>16145</v>
      </c>
      <c r="X1" s="15"/>
      <c r="Y1" s="3" t="s">
        <v>16146</v>
      </c>
      <c r="Z1" s="3" t="s">
        <v>16147</v>
      </c>
    </row>
    <row r="2">
      <c r="A2" s="3" t="s">
        <v>15087</v>
      </c>
      <c r="B2" s="31">
        <v>46049.846138587964</v>
      </c>
      <c r="C2" s="3" t="s">
        <v>14417</v>
      </c>
      <c r="D2" s="5" t="s">
        <v>16148</v>
      </c>
      <c r="E2" s="31" t="s">
        <v>16149</v>
      </c>
      <c r="F2" s="3" t="s">
        <v>16150</v>
      </c>
      <c r="G2" s="3" t="s">
        <v>16151</v>
      </c>
      <c r="H2" s="36" t="s">
        <v>16152</v>
      </c>
      <c r="I2" s="3" t="s">
        <v>16153</v>
      </c>
      <c r="J2" s="3" t="s">
        <v>16154</v>
      </c>
      <c r="K2" s="3" t="s">
        <v>16155</v>
      </c>
      <c r="L2" s="3" t="s">
        <v>16156</v>
      </c>
      <c r="M2" s="20">
        <v>4.0</v>
      </c>
      <c r="N2" s="20">
        <v>1.0</v>
      </c>
      <c r="O2" s="20">
        <v>5.0</v>
      </c>
      <c r="P2" s="3" t="s">
        <v>415</v>
      </c>
      <c r="Q2" s="3" t="s">
        <v>748</v>
      </c>
      <c r="R2" s="3" t="s">
        <v>10792</v>
      </c>
      <c r="S2" s="3" t="s">
        <v>10793</v>
      </c>
      <c r="T2" s="5" t="s">
        <v>16148</v>
      </c>
      <c r="U2" s="3" t="s">
        <v>15085</v>
      </c>
      <c r="V2" s="5" t="str">
        <f>HYPERLINK("https://app.askelephant.ai/workspaces/wrks_01JYF7CP38371WK5E5BP8XSHM5/engagements/ngmt_01KDSNSC3TKRAJ78GP98R39FV8", "View Meeting")</f>
        <v>View Meeting</v>
      </c>
      <c r="W2" s="5" t="str">
        <f t="shared" ref="W2:W7" si="1">HYPERLINK("https://zoom.us/j/3628593272?pwd=OfxX2kwpsuA5labBaZXephHbiAXlz9.1", "Join Zoom")</f>
        <v>Join Zoom</v>
      </c>
      <c r="X2" s="15"/>
    </row>
    <row r="3">
      <c r="A3" s="3" t="s">
        <v>15074</v>
      </c>
      <c r="B3" s="31">
        <v>46049.98535321759</v>
      </c>
      <c r="C3" s="3" t="s">
        <v>14920</v>
      </c>
      <c r="D3" s="3" t="s">
        <v>183</v>
      </c>
      <c r="E3" s="31" t="s">
        <v>16157</v>
      </c>
      <c r="F3" s="3" t="s">
        <v>16158</v>
      </c>
      <c r="G3" s="3" t="s">
        <v>16159</v>
      </c>
      <c r="H3" s="36" t="s">
        <v>16160</v>
      </c>
      <c r="I3" s="3" t="s">
        <v>15073</v>
      </c>
      <c r="J3" s="3" t="s">
        <v>15073</v>
      </c>
      <c r="K3" s="3" t="s">
        <v>16161</v>
      </c>
      <c r="L3" s="3" t="s">
        <v>176</v>
      </c>
      <c r="M3" s="20">
        <v>3.0</v>
      </c>
      <c r="N3" s="20">
        <v>5.0</v>
      </c>
      <c r="O3" s="20">
        <v>8.0</v>
      </c>
      <c r="P3" s="3" t="s">
        <v>182</v>
      </c>
      <c r="Q3" s="3" t="s">
        <v>183</v>
      </c>
      <c r="R3" s="3" t="s">
        <v>6994</v>
      </c>
      <c r="S3" s="3" t="s">
        <v>6995</v>
      </c>
      <c r="T3" s="5" t="s">
        <v>16162</v>
      </c>
      <c r="U3" s="3" t="s">
        <v>15072</v>
      </c>
      <c r="V3" s="5" t="str">
        <f>HYPERLINK("https://app.askelephant.ai/workspaces/wrks_01JYF7CP38371WK5E5BP8XSHM5/engagements/ngmt_01KFEK95PX2BSCV67P2P5YFY0H", "View Meeting")</f>
        <v>View Meeting</v>
      </c>
      <c r="W3" s="5" t="str">
        <f t="shared" si="1"/>
        <v>Join Zoom</v>
      </c>
      <c r="X3" s="36" t="s">
        <v>16163</v>
      </c>
    </row>
    <row r="4">
      <c r="A4" s="3" t="s">
        <v>15093</v>
      </c>
      <c r="B4" s="31">
        <v>46050.49375136574</v>
      </c>
      <c r="C4" s="3" t="s">
        <v>14531</v>
      </c>
      <c r="D4" s="3" t="s">
        <v>399</v>
      </c>
      <c r="E4" s="31" t="s">
        <v>16164</v>
      </c>
      <c r="F4" s="3" t="s">
        <v>16165</v>
      </c>
      <c r="G4" s="3" t="s">
        <v>16151</v>
      </c>
      <c r="H4" s="36" t="s">
        <v>16166</v>
      </c>
      <c r="I4" s="3" t="s">
        <v>16167</v>
      </c>
      <c r="J4" s="3" t="s">
        <v>16168</v>
      </c>
      <c r="K4" s="3" t="s">
        <v>16169</v>
      </c>
      <c r="L4" s="3" t="s">
        <v>16170</v>
      </c>
      <c r="M4" s="20">
        <v>6.0</v>
      </c>
      <c r="N4" s="20">
        <v>4.0</v>
      </c>
      <c r="O4" s="20">
        <v>10.0</v>
      </c>
      <c r="P4" s="3" t="s">
        <v>398</v>
      </c>
      <c r="Q4" s="3" t="s">
        <v>399</v>
      </c>
      <c r="R4" s="3" t="s">
        <v>869</v>
      </c>
      <c r="S4" s="3" t="s">
        <v>6941</v>
      </c>
      <c r="T4" s="5" t="s">
        <v>16171</v>
      </c>
      <c r="U4" s="3" t="s">
        <v>15091</v>
      </c>
      <c r="V4" s="5" t="str">
        <f>HYPERLINK("https://app.askelephant.ai/workspaces/wrks_01JYF7CP38371WK5E5BP8XSHM5/engagements/ngmt_01KFM0VY51YQRV6HA8HFJ37MEH", "View Meeting")</f>
        <v>View Meeting</v>
      </c>
      <c r="W4" s="5" t="str">
        <f t="shared" si="1"/>
        <v>Join Zoom</v>
      </c>
      <c r="X4" s="36" t="s">
        <v>16172</v>
      </c>
    </row>
    <row r="5">
      <c r="A5" s="3" t="s">
        <v>15097</v>
      </c>
      <c r="B5" s="31">
        <v>46050.56790793981</v>
      </c>
      <c r="C5" s="3" t="s">
        <v>14572</v>
      </c>
      <c r="D5" s="3" t="s">
        <v>434</v>
      </c>
      <c r="E5" s="31" t="s">
        <v>16173</v>
      </c>
      <c r="F5" s="3" t="s">
        <v>16174</v>
      </c>
      <c r="G5" s="3" t="s">
        <v>16175</v>
      </c>
      <c r="H5" s="36" t="s">
        <v>16176</v>
      </c>
      <c r="I5" s="3" t="s">
        <v>14753</v>
      </c>
      <c r="J5" s="3" t="s">
        <v>16177</v>
      </c>
      <c r="K5" s="3" t="s">
        <v>16178</v>
      </c>
      <c r="L5" s="3" t="s">
        <v>16179</v>
      </c>
      <c r="M5" s="20">
        <v>0.0</v>
      </c>
      <c r="N5" s="20">
        <v>0.0</v>
      </c>
      <c r="O5" s="20">
        <v>0.0</v>
      </c>
      <c r="P5" s="3" t="s">
        <v>433</v>
      </c>
      <c r="Q5" s="3" t="s">
        <v>434</v>
      </c>
      <c r="R5" s="3" t="s">
        <v>9061</v>
      </c>
      <c r="S5" s="3" t="s">
        <v>9062</v>
      </c>
      <c r="T5" s="5" t="s">
        <v>16180</v>
      </c>
      <c r="U5" s="3" t="s">
        <v>15095</v>
      </c>
      <c r="V5" s="5" t="str">
        <f>HYPERLINK("https://app.askelephant.ai/workspaces/wrks_01JYF7CP38371WK5E5BP8XSHM5/engagements/ngmt_01KFEDZNTX2YHX1C7V0NAVCZVH", "View Meeting")</f>
        <v>View Meeting</v>
      </c>
      <c r="W5" s="5" t="str">
        <f t="shared" si="1"/>
        <v>Join Zoom</v>
      </c>
      <c r="X5" s="36" t="s">
        <v>16181</v>
      </c>
    </row>
    <row r="6">
      <c r="A6" s="3" t="s">
        <v>15113</v>
      </c>
      <c r="B6" s="31">
        <v>46051.6833690625</v>
      </c>
      <c r="C6" s="3" t="s">
        <v>15109</v>
      </c>
      <c r="D6" s="3" t="s">
        <v>220</v>
      </c>
      <c r="E6" s="31" t="s">
        <v>16182</v>
      </c>
      <c r="F6" s="3" t="s">
        <v>16183</v>
      </c>
      <c r="G6" s="3" t="s">
        <v>16184</v>
      </c>
      <c r="H6" s="36" t="s">
        <v>16185</v>
      </c>
      <c r="I6" s="3" t="s">
        <v>16186</v>
      </c>
      <c r="J6" s="3" t="s">
        <v>16187</v>
      </c>
      <c r="K6" s="3" t="s">
        <v>16188</v>
      </c>
      <c r="L6" s="3" t="s">
        <v>16189</v>
      </c>
      <c r="M6" s="20">
        <v>3.0</v>
      </c>
      <c r="N6" s="20">
        <v>2.0</v>
      </c>
      <c r="O6" s="20">
        <v>5.0</v>
      </c>
      <c r="P6" s="3" t="s">
        <v>219</v>
      </c>
      <c r="Q6" s="3" t="s">
        <v>220</v>
      </c>
      <c r="R6" s="3" t="s">
        <v>3087</v>
      </c>
      <c r="S6" s="3" t="s">
        <v>3088</v>
      </c>
      <c r="T6" s="5" t="s">
        <v>16190</v>
      </c>
      <c r="U6" s="3" t="s">
        <v>15108</v>
      </c>
      <c r="V6" s="5" t="str">
        <f>HYPERLINK("https://app.askelephant.ai/workspaces/wrks_01JYF7CP38371WK5E5BP8XSHM5/engagements/ngmt_01KF9F0WEY837HJD4XH1FDQY0E", "View Meeting")</f>
        <v>View Meeting</v>
      </c>
      <c r="W6" s="5" t="str">
        <f t="shared" si="1"/>
        <v>Join Zoom</v>
      </c>
      <c r="X6" s="36" t="s">
        <v>16191</v>
      </c>
    </row>
    <row r="7">
      <c r="A7" s="3" t="s">
        <v>15121</v>
      </c>
      <c r="B7" s="31">
        <v>46052.52475331019</v>
      </c>
      <c r="C7" s="3" t="s">
        <v>14920</v>
      </c>
      <c r="D7" s="3" t="s">
        <v>183</v>
      </c>
      <c r="E7" s="31" t="s">
        <v>16192</v>
      </c>
      <c r="F7" s="3" t="s">
        <v>16193</v>
      </c>
      <c r="G7" s="3" t="s">
        <v>16194</v>
      </c>
      <c r="H7" s="36" t="s">
        <v>16195</v>
      </c>
      <c r="I7" s="3" t="s">
        <v>15073</v>
      </c>
      <c r="J7" s="3" t="s">
        <v>15073</v>
      </c>
      <c r="K7" s="3" t="s">
        <v>16161</v>
      </c>
      <c r="L7" s="3" t="s">
        <v>176</v>
      </c>
      <c r="M7" s="20">
        <v>2.0</v>
      </c>
      <c r="N7" s="20">
        <v>4.0</v>
      </c>
      <c r="O7" s="20">
        <v>6.0</v>
      </c>
      <c r="P7" s="3" t="s">
        <v>182</v>
      </c>
      <c r="Q7" s="3" t="s">
        <v>183</v>
      </c>
      <c r="R7" s="3" t="s">
        <v>6994</v>
      </c>
      <c r="S7" s="3" t="s">
        <v>6995</v>
      </c>
      <c r="T7" s="5" t="s">
        <v>16162</v>
      </c>
      <c r="U7" s="3" t="s">
        <v>15120</v>
      </c>
      <c r="V7" s="5" t="str">
        <f>HYPERLINK("https://app.askelephant.ai/workspaces/wrks_01JYF7CP38371WK5E5BP8XSHM5/engagements/ngmt_01KFEK962675R0N74NKFN3GZ3X", "View Meeting")</f>
        <v>View Meeting</v>
      </c>
      <c r="W7" s="5" t="str">
        <f t="shared" si="1"/>
        <v>Join Zoom</v>
      </c>
      <c r="X7" s="36" t="s">
        <v>16196</v>
      </c>
    </row>
    <row r="8">
      <c r="A8" s="3" t="s">
        <v>15127</v>
      </c>
      <c r="B8" s="31">
        <v>46052.550675266204</v>
      </c>
      <c r="C8" s="3" t="s">
        <v>15123</v>
      </c>
      <c r="D8" s="3" t="s">
        <v>138</v>
      </c>
      <c r="E8" s="31" t="s">
        <v>16197</v>
      </c>
      <c r="F8" s="3" t="s">
        <v>16198</v>
      </c>
      <c r="G8" s="3" t="s">
        <v>16199</v>
      </c>
      <c r="H8" s="36" t="s">
        <v>16200</v>
      </c>
      <c r="I8" s="3" t="s">
        <v>15125</v>
      </c>
      <c r="J8" s="3" t="s">
        <v>15125</v>
      </c>
      <c r="K8" s="3" t="s">
        <v>16201</v>
      </c>
      <c r="L8" s="3" t="s">
        <v>131</v>
      </c>
      <c r="M8" s="20">
        <v>4.0</v>
      </c>
      <c r="N8" s="20">
        <v>5.0</v>
      </c>
      <c r="O8" s="20">
        <v>9.0</v>
      </c>
      <c r="P8" s="3" t="s">
        <v>137</v>
      </c>
      <c r="Q8" s="3" t="s">
        <v>138</v>
      </c>
      <c r="R8" s="3" t="s">
        <v>7560</v>
      </c>
      <c r="S8" s="3" t="s">
        <v>7561</v>
      </c>
      <c r="T8" s="5" t="s">
        <v>16202</v>
      </c>
      <c r="U8" s="3" t="s">
        <v>15122</v>
      </c>
      <c r="V8" s="5" t="str">
        <f>HYPERLINK("https://app.askelephant.ai/workspaces/wrks_01JYF7CP38371WK5E5BP8XSHM5/engagements/ngmt_01KG344FKECYTPWS2RT83HZ169", "View Meeting")</f>
        <v>View Meeting</v>
      </c>
      <c r="W8" s="5" t="str">
        <f>HYPERLINK("https://teams.microsoft.com/l/meetup-join/19:meeting_NWZmNGJmZGMtODdkZi00OGFlLWI4MGMtYTQyMDUzNTlkZDg5@thread.v2/0?context=%7B%22Tid%22%3A%20%22d8fde2f5-9392-4260-8a03-0ad01f4746e9%22%2C%20%22Oid%22%3A%20%224cf02d10-78dd-48bc-8462-dd3691fbdcba%22%7D", "Join Zoom")</f>
        <v>Join Zoom</v>
      </c>
      <c r="X8" s="36" t="s">
        <v>16203</v>
      </c>
    </row>
    <row r="9">
      <c r="A9" s="3" t="s">
        <v>15137</v>
      </c>
      <c r="B9" s="31">
        <v>46056.44380040509</v>
      </c>
      <c r="C9" s="3" t="s">
        <v>15065</v>
      </c>
      <c r="D9" s="3" t="s">
        <v>399</v>
      </c>
      <c r="E9" s="31" t="s">
        <v>16204</v>
      </c>
      <c r="F9" s="3" t="s">
        <v>16205</v>
      </c>
      <c r="G9" s="3" t="s">
        <v>16206</v>
      </c>
      <c r="H9" s="36" t="s">
        <v>16207</v>
      </c>
      <c r="I9" s="3" t="s">
        <v>16167</v>
      </c>
      <c r="J9" s="3" t="s">
        <v>16167</v>
      </c>
      <c r="K9" s="3" t="s">
        <v>16208</v>
      </c>
      <c r="L9" s="3" t="s">
        <v>16170</v>
      </c>
      <c r="M9" s="20">
        <v>4.0</v>
      </c>
      <c r="N9" s="20">
        <v>3.0</v>
      </c>
      <c r="O9" s="20">
        <v>7.0</v>
      </c>
      <c r="P9" s="3" t="s">
        <v>398</v>
      </c>
      <c r="Q9" s="3" t="s">
        <v>399</v>
      </c>
      <c r="T9" s="5" t="s">
        <v>16171</v>
      </c>
      <c r="U9" s="3" t="s">
        <v>15134</v>
      </c>
      <c r="V9" s="5" t="str">
        <f>HYPERLINK("https://app.askelephant.ai/workspaces/wrks_01JYF7CP38371WK5E5BP8XSHM5/engagements/ngmt_01KG5H6T8HYARVT3A9CRTT3S4H", "View Meeting")</f>
        <v>View Meeting</v>
      </c>
      <c r="W9" s="5" t="str">
        <f>HYPERLINK("https://zoom.us/j/3628593272?pwd=OfxX2kwpsuA5labBaZXephHbiAXlz9.1", "Join Zoom")</f>
        <v>Join Zoom</v>
      </c>
      <c r="X9" s="36" t="s">
        <v>16172</v>
      </c>
    </row>
    <row r="10">
      <c r="A10" s="3" t="s">
        <v>15144</v>
      </c>
      <c r="B10" s="31">
        <v>46056.51260258102</v>
      </c>
      <c r="C10" s="3" t="s">
        <v>15139</v>
      </c>
      <c r="D10" s="3" t="s">
        <v>138</v>
      </c>
      <c r="E10" s="31" t="s">
        <v>16209</v>
      </c>
      <c r="F10" s="3" t="s">
        <v>16210</v>
      </c>
      <c r="G10" s="3" t="s">
        <v>16211</v>
      </c>
      <c r="H10" s="36" t="s">
        <v>16212</v>
      </c>
      <c r="I10" s="3" t="s">
        <v>16213</v>
      </c>
      <c r="J10" s="3" t="s">
        <v>16214</v>
      </c>
      <c r="K10" s="3" t="s">
        <v>16215</v>
      </c>
      <c r="L10" s="3" t="s">
        <v>131</v>
      </c>
      <c r="M10" s="20">
        <v>6.0</v>
      </c>
      <c r="N10" s="20">
        <v>4.0</v>
      </c>
      <c r="O10" s="20">
        <v>10.0</v>
      </c>
      <c r="P10" s="3" t="s">
        <v>137</v>
      </c>
      <c r="Q10" s="3" t="s">
        <v>138</v>
      </c>
      <c r="R10" s="3" t="s">
        <v>7560</v>
      </c>
      <c r="S10" s="3" t="s">
        <v>7561</v>
      </c>
      <c r="T10" s="5" t="s">
        <v>16202</v>
      </c>
      <c r="U10" s="3" t="s">
        <v>15138</v>
      </c>
      <c r="V10" s="5" t="str">
        <f>HYPERLINK("https://app.askelephant.ai/workspaces/wrks_01JYF7CP38371WK5E5BP8XSHM5/engagements/ngmt_01KG33HV388QED9QCDZC26JAJ1", "View Meeting")</f>
        <v>View Meeting</v>
      </c>
      <c r="W10" s="5" t="str">
        <f>HYPERLINK("https://teams.microsoft.com/l/meetup-join/19:meeting_YzlmNTFlODgtNzI0Zi00NzMyLTgzMjctZGNhNzk3YmQ3NDNk@thread.v2/0?context=%7B%22Tid%22%3A%20%22d8fde2f5-9392-4260-8a03-0ad01f4746e9%22%2C%20%22Oid%22%3A%20%224cf02d10-78dd-48bc-8462-dd3691fbdcba%22%7D", "Join Zoom")</f>
        <v>Join Zoom</v>
      </c>
      <c r="X10" s="36" t="s">
        <v>16203</v>
      </c>
    </row>
    <row r="11">
      <c r="A11" s="3" t="s">
        <v>15149</v>
      </c>
      <c r="B11" s="31">
        <v>46056.54696651621</v>
      </c>
      <c r="C11" s="3" t="s">
        <v>15146</v>
      </c>
      <c r="D11" s="3" t="s">
        <v>440</v>
      </c>
      <c r="E11" s="31" t="s">
        <v>16216</v>
      </c>
      <c r="F11" s="3" t="s">
        <v>16217</v>
      </c>
      <c r="G11" s="3" t="s">
        <v>16218</v>
      </c>
      <c r="H11" s="36" t="s">
        <v>16219</v>
      </c>
      <c r="I11" s="3" t="s">
        <v>14684</v>
      </c>
      <c r="J11" s="3" t="s">
        <v>15148</v>
      </c>
      <c r="K11" s="3" t="s">
        <v>16220</v>
      </c>
      <c r="L11" s="3" t="s">
        <v>16221</v>
      </c>
      <c r="M11" s="20">
        <v>3.0</v>
      </c>
      <c r="N11" s="20">
        <v>2.0</v>
      </c>
      <c r="O11" s="20">
        <v>5.0</v>
      </c>
      <c r="P11" s="3" t="s">
        <v>439</v>
      </c>
      <c r="Q11" s="3" t="s">
        <v>440</v>
      </c>
      <c r="R11" s="3" t="s">
        <v>13014</v>
      </c>
      <c r="S11" s="3" t="s">
        <v>13015</v>
      </c>
      <c r="T11" s="5" t="s">
        <v>16222</v>
      </c>
      <c r="U11" s="3" t="s">
        <v>15145</v>
      </c>
      <c r="V11" s="5" t="str">
        <f>HYPERLINK("https://app.askelephant.ai/workspaces/wrks_01JYF7CP38371WK5E5BP8XSHM5/engagements/ngmt_01KG7QE75PTESKSWAG8X12ERY4", "View Meeting")</f>
        <v>View Meeting</v>
      </c>
      <c r="W11" s="5" t="str">
        <f t="shared" ref="W11:W18" si="2">HYPERLINK("https://zoom.us/j/3628593272?pwd=OfxX2kwpsuA5labBaZXephHbiAXlz9.1", "Join Zoom")</f>
        <v>Join Zoom</v>
      </c>
      <c r="X11" s="36" t="s">
        <v>16223</v>
      </c>
    </row>
    <row r="12">
      <c r="A12" s="3" t="s">
        <v>15155</v>
      </c>
      <c r="B12" s="31">
        <v>46056.566217581014</v>
      </c>
      <c r="C12" s="3" t="s">
        <v>15082</v>
      </c>
      <c r="D12" s="3" t="s">
        <v>144</v>
      </c>
      <c r="E12" s="31" t="s">
        <v>16224</v>
      </c>
      <c r="F12" s="3" t="s">
        <v>16225</v>
      </c>
      <c r="G12" s="3" t="s">
        <v>16226</v>
      </c>
      <c r="H12" s="36" t="s">
        <v>16227</v>
      </c>
      <c r="I12" s="3" t="s">
        <v>14684</v>
      </c>
      <c r="J12" s="3" t="s">
        <v>15154</v>
      </c>
      <c r="K12" s="3" t="s">
        <v>16228</v>
      </c>
      <c r="L12" s="3" t="s">
        <v>16229</v>
      </c>
      <c r="M12" s="20">
        <v>1.0</v>
      </c>
      <c r="N12" s="20">
        <v>2.0</v>
      </c>
      <c r="O12" s="20">
        <v>3.0</v>
      </c>
      <c r="P12" s="3" t="s">
        <v>143</v>
      </c>
      <c r="Q12" s="3" t="s">
        <v>144</v>
      </c>
      <c r="R12" s="3" t="s">
        <v>12966</v>
      </c>
      <c r="S12" s="3" t="s">
        <v>12967</v>
      </c>
      <c r="T12" s="5" t="s">
        <v>16230</v>
      </c>
      <c r="U12" s="3" t="s">
        <v>15153</v>
      </c>
      <c r="V12" s="5" t="str">
        <f>HYPERLINK("https://app.askelephant.ai/workspaces/wrks_01JYF7CP38371WK5E5BP8XSHM5/engagements/ngmt_01KFXVPRTKA1W0FQ2G69K7NNXQ", "View Meeting")</f>
        <v>View Meeting</v>
      </c>
      <c r="W12" s="5" t="str">
        <f t="shared" si="2"/>
        <v>Join Zoom</v>
      </c>
      <c r="X12" s="36" t="s">
        <v>16231</v>
      </c>
    </row>
    <row r="13">
      <c r="A13" s="3" t="s">
        <v>15162</v>
      </c>
      <c r="B13" s="31">
        <v>46056.58869851852</v>
      </c>
      <c r="C13" s="3" t="s">
        <v>15157</v>
      </c>
      <c r="D13" s="3" t="s">
        <v>189</v>
      </c>
      <c r="E13" s="31" t="s">
        <v>16232</v>
      </c>
      <c r="F13" s="3" t="s">
        <v>16233</v>
      </c>
      <c r="G13" s="3" t="s">
        <v>16175</v>
      </c>
      <c r="H13" s="36" t="s">
        <v>16234</v>
      </c>
      <c r="I13" s="3" t="s">
        <v>16235</v>
      </c>
      <c r="J13" s="3" t="s">
        <v>16236</v>
      </c>
      <c r="K13" s="3" t="s">
        <v>16237</v>
      </c>
      <c r="L13" s="3" t="s">
        <v>16238</v>
      </c>
      <c r="M13" s="20">
        <v>2.0</v>
      </c>
      <c r="N13" s="20">
        <v>2.0</v>
      </c>
      <c r="O13" s="20">
        <v>4.0</v>
      </c>
      <c r="P13" s="3" t="s">
        <v>188</v>
      </c>
      <c r="Q13" s="3" t="s">
        <v>189</v>
      </c>
      <c r="R13" s="3" t="s">
        <v>5762</v>
      </c>
      <c r="S13" s="3" t="s">
        <v>5763</v>
      </c>
      <c r="T13" s="5" t="s">
        <v>16239</v>
      </c>
      <c r="U13" s="3" t="s">
        <v>15156</v>
      </c>
      <c r="V13" s="5" t="str">
        <f>HYPERLINK("https://app.askelephant.ai/workspaces/wrks_01JYF7CP38371WK5E5BP8XSHM5/engagements/ngmt_01KEAJAKCXK762QNZSNP6K5MHA", "View Meeting")</f>
        <v>View Meeting</v>
      </c>
      <c r="W13" s="5" t="str">
        <f t="shared" si="2"/>
        <v>Join Zoom</v>
      </c>
      <c r="X13" s="36" t="s">
        <v>16240</v>
      </c>
    </row>
    <row r="14">
      <c r="A14" s="3" t="s">
        <v>15168</v>
      </c>
      <c r="B14" s="31">
        <v>46056.6278771875</v>
      </c>
      <c r="C14" s="3" t="s">
        <v>15164</v>
      </c>
      <c r="D14" s="3" t="s">
        <v>888</v>
      </c>
      <c r="E14" s="31" t="s">
        <v>16241</v>
      </c>
      <c r="F14" s="3" t="s">
        <v>16242</v>
      </c>
      <c r="G14" s="3" t="s">
        <v>16243</v>
      </c>
      <c r="H14" s="36" t="s">
        <v>16244</v>
      </c>
      <c r="I14" s="3" t="s">
        <v>16245</v>
      </c>
      <c r="J14" s="3" t="s">
        <v>16246</v>
      </c>
      <c r="K14" s="3" t="s">
        <v>16247</v>
      </c>
      <c r="L14" s="3" t="s">
        <v>16248</v>
      </c>
      <c r="M14" s="20">
        <v>2.0</v>
      </c>
      <c r="N14" s="20">
        <v>5.0</v>
      </c>
      <c r="O14" s="20">
        <v>7.0</v>
      </c>
      <c r="P14" s="3" t="s">
        <v>14079</v>
      </c>
      <c r="Q14" s="3" t="s">
        <v>888</v>
      </c>
      <c r="R14" s="3" t="s">
        <v>6895</v>
      </c>
      <c r="S14" s="3" t="s">
        <v>6896</v>
      </c>
      <c r="T14" s="5" t="s">
        <v>16249</v>
      </c>
      <c r="U14" s="3" t="s">
        <v>15163</v>
      </c>
      <c r="V14" s="5" t="str">
        <f>HYPERLINK("https://app.askelephant.ai/workspaces/wrks_01JYF7CP38371WK5E5BP8XSHM5/engagements/ngmt_01KG3ANAC2G8DAYYXAM9WRB33V", "View Meeting")</f>
        <v>View Meeting</v>
      </c>
      <c r="W14" s="5" t="str">
        <f t="shared" si="2"/>
        <v>Join Zoom</v>
      </c>
      <c r="X14" s="36" t="s">
        <v>16250</v>
      </c>
    </row>
    <row r="15">
      <c r="A15" s="3" t="s">
        <v>15186</v>
      </c>
      <c r="B15" s="31">
        <v>46057.463418009254</v>
      </c>
      <c r="C15" s="3" t="s">
        <v>15183</v>
      </c>
      <c r="D15" s="3" t="s">
        <v>360</v>
      </c>
      <c r="E15" s="31" t="s">
        <v>16251</v>
      </c>
      <c r="F15" s="3" t="s">
        <v>16252</v>
      </c>
      <c r="G15" s="3" t="s">
        <v>16218</v>
      </c>
      <c r="H15" s="36" t="s">
        <v>16253</v>
      </c>
      <c r="I15" s="3" t="s">
        <v>16254</v>
      </c>
      <c r="J15" s="3" t="s">
        <v>16255</v>
      </c>
      <c r="K15" s="3" t="s">
        <v>16256</v>
      </c>
      <c r="L15" s="3" t="s">
        <v>16257</v>
      </c>
      <c r="M15" s="20">
        <v>6.0</v>
      </c>
      <c r="N15" s="20">
        <v>1.0</v>
      </c>
      <c r="O15" s="20">
        <v>7.0</v>
      </c>
      <c r="P15" s="3" t="s">
        <v>359</v>
      </c>
      <c r="Q15" s="3" t="s">
        <v>360</v>
      </c>
      <c r="R15" s="3" t="s">
        <v>13037</v>
      </c>
      <c r="S15" s="3" t="s">
        <v>13038</v>
      </c>
      <c r="T15" s="5" t="s">
        <v>16258</v>
      </c>
      <c r="U15" s="3" t="s">
        <v>15182</v>
      </c>
      <c r="V15" s="5" t="str">
        <f>HYPERLINK("https://app.askelephant.ai/workspaces/wrks_01JYF7CP38371WK5E5BP8XSHM5/engagements/ngmt_01KG7RJZMDZHNJGA3ARPBT3T7N", "View Meeting")</f>
        <v>View Meeting</v>
      </c>
      <c r="W15" s="5" t="str">
        <f t="shared" si="2"/>
        <v>Join Zoom</v>
      </c>
      <c r="X15" s="36" t="s">
        <v>16259</v>
      </c>
    </row>
    <row r="16">
      <c r="A16" s="3" t="s">
        <v>15191</v>
      </c>
      <c r="B16" s="31">
        <v>46057.48121229166</v>
      </c>
      <c r="C16" s="3" t="s">
        <v>15049</v>
      </c>
      <c r="D16" s="3" t="s">
        <v>553</v>
      </c>
      <c r="E16" s="31" t="s">
        <v>16260</v>
      </c>
      <c r="F16" s="3" t="s">
        <v>16261</v>
      </c>
      <c r="G16" s="3" t="s">
        <v>16262</v>
      </c>
      <c r="H16" s="36" t="s">
        <v>16263</v>
      </c>
      <c r="I16" s="3" t="s">
        <v>16264</v>
      </c>
      <c r="J16" s="3" t="s">
        <v>16265</v>
      </c>
      <c r="K16" s="3" t="s">
        <v>16266</v>
      </c>
      <c r="L16" s="3" t="s">
        <v>16267</v>
      </c>
      <c r="M16" s="20">
        <v>4.0</v>
      </c>
      <c r="N16" s="20">
        <v>5.0</v>
      </c>
      <c r="O16" s="20">
        <v>9.0</v>
      </c>
      <c r="P16" s="3" t="s">
        <v>362</v>
      </c>
      <c r="Q16" s="3" t="s">
        <v>553</v>
      </c>
      <c r="R16" s="3" t="s">
        <v>12731</v>
      </c>
      <c r="S16" s="3" t="s">
        <v>12732</v>
      </c>
      <c r="T16" s="5" t="s">
        <v>16268</v>
      </c>
      <c r="U16" s="3" t="s">
        <v>15187</v>
      </c>
      <c r="V16" s="5" t="str">
        <f>HYPERLINK("https://app.askelephant.ai/workspaces/wrks_01JYF7CP38371WK5E5BP8XSHM5/engagements/ngmt_01KGJ8MAJND60FTRE8YQ4YN3MP", "View Meeting")</f>
        <v>View Meeting</v>
      </c>
      <c r="W16" s="5" t="str">
        <f t="shared" si="2"/>
        <v>Join Zoom</v>
      </c>
      <c r="X16" s="36" t="s">
        <v>16269</v>
      </c>
    </row>
    <row r="17">
      <c r="A17" s="3" t="s">
        <v>15196</v>
      </c>
      <c r="B17" s="31">
        <v>46057.592905150465</v>
      </c>
      <c r="C17" s="3" t="s">
        <v>14962</v>
      </c>
      <c r="D17" s="3" t="s">
        <v>366</v>
      </c>
      <c r="E17" s="31" t="s">
        <v>16270</v>
      </c>
      <c r="F17" s="3" t="s">
        <v>16271</v>
      </c>
      <c r="G17" s="3" t="s">
        <v>16272</v>
      </c>
      <c r="H17" s="36" t="s">
        <v>16273</v>
      </c>
      <c r="I17" s="3" t="s">
        <v>16274</v>
      </c>
      <c r="J17" s="3" t="s">
        <v>16275</v>
      </c>
      <c r="K17" s="3" t="s">
        <v>16276</v>
      </c>
      <c r="L17" s="3" t="s">
        <v>16277</v>
      </c>
      <c r="M17" s="20">
        <v>2.0</v>
      </c>
      <c r="N17" s="20">
        <v>1.0</v>
      </c>
      <c r="O17" s="20">
        <v>3.0</v>
      </c>
      <c r="P17" s="3" t="s">
        <v>365</v>
      </c>
      <c r="Q17" s="3" t="s">
        <v>366</v>
      </c>
      <c r="R17" s="3" t="s">
        <v>860</v>
      </c>
      <c r="S17" s="3" t="s">
        <v>4847</v>
      </c>
      <c r="T17" s="5" t="s">
        <v>16278</v>
      </c>
      <c r="U17" s="3" t="s">
        <v>15192</v>
      </c>
      <c r="V17" s="5" t="str">
        <f>HYPERLINK("https://app.askelephant.ai/workspaces/wrks_01JYF7CP38371WK5E5BP8XSHM5/engagements/ngmt_01KG35KGX47F31J2V3X69CG5DE", "View Meeting")</f>
        <v>View Meeting</v>
      </c>
      <c r="W17" s="5" t="str">
        <f t="shared" si="2"/>
        <v>Join Zoom</v>
      </c>
      <c r="X17" s="36" t="s">
        <v>16279</v>
      </c>
    </row>
    <row r="18">
      <c r="A18" s="3" t="s">
        <v>14949</v>
      </c>
      <c r="B18" s="31">
        <v>46057.85558268518</v>
      </c>
      <c r="C18" s="3" t="s">
        <v>14591</v>
      </c>
      <c r="D18" s="3" t="s">
        <v>450</v>
      </c>
      <c r="E18" s="31" t="s">
        <v>16280</v>
      </c>
      <c r="F18" s="3" t="s">
        <v>16281</v>
      </c>
      <c r="G18" s="3" t="s">
        <v>16282</v>
      </c>
      <c r="H18" s="36" t="s">
        <v>16283</v>
      </c>
      <c r="I18" s="3" t="s">
        <v>16284</v>
      </c>
      <c r="J18" s="3" t="s">
        <v>16285</v>
      </c>
      <c r="K18" s="3" t="s">
        <v>16286</v>
      </c>
      <c r="L18" s="3" t="s">
        <v>16287</v>
      </c>
      <c r="M18" s="20">
        <v>3.0</v>
      </c>
      <c r="N18" s="20">
        <v>4.0</v>
      </c>
      <c r="O18" s="20">
        <v>7.0</v>
      </c>
      <c r="P18" s="3" t="s">
        <v>449</v>
      </c>
      <c r="Q18" s="3" t="s">
        <v>450</v>
      </c>
      <c r="R18" s="3" t="s">
        <v>13385</v>
      </c>
      <c r="S18" s="3" t="s">
        <v>13386</v>
      </c>
      <c r="T18" s="5" t="s">
        <v>16288</v>
      </c>
      <c r="U18" s="3" t="s">
        <v>14947</v>
      </c>
      <c r="V18" s="5" t="str">
        <f>HYPERLINK("https://app.askelephant.ai/workspaces/wrks_01JYF7CP38371WK5E5BP8XSHM5/engagements/ngmt_01KC8R7XCPW464CDKS8B6ZQV7Z", "View Meeting")</f>
        <v>View Meeting</v>
      </c>
      <c r="W18" s="5" t="str">
        <f t="shared" si="2"/>
        <v>Join Zoom</v>
      </c>
      <c r="X18" s="36" t="s">
        <v>16289</v>
      </c>
    </row>
    <row r="19">
      <c r="A19" s="3" t="s">
        <v>14953</v>
      </c>
      <c r="B19" s="31">
        <v>46057.86743153935</v>
      </c>
      <c r="C19" s="3" t="s">
        <v>14423</v>
      </c>
      <c r="D19" s="3" t="s">
        <v>410</v>
      </c>
      <c r="E19" s="31" t="s">
        <v>16290</v>
      </c>
      <c r="F19" s="3" t="s">
        <v>16291</v>
      </c>
      <c r="G19" s="3" t="s">
        <v>16218</v>
      </c>
      <c r="H19" s="36" t="s">
        <v>16292</v>
      </c>
      <c r="I19" s="3" t="s">
        <v>16293</v>
      </c>
      <c r="J19" s="3" t="s">
        <v>16294</v>
      </c>
      <c r="K19" s="3" t="s">
        <v>16295</v>
      </c>
      <c r="L19" s="3" t="s">
        <v>16296</v>
      </c>
      <c r="M19" s="20">
        <v>4.0</v>
      </c>
      <c r="N19" s="20">
        <v>6.0</v>
      </c>
      <c r="O19" s="20">
        <v>10.0</v>
      </c>
      <c r="P19" s="3" t="s">
        <v>409</v>
      </c>
      <c r="Q19" s="3" t="s">
        <v>410</v>
      </c>
      <c r="R19" s="3" t="s">
        <v>7921</v>
      </c>
      <c r="S19" s="3" t="s">
        <v>7922</v>
      </c>
      <c r="T19" s="5" t="s">
        <v>16297</v>
      </c>
      <c r="U19" s="3" t="s">
        <v>14950</v>
      </c>
      <c r="V19" s="5" t="str">
        <f>HYPERLINK("https://app.askelephant.ai/workspaces/wrks_01JYF7CP38371WK5E5BP8XSHM5/engagements/ngmt_01KDE2ES3KZVEFZC1SXKH83N46", "View Meeting")</f>
        <v>View Meeting</v>
      </c>
      <c r="W19" s="5" t="str">
        <f>HYPERLINK("https://zoom.us/j/3742631971?pwd=Z2JhWG1yV1ZtOVBnMVZaRDR0bjVDZz09", "Join Zoom")</f>
        <v>Join Zoom</v>
      </c>
      <c r="X19" s="36" t="s">
        <v>497</v>
      </c>
    </row>
    <row r="20">
      <c r="A20" s="3" t="s">
        <v>15011</v>
      </c>
      <c r="B20" s="31">
        <v>46057.87390954861</v>
      </c>
      <c r="C20" s="3" t="s">
        <v>15006</v>
      </c>
      <c r="D20" s="3" t="s">
        <v>584</v>
      </c>
      <c r="E20" s="31" t="s">
        <v>16298</v>
      </c>
      <c r="F20" s="3" t="s">
        <v>16299</v>
      </c>
      <c r="G20" s="3" t="s">
        <v>16300</v>
      </c>
      <c r="H20" s="36" t="s">
        <v>16301</v>
      </c>
      <c r="I20" s="3" t="s">
        <v>16302</v>
      </c>
      <c r="J20" s="3" t="s">
        <v>16303</v>
      </c>
      <c r="K20" s="3" t="s">
        <v>16304</v>
      </c>
      <c r="L20" s="3" t="s">
        <v>16305</v>
      </c>
      <c r="M20" s="20">
        <v>1.0</v>
      </c>
      <c r="N20" s="20">
        <v>4.0</v>
      </c>
      <c r="O20" s="20">
        <v>5.0</v>
      </c>
      <c r="P20" s="3" t="s">
        <v>386</v>
      </c>
      <c r="Q20" s="3" t="s">
        <v>584</v>
      </c>
      <c r="R20" s="3" t="s">
        <v>7122</v>
      </c>
      <c r="S20" s="3" t="s">
        <v>7123</v>
      </c>
      <c r="T20" s="5" t="s">
        <v>16306</v>
      </c>
      <c r="U20" s="3" t="s">
        <v>15005</v>
      </c>
      <c r="V20" s="5" t="str">
        <f>HYPERLINK("https://app.askelephant.ai/workspaces/wrks_01JYF7CP38371WK5E5BP8XSHM5/engagements/ngmt_01KF1BQ0E29ZW07WX284EP726C", "View Meeting")</f>
        <v>View Meeting</v>
      </c>
      <c r="W20" s="5" t="str">
        <f>HYPERLINK("https://teams.microsoft.com/l/meetup-join/19:meeting_YWZhM2I2ZTUtZDYxYi00OTVkLTk4NTQtZDg4ZWRkMDIyODg0@thread.v2/0?context=%7B%22Tid%22%3A%20%22fabb61b8-3afe-4e75-b934-a47f782b8cd7%22%2C%20%22Oid%22%3A%20%22f089cc43-bfcf-43e5-9b99-90ac44049de6%22%7D", "Join Zoom")</f>
        <v>Join Zoom</v>
      </c>
      <c r="X20" s="36" t="s">
        <v>497</v>
      </c>
    </row>
    <row r="21">
      <c r="A21" s="3" t="s">
        <v>15019</v>
      </c>
      <c r="B21" s="31">
        <v>46057.87986878472</v>
      </c>
      <c r="C21" s="3" t="s">
        <v>15016</v>
      </c>
      <c r="D21" s="3" t="s">
        <v>422</v>
      </c>
      <c r="E21" s="31" t="s">
        <v>16307</v>
      </c>
      <c r="F21" s="3" t="s">
        <v>16308</v>
      </c>
      <c r="G21" s="3" t="s">
        <v>16309</v>
      </c>
      <c r="H21" s="36" t="s">
        <v>16310</v>
      </c>
      <c r="I21" s="3" t="s">
        <v>16311</v>
      </c>
      <c r="J21" s="3" t="s">
        <v>16312</v>
      </c>
      <c r="K21" s="3" t="s">
        <v>16313</v>
      </c>
      <c r="L21" s="3" t="s">
        <v>16314</v>
      </c>
      <c r="M21" s="20">
        <v>5.0</v>
      </c>
      <c r="N21" s="20">
        <v>2.0</v>
      </c>
      <c r="O21" s="20">
        <v>7.0</v>
      </c>
      <c r="P21" s="3" t="s">
        <v>421</v>
      </c>
      <c r="Q21" s="3" t="s">
        <v>422</v>
      </c>
      <c r="R21" s="3" t="s">
        <v>7736</v>
      </c>
      <c r="S21" s="3" t="s">
        <v>7737</v>
      </c>
      <c r="T21" s="5" t="s">
        <v>16315</v>
      </c>
      <c r="U21" s="3" t="s">
        <v>15015</v>
      </c>
      <c r="V21" s="5" t="str">
        <f>HYPERLINK("https://app.askelephant.ai/workspaces/wrks_01JYF7CP38371WK5E5BP8XSHM5/engagements/ngmt_01KEFRE24YJSXE59XGYCTHE9SP", "View Meeting")</f>
        <v>View Meeting</v>
      </c>
      <c r="W21" s="5" t="str">
        <f>HYPERLINK("https://zoom.us/j/3742631971?pwd=Z2JhWG1yV1ZtOVBnMVZaRDR0bjVDZz09", "Join Zoom")</f>
        <v>Join Zoom</v>
      </c>
      <c r="X21" s="36" t="s">
        <v>497</v>
      </c>
    </row>
    <row r="22">
      <c r="A22" s="3" t="s">
        <v>15199</v>
      </c>
      <c r="B22" s="31">
        <v>46058.36130945601</v>
      </c>
      <c r="C22" s="3" t="s">
        <v>14591</v>
      </c>
      <c r="D22" s="3" t="s">
        <v>450</v>
      </c>
      <c r="E22" s="31" t="s">
        <v>16316</v>
      </c>
      <c r="F22" s="3" t="s">
        <v>16317</v>
      </c>
      <c r="G22" s="3" t="s">
        <v>16318</v>
      </c>
      <c r="H22" s="36" t="s">
        <v>16319</v>
      </c>
      <c r="I22" s="3" t="s">
        <v>16320</v>
      </c>
      <c r="J22" s="3" t="s">
        <v>16285</v>
      </c>
      <c r="K22" s="3" t="s">
        <v>16286</v>
      </c>
      <c r="L22" s="3" t="s">
        <v>16321</v>
      </c>
      <c r="M22" s="20">
        <v>0.0</v>
      </c>
      <c r="N22" s="20">
        <v>4.0</v>
      </c>
      <c r="O22" s="20">
        <v>4.0</v>
      </c>
      <c r="P22" s="3" t="s">
        <v>449</v>
      </c>
      <c r="Q22" s="3" t="s">
        <v>450</v>
      </c>
      <c r="R22" s="3" t="s">
        <v>13385</v>
      </c>
      <c r="S22" s="3" t="s">
        <v>13386</v>
      </c>
      <c r="T22" s="5" t="s">
        <v>16288</v>
      </c>
      <c r="U22" s="3" t="s">
        <v>15197</v>
      </c>
      <c r="V22" s="5" t="str">
        <f>HYPERLINK("https://app.askelephant.ai/workspaces/wrks_01JYF7CP38371WK5E5BP8XSHM5/engagements/ngmt_01KEF207073KPXXSEA2PZA4V1E", "View Meeting")</f>
        <v>View Meeting</v>
      </c>
      <c r="W22" s="5" t="str">
        <f t="shared" ref="W22:W33" si="3">HYPERLINK("https://zoom.us/j/3628593272?pwd=OfxX2kwpsuA5labBaZXephHbiAXlz9.1", "Join Zoom")</f>
        <v>Join Zoom</v>
      </c>
      <c r="X22" s="36" t="s">
        <v>497</v>
      </c>
    </row>
    <row r="23">
      <c r="A23" s="3" t="s">
        <v>15208</v>
      </c>
      <c r="B23" s="31">
        <v>46058.48329377315</v>
      </c>
      <c r="C23" s="3" t="s">
        <v>15204</v>
      </c>
      <c r="D23" s="3" t="s">
        <v>16322</v>
      </c>
      <c r="E23" s="31" t="s">
        <v>16323</v>
      </c>
      <c r="F23" s="3" t="s">
        <v>16324</v>
      </c>
      <c r="G23" s="3" t="s">
        <v>16151</v>
      </c>
      <c r="H23" s="36" t="s">
        <v>16325</v>
      </c>
      <c r="I23" s="3" t="s">
        <v>16326</v>
      </c>
      <c r="J23" s="3" t="s">
        <v>16327</v>
      </c>
      <c r="K23" s="3" t="s">
        <v>16328</v>
      </c>
      <c r="L23" s="3" t="s">
        <v>16329</v>
      </c>
      <c r="M23" s="20">
        <v>5.0</v>
      </c>
      <c r="N23" s="20">
        <v>1.0</v>
      </c>
      <c r="O23" s="20">
        <v>6.0</v>
      </c>
      <c r="P23" s="3" t="s">
        <v>386</v>
      </c>
      <c r="Q23" s="3" t="s">
        <v>584</v>
      </c>
      <c r="R23" s="3" t="s">
        <v>7122</v>
      </c>
      <c r="S23" s="3" t="s">
        <v>7123</v>
      </c>
      <c r="T23" s="5" t="s">
        <v>16306</v>
      </c>
      <c r="U23" s="3" t="s">
        <v>15203</v>
      </c>
      <c r="V23" s="5" t="str">
        <f>HYPERLINK("https://app.askelephant.ai/workspaces/wrks_01JYF7CP38371WK5E5BP8XSHM5/engagements/ngmt_01KGFJBEWB3AS7HKD3WZZZNPW1", "View Meeting")</f>
        <v>View Meeting</v>
      </c>
      <c r="W23" s="5" t="str">
        <f t="shared" si="3"/>
        <v>Join Zoom</v>
      </c>
      <c r="X23" s="36" t="s">
        <v>497</v>
      </c>
    </row>
    <row r="24">
      <c r="A24" s="3" t="s">
        <v>15211</v>
      </c>
      <c r="B24" s="31">
        <v>46058.503449745374</v>
      </c>
      <c r="C24" s="3" t="s">
        <v>14782</v>
      </c>
      <c r="D24" s="3" t="s">
        <v>360</v>
      </c>
      <c r="E24" s="31" t="s">
        <v>16330</v>
      </c>
      <c r="F24" s="3" t="s">
        <v>16331</v>
      </c>
      <c r="G24" s="3" t="s">
        <v>16151</v>
      </c>
      <c r="H24" s="36" t="s">
        <v>16332</v>
      </c>
      <c r="I24" s="3" t="s">
        <v>16333</v>
      </c>
      <c r="J24" s="3" t="s">
        <v>16334</v>
      </c>
      <c r="K24" s="3" t="s">
        <v>16335</v>
      </c>
      <c r="L24" s="3" t="s">
        <v>16336</v>
      </c>
      <c r="M24" s="20">
        <v>6.0</v>
      </c>
      <c r="N24" s="20">
        <v>6.0</v>
      </c>
      <c r="O24" s="20">
        <v>12.0</v>
      </c>
      <c r="P24" s="3" t="s">
        <v>359</v>
      </c>
      <c r="Q24" s="3" t="s">
        <v>360</v>
      </c>
      <c r="R24" s="3" t="s">
        <v>13037</v>
      </c>
      <c r="S24" s="3" t="s">
        <v>13038</v>
      </c>
      <c r="T24" s="5" t="s">
        <v>16258</v>
      </c>
      <c r="U24" s="3" t="s">
        <v>15209</v>
      </c>
      <c r="V24" s="5" t="str">
        <f>HYPERLINK("https://app.askelephant.ai/workspaces/wrks_01JYF7CP38371WK5E5BP8XSHM5/engagements/ngmt_01KEFE1FR4ZYKF8AC7ZMCQ1G4G", "View Meeting")</f>
        <v>View Meeting</v>
      </c>
      <c r="W24" s="5" t="str">
        <f t="shared" si="3"/>
        <v>Join Zoom</v>
      </c>
      <c r="X24" s="36" t="s">
        <v>497</v>
      </c>
    </row>
    <row r="25">
      <c r="A25" s="3" t="s">
        <v>15215</v>
      </c>
      <c r="B25" s="31">
        <v>46058.52529204861</v>
      </c>
      <c r="C25" s="3" t="s">
        <v>16337</v>
      </c>
      <c r="D25" s="3" t="s">
        <v>390</v>
      </c>
      <c r="E25" s="31" t="s">
        <v>16338</v>
      </c>
      <c r="F25" s="3" t="s">
        <v>16339</v>
      </c>
      <c r="G25" s="3" t="s">
        <v>16340</v>
      </c>
      <c r="H25" s="36" t="s">
        <v>16341</v>
      </c>
      <c r="I25" s="3" t="s">
        <v>15214</v>
      </c>
      <c r="J25" s="3" t="s">
        <v>15214</v>
      </c>
      <c r="K25" s="3" t="s">
        <v>16342</v>
      </c>
      <c r="L25" s="3" t="s">
        <v>16343</v>
      </c>
      <c r="M25" s="20">
        <v>3.0</v>
      </c>
      <c r="N25" s="20">
        <v>3.0</v>
      </c>
      <c r="O25" s="20">
        <v>6.0</v>
      </c>
      <c r="P25" s="3" t="s">
        <v>389</v>
      </c>
      <c r="Q25" s="3" t="s">
        <v>390</v>
      </c>
      <c r="R25" s="3" t="s">
        <v>3635</v>
      </c>
      <c r="S25" s="3" t="s">
        <v>3636</v>
      </c>
      <c r="T25" s="5" t="s">
        <v>16344</v>
      </c>
      <c r="U25" s="3" t="s">
        <v>15212</v>
      </c>
      <c r="V25" s="5" t="str">
        <f>HYPERLINK("https://app.askelephant.ai/workspaces/wrks_01JYF7CP38371WK5E5BP8XSHM5/engagements/ngmt_01KEFG136E3MYR0C5H7BSESPGW", "View Meeting")</f>
        <v>View Meeting</v>
      </c>
      <c r="W25" s="5" t="str">
        <f t="shared" si="3"/>
        <v>Join Zoom</v>
      </c>
      <c r="X25" s="36" t="s">
        <v>497</v>
      </c>
    </row>
    <row r="26">
      <c r="A26" s="3" t="s">
        <v>15219</v>
      </c>
      <c r="B26" s="31">
        <v>46058.536584340276</v>
      </c>
      <c r="C26" s="3" t="s">
        <v>15217</v>
      </c>
      <c r="D26" s="3" t="s">
        <v>748</v>
      </c>
      <c r="E26" s="31" t="s">
        <v>16345</v>
      </c>
      <c r="F26" s="3" t="s">
        <v>16346</v>
      </c>
      <c r="G26" s="3" t="s">
        <v>16347</v>
      </c>
      <c r="H26" s="36" t="s">
        <v>16348</v>
      </c>
      <c r="I26" s="3" t="s">
        <v>16349</v>
      </c>
      <c r="J26" s="3" t="s">
        <v>16349</v>
      </c>
      <c r="K26" s="3" t="s">
        <v>16350</v>
      </c>
      <c r="L26" s="3" t="s">
        <v>16156</v>
      </c>
      <c r="M26" s="20">
        <v>2.0</v>
      </c>
      <c r="N26" s="20">
        <v>2.0</v>
      </c>
      <c r="O26" s="20">
        <v>4.0</v>
      </c>
      <c r="P26" s="3" t="s">
        <v>415</v>
      </c>
      <c r="Q26" s="3" t="s">
        <v>748</v>
      </c>
      <c r="R26" s="3" t="s">
        <v>10792</v>
      </c>
      <c r="S26" s="3" t="s">
        <v>10793</v>
      </c>
      <c r="T26" s="5" t="s">
        <v>16148</v>
      </c>
      <c r="U26" s="3" t="s">
        <v>15216</v>
      </c>
      <c r="V26" s="5" t="str">
        <f>HYPERLINK("https://app.askelephant.ai/workspaces/wrks_01JYF7CP38371WK5E5BP8XSHM5/engagements/ngmt_01KGJKEFSJJK5FCKS9BRE4HBP5", "View Meeting")</f>
        <v>View Meeting</v>
      </c>
      <c r="W26" s="5" t="str">
        <f t="shared" si="3"/>
        <v>Join Zoom</v>
      </c>
      <c r="X26" s="36" t="s">
        <v>497</v>
      </c>
    </row>
    <row r="27">
      <c r="A27" s="3" t="s">
        <v>15224</v>
      </c>
      <c r="B27" s="31">
        <v>46058.58025107639</v>
      </c>
      <c r="C27" s="3" t="s">
        <v>15221</v>
      </c>
      <c r="D27" s="3" t="s">
        <v>422</v>
      </c>
      <c r="E27" s="31" t="s">
        <v>16351</v>
      </c>
      <c r="F27" s="3" t="s">
        <v>16352</v>
      </c>
      <c r="G27" s="3" t="s">
        <v>16353</v>
      </c>
      <c r="H27" s="36" t="s">
        <v>16354</v>
      </c>
      <c r="I27" s="3" t="s">
        <v>15427</v>
      </c>
      <c r="J27" s="3" t="s">
        <v>16312</v>
      </c>
      <c r="K27" s="3" t="s">
        <v>16313</v>
      </c>
      <c r="L27" s="3" t="s">
        <v>16314</v>
      </c>
      <c r="M27" s="20">
        <v>0.0</v>
      </c>
      <c r="N27" s="20">
        <v>3.0</v>
      </c>
      <c r="O27" s="20">
        <v>3.0</v>
      </c>
      <c r="P27" s="3" t="s">
        <v>421</v>
      </c>
      <c r="Q27" s="3" t="s">
        <v>422</v>
      </c>
      <c r="R27" s="3" t="s">
        <v>7736</v>
      </c>
      <c r="S27" s="3" t="s">
        <v>7737</v>
      </c>
      <c r="T27" s="5" t="s">
        <v>16315</v>
      </c>
      <c r="U27" s="3" t="s">
        <v>15220</v>
      </c>
      <c r="V27" s="5" t="str">
        <f>HYPERLINK("https://app.askelephant.ai/workspaces/wrks_01JYF7CP38371WK5E5BP8XSHM5/engagements/ngmt_01KF428S8FM0B92829VP8254FG", "View Meeting")</f>
        <v>View Meeting</v>
      </c>
      <c r="W27" s="5" t="str">
        <f t="shared" si="3"/>
        <v>Join Zoom</v>
      </c>
      <c r="X27" s="36" t="s">
        <v>497</v>
      </c>
    </row>
    <row r="28">
      <c r="A28" s="3" t="s">
        <v>15236</v>
      </c>
      <c r="B28" s="31">
        <v>46059.447598784725</v>
      </c>
      <c r="C28" s="3" t="s">
        <v>14837</v>
      </c>
      <c r="D28" s="3" t="s">
        <v>529</v>
      </c>
      <c r="E28" s="31" t="s">
        <v>16355</v>
      </c>
      <c r="F28" s="3" t="s">
        <v>16356</v>
      </c>
      <c r="G28" s="3" t="s">
        <v>16357</v>
      </c>
      <c r="H28" s="36" t="s">
        <v>16358</v>
      </c>
      <c r="I28" s="3" t="s">
        <v>16359</v>
      </c>
      <c r="J28" s="3" t="s">
        <v>16360</v>
      </c>
      <c r="K28" s="3" t="s">
        <v>16361</v>
      </c>
      <c r="L28" s="3" t="s">
        <v>16362</v>
      </c>
      <c r="M28" s="20">
        <v>2.0</v>
      </c>
      <c r="N28" s="20">
        <v>5.0</v>
      </c>
      <c r="O28" s="20">
        <v>7.0</v>
      </c>
      <c r="P28" s="3" t="s">
        <v>430</v>
      </c>
      <c r="Q28" s="3" t="s">
        <v>529</v>
      </c>
      <c r="R28" s="3" t="s">
        <v>9124</v>
      </c>
      <c r="S28" s="3" t="s">
        <v>9125</v>
      </c>
      <c r="T28" s="5" t="s">
        <v>16363</v>
      </c>
      <c r="U28" s="3" t="s">
        <v>15233</v>
      </c>
      <c r="V28" s="5" t="str">
        <f>HYPERLINK("https://app.askelephant.ai/workspaces/wrks_01JYF7CP38371WK5E5BP8XSHM5/engagements/ngmt_01KFNYFQW5Q91BT3NCWY6EB75A", "View Meeting")</f>
        <v>View Meeting</v>
      </c>
      <c r="W28" s="5" t="str">
        <f t="shared" si="3"/>
        <v>Join Zoom</v>
      </c>
      <c r="X28" s="36" t="s">
        <v>497</v>
      </c>
    </row>
    <row r="29">
      <c r="A29" s="3" t="s">
        <v>15240</v>
      </c>
      <c r="B29" s="31">
        <v>46059.482434930556</v>
      </c>
      <c r="C29" s="3" t="s">
        <v>15049</v>
      </c>
      <c r="D29" s="3" t="s">
        <v>553</v>
      </c>
      <c r="E29" s="31" t="s">
        <v>16364</v>
      </c>
      <c r="F29" s="3" t="s">
        <v>16365</v>
      </c>
      <c r="G29" s="3" t="s">
        <v>16218</v>
      </c>
      <c r="H29" s="36" t="s">
        <v>16366</v>
      </c>
      <c r="I29" s="3" t="s">
        <v>16367</v>
      </c>
      <c r="J29" s="3" t="s">
        <v>16367</v>
      </c>
      <c r="K29" s="3" t="s">
        <v>16368</v>
      </c>
      <c r="L29" s="3" t="s">
        <v>257</v>
      </c>
      <c r="M29" s="20">
        <v>5.0</v>
      </c>
      <c r="N29" s="20">
        <v>3.0</v>
      </c>
      <c r="O29" s="20">
        <v>8.0</v>
      </c>
      <c r="P29" s="3" t="s">
        <v>362</v>
      </c>
      <c r="Q29" s="3" t="s">
        <v>553</v>
      </c>
      <c r="R29" s="3" t="s">
        <v>12731</v>
      </c>
      <c r="S29" s="3" t="s">
        <v>12732</v>
      </c>
      <c r="T29" s="5" t="s">
        <v>16268</v>
      </c>
      <c r="U29" s="3" t="s">
        <v>15237</v>
      </c>
      <c r="V29" s="5" t="str">
        <f>HYPERLINK("https://app.askelephant.ai/workspaces/wrks_01JYF7CP38371WK5E5BP8XSHM5/engagements/ngmt_01KGG0QC5QP22WJVN88HEG3X48", "View Meeting")</f>
        <v>View Meeting</v>
      </c>
      <c r="W29" s="5" t="str">
        <f t="shared" si="3"/>
        <v>Join Zoom</v>
      </c>
      <c r="X29" s="36" t="s">
        <v>497</v>
      </c>
    </row>
    <row r="30">
      <c r="A30" s="3" t="s">
        <v>15242</v>
      </c>
      <c r="B30" s="31">
        <v>46059.50974303241</v>
      </c>
      <c r="C30" s="3" t="s">
        <v>14920</v>
      </c>
      <c r="D30" s="3" t="s">
        <v>183</v>
      </c>
      <c r="E30" s="31" t="s">
        <v>16369</v>
      </c>
      <c r="F30" s="3" t="s">
        <v>16370</v>
      </c>
      <c r="G30" s="3" t="s">
        <v>16371</v>
      </c>
      <c r="H30" s="36" t="s">
        <v>16372</v>
      </c>
      <c r="I30" s="3" t="s">
        <v>15073</v>
      </c>
      <c r="J30" s="3" t="s">
        <v>16373</v>
      </c>
      <c r="K30" s="3" t="s">
        <v>16374</v>
      </c>
      <c r="L30" s="3" t="s">
        <v>176</v>
      </c>
      <c r="M30" s="20">
        <v>3.0</v>
      </c>
      <c r="N30" s="20">
        <v>3.0</v>
      </c>
      <c r="O30" s="20">
        <v>6.0</v>
      </c>
      <c r="P30" s="3" t="s">
        <v>182</v>
      </c>
      <c r="Q30" s="3" t="s">
        <v>183</v>
      </c>
      <c r="R30" s="3" t="s">
        <v>6994</v>
      </c>
      <c r="S30" s="3" t="s">
        <v>6995</v>
      </c>
      <c r="T30" s="5" t="s">
        <v>16162</v>
      </c>
      <c r="U30" s="3" t="s">
        <v>15241</v>
      </c>
      <c r="V30" s="5" t="str">
        <f>HYPERLINK("https://app.askelephant.ai/workspaces/wrks_01JYF7CP38371WK5E5BP8XSHM5/engagements/ngmt_01KFEK967XDEH47Q818GEEW50D", "View Meeting")</f>
        <v>View Meeting</v>
      </c>
      <c r="W30" s="5" t="str">
        <f t="shared" si="3"/>
        <v>Join Zoom</v>
      </c>
      <c r="X30" s="36" t="s">
        <v>497</v>
      </c>
    </row>
    <row r="31">
      <c r="A31" s="3" t="s">
        <v>15246</v>
      </c>
      <c r="B31" s="31">
        <v>46059.61540998843</v>
      </c>
      <c r="C31" s="3" t="s">
        <v>15076</v>
      </c>
      <c r="D31" s="3" t="s">
        <v>690</v>
      </c>
      <c r="E31" s="31" t="s">
        <v>16375</v>
      </c>
      <c r="F31" s="3" t="s">
        <v>16376</v>
      </c>
      <c r="G31" s="3" t="s">
        <v>16211</v>
      </c>
      <c r="H31" s="36" t="s">
        <v>16377</v>
      </c>
      <c r="I31" s="3" t="s">
        <v>15245</v>
      </c>
      <c r="J31" s="3" t="s">
        <v>16378</v>
      </c>
      <c r="K31" s="3" t="s">
        <v>16379</v>
      </c>
      <c r="L31" s="3" t="s">
        <v>250</v>
      </c>
      <c r="M31" s="20">
        <v>2.0</v>
      </c>
      <c r="N31" s="20">
        <v>5.0</v>
      </c>
      <c r="O31" s="20">
        <v>7.0</v>
      </c>
      <c r="P31" s="3" t="s">
        <v>395</v>
      </c>
      <c r="Q31" s="3" t="s">
        <v>690</v>
      </c>
      <c r="R31" s="3" t="s">
        <v>13191</v>
      </c>
      <c r="S31" s="3" t="s">
        <v>13192</v>
      </c>
      <c r="T31" s="5" t="s">
        <v>16380</v>
      </c>
      <c r="U31" s="3" t="s">
        <v>15243</v>
      </c>
      <c r="V31" s="5" t="str">
        <f>HYPERLINK("https://app.askelephant.ai/workspaces/wrks_01JYF7CP38371WK5E5BP8XSHM5/engagements/ngmt_01KGMM8DW0XK58GWHS0ZTZM0EM", "View Meeting")</f>
        <v>View Meeting</v>
      </c>
      <c r="W31" s="5" t="str">
        <f t="shared" si="3"/>
        <v>Join Zoom</v>
      </c>
      <c r="X31" s="36" t="s">
        <v>497</v>
      </c>
    </row>
    <row r="32">
      <c r="A32" s="3" t="s">
        <v>15264</v>
      </c>
      <c r="B32" s="31">
        <v>46063.52673521991</v>
      </c>
      <c r="C32" s="3" t="s">
        <v>14417</v>
      </c>
      <c r="D32" s="3" t="s">
        <v>748</v>
      </c>
      <c r="E32" s="31" t="s">
        <v>16381</v>
      </c>
      <c r="F32" s="3" t="s">
        <v>16382</v>
      </c>
      <c r="G32" s="3" t="s">
        <v>16318</v>
      </c>
      <c r="H32" s="36" t="s">
        <v>16383</v>
      </c>
      <c r="I32" s="3" t="s">
        <v>16349</v>
      </c>
      <c r="J32" s="3" t="s">
        <v>16154</v>
      </c>
      <c r="K32" s="3" t="s">
        <v>16155</v>
      </c>
      <c r="L32" s="3" t="s">
        <v>16156</v>
      </c>
      <c r="M32" s="20">
        <v>1.0</v>
      </c>
      <c r="N32" s="20">
        <v>3.0</v>
      </c>
      <c r="O32" s="20">
        <v>4.0</v>
      </c>
      <c r="P32" s="3" t="s">
        <v>415</v>
      </c>
      <c r="Q32" s="3" t="s">
        <v>748</v>
      </c>
      <c r="R32" s="3" t="s">
        <v>10792</v>
      </c>
      <c r="S32" s="3" t="s">
        <v>10793</v>
      </c>
      <c r="T32" s="5" t="s">
        <v>16148</v>
      </c>
      <c r="U32" s="3" t="s">
        <v>15262</v>
      </c>
      <c r="V32" s="5" t="str">
        <f>HYPERLINK("https://app.askelephant.ai/workspaces/wrks_01JYF7CP38371WK5E5BP8XSHM5/engagements/ngmt_01KEXQBSH1G37NWSHGZ52AEVMA", "View Meeting")</f>
        <v>View Meeting</v>
      </c>
      <c r="W32" s="5" t="str">
        <f t="shared" si="3"/>
        <v>Join Zoom</v>
      </c>
      <c r="X32" s="36" t="s">
        <v>497</v>
      </c>
    </row>
    <row r="33">
      <c r="A33" s="3" t="s">
        <v>15283</v>
      </c>
      <c r="B33" s="31">
        <v>46065.650471562505</v>
      </c>
      <c r="C33" s="3" t="s">
        <v>15278</v>
      </c>
      <c r="D33" s="3" t="s">
        <v>354</v>
      </c>
      <c r="E33" s="31" t="s">
        <v>16384</v>
      </c>
      <c r="F33" s="3" t="s">
        <v>16385</v>
      </c>
      <c r="G33" s="3" t="s">
        <v>16159</v>
      </c>
      <c r="H33" s="36" t="s">
        <v>16386</v>
      </c>
      <c r="I33" s="3" t="s">
        <v>16387</v>
      </c>
      <c r="J33" s="3" t="s">
        <v>16388</v>
      </c>
      <c r="K33" s="3" t="s">
        <v>16389</v>
      </c>
      <c r="L33" s="3" t="s">
        <v>16390</v>
      </c>
      <c r="M33" s="20">
        <v>6.0</v>
      </c>
      <c r="N33" s="20">
        <v>3.0</v>
      </c>
      <c r="O33" s="20">
        <v>9.0</v>
      </c>
      <c r="P33" s="3" t="s">
        <v>353</v>
      </c>
      <c r="Q33" s="3" t="s">
        <v>354</v>
      </c>
      <c r="R33" s="3" t="s">
        <v>13357</v>
      </c>
      <c r="S33" s="3" t="s">
        <v>13358</v>
      </c>
      <c r="T33" s="5" t="s">
        <v>16391</v>
      </c>
      <c r="U33" s="3" t="s">
        <v>15277</v>
      </c>
      <c r="V33" s="5" t="str">
        <f>HYPERLINK("https://app.askelephant.ai/workspaces/wrks_01JYF7CP38371WK5E5BP8XSHM5/engagements/ngmt_01KG3YJJ4381Q2XXN4AJ8AYTFD", "View Meeting")</f>
        <v>View Meeting</v>
      </c>
      <c r="W33" s="5" t="str">
        <f t="shared" si="3"/>
        <v>Join Zoom</v>
      </c>
      <c r="X33" s="36" t="s">
        <v>497</v>
      </c>
    </row>
    <row r="34">
      <c r="A34" s="3" t="s">
        <v>15305</v>
      </c>
      <c r="B34" s="31">
        <v>46069.51927039352</v>
      </c>
      <c r="C34" s="3" t="s">
        <v>15076</v>
      </c>
      <c r="D34" s="3" t="s">
        <v>690</v>
      </c>
      <c r="E34" s="31" t="s">
        <v>16392</v>
      </c>
      <c r="F34" s="3" t="s">
        <v>16393</v>
      </c>
      <c r="G34" s="3" t="s">
        <v>16394</v>
      </c>
      <c r="H34" s="36" t="s">
        <v>16395</v>
      </c>
      <c r="I34" s="3" t="s">
        <v>15406</v>
      </c>
      <c r="J34" s="3" t="s">
        <v>16396</v>
      </c>
      <c r="K34" s="3" t="s">
        <v>16397</v>
      </c>
      <c r="L34" s="3" t="s">
        <v>250</v>
      </c>
      <c r="M34" s="20">
        <v>7.0</v>
      </c>
      <c r="N34" s="20">
        <v>1.0</v>
      </c>
      <c r="O34" s="20">
        <v>8.0</v>
      </c>
      <c r="P34" s="3" t="s">
        <v>395</v>
      </c>
      <c r="Q34" s="3" t="s">
        <v>690</v>
      </c>
      <c r="R34" s="3" t="s">
        <v>13191</v>
      </c>
      <c r="S34" s="3" t="s">
        <v>13192</v>
      </c>
      <c r="T34" s="5" t="s">
        <v>16380</v>
      </c>
      <c r="U34" s="3" t="s">
        <v>15301</v>
      </c>
      <c r="V34" s="5" t="str">
        <f>HYPERLINK("https://app.askelephant.ai/workspaces/wrks_01JYF7CP38371WK5E5BP8XSHM5/engagements/ngmt_01KH4D0EKWNGAR711GPSXYJ4JM", "View Meeting")</f>
        <v>View Meeting</v>
      </c>
      <c r="W34" s="5" t="str">
        <f>HYPERLINK("https://zoom.us/j/99974375314", "Join Zoom")</f>
        <v>Join Zoom</v>
      </c>
      <c r="X34" s="36" t="s">
        <v>497</v>
      </c>
    </row>
    <row r="35">
      <c r="A35" s="3" t="s">
        <v>15105</v>
      </c>
      <c r="B35" s="31">
        <v>46069.637357430554</v>
      </c>
      <c r="C35" s="3" t="s">
        <v>15101</v>
      </c>
      <c r="D35" s="3" t="s">
        <v>242</v>
      </c>
      <c r="E35" s="31" t="s">
        <v>16398</v>
      </c>
      <c r="F35" s="3" t="s">
        <v>16399</v>
      </c>
      <c r="G35" s="3" t="s">
        <v>16400</v>
      </c>
      <c r="H35" s="36" t="s">
        <v>16401</v>
      </c>
      <c r="I35" s="3" t="s">
        <v>16402</v>
      </c>
      <c r="J35" s="3" t="s">
        <v>16403</v>
      </c>
      <c r="K35" s="3" t="s">
        <v>16404</v>
      </c>
      <c r="L35" s="3" t="s">
        <v>16405</v>
      </c>
      <c r="M35" s="20">
        <v>0.0</v>
      </c>
      <c r="N35" s="20">
        <v>2.0</v>
      </c>
      <c r="O35" s="20">
        <v>2.0</v>
      </c>
      <c r="P35" s="3" t="s">
        <v>241</v>
      </c>
      <c r="Q35" s="3" t="s">
        <v>242</v>
      </c>
      <c r="R35" s="3" t="s">
        <v>12593</v>
      </c>
      <c r="S35" s="3" t="s">
        <v>12594</v>
      </c>
      <c r="T35" s="5" t="s">
        <v>16406</v>
      </c>
      <c r="U35" s="3" t="s">
        <v>15100</v>
      </c>
      <c r="V35" s="5" t="str">
        <f>HYPERLINK("https://app.askelephant.ai/workspaces/wrks_01JYF7CP38371WK5E5BP8XSHM5/engagements/ngmt_01KDW869DG4H1DFY42A46YPE54", "View Meeting")</f>
        <v>View Meeting</v>
      </c>
      <c r="W35" s="5" t="str">
        <f>HYPERLINK("https://zoom.us/j/3742631971?pwd=Z2JhWG1yV1ZtOVBnMVZaRDR0bjVDZz09", "Join Zoom")</f>
        <v>Join Zoom</v>
      </c>
      <c r="X35" s="36" t="s">
        <v>497</v>
      </c>
    </row>
    <row r="36">
      <c r="A36" s="3" t="s">
        <v>15313</v>
      </c>
      <c r="B36" s="31">
        <v>46070.62835087963</v>
      </c>
      <c r="C36" s="3" t="s">
        <v>15082</v>
      </c>
      <c r="D36" s="3" t="s">
        <v>144</v>
      </c>
      <c r="E36" s="31" t="s">
        <v>16407</v>
      </c>
      <c r="F36" s="3" t="s">
        <v>16408</v>
      </c>
      <c r="G36" s="3" t="s">
        <v>16218</v>
      </c>
      <c r="H36" s="36" t="s">
        <v>16409</v>
      </c>
      <c r="I36" s="3" t="s">
        <v>15312</v>
      </c>
      <c r="J36" s="3" t="s">
        <v>15154</v>
      </c>
      <c r="K36" s="3" t="s">
        <v>16228</v>
      </c>
      <c r="L36" s="3" t="s">
        <v>16410</v>
      </c>
      <c r="M36" s="20">
        <v>2.0</v>
      </c>
      <c r="N36" s="20">
        <v>3.0</v>
      </c>
      <c r="O36" s="20">
        <v>5.0</v>
      </c>
      <c r="P36" s="3" t="s">
        <v>143</v>
      </c>
      <c r="Q36" s="3" t="s">
        <v>144</v>
      </c>
      <c r="R36" s="3" t="s">
        <v>12966</v>
      </c>
      <c r="S36" s="3" t="s">
        <v>12967</v>
      </c>
      <c r="T36" s="5" t="s">
        <v>16230</v>
      </c>
      <c r="U36" s="3" t="s">
        <v>15311</v>
      </c>
      <c r="V36" s="5" t="str">
        <f>HYPERLINK("https://app.askelephant.ai/workspaces/wrks_01JYF7CP38371WK5E5BP8XSHM5/engagements/ngmt_01KHM71EMSMBYJKN0AX6Z35BQ6", "View Meeting")</f>
        <v>View Meeting</v>
      </c>
      <c r="W36" s="5" t="str">
        <f t="shared" ref="W36:W49" si="4">HYPERLINK("https://zoom.us/j/3628593272?pwd=OfxX2kwpsuA5labBaZXephHbiAXlz9.1", "Join Zoom")</f>
        <v>Join Zoom</v>
      </c>
      <c r="X36" s="36" t="s">
        <v>497</v>
      </c>
    </row>
    <row r="37">
      <c r="A37" s="3" t="s">
        <v>15317</v>
      </c>
      <c r="B37" s="31">
        <v>46071.47575479167</v>
      </c>
      <c r="C37" s="3" t="s">
        <v>14417</v>
      </c>
      <c r="D37" s="3" t="s">
        <v>748</v>
      </c>
      <c r="E37" s="31" t="s">
        <v>16411</v>
      </c>
      <c r="F37" s="3" t="s">
        <v>16412</v>
      </c>
      <c r="G37" s="3" t="s">
        <v>16300</v>
      </c>
      <c r="H37" s="36" t="s">
        <v>16413</v>
      </c>
      <c r="I37" s="3" t="s">
        <v>16349</v>
      </c>
      <c r="J37" s="3" t="s">
        <v>16414</v>
      </c>
      <c r="K37" s="3" t="s">
        <v>16415</v>
      </c>
      <c r="L37" s="3" t="s">
        <v>16156</v>
      </c>
      <c r="M37" s="20">
        <v>1.0</v>
      </c>
      <c r="N37" s="20">
        <v>2.0</v>
      </c>
      <c r="O37" s="20">
        <v>3.0</v>
      </c>
      <c r="P37" s="3" t="s">
        <v>415</v>
      </c>
      <c r="Q37" s="3" t="s">
        <v>748</v>
      </c>
      <c r="R37" s="3" t="s">
        <v>10792</v>
      </c>
      <c r="S37" s="3" t="s">
        <v>10793</v>
      </c>
      <c r="T37" s="5" t="s">
        <v>16148</v>
      </c>
      <c r="U37" s="3" t="s">
        <v>15314</v>
      </c>
      <c r="V37" s="5" t="str">
        <f>HYPERLINK("https://app.askelephant.ai/workspaces/wrks_01JYF7CP38371WK5E5BP8XSHM5/engagements/ngmt_01KHPDYG9050NCE3F2N9CJDTTZ", "View Meeting")</f>
        <v>View Meeting</v>
      </c>
      <c r="W37" s="5" t="str">
        <f t="shared" si="4"/>
        <v>Join Zoom</v>
      </c>
      <c r="X37" s="36" t="s">
        <v>497</v>
      </c>
    </row>
    <row r="38">
      <c r="A38" s="3" t="s">
        <v>15321</v>
      </c>
      <c r="B38" s="31">
        <v>46071.63715409722</v>
      </c>
      <c r="C38" s="3" t="s">
        <v>15146</v>
      </c>
      <c r="D38" s="3" t="s">
        <v>440</v>
      </c>
      <c r="E38" s="31" t="s">
        <v>16416</v>
      </c>
      <c r="F38" s="3" t="s">
        <v>16417</v>
      </c>
      <c r="G38" s="3" t="s">
        <v>16418</v>
      </c>
      <c r="H38" s="36" t="s">
        <v>16419</v>
      </c>
      <c r="I38" s="3" t="s">
        <v>15320</v>
      </c>
      <c r="J38" s="3" t="s">
        <v>15320</v>
      </c>
      <c r="K38" s="3" t="s">
        <v>16420</v>
      </c>
      <c r="L38" s="3" t="s">
        <v>16421</v>
      </c>
      <c r="M38" s="20">
        <v>7.0</v>
      </c>
      <c r="N38" s="20">
        <v>3.0</v>
      </c>
      <c r="O38" s="20">
        <v>10.0</v>
      </c>
      <c r="P38" s="3" t="s">
        <v>439</v>
      </c>
      <c r="Q38" s="3" t="s">
        <v>440</v>
      </c>
      <c r="R38" s="3" t="s">
        <v>13014</v>
      </c>
      <c r="S38" s="3" t="s">
        <v>13015</v>
      </c>
      <c r="T38" s="5" t="s">
        <v>16222</v>
      </c>
      <c r="U38" s="3" t="s">
        <v>15318</v>
      </c>
      <c r="V38" s="5" t="str">
        <f>HYPERLINK("https://app.askelephant.ai/workspaces/wrks_01JYF7CP38371WK5E5BP8XSHM5/engagements/ngmt_01KHKZPWVF2JBHW4CY4JQMD5FZ", "View Meeting")</f>
        <v>View Meeting</v>
      </c>
      <c r="W38" s="5" t="str">
        <f t="shared" si="4"/>
        <v>Join Zoom</v>
      </c>
      <c r="X38" s="36" t="s">
        <v>497</v>
      </c>
    </row>
    <row r="39">
      <c r="A39" s="3" t="s">
        <v>15324</v>
      </c>
      <c r="B39" s="31">
        <v>46072.496352222224</v>
      </c>
      <c r="C39" s="3" t="s">
        <v>14782</v>
      </c>
      <c r="D39" s="3" t="s">
        <v>360</v>
      </c>
      <c r="E39" s="31" t="s">
        <v>16422</v>
      </c>
      <c r="F39" s="3" t="s">
        <v>16423</v>
      </c>
      <c r="G39" s="3" t="s">
        <v>16199</v>
      </c>
      <c r="H39" s="36" t="s">
        <v>16424</v>
      </c>
      <c r="I39" s="3" t="s">
        <v>16425</v>
      </c>
      <c r="J39" s="3" t="s">
        <v>16334</v>
      </c>
      <c r="K39" s="3" t="s">
        <v>16335</v>
      </c>
      <c r="L39" s="3" t="s">
        <v>16426</v>
      </c>
      <c r="M39" s="20">
        <v>1.0</v>
      </c>
      <c r="N39" s="20">
        <v>3.0</v>
      </c>
      <c r="O39" s="20">
        <v>4.0</v>
      </c>
      <c r="P39" s="3" t="s">
        <v>359</v>
      </c>
      <c r="Q39" s="3" t="s">
        <v>360</v>
      </c>
      <c r="R39" s="3" t="s">
        <v>13037</v>
      </c>
      <c r="S39" s="3" t="s">
        <v>13038</v>
      </c>
      <c r="T39" s="5" t="s">
        <v>16258</v>
      </c>
      <c r="U39" s="3" t="s">
        <v>15323</v>
      </c>
      <c r="V39" s="5" t="str">
        <f>HYPERLINK("https://app.askelephant.ai/workspaces/wrks_01JYF7CP38371WK5E5BP8XSHM5/engagements/ngmt_01KFNSQ7HM07ZJ8MA73VC477DB", "View Meeting")</f>
        <v>View Meeting</v>
      </c>
      <c r="W39" s="5" t="str">
        <f t="shared" si="4"/>
        <v>Join Zoom</v>
      </c>
      <c r="X39" s="36" t="s">
        <v>497</v>
      </c>
    </row>
    <row r="40">
      <c r="A40" s="3" t="s">
        <v>15329</v>
      </c>
      <c r="B40" s="31">
        <v>46072.55884784722</v>
      </c>
      <c r="C40" s="3" t="s">
        <v>15204</v>
      </c>
      <c r="D40" s="3" t="s">
        <v>584</v>
      </c>
      <c r="E40" s="31" t="s">
        <v>16427</v>
      </c>
      <c r="F40" s="3" t="s">
        <v>16428</v>
      </c>
      <c r="G40" s="3" t="s">
        <v>16429</v>
      </c>
      <c r="H40" s="36" t="s">
        <v>16430</v>
      </c>
      <c r="I40" s="3" t="s">
        <v>16431</v>
      </c>
      <c r="J40" s="3" t="s">
        <v>16432</v>
      </c>
      <c r="K40" s="3" t="s">
        <v>16433</v>
      </c>
      <c r="L40" s="3" t="s">
        <v>16434</v>
      </c>
      <c r="M40" s="20">
        <v>3.0</v>
      </c>
      <c r="N40" s="20">
        <v>5.0</v>
      </c>
      <c r="O40" s="20">
        <v>8.0</v>
      </c>
      <c r="P40" s="3" t="s">
        <v>386</v>
      </c>
      <c r="Q40" s="3" t="s">
        <v>584</v>
      </c>
      <c r="R40" s="3" t="s">
        <v>7122</v>
      </c>
      <c r="S40" s="3" t="s">
        <v>7123</v>
      </c>
      <c r="T40" s="5" t="s">
        <v>16306</v>
      </c>
      <c r="U40" s="3" t="s">
        <v>15325</v>
      </c>
      <c r="V40" s="5" t="str">
        <f>HYPERLINK("https://app.askelephant.ai/workspaces/wrks_01JYF7CP38371WK5E5BP8XSHM5/engagements/ngmt_01KH6Z8BAF8NFYDEA4X2C1KG06", "View Meeting")</f>
        <v>View Meeting</v>
      </c>
      <c r="W40" s="5" t="str">
        <f t="shared" si="4"/>
        <v>Join Zoom</v>
      </c>
      <c r="X40" s="36" t="s">
        <v>497</v>
      </c>
    </row>
    <row r="41">
      <c r="A41" s="3" t="s">
        <v>15333</v>
      </c>
      <c r="B41" s="31">
        <v>46072.58506010417</v>
      </c>
      <c r="C41" s="3" t="s">
        <v>14548</v>
      </c>
      <c r="D41" s="3" t="s">
        <v>419</v>
      </c>
      <c r="E41" s="31" t="s">
        <v>16435</v>
      </c>
      <c r="F41" s="3" t="s">
        <v>16436</v>
      </c>
      <c r="G41" s="3" t="s">
        <v>16309</v>
      </c>
      <c r="H41" s="36" t="s">
        <v>16437</v>
      </c>
      <c r="I41" s="3" t="s">
        <v>16438</v>
      </c>
      <c r="J41" s="3" t="s">
        <v>16439</v>
      </c>
      <c r="K41" s="3" t="s">
        <v>16440</v>
      </c>
      <c r="L41" s="3" t="s">
        <v>16441</v>
      </c>
      <c r="M41" s="20">
        <v>1.0</v>
      </c>
      <c r="N41" s="20">
        <v>4.0</v>
      </c>
      <c r="O41" s="20">
        <v>5.0</v>
      </c>
      <c r="P41" s="3" t="s">
        <v>418</v>
      </c>
      <c r="Q41" s="3" t="s">
        <v>419</v>
      </c>
      <c r="R41" s="3" t="s">
        <v>5422</v>
      </c>
      <c r="S41" s="3" t="s">
        <v>5423</v>
      </c>
      <c r="T41" s="5" t="s">
        <v>16442</v>
      </c>
      <c r="U41" s="3" t="s">
        <v>15330</v>
      </c>
      <c r="V41" s="5" t="str">
        <f>HYPERLINK("https://app.askelephant.ai/workspaces/wrks_01JYF7CP38371WK5E5BP8XSHM5/engagements/ngmt_01KH41TQ0A5B6FKJ9ZVP18JZWP", "View Meeting")</f>
        <v>View Meeting</v>
      </c>
      <c r="W41" s="5" t="str">
        <f t="shared" si="4"/>
        <v>Join Zoom</v>
      </c>
      <c r="X41" s="36" t="s">
        <v>497</v>
      </c>
    </row>
    <row r="42">
      <c r="A42" s="3" t="s">
        <v>16443</v>
      </c>
      <c r="B42" s="31">
        <v>46072.73029306713</v>
      </c>
      <c r="C42" s="3" t="s">
        <v>15335</v>
      </c>
      <c r="D42" s="3" t="s">
        <v>700</v>
      </c>
      <c r="E42" s="31" t="s">
        <v>16444</v>
      </c>
      <c r="F42" s="3" t="s">
        <v>16445</v>
      </c>
      <c r="G42" s="3" t="s">
        <v>16309</v>
      </c>
      <c r="H42" s="36" t="s">
        <v>16446</v>
      </c>
      <c r="I42" s="3" t="s">
        <v>16447</v>
      </c>
      <c r="J42" s="3" t="s">
        <v>16448</v>
      </c>
      <c r="K42" s="3" t="s">
        <v>16449</v>
      </c>
      <c r="L42" s="3" t="s">
        <v>16450</v>
      </c>
      <c r="M42" s="20">
        <v>1.0</v>
      </c>
      <c r="N42" s="20">
        <v>4.0</v>
      </c>
      <c r="O42" s="20">
        <v>5.0</v>
      </c>
      <c r="P42" s="3" t="s">
        <v>392</v>
      </c>
      <c r="Q42" s="3" t="s">
        <v>700</v>
      </c>
      <c r="R42" s="3" t="s">
        <v>7686</v>
      </c>
      <c r="S42" s="3" t="s">
        <v>7687</v>
      </c>
      <c r="T42" s="5" t="s">
        <v>16451</v>
      </c>
      <c r="V42" s="5" t="str">
        <f>HYPERLINK("https://app.askelephant.ai/workspaces/wrks_01JYF7CP38371WK5E5BP8XSHM5/engagements/ngmt_01KFMWYBN9PTK8MSGZYMFMD9MB", "View Meeting")</f>
        <v>View Meeting</v>
      </c>
      <c r="W42" s="5" t="str">
        <f t="shared" si="4"/>
        <v>Join Zoom</v>
      </c>
      <c r="X42" s="36" t="s">
        <v>497</v>
      </c>
    </row>
    <row r="43">
      <c r="A43" s="3" t="s">
        <v>15342</v>
      </c>
      <c r="B43" s="31">
        <v>46073.41970515046</v>
      </c>
      <c r="C43" s="3" t="s">
        <v>14837</v>
      </c>
      <c r="D43" s="3" t="s">
        <v>529</v>
      </c>
      <c r="E43" s="31" t="s">
        <v>16452</v>
      </c>
      <c r="F43" s="3" t="s">
        <v>16453</v>
      </c>
      <c r="G43" s="3" t="s">
        <v>16309</v>
      </c>
      <c r="H43" s="36" t="s">
        <v>16454</v>
      </c>
      <c r="I43" s="3" t="s">
        <v>16455</v>
      </c>
      <c r="J43" s="3" t="s">
        <v>16456</v>
      </c>
      <c r="K43" s="3" t="s">
        <v>16457</v>
      </c>
      <c r="L43" s="3" t="s">
        <v>16458</v>
      </c>
      <c r="M43" s="20">
        <v>3.0</v>
      </c>
      <c r="N43" s="20">
        <v>3.0</v>
      </c>
      <c r="O43" s="20">
        <v>6.0</v>
      </c>
      <c r="P43" s="3" t="s">
        <v>430</v>
      </c>
      <c r="Q43" s="3" t="s">
        <v>529</v>
      </c>
      <c r="R43" s="3" t="s">
        <v>9124</v>
      </c>
      <c r="S43" s="3" t="s">
        <v>9125</v>
      </c>
      <c r="T43" s="5" t="s">
        <v>16363</v>
      </c>
      <c r="U43" s="3" t="s">
        <v>15340</v>
      </c>
      <c r="V43" s="5" t="str">
        <f>HYPERLINK("https://app.askelephant.ai/workspaces/wrks_01JYF7CP38371WK5E5BP8XSHM5/engagements/ngmt_01KHWACDV4P4T5XVSQ6QGZTX32", "View Meeting")</f>
        <v>View Meeting</v>
      </c>
      <c r="W43" s="5" t="str">
        <f t="shared" si="4"/>
        <v>Join Zoom</v>
      </c>
      <c r="X43" s="36" t="s">
        <v>497</v>
      </c>
    </row>
    <row r="44">
      <c r="A44" s="3" t="s">
        <v>16459</v>
      </c>
      <c r="B44" s="31">
        <v>46073.46194820602</v>
      </c>
      <c r="C44" s="3" t="s">
        <v>16460</v>
      </c>
      <c r="D44" s="3" t="s">
        <v>443</v>
      </c>
      <c r="E44" s="31" t="s">
        <v>16461</v>
      </c>
      <c r="F44" s="3" t="s">
        <v>16462</v>
      </c>
      <c r="G44" s="3" t="s">
        <v>16194</v>
      </c>
      <c r="H44" s="36" t="s">
        <v>16463</v>
      </c>
      <c r="I44" s="3" t="s">
        <v>16464</v>
      </c>
      <c r="J44" s="3" t="s">
        <v>16465</v>
      </c>
      <c r="K44" s="3" t="s">
        <v>16466</v>
      </c>
      <c r="L44" s="3" t="s">
        <v>16467</v>
      </c>
      <c r="M44" s="20">
        <v>4.0</v>
      </c>
      <c r="N44" s="20">
        <v>2.0</v>
      </c>
      <c r="O44" s="20">
        <v>6.0</v>
      </c>
      <c r="P44" s="3" t="s">
        <v>442</v>
      </c>
      <c r="Q44" s="3" t="s">
        <v>443</v>
      </c>
      <c r="R44" s="3" t="s">
        <v>13479</v>
      </c>
      <c r="S44" s="3" t="s">
        <v>13480</v>
      </c>
      <c r="T44" s="5" t="s">
        <v>16468</v>
      </c>
      <c r="V44" s="5" t="str">
        <f>HYPERLINK("https://app.askelephant.ai/workspaces/wrks_01JYF7CP38371WK5E5BP8XSHM5/engagements/ngmt_01KFQFAPGXGS59Q4DEHKHMPYD1", "View Meeting")</f>
        <v>View Meeting</v>
      </c>
      <c r="W44" s="5" t="str">
        <f t="shared" si="4"/>
        <v>Join Zoom</v>
      </c>
      <c r="X44" s="36" t="s">
        <v>497</v>
      </c>
    </row>
    <row r="45">
      <c r="A45" s="3" t="s">
        <v>15347</v>
      </c>
      <c r="B45" s="31">
        <v>46073.48247673611</v>
      </c>
      <c r="C45" s="3" t="s">
        <v>15065</v>
      </c>
      <c r="D45" s="3" t="s">
        <v>399</v>
      </c>
      <c r="E45" s="31" t="s">
        <v>16469</v>
      </c>
      <c r="F45" s="3" t="s">
        <v>16470</v>
      </c>
      <c r="G45" s="3" t="s">
        <v>16282</v>
      </c>
      <c r="H45" s="36" t="s">
        <v>16471</v>
      </c>
      <c r="I45" s="3" t="s">
        <v>16167</v>
      </c>
      <c r="J45" s="3" t="s">
        <v>16167</v>
      </c>
      <c r="K45" s="3" t="s">
        <v>16208</v>
      </c>
      <c r="L45" s="3" t="s">
        <v>16170</v>
      </c>
      <c r="M45" s="20">
        <v>1.0</v>
      </c>
      <c r="N45" s="20">
        <v>3.0</v>
      </c>
      <c r="O45" s="20">
        <v>4.0</v>
      </c>
      <c r="P45" s="3" t="s">
        <v>398</v>
      </c>
      <c r="Q45" s="3" t="s">
        <v>399</v>
      </c>
      <c r="R45" s="3" t="s">
        <v>6946</v>
      </c>
      <c r="S45" s="3" t="s">
        <v>6947</v>
      </c>
      <c r="T45" s="5" t="s">
        <v>16171</v>
      </c>
      <c r="U45" s="3" t="s">
        <v>15345</v>
      </c>
      <c r="V45" s="5" t="str">
        <f>HYPERLINK("https://app.askelephant.ai/workspaces/wrks_01JYF7CP38371WK5E5BP8XSHM5/engagements/ngmt_01KGJAZDYZTCSR3FYGEAJT413Y", "View Meeting")</f>
        <v>View Meeting</v>
      </c>
      <c r="W45" s="5" t="str">
        <f t="shared" si="4"/>
        <v>Join Zoom</v>
      </c>
      <c r="X45" s="36" t="s">
        <v>497</v>
      </c>
    </row>
    <row r="46">
      <c r="A46" s="3" t="s">
        <v>15351</v>
      </c>
      <c r="B46" s="31">
        <v>46073.52483228009</v>
      </c>
      <c r="C46" s="3" t="s">
        <v>14920</v>
      </c>
      <c r="D46" s="3" t="s">
        <v>183</v>
      </c>
      <c r="E46" s="31" t="s">
        <v>16472</v>
      </c>
      <c r="F46" s="3" t="s">
        <v>16473</v>
      </c>
      <c r="G46" s="3" t="s">
        <v>16194</v>
      </c>
      <c r="H46" s="36" t="s">
        <v>16474</v>
      </c>
      <c r="I46" s="3" t="s">
        <v>16475</v>
      </c>
      <c r="J46" s="3" t="s">
        <v>16476</v>
      </c>
      <c r="K46" s="3" t="s">
        <v>16477</v>
      </c>
      <c r="L46" s="3" t="s">
        <v>16478</v>
      </c>
      <c r="M46" s="20">
        <v>5.0</v>
      </c>
      <c r="N46" s="20">
        <v>2.0</v>
      </c>
      <c r="O46" s="20">
        <v>7.0</v>
      </c>
      <c r="P46" s="3" t="s">
        <v>182</v>
      </c>
      <c r="Q46" s="3" t="s">
        <v>183</v>
      </c>
      <c r="R46" s="3" t="s">
        <v>6994</v>
      </c>
      <c r="S46" s="3" t="s">
        <v>6995</v>
      </c>
      <c r="T46" s="5" t="s">
        <v>16162</v>
      </c>
      <c r="U46" s="3" t="s">
        <v>15348</v>
      </c>
      <c r="V46" s="5" t="str">
        <f>HYPERLINK("https://app.askelephant.ai/workspaces/wrks_01JYF7CP38371WK5E5BP8XSHM5/engagements/ngmt_01KFRC3W9PPK208V6Q8FRNVY02", "View Meeting")</f>
        <v>View Meeting</v>
      </c>
      <c r="W46" s="5" t="str">
        <f t="shared" si="4"/>
        <v>Join Zoom</v>
      </c>
      <c r="X46" s="36" t="s">
        <v>497</v>
      </c>
    </row>
    <row r="47">
      <c r="A47" s="3" t="s">
        <v>145</v>
      </c>
      <c r="B47" s="31">
        <v>46073.567196296295</v>
      </c>
      <c r="C47" s="3" t="s">
        <v>15082</v>
      </c>
      <c r="D47" s="3" t="s">
        <v>144</v>
      </c>
      <c r="E47" s="31" t="s">
        <v>16479</v>
      </c>
      <c r="F47" s="3" t="s">
        <v>16480</v>
      </c>
      <c r="G47" s="3" t="s">
        <v>16340</v>
      </c>
      <c r="H47" s="36" t="s">
        <v>16481</v>
      </c>
      <c r="I47" s="3" t="s">
        <v>16482</v>
      </c>
      <c r="J47" s="3" t="s">
        <v>16483</v>
      </c>
      <c r="K47" s="3" t="s">
        <v>16484</v>
      </c>
      <c r="L47" s="3" t="s">
        <v>16485</v>
      </c>
      <c r="M47" s="20">
        <v>3.0</v>
      </c>
      <c r="N47" s="20">
        <v>4.0</v>
      </c>
      <c r="O47" s="20">
        <v>7.0</v>
      </c>
      <c r="P47" s="3" t="s">
        <v>143</v>
      </c>
      <c r="Q47" s="3" t="s">
        <v>144</v>
      </c>
      <c r="R47" s="3" t="s">
        <v>12966</v>
      </c>
      <c r="S47" s="3" t="s">
        <v>12967</v>
      </c>
      <c r="T47" s="5" t="s">
        <v>16230</v>
      </c>
      <c r="U47" s="3" t="s">
        <v>15352</v>
      </c>
      <c r="V47" s="5" t="str">
        <f>HYPERLINK("https://app.askelephant.ai/workspaces/wrks_01JYF7CP38371WK5E5BP8XSHM5/engagements/ngmt_01KHRHGNS3REWH8Z2F1ZSJ163Q", "View Meeting")</f>
        <v>View Meeting</v>
      </c>
      <c r="W47" s="5" t="str">
        <f t="shared" si="4"/>
        <v>Join Zoom</v>
      </c>
      <c r="X47" s="36" t="s">
        <v>497</v>
      </c>
      <c r="Y47" s="3" t="s">
        <v>16486</v>
      </c>
      <c r="Z47" s="3" t="s">
        <v>16487</v>
      </c>
    </row>
    <row r="48">
      <c r="A48" s="3" t="s">
        <v>15360</v>
      </c>
      <c r="B48" s="31">
        <v>46076.56417341435</v>
      </c>
      <c r="C48" s="3" t="s">
        <v>14572</v>
      </c>
      <c r="D48" s="3" t="s">
        <v>434</v>
      </c>
      <c r="E48" s="31" t="s">
        <v>16488</v>
      </c>
      <c r="F48" s="3" t="s">
        <v>16489</v>
      </c>
      <c r="G48" s="3" t="s">
        <v>16490</v>
      </c>
      <c r="H48" s="36" t="s">
        <v>16491</v>
      </c>
      <c r="I48" s="3" t="s">
        <v>14684</v>
      </c>
      <c r="J48" s="3" t="s">
        <v>16177</v>
      </c>
      <c r="K48" s="3" t="s">
        <v>16178</v>
      </c>
      <c r="L48" s="3" t="s">
        <v>16179</v>
      </c>
      <c r="M48" s="20">
        <v>0.0</v>
      </c>
      <c r="N48" s="20">
        <v>0.0</v>
      </c>
      <c r="O48" s="20">
        <v>0.0</v>
      </c>
      <c r="P48" s="3" t="s">
        <v>433</v>
      </c>
      <c r="Q48" s="3" t="s">
        <v>434</v>
      </c>
      <c r="R48" s="3" t="s">
        <v>9061</v>
      </c>
      <c r="S48" s="3" t="s">
        <v>9062</v>
      </c>
      <c r="T48" s="5" t="s">
        <v>16180</v>
      </c>
      <c r="U48" s="3" t="s">
        <v>15358</v>
      </c>
      <c r="V48" s="5" t="str">
        <f>HYPERLINK("https://app.askelephant.ai/workspaces/wrks_01JYF7CP38371WK5E5BP8XSHM5/engagements/ngmt_01KFZ6H5DB219D74BXAE050S49", "View Meeting")</f>
        <v>View Meeting</v>
      </c>
      <c r="W48" s="5" t="str">
        <f t="shared" si="4"/>
        <v>Join Zoom</v>
      </c>
      <c r="X48" s="36" t="s">
        <v>497</v>
      </c>
    </row>
    <row r="49">
      <c r="A49" s="3" t="s">
        <v>15362</v>
      </c>
      <c r="B49" s="31">
        <v>46076.64677611111</v>
      </c>
      <c r="C49" s="3" t="s">
        <v>14828</v>
      </c>
      <c r="D49" s="3" t="s">
        <v>138</v>
      </c>
      <c r="E49" s="31" t="s">
        <v>16492</v>
      </c>
      <c r="F49" s="3" t="s">
        <v>16493</v>
      </c>
      <c r="G49" s="3" t="s">
        <v>16494</v>
      </c>
      <c r="H49" s="36" t="s">
        <v>16495</v>
      </c>
      <c r="I49" s="3" t="s">
        <v>15125</v>
      </c>
      <c r="J49" s="3" t="s">
        <v>16496</v>
      </c>
      <c r="K49" s="3" t="s">
        <v>16497</v>
      </c>
      <c r="L49" s="3" t="s">
        <v>131</v>
      </c>
      <c r="M49" s="20">
        <v>4.0</v>
      </c>
      <c r="N49" s="20">
        <v>4.0</v>
      </c>
      <c r="O49" s="20">
        <v>8.0</v>
      </c>
      <c r="P49" s="3" t="s">
        <v>137</v>
      </c>
      <c r="Q49" s="3" t="s">
        <v>138</v>
      </c>
      <c r="R49" s="3" t="s">
        <v>7560</v>
      </c>
      <c r="S49" s="3" t="s">
        <v>7561</v>
      </c>
      <c r="T49" s="5" t="s">
        <v>16202</v>
      </c>
      <c r="U49" s="3" t="s">
        <v>15361</v>
      </c>
      <c r="V49" s="5" t="str">
        <f>HYPERLINK("https://app.askelephant.ai/workspaces/wrks_01JYF7CP38371WK5E5BP8XSHM5/engagements/ngmt_01KFY4PW80NXGPVYYNZAMD2DQ7", "View Meeting")</f>
        <v>View Meeting</v>
      </c>
      <c r="W49" s="5" t="str">
        <f t="shared" si="4"/>
        <v>Join Zoom</v>
      </c>
      <c r="X49" s="36" t="s">
        <v>497</v>
      </c>
    </row>
    <row r="50">
      <c r="A50" s="3" t="s">
        <v>15366</v>
      </c>
      <c r="B50" s="31">
        <v>46077.562839942126</v>
      </c>
      <c r="C50" s="3" t="s">
        <v>16498</v>
      </c>
      <c r="D50" s="3" t="s">
        <v>183</v>
      </c>
      <c r="E50" s="31" t="s">
        <v>16499</v>
      </c>
      <c r="F50" s="3" t="s">
        <v>16500</v>
      </c>
      <c r="G50" s="3" t="s">
        <v>16243</v>
      </c>
      <c r="H50" s="36" t="s">
        <v>16501</v>
      </c>
      <c r="I50" s="3" t="s">
        <v>16502</v>
      </c>
      <c r="J50" s="3" t="s">
        <v>16373</v>
      </c>
      <c r="K50" s="3" t="s">
        <v>16374</v>
      </c>
      <c r="L50" s="3" t="s">
        <v>176</v>
      </c>
      <c r="M50" s="20">
        <v>2.0</v>
      </c>
      <c r="N50" s="20">
        <v>2.0</v>
      </c>
      <c r="O50" s="20">
        <v>4.0</v>
      </c>
      <c r="P50" s="3" t="s">
        <v>182</v>
      </c>
      <c r="Q50" s="3" t="s">
        <v>183</v>
      </c>
      <c r="R50" s="3" t="s">
        <v>6994</v>
      </c>
      <c r="S50" s="3" t="s">
        <v>6995</v>
      </c>
      <c r="T50" s="5" t="s">
        <v>16162</v>
      </c>
      <c r="U50" s="3" t="s">
        <v>15363</v>
      </c>
      <c r="V50" s="5" t="str">
        <f>HYPERLINK("https://app.askelephant.ai/workspaces/wrks_01JYF7CP38371WK5E5BP8XSHM5/engagements/ngmt_01KHSBG7E55Y159HAWA9V2CW3E", "View Meeting")</f>
        <v>View Meeting</v>
      </c>
      <c r="W50" s="5" t="str">
        <f>HYPERLINK("https://zoom.us/j/9793160663", "Join Zoom")</f>
        <v>Join Zoom</v>
      </c>
      <c r="X50" s="36" t="s">
        <v>497</v>
      </c>
    </row>
    <row r="51">
      <c r="A51" s="3" t="s">
        <v>139</v>
      </c>
      <c r="B51" s="31">
        <v>46083.6384991088</v>
      </c>
      <c r="C51" s="3" t="s">
        <v>14828</v>
      </c>
      <c r="D51" s="3" t="s">
        <v>138</v>
      </c>
      <c r="E51" s="31" t="s">
        <v>16503</v>
      </c>
      <c r="F51" s="3" t="s">
        <v>16504</v>
      </c>
      <c r="G51" s="3" t="s">
        <v>16151</v>
      </c>
      <c r="H51" s="36" t="s">
        <v>16505</v>
      </c>
      <c r="I51" s="3" t="s">
        <v>15125</v>
      </c>
      <c r="J51" s="3" t="s">
        <v>16496</v>
      </c>
      <c r="K51" s="3" t="s">
        <v>16497</v>
      </c>
      <c r="L51" s="3" t="s">
        <v>131</v>
      </c>
      <c r="M51" s="20">
        <v>5.0</v>
      </c>
      <c r="N51" s="20">
        <v>2.0</v>
      </c>
      <c r="O51" s="20">
        <v>7.0</v>
      </c>
      <c r="P51" s="3" t="s">
        <v>137</v>
      </c>
      <c r="Q51" s="3" t="s">
        <v>138</v>
      </c>
      <c r="R51" s="3" t="s">
        <v>7560</v>
      </c>
      <c r="S51" s="3" t="s">
        <v>7561</v>
      </c>
      <c r="T51" s="5" t="s">
        <v>16202</v>
      </c>
      <c r="U51" s="3" t="s">
        <v>15378</v>
      </c>
      <c r="V51" s="5" t="str">
        <f>HYPERLINK("https://app.askelephant.ai/workspaces/wrks_01JYF7CP38371WK5E5BP8XSHM5/engagements/ngmt_01KGJ437DN168CBJG0B55N1NQ2", "View Meeting")</f>
        <v>View Meeting</v>
      </c>
      <c r="W51" s="5" t="str">
        <f t="shared" ref="W51:W52" si="5">HYPERLINK("https://zoom.us/j/3628593272?pwd=OfxX2kwpsuA5labBaZXephHbiAXlz9.1", "Join Zoom")</f>
        <v>Join Zoom</v>
      </c>
      <c r="X51" s="36" t="s">
        <v>497</v>
      </c>
      <c r="Y51" s="3" t="s">
        <v>16506</v>
      </c>
      <c r="Z51" s="3" t="s">
        <v>16507</v>
      </c>
    </row>
    <row r="52">
      <c r="A52" s="3" t="s">
        <v>165</v>
      </c>
      <c r="B52" s="31">
        <v>46084.575244837964</v>
      </c>
      <c r="C52" s="3" t="s">
        <v>14490</v>
      </c>
      <c r="D52" s="3" t="s">
        <v>164</v>
      </c>
      <c r="E52" s="31" t="s">
        <v>16508</v>
      </c>
      <c r="F52" s="3" t="s">
        <v>16509</v>
      </c>
      <c r="G52" s="3" t="s">
        <v>16510</v>
      </c>
      <c r="H52" s="36" t="s">
        <v>16511</v>
      </c>
      <c r="I52" s="3" t="s">
        <v>16512</v>
      </c>
      <c r="J52" s="3" t="s">
        <v>16513</v>
      </c>
      <c r="K52" s="3" t="s">
        <v>16514</v>
      </c>
      <c r="L52" s="3" t="s">
        <v>16515</v>
      </c>
      <c r="M52" s="20">
        <v>4.0</v>
      </c>
      <c r="N52" s="20">
        <v>7.0</v>
      </c>
      <c r="O52" s="20">
        <v>11.0</v>
      </c>
      <c r="P52" s="3" t="s">
        <v>163</v>
      </c>
      <c r="Q52" s="3" t="s">
        <v>164</v>
      </c>
      <c r="R52" s="3" t="s">
        <v>2854</v>
      </c>
      <c r="S52" s="3" t="s">
        <v>2855</v>
      </c>
      <c r="T52" s="5" t="s">
        <v>16516</v>
      </c>
      <c r="U52" s="3" t="s">
        <v>15386</v>
      </c>
      <c r="V52" s="5" t="str">
        <f>HYPERLINK("https://app.askelephant.ai/workspaces/wrks_01JYF7CP38371WK5E5BP8XSHM5/engagements/ngmt_01KGJHJGWS7VDXYM9TMC6QYPW3", "View Meeting")</f>
        <v>View Meeting</v>
      </c>
      <c r="W52" s="5" t="str">
        <f t="shared" si="5"/>
        <v>Join Zoom</v>
      </c>
      <c r="X52" s="36" t="s">
        <v>497</v>
      </c>
    </row>
    <row r="53">
      <c r="A53" s="3" t="s">
        <v>184</v>
      </c>
      <c r="B53" s="31">
        <v>46084.59670548611</v>
      </c>
      <c r="C53" s="3" t="s">
        <v>15389</v>
      </c>
      <c r="D53" s="3" t="s">
        <v>183</v>
      </c>
      <c r="E53" s="31" t="s">
        <v>16517</v>
      </c>
      <c r="F53" s="3" t="s">
        <v>16518</v>
      </c>
      <c r="G53" s="3" t="s">
        <v>16519</v>
      </c>
      <c r="H53" s="36" t="s">
        <v>16520</v>
      </c>
      <c r="I53" s="3" t="s">
        <v>16502</v>
      </c>
      <c r="J53" s="3" t="s">
        <v>16373</v>
      </c>
      <c r="K53" s="3" t="s">
        <v>16374</v>
      </c>
      <c r="L53" s="3" t="s">
        <v>176</v>
      </c>
      <c r="M53" s="20">
        <v>2.0</v>
      </c>
      <c r="N53" s="20">
        <v>3.0</v>
      </c>
      <c r="O53" s="20">
        <v>5.0</v>
      </c>
      <c r="P53" s="3" t="s">
        <v>182</v>
      </c>
      <c r="Q53" s="3" t="s">
        <v>183</v>
      </c>
      <c r="R53" s="3" t="s">
        <v>6994</v>
      </c>
      <c r="S53" s="3" t="s">
        <v>6995</v>
      </c>
      <c r="T53" s="5" t="s">
        <v>16162</v>
      </c>
      <c r="U53" s="3" t="s">
        <v>15388</v>
      </c>
      <c r="V53" s="5" t="str">
        <f>HYPERLINK("https://app.askelephant.ai/workspaces/wrks_01JYF7CP38371WK5E5BP8XSHM5/engagements/ngmt_01KJTQ8ZCJ72YKF9MK974WHG9M", "View Meeting")</f>
        <v>View Meeting</v>
      </c>
      <c r="W53" s="5" t="str">
        <f>HYPERLINK("https://teams.microsoft.com/l/meetup-join/19:meeting_YmI5YWM2ZDMtNmI4Zi00NDM4LWFhMTUtY2JmMjQyOTZhZmI5@thread.v2/0?context=%7B%22Tid%22%3A%20%2220259881-2b77-4e45-a635-27fb6366551a%22%2C%20%22Oid%22%3A%20%229109b805-3098-4140-850c-32714e821fe0%22%7D", "Join Zoom")</f>
        <v>Join Zoom</v>
      </c>
      <c r="X53" s="36" t="s">
        <v>497</v>
      </c>
    </row>
    <row r="54">
      <c r="A54" s="3" t="s">
        <v>190</v>
      </c>
      <c r="B54" s="31">
        <v>46084.6104965625</v>
      </c>
      <c r="C54" s="3" t="s">
        <v>15157</v>
      </c>
      <c r="D54" s="3" t="s">
        <v>16521</v>
      </c>
      <c r="E54" s="31" t="s">
        <v>16522</v>
      </c>
      <c r="F54" s="3" t="s">
        <v>16523</v>
      </c>
      <c r="G54" s="3" t="s">
        <v>16340</v>
      </c>
      <c r="H54" s="36" t="s">
        <v>16524</v>
      </c>
      <c r="I54" s="3" t="s">
        <v>16525</v>
      </c>
      <c r="J54" s="3" t="s">
        <v>16526</v>
      </c>
      <c r="K54" s="3" t="s">
        <v>16527</v>
      </c>
      <c r="L54" s="3" t="s">
        <v>16528</v>
      </c>
      <c r="M54" s="20">
        <v>4.0</v>
      </c>
      <c r="N54" s="20">
        <v>5.0</v>
      </c>
      <c r="O54" s="20">
        <v>9.0</v>
      </c>
      <c r="P54" s="3" t="s">
        <v>188</v>
      </c>
      <c r="Q54" s="3" t="s">
        <v>189</v>
      </c>
      <c r="R54" s="3" t="s">
        <v>5762</v>
      </c>
      <c r="S54" s="3" t="s">
        <v>5763</v>
      </c>
      <c r="T54" s="5" t="s">
        <v>16239</v>
      </c>
      <c r="U54" s="3" t="s">
        <v>15393</v>
      </c>
      <c r="V54" s="5" t="str">
        <f>HYPERLINK("https://app.askelephant.ai/workspaces/wrks_01JYF7CP38371WK5E5BP8XSHM5/engagements/ngmt_01KGMPHJSMJDTBF6VVBZAD0D52", "View Meeting")</f>
        <v>View Meeting</v>
      </c>
      <c r="W54" s="5" t="str">
        <f t="shared" ref="W54:W58" si="6">HYPERLINK("https://zoom.us/j/3628593272?pwd=OfxX2kwpsuA5labBaZXephHbiAXlz9.1", "Join Zoom")</f>
        <v>Join Zoom</v>
      </c>
      <c r="X54" s="36" t="s">
        <v>497</v>
      </c>
    </row>
    <row r="55">
      <c r="A55" s="3" t="s">
        <v>221</v>
      </c>
      <c r="B55" s="31">
        <v>46084.65027745371</v>
      </c>
      <c r="C55" s="3" t="s">
        <v>15109</v>
      </c>
      <c r="D55" s="3" t="s">
        <v>220</v>
      </c>
      <c r="E55" s="31" t="s">
        <v>16529</v>
      </c>
      <c r="F55" s="3" t="s">
        <v>16530</v>
      </c>
      <c r="G55" s="3" t="s">
        <v>16218</v>
      </c>
      <c r="H55" s="36" t="s">
        <v>16531</v>
      </c>
      <c r="I55" s="3" t="s">
        <v>16532</v>
      </c>
      <c r="J55" s="3" t="s">
        <v>16533</v>
      </c>
      <c r="K55" s="3" t="s">
        <v>16534</v>
      </c>
      <c r="L55" s="3" t="s">
        <v>16535</v>
      </c>
      <c r="M55" s="20">
        <v>2.0</v>
      </c>
      <c r="N55" s="20">
        <v>3.0</v>
      </c>
      <c r="O55" s="20">
        <v>5.0</v>
      </c>
      <c r="P55" s="3" t="s">
        <v>219</v>
      </c>
      <c r="Q55" s="3" t="s">
        <v>220</v>
      </c>
      <c r="R55" s="3" t="s">
        <v>3087</v>
      </c>
      <c r="S55" s="3" t="s">
        <v>3088</v>
      </c>
      <c r="T55" s="5" t="s">
        <v>16190</v>
      </c>
      <c r="U55" s="3" t="s">
        <v>15397</v>
      </c>
      <c r="V55" s="5" t="str">
        <f>HYPERLINK("https://app.askelephant.ai/workspaces/wrks_01JYF7CP38371WK5E5BP8XSHM5/engagements/ngmt_01KJ3KVQBB5TZA5MXTSZN3GAVC", "View Meeting")</f>
        <v>View Meeting</v>
      </c>
      <c r="W55" s="5" t="str">
        <f t="shared" si="6"/>
        <v>Join Zoom</v>
      </c>
      <c r="X55" s="36" t="s">
        <v>497</v>
      </c>
    </row>
    <row r="56">
      <c r="A56" s="3" t="s">
        <v>243</v>
      </c>
      <c r="B56" s="31">
        <v>46084.67287085648</v>
      </c>
      <c r="C56" s="3" t="s">
        <v>15401</v>
      </c>
      <c r="D56" s="3" t="s">
        <v>242</v>
      </c>
      <c r="E56" s="31" t="s">
        <v>16536</v>
      </c>
      <c r="F56" s="3" t="s">
        <v>16537</v>
      </c>
      <c r="G56" s="3" t="s">
        <v>16340</v>
      </c>
      <c r="H56" s="36" t="s">
        <v>16538</v>
      </c>
      <c r="I56" s="3" t="s">
        <v>16539</v>
      </c>
      <c r="J56" s="3" t="s">
        <v>16539</v>
      </c>
      <c r="K56" s="3" t="s">
        <v>16540</v>
      </c>
      <c r="L56" s="3" t="s">
        <v>16405</v>
      </c>
      <c r="M56" s="20">
        <v>5.0</v>
      </c>
      <c r="N56" s="20">
        <v>3.0</v>
      </c>
      <c r="O56" s="20">
        <v>8.0</v>
      </c>
      <c r="P56" s="3" t="s">
        <v>241</v>
      </c>
      <c r="Q56" s="3" t="s">
        <v>242</v>
      </c>
      <c r="R56" s="3" t="s">
        <v>12593</v>
      </c>
      <c r="S56" s="3" t="s">
        <v>12594</v>
      </c>
      <c r="T56" s="5" t="s">
        <v>16406</v>
      </c>
      <c r="U56" s="3" t="s">
        <v>15400</v>
      </c>
      <c r="V56" s="5" t="str">
        <f>HYPERLINK("https://app.askelephant.ai/workspaces/wrks_01JYF7CP38371WK5E5BP8XSHM5/engagements/ngmt_01KJTMGE93TP3GWB4G5422V4PT", "View Meeting")</f>
        <v>View Meeting</v>
      </c>
      <c r="W56" s="5" t="str">
        <f t="shared" si="6"/>
        <v>Join Zoom</v>
      </c>
      <c r="X56" s="36" t="s">
        <v>497</v>
      </c>
    </row>
    <row r="57">
      <c r="A57" s="3" t="s">
        <v>256</v>
      </c>
      <c r="B57" s="31">
        <v>46085.46211976852</v>
      </c>
      <c r="C57" s="3" t="s">
        <v>15076</v>
      </c>
      <c r="D57" s="3" t="s">
        <v>690</v>
      </c>
      <c r="E57" s="31" t="s">
        <v>16541</v>
      </c>
      <c r="F57" s="3" t="s">
        <v>16542</v>
      </c>
      <c r="G57" s="3" t="s">
        <v>16282</v>
      </c>
      <c r="H57" s="36" t="s">
        <v>16543</v>
      </c>
      <c r="I57" s="3" t="s">
        <v>15406</v>
      </c>
      <c r="J57" s="3" t="s">
        <v>15406</v>
      </c>
      <c r="K57" s="3" t="s">
        <v>16544</v>
      </c>
      <c r="L57" s="3" t="s">
        <v>250</v>
      </c>
      <c r="M57" s="20">
        <v>2.0</v>
      </c>
      <c r="N57" s="20">
        <v>2.0</v>
      </c>
      <c r="O57" s="20">
        <v>4.0</v>
      </c>
      <c r="U57" s="3" t="s">
        <v>15404</v>
      </c>
      <c r="V57" s="5" t="str">
        <f>HYPERLINK("https://app.askelephant.ai/workspaces/wrks_01JYF7CP38371WK5E5BP8XSHM5/engagements/ngmt_01KJR16JD6Y0W0X211QTKJR87N", "View Meeting")</f>
        <v>View Meeting</v>
      </c>
      <c r="W57" s="5" t="str">
        <f t="shared" si="6"/>
        <v>Join Zoom</v>
      </c>
      <c r="X57" s="36" t="s">
        <v>497</v>
      </c>
    </row>
    <row r="58">
      <c r="A58" s="3" t="s">
        <v>263</v>
      </c>
      <c r="B58" s="31">
        <v>46085.48535982639</v>
      </c>
      <c r="C58" s="3" t="s">
        <v>15049</v>
      </c>
      <c r="D58" s="3" t="s">
        <v>553</v>
      </c>
      <c r="E58" s="31" t="s">
        <v>16545</v>
      </c>
      <c r="F58" s="3" t="s">
        <v>16546</v>
      </c>
      <c r="G58" s="3" t="s">
        <v>16340</v>
      </c>
      <c r="H58" s="36" t="s">
        <v>16547</v>
      </c>
      <c r="I58" s="3" t="s">
        <v>16367</v>
      </c>
      <c r="J58" s="3" t="s">
        <v>16367</v>
      </c>
      <c r="K58" s="3" t="s">
        <v>16368</v>
      </c>
      <c r="L58" s="3" t="s">
        <v>257</v>
      </c>
      <c r="M58" s="20">
        <v>6.0</v>
      </c>
      <c r="N58" s="20">
        <v>7.0</v>
      </c>
      <c r="O58" s="20">
        <v>13.0</v>
      </c>
      <c r="U58" s="3" t="s">
        <v>15407</v>
      </c>
      <c r="V58" s="5" t="str">
        <f>HYPERLINK("https://app.askelephant.ai/workspaces/wrks_01JYF7CP38371WK5E5BP8XSHM5/engagements/ngmt_01KJR0AVJXXGH434BBMX3AVQAV", "View Meeting")</f>
        <v>View Meeting</v>
      </c>
      <c r="W58" s="5" t="str">
        <f t="shared" si="6"/>
        <v>Join Zoom</v>
      </c>
      <c r="X58" s="36" t="s">
        <v>497</v>
      </c>
    </row>
    <row r="59">
      <c r="A59" s="3" t="s">
        <v>269</v>
      </c>
      <c r="B59" s="31">
        <v>46085.92937226852</v>
      </c>
      <c r="C59" s="3" t="s">
        <v>15045</v>
      </c>
      <c r="D59" s="3" t="s">
        <v>828</v>
      </c>
      <c r="E59" s="31" t="s">
        <v>16548</v>
      </c>
      <c r="F59" s="3" t="s">
        <v>16549</v>
      </c>
      <c r="G59" s="3" t="s">
        <v>16550</v>
      </c>
      <c r="H59" s="36" t="s">
        <v>16551</v>
      </c>
      <c r="I59" s="3" t="s">
        <v>16552</v>
      </c>
      <c r="J59" s="3" t="s">
        <v>16553</v>
      </c>
      <c r="K59" s="3" t="s">
        <v>16554</v>
      </c>
      <c r="L59" s="3" t="s">
        <v>16555</v>
      </c>
      <c r="M59" s="20">
        <v>4.0</v>
      </c>
      <c r="N59" s="20">
        <v>3.0</v>
      </c>
      <c r="O59" s="20">
        <v>7.0</v>
      </c>
      <c r="U59" s="3" t="s">
        <v>15044</v>
      </c>
      <c r="V59" s="5" t="str">
        <f>HYPERLINK("https://app.askelephant.ai/workspaces/wrks_01JYF7CP38371WK5E5BP8XSHM5/engagements/ngmt_01KDB467M3HA70S11T39MZ9ZB4", "View Meeting")</f>
        <v>View Meeting</v>
      </c>
      <c r="W59" s="5" t="str">
        <f>HYPERLINK("https://zoom.us/j/3742631971?pwd=Z2JhWG1yV1ZtOVBnMVZaRDR0bjVDZz09", "Join Zoom")</f>
        <v>Join Zoom</v>
      </c>
      <c r="X59" s="36" t="s">
        <v>497</v>
      </c>
      <c r="Y59" s="3" t="s">
        <v>16556</v>
      </c>
      <c r="Z59" s="3" t="s">
        <v>16557</v>
      </c>
    </row>
    <row r="60">
      <c r="X60" s="15"/>
    </row>
    <row r="61">
      <c r="X61" s="15"/>
    </row>
    <row r="62">
      <c r="X62" s="15"/>
    </row>
    <row r="63">
      <c r="X63" s="15"/>
    </row>
    <row r="64">
      <c r="X64" s="15"/>
    </row>
    <row r="65">
      <c r="X65" s="15"/>
    </row>
    <row r="66">
      <c r="X66" s="15"/>
    </row>
    <row r="67">
      <c r="X67" s="15"/>
    </row>
    <row r="68">
      <c r="X68" s="15"/>
    </row>
    <row r="69">
      <c r="X69" s="15"/>
    </row>
    <row r="70">
      <c r="X70" s="15"/>
    </row>
    <row r="71">
      <c r="X71" s="15"/>
    </row>
    <row r="72">
      <c r="X72" s="15"/>
    </row>
    <row r="73">
      <c r="X73" s="15"/>
    </row>
    <row r="74">
      <c r="X74" s="15"/>
    </row>
    <row r="75">
      <c r="X75" s="15"/>
    </row>
    <row r="76">
      <c r="X76" s="15"/>
    </row>
    <row r="77">
      <c r="X77" s="15"/>
    </row>
    <row r="78">
      <c r="X78" s="15"/>
    </row>
    <row r="79">
      <c r="X79" s="15"/>
    </row>
    <row r="80">
      <c r="X80" s="15"/>
    </row>
    <row r="81">
      <c r="X81" s="15"/>
    </row>
    <row r="82">
      <c r="X82" s="15"/>
    </row>
    <row r="83">
      <c r="X83" s="15"/>
    </row>
    <row r="84">
      <c r="X84" s="15"/>
    </row>
    <row r="85">
      <c r="X85" s="15"/>
    </row>
    <row r="86">
      <c r="X86" s="15"/>
    </row>
    <row r="87">
      <c r="X87" s="15"/>
    </row>
    <row r="88">
      <c r="X88" s="15"/>
    </row>
    <row r="89">
      <c r="X89" s="15"/>
    </row>
    <row r="90">
      <c r="X90" s="15"/>
    </row>
    <row r="91">
      <c r="X91" s="15"/>
    </row>
    <row r="92">
      <c r="X92" s="15"/>
    </row>
    <row r="93">
      <c r="X93" s="15"/>
    </row>
    <row r="94">
      <c r="X94" s="15"/>
    </row>
    <row r="95">
      <c r="X95" s="15"/>
    </row>
    <row r="96">
      <c r="X96" s="15"/>
    </row>
    <row r="97">
      <c r="X97" s="15"/>
    </row>
    <row r="98">
      <c r="X98" s="15"/>
    </row>
    <row r="99">
      <c r="X99" s="15"/>
    </row>
    <row r="100">
      <c r="X100" s="15"/>
    </row>
    <row r="101">
      <c r="X101" s="15"/>
    </row>
    <row r="102">
      <c r="X102" s="15"/>
    </row>
    <row r="103">
      <c r="X103" s="15"/>
    </row>
    <row r="104">
      <c r="X104" s="15"/>
    </row>
    <row r="105">
      <c r="X105" s="15"/>
    </row>
    <row r="106">
      <c r="X106" s="15"/>
    </row>
    <row r="107">
      <c r="X107" s="15"/>
    </row>
    <row r="108">
      <c r="X108" s="15"/>
    </row>
    <row r="109">
      <c r="X109" s="15"/>
    </row>
    <row r="110">
      <c r="X110" s="15"/>
    </row>
    <row r="111">
      <c r="X111" s="15"/>
    </row>
    <row r="112">
      <c r="X112" s="15"/>
    </row>
    <row r="113">
      <c r="X113" s="15"/>
    </row>
    <row r="114">
      <c r="X114" s="15"/>
    </row>
    <row r="115">
      <c r="X115" s="15"/>
    </row>
    <row r="116">
      <c r="X116" s="15"/>
    </row>
    <row r="117">
      <c r="X117" s="15"/>
    </row>
    <row r="118">
      <c r="X118" s="15"/>
    </row>
    <row r="119">
      <c r="X119" s="15"/>
    </row>
    <row r="120">
      <c r="X120" s="15"/>
    </row>
    <row r="121">
      <c r="X121" s="15"/>
    </row>
    <row r="122">
      <c r="X122" s="15"/>
    </row>
    <row r="123">
      <c r="X123" s="15"/>
    </row>
    <row r="124">
      <c r="X124" s="15"/>
    </row>
    <row r="125">
      <c r="X125" s="15"/>
    </row>
    <row r="126">
      <c r="X126" s="15"/>
    </row>
    <row r="127">
      <c r="X127" s="15"/>
    </row>
    <row r="128">
      <c r="X128" s="15"/>
    </row>
    <row r="129">
      <c r="X129" s="15"/>
    </row>
    <row r="130">
      <c r="X130" s="15"/>
    </row>
    <row r="131">
      <c r="X131" s="15"/>
    </row>
    <row r="132">
      <c r="X132" s="15"/>
    </row>
    <row r="133">
      <c r="X133" s="15"/>
    </row>
    <row r="134">
      <c r="X134" s="15"/>
    </row>
    <row r="135">
      <c r="X135" s="15"/>
    </row>
    <row r="136">
      <c r="X136" s="15"/>
    </row>
    <row r="137">
      <c r="X137" s="15"/>
    </row>
    <row r="138">
      <c r="X138" s="15"/>
    </row>
    <row r="139">
      <c r="X139" s="15"/>
    </row>
    <row r="140">
      <c r="X140" s="15"/>
    </row>
    <row r="141">
      <c r="X141" s="15"/>
    </row>
    <row r="142">
      <c r="X142" s="15"/>
    </row>
    <row r="143">
      <c r="X143" s="15"/>
    </row>
    <row r="144">
      <c r="X144" s="15"/>
    </row>
    <row r="145">
      <c r="X145" s="15"/>
    </row>
    <row r="146">
      <c r="X146" s="15"/>
    </row>
    <row r="147">
      <c r="X147" s="15"/>
    </row>
    <row r="148">
      <c r="X148" s="15"/>
    </row>
    <row r="149">
      <c r="X149" s="15"/>
    </row>
    <row r="150">
      <c r="X150" s="15"/>
    </row>
    <row r="151">
      <c r="X151" s="15"/>
    </row>
    <row r="152">
      <c r="X152" s="15"/>
    </row>
    <row r="153">
      <c r="X153" s="15"/>
    </row>
    <row r="154">
      <c r="X154" s="15"/>
    </row>
    <row r="155">
      <c r="X155" s="15"/>
    </row>
    <row r="156">
      <c r="X156" s="15"/>
    </row>
    <row r="157">
      <c r="X157" s="15"/>
    </row>
    <row r="158">
      <c r="X158" s="15"/>
    </row>
    <row r="159">
      <c r="X159" s="15"/>
    </row>
    <row r="160">
      <c r="X160" s="15"/>
    </row>
    <row r="161">
      <c r="X161" s="15"/>
    </row>
    <row r="162">
      <c r="X162" s="15"/>
    </row>
    <row r="163">
      <c r="X163" s="15"/>
    </row>
    <row r="164">
      <c r="X164" s="15"/>
    </row>
    <row r="165">
      <c r="X165" s="15"/>
    </row>
    <row r="166">
      <c r="X166" s="15"/>
    </row>
    <row r="167">
      <c r="X167" s="15"/>
    </row>
    <row r="168">
      <c r="X168" s="15"/>
    </row>
    <row r="169">
      <c r="X169" s="15"/>
    </row>
    <row r="170">
      <c r="X170" s="15"/>
    </row>
    <row r="171">
      <c r="X171" s="15"/>
    </row>
    <row r="172">
      <c r="X172" s="15"/>
    </row>
    <row r="173">
      <c r="X173" s="15"/>
    </row>
    <row r="174">
      <c r="X174" s="15"/>
    </row>
    <row r="175">
      <c r="X175" s="15"/>
    </row>
    <row r="176">
      <c r="X176" s="15"/>
    </row>
    <row r="177">
      <c r="X177" s="15"/>
    </row>
    <row r="178">
      <c r="X178" s="15"/>
    </row>
    <row r="179">
      <c r="X179" s="15"/>
    </row>
    <row r="180">
      <c r="X180" s="15"/>
    </row>
    <row r="181">
      <c r="X181" s="15"/>
    </row>
    <row r="182">
      <c r="X182" s="15"/>
    </row>
    <row r="183">
      <c r="X183" s="15"/>
    </row>
    <row r="184">
      <c r="X184" s="15"/>
    </row>
    <row r="185">
      <c r="X185" s="15"/>
    </row>
    <row r="186">
      <c r="X186" s="15"/>
    </row>
    <row r="187">
      <c r="X187" s="15"/>
    </row>
    <row r="188">
      <c r="X188" s="15"/>
    </row>
    <row r="189">
      <c r="X189" s="15"/>
    </row>
    <row r="190">
      <c r="X190" s="15"/>
    </row>
    <row r="191">
      <c r="X191" s="15"/>
    </row>
    <row r="192">
      <c r="X192" s="15"/>
    </row>
    <row r="193">
      <c r="X193" s="15"/>
    </row>
    <row r="194">
      <c r="X194" s="15"/>
    </row>
    <row r="195">
      <c r="X195" s="15"/>
    </row>
    <row r="196">
      <c r="X196" s="15"/>
    </row>
    <row r="197">
      <c r="X197" s="15"/>
    </row>
    <row r="198">
      <c r="X198" s="15"/>
    </row>
    <row r="199">
      <c r="X199" s="15"/>
    </row>
    <row r="200">
      <c r="X200" s="15"/>
    </row>
    <row r="201">
      <c r="X201" s="15"/>
    </row>
    <row r="202">
      <c r="X202" s="15"/>
    </row>
    <row r="203">
      <c r="X203" s="15"/>
    </row>
    <row r="204">
      <c r="X204" s="15"/>
    </row>
    <row r="205">
      <c r="X205" s="15"/>
    </row>
    <row r="206">
      <c r="X206" s="15"/>
    </row>
    <row r="207">
      <c r="X207" s="15"/>
    </row>
    <row r="208">
      <c r="X208" s="15"/>
    </row>
    <row r="209">
      <c r="X209" s="15"/>
    </row>
    <row r="210">
      <c r="X210" s="15"/>
    </row>
    <row r="211">
      <c r="X211" s="15"/>
    </row>
    <row r="212">
      <c r="X212" s="15"/>
    </row>
    <row r="213">
      <c r="X213" s="15"/>
    </row>
    <row r="214">
      <c r="X214" s="15"/>
    </row>
    <row r="215">
      <c r="X215" s="15"/>
    </row>
    <row r="216">
      <c r="X216" s="15"/>
    </row>
    <row r="217">
      <c r="X217" s="15"/>
    </row>
    <row r="218">
      <c r="X218" s="15"/>
    </row>
    <row r="219">
      <c r="X219" s="15"/>
    </row>
    <row r="220">
      <c r="X220" s="15"/>
    </row>
    <row r="221">
      <c r="X221" s="15"/>
    </row>
    <row r="222">
      <c r="X222" s="15"/>
    </row>
    <row r="223">
      <c r="X223" s="15"/>
    </row>
    <row r="224">
      <c r="X224" s="15"/>
    </row>
    <row r="225">
      <c r="X225" s="15"/>
    </row>
    <row r="226">
      <c r="X226" s="15"/>
    </row>
    <row r="227">
      <c r="X227" s="15"/>
    </row>
    <row r="228">
      <c r="X228" s="15"/>
    </row>
    <row r="229">
      <c r="X229" s="15"/>
    </row>
    <row r="230">
      <c r="X230" s="15"/>
    </row>
    <row r="231">
      <c r="X231" s="15"/>
    </row>
    <row r="232">
      <c r="X232" s="15"/>
    </row>
    <row r="233">
      <c r="X233" s="15"/>
    </row>
    <row r="234">
      <c r="X234" s="15"/>
    </row>
    <row r="235">
      <c r="X235" s="15"/>
    </row>
    <row r="236">
      <c r="X236" s="15"/>
    </row>
    <row r="237">
      <c r="X237" s="15"/>
    </row>
    <row r="238">
      <c r="X238" s="15"/>
    </row>
    <row r="239">
      <c r="X239" s="15"/>
    </row>
    <row r="240">
      <c r="X240" s="15"/>
    </row>
    <row r="241">
      <c r="X241" s="15"/>
    </row>
    <row r="242">
      <c r="X242" s="15"/>
    </row>
    <row r="243">
      <c r="X243" s="15"/>
    </row>
    <row r="244">
      <c r="X244" s="15"/>
    </row>
    <row r="245">
      <c r="X245" s="15"/>
    </row>
    <row r="246">
      <c r="X246" s="15"/>
    </row>
    <row r="247">
      <c r="X247" s="15"/>
    </row>
    <row r="248">
      <c r="X248" s="15"/>
    </row>
    <row r="249">
      <c r="X249" s="15"/>
    </row>
    <row r="250">
      <c r="X250" s="15"/>
    </row>
    <row r="251">
      <c r="X251" s="15"/>
    </row>
    <row r="252">
      <c r="X252" s="15"/>
    </row>
    <row r="253">
      <c r="X253" s="15"/>
    </row>
    <row r="254">
      <c r="X254" s="15"/>
    </row>
    <row r="255">
      <c r="X255" s="15"/>
    </row>
    <row r="256">
      <c r="X256" s="15"/>
    </row>
    <row r="257">
      <c r="X257" s="15"/>
    </row>
    <row r="258">
      <c r="X258" s="15"/>
    </row>
    <row r="259">
      <c r="X259" s="15"/>
    </row>
    <row r="260">
      <c r="X260" s="15"/>
    </row>
    <row r="261">
      <c r="X261" s="15"/>
    </row>
    <row r="262">
      <c r="X262" s="15"/>
    </row>
    <row r="263">
      <c r="X263" s="15"/>
    </row>
    <row r="264">
      <c r="X264" s="15"/>
    </row>
    <row r="265">
      <c r="X265" s="15"/>
    </row>
    <row r="266">
      <c r="X266" s="15"/>
    </row>
    <row r="267">
      <c r="X267" s="15"/>
    </row>
    <row r="268">
      <c r="X268" s="15"/>
    </row>
    <row r="269">
      <c r="X269" s="15"/>
    </row>
    <row r="270">
      <c r="X270" s="15"/>
    </row>
    <row r="271">
      <c r="X271" s="15"/>
    </row>
    <row r="272">
      <c r="X272" s="15"/>
    </row>
    <row r="273">
      <c r="X273" s="15"/>
    </row>
    <row r="274">
      <c r="X274" s="15"/>
    </row>
    <row r="275">
      <c r="X275" s="15"/>
    </row>
    <row r="276">
      <c r="X276" s="15"/>
    </row>
    <row r="277">
      <c r="X277" s="15"/>
    </row>
    <row r="278">
      <c r="X278" s="15"/>
    </row>
    <row r="279">
      <c r="X279" s="15"/>
    </row>
    <row r="280">
      <c r="X280" s="15"/>
    </row>
    <row r="281">
      <c r="X281" s="15"/>
    </row>
    <row r="282">
      <c r="X282" s="15"/>
    </row>
    <row r="283">
      <c r="X283" s="15"/>
    </row>
    <row r="284">
      <c r="X284" s="15"/>
    </row>
    <row r="285">
      <c r="X285" s="15"/>
    </row>
    <row r="286">
      <c r="X286" s="15"/>
    </row>
    <row r="287">
      <c r="X287" s="15"/>
    </row>
    <row r="288">
      <c r="X288" s="15"/>
    </row>
    <row r="289">
      <c r="X289" s="15"/>
    </row>
    <row r="290">
      <c r="X290" s="15"/>
    </row>
    <row r="291">
      <c r="X291" s="15"/>
    </row>
    <row r="292">
      <c r="X292" s="15"/>
    </row>
    <row r="293">
      <c r="X293" s="15"/>
    </row>
    <row r="294">
      <c r="X294" s="15"/>
    </row>
    <row r="295">
      <c r="X295" s="15"/>
    </row>
    <row r="296">
      <c r="X296" s="15"/>
    </row>
    <row r="297">
      <c r="X297" s="15"/>
    </row>
    <row r="298">
      <c r="X298" s="15"/>
    </row>
    <row r="299">
      <c r="X299" s="15"/>
    </row>
    <row r="300">
      <c r="X300" s="15"/>
    </row>
    <row r="301">
      <c r="X301" s="15"/>
    </row>
    <row r="302">
      <c r="X302" s="15"/>
    </row>
    <row r="303">
      <c r="X303" s="15"/>
    </row>
    <row r="304">
      <c r="X304" s="15"/>
    </row>
    <row r="305">
      <c r="X305" s="15"/>
    </row>
    <row r="306">
      <c r="X306" s="15"/>
    </row>
    <row r="307">
      <c r="X307" s="15"/>
    </row>
    <row r="308">
      <c r="X308" s="15"/>
    </row>
    <row r="309">
      <c r="X309" s="15"/>
    </row>
    <row r="310">
      <c r="X310" s="15"/>
    </row>
    <row r="311">
      <c r="X311" s="15"/>
    </row>
    <row r="312">
      <c r="X312" s="15"/>
    </row>
    <row r="313">
      <c r="X313" s="15"/>
    </row>
    <row r="314">
      <c r="X314" s="15"/>
    </row>
    <row r="315">
      <c r="X315" s="15"/>
    </row>
    <row r="316">
      <c r="X316" s="15"/>
    </row>
    <row r="317">
      <c r="X317" s="15"/>
    </row>
    <row r="318">
      <c r="X318" s="15"/>
    </row>
    <row r="319">
      <c r="X319" s="15"/>
    </row>
    <row r="320">
      <c r="X320" s="15"/>
    </row>
    <row r="321">
      <c r="X321" s="15"/>
    </row>
    <row r="322">
      <c r="X322" s="15"/>
    </row>
    <row r="323">
      <c r="X323" s="15"/>
    </row>
    <row r="324">
      <c r="X324" s="15"/>
    </row>
    <row r="325">
      <c r="X325" s="15"/>
    </row>
    <row r="326">
      <c r="X326" s="15"/>
    </row>
    <row r="327">
      <c r="X327" s="15"/>
    </row>
    <row r="328">
      <c r="X328" s="15"/>
    </row>
    <row r="329">
      <c r="X329" s="15"/>
    </row>
    <row r="330">
      <c r="X330" s="15"/>
    </row>
    <row r="331">
      <c r="X331" s="15"/>
    </row>
    <row r="332">
      <c r="X332" s="15"/>
    </row>
    <row r="333">
      <c r="X333" s="15"/>
    </row>
    <row r="334">
      <c r="X334" s="15"/>
    </row>
    <row r="335">
      <c r="X335" s="15"/>
    </row>
    <row r="336">
      <c r="X336" s="15"/>
    </row>
    <row r="337">
      <c r="X337" s="15"/>
    </row>
    <row r="338">
      <c r="X338" s="15"/>
    </row>
    <row r="339">
      <c r="X339" s="15"/>
    </row>
    <row r="340">
      <c r="X340" s="15"/>
    </row>
    <row r="341">
      <c r="X341" s="15"/>
    </row>
    <row r="342">
      <c r="X342" s="15"/>
    </row>
    <row r="343">
      <c r="X343" s="15"/>
    </row>
    <row r="344">
      <c r="X344" s="15"/>
    </row>
    <row r="345">
      <c r="X345" s="15"/>
    </row>
    <row r="346">
      <c r="X346" s="15"/>
    </row>
    <row r="347">
      <c r="X347" s="15"/>
    </row>
    <row r="348">
      <c r="X348" s="15"/>
    </row>
    <row r="349">
      <c r="X349" s="15"/>
    </row>
    <row r="350">
      <c r="X350" s="15"/>
    </row>
    <row r="351">
      <c r="X351" s="15"/>
    </row>
    <row r="352">
      <c r="X352" s="15"/>
    </row>
    <row r="353">
      <c r="X353" s="15"/>
    </row>
    <row r="354">
      <c r="X354" s="15"/>
    </row>
    <row r="355">
      <c r="X355" s="15"/>
    </row>
    <row r="356">
      <c r="X356" s="15"/>
    </row>
    <row r="357">
      <c r="X357" s="15"/>
    </row>
    <row r="358">
      <c r="X358" s="15"/>
    </row>
    <row r="359">
      <c r="X359" s="15"/>
    </row>
    <row r="360">
      <c r="X360" s="15"/>
    </row>
    <row r="361">
      <c r="X361" s="15"/>
    </row>
    <row r="362">
      <c r="X362" s="15"/>
    </row>
    <row r="363">
      <c r="X363" s="15"/>
    </row>
    <row r="364">
      <c r="X364" s="15"/>
    </row>
    <row r="365">
      <c r="X365" s="15"/>
    </row>
    <row r="366">
      <c r="X366" s="15"/>
    </row>
    <row r="367">
      <c r="X367" s="15"/>
    </row>
    <row r="368">
      <c r="X368" s="15"/>
    </row>
    <row r="369">
      <c r="X369" s="15"/>
    </row>
    <row r="370">
      <c r="X370" s="15"/>
    </row>
    <row r="371">
      <c r="X371" s="15"/>
    </row>
    <row r="372">
      <c r="X372" s="15"/>
    </row>
    <row r="373">
      <c r="X373" s="15"/>
    </row>
    <row r="374">
      <c r="X374" s="15"/>
    </row>
    <row r="375">
      <c r="X375" s="15"/>
    </row>
    <row r="376">
      <c r="X376" s="15"/>
    </row>
    <row r="377">
      <c r="X377" s="15"/>
    </row>
    <row r="378">
      <c r="X378" s="15"/>
    </row>
    <row r="379">
      <c r="X379" s="15"/>
    </row>
    <row r="380">
      <c r="X380" s="15"/>
    </row>
    <row r="381">
      <c r="X381" s="15"/>
    </row>
    <row r="382">
      <c r="X382" s="15"/>
    </row>
    <row r="383">
      <c r="X383" s="15"/>
    </row>
    <row r="384">
      <c r="X384" s="15"/>
    </row>
    <row r="385">
      <c r="X385" s="15"/>
    </row>
    <row r="386">
      <c r="X386" s="15"/>
    </row>
    <row r="387">
      <c r="X387" s="15"/>
    </row>
    <row r="388">
      <c r="X388" s="15"/>
    </row>
    <row r="389">
      <c r="X389" s="15"/>
    </row>
    <row r="390">
      <c r="X390" s="15"/>
    </row>
    <row r="391">
      <c r="X391" s="15"/>
    </row>
    <row r="392">
      <c r="X392" s="15"/>
    </row>
    <row r="393">
      <c r="X393" s="15"/>
    </row>
    <row r="394">
      <c r="X394" s="15"/>
    </row>
    <row r="395">
      <c r="X395" s="15"/>
    </row>
    <row r="396">
      <c r="X396" s="15"/>
    </row>
    <row r="397">
      <c r="X397" s="15"/>
    </row>
    <row r="398">
      <c r="X398" s="15"/>
    </row>
    <row r="399">
      <c r="X399" s="15"/>
    </row>
    <row r="400">
      <c r="X400" s="15"/>
    </row>
    <row r="401">
      <c r="X401" s="15"/>
    </row>
    <row r="402">
      <c r="X402" s="15"/>
    </row>
    <row r="403">
      <c r="X403" s="15"/>
    </row>
    <row r="404">
      <c r="X404" s="15"/>
    </row>
    <row r="405">
      <c r="X405" s="15"/>
    </row>
    <row r="406">
      <c r="X406" s="15"/>
    </row>
    <row r="407">
      <c r="X407" s="15"/>
    </row>
    <row r="408">
      <c r="X408" s="15"/>
    </row>
    <row r="409">
      <c r="X409" s="15"/>
    </row>
    <row r="410">
      <c r="X410" s="15"/>
    </row>
    <row r="411">
      <c r="X411" s="15"/>
    </row>
    <row r="412">
      <c r="X412" s="15"/>
    </row>
    <row r="413">
      <c r="X413" s="15"/>
    </row>
    <row r="414">
      <c r="X414" s="15"/>
    </row>
    <row r="415">
      <c r="X415" s="15"/>
    </row>
    <row r="416">
      <c r="X416" s="15"/>
    </row>
    <row r="417">
      <c r="X417" s="15"/>
    </row>
    <row r="418">
      <c r="X418" s="15"/>
    </row>
    <row r="419">
      <c r="X419" s="15"/>
    </row>
    <row r="420">
      <c r="X420" s="15"/>
    </row>
    <row r="421">
      <c r="X421" s="15"/>
    </row>
    <row r="422">
      <c r="X422" s="15"/>
    </row>
    <row r="423">
      <c r="X423" s="15"/>
    </row>
    <row r="424">
      <c r="X424" s="15"/>
    </row>
    <row r="425">
      <c r="X425" s="15"/>
    </row>
    <row r="426">
      <c r="X426" s="15"/>
    </row>
    <row r="427">
      <c r="X427" s="15"/>
    </row>
    <row r="428">
      <c r="X428" s="15"/>
    </row>
    <row r="429">
      <c r="X429" s="15"/>
    </row>
    <row r="430">
      <c r="X430" s="15"/>
    </row>
    <row r="431">
      <c r="X431" s="15"/>
    </row>
    <row r="432">
      <c r="X432" s="15"/>
    </row>
    <row r="433">
      <c r="X433" s="15"/>
    </row>
    <row r="434">
      <c r="X434" s="15"/>
    </row>
    <row r="435">
      <c r="X435" s="15"/>
    </row>
    <row r="436">
      <c r="X436" s="15"/>
    </row>
    <row r="437">
      <c r="X437" s="15"/>
    </row>
    <row r="438">
      <c r="X438" s="15"/>
    </row>
    <row r="439">
      <c r="X439" s="15"/>
    </row>
    <row r="440">
      <c r="X440" s="15"/>
    </row>
    <row r="441">
      <c r="X441" s="15"/>
    </row>
    <row r="442">
      <c r="X442" s="15"/>
    </row>
    <row r="443">
      <c r="X443" s="15"/>
    </row>
    <row r="444">
      <c r="X444" s="15"/>
    </row>
    <row r="445">
      <c r="X445" s="15"/>
    </row>
    <row r="446">
      <c r="X446" s="15"/>
    </row>
    <row r="447">
      <c r="X447" s="15"/>
    </row>
    <row r="448">
      <c r="X448" s="15"/>
    </row>
    <row r="449">
      <c r="X449" s="15"/>
    </row>
    <row r="450">
      <c r="X450" s="15"/>
    </row>
    <row r="451">
      <c r="X451" s="15"/>
    </row>
    <row r="452">
      <c r="X452" s="15"/>
    </row>
    <row r="453">
      <c r="X453" s="15"/>
    </row>
    <row r="454">
      <c r="X454" s="15"/>
    </row>
    <row r="455">
      <c r="X455" s="15"/>
    </row>
    <row r="456">
      <c r="X456" s="15"/>
    </row>
    <row r="457">
      <c r="X457" s="15"/>
    </row>
    <row r="458">
      <c r="X458" s="15"/>
    </row>
    <row r="459">
      <c r="X459" s="15"/>
    </row>
    <row r="460">
      <c r="X460" s="15"/>
    </row>
    <row r="461">
      <c r="X461" s="15"/>
    </row>
    <row r="462">
      <c r="X462" s="15"/>
    </row>
    <row r="463">
      <c r="X463" s="15"/>
    </row>
    <row r="464">
      <c r="X464" s="15"/>
    </row>
    <row r="465">
      <c r="X465" s="15"/>
    </row>
    <row r="466">
      <c r="X466" s="15"/>
    </row>
    <row r="467">
      <c r="X467" s="15"/>
    </row>
    <row r="468">
      <c r="X468" s="15"/>
    </row>
    <row r="469">
      <c r="X469" s="15"/>
    </row>
    <row r="470">
      <c r="X470" s="15"/>
    </row>
    <row r="471">
      <c r="X471" s="15"/>
    </row>
    <row r="472">
      <c r="X472" s="15"/>
    </row>
    <row r="473">
      <c r="X473" s="15"/>
    </row>
    <row r="474">
      <c r="X474" s="15"/>
    </row>
    <row r="475">
      <c r="X475" s="15"/>
    </row>
    <row r="476">
      <c r="X476" s="15"/>
    </row>
    <row r="477">
      <c r="X477" s="15"/>
    </row>
    <row r="478">
      <c r="X478" s="15"/>
    </row>
    <row r="479">
      <c r="X479" s="15"/>
    </row>
    <row r="480">
      <c r="X480" s="15"/>
    </row>
    <row r="481">
      <c r="X481" s="15"/>
    </row>
    <row r="482">
      <c r="X482" s="15"/>
    </row>
    <row r="483">
      <c r="X483" s="15"/>
    </row>
    <row r="484">
      <c r="X484" s="15"/>
    </row>
    <row r="485">
      <c r="X485" s="15"/>
    </row>
    <row r="486">
      <c r="X486" s="15"/>
    </row>
    <row r="487">
      <c r="X487" s="15"/>
    </row>
    <row r="488">
      <c r="X488" s="15"/>
    </row>
    <row r="489">
      <c r="X489" s="15"/>
    </row>
    <row r="490">
      <c r="X490" s="15"/>
    </row>
    <row r="491">
      <c r="X491" s="15"/>
    </row>
    <row r="492">
      <c r="X492" s="15"/>
    </row>
    <row r="493">
      <c r="X493" s="15"/>
    </row>
    <row r="494">
      <c r="X494" s="15"/>
    </row>
    <row r="495">
      <c r="X495" s="15"/>
    </row>
    <row r="496">
      <c r="X496" s="15"/>
    </row>
    <row r="497">
      <c r="X497" s="15"/>
    </row>
    <row r="498">
      <c r="X498" s="15"/>
    </row>
    <row r="499">
      <c r="X499" s="15"/>
    </row>
    <row r="500">
      <c r="X500" s="15"/>
    </row>
    <row r="501">
      <c r="X501" s="15"/>
    </row>
    <row r="502">
      <c r="X502" s="15"/>
    </row>
    <row r="503">
      <c r="X503" s="15"/>
    </row>
    <row r="504">
      <c r="X504" s="15"/>
    </row>
    <row r="505">
      <c r="X505" s="15"/>
    </row>
    <row r="506">
      <c r="X506" s="15"/>
    </row>
    <row r="507">
      <c r="X507" s="15"/>
    </row>
    <row r="508">
      <c r="X508" s="15"/>
    </row>
    <row r="509">
      <c r="X509" s="15"/>
    </row>
    <row r="510">
      <c r="X510" s="15"/>
    </row>
    <row r="511">
      <c r="X511" s="15"/>
    </row>
    <row r="512">
      <c r="X512" s="15"/>
    </row>
    <row r="513">
      <c r="X513" s="15"/>
    </row>
    <row r="514">
      <c r="X514" s="15"/>
    </row>
    <row r="515">
      <c r="X515" s="15"/>
    </row>
    <row r="516">
      <c r="X516" s="15"/>
    </row>
    <row r="517">
      <c r="X517" s="15"/>
    </row>
    <row r="518">
      <c r="X518" s="15"/>
    </row>
    <row r="519">
      <c r="X519" s="15"/>
    </row>
    <row r="520">
      <c r="X520" s="15"/>
    </row>
    <row r="521">
      <c r="X521" s="15"/>
    </row>
    <row r="522">
      <c r="X522" s="15"/>
    </row>
    <row r="523">
      <c r="X523" s="15"/>
    </row>
    <row r="524">
      <c r="X524" s="15"/>
    </row>
    <row r="525">
      <c r="X525" s="15"/>
    </row>
    <row r="526">
      <c r="X526" s="15"/>
    </row>
    <row r="527">
      <c r="X527" s="15"/>
    </row>
    <row r="528">
      <c r="X528" s="15"/>
    </row>
    <row r="529">
      <c r="X529" s="15"/>
    </row>
    <row r="530">
      <c r="X530" s="15"/>
    </row>
    <row r="531">
      <c r="X531" s="15"/>
    </row>
    <row r="532">
      <c r="X532" s="15"/>
    </row>
    <row r="533">
      <c r="X533" s="15"/>
    </row>
    <row r="534">
      <c r="X534" s="15"/>
    </row>
    <row r="535">
      <c r="X535" s="15"/>
    </row>
    <row r="536">
      <c r="X536" s="15"/>
    </row>
    <row r="537">
      <c r="X537" s="15"/>
    </row>
    <row r="538">
      <c r="X538" s="15"/>
    </row>
    <row r="539">
      <c r="X539" s="15"/>
    </row>
    <row r="540">
      <c r="X540" s="15"/>
    </row>
    <row r="541">
      <c r="X541" s="15"/>
    </row>
    <row r="542">
      <c r="X542" s="15"/>
    </row>
    <row r="543">
      <c r="X543" s="15"/>
    </row>
    <row r="544">
      <c r="X544" s="15"/>
    </row>
    <row r="545">
      <c r="X545" s="15"/>
    </row>
    <row r="546">
      <c r="X546" s="15"/>
    </row>
    <row r="547">
      <c r="X547" s="15"/>
    </row>
    <row r="548">
      <c r="X548" s="15"/>
    </row>
    <row r="549">
      <c r="X549" s="15"/>
    </row>
    <row r="550">
      <c r="X550" s="15"/>
    </row>
    <row r="551">
      <c r="X551" s="15"/>
    </row>
    <row r="552">
      <c r="X552" s="15"/>
    </row>
    <row r="553">
      <c r="X553" s="15"/>
    </row>
    <row r="554">
      <c r="X554" s="15"/>
    </row>
    <row r="555">
      <c r="X555" s="15"/>
    </row>
    <row r="556">
      <c r="X556" s="15"/>
    </row>
    <row r="557">
      <c r="X557" s="15"/>
    </row>
    <row r="558">
      <c r="X558" s="15"/>
    </row>
    <row r="559">
      <c r="X559" s="15"/>
    </row>
    <row r="560">
      <c r="X560" s="15"/>
    </row>
    <row r="561">
      <c r="X561" s="15"/>
    </row>
    <row r="562">
      <c r="X562" s="15"/>
    </row>
    <row r="563">
      <c r="X563" s="15"/>
    </row>
    <row r="564">
      <c r="X564" s="15"/>
    </row>
    <row r="565">
      <c r="X565" s="15"/>
    </row>
    <row r="566">
      <c r="X566" s="15"/>
    </row>
    <row r="567">
      <c r="X567" s="15"/>
    </row>
    <row r="568">
      <c r="X568" s="15"/>
    </row>
    <row r="569">
      <c r="X569" s="15"/>
    </row>
    <row r="570">
      <c r="X570" s="15"/>
    </row>
    <row r="571">
      <c r="X571" s="15"/>
    </row>
    <row r="572">
      <c r="X572" s="15"/>
    </row>
    <row r="573">
      <c r="X573" s="15"/>
    </row>
    <row r="574">
      <c r="X574" s="15"/>
    </row>
    <row r="575">
      <c r="X575" s="15"/>
    </row>
    <row r="576">
      <c r="X576" s="15"/>
    </row>
    <row r="577">
      <c r="X577" s="15"/>
    </row>
    <row r="578">
      <c r="X578" s="15"/>
    </row>
    <row r="579">
      <c r="X579" s="15"/>
    </row>
    <row r="580">
      <c r="X580" s="15"/>
    </row>
    <row r="581">
      <c r="X581" s="15"/>
    </row>
    <row r="582">
      <c r="X582" s="15"/>
    </row>
    <row r="583">
      <c r="X583" s="15"/>
    </row>
    <row r="584">
      <c r="X584" s="15"/>
    </row>
    <row r="585">
      <c r="X585" s="15"/>
    </row>
    <row r="586">
      <c r="X586" s="15"/>
    </row>
    <row r="587">
      <c r="X587" s="15"/>
    </row>
    <row r="588">
      <c r="X588" s="15"/>
    </row>
    <row r="589">
      <c r="X589" s="15"/>
    </row>
    <row r="590">
      <c r="X590" s="15"/>
    </row>
    <row r="591">
      <c r="X591" s="15"/>
    </row>
    <row r="592">
      <c r="X592" s="15"/>
    </row>
    <row r="593">
      <c r="X593" s="15"/>
    </row>
    <row r="594">
      <c r="X594" s="15"/>
    </row>
    <row r="595">
      <c r="X595" s="15"/>
    </row>
    <row r="596">
      <c r="X596" s="15"/>
    </row>
    <row r="597">
      <c r="X597" s="15"/>
    </row>
    <row r="598">
      <c r="X598" s="15"/>
    </row>
    <row r="599">
      <c r="X599" s="15"/>
    </row>
    <row r="600">
      <c r="X600" s="15"/>
    </row>
    <row r="601">
      <c r="X601" s="15"/>
    </row>
    <row r="602">
      <c r="X602" s="15"/>
    </row>
    <row r="603">
      <c r="X603" s="15"/>
    </row>
    <row r="604">
      <c r="X604" s="15"/>
    </row>
    <row r="605">
      <c r="X605" s="15"/>
    </row>
    <row r="606">
      <c r="X606" s="15"/>
    </row>
    <row r="607">
      <c r="X607" s="15"/>
    </row>
    <row r="608">
      <c r="X608" s="15"/>
    </row>
    <row r="609">
      <c r="X609" s="15"/>
    </row>
    <row r="610">
      <c r="X610" s="15"/>
    </row>
    <row r="611">
      <c r="X611" s="15"/>
    </row>
    <row r="612">
      <c r="X612" s="15"/>
    </row>
    <row r="613">
      <c r="X613" s="15"/>
    </row>
    <row r="614">
      <c r="X614" s="15"/>
    </row>
    <row r="615">
      <c r="X615" s="15"/>
    </row>
    <row r="616">
      <c r="X616" s="15"/>
    </row>
    <row r="617">
      <c r="X617" s="15"/>
    </row>
    <row r="618">
      <c r="X618" s="15"/>
    </row>
    <row r="619">
      <c r="X619" s="15"/>
    </row>
    <row r="620">
      <c r="X620" s="15"/>
    </row>
    <row r="621">
      <c r="X621" s="15"/>
    </row>
    <row r="622">
      <c r="X622" s="15"/>
    </row>
    <row r="623">
      <c r="X623" s="15"/>
    </row>
    <row r="624">
      <c r="X624" s="15"/>
    </row>
    <row r="625">
      <c r="X625" s="15"/>
    </row>
    <row r="626">
      <c r="X626" s="15"/>
    </row>
    <row r="627">
      <c r="X627" s="15"/>
    </row>
    <row r="628">
      <c r="X628" s="15"/>
    </row>
    <row r="629">
      <c r="X629" s="15"/>
    </row>
    <row r="630">
      <c r="X630" s="15"/>
    </row>
    <row r="631">
      <c r="X631" s="15"/>
    </row>
    <row r="632">
      <c r="X632" s="15"/>
    </row>
    <row r="633">
      <c r="X633" s="15"/>
    </row>
    <row r="634">
      <c r="X634" s="15"/>
    </row>
    <row r="635">
      <c r="X635" s="15"/>
    </row>
    <row r="636">
      <c r="X636" s="15"/>
    </row>
    <row r="637">
      <c r="X637" s="15"/>
    </row>
    <row r="638">
      <c r="X638" s="15"/>
    </row>
    <row r="639">
      <c r="X639" s="15"/>
    </row>
    <row r="640">
      <c r="X640" s="15"/>
    </row>
    <row r="641">
      <c r="X641" s="15"/>
    </row>
    <row r="642">
      <c r="X642" s="15"/>
    </row>
    <row r="643">
      <c r="X643" s="15"/>
    </row>
    <row r="644">
      <c r="X644" s="15"/>
    </row>
    <row r="645">
      <c r="X645" s="15"/>
    </row>
    <row r="646">
      <c r="X646" s="15"/>
    </row>
    <row r="647">
      <c r="X647" s="15"/>
    </row>
    <row r="648">
      <c r="X648" s="15"/>
    </row>
    <row r="649">
      <c r="X649" s="15"/>
    </row>
    <row r="650">
      <c r="X650" s="15"/>
    </row>
    <row r="651">
      <c r="X651" s="15"/>
    </row>
    <row r="652">
      <c r="X652" s="15"/>
    </row>
    <row r="653">
      <c r="X653" s="15"/>
    </row>
    <row r="654">
      <c r="X654" s="15"/>
    </row>
    <row r="655">
      <c r="X655" s="15"/>
    </row>
    <row r="656">
      <c r="X656" s="15"/>
    </row>
    <row r="657">
      <c r="X657" s="15"/>
    </row>
    <row r="658">
      <c r="X658" s="15"/>
    </row>
    <row r="659">
      <c r="X659" s="15"/>
    </row>
    <row r="660">
      <c r="X660" s="15"/>
    </row>
    <row r="661">
      <c r="X661" s="15"/>
    </row>
    <row r="662">
      <c r="X662" s="15"/>
    </row>
    <row r="663">
      <c r="X663" s="15"/>
    </row>
    <row r="664">
      <c r="X664" s="15"/>
    </row>
    <row r="665">
      <c r="X665" s="15"/>
    </row>
    <row r="666">
      <c r="X666" s="15"/>
    </row>
    <row r="667">
      <c r="X667" s="15"/>
    </row>
    <row r="668">
      <c r="X668" s="15"/>
    </row>
    <row r="669">
      <c r="X669" s="15"/>
    </row>
    <row r="670">
      <c r="X670" s="15"/>
    </row>
    <row r="671">
      <c r="X671" s="15"/>
    </row>
    <row r="672">
      <c r="X672" s="15"/>
    </row>
    <row r="673">
      <c r="X673" s="15"/>
    </row>
    <row r="674">
      <c r="X674" s="15"/>
    </row>
    <row r="675">
      <c r="X675" s="15"/>
    </row>
    <row r="676">
      <c r="X676" s="15"/>
    </row>
    <row r="677">
      <c r="X677" s="15"/>
    </row>
    <row r="678">
      <c r="X678" s="15"/>
    </row>
    <row r="679">
      <c r="X679" s="15"/>
    </row>
    <row r="680">
      <c r="X680" s="15"/>
    </row>
    <row r="681">
      <c r="X681" s="15"/>
    </row>
    <row r="682">
      <c r="X682" s="15"/>
    </row>
    <row r="683">
      <c r="X683" s="15"/>
    </row>
    <row r="684">
      <c r="X684" s="15"/>
    </row>
    <row r="685">
      <c r="X685" s="15"/>
    </row>
    <row r="686">
      <c r="X686" s="15"/>
    </row>
    <row r="687">
      <c r="X687" s="15"/>
    </row>
    <row r="688">
      <c r="X688" s="15"/>
    </row>
    <row r="689">
      <c r="X689" s="15"/>
    </row>
    <row r="690">
      <c r="X690" s="15"/>
    </row>
    <row r="691">
      <c r="X691" s="15"/>
    </row>
    <row r="692">
      <c r="X692" s="15"/>
    </row>
    <row r="693">
      <c r="X693" s="15"/>
    </row>
    <row r="694">
      <c r="X694" s="15"/>
    </row>
    <row r="695">
      <c r="X695" s="15"/>
    </row>
    <row r="696">
      <c r="X696" s="15"/>
    </row>
    <row r="697">
      <c r="X697" s="15"/>
    </row>
    <row r="698">
      <c r="X698" s="15"/>
    </row>
    <row r="699">
      <c r="X699" s="15"/>
    </row>
    <row r="700">
      <c r="X700" s="15"/>
    </row>
    <row r="701">
      <c r="X701" s="15"/>
    </row>
    <row r="702">
      <c r="X702" s="15"/>
    </row>
    <row r="703">
      <c r="X703" s="15"/>
    </row>
    <row r="704">
      <c r="X704" s="15"/>
    </row>
    <row r="705">
      <c r="X705" s="15"/>
    </row>
    <row r="706">
      <c r="X706" s="15"/>
    </row>
    <row r="707">
      <c r="X707" s="15"/>
    </row>
    <row r="708">
      <c r="X708" s="15"/>
    </row>
    <row r="709">
      <c r="X709" s="15"/>
    </row>
    <row r="710">
      <c r="X710" s="15"/>
    </row>
    <row r="711">
      <c r="X711" s="15"/>
    </row>
    <row r="712">
      <c r="X712" s="15"/>
    </row>
    <row r="713">
      <c r="X713" s="15"/>
    </row>
    <row r="714">
      <c r="X714" s="15"/>
    </row>
    <row r="715">
      <c r="X715" s="15"/>
    </row>
    <row r="716">
      <c r="X716" s="15"/>
    </row>
    <row r="717">
      <c r="X717" s="15"/>
    </row>
    <row r="718">
      <c r="X718" s="15"/>
    </row>
    <row r="719">
      <c r="X719" s="15"/>
    </row>
    <row r="720">
      <c r="X720" s="15"/>
    </row>
    <row r="721">
      <c r="X721" s="15"/>
    </row>
    <row r="722">
      <c r="X722" s="15"/>
    </row>
    <row r="723">
      <c r="X723" s="15"/>
    </row>
    <row r="724">
      <c r="X724" s="15"/>
    </row>
    <row r="725">
      <c r="X725" s="15"/>
    </row>
    <row r="726">
      <c r="X726" s="15"/>
    </row>
    <row r="727">
      <c r="X727" s="15"/>
    </row>
    <row r="728">
      <c r="X728" s="15"/>
    </row>
    <row r="729">
      <c r="X729" s="15"/>
    </row>
    <row r="730">
      <c r="X730" s="15"/>
    </row>
    <row r="731">
      <c r="X731" s="15"/>
    </row>
    <row r="732">
      <c r="X732" s="15"/>
    </row>
    <row r="733">
      <c r="X733" s="15"/>
    </row>
    <row r="734">
      <c r="X734" s="15"/>
    </row>
    <row r="735">
      <c r="X735" s="15"/>
    </row>
    <row r="736">
      <c r="X736" s="15"/>
    </row>
    <row r="737">
      <c r="X737" s="15"/>
    </row>
    <row r="738">
      <c r="X738" s="15"/>
    </row>
    <row r="739">
      <c r="X739" s="15"/>
    </row>
    <row r="740">
      <c r="X740" s="15"/>
    </row>
    <row r="741">
      <c r="X741" s="15"/>
    </row>
    <row r="742">
      <c r="X742" s="15"/>
    </row>
    <row r="743">
      <c r="X743" s="15"/>
    </row>
    <row r="744">
      <c r="X744" s="15"/>
    </row>
    <row r="745">
      <c r="X745" s="15"/>
    </row>
    <row r="746">
      <c r="X746" s="15"/>
    </row>
    <row r="747">
      <c r="X747" s="15"/>
    </row>
    <row r="748">
      <c r="X748" s="15"/>
    </row>
    <row r="749">
      <c r="X749" s="15"/>
    </row>
    <row r="750">
      <c r="X750" s="15"/>
    </row>
    <row r="751">
      <c r="X751" s="15"/>
    </row>
    <row r="752">
      <c r="X752" s="15"/>
    </row>
    <row r="753">
      <c r="X753" s="15"/>
    </row>
    <row r="754">
      <c r="X754" s="15"/>
    </row>
    <row r="755">
      <c r="X755" s="15"/>
    </row>
    <row r="756">
      <c r="X756" s="15"/>
    </row>
    <row r="757">
      <c r="X757" s="15"/>
    </row>
    <row r="758">
      <c r="X758" s="15"/>
    </row>
    <row r="759">
      <c r="X759" s="15"/>
    </row>
    <row r="760">
      <c r="X760" s="15"/>
    </row>
    <row r="761">
      <c r="X761" s="15"/>
    </row>
    <row r="762">
      <c r="X762" s="15"/>
    </row>
    <row r="763">
      <c r="X763" s="15"/>
    </row>
    <row r="764">
      <c r="X764" s="15"/>
    </row>
    <row r="765">
      <c r="X765" s="15"/>
    </row>
    <row r="766">
      <c r="X766" s="15"/>
    </row>
    <row r="767">
      <c r="X767" s="15"/>
    </row>
    <row r="768">
      <c r="X768" s="15"/>
    </row>
    <row r="769">
      <c r="X769" s="15"/>
    </row>
    <row r="770">
      <c r="X770" s="15"/>
    </row>
    <row r="771">
      <c r="X771" s="15"/>
    </row>
    <row r="772">
      <c r="X772" s="15"/>
    </row>
    <row r="773">
      <c r="X773" s="15"/>
    </row>
    <row r="774">
      <c r="X774" s="15"/>
    </row>
    <row r="775">
      <c r="X775" s="15"/>
    </row>
    <row r="776">
      <c r="X776" s="15"/>
    </row>
    <row r="777">
      <c r="X777" s="15"/>
    </row>
    <row r="778">
      <c r="X778" s="15"/>
    </row>
    <row r="779">
      <c r="X779" s="15"/>
    </row>
    <row r="780">
      <c r="X780" s="15"/>
    </row>
    <row r="781">
      <c r="X781" s="15"/>
    </row>
    <row r="782">
      <c r="X782" s="15"/>
    </row>
    <row r="783">
      <c r="X783" s="15"/>
    </row>
    <row r="784">
      <c r="X784" s="15"/>
    </row>
    <row r="785">
      <c r="X785" s="15"/>
    </row>
    <row r="786">
      <c r="X786" s="15"/>
    </row>
    <row r="787">
      <c r="X787" s="15"/>
    </row>
    <row r="788">
      <c r="X788" s="15"/>
    </row>
    <row r="789">
      <c r="X789" s="15"/>
    </row>
    <row r="790">
      <c r="X790" s="15"/>
    </row>
    <row r="791">
      <c r="X791" s="15"/>
    </row>
    <row r="792">
      <c r="X792" s="15"/>
    </row>
    <row r="793">
      <c r="X793" s="15"/>
    </row>
    <row r="794">
      <c r="X794" s="15"/>
    </row>
    <row r="795">
      <c r="X795" s="15"/>
    </row>
    <row r="796">
      <c r="X796" s="15"/>
    </row>
    <row r="797">
      <c r="X797" s="15"/>
    </row>
    <row r="798">
      <c r="X798" s="15"/>
    </row>
    <row r="799">
      <c r="X799" s="15"/>
    </row>
    <row r="800">
      <c r="X800" s="15"/>
    </row>
    <row r="801">
      <c r="X801" s="15"/>
    </row>
    <row r="802">
      <c r="X802" s="15"/>
    </row>
    <row r="803">
      <c r="X803" s="15"/>
    </row>
    <row r="804">
      <c r="X804" s="15"/>
    </row>
    <row r="805">
      <c r="X805" s="15"/>
    </row>
    <row r="806">
      <c r="X806" s="15"/>
    </row>
    <row r="807">
      <c r="X807" s="15"/>
    </row>
    <row r="808">
      <c r="X808" s="15"/>
    </row>
    <row r="809">
      <c r="X809" s="15"/>
    </row>
    <row r="810">
      <c r="X810" s="15"/>
    </row>
    <row r="811">
      <c r="X811" s="15"/>
    </row>
    <row r="812">
      <c r="X812" s="15"/>
    </row>
    <row r="813">
      <c r="X813" s="15"/>
    </row>
    <row r="814">
      <c r="X814" s="15"/>
    </row>
    <row r="815">
      <c r="X815" s="15"/>
    </row>
    <row r="816">
      <c r="X816" s="15"/>
    </row>
    <row r="817">
      <c r="X817" s="15"/>
    </row>
    <row r="818">
      <c r="X818" s="15"/>
    </row>
    <row r="819">
      <c r="X819" s="15"/>
    </row>
    <row r="820">
      <c r="X820" s="15"/>
    </row>
    <row r="821">
      <c r="X821" s="15"/>
    </row>
    <row r="822">
      <c r="X822" s="15"/>
    </row>
    <row r="823">
      <c r="X823" s="15"/>
    </row>
    <row r="824">
      <c r="X824" s="15"/>
    </row>
    <row r="825">
      <c r="X825" s="15"/>
    </row>
    <row r="826">
      <c r="X826" s="15"/>
    </row>
    <row r="827">
      <c r="X827" s="15"/>
    </row>
    <row r="828">
      <c r="X828" s="15"/>
    </row>
    <row r="829">
      <c r="X829" s="15"/>
    </row>
    <row r="830">
      <c r="X830" s="15"/>
    </row>
    <row r="831">
      <c r="X831" s="15"/>
    </row>
    <row r="832">
      <c r="X832" s="15"/>
    </row>
    <row r="833">
      <c r="X833" s="15"/>
    </row>
    <row r="834">
      <c r="X834" s="15"/>
    </row>
    <row r="835">
      <c r="X835" s="15"/>
    </row>
    <row r="836">
      <c r="X836" s="15"/>
    </row>
    <row r="837">
      <c r="X837" s="15"/>
    </row>
    <row r="838">
      <c r="X838" s="15"/>
    </row>
    <row r="839">
      <c r="X839" s="15"/>
    </row>
    <row r="840">
      <c r="X840" s="15"/>
    </row>
    <row r="841">
      <c r="X841" s="15"/>
    </row>
    <row r="842">
      <c r="X842" s="15"/>
    </row>
    <row r="843">
      <c r="X843" s="15"/>
    </row>
    <row r="844">
      <c r="X844" s="15"/>
    </row>
    <row r="845">
      <c r="X845" s="15"/>
    </row>
    <row r="846">
      <c r="X846" s="15"/>
    </row>
    <row r="847">
      <c r="X847" s="15"/>
    </row>
    <row r="848">
      <c r="X848" s="15"/>
    </row>
    <row r="849">
      <c r="X849" s="15"/>
    </row>
    <row r="850">
      <c r="X850" s="15"/>
    </row>
    <row r="851">
      <c r="X851" s="15"/>
    </row>
    <row r="852">
      <c r="X852" s="15"/>
    </row>
    <row r="853">
      <c r="X853" s="15"/>
    </row>
    <row r="854">
      <c r="X854" s="15"/>
    </row>
    <row r="855">
      <c r="X855" s="15"/>
    </row>
    <row r="856">
      <c r="X856" s="15"/>
    </row>
    <row r="857">
      <c r="X857" s="15"/>
    </row>
    <row r="858">
      <c r="X858" s="15"/>
    </row>
    <row r="859">
      <c r="X859" s="15"/>
    </row>
    <row r="860">
      <c r="X860" s="15"/>
    </row>
    <row r="861">
      <c r="X861" s="15"/>
    </row>
    <row r="862">
      <c r="X862" s="15"/>
    </row>
    <row r="863">
      <c r="X863" s="15"/>
    </row>
    <row r="864">
      <c r="X864" s="15"/>
    </row>
    <row r="865">
      <c r="X865" s="15"/>
    </row>
    <row r="866">
      <c r="X866" s="15"/>
    </row>
    <row r="867">
      <c r="X867" s="15"/>
    </row>
    <row r="868">
      <c r="X868" s="15"/>
    </row>
    <row r="869">
      <c r="X869" s="15"/>
    </row>
    <row r="870">
      <c r="X870" s="15"/>
    </row>
    <row r="871">
      <c r="X871" s="15"/>
    </row>
    <row r="872">
      <c r="X872" s="15"/>
    </row>
    <row r="873">
      <c r="X873" s="15"/>
    </row>
    <row r="874">
      <c r="X874" s="15"/>
    </row>
    <row r="875">
      <c r="X875" s="15"/>
    </row>
    <row r="876">
      <c r="X876" s="15"/>
    </row>
    <row r="877">
      <c r="X877" s="15"/>
    </row>
    <row r="878">
      <c r="X878" s="15"/>
    </row>
    <row r="879">
      <c r="X879" s="15"/>
    </row>
    <row r="880">
      <c r="X880" s="15"/>
    </row>
    <row r="881">
      <c r="X881" s="15"/>
    </row>
    <row r="882">
      <c r="X882" s="15"/>
    </row>
    <row r="883">
      <c r="X883" s="15"/>
    </row>
    <row r="884">
      <c r="X884" s="15"/>
    </row>
    <row r="885">
      <c r="X885" s="15"/>
    </row>
    <row r="886">
      <c r="X886" s="15"/>
    </row>
    <row r="887">
      <c r="X887" s="15"/>
    </row>
    <row r="888">
      <c r="X888" s="15"/>
    </row>
    <row r="889">
      <c r="X889" s="15"/>
    </row>
    <row r="890">
      <c r="X890" s="15"/>
    </row>
    <row r="891">
      <c r="X891" s="15"/>
    </row>
    <row r="892">
      <c r="X892" s="15"/>
    </row>
    <row r="893">
      <c r="X893" s="15"/>
    </row>
    <row r="894">
      <c r="X894" s="15"/>
    </row>
    <row r="895">
      <c r="X895" s="15"/>
    </row>
    <row r="896">
      <c r="X896" s="15"/>
    </row>
    <row r="897">
      <c r="X897" s="15"/>
    </row>
    <row r="898">
      <c r="X898" s="15"/>
    </row>
    <row r="899">
      <c r="X899" s="15"/>
    </row>
    <row r="900">
      <c r="X900" s="15"/>
    </row>
    <row r="901">
      <c r="X901" s="15"/>
    </row>
    <row r="902">
      <c r="X902" s="15"/>
    </row>
    <row r="903">
      <c r="X903" s="15"/>
    </row>
    <row r="904">
      <c r="X904" s="15"/>
    </row>
    <row r="905">
      <c r="X905" s="15"/>
    </row>
    <row r="906">
      <c r="X906" s="15"/>
    </row>
    <row r="907">
      <c r="X907" s="15"/>
    </row>
    <row r="908">
      <c r="X908" s="15"/>
    </row>
    <row r="909">
      <c r="X909" s="15"/>
    </row>
    <row r="910">
      <c r="X910" s="15"/>
    </row>
    <row r="911">
      <c r="X911" s="15"/>
    </row>
    <row r="912">
      <c r="X912" s="15"/>
    </row>
    <row r="913">
      <c r="X913" s="15"/>
    </row>
    <row r="914">
      <c r="X914" s="15"/>
    </row>
    <row r="915">
      <c r="X915" s="15"/>
    </row>
    <row r="916">
      <c r="X916" s="15"/>
    </row>
    <row r="917">
      <c r="X917" s="15"/>
    </row>
    <row r="918">
      <c r="X918" s="15"/>
    </row>
    <row r="919">
      <c r="X919" s="15"/>
    </row>
    <row r="920">
      <c r="X920" s="15"/>
    </row>
    <row r="921">
      <c r="X921" s="15"/>
    </row>
    <row r="922">
      <c r="X922" s="15"/>
    </row>
    <row r="923">
      <c r="X923" s="15"/>
    </row>
    <row r="924">
      <c r="X924" s="15"/>
    </row>
    <row r="925">
      <c r="X925" s="15"/>
    </row>
    <row r="926">
      <c r="X926" s="15"/>
    </row>
    <row r="927">
      <c r="X927" s="15"/>
    </row>
    <row r="928">
      <c r="X928" s="15"/>
    </row>
    <row r="929">
      <c r="X929" s="15"/>
    </row>
    <row r="930">
      <c r="X930" s="15"/>
    </row>
    <row r="931">
      <c r="X931" s="15"/>
    </row>
    <row r="932">
      <c r="X932" s="15"/>
    </row>
    <row r="933">
      <c r="X933" s="15"/>
    </row>
    <row r="934">
      <c r="X934" s="15"/>
    </row>
    <row r="935">
      <c r="X935" s="15"/>
    </row>
    <row r="936">
      <c r="X936" s="15"/>
    </row>
    <row r="937">
      <c r="X937" s="15"/>
    </row>
    <row r="938">
      <c r="X938" s="15"/>
    </row>
    <row r="939">
      <c r="X939" s="15"/>
    </row>
    <row r="940">
      <c r="X940" s="15"/>
    </row>
    <row r="941">
      <c r="X941" s="15"/>
    </row>
    <row r="942">
      <c r="X942" s="15"/>
    </row>
    <row r="943">
      <c r="X943" s="15"/>
    </row>
    <row r="944">
      <c r="X944" s="15"/>
    </row>
    <row r="945">
      <c r="X945" s="15"/>
    </row>
    <row r="946">
      <c r="X946" s="15"/>
    </row>
    <row r="947">
      <c r="X947" s="15"/>
    </row>
    <row r="948">
      <c r="X948" s="15"/>
    </row>
    <row r="949">
      <c r="X949" s="15"/>
    </row>
    <row r="950">
      <c r="X950" s="15"/>
    </row>
    <row r="951">
      <c r="X951" s="15"/>
    </row>
    <row r="952">
      <c r="X952" s="15"/>
    </row>
    <row r="953">
      <c r="X953" s="15"/>
    </row>
    <row r="954">
      <c r="X954" s="15"/>
    </row>
    <row r="955">
      <c r="X955" s="15"/>
    </row>
    <row r="956">
      <c r="X956" s="15"/>
    </row>
    <row r="957">
      <c r="X957" s="15"/>
    </row>
    <row r="958">
      <c r="X958" s="15"/>
    </row>
    <row r="959">
      <c r="X959" s="15"/>
    </row>
    <row r="960">
      <c r="X960" s="15"/>
    </row>
    <row r="961">
      <c r="X961" s="15"/>
    </row>
    <row r="962">
      <c r="X962" s="15"/>
    </row>
    <row r="963">
      <c r="X963" s="15"/>
    </row>
    <row r="964">
      <c r="X964" s="15"/>
    </row>
    <row r="965">
      <c r="X965" s="15"/>
    </row>
    <row r="966">
      <c r="X966" s="15"/>
    </row>
    <row r="967">
      <c r="X967" s="15"/>
    </row>
    <row r="968">
      <c r="X968" s="15"/>
    </row>
    <row r="969">
      <c r="X969" s="15"/>
    </row>
    <row r="970">
      <c r="X970" s="15"/>
    </row>
    <row r="971">
      <c r="X971" s="15"/>
    </row>
    <row r="972">
      <c r="X972" s="15"/>
    </row>
    <row r="973">
      <c r="X973" s="15"/>
    </row>
    <row r="974">
      <c r="X974" s="15"/>
    </row>
    <row r="975">
      <c r="X975" s="15"/>
    </row>
    <row r="976">
      <c r="X976" s="15"/>
    </row>
    <row r="977">
      <c r="X977" s="15"/>
    </row>
    <row r="978">
      <c r="X978" s="15"/>
    </row>
    <row r="979">
      <c r="X979" s="15"/>
    </row>
    <row r="980">
      <c r="X980" s="15"/>
    </row>
    <row r="981">
      <c r="X981" s="15"/>
    </row>
    <row r="982">
      <c r="X982" s="15"/>
    </row>
    <row r="983">
      <c r="X983" s="15"/>
    </row>
    <row r="984">
      <c r="X984" s="15"/>
    </row>
    <row r="985">
      <c r="X985" s="15"/>
    </row>
    <row r="986">
      <c r="X986" s="15"/>
    </row>
    <row r="987">
      <c r="X987" s="15"/>
    </row>
    <row r="988">
      <c r="X988" s="15"/>
    </row>
    <row r="989">
      <c r="X989" s="15"/>
    </row>
    <row r="990">
      <c r="X990" s="15"/>
    </row>
    <row r="991">
      <c r="X991" s="15"/>
    </row>
    <row r="992">
      <c r="X992" s="15"/>
    </row>
    <row r="993">
      <c r="X993" s="15"/>
    </row>
    <row r="994">
      <c r="X994" s="15"/>
    </row>
    <row r="995">
      <c r="X995" s="15"/>
    </row>
    <row r="996">
      <c r="X996" s="15"/>
    </row>
    <row r="997">
      <c r="X997" s="15"/>
    </row>
    <row r="998">
      <c r="X998" s="15"/>
    </row>
    <row r="999">
      <c r="X999" s="15"/>
    </row>
  </sheetData>
  <hyperlinks>
    <hyperlink r:id="rId1" ref="D2"/>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s>
  <drawing r:id="rId5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4" max="4" width="82.25"/>
  </cols>
  <sheetData>
    <row r="1">
      <c r="A1" s="30" t="s">
        <v>14396</v>
      </c>
      <c r="B1" s="30" t="s">
        <v>16558</v>
      </c>
      <c r="C1" s="30" t="s">
        <v>122</v>
      </c>
      <c r="D1" s="30" t="s">
        <v>14383</v>
      </c>
      <c r="E1" s="30" t="s">
        <v>16559</v>
      </c>
      <c r="F1" s="30" t="s">
        <v>16560</v>
      </c>
      <c r="G1" s="30" t="s">
        <v>16561</v>
      </c>
      <c r="H1" s="30" t="s">
        <v>16127</v>
      </c>
      <c r="I1" s="30" t="s">
        <v>127</v>
      </c>
      <c r="J1" s="30" t="s">
        <v>16562</v>
      </c>
    </row>
    <row r="2">
      <c r="A2" s="3" t="s">
        <v>15074</v>
      </c>
      <c r="B2" s="20">
        <v>0.0</v>
      </c>
      <c r="C2" s="3" t="s">
        <v>16563</v>
      </c>
      <c r="D2" s="36" t="s">
        <v>16564</v>
      </c>
      <c r="E2" s="3" t="s">
        <v>16565</v>
      </c>
      <c r="F2" s="3" t="s">
        <v>16566</v>
      </c>
      <c r="G2" s="20">
        <v>1755.0</v>
      </c>
      <c r="H2" s="3" t="s">
        <v>14920</v>
      </c>
      <c r="I2" s="3" t="s">
        <v>183</v>
      </c>
      <c r="J2" s="4">
        <v>46049.98536456018</v>
      </c>
    </row>
    <row r="3">
      <c r="A3" s="3" t="s">
        <v>15074</v>
      </c>
      <c r="B3" s="20">
        <v>1.0</v>
      </c>
      <c r="C3" s="3" t="s">
        <v>16567</v>
      </c>
      <c r="D3" s="36" t="s">
        <v>16568</v>
      </c>
      <c r="E3" s="3" t="s">
        <v>16569</v>
      </c>
      <c r="F3" s="3" t="s">
        <v>16570</v>
      </c>
      <c r="G3" s="20">
        <v>1756.0</v>
      </c>
      <c r="H3" s="3" t="s">
        <v>14920</v>
      </c>
      <c r="I3" s="3" t="s">
        <v>183</v>
      </c>
      <c r="J3" s="4">
        <v>46049.98536456018</v>
      </c>
    </row>
    <row r="4">
      <c r="A4" s="3" t="s">
        <v>15074</v>
      </c>
      <c r="B4" s="20">
        <v>2.0</v>
      </c>
      <c r="C4" s="3" t="s">
        <v>16571</v>
      </c>
      <c r="D4" s="36" t="s">
        <v>16572</v>
      </c>
      <c r="E4" s="3" t="s">
        <v>16569</v>
      </c>
      <c r="F4" s="3" t="s">
        <v>16573</v>
      </c>
      <c r="G4" s="20">
        <v>1757.0</v>
      </c>
      <c r="H4" s="3" t="s">
        <v>14920</v>
      </c>
      <c r="I4" s="3" t="s">
        <v>183</v>
      </c>
      <c r="J4" s="4">
        <v>46049.98536456018</v>
      </c>
    </row>
    <row r="5">
      <c r="A5" s="3" t="s">
        <v>15093</v>
      </c>
      <c r="B5" s="20">
        <v>0.0</v>
      </c>
      <c r="C5" s="3" t="s">
        <v>16574</v>
      </c>
      <c r="D5" s="36" t="s">
        <v>16575</v>
      </c>
      <c r="E5" s="3" t="s">
        <v>16576</v>
      </c>
      <c r="F5" s="3" t="s">
        <v>16577</v>
      </c>
      <c r="G5" s="20">
        <v>1758.0</v>
      </c>
      <c r="H5" s="3" t="s">
        <v>14531</v>
      </c>
      <c r="I5" s="3" t="s">
        <v>399</v>
      </c>
      <c r="J5" s="4">
        <v>46050.49377168981</v>
      </c>
    </row>
    <row r="6">
      <c r="A6" s="3" t="s">
        <v>15093</v>
      </c>
      <c r="B6" s="20">
        <v>1.0</v>
      </c>
      <c r="C6" s="3" t="s">
        <v>16578</v>
      </c>
      <c r="D6" s="36" t="s">
        <v>16579</v>
      </c>
      <c r="E6" s="3" t="s">
        <v>16565</v>
      </c>
      <c r="F6" s="3" t="s">
        <v>16580</v>
      </c>
      <c r="G6" s="20">
        <v>1759.0</v>
      </c>
      <c r="H6" s="3" t="s">
        <v>14531</v>
      </c>
      <c r="I6" s="3" t="s">
        <v>399</v>
      </c>
      <c r="J6" s="4">
        <v>46050.49377168981</v>
      </c>
    </row>
    <row r="7">
      <c r="A7" s="3" t="s">
        <v>15093</v>
      </c>
      <c r="B7" s="20">
        <v>2.0</v>
      </c>
      <c r="C7" s="3" t="s">
        <v>16581</v>
      </c>
      <c r="D7" s="36" t="s">
        <v>16582</v>
      </c>
      <c r="E7" s="3" t="s">
        <v>16565</v>
      </c>
      <c r="F7" s="3" t="s">
        <v>16583</v>
      </c>
      <c r="G7" s="20">
        <v>1760.0</v>
      </c>
      <c r="H7" s="3" t="s">
        <v>14531</v>
      </c>
      <c r="I7" s="3" t="s">
        <v>399</v>
      </c>
      <c r="J7" s="4">
        <v>46050.49377168981</v>
      </c>
    </row>
    <row r="8">
      <c r="A8" s="3" t="s">
        <v>15093</v>
      </c>
      <c r="B8" s="20">
        <v>3.0</v>
      </c>
      <c r="C8" s="3" t="s">
        <v>16584</v>
      </c>
      <c r="D8" s="36" t="s">
        <v>16585</v>
      </c>
      <c r="E8" s="3" t="s">
        <v>16569</v>
      </c>
      <c r="F8" s="3" t="s">
        <v>16586</v>
      </c>
      <c r="G8" s="20">
        <v>1761.0</v>
      </c>
      <c r="H8" s="3" t="s">
        <v>14531</v>
      </c>
      <c r="I8" s="3" t="s">
        <v>399</v>
      </c>
      <c r="J8" s="4">
        <v>46050.49377168981</v>
      </c>
    </row>
    <row r="9">
      <c r="A9" s="3" t="s">
        <v>15093</v>
      </c>
      <c r="B9" s="20">
        <v>4.0</v>
      </c>
      <c r="C9" s="3" t="s">
        <v>16587</v>
      </c>
      <c r="D9" s="36" t="s">
        <v>16588</v>
      </c>
      <c r="E9" s="3" t="s">
        <v>16569</v>
      </c>
      <c r="F9" s="3" t="s">
        <v>16589</v>
      </c>
      <c r="G9" s="20">
        <v>1762.0</v>
      </c>
      <c r="H9" s="3" t="s">
        <v>14531</v>
      </c>
      <c r="I9" s="3" t="s">
        <v>399</v>
      </c>
      <c r="J9" s="4">
        <v>46050.49377168981</v>
      </c>
    </row>
    <row r="10">
      <c r="A10" s="3" t="s">
        <v>15093</v>
      </c>
      <c r="B10" s="20">
        <v>5.0</v>
      </c>
      <c r="C10" s="3" t="s">
        <v>16590</v>
      </c>
      <c r="D10" s="36" t="s">
        <v>16591</v>
      </c>
      <c r="E10" s="3" t="s">
        <v>16576</v>
      </c>
      <c r="F10" s="3" t="s">
        <v>16592</v>
      </c>
      <c r="G10" s="20">
        <v>1763.0</v>
      </c>
      <c r="H10" s="3" t="s">
        <v>14531</v>
      </c>
      <c r="I10" s="3" t="s">
        <v>399</v>
      </c>
      <c r="J10" s="4">
        <v>46050.49377168981</v>
      </c>
    </row>
    <row r="11">
      <c r="A11" s="3" t="s">
        <v>15113</v>
      </c>
      <c r="B11" s="20">
        <v>0.0</v>
      </c>
      <c r="C11" s="3" t="s">
        <v>16593</v>
      </c>
      <c r="D11" s="36" t="s">
        <v>16594</v>
      </c>
      <c r="E11" s="3" t="s">
        <v>16565</v>
      </c>
      <c r="F11" s="3" t="s">
        <v>16595</v>
      </c>
      <c r="G11" s="20">
        <v>1765.0</v>
      </c>
      <c r="H11" s="3" t="s">
        <v>15109</v>
      </c>
      <c r="I11" s="3" t="s">
        <v>220</v>
      </c>
      <c r="J11" s="4">
        <v>46051.68337878472</v>
      </c>
    </row>
    <row r="12">
      <c r="A12" s="3" t="s">
        <v>15113</v>
      </c>
      <c r="B12" s="20">
        <v>1.0</v>
      </c>
      <c r="C12" s="3" t="s">
        <v>16596</v>
      </c>
      <c r="D12" s="36" t="s">
        <v>16597</v>
      </c>
      <c r="E12" s="3" t="s">
        <v>16576</v>
      </c>
      <c r="F12" s="3" t="s">
        <v>16598</v>
      </c>
      <c r="G12" s="20">
        <v>1766.0</v>
      </c>
      <c r="H12" s="3" t="s">
        <v>15109</v>
      </c>
      <c r="I12" s="3" t="s">
        <v>220</v>
      </c>
      <c r="J12" s="4">
        <v>46051.68337878472</v>
      </c>
    </row>
    <row r="13">
      <c r="A13" s="3" t="s">
        <v>15113</v>
      </c>
      <c r="B13" s="20">
        <v>2.0</v>
      </c>
      <c r="C13" s="3" t="s">
        <v>16599</v>
      </c>
      <c r="D13" s="36" t="s">
        <v>16600</v>
      </c>
      <c r="E13" s="3" t="s">
        <v>16569</v>
      </c>
      <c r="F13" s="3" t="s">
        <v>16601</v>
      </c>
      <c r="G13" s="20">
        <v>1767.0</v>
      </c>
      <c r="H13" s="3" t="s">
        <v>15109</v>
      </c>
      <c r="I13" s="3" t="s">
        <v>220</v>
      </c>
      <c r="J13" s="4">
        <v>46051.68337878472</v>
      </c>
    </row>
    <row r="14">
      <c r="A14" s="3" t="s">
        <v>15121</v>
      </c>
      <c r="B14" s="20">
        <v>0.0</v>
      </c>
      <c r="C14" s="3" t="s">
        <v>16602</v>
      </c>
      <c r="D14" s="36" t="s">
        <v>16603</v>
      </c>
      <c r="E14" s="3" t="s">
        <v>16565</v>
      </c>
      <c r="F14" s="3" t="s">
        <v>16604</v>
      </c>
      <c r="G14" s="20">
        <v>1768.0</v>
      </c>
      <c r="H14" s="3" t="s">
        <v>14920</v>
      </c>
      <c r="I14" s="3" t="s">
        <v>183</v>
      </c>
      <c r="J14" s="4">
        <v>46052.524766608796</v>
      </c>
    </row>
    <row r="15">
      <c r="A15" s="3" t="s">
        <v>15121</v>
      </c>
      <c r="B15" s="20">
        <v>1.0</v>
      </c>
      <c r="C15" s="3" t="s">
        <v>16605</v>
      </c>
      <c r="D15" s="36" t="s">
        <v>16606</v>
      </c>
      <c r="E15" s="3" t="s">
        <v>16607</v>
      </c>
      <c r="F15" s="3" t="s">
        <v>16608</v>
      </c>
      <c r="G15" s="20">
        <v>1769.0</v>
      </c>
      <c r="H15" s="3" t="s">
        <v>14920</v>
      </c>
      <c r="I15" s="3" t="s">
        <v>183</v>
      </c>
      <c r="J15" s="4">
        <v>46052.524766608796</v>
      </c>
    </row>
    <row r="16">
      <c r="A16" s="3" t="s">
        <v>15127</v>
      </c>
      <c r="B16" s="20">
        <v>0.0</v>
      </c>
      <c r="C16" s="3" t="s">
        <v>16609</v>
      </c>
      <c r="D16" s="36" t="s">
        <v>16610</v>
      </c>
      <c r="E16" s="3" t="s">
        <v>16565</v>
      </c>
      <c r="F16" s="3" t="s">
        <v>16611</v>
      </c>
      <c r="G16" s="20">
        <v>1770.0</v>
      </c>
      <c r="H16" s="3" t="s">
        <v>15123</v>
      </c>
      <c r="I16" s="3" t="s">
        <v>138</v>
      </c>
      <c r="J16" s="4">
        <v>46052.550708599534</v>
      </c>
    </row>
    <row r="17">
      <c r="A17" s="3" t="s">
        <v>15127</v>
      </c>
      <c r="B17" s="20">
        <v>1.0</v>
      </c>
      <c r="C17" s="3" t="s">
        <v>16612</v>
      </c>
      <c r="D17" s="36" t="s">
        <v>16613</v>
      </c>
      <c r="E17" s="3" t="s">
        <v>16565</v>
      </c>
      <c r="F17" s="3" t="s">
        <v>16614</v>
      </c>
      <c r="G17" s="20">
        <v>1771.0</v>
      </c>
      <c r="H17" s="3" t="s">
        <v>15123</v>
      </c>
      <c r="I17" s="3" t="s">
        <v>138</v>
      </c>
      <c r="J17" s="4">
        <v>46052.550708599534</v>
      </c>
    </row>
    <row r="18">
      <c r="A18" s="3" t="s">
        <v>15127</v>
      </c>
      <c r="B18" s="20">
        <v>2.0</v>
      </c>
      <c r="C18" s="3" t="s">
        <v>16615</v>
      </c>
      <c r="D18" s="36" t="s">
        <v>16616</v>
      </c>
      <c r="E18" s="3" t="s">
        <v>16569</v>
      </c>
      <c r="F18" s="3" t="s">
        <v>16617</v>
      </c>
      <c r="G18" s="20">
        <v>1772.0</v>
      </c>
      <c r="H18" s="3" t="s">
        <v>15123</v>
      </c>
      <c r="I18" s="3" t="s">
        <v>138</v>
      </c>
      <c r="J18" s="4">
        <v>46052.550708599534</v>
      </c>
    </row>
    <row r="19">
      <c r="A19" s="3" t="s">
        <v>15127</v>
      </c>
      <c r="B19" s="20">
        <v>3.0</v>
      </c>
      <c r="C19" s="3" t="s">
        <v>16618</v>
      </c>
      <c r="D19" s="36" t="s">
        <v>16619</v>
      </c>
      <c r="E19" s="3" t="s">
        <v>16607</v>
      </c>
      <c r="F19" s="3" t="s">
        <v>16620</v>
      </c>
      <c r="G19" s="20">
        <v>1773.0</v>
      </c>
      <c r="H19" s="3" t="s">
        <v>15123</v>
      </c>
      <c r="I19" s="3" t="s">
        <v>138</v>
      </c>
      <c r="J19" s="4">
        <v>46052.550708599534</v>
      </c>
    </row>
    <row r="20">
      <c r="A20" s="3" t="s">
        <v>15137</v>
      </c>
      <c r="B20" s="20">
        <v>0.0</v>
      </c>
      <c r="C20" s="3" t="s">
        <v>16621</v>
      </c>
      <c r="D20" s="36" t="s">
        <v>16622</v>
      </c>
      <c r="E20" s="3" t="s">
        <v>16569</v>
      </c>
      <c r="F20" s="3" t="s">
        <v>16623</v>
      </c>
      <c r="G20" s="20">
        <v>1774.0</v>
      </c>
      <c r="H20" s="3" t="s">
        <v>15065</v>
      </c>
      <c r="J20" s="4">
        <v>46056.4438194213</v>
      </c>
    </row>
    <row r="21">
      <c r="A21" s="3" t="s">
        <v>15137</v>
      </c>
      <c r="B21" s="20">
        <v>1.0</v>
      </c>
      <c r="C21" s="3" t="s">
        <v>16624</v>
      </c>
      <c r="D21" s="36" t="s">
        <v>16625</v>
      </c>
      <c r="E21" s="3" t="s">
        <v>16607</v>
      </c>
      <c r="F21" s="3" t="s">
        <v>16626</v>
      </c>
      <c r="G21" s="20">
        <v>1775.0</v>
      </c>
      <c r="H21" s="3" t="s">
        <v>15065</v>
      </c>
      <c r="J21" s="4">
        <v>46056.4438194213</v>
      </c>
    </row>
    <row r="22">
      <c r="A22" s="3" t="s">
        <v>15137</v>
      </c>
      <c r="B22" s="20">
        <v>2.0</v>
      </c>
      <c r="C22" s="3" t="s">
        <v>16627</v>
      </c>
      <c r="D22" s="36" t="s">
        <v>16628</v>
      </c>
      <c r="E22" s="3" t="s">
        <v>16569</v>
      </c>
      <c r="F22" s="3" t="s">
        <v>16629</v>
      </c>
      <c r="G22" s="20">
        <v>1776.0</v>
      </c>
      <c r="H22" s="3" t="s">
        <v>15065</v>
      </c>
      <c r="J22" s="4">
        <v>46056.4438194213</v>
      </c>
    </row>
    <row r="23">
      <c r="A23" s="3" t="s">
        <v>15137</v>
      </c>
      <c r="B23" s="20">
        <v>3.0</v>
      </c>
      <c r="C23" s="3" t="s">
        <v>16630</v>
      </c>
      <c r="D23" s="36" t="s">
        <v>16631</v>
      </c>
      <c r="E23" s="3" t="s">
        <v>16576</v>
      </c>
      <c r="F23" s="3" t="s">
        <v>16632</v>
      </c>
      <c r="G23" s="20">
        <v>1777.0</v>
      </c>
      <c r="H23" s="3" t="s">
        <v>15065</v>
      </c>
      <c r="J23" s="4">
        <v>46056.4438194213</v>
      </c>
    </row>
    <row r="24">
      <c r="A24" s="3" t="s">
        <v>15144</v>
      </c>
      <c r="B24" s="20">
        <v>0.0</v>
      </c>
      <c r="C24" s="3" t="s">
        <v>16633</v>
      </c>
      <c r="D24" s="36" t="s">
        <v>16634</v>
      </c>
      <c r="E24" s="3" t="s">
        <v>16565</v>
      </c>
      <c r="F24" s="3" t="s">
        <v>16635</v>
      </c>
      <c r="G24" s="20">
        <v>1778.0</v>
      </c>
      <c r="H24" s="3" t="s">
        <v>15139</v>
      </c>
      <c r="I24" s="3" t="s">
        <v>138</v>
      </c>
      <c r="J24" s="4">
        <v>46056.51261366898</v>
      </c>
    </row>
    <row r="25">
      <c r="A25" s="3" t="s">
        <v>15144</v>
      </c>
      <c r="B25" s="20">
        <v>1.0</v>
      </c>
      <c r="C25" s="3" t="s">
        <v>16636</v>
      </c>
      <c r="D25" s="36" t="s">
        <v>16637</v>
      </c>
      <c r="E25" s="3" t="s">
        <v>16565</v>
      </c>
      <c r="F25" s="3" t="s">
        <v>16638</v>
      </c>
      <c r="G25" s="20">
        <v>1779.0</v>
      </c>
      <c r="H25" s="3" t="s">
        <v>15139</v>
      </c>
      <c r="I25" s="3" t="s">
        <v>138</v>
      </c>
      <c r="J25" s="4">
        <v>46056.51261366898</v>
      </c>
    </row>
    <row r="26">
      <c r="A26" s="3" t="s">
        <v>15144</v>
      </c>
      <c r="B26" s="20">
        <v>2.0</v>
      </c>
      <c r="C26" s="3" t="s">
        <v>16639</v>
      </c>
      <c r="D26" s="36" t="s">
        <v>16640</v>
      </c>
      <c r="E26" s="3" t="s">
        <v>16565</v>
      </c>
      <c r="F26" s="3" t="s">
        <v>16641</v>
      </c>
      <c r="G26" s="20">
        <v>1780.0</v>
      </c>
      <c r="H26" s="3" t="s">
        <v>15139</v>
      </c>
      <c r="I26" s="3" t="s">
        <v>138</v>
      </c>
      <c r="J26" s="4">
        <v>46056.51261366898</v>
      </c>
    </row>
    <row r="27">
      <c r="A27" s="3" t="s">
        <v>15144</v>
      </c>
      <c r="B27" s="20">
        <v>3.0</v>
      </c>
      <c r="C27" s="3" t="s">
        <v>16642</v>
      </c>
      <c r="D27" s="36" t="s">
        <v>16643</v>
      </c>
      <c r="E27" s="3" t="s">
        <v>16569</v>
      </c>
      <c r="F27" s="3" t="s">
        <v>16644</v>
      </c>
      <c r="G27" s="20">
        <v>1781.0</v>
      </c>
      <c r="H27" s="3" t="s">
        <v>15139</v>
      </c>
      <c r="I27" s="3" t="s">
        <v>138</v>
      </c>
      <c r="J27" s="4">
        <v>46056.51261366898</v>
      </c>
    </row>
    <row r="28">
      <c r="A28" s="3" t="s">
        <v>15144</v>
      </c>
      <c r="B28" s="20">
        <v>4.0</v>
      </c>
      <c r="C28" s="3" t="s">
        <v>16645</v>
      </c>
      <c r="D28" s="36" t="s">
        <v>16646</v>
      </c>
      <c r="E28" s="3" t="s">
        <v>16569</v>
      </c>
      <c r="F28" s="3" t="s">
        <v>16647</v>
      </c>
      <c r="G28" s="20">
        <v>1782.0</v>
      </c>
      <c r="H28" s="3" t="s">
        <v>15139</v>
      </c>
      <c r="I28" s="3" t="s">
        <v>138</v>
      </c>
      <c r="J28" s="4">
        <v>46056.51261366898</v>
      </c>
    </row>
    <row r="29">
      <c r="A29" s="3" t="s">
        <v>15144</v>
      </c>
      <c r="B29" s="20">
        <v>5.0</v>
      </c>
      <c r="C29" s="3" t="s">
        <v>16648</v>
      </c>
      <c r="D29" s="36" t="s">
        <v>16649</v>
      </c>
      <c r="E29" s="3" t="s">
        <v>16607</v>
      </c>
      <c r="F29" s="3" t="s">
        <v>16650</v>
      </c>
      <c r="G29" s="20">
        <v>1783.0</v>
      </c>
      <c r="H29" s="3" t="s">
        <v>15139</v>
      </c>
      <c r="I29" s="3" t="s">
        <v>138</v>
      </c>
      <c r="J29" s="4">
        <v>46056.51261366898</v>
      </c>
    </row>
    <row r="30">
      <c r="A30" s="3" t="s">
        <v>15149</v>
      </c>
      <c r="B30" s="20">
        <v>0.0</v>
      </c>
      <c r="C30" s="3" t="s">
        <v>16651</v>
      </c>
      <c r="D30" s="36" t="s">
        <v>16652</v>
      </c>
      <c r="E30" s="3" t="s">
        <v>16565</v>
      </c>
      <c r="F30" s="3" t="s">
        <v>16653</v>
      </c>
      <c r="G30" s="20">
        <v>1784.0</v>
      </c>
      <c r="H30" s="3" t="s">
        <v>15146</v>
      </c>
      <c r="J30" s="4">
        <v>46056.54697649306</v>
      </c>
    </row>
    <row r="31">
      <c r="A31" s="3" t="s">
        <v>15149</v>
      </c>
      <c r="B31" s="20">
        <v>1.0</v>
      </c>
      <c r="C31" s="3" t="s">
        <v>16654</v>
      </c>
      <c r="D31" s="36" t="s">
        <v>16655</v>
      </c>
      <c r="E31" s="3" t="s">
        <v>16565</v>
      </c>
      <c r="F31" s="3" t="s">
        <v>16656</v>
      </c>
      <c r="G31" s="20">
        <v>1785.0</v>
      </c>
      <c r="H31" s="3" t="s">
        <v>15146</v>
      </c>
      <c r="J31" s="4">
        <v>46056.54697649306</v>
      </c>
    </row>
    <row r="32">
      <c r="A32" s="3" t="s">
        <v>15149</v>
      </c>
      <c r="B32" s="20">
        <v>2.0</v>
      </c>
      <c r="C32" s="3" t="s">
        <v>16657</v>
      </c>
      <c r="D32" s="36" t="s">
        <v>16658</v>
      </c>
      <c r="E32" s="3" t="s">
        <v>16569</v>
      </c>
      <c r="F32" s="3" t="s">
        <v>16659</v>
      </c>
      <c r="G32" s="20">
        <v>1786.0</v>
      </c>
      <c r="H32" s="3" t="s">
        <v>15146</v>
      </c>
      <c r="J32" s="4">
        <v>46056.54697649306</v>
      </c>
    </row>
    <row r="33">
      <c r="A33" s="3" t="s">
        <v>15155</v>
      </c>
      <c r="B33" s="20">
        <v>0.0</v>
      </c>
      <c r="C33" s="3" t="s">
        <v>16660</v>
      </c>
      <c r="D33" s="36" t="s">
        <v>16661</v>
      </c>
      <c r="E33" s="3" t="s">
        <v>16565</v>
      </c>
      <c r="F33" s="3" t="s">
        <v>16662</v>
      </c>
      <c r="G33" s="20">
        <v>1787.0</v>
      </c>
      <c r="H33" s="3" t="s">
        <v>15082</v>
      </c>
      <c r="J33" s="4">
        <v>46056.56622665509</v>
      </c>
    </row>
    <row r="34">
      <c r="A34" s="3" t="s">
        <v>15162</v>
      </c>
      <c r="B34" s="20">
        <v>0.0</v>
      </c>
      <c r="C34" s="3" t="s">
        <v>16663</v>
      </c>
      <c r="D34" s="36" t="s">
        <v>16664</v>
      </c>
      <c r="E34" s="3" t="s">
        <v>16565</v>
      </c>
      <c r="F34" s="3" t="s">
        <v>16665</v>
      </c>
      <c r="G34" s="20">
        <v>1788.0</v>
      </c>
      <c r="H34" s="3" t="s">
        <v>15157</v>
      </c>
      <c r="J34" s="4">
        <v>46056.58870604167</v>
      </c>
    </row>
    <row r="35">
      <c r="A35" s="3" t="s">
        <v>15162</v>
      </c>
      <c r="B35" s="20">
        <v>1.0</v>
      </c>
      <c r="C35" s="3" t="s">
        <v>16666</v>
      </c>
      <c r="D35" s="36" t="s">
        <v>16667</v>
      </c>
      <c r="E35" s="3" t="s">
        <v>16569</v>
      </c>
      <c r="F35" s="3" t="s">
        <v>16668</v>
      </c>
      <c r="G35" s="20">
        <v>1789.0</v>
      </c>
      <c r="H35" s="3" t="s">
        <v>15157</v>
      </c>
      <c r="J35" s="4">
        <v>46056.58870604167</v>
      </c>
    </row>
    <row r="36">
      <c r="A36" s="3" t="s">
        <v>15168</v>
      </c>
      <c r="B36" s="20">
        <v>0.0</v>
      </c>
      <c r="C36" s="3" t="s">
        <v>16669</v>
      </c>
      <c r="D36" s="36" t="s">
        <v>16670</v>
      </c>
      <c r="E36" s="3" t="s">
        <v>16565</v>
      </c>
      <c r="F36" s="3" t="s">
        <v>16671</v>
      </c>
      <c r="G36" s="20">
        <v>1790.0</v>
      </c>
      <c r="H36" s="3" t="s">
        <v>15164</v>
      </c>
      <c r="I36" s="3" t="s">
        <v>888</v>
      </c>
      <c r="J36" s="4">
        <v>46056.62788851852</v>
      </c>
    </row>
    <row r="37">
      <c r="A37" s="3" t="s">
        <v>15168</v>
      </c>
      <c r="B37" s="20">
        <v>1.0</v>
      </c>
      <c r="C37" s="3" t="s">
        <v>16672</v>
      </c>
      <c r="D37" s="36" t="s">
        <v>16673</v>
      </c>
      <c r="E37" s="3" t="s">
        <v>16569</v>
      </c>
      <c r="F37" s="3" t="s">
        <v>16674</v>
      </c>
      <c r="G37" s="20">
        <v>1791.0</v>
      </c>
      <c r="H37" s="3" t="s">
        <v>15164</v>
      </c>
      <c r="I37" s="3" t="s">
        <v>888</v>
      </c>
      <c r="J37" s="4">
        <v>46056.62788851852</v>
      </c>
    </row>
    <row r="38">
      <c r="A38" s="3" t="s">
        <v>15186</v>
      </c>
      <c r="B38" s="20">
        <v>0.0</v>
      </c>
      <c r="C38" s="3" t="s">
        <v>16675</v>
      </c>
      <c r="D38" s="36" t="s">
        <v>16676</v>
      </c>
      <c r="E38" s="3" t="s">
        <v>16565</v>
      </c>
      <c r="F38" s="3" t="s">
        <v>16677</v>
      </c>
      <c r="G38" s="20">
        <v>1792.0</v>
      </c>
      <c r="H38" s="3" t="s">
        <v>15183</v>
      </c>
      <c r="I38" s="3" t="s">
        <v>360</v>
      </c>
      <c r="J38" s="4">
        <v>46057.46344599537</v>
      </c>
    </row>
    <row r="39">
      <c r="A39" s="3" t="s">
        <v>15186</v>
      </c>
      <c r="B39" s="20">
        <v>1.0</v>
      </c>
      <c r="C39" s="3" t="s">
        <v>16678</v>
      </c>
      <c r="D39" s="36" t="s">
        <v>16679</v>
      </c>
      <c r="E39" s="3" t="s">
        <v>16565</v>
      </c>
      <c r="F39" s="3" t="s">
        <v>16680</v>
      </c>
      <c r="G39" s="20">
        <v>1793.0</v>
      </c>
      <c r="H39" s="3" t="s">
        <v>15183</v>
      </c>
      <c r="I39" s="3" t="s">
        <v>360</v>
      </c>
      <c r="J39" s="4">
        <v>46057.46344599537</v>
      </c>
    </row>
    <row r="40">
      <c r="A40" s="3" t="s">
        <v>15186</v>
      </c>
      <c r="B40" s="20">
        <v>2.0</v>
      </c>
      <c r="C40" s="3" t="s">
        <v>16681</v>
      </c>
      <c r="D40" s="36" t="s">
        <v>16682</v>
      </c>
      <c r="E40" s="3" t="s">
        <v>16565</v>
      </c>
      <c r="F40" s="3" t="s">
        <v>16683</v>
      </c>
      <c r="G40" s="20">
        <v>1794.0</v>
      </c>
      <c r="H40" s="3" t="s">
        <v>15183</v>
      </c>
      <c r="I40" s="3" t="s">
        <v>360</v>
      </c>
      <c r="J40" s="4">
        <v>46057.46344599537</v>
      </c>
    </row>
    <row r="41">
      <c r="A41" s="3" t="s">
        <v>15186</v>
      </c>
      <c r="B41" s="20">
        <v>3.0</v>
      </c>
      <c r="C41" s="3" t="s">
        <v>16684</v>
      </c>
      <c r="D41" s="36" t="s">
        <v>16685</v>
      </c>
      <c r="E41" s="3" t="s">
        <v>16565</v>
      </c>
      <c r="F41" s="3" t="s">
        <v>16686</v>
      </c>
      <c r="G41" s="20">
        <v>1795.0</v>
      </c>
      <c r="H41" s="3" t="s">
        <v>15183</v>
      </c>
      <c r="I41" s="3" t="s">
        <v>360</v>
      </c>
      <c r="J41" s="4">
        <v>46057.46344599537</v>
      </c>
    </row>
    <row r="42">
      <c r="A42" s="3" t="s">
        <v>15186</v>
      </c>
      <c r="B42" s="20">
        <v>4.0</v>
      </c>
      <c r="C42" s="3" t="s">
        <v>16687</v>
      </c>
      <c r="D42" s="36" t="s">
        <v>16688</v>
      </c>
      <c r="E42" s="3" t="s">
        <v>16569</v>
      </c>
      <c r="F42" s="3" t="s">
        <v>16689</v>
      </c>
      <c r="G42" s="20">
        <v>1796.0</v>
      </c>
      <c r="H42" s="3" t="s">
        <v>15183</v>
      </c>
      <c r="I42" s="3" t="s">
        <v>360</v>
      </c>
      <c r="J42" s="4">
        <v>46057.46344599537</v>
      </c>
    </row>
    <row r="43">
      <c r="A43" s="3" t="s">
        <v>15186</v>
      </c>
      <c r="B43" s="20">
        <v>5.0</v>
      </c>
      <c r="C43" s="3" t="s">
        <v>16690</v>
      </c>
      <c r="D43" s="36" t="s">
        <v>16691</v>
      </c>
      <c r="E43" s="3" t="s">
        <v>16569</v>
      </c>
      <c r="F43" s="3" t="s">
        <v>16692</v>
      </c>
      <c r="G43" s="20">
        <v>1797.0</v>
      </c>
      <c r="H43" s="3" t="s">
        <v>15183</v>
      </c>
      <c r="I43" s="3" t="s">
        <v>360</v>
      </c>
      <c r="J43" s="4">
        <v>46057.46344599537</v>
      </c>
    </row>
    <row r="44">
      <c r="A44" s="3" t="s">
        <v>15191</v>
      </c>
      <c r="B44" s="20">
        <v>0.0</v>
      </c>
      <c r="C44" s="3" t="s">
        <v>16693</v>
      </c>
      <c r="D44" s="36" t="s">
        <v>16694</v>
      </c>
      <c r="E44" s="3" t="s">
        <v>16565</v>
      </c>
      <c r="F44" s="3" t="s">
        <v>16695</v>
      </c>
      <c r="G44" s="20">
        <v>1798.0</v>
      </c>
      <c r="H44" s="3" t="s">
        <v>15049</v>
      </c>
      <c r="I44" s="3" t="s">
        <v>553</v>
      </c>
      <c r="J44" s="4">
        <v>46057.48122083333</v>
      </c>
    </row>
    <row r="45">
      <c r="A45" s="3" t="s">
        <v>15191</v>
      </c>
      <c r="B45" s="20">
        <v>1.0</v>
      </c>
      <c r="C45" s="3" t="s">
        <v>16696</v>
      </c>
      <c r="D45" s="36" t="s">
        <v>16697</v>
      </c>
      <c r="E45" s="3" t="s">
        <v>16565</v>
      </c>
      <c r="F45" s="3" t="s">
        <v>16698</v>
      </c>
      <c r="G45" s="20">
        <v>1799.0</v>
      </c>
      <c r="H45" s="3" t="s">
        <v>15049</v>
      </c>
      <c r="I45" s="3" t="s">
        <v>553</v>
      </c>
      <c r="J45" s="4">
        <v>46057.48122083333</v>
      </c>
    </row>
    <row r="46">
      <c r="A46" s="3" t="s">
        <v>15191</v>
      </c>
      <c r="B46" s="20">
        <v>2.0</v>
      </c>
      <c r="C46" s="3" t="s">
        <v>16699</v>
      </c>
      <c r="D46" s="36" t="s">
        <v>16700</v>
      </c>
      <c r="E46" s="3" t="s">
        <v>16576</v>
      </c>
      <c r="F46" s="3" t="s">
        <v>16701</v>
      </c>
      <c r="G46" s="20">
        <v>1800.0</v>
      </c>
      <c r="H46" s="3" t="s">
        <v>15049</v>
      </c>
      <c r="I46" s="3" t="s">
        <v>553</v>
      </c>
      <c r="J46" s="4">
        <v>46057.48122083333</v>
      </c>
    </row>
    <row r="47">
      <c r="A47" s="3" t="s">
        <v>15191</v>
      </c>
      <c r="B47" s="20">
        <v>3.0</v>
      </c>
      <c r="C47" s="3" t="s">
        <v>16702</v>
      </c>
      <c r="D47" s="36" t="s">
        <v>16703</v>
      </c>
      <c r="E47" s="3" t="s">
        <v>16565</v>
      </c>
      <c r="F47" s="3" t="s">
        <v>16704</v>
      </c>
      <c r="G47" s="20">
        <v>1801.0</v>
      </c>
      <c r="H47" s="3" t="s">
        <v>15049</v>
      </c>
      <c r="I47" s="3" t="s">
        <v>553</v>
      </c>
      <c r="J47" s="4">
        <v>46057.48122083333</v>
      </c>
    </row>
    <row r="48">
      <c r="A48" s="3" t="s">
        <v>15196</v>
      </c>
      <c r="B48" s="20">
        <v>0.0</v>
      </c>
      <c r="C48" s="3" t="s">
        <v>16705</v>
      </c>
      <c r="D48" s="36" t="s">
        <v>16706</v>
      </c>
      <c r="E48" s="3" t="s">
        <v>16565</v>
      </c>
      <c r="F48" s="3" t="s">
        <v>16707</v>
      </c>
      <c r="G48" s="20">
        <v>1802.0</v>
      </c>
      <c r="H48" s="3" t="s">
        <v>14962</v>
      </c>
      <c r="I48" s="3" t="s">
        <v>366</v>
      </c>
      <c r="J48" s="4">
        <v>46057.592920717594</v>
      </c>
    </row>
    <row r="49">
      <c r="A49" s="3" t="s">
        <v>15196</v>
      </c>
      <c r="B49" s="20">
        <v>1.0</v>
      </c>
      <c r="C49" s="3" t="s">
        <v>16708</v>
      </c>
      <c r="D49" s="36" t="s">
        <v>16709</v>
      </c>
      <c r="E49" s="3" t="s">
        <v>16565</v>
      </c>
      <c r="F49" s="3" t="s">
        <v>16710</v>
      </c>
      <c r="G49" s="20">
        <v>1803.0</v>
      </c>
      <c r="H49" s="3" t="s">
        <v>14962</v>
      </c>
      <c r="I49" s="3" t="s">
        <v>366</v>
      </c>
      <c r="J49" s="4">
        <v>46057.592920717594</v>
      </c>
    </row>
    <row r="50">
      <c r="A50" s="3" t="s">
        <v>14949</v>
      </c>
      <c r="B50" s="20">
        <v>0.0</v>
      </c>
      <c r="C50" s="3" t="s">
        <v>16711</v>
      </c>
      <c r="D50" s="36" t="s">
        <v>16712</v>
      </c>
      <c r="E50" s="3" t="s">
        <v>16565</v>
      </c>
      <c r="F50" s="3" t="s">
        <v>16713</v>
      </c>
      <c r="G50" s="20">
        <v>1804.0</v>
      </c>
      <c r="H50" s="3" t="s">
        <v>14591</v>
      </c>
      <c r="I50" s="3" t="s">
        <v>450</v>
      </c>
      <c r="J50" s="4">
        <v>46057.85560751158</v>
      </c>
    </row>
    <row r="51">
      <c r="A51" s="3" t="s">
        <v>14949</v>
      </c>
      <c r="B51" s="20">
        <v>1.0</v>
      </c>
      <c r="C51" s="3" t="s">
        <v>16714</v>
      </c>
      <c r="D51" s="36" t="s">
        <v>16715</v>
      </c>
      <c r="E51" s="3" t="s">
        <v>16565</v>
      </c>
      <c r="F51" s="3" t="s">
        <v>16716</v>
      </c>
      <c r="G51" s="20">
        <v>1805.0</v>
      </c>
      <c r="H51" s="3" t="s">
        <v>14591</v>
      </c>
      <c r="I51" s="3" t="s">
        <v>450</v>
      </c>
      <c r="J51" s="4">
        <v>46057.85560751158</v>
      </c>
    </row>
    <row r="52">
      <c r="A52" s="3" t="s">
        <v>14949</v>
      </c>
      <c r="B52" s="20">
        <v>2.0</v>
      </c>
      <c r="C52" s="3" t="s">
        <v>16717</v>
      </c>
      <c r="D52" s="36" t="s">
        <v>16718</v>
      </c>
      <c r="E52" s="3" t="s">
        <v>16569</v>
      </c>
      <c r="F52" s="3" t="s">
        <v>16719</v>
      </c>
      <c r="G52" s="20">
        <v>1806.0</v>
      </c>
      <c r="H52" s="3" t="s">
        <v>14591</v>
      </c>
      <c r="I52" s="3" t="s">
        <v>450</v>
      </c>
      <c r="J52" s="4">
        <v>46057.85560751158</v>
      </c>
    </row>
    <row r="53">
      <c r="A53" s="3" t="s">
        <v>14953</v>
      </c>
      <c r="B53" s="20">
        <v>0.0</v>
      </c>
      <c r="C53" s="3" t="s">
        <v>16720</v>
      </c>
      <c r="D53" s="36" t="s">
        <v>16721</v>
      </c>
      <c r="E53" s="3" t="s">
        <v>16569</v>
      </c>
      <c r="F53" s="3" t="s">
        <v>16722</v>
      </c>
      <c r="G53" s="20">
        <v>1807.0</v>
      </c>
      <c r="H53" s="3" t="s">
        <v>14423</v>
      </c>
      <c r="I53" s="3" t="s">
        <v>410</v>
      </c>
      <c r="J53" s="4">
        <v>46057.86744125</v>
      </c>
    </row>
    <row r="54">
      <c r="A54" s="3" t="s">
        <v>14953</v>
      </c>
      <c r="B54" s="20">
        <v>1.0</v>
      </c>
      <c r="C54" s="3" t="s">
        <v>16723</v>
      </c>
      <c r="D54" s="36" t="s">
        <v>16724</v>
      </c>
      <c r="E54" s="3" t="s">
        <v>16569</v>
      </c>
      <c r="F54" s="3" t="s">
        <v>16725</v>
      </c>
      <c r="G54" s="20">
        <v>1808.0</v>
      </c>
      <c r="H54" s="3" t="s">
        <v>14423</v>
      </c>
      <c r="I54" s="3" t="s">
        <v>410</v>
      </c>
      <c r="J54" s="4">
        <v>46057.86744125</v>
      </c>
    </row>
    <row r="55">
      <c r="A55" s="3" t="s">
        <v>14953</v>
      </c>
      <c r="B55" s="20">
        <v>2.0</v>
      </c>
      <c r="C55" s="3" t="s">
        <v>16726</v>
      </c>
      <c r="D55" s="36" t="s">
        <v>16727</v>
      </c>
      <c r="E55" s="3" t="s">
        <v>16565</v>
      </c>
      <c r="F55" s="3" t="s">
        <v>16728</v>
      </c>
      <c r="G55" s="20">
        <v>1809.0</v>
      </c>
      <c r="H55" s="3" t="s">
        <v>14423</v>
      </c>
      <c r="I55" s="3" t="s">
        <v>410</v>
      </c>
      <c r="J55" s="4">
        <v>46057.86744125</v>
      </c>
    </row>
    <row r="56">
      <c r="A56" s="3" t="s">
        <v>14953</v>
      </c>
      <c r="B56" s="20">
        <v>3.0</v>
      </c>
      <c r="C56" s="3" t="s">
        <v>16729</v>
      </c>
      <c r="D56" s="36" t="s">
        <v>16730</v>
      </c>
      <c r="E56" s="3" t="s">
        <v>16565</v>
      </c>
      <c r="F56" s="3" t="s">
        <v>16731</v>
      </c>
      <c r="G56" s="20">
        <v>1810.0</v>
      </c>
      <c r="H56" s="3" t="s">
        <v>14423</v>
      </c>
      <c r="I56" s="3" t="s">
        <v>410</v>
      </c>
      <c r="J56" s="4">
        <v>46057.86744125</v>
      </c>
    </row>
    <row r="57">
      <c r="A57" s="3" t="s">
        <v>15011</v>
      </c>
      <c r="B57" s="20">
        <v>0.0</v>
      </c>
      <c r="C57" s="3" t="s">
        <v>16732</v>
      </c>
      <c r="D57" s="36" t="s">
        <v>16733</v>
      </c>
      <c r="E57" s="3" t="s">
        <v>16565</v>
      </c>
      <c r="F57" s="3" t="s">
        <v>16734</v>
      </c>
      <c r="G57" s="20">
        <v>1811.0</v>
      </c>
      <c r="H57" s="3" t="s">
        <v>15006</v>
      </c>
      <c r="I57" s="3" t="s">
        <v>584</v>
      </c>
      <c r="J57" s="4">
        <v>46057.87393418982</v>
      </c>
    </row>
    <row r="58">
      <c r="A58" s="3" t="s">
        <v>15019</v>
      </c>
      <c r="B58" s="20">
        <v>0.0</v>
      </c>
      <c r="C58" s="3" t="s">
        <v>16735</v>
      </c>
      <c r="D58" s="36" t="s">
        <v>16736</v>
      </c>
      <c r="E58" s="3" t="s">
        <v>16576</v>
      </c>
      <c r="F58" s="3" t="s">
        <v>16737</v>
      </c>
      <c r="G58" s="20">
        <v>1812.0</v>
      </c>
      <c r="H58" s="3" t="s">
        <v>15016</v>
      </c>
      <c r="I58" s="3" t="s">
        <v>422</v>
      </c>
      <c r="J58" s="4">
        <v>46057.879879479166</v>
      </c>
    </row>
    <row r="59">
      <c r="A59" s="3" t="s">
        <v>15019</v>
      </c>
      <c r="B59" s="20">
        <v>1.0</v>
      </c>
      <c r="C59" s="3" t="s">
        <v>16738</v>
      </c>
      <c r="D59" s="36" t="s">
        <v>16739</v>
      </c>
      <c r="E59" s="3" t="s">
        <v>16569</v>
      </c>
      <c r="F59" s="3" t="s">
        <v>16740</v>
      </c>
      <c r="G59" s="20">
        <v>1813.0</v>
      </c>
      <c r="H59" s="3" t="s">
        <v>15016</v>
      </c>
      <c r="I59" s="3" t="s">
        <v>422</v>
      </c>
      <c r="J59" s="4">
        <v>46057.879879479166</v>
      </c>
    </row>
    <row r="60">
      <c r="A60" s="3" t="s">
        <v>15019</v>
      </c>
      <c r="B60" s="20">
        <v>2.0</v>
      </c>
      <c r="C60" s="3" t="s">
        <v>16741</v>
      </c>
      <c r="D60" s="36" t="s">
        <v>16742</v>
      </c>
      <c r="E60" s="3" t="s">
        <v>16565</v>
      </c>
      <c r="F60" s="3" t="s">
        <v>16743</v>
      </c>
      <c r="G60" s="20">
        <v>1814.0</v>
      </c>
      <c r="H60" s="3" t="s">
        <v>15016</v>
      </c>
      <c r="I60" s="3" t="s">
        <v>422</v>
      </c>
      <c r="J60" s="4">
        <v>46057.879879479166</v>
      </c>
    </row>
    <row r="61">
      <c r="A61" s="3" t="s">
        <v>15019</v>
      </c>
      <c r="B61" s="20">
        <v>3.0</v>
      </c>
      <c r="C61" s="3" t="s">
        <v>16744</v>
      </c>
      <c r="D61" s="36" t="s">
        <v>16745</v>
      </c>
      <c r="E61" s="3" t="s">
        <v>16569</v>
      </c>
      <c r="F61" s="3" t="s">
        <v>16746</v>
      </c>
      <c r="G61" s="20">
        <v>1815.0</v>
      </c>
      <c r="H61" s="3" t="s">
        <v>15016</v>
      </c>
      <c r="I61" s="3" t="s">
        <v>422</v>
      </c>
      <c r="J61" s="4">
        <v>46057.879879479166</v>
      </c>
    </row>
    <row r="62">
      <c r="A62" s="3" t="s">
        <v>15019</v>
      </c>
      <c r="B62" s="20">
        <v>4.0</v>
      </c>
      <c r="C62" s="3" t="s">
        <v>16747</v>
      </c>
      <c r="D62" s="36" t="s">
        <v>16748</v>
      </c>
      <c r="E62" s="3" t="s">
        <v>16607</v>
      </c>
      <c r="F62" s="3" t="s">
        <v>16749</v>
      </c>
      <c r="G62" s="20">
        <v>1816.0</v>
      </c>
      <c r="H62" s="3" t="s">
        <v>15016</v>
      </c>
      <c r="I62" s="3" t="s">
        <v>422</v>
      </c>
      <c r="J62" s="4">
        <v>46057.879879479166</v>
      </c>
    </row>
    <row r="63">
      <c r="A63" s="3" t="s">
        <v>15208</v>
      </c>
      <c r="B63" s="20">
        <v>0.0</v>
      </c>
      <c r="C63" s="3" t="s">
        <v>16750</v>
      </c>
      <c r="D63" s="36" t="s">
        <v>16751</v>
      </c>
      <c r="E63" s="3" t="s">
        <v>16565</v>
      </c>
      <c r="F63" s="3" t="s">
        <v>16752</v>
      </c>
      <c r="G63" s="20">
        <v>1817.0</v>
      </c>
      <c r="H63" s="3" t="s">
        <v>15204</v>
      </c>
      <c r="I63" s="3" t="s">
        <v>584</v>
      </c>
      <c r="J63" s="4">
        <v>46058.48330478009</v>
      </c>
    </row>
    <row r="64">
      <c r="A64" s="3" t="s">
        <v>15208</v>
      </c>
      <c r="B64" s="20">
        <v>1.0</v>
      </c>
      <c r="C64" s="3" t="s">
        <v>16753</v>
      </c>
      <c r="D64" s="36" t="s">
        <v>16754</v>
      </c>
      <c r="E64" s="3" t="s">
        <v>16576</v>
      </c>
      <c r="F64" s="3" t="s">
        <v>16755</v>
      </c>
      <c r="G64" s="20">
        <v>1818.0</v>
      </c>
      <c r="H64" s="3" t="s">
        <v>15204</v>
      </c>
      <c r="I64" s="3" t="s">
        <v>584</v>
      </c>
      <c r="J64" s="4">
        <v>46058.48330478009</v>
      </c>
    </row>
    <row r="65">
      <c r="A65" s="3" t="s">
        <v>15208</v>
      </c>
      <c r="B65" s="20">
        <v>2.0</v>
      </c>
      <c r="C65" s="3" t="s">
        <v>16756</v>
      </c>
      <c r="D65" s="36" t="s">
        <v>16757</v>
      </c>
      <c r="E65" s="3" t="s">
        <v>16565</v>
      </c>
      <c r="F65" s="3" t="s">
        <v>16758</v>
      </c>
      <c r="G65" s="20">
        <v>1819.0</v>
      </c>
      <c r="H65" s="3" t="s">
        <v>15204</v>
      </c>
      <c r="I65" s="3" t="s">
        <v>584</v>
      </c>
      <c r="J65" s="4">
        <v>46058.48330478009</v>
      </c>
    </row>
    <row r="66">
      <c r="A66" s="3" t="s">
        <v>15208</v>
      </c>
      <c r="B66" s="20">
        <v>3.0</v>
      </c>
      <c r="C66" s="3" t="s">
        <v>16759</v>
      </c>
      <c r="D66" s="36" t="s">
        <v>16760</v>
      </c>
      <c r="E66" s="3" t="s">
        <v>16569</v>
      </c>
      <c r="F66" s="3" t="s">
        <v>16761</v>
      </c>
      <c r="G66" s="20">
        <v>1820.0</v>
      </c>
      <c r="H66" s="3" t="s">
        <v>15204</v>
      </c>
      <c r="I66" s="3" t="s">
        <v>584</v>
      </c>
      <c r="J66" s="4">
        <v>46058.48330478009</v>
      </c>
    </row>
    <row r="67">
      <c r="A67" s="3" t="s">
        <v>15208</v>
      </c>
      <c r="B67" s="20">
        <v>4.0</v>
      </c>
      <c r="C67" s="3" t="s">
        <v>16762</v>
      </c>
      <c r="D67" s="36" t="s">
        <v>16763</v>
      </c>
      <c r="E67" s="3" t="s">
        <v>16569</v>
      </c>
      <c r="F67" s="3" t="s">
        <v>16764</v>
      </c>
      <c r="G67" s="20">
        <v>1821.0</v>
      </c>
      <c r="H67" s="3" t="s">
        <v>15204</v>
      </c>
      <c r="I67" s="3" t="s">
        <v>584</v>
      </c>
      <c r="J67" s="4">
        <v>46058.48330478009</v>
      </c>
    </row>
    <row r="68">
      <c r="A68" s="3" t="s">
        <v>15211</v>
      </c>
      <c r="B68" s="20">
        <v>0.0</v>
      </c>
      <c r="C68" s="3" t="s">
        <v>16765</v>
      </c>
      <c r="D68" s="36" t="s">
        <v>16766</v>
      </c>
      <c r="E68" s="3" t="s">
        <v>16565</v>
      </c>
      <c r="F68" s="3" t="s">
        <v>16767</v>
      </c>
      <c r="G68" s="20">
        <v>1822.0</v>
      </c>
      <c r="H68" s="3" t="s">
        <v>14782</v>
      </c>
      <c r="I68" s="3" t="s">
        <v>360</v>
      </c>
      <c r="J68" s="4">
        <v>46058.503459942134</v>
      </c>
    </row>
    <row r="69">
      <c r="A69" s="3" t="s">
        <v>15211</v>
      </c>
      <c r="B69" s="20">
        <v>1.0</v>
      </c>
      <c r="C69" s="3" t="s">
        <v>16768</v>
      </c>
      <c r="D69" s="36" t="s">
        <v>16769</v>
      </c>
      <c r="E69" s="3" t="s">
        <v>16569</v>
      </c>
      <c r="F69" s="3" t="s">
        <v>16770</v>
      </c>
      <c r="G69" s="20">
        <v>1823.0</v>
      </c>
      <c r="H69" s="3" t="s">
        <v>14782</v>
      </c>
      <c r="I69" s="3" t="s">
        <v>360</v>
      </c>
      <c r="J69" s="4">
        <v>46058.503459942134</v>
      </c>
    </row>
    <row r="70">
      <c r="A70" s="3" t="s">
        <v>15211</v>
      </c>
      <c r="B70" s="20">
        <v>2.0</v>
      </c>
      <c r="C70" s="3" t="s">
        <v>16771</v>
      </c>
      <c r="D70" s="36" t="s">
        <v>16772</v>
      </c>
      <c r="E70" s="3" t="s">
        <v>16565</v>
      </c>
      <c r="F70" s="3" t="s">
        <v>16773</v>
      </c>
      <c r="G70" s="20">
        <v>1824.0</v>
      </c>
      <c r="H70" s="3" t="s">
        <v>14782</v>
      </c>
      <c r="I70" s="3" t="s">
        <v>360</v>
      </c>
      <c r="J70" s="4">
        <v>46058.503459942134</v>
      </c>
    </row>
    <row r="71">
      <c r="A71" s="3" t="s">
        <v>15211</v>
      </c>
      <c r="B71" s="20">
        <v>3.0</v>
      </c>
      <c r="C71" s="3" t="s">
        <v>16774</v>
      </c>
      <c r="D71" s="36" t="s">
        <v>16775</v>
      </c>
      <c r="E71" s="3" t="s">
        <v>16565</v>
      </c>
      <c r="F71" s="3" t="s">
        <v>16776</v>
      </c>
      <c r="G71" s="20">
        <v>1825.0</v>
      </c>
      <c r="H71" s="3" t="s">
        <v>14782</v>
      </c>
      <c r="I71" s="3" t="s">
        <v>360</v>
      </c>
      <c r="J71" s="4">
        <v>46058.503459942134</v>
      </c>
    </row>
    <row r="72">
      <c r="A72" s="3" t="s">
        <v>15211</v>
      </c>
      <c r="B72" s="20">
        <v>4.0</v>
      </c>
      <c r="C72" s="3" t="s">
        <v>16777</v>
      </c>
      <c r="D72" s="36" t="s">
        <v>16778</v>
      </c>
      <c r="E72" s="3" t="s">
        <v>16569</v>
      </c>
      <c r="F72" s="3" t="s">
        <v>16779</v>
      </c>
      <c r="G72" s="20">
        <v>1826.0</v>
      </c>
      <c r="H72" s="3" t="s">
        <v>14782</v>
      </c>
      <c r="I72" s="3" t="s">
        <v>360</v>
      </c>
      <c r="J72" s="4">
        <v>46058.503459942134</v>
      </c>
    </row>
    <row r="73">
      <c r="A73" s="3" t="s">
        <v>15211</v>
      </c>
      <c r="B73" s="20">
        <v>5.0</v>
      </c>
      <c r="C73" s="3" t="s">
        <v>16780</v>
      </c>
      <c r="D73" s="36" t="s">
        <v>16781</v>
      </c>
      <c r="E73" s="3" t="s">
        <v>16607</v>
      </c>
      <c r="F73" s="3" t="s">
        <v>16782</v>
      </c>
      <c r="G73" s="20">
        <v>1827.0</v>
      </c>
      <c r="H73" s="3" t="s">
        <v>14782</v>
      </c>
      <c r="I73" s="3" t="s">
        <v>360</v>
      </c>
      <c r="J73" s="4">
        <v>46058.503459942134</v>
      </c>
    </row>
    <row r="74">
      <c r="A74" s="3" t="s">
        <v>15215</v>
      </c>
      <c r="B74" s="20">
        <v>0.0</v>
      </c>
      <c r="C74" s="3" t="s">
        <v>16783</v>
      </c>
      <c r="D74" s="36" t="s">
        <v>16784</v>
      </c>
      <c r="E74" s="3" t="s">
        <v>16565</v>
      </c>
      <c r="F74" s="3" t="s">
        <v>16785</v>
      </c>
      <c r="G74" s="20">
        <v>1828.0</v>
      </c>
      <c r="H74" s="3" t="s">
        <v>16337</v>
      </c>
      <c r="I74" s="3" t="s">
        <v>390</v>
      </c>
      <c r="J74" s="4">
        <v>46058.52530440972</v>
      </c>
    </row>
    <row r="75">
      <c r="A75" s="3" t="s">
        <v>15215</v>
      </c>
      <c r="B75" s="20">
        <v>1.0</v>
      </c>
      <c r="C75" s="3" t="s">
        <v>16786</v>
      </c>
      <c r="D75" s="36" t="s">
        <v>16787</v>
      </c>
      <c r="E75" s="3" t="s">
        <v>16569</v>
      </c>
      <c r="F75" s="3" t="s">
        <v>16788</v>
      </c>
      <c r="G75" s="20">
        <v>1829.0</v>
      </c>
      <c r="H75" s="3" t="s">
        <v>16337</v>
      </c>
      <c r="I75" s="3" t="s">
        <v>390</v>
      </c>
      <c r="J75" s="4">
        <v>46058.52530440972</v>
      </c>
    </row>
    <row r="76">
      <c r="A76" s="3" t="s">
        <v>15215</v>
      </c>
      <c r="B76" s="20">
        <v>2.0</v>
      </c>
      <c r="C76" s="3" t="s">
        <v>16789</v>
      </c>
      <c r="D76" s="36" t="s">
        <v>16790</v>
      </c>
      <c r="E76" s="3" t="s">
        <v>16569</v>
      </c>
      <c r="F76" s="3" t="s">
        <v>16791</v>
      </c>
      <c r="G76" s="20">
        <v>1830.0</v>
      </c>
      <c r="H76" s="3" t="s">
        <v>16337</v>
      </c>
      <c r="I76" s="3" t="s">
        <v>390</v>
      </c>
      <c r="J76" s="4">
        <v>46058.52530440972</v>
      </c>
    </row>
    <row r="77">
      <c r="A77" s="3" t="s">
        <v>15219</v>
      </c>
      <c r="B77" s="20">
        <v>0.0</v>
      </c>
      <c r="C77" s="3" t="s">
        <v>16792</v>
      </c>
      <c r="D77" s="36" t="s">
        <v>16793</v>
      </c>
      <c r="E77" s="3" t="s">
        <v>16565</v>
      </c>
      <c r="F77" s="3" t="s">
        <v>16794</v>
      </c>
      <c r="G77" s="20">
        <v>1831.0</v>
      </c>
      <c r="H77" s="3" t="s">
        <v>15217</v>
      </c>
      <c r="I77" s="3" t="s">
        <v>748</v>
      </c>
      <c r="J77" s="4">
        <v>46058.53659914352</v>
      </c>
    </row>
    <row r="78">
      <c r="A78" s="3" t="s">
        <v>15219</v>
      </c>
      <c r="B78" s="20">
        <v>1.0</v>
      </c>
      <c r="C78" s="3" t="s">
        <v>16795</v>
      </c>
      <c r="D78" s="36" t="s">
        <v>16796</v>
      </c>
      <c r="E78" s="3" t="s">
        <v>16565</v>
      </c>
      <c r="F78" s="3" t="s">
        <v>16797</v>
      </c>
      <c r="G78" s="20">
        <v>1832.0</v>
      </c>
      <c r="H78" s="3" t="s">
        <v>15217</v>
      </c>
      <c r="I78" s="3" t="s">
        <v>748</v>
      </c>
      <c r="J78" s="4">
        <v>46058.53659914352</v>
      </c>
    </row>
    <row r="79">
      <c r="A79" s="3" t="s">
        <v>15236</v>
      </c>
      <c r="B79" s="20">
        <v>0.0</v>
      </c>
      <c r="C79" s="3" t="s">
        <v>16798</v>
      </c>
      <c r="D79" s="36" t="s">
        <v>16799</v>
      </c>
      <c r="E79" s="3" t="s">
        <v>16565</v>
      </c>
      <c r="F79" s="3" t="s">
        <v>16800</v>
      </c>
      <c r="G79" s="20">
        <v>1833.0</v>
      </c>
      <c r="H79" s="3" t="s">
        <v>14837</v>
      </c>
      <c r="I79" s="3" t="s">
        <v>529</v>
      </c>
      <c r="J79" s="4">
        <v>46059.44760892361</v>
      </c>
    </row>
    <row r="80">
      <c r="A80" s="3" t="s">
        <v>15236</v>
      </c>
      <c r="B80" s="20">
        <v>1.0</v>
      </c>
      <c r="C80" s="3" t="s">
        <v>16801</v>
      </c>
      <c r="D80" s="36" t="s">
        <v>16802</v>
      </c>
      <c r="E80" s="3" t="s">
        <v>16569</v>
      </c>
      <c r="F80" s="3" t="s">
        <v>16803</v>
      </c>
      <c r="G80" s="20">
        <v>1834.0</v>
      </c>
      <c r="H80" s="3" t="s">
        <v>14837</v>
      </c>
      <c r="I80" s="3" t="s">
        <v>529</v>
      </c>
      <c r="J80" s="4">
        <v>46059.44760892361</v>
      </c>
    </row>
    <row r="81">
      <c r="A81" s="3" t="s">
        <v>15240</v>
      </c>
      <c r="B81" s="20">
        <v>0.0</v>
      </c>
      <c r="C81" s="3" t="s">
        <v>16804</v>
      </c>
      <c r="D81" s="36" t="s">
        <v>16805</v>
      </c>
      <c r="E81" s="3" t="s">
        <v>16565</v>
      </c>
      <c r="F81" s="3" t="s">
        <v>16806</v>
      </c>
      <c r="G81" s="20">
        <v>1835.0</v>
      </c>
      <c r="H81" s="3" t="s">
        <v>15049</v>
      </c>
      <c r="I81" s="3" t="s">
        <v>553</v>
      </c>
      <c r="J81" s="4">
        <v>46059.48244883102</v>
      </c>
    </row>
    <row r="82">
      <c r="A82" s="3" t="s">
        <v>15240</v>
      </c>
      <c r="B82" s="20">
        <v>1.0</v>
      </c>
      <c r="C82" s="3" t="s">
        <v>16807</v>
      </c>
      <c r="D82" s="36" t="s">
        <v>16808</v>
      </c>
      <c r="E82" s="3" t="s">
        <v>16607</v>
      </c>
      <c r="F82" s="3" t="s">
        <v>16809</v>
      </c>
      <c r="G82" s="20">
        <v>1836.0</v>
      </c>
      <c r="H82" s="3" t="s">
        <v>15049</v>
      </c>
      <c r="I82" s="3" t="s">
        <v>553</v>
      </c>
      <c r="J82" s="4">
        <v>46059.48244883102</v>
      </c>
    </row>
    <row r="83">
      <c r="A83" s="3" t="s">
        <v>15240</v>
      </c>
      <c r="B83" s="20">
        <v>2.0</v>
      </c>
      <c r="C83" s="3" t="s">
        <v>16810</v>
      </c>
      <c r="D83" s="36" t="s">
        <v>16811</v>
      </c>
      <c r="E83" s="3" t="s">
        <v>16565</v>
      </c>
      <c r="F83" s="3" t="s">
        <v>16812</v>
      </c>
      <c r="G83" s="20">
        <v>1837.0</v>
      </c>
      <c r="H83" s="3" t="s">
        <v>15049</v>
      </c>
      <c r="I83" s="3" t="s">
        <v>553</v>
      </c>
      <c r="J83" s="4">
        <v>46059.48244883102</v>
      </c>
    </row>
    <row r="84">
      <c r="A84" s="3" t="s">
        <v>15240</v>
      </c>
      <c r="B84" s="20">
        <v>3.0</v>
      </c>
      <c r="C84" s="3" t="s">
        <v>16813</v>
      </c>
      <c r="D84" s="36" t="s">
        <v>16814</v>
      </c>
      <c r="E84" s="3" t="s">
        <v>16565</v>
      </c>
      <c r="F84" s="3" t="s">
        <v>16815</v>
      </c>
      <c r="G84" s="20">
        <v>1838.0</v>
      </c>
      <c r="H84" s="3" t="s">
        <v>15049</v>
      </c>
      <c r="I84" s="3" t="s">
        <v>553</v>
      </c>
      <c r="J84" s="4">
        <v>46059.48244883102</v>
      </c>
    </row>
    <row r="85">
      <c r="A85" s="3" t="s">
        <v>15240</v>
      </c>
      <c r="B85" s="20">
        <v>4.0</v>
      </c>
      <c r="C85" s="3" t="s">
        <v>16816</v>
      </c>
      <c r="D85" s="36" t="s">
        <v>16817</v>
      </c>
      <c r="E85" s="3" t="s">
        <v>16607</v>
      </c>
      <c r="F85" s="3" t="s">
        <v>16818</v>
      </c>
      <c r="G85" s="20">
        <v>1839.0</v>
      </c>
      <c r="H85" s="3" t="s">
        <v>15049</v>
      </c>
      <c r="I85" s="3" t="s">
        <v>553</v>
      </c>
      <c r="J85" s="4">
        <v>46059.48244883102</v>
      </c>
    </row>
    <row r="86">
      <c r="A86" s="3" t="s">
        <v>15242</v>
      </c>
      <c r="B86" s="20">
        <v>0.0</v>
      </c>
      <c r="C86" s="3" t="s">
        <v>16819</v>
      </c>
      <c r="D86" s="36" t="s">
        <v>16820</v>
      </c>
      <c r="E86" s="3" t="s">
        <v>16569</v>
      </c>
      <c r="F86" s="3" t="s">
        <v>16821</v>
      </c>
      <c r="G86" s="20">
        <v>1840.0</v>
      </c>
      <c r="H86" s="3" t="s">
        <v>14920</v>
      </c>
      <c r="I86" s="3" t="s">
        <v>183</v>
      </c>
      <c r="J86" s="4">
        <v>46059.50977210648</v>
      </c>
    </row>
    <row r="87">
      <c r="A87" s="3" t="s">
        <v>15242</v>
      </c>
      <c r="B87" s="20">
        <v>1.0</v>
      </c>
      <c r="C87" s="3" t="s">
        <v>16822</v>
      </c>
      <c r="D87" s="36" t="s">
        <v>16823</v>
      </c>
      <c r="E87" s="3" t="s">
        <v>16607</v>
      </c>
      <c r="F87" s="3" t="s">
        <v>16824</v>
      </c>
      <c r="G87" s="20">
        <v>1841.0</v>
      </c>
      <c r="H87" s="3" t="s">
        <v>14920</v>
      </c>
      <c r="I87" s="3" t="s">
        <v>183</v>
      </c>
      <c r="J87" s="4">
        <v>46059.50977210648</v>
      </c>
    </row>
    <row r="88">
      <c r="A88" s="3" t="s">
        <v>15242</v>
      </c>
      <c r="B88" s="20">
        <v>2.0</v>
      </c>
      <c r="C88" s="3" t="s">
        <v>16825</v>
      </c>
      <c r="D88" s="36" t="s">
        <v>16826</v>
      </c>
      <c r="E88" s="3" t="s">
        <v>16565</v>
      </c>
      <c r="F88" s="3" t="s">
        <v>16827</v>
      </c>
      <c r="G88" s="20">
        <v>1842.0</v>
      </c>
      <c r="H88" s="3" t="s">
        <v>14920</v>
      </c>
      <c r="I88" s="3" t="s">
        <v>183</v>
      </c>
      <c r="J88" s="4">
        <v>46059.50977210648</v>
      </c>
    </row>
    <row r="89">
      <c r="A89" s="3" t="s">
        <v>15246</v>
      </c>
      <c r="B89" s="20">
        <v>0.0</v>
      </c>
      <c r="C89" s="3" t="s">
        <v>16828</v>
      </c>
      <c r="D89" s="36" t="s">
        <v>16829</v>
      </c>
      <c r="E89" s="3" t="s">
        <v>16565</v>
      </c>
      <c r="F89" s="3" t="s">
        <v>16830</v>
      </c>
      <c r="G89" s="20">
        <v>1843.0</v>
      </c>
      <c r="H89" s="3" t="s">
        <v>15076</v>
      </c>
      <c r="I89" s="3" t="s">
        <v>690</v>
      </c>
      <c r="J89" s="4">
        <v>46059.61541938657</v>
      </c>
    </row>
    <row r="90">
      <c r="A90" s="3" t="s">
        <v>15246</v>
      </c>
      <c r="B90" s="20">
        <v>1.0</v>
      </c>
      <c r="C90" s="3" t="s">
        <v>16831</v>
      </c>
      <c r="D90" s="36" t="s">
        <v>16832</v>
      </c>
      <c r="E90" s="3" t="s">
        <v>16569</v>
      </c>
      <c r="F90" s="3" t="s">
        <v>16833</v>
      </c>
      <c r="G90" s="20">
        <v>1844.0</v>
      </c>
      <c r="H90" s="3" t="s">
        <v>15076</v>
      </c>
      <c r="I90" s="3" t="s">
        <v>690</v>
      </c>
      <c r="J90" s="4">
        <v>46059.61541938657</v>
      </c>
    </row>
    <row r="91">
      <c r="A91" s="3" t="s">
        <v>15264</v>
      </c>
      <c r="B91" s="20">
        <v>0.0</v>
      </c>
      <c r="C91" s="3" t="s">
        <v>16834</v>
      </c>
      <c r="D91" s="36" t="s">
        <v>16835</v>
      </c>
      <c r="E91" s="3" t="s">
        <v>16569</v>
      </c>
      <c r="F91" s="3" t="s">
        <v>16836</v>
      </c>
      <c r="G91" s="20">
        <v>1846.0</v>
      </c>
      <c r="H91" s="3" t="s">
        <v>14417</v>
      </c>
      <c r="I91" s="3" t="s">
        <v>748</v>
      </c>
      <c r="J91" s="4">
        <v>46063.526747384254</v>
      </c>
    </row>
    <row r="92">
      <c r="A92" s="3" t="s">
        <v>15283</v>
      </c>
      <c r="B92" s="20">
        <v>0.0</v>
      </c>
      <c r="C92" s="3" t="s">
        <v>16837</v>
      </c>
      <c r="D92" s="36" t="s">
        <v>16838</v>
      </c>
      <c r="E92" s="3" t="s">
        <v>16576</v>
      </c>
      <c r="F92" s="3" t="s">
        <v>16839</v>
      </c>
      <c r="G92" s="20">
        <v>1847.0</v>
      </c>
      <c r="H92" s="3" t="s">
        <v>15278</v>
      </c>
      <c r="I92" s="3" t="s">
        <v>354</v>
      </c>
      <c r="J92" s="4">
        <v>46065.650483136575</v>
      </c>
    </row>
    <row r="93">
      <c r="A93" s="3" t="s">
        <v>15283</v>
      </c>
      <c r="B93" s="20">
        <v>1.0</v>
      </c>
      <c r="C93" s="3" t="s">
        <v>16840</v>
      </c>
      <c r="D93" s="36" t="s">
        <v>16841</v>
      </c>
      <c r="E93" s="3" t="s">
        <v>16565</v>
      </c>
      <c r="F93" s="3" t="s">
        <v>16842</v>
      </c>
      <c r="G93" s="20">
        <v>1848.0</v>
      </c>
      <c r="H93" s="3" t="s">
        <v>15278</v>
      </c>
      <c r="I93" s="3" t="s">
        <v>354</v>
      </c>
      <c r="J93" s="4">
        <v>46065.650483136575</v>
      </c>
    </row>
    <row r="94">
      <c r="A94" s="3" t="s">
        <v>15283</v>
      </c>
      <c r="B94" s="20">
        <v>2.0</v>
      </c>
      <c r="C94" s="3" t="s">
        <v>16843</v>
      </c>
      <c r="D94" s="36" t="s">
        <v>16844</v>
      </c>
      <c r="E94" s="3" t="s">
        <v>16565</v>
      </c>
      <c r="F94" s="3" t="s">
        <v>16845</v>
      </c>
      <c r="G94" s="20">
        <v>1849.0</v>
      </c>
      <c r="H94" s="3" t="s">
        <v>15278</v>
      </c>
      <c r="I94" s="3" t="s">
        <v>354</v>
      </c>
      <c r="J94" s="4">
        <v>46065.650483136575</v>
      </c>
    </row>
    <row r="95">
      <c r="A95" s="3" t="s">
        <v>15283</v>
      </c>
      <c r="B95" s="20">
        <v>3.0</v>
      </c>
      <c r="C95" s="3" t="s">
        <v>16846</v>
      </c>
      <c r="D95" s="36" t="s">
        <v>16847</v>
      </c>
      <c r="E95" s="3" t="s">
        <v>16569</v>
      </c>
      <c r="F95" s="3" t="s">
        <v>16848</v>
      </c>
      <c r="G95" s="20">
        <v>1850.0</v>
      </c>
      <c r="H95" s="3" t="s">
        <v>15278</v>
      </c>
      <c r="I95" s="3" t="s">
        <v>354</v>
      </c>
      <c r="J95" s="4">
        <v>46065.650483136575</v>
      </c>
    </row>
    <row r="96">
      <c r="A96" s="3" t="s">
        <v>15283</v>
      </c>
      <c r="B96" s="20">
        <v>4.0</v>
      </c>
      <c r="C96" s="3" t="s">
        <v>16849</v>
      </c>
      <c r="D96" s="36" t="s">
        <v>16850</v>
      </c>
      <c r="E96" s="3" t="s">
        <v>16607</v>
      </c>
      <c r="F96" s="3" t="s">
        <v>16851</v>
      </c>
      <c r="G96" s="20">
        <v>1851.0</v>
      </c>
      <c r="H96" s="3" t="s">
        <v>15278</v>
      </c>
      <c r="I96" s="3" t="s">
        <v>354</v>
      </c>
      <c r="J96" s="4">
        <v>46065.650483136575</v>
      </c>
    </row>
    <row r="97">
      <c r="A97" s="3" t="s">
        <v>15283</v>
      </c>
      <c r="B97" s="20">
        <v>5.0</v>
      </c>
      <c r="C97" s="3" t="s">
        <v>16852</v>
      </c>
      <c r="D97" s="36" t="s">
        <v>16853</v>
      </c>
      <c r="E97" s="3" t="s">
        <v>16607</v>
      </c>
      <c r="F97" s="3" t="s">
        <v>16854</v>
      </c>
      <c r="G97" s="20">
        <v>1852.0</v>
      </c>
      <c r="H97" s="3" t="s">
        <v>15278</v>
      </c>
      <c r="I97" s="3" t="s">
        <v>354</v>
      </c>
      <c r="J97" s="4">
        <v>46065.650483136575</v>
      </c>
    </row>
    <row r="98">
      <c r="A98" s="3" t="s">
        <v>15305</v>
      </c>
      <c r="B98" s="20">
        <v>0.0</v>
      </c>
      <c r="C98" s="3" t="s">
        <v>16855</v>
      </c>
      <c r="D98" s="36" t="s">
        <v>16856</v>
      </c>
      <c r="E98" s="3" t="s">
        <v>16565</v>
      </c>
      <c r="F98" s="3" t="s">
        <v>16857</v>
      </c>
      <c r="G98" s="20">
        <v>1853.0</v>
      </c>
      <c r="H98" s="3" t="s">
        <v>15076</v>
      </c>
      <c r="I98" s="3" t="s">
        <v>690</v>
      </c>
      <c r="J98" s="4">
        <v>46069.51927842593</v>
      </c>
    </row>
    <row r="99">
      <c r="A99" s="3" t="s">
        <v>15305</v>
      </c>
      <c r="B99" s="20">
        <v>1.0</v>
      </c>
      <c r="C99" s="3" t="s">
        <v>16858</v>
      </c>
      <c r="D99" s="36" t="s">
        <v>16859</v>
      </c>
      <c r="E99" s="3" t="s">
        <v>16565</v>
      </c>
      <c r="F99" s="3" t="s">
        <v>16860</v>
      </c>
      <c r="G99" s="20">
        <v>1854.0</v>
      </c>
      <c r="H99" s="3" t="s">
        <v>15076</v>
      </c>
      <c r="I99" s="3" t="s">
        <v>690</v>
      </c>
      <c r="J99" s="4">
        <v>46069.51927842593</v>
      </c>
    </row>
    <row r="100">
      <c r="A100" s="3" t="s">
        <v>15305</v>
      </c>
      <c r="B100" s="20">
        <v>2.0</v>
      </c>
      <c r="C100" s="3" t="s">
        <v>16861</v>
      </c>
      <c r="D100" s="36" t="s">
        <v>16862</v>
      </c>
      <c r="E100" s="3" t="s">
        <v>16565</v>
      </c>
      <c r="F100" s="3" t="s">
        <v>16863</v>
      </c>
      <c r="G100" s="20">
        <v>1855.0</v>
      </c>
      <c r="H100" s="3" t="s">
        <v>15076</v>
      </c>
      <c r="I100" s="3" t="s">
        <v>690</v>
      </c>
      <c r="J100" s="4">
        <v>46069.51927842593</v>
      </c>
    </row>
    <row r="101">
      <c r="A101" s="3" t="s">
        <v>15305</v>
      </c>
      <c r="B101" s="20">
        <v>3.0</v>
      </c>
      <c r="C101" s="3" t="s">
        <v>16864</v>
      </c>
      <c r="D101" s="36" t="s">
        <v>16865</v>
      </c>
      <c r="E101" s="3" t="s">
        <v>16569</v>
      </c>
      <c r="F101" s="3" t="s">
        <v>16866</v>
      </c>
      <c r="G101" s="20">
        <v>1856.0</v>
      </c>
      <c r="H101" s="3" t="s">
        <v>15076</v>
      </c>
      <c r="I101" s="3" t="s">
        <v>690</v>
      </c>
      <c r="J101" s="4">
        <v>46069.51927842593</v>
      </c>
    </row>
    <row r="102">
      <c r="A102" s="3" t="s">
        <v>15305</v>
      </c>
      <c r="B102" s="20">
        <v>4.0</v>
      </c>
      <c r="C102" s="3" t="s">
        <v>16867</v>
      </c>
      <c r="D102" s="36" t="s">
        <v>16868</v>
      </c>
      <c r="E102" s="3" t="s">
        <v>16569</v>
      </c>
      <c r="F102" s="3" t="s">
        <v>16869</v>
      </c>
      <c r="G102" s="20">
        <v>1857.0</v>
      </c>
      <c r="H102" s="3" t="s">
        <v>15076</v>
      </c>
      <c r="I102" s="3" t="s">
        <v>690</v>
      </c>
      <c r="J102" s="4">
        <v>46069.51927842593</v>
      </c>
    </row>
    <row r="103">
      <c r="A103" s="3" t="s">
        <v>15305</v>
      </c>
      <c r="B103" s="20">
        <v>5.0</v>
      </c>
      <c r="C103" s="3" t="s">
        <v>16870</v>
      </c>
      <c r="D103" s="36" t="s">
        <v>16871</v>
      </c>
      <c r="E103" s="3" t="s">
        <v>16569</v>
      </c>
      <c r="F103" s="3" t="s">
        <v>16872</v>
      </c>
      <c r="G103" s="20">
        <v>1858.0</v>
      </c>
      <c r="H103" s="3" t="s">
        <v>15076</v>
      </c>
      <c r="I103" s="3" t="s">
        <v>690</v>
      </c>
      <c r="J103" s="4">
        <v>46069.51927842593</v>
      </c>
    </row>
    <row r="104">
      <c r="A104" s="3" t="s">
        <v>15305</v>
      </c>
      <c r="B104" s="20">
        <v>6.0</v>
      </c>
      <c r="C104" s="3" t="s">
        <v>16873</v>
      </c>
      <c r="D104" s="36" t="s">
        <v>16874</v>
      </c>
      <c r="E104" s="3" t="s">
        <v>16607</v>
      </c>
      <c r="F104" s="3" t="s">
        <v>16875</v>
      </c>
      <c r="G104" s="20">
        <v>1859.0</v>
      </c>
      <c r="H104" s="3" t="s">
        <v>15076</v>
      </c>
      <c r="I104" s="3" t="s">
        <v>690</v>
      </c>
      <c r="J104" s="4">
        <v>46069.51927842593</v>
      </c>
    </row>
    <row r="105">
      <c r="A105" s="3" t="s">
        <v>15313</v>
      </c>
      <c r="B105" s="20">
        <v>0.0</v>
      </c>
      <c r="C105" s="3" t="s">
        <v>16876</v>
      </c>
      <c r="D105" s="36" t="s">
        <v>16877</v>
      </c>
      <c r="E105" s="3" t="s">
        <v>16565</v>
      </c>
      <c r="F105" s="3" t="s">
        <v>16878</v>
      </c>
      <c r="G105" s="20">
        <v>1860.0</v>
      </c>
      <c r="H105" s="3" t="s">
        <v>15082</v>
      </c>
      <c r="I105" s="3" t="s">
        <v>144</v>
      </c>
      <c r="J105" s="4">
        <v>46070.62835998843</v>
      </c>
    </row>
    <row r="106">
      <c r="A106" s="3" t="s">
        <v>15313</v>
      </c>
      <c r="B106" s="20">
        <v>1.0</v>
      </c>
      <c r="C106" s="3" t="s">
        <v>16879</v>
      </c>
      <c r="D106" s="36" t="s">
        <v>16880</v>
      </c>
      <c r="E106" s="3" t="s">
        <v>16576</v>
      </c>
      <c r="F106" s="3" t="s">
        <v>16881</v>
      </c>
      <c r="G106" s="20">
        <v>1861.0</v>
      </c>
      <c r="H106" s="3" t="s">
        <v>15082</v>
      </c>
      <c r="I106" s="3" t="s">
        <v>144</v>
      </c>
      <c r="J106" s="4">
        <v>46070.62835998843</v>
      </c>
    </row>
    <row r="107">
      <c r="A107" s="3" t="s">
        <v>15317</v>
      </c>
      <c r="B107" s="20">
        <v>0.0</v>
      </c>
      <c r="C107" s="3" t="s">
        <v>16882</v>
      </c>
      <c r="D107" s="36" t="s">
        <v>16883</v>
      </c>
      <c r="E107" s="3" t="s">
        <v>16607</v>
      </c>
      <c r="F107" s="3" t="s">
        <v>16884</v>
      </c>
      <c r="G107" s="20">
        <v>1862.0</v>
      </c>
      <c r="H107" s="3" t="s">
        <v>14417</v>
      </c>
      <c r="I107" s="3" t="s">
        <v>748</v>
      </c>
      <c r="J107" s="4">
        <v>46071.47576636574</v>
      </c>
    </row>
    <row r="108">
      <c r="A108" s="3" t="s">
        <v>15321</v>
      </c>
      <c r="B108" s="20">
        <v>0.0</v>
      </c>
      <c r="C108" s="3" t="s">
        <v>16885</v>
      </c>
      <c r="D108" s="36" t="s">
        <v>16886</v>
      </c>
      <c r="E108" s="3" t="s">
        <v>16576</v>
      </c>
      <c r="F108" s="3" t="s">
        <v>16887</v>
      </c>
      <c r="G108" s="20">
        <v>1863.0</v>
      </c>
      <c r="H108" s="3" t="s">
        <v>15146</v>
      </c>
      <c r="I108" s="3" t="s">
        <v>440</v>
      </c>
      <c r="J108" s="4">
        <v>46071.63716457176</v>
      </c>
    </row>
    <row r="109">
      <c r="A109" s="3" t="s">
        <v>15321</v>
      </c>
      <c r="B109" s="20">
        <v>1.0</v>
      </c>
      <c r="C109" s="3" t="s">
        <v>16888</v>
      </c>
      <c r="D109" s="36" t="s">
        <v>16889</v>
      </c>
      <c r="E109" s="3" t="s">
        <v>16576</v>
      </c>
      <c r="F109" s="3" t="s">
        <v>16890</v>
      </c>
      <c r="G109" s="20">
        <v>1864.0</v>
      </c>
      <c r="H109" s="3" t="s">
        <v>15146</v>
      </c>
      <c r="I109" s="3" t="s">
        <v>440</v>
      </c>
      <c r="J109" s="4">
        <v>46071.63716457176</v>
      </c>
    </row>
    <row r="110">
      <c r="A110" s="3" t="s">
        <v>15321</v>
      </c>
      <c r="B110" s="20">
        <v>2.0</v>
      </c>
      <c r="C110" s="3" t="s">
        <v>16891</v>
      </c>
      <c r="D110" s="36" t="s">
        <v>16892</v>
      </c>
      <c r="E110" s="3" t="s">
        <v>16565</v>
      </c>
      <c r="F110" s="3" t="s">
        <v>16893</v>
      </c>
      <c r="G110" s="20">
        <v>1865.0</v>
      </c>
      <c r="H110" s="3" t="s">
        <v>15146</v>
      </c>
      <c r="I110" s="3" t="s">
        <v>440</v>
      </c>
      <c r="J110" s="4">
        <v>46071.63716457176</v>
      </c>
    </row>
    <row r="111">
      <c r="A111" s="3" t="s">
        <v>15321</v>
      </c>
      <c r="B111" s="20">
        <v>3.0</v>
      </c>
      <c r="C111" s="3" t="s">
        <v>16894</v>
      </c>
      <c r="D111" s="36" t="s">
        <v>16895</v>
      </c>
      <c r="E111" s="3" t="s">
        <v>16565</v>
      </c>
      <c r="F111" s="3" t="s">
        <v>16896</v>
      </c>
      <c r="G111" s="20">
        <v>1866.0</v>
      </c>
      <c r="H111" s="3" t="s">
        <v>15146</v>
      </c>
      <c r="I111" s="3" t="s">
        <v>440</v>
      </c>
      <c r="J111" s="4">
        <v>46071.63716457176</v>
      </c>
    </row>
    <row r="112">
      <c r="A112" s="3" t="s">
        <v>15321</v>
      </c>
      <c r="B112" s="20">
        <v>4.0</v>
      </c>
      <c r="C112" s="3" t="s">
        <v>16897</v>
      </c>
      <c r="D112" s="36" t="s">
        <v>16898</v>
      </c>
      <c r="E112" s="3" t="s">
        <v>16569</v>
      </c>
      <c r="F112" s="3" t="s">
        <v>16899</v>
      </c>
      <c r="G112" s="20">
        <v>1867.0</v>
      </c>
      <c r="H112" s="3" t="s">
        <v>15146</v>
      </c>
      <c r="I112" s="3" t="s">
        <v>440</v>
      </c>
      <c r="J112" s="4">
        <v>46071.63716457176</v>
      </c>
    </row>
    <row r="113">
      <c r="A113" s="3" t="s">
        <v>15321</v>
      </c>
      <c r="B113" s="20">
        <v>5.0</v>
      </c>
      <c r="C113" s="3" t="s">
        <v>16900</v>
      </c>
      <c r="D113" s="36" t="s">
        <v>16901</v>
      </c>
      <c r="E113" s="3" t="s">
        <v>16607</v>
      </c>
      <c r="F113" s="3" t="s">
        <v>16902</v>
      </c>
      <c r="G113" s="20">
        <v>1868.0</v>
      </c>
      <c r="H113" s="3" t="s">
        <v>15146</v>
      </c>
      <c r="I113" s="3" t="s">
        <v>440</v>
      </c>
      <c r="J113" s="4">
        <v>46071.63716457176</v>
      </c>
    </row>
    <row r="114">
      <c r="A114" s="3" t="s">
        <v>15321</v>
      </c>
      <c r="B114" s="20">
        <v>6.0</v>
      </c>
      <c r="C114" s="3" t="s">
        <v>16903</v>
      </c>
      <c r="D114" s="36" t="s">
        <v>16904</v>
      </c>
      <c r="E114" s="3" t="s">
        <v>16607</v>
      </c>
      <c r="F114" s="3" t="s">
        <v>16905</v>
      </c>
      <c r="G114" s="20">
        <v>1869.0</v>
      </c>
      <c r="H114" s="3" t="s">
        <v>15146</v>
      </c>
      <c r="I114" s="3" t="s">
        <v>440</v>
      </c>
      <c r="J114" s="4">
        <v>46071.63716457176</v>
      </c>
    </row>
    <row r="115">
      <c r="A115" s="3" t="s">
        <v>15324</v>
      </c>
      <c r="B115" s="20">
        <v>0.0</v>
      </c>
      <c r="C115" s="3" t="s">
        <v>16906</v>
      </c>
      <c r="D115" s="36" t="s">
        <v>16907</v>
      </c>
      <c r="E115" s="3" t="s">
        <v>16569</v>
      </c>
      <c r="F115" s="3" t="s">
        <v>16908</v>
      </c>
      <c r="G115" s="20">
        <v>1870.0</v>
      </c>
      <c r="H115" s="3" t="s">
        <v>14782</v>
      </c>
      <c r="I115" s="3" t="s">
        <v>360</v>
      </c>
      <c r="J115" s="4">
        <v>46072.496366273146</v>
      </c>
    </row>
    <row r="116">
      <c r="A116" s="3" t="s">
        <v>15329</v>
      </c>
      <c r="B116" s="20">
        <v>0.0</v>
      </c>
      <c r="C116" s="3" t="s">
        <v>16909</v>
      </c>
      <c r="D116" s="36" t="s">
        <v>16910</v>
      </c>
      <c r="E116" s="3" t="s">
        <v>16576</v>
      </c>
      <c r="F116" s="3" t="s">
        <v>16911</v>
      </c>
      <c r="G116" s="20">
        <v>1871.0</v>
      </c>
      <c r="H116" s="3" t="s">
        <v>15204</v>
      </c>
      <c r="I116" s="3" t="s">
        <v>584</v>
      </c>
      <c r="J116" s="4">
        <v>46072.558869189816</v>
      </c>
    </row>
    <row r="117">
      <c r="A117" s="3" t="s">
        <v>15329</v>
      </c>
      <c r="B117" s="20">
        <v>1.0</v>
      </c>
      <c r="C117" s="3" t="s">
        <v>16912</v>
      </c>
      <c r="D117" s="36" t="s">
        <v>16913</v>
      </c>
      <c r="E117" s="3" t="s">
        <v>16565</v>
      </c>
      <c r="F117" s="3" t="s">
        <v>16914</v>
      </c>
      <c r="G117" s="20">
        <v>1872.0</v>
      </c>
      <c r="H117" s="3" t="s">
        <v>15204</v>
      </c>
      <c r="I117" s="3" t="s">
        <v>584</v>
      </c>
      <c r="J117" s="4">
        <v>46072.558869189816</v>
      </c>
    </row>
    <row r="118">
      <c r="A118" s="3" t="s">
        <v>15329</v>
      </c>
      <c r="B118" s="20">
        <v>2.0</v>
      </c>
      <c r="C118" s="3" t="s">
        <v>16915</v>
      </c>
      <c r="D118" s="36" t="s">
        <v>16916</v>
      </c>
      <c r="E118" s="3" t="s">
        <v>16569</v>
      </c>
      <c r="F118" s="3" t="s">
        <v>16917</v>
      </c>
      <c r="G118" s="20">
        <v>1873.0</v>
      </c>
      <c r="H118" s="3" t="s">
        <v>15204</v>
      </c>
      <c r="I118" s="3" t="s">
        <v>584</v>
      </c>
      <c r="J118" s="4">
        <v>46072.558869189816</v>
      </c>
    </row>
    <row r="119">
      <c r="A119" s="3" t="s">
        <v>15333</v>
      </c>
      <c r="B119" s="20">
        <v>0.0</v>
      </c>
      <c r="C119" s="3" t="s">
        <v>16918</v>
      </c>
      <c r="D119" s="36" t="s">
        <v>16919</v>
      </c>
      <c r="E119" s="3" t="s">
        <v>16607</v>
      </c>
      <c r="F119" s="3" t="s">
        <v>16920</v>
      </c>
      <c r="G119" s="20">
        <v>1874.0</v>
      </c>
      <c r="H119" s="3" t="s">
        <v>14548</v>
      </c>
      <c r="I119" s="3" t="s">
        <v>419</v>
      </c>
      <c r="J119" s="4">
        <v>46072.585099108794</v>
      </c>
    </row>
    <row r="120">
      <c r="A120" s="3" t="s">
        <v>16443</v>
      </c>
      <c r="B120" s="20">
        <v>0.0</v>
      </c>
      <c r="C120" s="3" t="s">
        <v>16921</v>
      </c>
      <c r="D120" s="36" t="s">
        <v>16922</v>
      </c>
      <c r="E120" s="3" t="s">
        <v>16565</v>
      </c>
      <c r="F120" s="3" t="s">
        <v>16923</v>
      </c>
      <c r="G120" s="20">
        <v>1875.0</v>
      </c>
      <c r="H120" s="3" t="s">
        <v>15335</v>
      </c>
      <c r="I120" s="3" t="s">
        <v>700</v>
      </c>
      <c r="J120" s="4">
        <v>46072.73031604166</v>
      </c>
    </row>
    <row r="121">
      <c r="A121" s="3" t="s">
        <v>15342</v>
      </c>
      <c r="B121" s="20">
        <v>0.0</v>
      </c>
      <c r="C121" s="3" t="s">
        <v>16924</v>
      </c>
      <c r="D121" s="36" t="s">
        <v>16925</v>
      </c>
      <c r="E121" s="3" t="s">
        <v>16569</v>
      </c>
      <c r="F121" s="3" t="s">
        <v>16926</v>
      </c>
      <c r="G121" s="20">
        <v>1876.0</v>
      </c>
      <c r="H121" s="3" t="s">
        <v>14837</v>
      </c>
      <c r="I121" s="3" t="s">
        <v>529</v>
      </c>
      <c r="J121" s="4">
        <v>46073.41971898148</v>
      </c>
    </row>
    <row r="122">
      <c r="A122" s="3" t="s">
        <v>15342</v>
      </c>
      <c r="B122" s="20">
        <v>1.0</v>
      </c>
      <c r="C122" s="3" t="s">
        <v>16927</v>
      </c>
      <c r="D122" s="36" t="s">
        <v>16928</v>
      </c>
      <c r="E122" s="3" t="s">
        <v>16569</v>
      </c>
      <c r="F122" s="3" t="s">
        <v>16929</v>
      </c>
      <c r="G122" s="20">
        <v>1877.0</v>
      </c>
      <c r="H122" s="3" t="s">
        <v>14837</v>
      </c>
      <c r="I122" s="3" t="s">
        <v>529</v>
      </c>
      <c r="J122" s="4">
        <v>46073.41971898148</v>
      </c>
    </row>
    <row r="123">
      <c r="A123" s="3" t="s">
        <v>15342</v>
      </c>
      <c r="B123" s="20">
        <v>2.0</v>
      </c>
      <c r="C123" s="3" t="s">
        <v>16930</v>
      </c>
      <c r="D123" s="36" t="s">
        <v>16931</v>
      </c>
      <c r="E123" s="3" t="s">
        <v>16607</v>
      </c>
      <c r="F123" s="3" t="s">
        <v>16932</v>
      </c>
      <c r="G123" s="20">
        <v>1878.0</v>
      </c>
      <c r="H123" s="3" t="s">
        <v>14837</v>
      </c>
      <c r="I123" s="3" t="s">
        <v>529</v>
      </c>
      <c r="J123" s="4">
        <v>46073.41971898148</v>
      </c>
    </row>
    <row r="124">
      <c r="A124" s="3" t="s">
        <v>16459</v>
      </c>
      <c r="B124" s="20">
        <v>0.0</v>
      </c>
      <c r="C124" s="3" t="s">
        <v>16933</v>
      </c>
      <c r="D124" s="36" t="s">
        <v>16934</v>
      </c>
      <c r="E124" s="3" t="s">
        <v>16565</v>
      </c>
      <c r="F124" s="3" t="s">
        <v>16935</v>
      </c>
      <c r="G124" s="20">
        <v>1879.0</v>
      </c>
      <c r="H124" s="3" t="s">
        <v>16460</v>
      </c>
      <c r="I124" s="3" t="s">
        <v>443</v>
      </c>
      <c r="J124" s="4">
        <v>46073.46196356481</v>
      </c>
    </row>
    <row r="125">
      <c r="A125" s="3" t="s">
        <v>16459</v>
      </c>
      <c r="B125" s="20">
        <v>1.0</v>
      </c>
      <c r="C125" s="3" t="s">
        <v>16936</v>
      </c>
      <c r="D125" s="36" t="s">
        <v>16937</v>
      </c>
      <c r="E125" s="3" t="s">
        <v>16576</v>
      </c>
      <c r="F125" s="3" t="s">
        <v>16938</v>
      </c>
      <c r="G125" s="20">
        <v>1880.0</v>
      </c>
      <c r="H125" s="3" t="s">
        <v>16460</v>
      </c>
      <c r="I125" s="3" t="s">
        <v>443</v>
      </c>
      <c r="J125" s="4">
        <v>46073.46196356481</v>
      </c>
    </row>
    <row r="126">
      <c r="A126" s="3" t="s">
        <v>16459</v>
      </c>
      <c r="B126" s="20">
        <v>2.0</v>
      </c>
      <c r="C126" s="3" t="s">
        <v>16939</v>
      </c>
      <c r="D126" s="36" t="s">
        <v>16940</v>
      </c>
      <c r="E126" s="3" t="s">
        <v>16565</v>
      </c>
      <c r="F126" s="3" t="s">
        <v>16941</v>
      </c>
      <c r="G126" s="20">
        <v>1881.0</v>
      </c>
      <c r="H126" s="3" t="s">
        <v>16460</v>
      </c>
      <c r="I126" s="3" t="s">
        <v>443</v>
      </c>
      <c r="J126" s="4">
        <v>46073.46196356481</v>
      </c>
    </row>
    <row r="127">
      <c r="A127" s="3" t="s">
        <v>16459</v>
      </c>
      <c r="B127" s="20">
        <v>3.0</v>
      </c>
      <c r="C127" s="3" t="s">
        <v>16942</v>
      </c>
      <c r="D127" s="36" t="s">
        <v>16943</v>
      </c>
      <c r="E127" s="3" t="s">
        <v>16569</v>
      </c>
      <c r="F127" s="3" t="s">
        <v>16944</v>
      </c>
      <c r="G127" s="20">
        <v>1882.0</v>
      </c>
      <c r="H127" s="3" t="s">
        <v>16460</v>
      </c>
      <c r="I127" s="3" t="s">
        <v>443</v>
      </c>
      <c r="J127" s="4">
        <v>46073.46196356481</v>
      </c>
    </row>
    <row r="128">
      <c r="A128" s="3" t="s">
        <v>15347</v>
      </c>
      <c r="B128" s="20">
        <v>0.0</v>
      </c>
      <c r="C128" s="3" t="s">
        <v>16945</v>
      </c>
      <c r="D128" s="36" t="s">
        <v>16946</v>
      </c>
      <c r="E128" s="3" t="s">
        <v>16565</v>
      </c>
      <c r="F128" s="3" t="s">
        <v>16947</v>
      </c>
      <c r="G128" s="20">
        <v>1883.0</v>
      </c>
      <c r="H128" s="3" t="s">
        <v>15065</v>
      </c>
      <c r="I128" s="3" t="s">
        <v>399</v>
      </c>
      <c r="J128" s="4">
        <v>46073.482494502314</v>
      </c>
    </row>
    <row r="129">
      <c r="A129" s="3" t="s">
        <v>15351</v>
      </c>
      <c r="B129" s="20">
        <v>0.0</v>
      </c>
      <c r="C129" s="3" t="s">
        <v>16948</v>
      </c>
      <c r="D129" s="36" t="s">
        <v>16949</v>
      </c>
      <c r="E129" s="3" t="s">
        <v>16565</v>
      </c>
      <c r="F129" s="3" t="s">
        <v>16950</v>
      </c>
      <c r="G129" s="20">
        <v>1884.0</v>
      </c>
      <c r="H129" s="3" t="s">
        <v>14920</v>
      </c>
      <c r="I129" s="3" t="s">
        <v>183</v>
      </c>
      <c r="J129" s="4">
        <v>46073.52484275463</v>
      </c>
    </row>
    <row r="130">
      <c r="A130" s="3" t="s">
        <v>15351</v>
      </c>
      <c r="B130" s="20">
        <v>1.0</v>
      </c>
      <c r="C130" s="3" t="s">
        <v>16951</v>
      </c>
      <c r="D130" s="36" t="s">
        <v>16952</v>
      </c>
      <c r="E130" s="3" t="s">
        <v>16576</v>
      </c>
      <c r="F130" s="3" t="s">
        <v>16953</v>
      </c>
      <c r="G130" s="20">
        <v>1885.0</v>
      </c>
      <c r="H130" s="3" t="s">
        <v>14920</v>
      </c>
      <c r="I130" s="3" t="s">
        <v>183</v>
      </c>
      <c r="J130" s="4">
        <v>46073.52484275463</v>
      </c>
    </row>
    <row r="131">
      <c r="A131" s="3" t="s">
        <v>15351</v>
      </c>
      <c r="B131" s="20">
        <v>2.0</v>
      </c>
      <c r="C131" s="3" t="s">
        <v>16954</v>
      </c>
      <c r="D131" s="36" t="s">
        <v>16955</v>
      </c>
      <c r="E131" s="3" t="s">
        <v>16565</v>
      </c>
      <c r="F131" s="3" t="s">
        <v>16956</v>
      </c>
      <c r="G131" s="20">
        <v>1886.0</v>
      </c>
      <c r="H131" s="3" t="s">
        <v>14920</v>
      </c>
      <c r="I131" s="3" t="s">
        <v>183</v>
      </c>
      <c r="J131" s="4">
        <v>46073.52484275463</v>
      </c>
    </row>
    <row r="132">
      <c r="A132" s="3" t="s">
        <v>15351</v>
      </c>
      <c r="B132" s="20">
        <v>3.0</v>
      </c>
      <c r="C132" s="3" t="s">
        <v>16957</v>
      </c>
      <c r="D132" s="36" t="s">
        <v>16958</v>
      </c>
      <c r="E132" s="3" t="s">
        <v>16569</v>
      </c>
      <c r="F132" s="3" t="s">
        <v>16959</v>
      </c>
      <c r="G132" s="20">
        <v>1887.0</v>
      </c>
      <c r="H132" s="3" t="s">
        <v>14920</v>
      </c>
      <c r="I132" s="3" t="s">
        <v>183</v>
      </c>
      <c r="J132" s="4">
        <v>46073.52484275463</v>
      </c>
    </row>
    <row r="133">
      <c r="A133" s="3" t="s">
        <v>15351</v>
      </c>
      <c r="B133" s="20">
        <v>4.0</v>
      </c>
      <c r="C133" s="3" t="s">
        <v>16960</v>
      </c>
      <c r="D133" s="36" t="s">
        <v>16961</v>
      </c>
      <c r="E133" s="3" t="s">
        <v>16569</v>
      </c>
      <c r="F133" s="3" t="s">
        <v>16962</v>
      </c>
      <c r="G133" s="20">
        <v>1888.0</v>
      </c>
      <c r="H133" s="3" t="s">
        <v>14920</v>
      </c>
      <c r="I133" s="3" t="s">
        <v>183</v>
      </c>
      <c r="J133" s="4">
        <v>46073.52484275463</v>
      </c>
    </row>
    <row r="134">
      <c r="A134" s="3" t="s">
        <v>145</v>
      </c>
      <c r="B134" s="20">
        <v>0.0</v>
      </c>
      <c r="C134" s="3" t="s">
        <v>16963</v>
      </c>
      <c r="D134" s="36" t="s">
        <v>16964</v>
      </c>
      <c r="E134" s="3" t="s">
        <v>16565</v>
      </c>
      <c r="F134" s="3" t="s">
        <v>16965</v>
      </c>
      <c r="G134" s="20">
        <v>1889.0</v>
      </c>
      <c r="H134" s="3" t="s">
        <v>15082</v>
      </c>
      <c r="I134" s="3" t="s">
        <v>144</v>
      </c>
      <c r="J134" s="4">
        <v>46073.56721127315</v>
      </c>
    </row>
    <row r="135">
      <c r="A135" s="3" t="s">
        <v>145</v>
      </c>
      <c r="B135" s="20">
        <v>1.0</v>
      </c>
      <c r="C135" s="3" t="s">
        <v>16966</v>
      </c>
      <c r="D135" s="36" t="s">
        <v>16967</v>
      </c>
      <c r="E135" s="3" t="s">
        <v>16565</v>
      </c>
      <c r="F135" s="3" t="s">
        <v>16968</v>
      </c>
      <c r="G135" s="20">
        <v>1890.0</v>
      </c>
      <c r="H135" s="3" t="s">
        <v>15082</v>
      </c>
      <c r="I135" s="3" t="s">
        <v>144</v>
      </c>
      <c r="J135" s="4">
        <v>46073.56721127315</v>
      </c>
    </row>
    <row r="136">
      <c r="A136" s="3" t="s">
        <v>145</v>
      </c>
      <c r="B136" s="20">
        <v>2.0</v>
      </c>
      <c r="C136" s="3" t="s">
        <v>16969</v>
      </c>
      <c r="D136" s="36" t="s">
        <v>16970</v>
      </c>
      <c r="E136" s="3" t="s">
        <v>16569</v>
      </c>
      <c r="F136" s="3" t="s">
        <v>16971</v>
      </c>
      <c r="G136" s="20">
        <v>1891.0</v>
      </c>
      <c r="H136" s="3" t="s">
        <v>15082</v>
      </c>
      <c r="I136" s="3" t="s">
        <v>144</v>
      </c>
      <c r="J136" s="4">
        <v>46073.56721127315</v>
      </c>
    </row>
    <row r="137">
      <c r="A137" s="3" t="s">
        <v>15362</v>
      </c>
      <c r="B137" s="20">
        <v>0.0</v>
      </c>
      <c r="C137" s="3" t="s">
        <v>16972</v>
      </c>
      <c r="D137" s="36" t="s">
        <v>16973</v>
      </c>
      <c r="E137" s="3" t="s">
        <v>16576</v>
      </c>
      <c r="F137" s="3" t="s">
        <v>16974</v>
      </c>
      <c r="G137" s="20">
        <v>1892.0</v>
      </c>
      <c r="H137" s="3" t="s">
        <v>14828</v>
      </c>
      <c r="I137" s="3" t="s">
        <v>138</v>
      </c>
      <c r="J137" s="4">
        <v>46076.646793935186</v>
      </c>
    </row>
    <row r="138">
      <c r="A138" s="3" t="s">
        <v>15362</v>
      </c>
      <c r="B138" s="20">
        <v>1.0</v>
      </c>
      <c r="C138" s="3" t="s">
        <v>16975</v>
      </c>
      <c r="D138" s="36" t="s">
        <v>16976</v>
      </c>
      <c r="E138" s="3" t="s">
        <v>16565</v>
      </c>
      <c r="F138" s="3" t="s">
        <v>16977</v>
      </c>
      <c r="G138" s="20">
        <v>1893.0</v>
      </c>
      <c r="H138" s="3" t="s">
        <v>14828</v>
      </c>
      <c r="I138" s="3" t="s">
        <v>138</v>
      </c>
      <c r="J138" s="4">
        <v>46076.646793935186</v>
      </c>
    </row>
    <row r="139">
      <c r="A139" s="3" t="s">
        <v>15362</v>
      </c>
      <c r="B139" s="20">
        <v>2.0</v>
      </c>
      <c r="C139" s="3" t="s">
        <v>16978</v>
      </c>
      <c r="D139" s="36" t="s">
        <v>16979</v>
      </c>
      <c r="E139" s="3" t="s">
        <v>16565</v>
      </c>
      <c r="F139" s="3" t="s">
        <v>16980</v>
      </c>
      <c r="G139" s="20">
        <v>1894.0</v>
      </c>
      <c r="H139" s="3" t="s">
        <v>14828</v>
      </c>
      <c r="I139" s="3" t="s">
        <v>138</v>
      </c>
      <c r="J139" s="4">
        <v>46076.646793935186</v>
      </c>
    </row>
    <row r="140">
      <c r="A140" s="3" t="s">
        <v>15362</v>
      </c>
      <c r="B140" s="20">
        <v>3.0</v>
      </c>
      <c r="C140" s="3" t="s">
        <v>16981</v>
      </c>
      <c r="D140" s="36" t="s">
        <v>16982</v>
      </c>
      <c r="E140" s="3" t="s">
        <v>16569</v>
      </c>
      <c r="F140" s="3" t="s">
        <v>16983</v>
      </c>
      <c r="G140" s="20">
        <v>1895.0</v>
      </c>
      <c r="H140" s="3" t="s">
        <v>14828</v>
      </c>
      <c r="I140" s="3" t="s">
        <v>138</v>
      </c>
      <c r="J140" s="4">
        <v>46076.646793935186</v>
      </c>
    </row>
    <row r="141">
      <c r="A141" s="3" t="s">
        <v>15366</v>
      </c>
      <c r="B141" s="20">
        <v>0.0</v>
      </c>
      <c r="C141" s="3" t="s">
        <v>16984</v>
      </c>
      <c r="D141" s="36" t="s">
        <v>16985</v>
      </c>
      <c r="E141" s="3" t="s">
        <v>16576</v>
      </c>
      <c r="F141" s="3" t="s">
        <v>16986</v>
      </c>
      <c r="G141" s="20">
        <v>1896.0</v>
      </c>
      <c r="H141" s="3" t="s">
        <v>16498</v>
      </c>
      <c r="I141" s="3" t="s">
        <v>183</v>
      </c>
      <c r="J141" s="4">
        <v>46077.56285457176</v>
      </c>
    </row>
    <row r="142">
      <c r="A142" s="3" t="s">
        <v>15366</v>
      </c>
      <c r="B142" s="20">
        <v>1.0</v>
      </c>
      <c r="C142" s="3" t="s">
        <v>16987</v>
      </c>
      <c r="D142" s="36" t="s">
        <v>16988</v>
      </c>
      <c r="E142" s="3" t="s">
        <v>16565</v>
      </c>
      <c r="F142" s="3" t="s">
        <v>16989</v>
      </c>
      <c r="G142" s="20">
        <v>1897.0</v>
      </c>
      <c r="H142" s="3" t="s">
        <v>16498</v>
      </c>
      <c r="I142" s="3" t="s">
        <v>183</v>
      </c>
      <c r="J142" s="4">
        <v>46077.56285457176</v>
      </c>
    </row>
    <row r="143">
      <c r="A143" s="3" t="s">
        <v>139</v>
      </c>
      <c r="B143" s="20">
        <v>0.0</v>
      </c>
      <c r="C143" s="3" t="s">
        <v>16990</v>
      </c>
      <c r="D143" s="36" t="s">
        <v>16991</v>
      </c>
      <c r="E143" s="3" t="s">
        <v>16565</v>
      </c>
      <c r="F143" s="3" t="s">
        <v>16992</v>
      </c>
      <c r="G143" s="20">
        <v>1898.0</v>
      </c>
      <c r="H143" s="3" t="s">
        <v>14828</v>
      </c>
      <c r="I143" s="3" t="s">
        <v>138</v>
      </c>
      <c r="J143" s="4">
        <v>46083.63851344907</v>
      </c>
    </row>
    <row r="144">
      <c r="A144" s="3" t="s">
        <v>139</v>
      </c>
      <c r="B144" s="20">
        <v>1.0</v>
      </c>
      <c r="C144" s="3" t="s">
        <v>16993</v>
      </c>
      <c r="D144" s="36" t="s">
        <v>16994</v>
      </c>
      <c r="E144" s="3" t="s">
        <v>16569</v>
      </c>
      <c r="F144" s="3" t="s">
        <v>16995</v>
      </c>
      <c r="G144" s="20">
        <v>1899.0</v>
      </c>
      <c r="H144" s="3" t="s">
        <v>14828</v>
      </c>
      <c r="I144" s="3" t="s">
        <v>138</v>
      </c>
      <c r="J144" s="4">
        <v>46083.63851344907</v>
      </c>
    </row>
    <row r="145">
      <c r="A145" s="3" t="s">
        <v>139</v>
      </c>
      <c r="B145" s="20">
        <v>2.0</v>
      </c>
      <c r="C145" s="3" t="s">
        <v>16996</v>
      </c>
      <c r="D145" s="36" t="s">
        <v>16997</v>
      </c>
      <c r="E145" s="3" t="s">
        <v>16565</v>
      </c>
      <c r="F145" s="3" t="s">
        <v>16998</v>
      </c>
      <c r="G145" s="20">
        <v>1900.0</v>
      </c>
      <c r="H145" s="3" t="s">
        <v>14828</v>
      </c>
      <c r="I145" s="3" t="s">
        <v>138</v>
      </c>
      <c r="J145" s="4">
        <v>46083.63851344907</v>
      </c>
    </row>
    <row r="146">
      <c r="A146" s="3" t="s">
        <v>139</v>
      </c>
      <c r="B146" s="20">
        <v>3.0</v>
      </c>
      <c r="C146" s="3" t="s">
        <v>16999</v>
      </c>
      <c r="D146" s="36" t="s">
        <v>17000</v>
      </c>
      <c r="E146" s="3" t="s">
        <v>16569</v>
      </c>
      <c r="F146" s="3" t="s">
        <v>17001</v>
      </c>
      <c r="G146" s="20">
        <v>1901.0</v>
      </c>
      <c r="H146" s="3" t="s">
        <v>14828</v>
      </c>
      <c r="I146" s="3" t="s">
        <v>138</v>
      </c>
      <c r="J146" s="4">
        <v>46083.63851344907</v>
      </c>
    </row>
    <row r="147">
      <c r="A147" s="3" t="s">
        <v>139</v>
      </c>
      <c r="B147" s="20">
        <v>4.0</v>
      </c>
      <c r="C147" s="3" t="s">
        <v>17002</v>
      </c>
      <c r="D147" s="36" t="s">
        <v>17003</v>
      </c>
      <c r="E147" s="3" t="s">
        <v>16569</v>
      </c>
      <c r="F147" s="3" t="s">
        <v>17004</v>
      </c>
      <c r="G147" s="20">
        <v>1902.0</v>
      </c>
      <c r="H147" s="3" t="s">
        <v>14828</v>
      </c>
      <c r="I147" s="3" t="s">
        <v>138</v>
      </c>
      <c r="J147" s="4">
        <v>46083.63851344907</v>
      </c>
    </row>
    <row r="148">
      <c r="A148" s="3" t="s">
        <v>165</v>
      </c>
      <c r="B148" s="20">
        <v>0.0</v>
      </c>
      <c r="C148" s="3" t="s">
        <v>17005</v>
      </c>
      <c r="D148" s="36" t="s">
        <v>17006</v>
      </c>
      <c r="E148" s="3" t="s">
        <v>16565</v>
      </c>
      <c r="F148" s="3" t="s">
        <v>17007</v>
      </c>
      <c r="G148" s="20">
        <v>1903.0</v>
      </c>
      <c r="H148" s="3" t="s">
        <v>14490</v>
      </c>
      <c r="I148" s="3" t="s">
        <v>164</v>
      </c>
      <c r="J148" s="4">
        <v>46084.57526935185</v>
      </c>
    </row>
    <row r="149">
      <c r="A149" s="3" t="s">
        <v>165</v>
      </c>
      <c r="B149" s="20">
        <v>1.0</v>
      </c>
      <c r="C149" s="3" t="s">
        <v>17008</v>
      </c>
      <c r="D149" s="36" t="s">
        <v>17009</v>
      </c>
      <c r="E149" s="3" t="s">
        <v>16565</v>
      </c>
      <c r="F149" s="3" t="s">
        <v>17010</v>
      </c>
      <c r="G149" s="20">
        <v>1904.0</v>
      </c>
      <c r="H149" s="3" t="s">
        <v>14490</v>
      </c>
      <c r="I149" s="3" t="s">
        <v>164</v>
      </c>
      <c r="J149" s="4">
        <v>46084.57526935185</v>
      </c>
    </row>
    <row r="150">
      <c r="A150" s="3" t="s">
        <v>165</v>
      </c>
      <c r="B150" s="20">
        <v>2.0</v>
      </c>
      <c r="C150" s="3" t="s">
        <v>17011</v>
      </c>
      <c r="D150" s="36" t="s">
        <v>17012</v>
      </c>
      <c r="E150" s="3" t="s">
        <v>16569</v>
      </c>
      <c r="F150" s="3" t="s">
        <v>17013</v>
      </c>
      <c r="G150" s="20">
        <v>1905.0</v>
      </c>
      <c r="H150" s="3" t="s">
        <v>14490</v>
      </c>
      <c r="I150" s="3" t="s">
        <v>164</v>
      </c>
      <c r="J150" s="4">
        <v>46084.57526935185</v>
      </c>
    </row>
    <row r="151">
      <c r="A151" s="3" t="s">
        <v>165</v>
      </c>
      <c r="B151" s="20">
        <v>3.0</v>
      </c>
      <c r="C151" s="3" t="s">
        <v>17014</v>
      </c>
      <c r="D151" s="36" t="s">
        <v>17015</v>
      </c>
      <c r="E151" s="3" t="s">
        <v>16607</v>
      </c>
      <c r="F151" s="3" t="s">
        <v>17016</v>
      </c>
      <c r="G151" s="20">
        <v>1906.0</v>
      </c>
      <c r="H151" s="3" t="s">
        <v>14490</v>
      </c>
      <c r="I151" s="3" t="s">
        <v>164</v>
      </c>
      <c r="J151" s="4">
        <v>46084.57526935185</v>
      </c>
    </row>
    <row r="152">
      <c r="A152" s="3" t="s">
        <v>184</v>
      </c>
      <c r="B152" s="20">
        <v>0.0</v>
      </c>
      <c r="C152" s="3" t="s">
        <v>17017</v>
      </c>
      <c r="D152" s="36" t="s">
        <v>17018</v>
      </c>
      <c r="E152" s="3" t="s">
        <v>16576</v>
      </c>
      <c r="F152" s="3" t="s">
        <v>17019</v>
      </c>
      <c r="G152" s="20">
        <v>1907.0</v>
      </c>
      <c r="H152" s="3" t="s">
        <v>15389</v>
      </c>
      <c r="I152" s="3" t="s">
        <v>183</v>
      </c>
      <c r="J152" s="4">
        <v>46084.59673895834</v>
      </c>
    </row>
    <row r="153">
      <c r="A153" s="3" t="s">
        <v>184</v>
      </c>
      <c r="B153" s="20">
        <v>1.0</v>
      </c>
      <c r="C153" s="3" t="s">
        <v>17020</v>
      </c>
      <c r="D153" s="36" t="s">
        <v>17021</v>
      </c>
      <c r="E153" s="3" t="s">
        <v>16565</v>
      </c>
      <c r="F153" s="3" t="s">
        <v>17022</v>
      </c>
      <c r="G153" s="20">
        <v>1908.0</v>
      </c>
      <c r="H153" s="3" t="s">
        <v>15389</v>
      </c>
      <c r="I153" s="3" t="s">
        <v>183</v>
      </c>
      <c r="J153" s="4">
        <v>46084.59673895834</v>
      </c>
    </row>
    <row r="154">
      <c r="A154" s="3" t="s">
        <v>190</v>
      </c>
      <c r="B154" s="20">
        <v>0.0</v>
      </c>
      <c r="C154" s="3" t="s">
        <v>17023</v>
      </c>
      <c r="D154" s="36" t="s">
        <v>17024</v>
      </c>
      <c r="E154" s="3" t="s">
        <v>16565</v>
      </c>
      <c r="F154" s="3" t="s">
        <v>17025</v>
      </c>
      <c r="G154" s="20">
        <v>1909.0</v>
      </c>
      <c r="H154" s="3" t="s">
        <v>15157</v>
      </c>
      <c r="I154" s="3" t="s">
        <v>189</v>
      </c>
      <c r="J154" s="4">
        <v>46084.610549861114</v>
      </c>
    </row>
    <row r="155">
      <c r="A155" s="3" t="s">
        <v>190</v>
      </c>
      <c r="B155" s="20">
        <v>1.0</v>
      </c>
      <c r="C155" s="3" t="s">
        <v>17026</v>
      </c>
      <c r="D155" s="36" t="s">
        <v>17027</v>
      </c>
      <c r="E155" s="3" t="s">
        <v>16565</v>
      </c>
      <c r="F155" s="3" t="s">
        <v>17028</v>
      </c>
      <c r="G155" s="20">
        <v>1910.0</v>
      </c>
      <c r="H155" s="3" t="s">
        <v>15157</v>
      </c>
      <c r="I155" s="3" t="s">
        <v>189</v>
      </c>
      <c r="J155" s="4">
        <v>46084.610549861114</v>
      </c>
    </row>
    <row r="156">
      <c r="A156" s="3" t="s">
        <v>190</v>
      </c>
      <c r="B156" s="20">
        <v>2.0</v>
      </c>
      <c r="C156" s="3" t="s">
        <v>17029</v>
      </c>
      <c r="D156" s="36" t="s">
        <v>17030</v>
      </c>
      <c r="E156" s="3" t="s">
        <v>16569</v>
      </c>
      <c r="F156" s="3" t="s">
        <v>17031</v>
      </c>
      <c r="G156" s="20">
        <v>1911.0</v>
      </c>
      <c r="H156" s="3" t="s">
        <v>15157</v>
      </c>
      <c r="I156" s="3" t="s">
        <v>189</v>
      </c>
      <c r="J156" s="4">
        <v>46084.610549861114</v>
      </c>
    </row>
    <row r="157">
      <c r="A157" s="3" t="s">
        <v>190</v>
      </c>
      <c r="B157" s="20">
        <v>3.0</v>
      </c>
      <c r="C157" s="3" t="s">
        <v>17032</v>
      </c>
      <c r="D157" s="36" t="s">
        <v>17033</v>
      </c>
      <c r="E157" s="3" t="s">
        <v>16569</v>
      </c>
      <c r="F157" s="3" t="s">
        <v>17034</v>
      </c>
      <c r="G157" s="20">
        <v>1912.0</v>
      </c>
      <c r="H157" s="3" t="s">
        <v>15157</v>
      </c>
      <c r="I157" s="3" t="s">
        <v>189</v>
      </c>
      <c r="J157" s="4">
        <v>46084.610549861114</v>
      </c>
    </row>
    <row r="158">
      <c r="A158" s="3" t="s">
        <v>221</v>
      </c>
      <c r="B158" s="20">
        <v>0.0</v>
      </c>
      <c r="C158" s="3" t="s">
        <v>17035</v>
      </c>
      <c r="D158" s="36" t="s">
        <v>17036</v>
      </c>
      <c r="E158" s="3" t="s">
        <v>16565</v>
      </c>
      <c r="F158" s="3" t="s">
        <v>17037</v>
      </c>
      <c r="G158" s="20">
        <v>1913.0</v>
      </c>
      <c r="H158" s="3" t="s">
        <v>15109</v>
      </c>
      <c r="I158" s="3" t="s">
        <v>220</v>
      </c>
      <c r="J158" s="4">
        <v>46084.65033186343</v>
      </c>
    </row>
    <row r="159">
      <c r="A159" s="3" t="s">
        <v>221</v>
      </c>
      <c r="B159" s="20">
        <v>1.0</v>
      </c>
      <c r="C159" s="3" t="s">
        <v>17038</v>
      </c>
      <c r="D159" s="36" t="s">
        <v>17039</v>
      </c>
      <c r="E159" s="3" t="s">
        <v>16569</v>
      </c>
      <c r="F159" s="3" t="s">
        <v>17040</v>
      </c>
      <c r="G159" s="20">
        <v>1914.0</v>
      </c>
      <c r="H159" s="3" t="s">
        <v>15109</v>
      </c>
      <c r="I159" s="3" t="s">
        <v>220</v>
      </c>
      <c r="J159" s="4">
        <v>46084.65033186343</v>
      </c>
    </row>
    <row r="160">
      <c r="A160" s="3" t="s">
        <v>243</v>
      </c>
      <c r="B160" s="20">
        <v>0.0</v>
      </c>
      <c r="C160" s="3" t="s">
        <v>17041</v>
      </c>
      <c r="D160" s="36" t="s">
        <v>17042</v>
      </c>
      <c r="E160" s="3" t="s">
        <v>16565</v>
      </c>
      <c r="F160" s="3" t="s">
        <v>17043</v>
      </c>
      <c r="G160" s="20">
        <v>1915.0</v>
      </c>
      <c r="H160" s="3" t="s">
        <v>15401</v>
      </c>
      <c r="I160" s="3" t="s">
        <v>242</v>
      </c>
      <c r="J160" s="4">
        <v>46084.672911076384</v>
      </c>
    </row>
    <row r="161">
      <c r="A161" s="3" t="s">
        <v>243</v>
      </c>
      <c r="B161" s="20">
        <v>1.0</v>
      </c>
      <c r="C161" s="3" t="s">
        <v>17044</v>
      </c>
      <c r="D161" s="36" t="s">
        <v>17045</v>
      </c>
      <c r="E161" s="3" t="s">
        <v>16569</v>
      </c>
      <c r="F161" s="3" t="s">
        <v>17046</v>
      </c>
      <c r="G161" s="20">
        <v>1916.0</v>
      </c>
      <c r="H161" s="3" t="s">
        <v>15401</v>
      </c>
      <c r="I161" s="3" t="s">
        <v>242</v>
      </c>
      <c r="J161" s="4">
        <v>46084.672911076384</v>
      </c>
    </row>
    <row r="162">
      <c r="A162" s="3" t="s">
        <v>243</v>
      </c>
      <c r="B162" s="20">
        <v>2.0</v>
      </c>
      <c r="C162" s="3" t="s">
        <v>17047</v>
      </c>
      <c r="D162" s="36" t="s">
        <v>17048</v>
      </c>
      <c r="E162" s="3" t="s">
        <v>16565</v>
      </c>
      <c r="F162" s="3" t="s">
        <v>17049</v>
      </c>
      <c r="G162" s="20">
        <v>1917.0</v>
      </c>
      <c r="H162" s="3" t="s">
        <v>15401</v>
      </c>
      <c r="I162" s="3" t="s">
        <v>242</v>
      </c>
      <c r="J162" s="4">
        <v>46084.672911076384</v>
      </c>
    </row>
    <row r="163">
      <c r="A163" s="3" t="s">
        <v>243</v>
      </c>
      <c r="B163" s="20">
        <v>3.0</v>
      </c>
      <c r="C163" s="3" t="s">
        <v>17050</v>
      </c>
      <c r="D163" s="36" t="s">
        <v>17051</v>
      </c>
      <c r="E163" s="3" t="s">
        <v>16565</v>
      </c>
      <c r="F163" s="3" t="s">
        <v>17052</v>
      </c>
      <c r="G163" s="20">
        <v>1918.0</v>
      </c>
      <c r="H163" s="3" t="s">
        <v>15401</v>
      </c>
      <c r="I163" s="3" t="s">
        <v>242</v>
      </c>
      <c r="J163" s="4">
        <v>46084.672911076384</v>
      </c>
    </row>
    <row r="164">
      <c r="A164" s="3" t="s">
        <v>243</v>
      </c>
      <c r="B164" s="20">
        <v>4.0</v>
      </c>
      <c r="C164" s="3" t="s">
        <v>17053</v>
      </c>
      <c r="D164" s="36" t="s">
        <v>17054</v>
      </c>
      <c r="E164" s="3" t="s">
        <v>16607</v>
      </c>
      <c r="F164" s="3" t="s">
        <v>17055</v>
      </c>
      <c r="G164" s="20">
        <v>1919.0</v>
      </c>
      <c r="H164" s="3" t="s">
        <v>15401</v>
      </c>
      <c r="I164" s="3" t="s">
        <v>242</v>
      </c>
      <c r="J164" s="4">
        <v>46084.672911076384</v>
      </c>
    </row>
    <row r="165">
      <c r="A165" s="3" t="s">
        <v>256</v>
      </c>
      <c r="B165" s="20">
        <v>0.0</v>
      </c>
      <c r="C165" s="3" t="s">
        <v>17056</v>
      </c>
      <c r="D165" s="36" t="s">
        <v>17057</v>
      </c>
      <c r="E165" s="3" t="s">
        <v>16565</v>
      </c>
      <c r="F165" s="3" t="s">
        <v>17058</v>
      </c>
      <c r="G165" s="20">
        <v>1920.0</v>
      </c>
      <c r="H165" s="3" t="s">
        <v>15076</v>
      </c>
      <c r="J165" s="4">
        <v>46085.462178333335</v>
      </c>
    </row>
    <row r="166">
      <c r="A166" s="3" t="s">
        <v>256</v>
      </c>
      <c r="B166" s="20">
        <v>1.0</v>
      </c>
      <c r="C166" s="3" t="s">
        <v>17059</v>
      </c>
      <c r="D166" s="36" t="s">
        <v>17060</v>
      </c>
      <c r="E166" s="3" t="s">
        <v>16565</v>
      </c>
      <c r="F166" s="3" t="s">
        <v>17061</v>
      </c>
      <c r="G166" s="20">
        <v>1921.0</v>
      </c>
      <c r="H166" s="3" t="s">
        <v>15076</v>
      </c>
      <c r="J166" s="4">
        <v>46085.462178333335</v>
      </c>
    </row>
    <row r="167">
      <c r="A167" s="3" t="s">
        <v>263</v>
      </c>
      <c r="B167" s="20">
        <v>0.0</v>
      </c>
      <c r="C167" s="3" t="s">
        <v>17062</v>
      </c>
      <c r="D167" s="36" t="s">
        <v>17063</v>
      </c>
      <c r="E167" s="3" t="s">
        <v>16576</v>
      </c>
      <c r="F167" s="3" t="s">
        <v>17064</v>
      </c>
      <c r="G167" s="20">
        <v>1922.0</v>
      </c>
      <c r="H167" s="3" t="s">
        <v>15049</v>
      </c>
      <c r="J167" s="4">
        <v>46085.48539084491</v>
      </c>
    </row>
    <row r="168">
      <c r="A168" s="3" t="s">
        <v>263</v>
      </c>
      <c r="B168" s="20">
        <v>1.0</v>
      </c>
      <c r="C168" s="3" t="s">
        <v>17065</v>
      </c>
      <c r="D168" s="36" t="s">
        <v>17066</v>
      </c>
      <c r="E168" s="3" t="s">
        <v>16565</v>
      </c>
      <c r="F168" s="3" t="s">
        <v>17067</v>
      </c>
      <c r="G168" s="20">
        <v>1923.0</v>
      </c>
      <c r="H168" s="3" t="s">
        <v>15049</v>
      </c>
      <c r="J168" s="4">
        <v>46085.48539084491</v>
      </c>
    </row>
    <row r="169">
      <c r="A169" s="3" t="s">
        <v>263</v>
      </c>
      <c r="B169" s="20">
        <v>2.0</v>
      </c>
      <c r="C169" s="3" t="s">
        <v>17068</v>
      </c>
      <c r="D169" s="36" t="s">
        <v>17069</v>
      </c>
      <c r="E169" s="3" t="s">
        <v>16565</v>
      </c>
      <c r="F169" s="3" t="s">
        <v>17070</v>
      </c>
      <c r="G169" s="20">
        <v>1924.0</v>
      </c>
      <c r="H169" s="3" t="s">
        <v>15049</v>
      </c>
      <c r="J169" s="4">
        <v>46085.48539084491</v>
      </c>
    </row>
    <row r="170">
      <c r="A170" s="3" t="s">
        <v>263</v>
      </c>
      <c r="B170" s="20">
        <v>3.0</v>
      </c>
      <c r="C170" s="3" t="s">
        <v>17071</v>
      </c>
      <c r="D170" s="36" t="s">
        <v>17072</v>
      </c>
      <c r="E170" s="3" t="s">
        <v>16569</v>
      </c>
      <c r="F170" s="3" t="s">
        <v>17073</v>
      </c>
      <c r="G170" s="20">
        <v>1925.0</v>
      </c>
      <c r="H170" s="3" t="s">
        <v>15049</v>
      </c>
      <c r="J170" s="4">
        <v>46085.48539084491</v>
      </c>
    </row>
    <row r="171">
      <c r="A171" s="3" t="s">
        <v>263</v>
      </c>
      <c r="B171" s="20">
        <v>4.0</v>
      </c>
      <c r="C171" s="3" t="s">
        <v>17074</v>
      </c>
      <c r="D171" s="36" t="s">
        <v>17075</v>
      </c>
      <c r="E171" s="3" t="s">
        <v>16569</v>
      </c>
      <c r="F171" s="3" t="s">
        <v>17076</v>
      </c>
      <c r="G171" s="20">
        <v>1926.0</v>
      </c>
      <c r="H171" s="3" t="s">
        <v>15049</v>
      </c>
      <c r="J171" s="4">
        <v>46085.48539084491</v>
      </c>
    </row>
    <row r="172">
      <c r="A172" s="3" t="s">
        <v>263</v>
      </c>
      <c r="B172" s="20">
        <v>5.0</v>
      </c>
      <c r="C172" s="3" t="s">
        <v>17077</v>
      </c>
      <c r="D172" s="36" t="s">
        <v>17078</v>
      </c>
      <c r="E172" s="3" t="s">
        <v>16607</v>
      </c>
      <c r="F172" s="3" t="s">
        <v>17079</v>
      </c>
      <c r="G172" s="20">
        <v>1927.0</v>
      </c>
      <c r="H172" s="3" t="s">
        <v>15049</v>
      </c>
      <c r="J172" s="4">
        <v>46085.48539084491</v>
      </c>
    </row>
    <row r="173">
      <c r="A173" s="3" t="s">
        <v>269</v>
      </c>
      <c r="B173" s="20">
        <v>0.0</v>
      </c>
      <c r="C173" s="3" t="s">
        <v>17080</v>
      </c>
      <c r="D173" s="36" t="s">
        <v>17081</v>
      </c>
      <c r="E173" s="3" t="s">
        <v>16565</v>
      </c>
      <c r="F173" s="3" t="s">
        <v>17082</v>
      </c>
      <c r="G173" s="20">
        <v>1928.0</v>
      </c>
      <c r="H173" s="3" t="s">
        <v>15045</v>
      </c>
      <c r="J173" s="4">
        <v>46085.929425636576</v>
      </c>
    </row>
    <row r="174">
      <c r="A174" s="3" t="s">
        <v>269</v>
      </c>
      <c r="B174" s="20">
        <v>1.0</v>
      </c>
      <c r="C174" s="3" t="s">
        <v>17083</v>
      </c>
      <c r="D174" s="36" t="s">
        <v>17084</v>
      </c>
      <c r="E174" s="3" t="s">
        <v>16565</v>
      </c>
      <c r="F174" s="3" t="s">
        <v>17085</v>
      </c>
      <c r="G174" s="20">
        <v>1929.0</v>
      </c>
      <c r="H174" s="3" t="s">
        <v>15045</v>
      </c>
      <c r="J174" s="4">
        <v>46085.929425636576</v>
      </c>
    </row>
    <row r="175">
      <c r="A175" s="3" t="s">
        <v>269</v>
      </c>
      <c r="B175" s="20">
        <v>2.0</v>
      </c>
      <c r="C175" s="3" t="s">
        <v>17086</v>
      </c>
      <c r="D175" s="36" t="s">
        <v>17087</v>
      </c>
      <c r="E175" s="3" t="s">
        <v>16569</v>
      </c>
      <c r="F175" s="3" t="s">
        <v>17088</v>
      </c>
      <c r="G175" s="20">
        <v>1930.0</v>
      </c>
      <c r="H175" s="3" t="s">
        <v>15045</v>
      </c>
      <c r="J175" s="4">
        <v>46085.929425636576</v>
      </c>
    </row>
    <row r="176">
      <c r="A176" s="3" t="s">
        <v>269</v>
      </c>
      <c r="B176" s="20">
        <v>3.0</v>
      </c>
      <c r="C176" s="3" t="s">
        <v>17089</v>
      </c>
      <c r="D176" s="36" t="s">
        <v>17090</v>
      </c>
      <c r="E176" s="3" t="s">
        <v>16607</v>
      </c>
      <c r="F176" s="3" t="s">
        <v>17091</v>
      </c>
      <c r="G176" s="20">
        <v>1931.0</v>
      </c>
      <c r="H176" s="3" t="s">
        <v>15045</v>
      </c>
      <c r="J176" s="4">
        <v>46085.929425636576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14396</v>
      </c>
      <c r="B1" s="37" t="s">
        <v>16558</v>
      </c>
      <c r="C1" s="37" t="s">
        <v>122</v>
      </c>
      <c r="D1" s="37" t="s">
        <v>14383</v>
      </c>
      <c r="E1" s="37" t="s">
        <v>17092</v>
      </c>
      <c r="F1" s="37" t="s">
        <v>16562</v>
      </c>
    </row>
    <row r="2">
      <c r="A2" s="3" t="s">
        <v>15074</v>
      </c>
      <c r="B2" s="20">
        <v>0.0</v>
      </c>
      <c r="C2" s="3" t="s">
        <v>17093</v>
      </c>
      <c r="D2" s="36" t="s">
        <v>17094</v>
      </c>
      <c r="E2" s="3" t="s">
        <v>17095</v>
      </c>
      <c r="F2" s="4">
        <v>46049.98290300926</v>
      </c>
    </row>
    <row r="3">
      <c r="A3" s="3" t="s">
        <v>15074</v>
      </c>
      <c r="B3" s="20">
        <v>1.0</v>
      </c>
      <c r="C3" s="3" t="s">
        <v>17096</v>
      </c>
      <c r="D3" s="36" t="s">
        <v>17097</v>
      </c>
      <c r="E3" s="3" t="s">
        <v>17095</v>
      </c>
      <c r="F3" s="4">
        <v>46049.98290300926</v>
      </c>
    </row>
    <row r="4">
      <c r="A4" s="3" t="s">
        <v>15074</v>
      </c>
      <c r="B4" s="20">
        <v>2.0</v>
      </c>
      <c r="C4" s="3" t="s">
        <v>17098</v>
      </c>
      <c r="D4" s="36" t="s">
        <v>17099</v>
      </c>
      <c r="E4" s="3" t="s">
        <v>17095</v>
      </c>
      <c r="F4" s="4">
        <v>46049.98290300926</v>
      </c>
    </row>
    <row r="5">
      <c r="A5" s="3" t="s">
        <v>15074</v>
      </c>
      <c r="B5" s="20">
        <v>3.0</v>
      </c>
      <c r="C5" s="3" t="s">
        <v>17100</v>
      </c>
      <c r="D5" s="36" t="s">
        <v>17101</v>
      </c>
      <c r="E5" s="3" t="s">
        <v>17095</v>
      </c>
      <c r="F5" s="4">
        <v>46049.98290300926</v>
      </c>
    </row>
    <row r="6">
      <c r="A6" s="3" t="s">
        <v>15074</v>
      </c>
      <c r="B6" s="20">
        <v>4.0</v>
      </c>
      <c r="C6" s="3" t="s">
        <v>17102</v>
      </c>
      <c r="D6" s="36" t="s">
        <v>17103</v>
      </c>
      <c r="F6" s="4">
        <v>46049.98290300926</v>
      </c>
    </row>
    <row r="7">
      <c r="A7" s="3" t="s">
        <v>15074</v>
      </c>
      <c r="B7" s="20">
        <v>5.0</v>
      </c>
      <c r="C7" s="3" t="s">
        <v>17104</v>
      </c>
      <c r="D7" s="36" t="s">
        <v>17105</v>
      </c>
      <c r="E7" s="3" t="s">
        <v>17095</v>
      </c>
      <c r="F7" s="4">
        <v>46049.98290300926</v>
      </c>
    </row>
    <row r="8">
      <c r="A8" s="3" t="s">
        <v>15074</v>
      </c>
      <c r="B8" s="20">
        <v>6.0</v>
      </c>
      <c r="C8" s="3" t="s">
        <v>17106</v>
      </c>
      <c r="D8" s="36" t="s">
        <v>17107</v>
      </c>
      <c r="F8" s="4">
        <v>46049.98290300926</v>
      </c>
    </row>
    <row r="9">
      <c r="A9" s="3" t="s">
        <v>15074</v>
      </c>
      <c r="B9" s="20">
        <v>0.0</v>
      </c>
      <c r="C9" s="3" t="s">
        <v>17108</v>
      </c>
      <c r="D9" s="36" t="s">
        <v>17109</v>
      </c>
      <c r="E9" s="3" t="s">
        <v>17095</v>
      </c>
      <c r="F9" s="4">
        <v>46049.98536980324</v>
      </c>
    </row>
    <row r="10">
      <c r="A10" s="3" t="s">
        <v>15074</v>
      </c>
      <c r="B10" s="20">
        <v>1.0</v>
      </c>
      <c r="C10" s="3" t="s">
        <v>16605</v>
      </c>
      <c r="D10" s="36" t="s">
        <v>17110</v>
      </c>
      <c r="E10" s="3" t="s">
        <v>17095</v>
      </c>
      <c r="F10" s="4">
        <v>46049.98536980324</v>
      </c>
    </row>
    <row r="11">
      <c r="A11" s="3" t="s">
        <v>15074</v>
      </c>
      <c r="B11" s="20">
        <v>2.0</v>
      </c>
      <c r="C11" s="3" t="s">
        <v>17111</v>
      </c>
      <c r="D11" s="36" t="s">
        <v>17112</v>
      </c>
      <c r="E11" s="3" t="s">
        <v>17095</v>
      </c>
      <c r="F11" s="4">
        <v>46049.98536980324</v>
      </c>
    </row>
    <row r="12">
      <c r="A12" s="3" t="s">
        <v>15074</v>
      </c>
      <c r="B12" s="20">
        <v>3.0</v>
      </c>
      <c r="C12" s="3" t="s">
        <v>17113</v>
      </c>
      <c r="D12" s="36" t="s">
        <v>17114</v>
      </c>
      <c r="E12" s="3" t="s">
        <v>17095</v>
      </c>
      <c r="F12" s="4">
        <v>46049.98536980324</v>
      </c>
    </row>
    <row r="13">
      <c r="A13" s="3" t="s">
        <v>15074</v>
      </c>
      <c r="B13" s="20">
        <v>4.0</v>
      </c>
      <c r="C13" s="3" t="s">
        <v>17106</v>
      </c>
      <c r="D13" s="36" t="s">
        <v>17115</v>
      </c>
      <c r="E13" s="3" t="s">
        <v>17095</v>
      </c>
      <c r="F13" s="4">
        <v>46049.98536980324</v>
      </c>
    </row>
    <row r="14">
      <c r="A14" s="3" t="s">
        <v>15093</v>
      </c>
      <c r="B14" s="20">
        <v>0.0</v>
      </c>
      <c r="C14" s="3" t="s">
        <v>17116</v>
      </c>
      <c r="D14" s="36" t="s">
        <v>17117</v>
      </c>
      <c r="E14" s="3" t="s">
        <v>17118</v>
      </c>
      <c r="F14" s="4">
        <v>46050.493776874995</v>
      </c>
    </row>
    <row r="15">
      <c r="A15" s="3" t="s">
        <v>15093</v>
      </c>
      <c r="B15" s="20">
        <v>1.0</v>
      </c>
      <c r="C15" s="3" t="s">
        <v>17119</v>
      </c>
      <c r="D15" s="36" t="s">
        <v>17120</v>
      </c>
      <c r="E15" s="3" t="s">
        <v>17118</v>
      </c>
      <c r="F15" s="4">
        <v>46050.493776874995</v>
      </c>
    </row>
    <row r="16">
      <c r="A16" s="3" t="s">
        <v>15093</v>
      </c>
      <c r="B16" s="20">
        <v>2.0</v>
      </c>
      <c r="C16" s="3" t="s">
        <v>17121</v>
      </c>
      <c r="D16" s="36" t="s">
        <v>17122</v>
      </c>
      <c r="E16" s="3" t="s">
        <v>17118</v>
      </c>
      <c r="F16" s="4">
        <v>46050.493776874995</v>
      </c>
    </row>
    <row r="17">
      <c r="A17" s="3" t="s">
        <v>15093</v>
      </c>
      <c r="B17" s="20">
        <v>3.0</v>
      </c>
      <c r="C17" s="3" t="s">
        <v>17123</v>
      </c>
      <c r="D17" s="36" t="s">
        <v>17124</v>
      </c>
      <c r="E17" s="3" t="s">
        <v>17118</v>
      </c>
      <c r="F17" s="4">
        <v>46050.493776874995</v>
      </c>
    </row>
    <row r="18">
      <c r="A18" s="3" t="s">
        <v>15113</v>
      </c>
      <c r="B18" s="20">
        <v>0.0</v>
      </c>
      <c r="C18" s="3" t="s">
        <v>17125</v>
      </c>
      <c r="D18" s="36" t="s">
        <v>17126</v>
      </c>
      <c r="E18" s="3" t="s">
        <v>17127</v>
      </c>
      <c r="F18" s="4">
        <v>46051.683382372685</v>
      </c>
    </row>
    <row r="19">
      <c r="A19" s="3" t="s">
        <v>15113</v>
      </c>
      <c r="B19" s="20">
        <v>1.0</v>
      </c>
      <c r="C19" s="3" t="s">
        <v>17128</v>
      </c>
      <c r="D19" s="36" t="s">
        <v>17129</v>
      </c>
      <c r="E19" s="3" t="s">
        <v>17130</v>
      </c>
      <c r="F19" s="4">
        <v>46051.68338238426</v>
      </c>
    </row>
    <row r="20">
      <c r="A20" s="3" t="s">
        <v>15121</v>
      </c>
      <c r="B20" s="20">
        <v>0.0</v>
      </c>
      <c r="C20" s="3" t="s">
        <v>17131</v>
      </c>
      <c r="D20" s="36" t="s">
        <v>17132</v>
      </c>
      <c r="E20" s="3" t="s">
        <v>17095</v>
      </c>
      <c r="F20" s="4">
        <v>46052.52476915509</v>
      </c>
    </row>
    <row r="21">
      <c r="A21" s="3" t="s">
        <v>15121</v>
      </c>
      <c r="B21" s="20">
        <v>1.0</v>
      </c>
      <c r="C21" s="3" t="s">
        <v>17133</v>
      </c>
      <c r="D21" s="36" t="s">
        <v>17134</v>
      </c>
      <c r="E21" s="3" t="s">
        <v>17095</v>
      </c>
      <c r="F21" s="4">
        <v>46052.52476915509</v>
      </c>
    </row>
    <row r="22">
      <c r="A22" s="3" t="s">
        <v>15121</v>
      </c>
      <c r="B22" s="20">
        <v>2.0</v>
      </c>
      <c r="C22" s="3" t="s">
        <v>17135</v>
      </c>
      <c r="D22" s="36" t="s">
        <v>17136</v>
      </c>
      <c r="E22" s="3" t="s">
        <v>17137</v>
      </c>
      <c r="F22" s="4">
        <v>46052.52476915509</v>
      </c>
    </row>
    <row r="23">
      <c r="A23" s="3" t="s">
        <v>15121</v>
      </c>
      <c r="B23" s="20">
        <v>3.0</v>
      </c>
      <c r="C23" s="3" t="s">
        <v>17138</v>
      </c>
      <c r="D23" s="36" t="s">
        <v>17139</v>
      </c>
      <c r="E23" s="3" t="s">
        <v>17095</v>
      </c>
      <c r="F23" s="4">
        <v>46052.52476915509</v>
      </c>
    </row>
    <row r="24">
      <c r="A24" s="3" t="s">
        <v>15127</v>
      </c>
      <c r="B24" s="20">
        <v>0.0</v>
      </c>
      <c r="C24" s="3" t="s">
        <v>17140</v>
      </c>
      <c r="D24" s="36" t="s">
        <v>17141</v>
      </c>
      <c r="E24" s="3" t="s">
        <v>17142</v>
      </c>
      <c r="F24" s="4">
        <v>46052.55071836806</v>
      </c>
    </row>
    <row r="25">
      <c r="A25" s="3" t="s">
        <v>15127</v>
      </c>
      <c r="B25" s="20">
        <v>1.0</v>
      </c>
      <c r="C25" s="3" t="s">
        <v>17143</v>
      </c>
      <c r="D25" s="36" t="s">
        <v>17144</v>
      </c>
      <c r="E25" s="3" t="s">
        <v>17145</v>
      </c>
      <c r="F25" s="4">
        <v>46052.55071836806</v>
      </c>
    </row>
    <row r="26">
      <c r="A26" s="3" t="s">
        <v>15127</v>
      </c>
      <c r="B26" s="20">
        <v>2.0</v>
      </c>
      <c r="C26" s="3" t="s">
        <v>17146</v>
      </c>
      <c r="D26" s="36" t="s">
        <v>17147</v>
      </c>
      <c r="E26" s="3" t="s">
        <v>17148</v>
      </c>
      <c r="F26" s="4">
        <v>46052.55071836806</v>
      </c>
    </row>
    <row r="27">
      <c r="A27" s="3" t="s">
        <v>15127</v>
      </c>
      <c r="B27" s="20">
        <v>3.0</v>
      </c>
      <c r="C27" s="3" t="s">
        <v>17149</v>
      </c>
      <c r="D27" s="36" t="s">
        <v>17150</v>
      </c>
      <c r="E27" s="3" t="s">
        <v>17151</v>
      </c>
      <c r="F27" s="4">
        <v>46052.55071836806</v>
      </c>
    </row>
    <row r="28">
      <c r="A28" s="3" t="s">
        <v>15127</v>
      </c>
      <c r="B28" s="20">
        <v>4.0</v>
      </c>
      <c r="C28" s="3" t="s">
        <v>17152</v>
      </c>
      <c r="D28" s="36" t="s">
        <v>17153</v>
      </c>
      <c r="E28" s="3" t="s">
        <v>17148</v>
      </c>
      <c r="F28" s="4">
        <v>46052.55071836806</v>
      </c>
    </row>
    <row r="29">
      <c r="A29" s="3" t="s">
        <v>15137</v>
      </c>
      <c r="B29" s="20">
        <v>0.0</v>
      </c>
      <c r="C29" s="3" t="s">
        <v>17154</v>
      </c>
      <c r="D29" s="36" t="s">
        <v>17155</v>
      </c>
      <c r="E29" s="3" t="s">
        <v>17156</v>
      </c>
      <c r="F29" s="4">
        <v>46056.44382359953</v>
      </c>
    </row>
    <row r="30">
      <c r="A30" s="3" t="s">
        <v>15137</v>
      </c>
      <c r="B30" s="20">
        <v>1.0</v>
      </c>
      <c r="C30" s="3" t="s">
        <v>17157</v>
      </c>
      <c r="D30" s="36" t="s">
        <v>17158</v>
      </c>
      <c r="E30" s="3" t="s">
        <v>17156</v>
      </c>
      <c r="F30" s="4">
        <v>46056.44382359953</v>
      </c>
    </row>
    <row r="31">
      <c r="A31" s="3" t="s">
        <v>15137</v>
      </c>
      <c r="B31" s="20">
        <v>2.0</v>
      </c>
      <c r="C31" s="3" t="s">
        <v>17159</v>
      </c>
      <c r="D31" s="36" t="s">
        <v>17160</v>
      </c>
      <c r="E31" s="3" t="s">
        <v>17156</v>
      </c>
      <c r="F31" s="4">
        <v>46056.44382359953</v>
      </c>
    </row>
    <row r="32">
      <c r="A32" s="3" t="s">
        <v>15144</v>
      </c>
      <c r="B32" s="20">
        <v>0.0</v>
      </c>
      <c r="C32" s="3" t="s">
        <v>17161</v>
      </c>
      <c r="D32" s="36" t="s">
        <v>17162</v>
      </c>
      <c r="E32" s="3" t="s">
        <v>17163</v>
      </c>
      <c r="F32" s="4">
        <v>46056.51261711806</v>
      </c>
    </row>
    <row r="33">
      <c r="A33" s="3" t="s">
        <v>15144</v>
      </c>
      <c r="B33" s="20">
        <v>1.0</v>
      </c>
      <c r="C33" s="3" t="s">
        <v>17164</v>
      </c>
      <c r="D33" s="36" t="s">
        <v>17165</v>
      </c>
      <c r="E33" s="3" t="s">
        <v>17163</v>
      </c>
      <c r="F33" s="4">
        <v>46056.51261711806</v>
      </c>
    </row>
    <row r="34">
      <c r="A34" s="3" t="s">
        <v>15144</v>
      </c>
      <c r="B34" s="20">
        <v>2.0</v>
      </c>
      <c r="C34" s="3" t="s">
        <v>17166</v>
      </c>
      <c r="D34" s="36" t="s">
        <v>17167</v>
      </c>
      <c r="E34" s="3" t="s">
        <v>17168</v>
      </c>
      <c r="F34" s="4">
        <v>46056.51261711806</v>
      </c>
    </row>
    <row r="35">
      <c r="A35" s="3" t="s">
        <v>15144</v>
      </c>
      <c r="B35" s="20">
        <v>3.0</v>
      </c>
      <c r="C35" s="3" t="s">
        <v>17169</v>
      </c>
      <c r="D35" s="36" t="s">
        <v>17170</v>
      </c>
      <c r="E35" s="3" t="s">
        <v>17171</v>
      </c>
      <c r="F35" s="4">
        <v>46056.51261711806</v>
      </c>
    </row>
    <row r="36">
      <c r="A36" s="3" t="s">
        <v>15149</v>
      </c>
      <c r="B36" s="20">
        <v>0.0</v>
      </c>
      <c r="C36" s="3" t="s">
        <v>17172</v>
      </c>
      <c r="D36" s="36" t="s">
        <v>17173</v>
      </c>
      <c r="E36" s="3" t="s">
        <v>17174</v>
      </c>
      <c r="F36" s="4">
        <v>46056.5469808912</v>
      </c>
    </row>
    <row r="37">
      <c r="A37" s="3" t="s">
        <v>15149</v>
      </c>
      <c r="B37" s="20">
        <v>1.0</v>
      </c>
      <c r="C37" s="3" t="s">
        <v>17175</v>
      </c>
      <c r="D37" s="36" t="s">
        <v>17176</v>
      </c>
      <c r="E37" s="3" t="s">
        <v>17177</v>
      </c>
      <c r="F37" s="4">
        <v>46056.5469808912</v>
      </c>
    </row>
    <row r="38">
      <c r="A38" s="3" t="s">
        <v>15155</v>
      </c>
      <c r="B38" s="20">
        <v>0.0</v>
      </c>
      <c r="C38" s="3" t="s">
        <v>17178</v>
      </c>
      <c r="D38" s="36" t="s">
        <v>17179</v>
      </c>
      <c r="E38" s="3" t="s">
        <v>17180</v>
      </c>
      <c r="F38" s="4">
        <v>46056.56623052083</v>
      </c>
    </row>
    <row r="39">
      <c r="A39" s="3" t="s">
        <v>15155</v>
      </c>
      <c r="B39" s="20">
        <v>1.0</v>
      </c>
      <c r="C39" s="3" t="s">
        <v>17181</v>
      </c>
      <c r="D39" s="36" t="s">
        <v>17182</v>
      </c>
      <c r="E39" s="3" t="s">
        <v>17183</v>
      </c>
      <c r="F39" s="4">
        <v>46056.56623052083</v>
      </c>
    </row>
    <row r="40">
      <c r="A40" s="3" t="s">
        <v>15162</v>
      </c>
      <c r="B40" s="20">
        <v>0.0</v>
      </c>
      <c r="C40" s="3" t="s">
        <v>17184</v>
      </c>
      <c r="D40" s="36" t="s">
        <v>17185</v>
      </c>
      <c r="E40" s="3" t="s">
        <v>17186</v>
      </c>
      <c r="F40" s="4">
        <v>46056.58870936342</v>
      </c>
    </row>
    <row r="41">
      <c r="A41" s="3" t="s">
        <v>15162</v>
      </c>
      <c r="B41" s="20">
        <v>1.0</v>
      </c>
      <c r="C41" s="3" t="s">
        <v>17187</v>
      </c>
      <c r="D41" s="36" t="s">
        <v>17188</v>
      </c>
      <c r="E41" s="3" t="s">
        <v>17189</v>
      </c>
      <c r="F41" s="4">
        <v>46056.58870936342</v>
      </c>
    </row>
    <row r="42">
      <c r="A42" s="3" t="s">
        <v>15168</v>
      </c>
      <c r="B42" s="20">
        <v>0.0</v>
      </c>
      <c r="C42" s="3" t="s">
        <v>17190</v>
      </c>
      <c r="D42" s="36" t="s">
        <v>17191</v>
      </c>
      <c r="E42" s="3" t="s">
        <v>17192</v>
      </c>
      <c r="F42" s="4">
        <v>46056.62789445602</v>
      </c>
    </row>
    <row r="43">
      <c r="A43" s="3" t="s">
        <v>15168</v>
      </c>
      <c r="B43" s="20">
        <v>1.0</v>
      </c>
      <c r="C43" s="3" t="s">
        <v>17193</v>
      </c>
      <c r="D43" s="36" t="s">
        <v>17194</v>
      </c>
      <c r="E43" s="3" t="s">
        <v>17195</v>
      </c>
      <c r="F43" s="4">
        <v>46056.62789445602</v>
      </c>
    </row>
    <row r="44">
      <c r="A44" s="3" t="s">
        <v>15168</v>
      </c>
      <c r="B44" s="20">
        <v>2.0</v>
      </c>
      <c r="C44" s="3" t="s">
        <v>17196</v>
      </c>
      <c r="D44" s="36" t="s">
        <v>17197</v>
      </c>
      <c r="E44" s="3" t="s">
        <v>17198</v>
      </c>
      <c r="F44" s="4">
        <v>46056.62789445602</v>
      </c>
    </row>
    <row r="45">
      <c r="A45" s="3" t="s">
        <v>15168</v>
      </c>
      <c r="B45" s="20">
        <v>3.0</v>
      </c>
      <c r="C45" s="3" t="s">
        <v>17199</v>
      </c>
      <c r="D45" s="36" t="s">
        <v>17200</v>
      </c>
      <c r="E45" s="3" t="s">
        <v>17201</v>
      </c>
      <c r="F45" s="4">
        <v>46056.62789445602</v>
      </c>
    </row>
    <row r="46">
      <c r="A46" s="3" t="s">
        <v>15168</v>
      </c>
      <c r="B46" s="20">
        <v>4.0</v>
      </c>
      <c r="C46" s="3" t="s">
        <v>17202</v>
      </c>
      <c r="D46" s="36" t="s">
        <v>17203</v>
      </c>
      <c r="E46" s="3" t="s">
        <v>17204</v>
      </c>
      <c r="F46" s="4">
        <v>46056.62789445602</v>
      </c>
    </row>
    <row r="47">
      <c r="A47" s="3" t="s">
        <v>15186</v>
      </c>
      <c r="B47" s="20">
        <v>0.0</v>
      </c>
      <c r="C47" s="3" t="s">
        <v>17205</v>
      </c>
      <c r="D47" s="36" t="s">
        <v>17206</v>
      </c>
      <c r="E47" s="3" t="s">
        <v>17207</v>
      </c>
      <c r="F47" s="4">
        <v>46057.46345144676</v>
      </c>
    </row>
    <row r="48">
      <c r="A48" s="3" t="s">
        <v>15191</v>
      </c>
      <c r="B48" s="20">
        <v>0.0</v>
      </c>
      <c r="C48" s="3" t="s">
        <v>17208</v>
      </c>
      <c r="D48" s="36" t="s">
        <v>17209</v>
      </c>
      <c r="F48" s="4">
        <v>46057.48122422454</v>
      </c>
    </row>
    <row r="49">
      <c r="A49" s="3" t="s">
        <v>15191</v>
      </c>
      <c r="B49" s="20">
        <v>1.0</v>
      </c>
      <c r="C49" s="3" t="s">
        <v>17210</v>
      </c>
      <c r="D49" s="36" t="s">
        <v>17211</v>
      </c>
      <c r="F49" s="4">
        <v>46057.48122422454</v>
      </c>
    </row>
    <row r="50">
      <c r="A50" s="3" t="s">
        <v>15191</v>
      </c>
      <c r="B50" s="20">
        <v>2.0</v>
      </c>
      <c r="C50" s="3" t="s">
        <v>17212</v>
      </c>
      <c r="D50" s="36" t="s">
        <v>17213</v>
      </c>
      <c r="F50" s="4">
        <v>46057.48122422454</v>
      </c>
    </row>
    <row r="51">
      <c r="A51" s="3" t="s">
        <v>15191</v>
      </c>
      <c r="B51" s="20">
        <v>3.0</v>
      </c>
      <c r="C51" s="3" t="s">
        <v>17214</v>
      </c>
      <c r="D51" s="36" t="s">
        <v>17215</v>
      </c>
      <c r="F51" s="4">
        <v>46057.48122422454</v>
      </c>
    </row>
    <row r="52">
      <c r="A52" s="3" t="s">
        <v>15191</v>
      </c>
      <c r="B52" s="20">
        <v>4.0</v>
      </c>
      <c r="C52" s="3" t="s">
        <v>17216</v>
      </c>
      <c r="D52" s="36" t="s">
        <v>17217</v>
      </c>
      <c r="E52" s="3" t="s">
        <v>17218</v>
      </c>
      <c r="F52" s="4">
        <v>46057.48122422454</v>
      </c>
    </row>
    <row r="53">
      <c r="A53" s="3" t="s">
        <v>15196</v>
      </c>
      <c r="B53" s="20">
        <v>0.0</v>
      </c>
      <c r="C53" s="3" t="s">
        <v>17125</v>
      </c>
      <c r="D53" s="36" t="s">
        <v>17219</v>
      </c>
      <c r="E53" s="3" t="s">
        <v>17220</v>
      </c>
      <c r="F53" s="4">
        <v>46057.59292628472</v>
      </c>
    </row>
    <row r="54">
      <c r="A54" s="3" t="s">
        <v>14949</v>
      </c>
      <c r="B54" s="20">
        <v>0.0</v>
      </c>
      <c r="C54" s="3" t="s">
        <v>17221</v>
      </c>
      <c r="D54" s="36" t="s">
        <v>17222</v>
      </c>
      <c r="E54" s="3" t="s">
        <v>17223</v>
      </c>
      <c r="F54" s="4">
        <v>46057.855612060186</v>
      </c>
    </row>
    <row r="55">
      <c r="A55" s="3" t="s">
        <v>14949</v>
      </c>
      <c r="B55" s="20">
        <v>1.0</v>
      </c>
      <c r="C55" s="3" t="s">
        <v>17224</v>
      </c>
      <c r="D55" s="36" t="s">
        <v>17225</v>
      </c>
      <c r="E55" s="3" t="s">
        <v>17223</v>
      </c>
      <c r="F55" s="4">
        <v>46057.855612060186</v>
      </c>
    </row>
    <row r="56">
      <c r="A56" s="3" t="s">
        <v>14949</v>
      </c>
      <c r="B56" s="20">
        <v>2.0</v>
      </c>
      <c r="C56" s="3" t="s">
        <v>17226</v>
      </c>
      <c r="D56" s="36" t="s">
        <v>17227</v>
      </c>
      <c r="E56" s="3" t="s">
        <v>17223</v>
      </c>
      <c r="F56" s="4">
        <v>46057.855612060186</v>
      </c>
    </row>
    <row r="57">
      <c r="A57" s="3" t="s">
        <v>14949</v>
      </c>
      <c r="B57" s="20">
        <v>3.0</v>
      </c>
      <c r="C57" s="3" t="s">
        <v>17228</v>
      </c>
      <c r="D57" s="36" t="s">
        <v>17229</v>
      </c>
      <c r="E57" s="3" t="s">
        <v>17230</v>
      </c>
      <c r="F57" s="4">
        <v>46057.855612060186</v>
      </c>
    </row>
    <row r="58">
      <c r="A58" s="3" t="s">
        <v>14953</v>
      </c>
      <c r="B58" s="20">
        <v>0.0</v>
      </c>
      <c r="C58" s="3" t="s">
        <v>17231</v>
      </c>
      <c r="D58" s="36" t="s">
        <v>17232</v>
      </c>
      <c r="E58" s="3" t="s">
        <v>17233</v>
      </c>
      <c r="F58" s="4">
        <v>46057.867447094904</v>
      </c>
    </row>
    <row r="59">
      <c r="A59" s="3" t="s">
        <v>14953</v>
      </c>
      <c r="B59" s="20">
        <v>1.0</v>
      </c>
      <c r="C59" s="3" t="s">
        <v>17234</v>
      </c>
      <c r="D59" s="36" t="s">
        <v>17235</v>
      </c>
      <c r="E59" s="3" t="s">
        <v>17233</v>
      </c>
      <c r="F59" s="4">
        <v>46057.867447094904</v>
      </c>
    </row>
    <row r="60">
      <c r="A60" s="3" t="s">
        <v>14953</v>
      </c>
      <c r="B60" s="20">
        <v>2.0</v>
      </c>
      <c r="C60" s="3" t="s">
        <v>17236</v>
      </c>
      <c r="D60" s="36" t="s">
        <v>17237</v>
      </c>
      <c r="E60" s="3" t="s">
        <v>17233</v>
      </c>
      <c r="F60" s="4">
        <v>46057.867447094904</v>
      </c>
    </row>
    <row r="61">
      <c r="A61" s="3" t="s">
        <v>14953</v>
      </c>
      <c r="B61" s="20">
        <v>3.0</v>
      </c>
      <c r="C61" s="3" t="s">
        <v>17238</v>
      </c>
      <c r="D61" s="36" t="s">
        <v>17239</v>
      </c>
      <c r="E61" s="3" t="s">
        <v>17233</v>
      </c>
      <c r="F61" s="4">
        <v>46057.867447094904</v>
      </c>
    </row>
    <row r="62">
      <c r="A62" s="3" t="s">
        <v>14953</v>
      </c>
      <c r="B62" s="20">
        <v>4.0</v>
      </c>
      <c r="C62" s="3" t="s">
        <v>17240</v>
      </c>
      <c r="D62" s="36" t="s">
        <v>17241</v>
      </c>
      <c r="E62" s="3" t="s">
        <v>17233</v>
      </c>
      <c r="F62" s="4">
        <v>46057.867447094904</v>
      </c>
    </row>
    <row r="63">
      <c r="A63" s="3" t="s">
        <v>14953</v>
      </c>
      <c r="B63" s="20">
        <v>5.0</v>
      </c>
      <c r="C63" s="3" t="s">
        <v>17242</v>
      </c>
      <c r="D63" s="36" t="s">
        <v>17243</v>
      </c>
      <c r="E63" s="3" t="s">
        <v>17244</v>
      </c>
      <c r="F63" s="4">
        <v>46057.867447094904</v>
      </c>
    </row>
    <row r="64">
      <c r="A64" s="3" t="s">
        <v>15011</v>
      </c>
      <c r="B64" s="20">
        <v>0.0</v>
      </c>
      <c r="C64" s="3" t="s">
        <v>17245</v>
      </c>
      <c r="D64" s="36" t="s">
        <v>17246</v>
      </c>
      <c r="E64" s="3" t="s">
        <v>17247</v>
      </c>
      <c r="F64" s="4">
        <v>46057.87393972222</v>
      </c>
    </row>
    <row r="65">
      <c r="A65" s="3" t="s">
        <v>15011</v>
      </c>
      <c r="B65" s="20">
        <v>1.0</v>
      </c>
      <c r="C65" s="3" t="s">
        <v>17248</v>
      </c>
      <c r="D65" s="36" t="s">
        <v>17249</v>
      </c>
      <c r="F65" s="4">
        <v>46057.87393972222</v>
      </c>
    </row>
    <row r="66">
      <c r="A66" s="3" t="s">
        <v>15011</v>
      </c>
      <c r="B66" s="20">
        <v>2.0</v>
      </c>
      <c r="C66" s="3" t="s">
        <v>17250</v>
      </c>
      <c r="D66" s="36" t="s">
        <v>17251</v>
      </c>
      <c r="E66" s="3" t="s">
        <v>17252</v>
      </c>
      <c r="F66" s="4">
        <v>46057.87393972222</v>
      </c>
    </row>
    <row r="67">
      <c r="A67" s="3" t="s">
        <v>15011</v>
      </c>
      <c r="B67" s="20">
        <v>3.0</v>
      </c>
      <c r="C67" s="3" t="s">
        <v>17253</v>
      </c>
      <c r="D67" s="36" t="s">
        <v>17254</v>
      </c>
      <c r="E67" s="3" t="s">
        <v>17247</v>
      </c>
      <c r="F67" s="4">
        <v>46057.87393972222</v>
      </c>
    </row>
    <row r="68">
      <c r="A68" s="3" t="s">
        <v>15019</v>
      </c>
      <c r="B68" s="20">
        <v>0.0</v>
      </c>
      <c r="C68" s="3" t="s">
        <v>17255</v>
      </c>
      <c r="D68" s="36" t="s">
        <v>17256</v>
      </c>
      <c r="F68" s="4">
        <v>46057.87988415509</v>
      </c>
    </row>
    <row r="69">
      <c r="A69" s="3" t="s">
        <v>15019</v>
      </c>
      <c r="B69" s="20">
        <v>1.0</v>
      </c>
      <c r="C69" s="3" t="s">
        <v>17257</v>
      </c>
      <c r="D69" s="36" t="s">
        <v>17258</v>
      </c>
      <c r="E69" s="3" t="s">
        <v>17259</v>
      </c>
      <c r="F69" s="4">
        <v>46057.87988415509</v>
      </c>
    </row>
    <row r="70">
      <c r="A70" s="3" t="s">
        <v>15199</v>
      </c>
      <c r="B70" s="20">
        <v>0.0</v>
      </c>
      <c r="C70" s="3" t="s">
        <v>17260</v>
      </c>
      <c r="D70" s="36" t="s">
        <v>17261</v>
      </c>
      <c r="E70" s="3" t="s">
        <v>17262</v>
      </c>
      <c r="F70" s="4">
        <v>46058.36132125</v>
      </c>
    </row>
    <row r="71">
      <c r="A71" s="3" t="s">
        <v>15199</v>
      </c>
      <c r="B71" s="20">
        <v>1.0</v>
      </c>
      <c r="C71" s="3" t="s">
        <v>17263</v>
      </c>
      <c r="D71" s="36" t="s">
        <v>17264</v>
      </c>
      <c r="E71" s="3" t="s">
        <v>17265</v>
      </c>
      <c r="F71" s="4">
        <v>46058.36132125</v>
      </c>
    </row>
    <row r="72">
      <c r="A72" s="3" t="s">
        <v>15199</v>
      </c>
      <c r="B72" s="20">
        <v>2.0</v>
      </c>
      <c r="C72" s="3" t="s">
        <v>17266</v>
      </c>
      <c r="D72" s="36" t="s">
        <v>17267</v>
      </c>
      <c r="E72" s="3" t="s">
        <v>17262</v>
      </c>
      <c r="F72" s="4">
        <v>46058.36132125</v>
      </c>
    </row>
    <row r="73">
      <c r="A73" s="3" t="s">
        <v>15199</v>
      </c>
      <c r="B73" s="20">
        <v>3.0</v>
      </c>
      <c r="C73" s="3" t="s">
        <v>17268</v>
      </c>
      <c r="D73" s="36" t="s">
        <v>17269</v>
      </c>
      <c r="E73" s="3" t="s">
        <v>17262</v>
      </c>
      <c r="F73" s="4">
        <v>46058.36132125</v>
      </c>
    </row>
    <row r="74">
      <c r="A74" s="3" t="s">
        <v>15208</v>
      </c>
      <c r="B74" s="20">
        <v>0.0</v>
      </c>
      <c r="C74" s="3" t="s">
        <v>17270</v>
      </c>
      <c r="D74" s="36" t="s">
        <v>17271</v>
      </c>
      <c r="E74" s="3" t="s">
        <v>17272</v>
      </c>
      <c r="F74" s="4">
        <v>46058.48330910879</v>
      </c>
    </row>
    <row r="75">
      <c r="A75" s="3" t="s">
        <v>15211</v>
      </c>
      <c r="B75" s="20">
        <v>0.0</v>
      </c>
      <c r="C75" s="3" t="s">
        <v>17273</v>
      </c>
      <c r="D75" s="36" t="s">
        <v>17274</v>
      </c>
      <c r="E75" s="3" t="s">
        <v>17275</v>
      </c>
      <c r="F75" s="4">
        <v>46058.50346451389</v>
      </c>
    </row>
    <row r="76">
      <c r="A76" s="3" t="s">
        <v>15211</v>
      </c>
      <c r="B76" s="20">
        <v>1.0</v>
      </c>
      <c r="C76" s="3" t="s">
        <v>17276</v>
      </c>
      <c r="D76" s="36" t="s">
        <v>17277</v>
      </c>
      <c r="E76" s="3" t="s">
        <v>17275</v>
      </c>
      <c r="F76" s="4">
        <v>46058.50346451389</v>
      </c>
    </row>
    <row r="77">
      <c r="A77" s="3" t="s">
        <v>15211</v>
      </c>
      <c r="B77" s="20">
        <v>2.0</v>
      </c>
      <c r="C77" s="3" t="s">
        <v>17278</v>
      </c>
      <c r="D77" s="36" t="s">
        <v>17279</v>
      </c>
      <c r="E77" s="3" t="s">
        <v>17280</v>
      </c>
      <c r="F77" s="4">
        <v>46058.50346451389</v>
      </c>
    </row>
    <row r="78">
      <c r="A78" s="3" t="s">
        <v>15211</v>
      </c>
      <c r="B78" s="20">
        <v>3.0</v>
      </c>
      <c r="C78" s="3" t="s">
        <v>17281</v>
      </c>
      <c r="D78" s="36" t="s">
        <v>17282</v>
      </c>
      <c r="E78" s="3" t="s">
        <v>17280</v>
      </c>
      <c r="F78" s="4">
        <v>46058.50346451389</v>
      </c>
    </row>
    <row r="79">
      <c r="A79" s="3" t="s">
        <v>15211</v>
      </c>
      <c r="B79" s="20">
        <v>4.0</v>
      </c>
      <c r="C79" s="3" t="s">
        <v>17283</v>
      </c>
      <c r="D79" s="36" t="s">
        <v>17284</v>
      </c>
      <c r="E79" s="3" t="s">
        <v>17280</v>
      </c>
      <c r="F79" s="4">
        <v>46058.50346451389</v>
      </c>
    </row>
    <row r="80">
      <c r="A80" s="3" t="s">
        <v>15211</v>
      </c>
      <c r="B80" s="20">
        <v>5.0</v>
      </c>
      <c r="C80" s="3" t="s">
        <v>17285</v>
      </c>
      <c r="D80" s="36" t="s">
        <v>17286</v>
      </c>
      <c r="E80" s="3" t="s">
        <v>17287</v>
      </c>
      <c r="F80" s="4">
        <v>46058.50346451389</v>
      </c>
    </row>
    <row r="81">
      <c r="A81" s="3" t="s">
        <v>15215</v>
      </c>
      <c r="B81" s="20">
        <v>0.0</v>
      </c>
      <c r="C81" s="3" t="s">
        <v>17288</v>
      </c>
      <c r="D81" s="36" t="s">
        <v>17289</v>
      </c>
      <c r="E81" s="3" t="s">
        <v>17290</v>
      </c>
      <c r="F81" s="4">
        <v>46058.52530916667</v>
      </c>
    </row>
    <row r="82">
      <c r="A82" s="3" t="s">
        <v>15215</v>
      </c>
      <c r="B82" s="20">
        <v>1.0</v>
      </c>
      <c r="C82" s="3" t="s">
        <v>17291</v>
      </c>
      <c r="D82" s="36" t="s">
        <v>17292</v>
      </c>
      <c r="E82" s="3" t="s">
        <v>17290</v>
      </c>
      <c r="F82" s="4">
        <v>46058.52530918982</v>
      </c>
    </row>
    <row r="83">
      <c r="A83" s="3" t="s">
        <v>15215</v>
      </c>
      <c r="B83" s="20">
        <v>2.0</v>
      </c>
      <c r="C83" s="3" t="s">
        <v>17293</v>
      </c>
      <c r="D83" s="36" t="s">
        <v>17294</v>
      </c>
      <c r="E83" s="3" t="s">
        <v>17290</v>
      </c>
      <c r="F83" s="4">
        <v>46058.52530918982</v>
      </c>
    </row>
    <row r="84">
      <c r="A84" s="3" t="s">
        <v>15219</v>
      </c>
      <c r="B84" s="20">
        <v>0.0</v>
      </c>
      <c r="C84" s="3" t="s">
        <v>17295</v>
      </c>
      <c r="D84" s="36" t="s">
        <v>17296</v>
      </c>
      <c r="E84" s="3" t="s">
        <v>17297</v>
      </c>
      <c r="F84" s="4">
        <v>46058.53662599537</v>
      </c>
    </row>
    <row r="85">
      <c r="A85" s="3" t="s">
        <v>15219</v>
      </c>
      <c r="B85" s="20">
        <v>1.0</v>
      </c>
      <c r="C85" s="3" t="s">
        <v>17298</v>
      </c>
      <c r="D85" s="36" t="s">
        <v>17299</v>
      </c>
      <c r="E85" s="3" t="s">
        <v>17297</v>
      </c>
      <c r="F85" s="4">
        <v>46058.53662599537</v>
      </c>
    </row>
    <row r="86">
      <c r="A86" s="3" t="s">
        <v>15224</v>
      </c>
      <c r="B86" s="20">
        <v>0.0</v>
      </c>
      <c r="C86" s="3" t="s">
        <v>17300</v>
      </c>
      <c r="D86" s="36" t="s">
        <v>17301</v>
      </c>
      <c r="F86" s="4">
        <v>46058.58026939815</v>
      </c>
    </row>
    <row r="87">
      <c r="A87" s="3" t="s">
        <v>15224</v>
      </c>
      <c r="B87" s="20">
        <v>1.0</v>
      </c>
      <c r="C87" s="3" t="s">
        <v>17302</v>
      </c>
      <c r="D87" s="36" t="s">
        <v>17303</v>
      </c>
      <c r="E87" s="3" t="s">
        <v>17304</v>
      </c>
      <c r="F87" s="4">
        <v>46058.58026939815</v>
      </c>
    </row>
    <row r="88">
      <c r="A88" s="3" t="s">
        <v>15224</v>
      </c>
      <c r="B88" s="20">
        <v>2.0</v>
      </c>
      <c r="C88" s="3" t="s">
        <v>17305</v>
      </c>
      <c r="D88" s="36" t="s">
        <v>17306</v>
      </c>
      <c r="F88" s="4">
        <v>46058.58026939815</v>
      </c>
    </row>
    <row r="89">
      <c r="A89" s="3" t="s">
        <v>15236</v>
      </c>
      <c r="B89" s="20">
        <v>0.0</v>
      </c>
      <c r="C89" s="3" t="s">
        <v>17307</v>
      </c>
      <c r="D89" s="36" t="s">
        <v>17308</v>
      </c>
      <c r="E89" s="3" t="s">
        <v>17309</v>
      </c>
      <c r="F89" s="4">
        <v>46059.44761282408</v>
      </c>
    </row>
    <row r="90">
      <c r="A90" s="3" t="s">
        <v>15236</v>
      </c>
      <c r="B90" s="20">
        <v>1.0</v>
      </c>
      <c r="C90" s="3" t="s">
        <v>17310</v>
      </c>
      <c r="D90" s="36" t="s">
        <v>17311</v>
      </c>
      <c r="E90" s="3" t="s">
        <v>17309</v>
      </c>
      <c r="F90" s="4">
        <v>46059.44761282408</v>
      </c>
    </row>
    <row r="91">
      <c r="A91" s="3" t="s">
        <v>15236</v>
      </c>
      <c r="B91" s="20">
        <v>2.0</v>
      </c>
      <c r="C91" s="3" t="s">
        <v>17312</v>
      </c>
      <c r="D91" s="36" t="s">
        <v>17313</v>
      </c>
      <c r="E91" s="3" t="s">
        <v>17314</v>
      </c>
      <c r="F91" s="4">
        <v>46059.44761282408</v>
      </c>
    </row>
    <row r="92">
      <c r="A92" s="3" t="s">
        <v>15236</v>
      </c>
      <c r="B92" s="20">
        <v>3.0</v>
      </c>
      <c r="C92" s="3" t="s">
        <v>17315</v>
      </c>
      <c r="D92" s="36" t="s">
        <v>17316</v>
      </c>
      <c r="E92" s="3" t="s">
        <v>17317</v>
      </c>
      <c r="F92" s="4">
        <v>46059.44761282408</v>
      </c>
    </row>
    <row r="93">
      <c r="A93" s="3" t="s">
        <v>15236</v>
      </c>
      <c r="B93" s="20">
        <v>4.0</v>
      </c>
      <c r="C93" s="3" t="s">
        <v>17318</v>
      </c>
      <c r="D93" s="36" t="s">
        <v>17319</v>
      </c>
      <c r="E93" s="3" t="s">
        <v>17320</v>
      </c>
      <c r="F93" s="4">
        <v>46059.44761282408</v>
      </c>
    </row>
    <row r="94">
      <c r="A94" s="3" t="s">
        <v>15240</v>
      </c>
      <c r="B94" s="20">
        <v>0.0</v>
      </c>
      <c r="C94" s="3" t="s">
        <v>17321</v>
      </c>
      <c r="D94" s="36" t="s">
        <v>17322</v>
      </c>
      <c r="E94" s="3" t="s">
        <v>17323</v>
      </c>
      <c r="F94" s="4">
        <v>46059.48245340278</v>
      </c>
    </row>
    <row r="95">
      <c r="A95" s="3" t="s">
        <v>15240</v>
      </c>
      <c r="B95" s="20">
        <v>1.0</v>
      </c>
      <c r="C95" s="3" t="s">
        <v>17324</v>
      </c>
      <c r="D95" s="36" t="s">
        <v>17325</v>
      </c>
      <c r="E95" s="3" t="s">
        <v>17323</v>
      </c>
      <c r="F95" s="4">
        <v>46059.48245340278</v>
      </c>
    </row>
    <row r="96">
      <c r="A96" s="3" t="s">
        <v>15240</v>
      </c>
      <c r="B96" s="20">
        <v>2.0</v>
      </c>
      <c r="C96" s="3" t="s">
        <v>17326</v>
      </c>
      <c r="D96" s="36" t="s">
        <v>17327</v>
      </c>
      <c r="E96" s="3" t="s">
        <v>17323</v>
      </c>
      <c r="F96" s="4">
        <v>46059.48245340278</v>
      </c>
    </row>
    <row r="97">
      <c r="A97" s="3" t="s">
        <v>15242</v>
      </c>
      <c r="B97" s="20">
        <v>0.0</v>
      </c>
      <c r="C97" s="3" t="s">
        <v>17328</v>
      </c>
      <c r="D97" s="36" t="s">
        <v>17329</v>
      </c>
      <c r="E97" s="3" t="s">
        <v>17323</v>
      </c>
      <c r="F97" s="4">
        <v>46059.50977829861</v>
      </c>
    </row>
    <row r="98">
      <c r="A98" s="3" t="s">
        <v>15242</v>
      </c>
      <c r="B98" s="20">
        <v>1.0</v>
      </c>
      <c r="C98" s="3" t="s">
        <v>17330</v>
      </c>
      <c r="D98" s="36" t="s">
        <v>17331</v>
      </c>
      <c r="E98" s="3" t="s">
        <v>17323</v>
      </c>
      <c r="F98" s="4">
        <v>46059.50977829861</v>
      </c>
    </row>
    <row r="99">
      <c r="A99" s="3" t="s">
        <v>15242</v>
      </c>
      <c r="B99" s="20">
        <v>2.0</v>
      </c>
      <c r="C99" s="3" t="s">
        <v>17332</v>
      </c>
      <c r="D99" s="36" t="s">
        <v>17333</v>
      </c>
      <c r="E99" s="3" t="s">
        <v>17095</v>
      </c>
      <c r="F99" s="4">
        <v>46059.50977829861</v>
      </c>
    </row>
    <row r="100">
      <c r="A100" s="3" t="s">
        <v>15246</v>
      </c>
      <c r="B100" s="20">
        <v>0.0</v>
      </c>
      <c r="C100" s="3" t="s">
        <v>17334</v>
      </c>
      <c r="D100" s="36" t="s">
        <v>17335</v>
      </c>
      <c r="E100" s="3" t="s">
        <v>17336</v>
      </c>
      <c r="F100" s="4">
        <v>46059.61542275463</v>
      </c>
    </row>
    <row r="101">
      <c r="A101" s="3" t="s">
        <v>15246</v>
      </c>
      <c r="B101" s="20">
        <v>1.0</v>
      </c>
      <c r="C101" s="3" t="s">
        <v>17337</v>
      </c>
      <c r="D101" s="36" t="s">
        <v>17338</v>
      </c>
      <c r="E101" s="3" t="s">
        <v>17339</v>
      </c>
      <c r="F101" s="4">
        <v>46059.615422766205</v>
      </c>
    </row>
    <row r="102">
      <c r="A102" s="3" t="s">
        <v>15246</v>
      </c>
      <c r="B102" s="20">
        <v>2.0</v>
      </c>
      <c r="C102" s="3" t="s">
        <v>17340</v>
      </c>
      <c r="D102" s="36" t="s">
        <v>17341</v>
      </c>
      <c r="E102" s="3" t="s">
        <v>17339</v>
      </c>
      <c r="F102" s="4">
        <v>46059.615422766205</v>
      </c>
    </row>
    <row r="103">
      <c r="A103" s="3" t="s">
        <v>15246</v>
      </c>
      <c r="B103" s="20">
        <v>3.0</v>
      </c>
      <c r="C103" s="3" t="s">
        <v>17342</v>
      </c>
      <c r="D103" s="36" t="s">
        <v>17343</v>
      </c>
      <c r="E103" s="3" t="s">
        <v>17339</v>
      </c>
      <c r="F103" s="4">
        <v>46059.615422766205</v>
      </c>
    </row>
    <row r="104">
      <c r="A104" s="3" t="s">
        <v>15246</v>
      </c>
      <c r="B104" s="20">
        <v>4.0</v>
      </c>
      <c r="C104" s="3" t="s">
        <v>17344</v>
      </c>
      <c r="D104" s="36" t="s">
        <v>17345</v>
      </c>
      <c r="E104" s="3" t="s">
        <v>17346</v>
      </c>
      <c r="F104" s="4">
        <v>46059.615422766205</v>
      </c>
    </row>
    <row r="105">
      <c r="A105" s="3" t="s">
        <v>15264</v>
      </c>
      <c r="B105" s="20">
        <v>0.0</v>
      </c>
      <c r="C105" s="3" t="s">
        <v>17347</v>
      </c>
      <c r="D105" s="36" t="s">
        <v>17348</v>
      </c>
      <c r="E105" s="3" t="s">
        <v>17349</v>
      </c>
      <c r="F105" s="4">
        <v>46063.52675318287</v>
      </c>
    </row>
    <row r="106">
      <c r="A106" s="3" t="s">
        <v>15264</v>
      </c>
      <c r="B106" s="20">
        <v>1.0</v>
      </c>
      <c r="C106" s="3" t="s">
        <v>17350</v>
      </c>
      <c r="D106" s="36" t="s">
        <v>17351</v>
      </c>
      <c r="E106" s="3" t="s">
        <v>17349</v>
      </c>
      <c r="F106" s="4">
        <v>46063.52675318287</v>
      </c>
    </row>
    <row r="107">
      <c r="A107" s="3" t="s">
        <v>15264</v>
      </c>
      <c r="B107" s="20">
        <v>2.0</v>
      </c>
      <c r="C107" s="3" t="s">
        <v>17352</v>
      </c>
      <c r="D107" s="36" t="s">
        <v>17353</v>
      </c>
      <c r="E107" s="3" t="s">
        <v>17349</v>
      </c>
      <c r="F107" s="4">
        <v>46063.52675318287</v>
      </c>
    </row>
    <row r="108">
      <c r="A108" s="3" t="s">
        <v>15283</v>
      </c>
      <c r="B108" s="20">
        <v>0.0</v>
      </c>
      <c r="C108" s="3" t="s">
        <v>17354</v>
      </c>
      <c r="D108" s="36" t="s">
        <v>17355</v>
      </c>
      <c r="E108" s="3" t="s">
        <v>17356</v>
      </c>
      <c r="F108" s="4">
        <v>46065.65049587963</v>
      </c>
    </row>
    <row r="109">
      <c r="A109" s="3" t="s">
        <v>15283</v>
      </c>
      <c r="B109" s="20">
        <v>1.0</v>
      </c>
      <c r="C109" s="3" t="s">
        <v>17357</v>
      </c>
      <c r="D109" s="36" t="s">
        <v>17358</v>
      </c>
      <c r="E109" s="3" t="s">
        <v>17356</v>
      </c>
      <c r="F109" s="4">
        <v>46065.65049587963</v>
      </c>
    </row>
    <row r="110">
      <c r="A110" s="3" t="s">
        <v>15283</v>
      </c>
      <c r="B110" s="20">
        <v>2.0</v>
      </c>
      <c r="C110" s="3" t="s">
        <v>17359</v>
      </c>
      <c r="D110" s="36" t="s">
        <v>17360</v>
      </c>
      <c r="E110" s="3" t="s">
        <v>17361</v>
      </c>
      <c r="F110" s="4">
        <v>46065.65049587963</v>
      </c>
    </row>
    <row r="111">
      <c r="A111" s="3" t="s">
        <v>15305</v>
      </c>
      <c r="B111" s="20">
        <v>0.0</v>
      </c>
      <c r="C111" s="3" t="s">
        <v>17362</v>
      </c>
      <c r="D111" s="36" t="s">
        <v>17363</v>
      </c>
      <c r="E111" s="3" t="s">
        <v>17364</v>
      </c>
      <c r="F111" s="4">
        <v>46069.51929928241</v>
      </c>
    </row>
    <row r="112">
      <c r="A112" s="3" t="s">
        <v>15105</v>
      </c>
      <c r="B112" s="20">
        <v>0.0</v>
      </c>
      <c r="C112" s="3" t="s">
        <v>17365</v>
      </c>
      <c r="D112" s="36" t="s">
        <v>17366</v>
      </c>
      <c r="E112" s="3" t="s">
        <v>17244</v>
      </c>
      <c r="F112" s="4">
        <v>46069.63736579861</v>
      </c>
    </row>
    <row r="113">
      <c r="A113" s="3" t="s">
        <v>15105</v>
      </c>
      <c r="B113" s="20">
        <v>1.0</v>
      </c>
      <c r="C113" s="3" t="s">
        <v>17367</v>
      </c>
      <c r="D113" s="36" t="s">
        <v>17368</v>
      </c>
      <c r="E113" s="3" t="s">
        <v>17369</v>
      </c>
      <c r="F113" s="4">
        <v>46069.63736579861</v>
      </c>
    </row>
    <row r="114">
      <c r="A114" s="3" t="s">
        <v>15313</v>
      </c>
      <c r="B114" s="20">
        <v>0.0</v>
      </c>
      <c r="C114" s="3" t="s">
        <v>17370</v>
      </c>
      <c r="D114" s="36" t="s">
        <v>17371</v>
      </c>
      <c r="E114" s="3" t="s">
        <v>17372</v>
      </c>
      <c r="F114" s="4">
        <v>46070.62836333334</v>
      </c>
    </row>
    <row r="115">
      <c r="A115" s="3" t="s">
        <v>15313</v>
      </c>
      <c r="B115" s="20">
        <v>1.0</v>
      </c>
      <c r="C115" s="3" t="s">
        <v>17373</v>
      </c>
      <c r="D115" s="36" t="s">
        <v>17374</v>
      </c>
      <c r="E115" s="3" t="s">
        <v>17375</v>
      </c>
      <c r="F115" s="4">
        <v>46070.62836333334</v>
      </c>
    </row>
    <row r="116">
      <c r="A116" s="3" t="s">
        <v>15313</v>
      </c>
      <c r="B116" s="20">
        <v>2.0</v>
      </c>
      <c r="C116" s="3" t="s">
        <v>17376</v>
      </c>
      <c r="D116" s="36" t="s">
        <v>17377</v>
      </c>
      <c r="E116" s="3" t="s">
        <v>17378</v>
      </c>
      <c r="F116" s="4">
        <v>46070.62836333334</v>
      </c>
    </row>
    <row r="117">
      <c r="A117" s="3" t="s">
        <v>15317</v>
      </c>
      <c r="B117" s="20">
        <v>0.0</v>
      </c>
      <c r="C117" s="3" t="s">
        <v>17379</v>
      </c>
      <c r="D117" s="36" t="s">
        <v>17380</v>
      </c>
      <c r="E117" s="3" t="s">
        <v>17381</v>
      </c>
      <c r="F117" s="4">
        <v>46071.47577081018</v>
      </c>
    </row>
    <row r="118">
      <c r="A118" s="3" t="s">
        <v>15317</v>
      </c>
      <c r="B118" s="20">
        <v>1.0</v>
      </c>
      <c r="C118" s="3" t="s">
        <v>17382</v>
      </c>
      <c r="D118" s="36" t="s">
        <v>17383</v>
      </c>
      <c r="E118" s="3" t="s">
        <v>17381</v>
      </c>
      <c r="F118" s="4">
        <v>46071.47577081018</v>
      </c>
    </row>
    <row r="119">
      <c r="A119" s="3" t="s">
        <v>15321</v>
      </c>
      <c r="B119" s="20">
        <v>0.0</v>
      </c>
      <c r="C119" s="3" t="s">
        <v>17384</v>
      </c>
      <c r="D119" s="36" t="s">
        <v>17385</v>
      </c>
      <c r="E119" s="3" t="s">
        <v>17386</v>
      </c>
      <c r="F119" s="4">
        <v>46071.63717097222</v>
      </c>
    </row>
    <row r="120">
      <c r="A120" s="3" t="s">
        <v>15321</v>
      </c>
      <c r="B120" s="20">
        <v>1.0</v>
      </c>
      <c r="C120" s="3" t="s">
        <v>17387</v>
      </c>
      <c r="D120" s="36" t="s">
        <v>17388</v>
      </c>
      <c r="E120" s="3" t="s">
        <v>17389</v>
      </c>
      <c r="F120" s="4">
        <v>46071.63717097222</v>
      </c>
    </row>
    <row r="121">
      <c r="A121" s="3" t="s">
        <v>15321</v>
      </c>
      <c r="B121" s="20">
        <v>2.0</v>
      </c>
      <c r="C121" s="3" t="s">
        <v>17390</v>
      </c>
      <c r="D121" s="36" t="s">
        <v>17391</v>
      </c>
      <c r="E121" s="3" t="s">
        <v>17389</v>
      </c>
      <c r="F121" s="4">
        <v>46071.63717097222</v>
      </c>
    </row>
    <row r="122">
      <c r="A122" s="3" t="s">
        <v>15324</v>
      </c>
      <c r="B122" s="20">
        <v>0.0</v>
      </c>
      <c r="C122" s="3" t="s">
        <v>17392</v>
      </c>
      <c r="D122" s="36" t="s">
        <v>17393</v>
      </c>
      <c r="E122" s="3" t="s">
        <v>17394</v>
      </c>
      <c r="F122" s="4">
        <v>46072.49638466435</v>
      </c>
    </row>
    <row r="123">
      <c r="A123" s="3" t="s">
        <v>15324</v>
      </c>
      <c r="B123" s="20">
        <v>1.0</v>
      </c>
      <c r="C123" s="3" t="s">
        <v>17395</v>
      </c>
      <c r="D123" s="36" t="s">
        <v>17396</v>
      </c>
      <c r="E123" s="3" t="s">
        <v>17394</v>
      </c>
      <c r="F123" s="4">
        <v>46072.49638466435</v>
      </c>
    </row>
    <row r="124">
      <c r="A124" s="3" t="s">
        <v>15324</v>
      </c>
      <c r="B124" s="20">
        <v>2.0</v>
      </c>
      <c r="C124" s="3" t="s">
        <v>17397</v>
      </c>
      <c r="D124" s="36" t="s">
        <v>17398</v>
      </c>
      <c r="E124" s="3" t="s">
        <v>17399</v>
      </c>
      <c r="F124" s="4">
        <v>46072.49638466435</v>
      </c>
    </row>
    <row r="125">
      <c r="A125" s="3" t="s">
        <v>15329</v>
      </c>
      <c r="B125" s="20">
        <v>0.0</v>
      </c>
      <c r="C125" s="3" t="s">
        <v>17400</v>
      </c>
      <c r="D125" s="36" t="s">
        <v>17401</v>
      </c>
      <c r="E125" s="3" t="s">
        <v>17402</v>
      </c>
      <c r="F125" s="4">
        <v>46072.55887421296</v>
      </c>
    </row>
    <row r="126">
      <c r="A126" s="3" t="s">
        <v>15329</v>
      </c>
      <c r="B126" s="20">
        <v>1.0</v>
      </c>
      <c r="C126" s="3" t="s">
        <v>17403</v>
      </c>
      <c r="D126" s="36" t="s">
        <v>17404</v>
      </c>
      <c r="E126" s="3" t="s">
        <v>17405</v>
      </c>
      <c r="F126" s="4">
        <v>46072.55887421296</v>
      </c>
    </row>
    <row r="127">
      <c r="A127" s="3" t="s">
        <v>15329</v>
      </c>
      <c r="B127" s="20">
        <v>2.0</v>
      </c>
      <c r="C127" s="3" t="s">
        <v>17406</v>
      </c>
      <c r="D127" s="36" t="s">
        <v>17407</v>
      </c>
      <c r="E127" s="3" t="s">
        <v>17408</v>
      </c>
      <c r="F127" s="4">
        <v>46072.55887421296</v>
      </c>
    </row>
    <row r="128">
      <c r="A128" s="3" t="s">
        <v>15329</v>
      </c>
      <c r="B128" s="20">
        <v>3.0</v>
      </c>
      <c r="C128" s="3" t="s">
        <v>17409</v>
      </c>
      <c r="D128" s="36" t="s">
        <v>17410</v>
      </c>
      <c r="E128" s="3" t="s">
        <v>17411</v>
      </c>
      <c r="F128" s="4">
        <v>46072.55887421296</v>
      </c>
    </row>
    <row r="129">
      <c r="A129" s="3" t="s">
        <v>15329</v>
      </c>
      <c r="B129" s="20">
        <v>4.0</v>
      </c>
      <c r="C129" s="3" t="s">
        <v>17412</v>
      </c>
      <c r="D129" s="36" t="s">
        <v>17413</v>
      </c>
      <c r="E129" s="3" t="s">
        <v>17414</v>
      </c>
      <c r="F129" s="4">
        <v>46072.55887421296</v>
      </c>
    </row>
    <row r="130">
      <c r="A130" s="3" t="s">
        <v>15333</v>
      </c>
      <c r="B130" s="20">
        <v>0.0</v>
      </c>
      <c r="C130" s="3" t="s">
        <v>17415</v>
      </c>
      <c r="D130" s="36" t="s">
        <v>17416</v>
      </c>
      <c r="E130" s="3" t="s">
        <v>17417</v>
      </c>
      <c r="F130" s="4">
        <v>46072.58510488426</v>
      </c>
    </row>
    <row r="131">
      <c r="A131" s="3" t="s">
        <v>15333</v>
      </c>
      <c r="B131" s="20">
        <v>1.0</v>
      </c>
      <c r="C131" s="3" t="s">
        <v>17418</v>
      </c>
      <c r="D131" s="36" t="s">
        <v>17419</v>
      </c>
      <c r="E131" s="3" t="s">
        <v>17417</v>
      </c>
      <c r="F131" s="4">
        <v>46072.58510488426</v>
      </c>
    </row>
    <row r="132">
      <c r="A132" s="3" t="s">
        <v>15333</v>
      </c>
      <c r="B132" s="20">
        <v>2.0</v>
      </c>
      <c r="C132" s="3" t="s">
        <v>17420</v>
      </c>
      <c r="D132" s="36" t="s">
        <v>17421</v>
      </c>
      <c r="E132" s="3" t="s">
        <v>17417</v>
      </c>
      <c r="F132" s="4">
        <v>46072.58510488426</v>
      </c>
    </row>
    <row r="133">
      <c r="A133" s="3" t="s">
        <v>15333</v>
      </c>
      <c r="B133" s="20">
        <v>3.0</v>
      </c>
      <c r="C133" s="3" t="s">
        <v>17422</v>
      </c>
      <c r="D133" s="36" t="s">
        <v>17423</v>
      </c>
      <c r="E133" s="3" t="s">
        <v>17417</v>
      </c>
      <c r="F133" s="4">
        <v>46072.58510488426</v>
      </c>
    </row>
    <row r="134">
      <c r="A134" s="3" t="s">
        <v>16443</v>
      </c>
      <c r="B134" s="20">
        <v>0.0</v>
      </c>
      <c r="C134" s="3" t="s">
        <v>17424</v>
      </c>
      <c r="D134" s="36" t="s">
        <v>17425</v>
      </c>
      <c r="E134" s="3" t="s">
        <v>17426</v>
      </c>
      <c r="F134" s="4">
        <v>46072.730319780094</v>
      </c>
    </row>
    <row r="135">
      <c r="A135" s="3" t="s">
        <v>16443</v>
      </c>
      <c r="B135" s="20">
        <v>1.0</v>
      </c>
      <c r="C135" s="3" t="s">
        <v>17427</v>
      </c>
      <c r="D135" s="36" t="s">
        <v>17428</v>
      </c>
      <c r="E135" s="3" t="s">
        <v>17426</v>
      </c>
      <c r="F135" s="4">
        <v>46072.730319780094</v>
      </c>
    </row>
    <row r="136">
      <c r="A136" s="3" t="s">
        <v>16443</v>
      </c>
      <c r="B136" s="20">
        <v>2.0</v>
      </c>
      <c r="C136" s="3" t="s">
        <v>17429</v>
      </c>
      <c r="D136" s="36" t="s">
        <v>17430</v>
      </c>
      <c r="E136" s="3" t="s">
        <v>17431</v>
      </c>
      <c r="F136" s="4">
        <v>46072.730319780094</v>
      </c>
    </row>
    <row r="137">
      <c r="A137" s="3" t="s">
        <v>16443</v>
      </c>
      <c r="B137" s="20">
        <v>3.0</v>
      </c>
      <c r="C137" s="3" t="s">
        <v>17432</v>
      </c>
      <c r="D137" s="36" t="s">
        <v>17433</v>
      </c>
      <c r="F137" s="4">
        <v>46072.730319780094</v>
      </c>
    </row>
    <row r="138">
      <c r="A138" s="3" t="s">
        <v>15342</v>
      </c>
      <c r="B138" s="20">
        <v>0.0</v>
      </c>
      <c r="C138" s="3" t="s">
        <v>17434</v>
      </c>
      <c r="D138" s="36" t="s">
        <v>17435</v>
      </c>
      <c r="E138" s="3" t="s">
        <v>17436</v>
      </c>
      <c r="F138" s="4">
        <v>46073.41972347222</v>
      </c>
    </row>
    <row r="139">
      <c r="A139" s="3" t="s">
        <v>15342</v>
      </c>
      <c r="B139" s="20">
        <v>1.0</v>
      </c>
      <c r="C139" s="3" t="s">
        <v>17437</v>
      </c>
      <c r="D139" s="36" t="s">
        <v>17438</v>
      </c>
      <c r="E139" s="3" t="s">
        <v>17436</v>
      </c>
      <c r="F139" s="4">
        <v>46073.41972347222</v>
      </c>
    </row>
    <row r="140">
      <c r="A140" s="3" t="s">
        <v>15342</v>
      </c>
      <c r="B140" s="20">
        <v>2.0</v>
      </c>
      <c r="C140" s="3" t="s">
        <v>17439</v>
      </c>
      <c r="D140" s="36" t="s">
        <v>17440</v>
      </c>
      <c r="E140" s="3" t="s">
        <v>17441</v>
      </c>
      <c r="F140" s="4">
        <v>46073.41972347222</v>
      </c>
    </row>
    <row r="141">
      <c r="A141" s="3" t="s">
        <v>16459</v>
      </c>
      <c r="B141" s="20">
        <v>0.0</v>
      </c>
      <c r="C141" s="3" t="s">
        <v>17442</v>
      </c>
      <c r="D141" s="36" t="s">
        <v>17443</v>
      </c>
      <c r="E141" s="3" t="s">
        <v>17444</v>
      </c>
      <c r="F141" s="4">
        <v>46073.46196835648</v>
      </c>
    </row>
    <row r="142">
      <c r="A142" s="3" t="s">
        <v>16459</v>
      </c>
      <c r="B142" s="20">
        <v>1.0</v>
      </c>
      <c r="C142" s="3" t="s">
        <v>16669</v>
      </c>
      <c r="D142" s="36" t="s">
        <v>17445</v>
      </c>
      <c r="F142" s="4">
        <v>46073.46196835648</v>
      </c>
    </row>
    <row r="143">
      <c r="A143" s="3" t="s">
        <v>15347</v>
      </c>
      <c r="B143" s="20">
        <v>0.0</v>
      </c>
      <c r="C143" s="3" t="s">
        <v>17446</v>
      </c>
      <c r="D143" s="36" t="s">
        <v>17447</v>
      </c>
      <c r="E143" s="3" t="s">
        <v>17448</v>
      </c>
      <c r="F143" s="4">
        <v>46073.48249915509</v>
      </c>
    </row>
    <row r="144">
      <c r="A144" s="3" t="s">
        <v>15347</v>
      </c>
      <c r="B144" s="20">
        <v>1.0</v>
      </c>
      <c r="C144" s="3" t="s">
        <v>17449</v>
      </c>
      <c r="D144" s="36" t="s">
        <v>17450</v>
      </c>
      <c r="E144" s="3" t="s">
        <v>17448</v>
      </c>
      <c r="F144" s="4">
        <v>46073.48249915509</v>
      </c>
    </row>
    <row r="145">
      <c r="A145" s="3" t="s">
        <v>15347</v>
      </c>
      <c r="B145" s="20">
        <v>2.0</v>
      </c>
      <c r="C145" s="3" t="s">
        <v>17451</v>
      </c>
      <c r="D145" s="36" t="s">
        <v>17452</v>
      </c>
      <c r="E145" s="3" t="s">
        <v>17448</v>
      </c>
      <c r="F145" s="4">
        <v>46073.48249915509</v>
      </c>
    </row>
    <row r="146">
      <c r="A146" s="3" t="s">
        <v>15351</v>
      </c>
      <c r="B146" s="20">
        <v>0.0</v>
      </c>
      <c r="C146" s="3" t="s">
        <v>17453</v>
      </c>
      <c r="D146" s="36" t="s">
        <v>17454</v>
      </c>
      <c r="E146" s="3" t="s">
        <v>17455</v>
      </c>
      <c r="F146" s="4">
        <v>46073.52484716436</v>
      </c>
    </row>
    <row r="147">
      <c r="A147" s="3" t="s">
        <v>15351</v>
      </c>
      <c r="B147" s="20">
        <v>1.0</v>
      </c>
      <c r="C147" s="3" t="s">
        <v>17456</v>
      </c>
      <c r="D147" s="36" t="s">
        <v>17457</v>
      </c>
      <c r="E147" s="3" t="s">
        <v>17458</v>
      </c>
      <c r="F147" s="4">
        <v>46073.52484716436</v>
      </c>
    </row>
    <row r="148">
      <c r="A148" s="3" t="s">
        <v>145</v>
      </c>
      <c r="B148" s="20">
        <v>0.0</v>
      </c>
      <c r="C148" s="3" t="s">
        <v>17459</v>
      </c>
      <c r="D148" s="36" t="s">
        <v>17460</v>
      </c>
      <c r="F148" s="4">
        <v>46073.56721666666</v>
      </c>
    </row>
    <row r="149">
      <c r="A149" s="3" t="s">
        <v>145</v>
      </c>
      <c r="B149" s="20">
        <v>1.0</v>
      </c>
      <c r="C149" s="3" t="s">
        <v>17461</v>
      </c>
      <c r="D149" s="36" t="s">
        <v>17462</v>
      </c>
      <c r="E149" s="3" t="s">
        <v>17463</v>
      </c>
      <c r="F149" s="4">
        <v>46073.567216678246</v>
      </c>
    </row>
    <row r="150">
      <c r="A150" s="3" t="s">
        <v>145</v>
      </c>
      <c r="B150" s="20">
        <v>2.0</v>
      </c>
      <c r="C150" s="3" t="s">
        <v>17464</v>
      </c>
      <c r="D150" s="36" t="s">
        <v>17465</v>
      </c>
      <c r="F150" s="4">
        <v>46073.567216678246</v>
      </c>
    </row>
    <row r="151">
      <c r="A151" s="3" t="s">
        <v>145</v>
      </c>
      <c r="B151" s="20">
        <v>3.0</v>
      </c>
      <c r="C151" s="3" t="s">
        <v>17466</v>
      </c>
      <c r="D151" s="36" t="s">
        <v>17467</v>
      </c>
      <c r="F151" s="4">
        <v>46073.567216678246</v>
      </c>
    </row>
    <row r="152">
      <c r="A152" s="3" t="s">
        <v>15362</v>
      </c>
      <c r="B152" s="20">
        <v>0.0</v>
      </c>
      <c r="C152" s="3" t="s">
        <v>17468</v>
      </c>
      <c r="D152" s="36" t="s">
        <v>17469</v>
      </c>
      <c r="E152" s="3" t="s">
        <v>17470</v>
      </c>
      <c r="F152" s="4">
        <v>46076.64680125</v>
      </c>
    </row>
    <row r="153">
      <c r="A153" s="3" t="s">
        <v>15362</v>
      </c>
      <c r="B153" s="20">
        <v>1.0</v>
      </c>
      <c r="C153" s="3" t="s">
        <v>17471</v>
      </c>
      <c r="D153" s="36" t="s">
        <v>17472</v>
      </c>
      <c r="E153" s="3" t="s">
        <v>17470</v>
      </c>
      <c r="F153" s="4">
        <v>46076.64680125</v>
      </c>
    </row>
    <row r="154">
      <c r="A154" s="3" t="s">
        <v>15362</v>
      </c>
      <c r="B154" s="20">
        <v>2.0</v>
      </c>
      <c r="C154" s="3" t="s">
        <v>17473</v>
      </c>
      <c r="D154" s="36" t="s">
        <v>17474</v>
      </c>
      <c r="E154" s="3" t="s">
        <v>17475</v>
      </c>
      <c r="F154" s="4">
        <v>46076.64680125</v>
      </c>
    </row>
    <row r="155">
      <c r="A155" s="3" t="s">
        <v>15362</v>
      </c>
      <c r="B155" s="20">
        <v>3.0</v>
      </c>
      <c r="C155" s="3" t="s">
        <v>17476</v>
      </c>
      <c r="D155" s="36" t="s">
        <v>17477</v>
      </c>
      <c r="E155" s="3" t="s">
        <v>17470</v>
      </c>
      <c r="F155" s="4">
        <v>46076.64680125</v>
      </c>
    </row>
    <row r="156">
      <c r="A156" s="3" t="s">
        <v>15366</v>
      </c>
      <c r="B156" s="20">
        <v>0.0</v>
      </c>
      <c r="C156" s="3" t="s">
        <v>17478</v>
      </c>
      <c r="D156" s="36" t="s">
        <v>17479</v>
      </c>
      <c r="E156" s="3" t="s">
        <v>17480</v>
      </c>
      <c r="F156" s="4">
        <v>46077.56285957176</v>
      </c>
    </row>
    <row r="157">
      <c r="A157" s="3" t="s">
        <v>15366</v>
      </c>
      <c r="B157" s="20">
        <v>1.0</v>
      </c>
      <c r="C157" s="3" t="s">
        <v>17481</v>
      </c>
      <c r="D157" s="36" t="s">
        <v>17482</v>
      </c>
      <c r="E157" s="3" t="s">
        <v>17483</v>
      </c>
      <c r="F157" s="4">
        <v>46077.56285957176</v>
      </c>
    </row>
    <row r="158">
      <c r="A158" s="3" t="s">
        <v>139</v>
      </c>
      <c r="B158" s="20">
        <v>0.0</v>
      </c>
      <c r="C158" s="3" t="s">
        <v>17484</v>
      </c>
      <c r="D158" s="36" t="s">
        <v>17485</v>
      </c>
      <c r="E158" s="3" t="s">
        <v>17486</v>
      </c>
      <c r="F158" s="4">
        <v>46083.638519988424</v>
      </c>
    </row>
    <row r="159">
      <c r="A159" s="3" t="s">
        <v>139</v>
      </c>
      <c r="B159" s="20">
        <v>1.0</v>
      </c>
      <c r="C159" s="3" t="s">
        <v>17487</v>
      </c>
      <c r="D159" s="36" t="s">
        <v>17488</v>
      </c>
      <c r="E159" s="3" t="s">
        <v>17486</v>
      </c>
      <c r="F159" s="4">
        <v>46083.638519988424</v>
      </c>
    </row>
    <row r="160">
      <c r="A160" s="3" t="s">
        <v>165</v>
      </c>
      <c r="B160" s="20">
        <v>0.0</v>
      </c>
      <c r="C160" s="3" t="s">
        <v>17489</v>
      </c>
      <c r="D160" s="36" t="s">
        <v>17490</v>
      </c>
      <c r="E160" s="3" t="s">
        <v>17491</v>
      </c>
      <c r="F160" s="4">
        <v>46084.575273043985</v>
      </c>
    </row>
    <row r="161">
      <c r="A161" s="3" t="s">
        <v>165</v>
      </c>
      <c r="B161" s="20">
        <v>1.0</v>
      </c>
      <c r="C161" s="3" t="s">
        <v>17492</v>
      </c>
      <c r="D161" s="36" t="s">
        <v>17493</v>
      </c>
      <c r="E161" s="3" t="s">
        <v>17491</v>
      </c>
      <c r="F161" s="4">
        <v>46084.575273043985</v>
      </c>
    </row>
    <row r="162">
      <c r="A162" s="3" t="s">
        <v>165</v>
      </c>
      <c r="B162" s="20">
        <v>2.0</v>
      </c>
      <c r="C162" s="3" t="s">
        <v>17494</v>
      </c>
      <c r="D162" s="36" t="s">
        <v>17495</v>
      </c>
      <c r="E162" s="3" t="s">
        <v>17491</v>
      </c>
      <c r="F162" s="4">
        <v>46084.575273043985</v>
      </c>
    </row>
    <row r="163">
      <c r="A163" s="3" t="s">
        <v>165</v>
      </c>
      <c r="B163" s="20">
        <v>3.0</v>
      </c>
      <c r="C163" s="3" t="s">
        <v>17496</v>
      </c>
      <c r="D163" s="36" t="s">
        <v>17497</v>
      </c>
      <c r="E163" s="3" t="s">
        <v>17491</v>
      </c>
      <c r="F163" s="4">
        <v>46084.575273043985</v>
      </c>
    </row>
    <row r="164">
      <c r="A164" s="3" t="s">
        <v>165</v>
      </c>
      <c r="B164" s="20">
        <v>4.0</v>
      </c>
      <c r="C164" s="3" t="s">
        <v>17498</v>
      </c>
      <c r="D164" s="36" t="s">
        <v>17499</v>
      </c>
      <c r="E164" s="3" t="s">
        <v>17491</v>
      </c>
      <c r="F164" s="4">
        <v>46084.575273043985</v>
      </c>
    </row>
    <row r="165">
      <c r="A165" s="3" t="s">
        <v>165</v>
      </c>
      <c r="B165" s="20">
        <v>5.0</v>
      </c>
      <c r="C165" s="3" t="s">
        <v>17500</v>
      </c>
      <c r="D165" s="36" t="s">
        <v>17501</v>
      </c>
      <c r="E165" s="3" t="s">
        <v>17491</v>
      </c>
      <c r="F165" s="4">
        <v>46084.575273043985</v>
      </c>
    </row>
    <row r="166">
      <c r="A166" s="3" t="s">
        <v>165</v>
      </c>
      <c r="B166" s="20">
        <v>6.0</v>
      </c>
      <c r="C166" s="3" t="s">
        <v>17502</v>
      </c>
      <c r="D166" s="36" t="s">
        <v>17503</v>
      </c>
      <c r="E166" s="3" t="s">
        <v>17491</v>
      </c>
      <c r="F166" s="4">
        <v>46084.575273043985</v>
      </c>
    </row>
    <row r="167">
      <c r="A167" s="3" t="s">
        <v>184</v>
      </c>
      <c r="B167" s="20">
        <v>0.0</v>
      </c>
      <c r="C167" s="3" t="s">
        <v>17504</v>
      </c>
      <c r="D167" s="36" t="s">
        <v>17505</v>
      </c>
      <c r="E167" s="3" t="s">
        <v>17506</v>
      </c>
      <c r="F167" s="4">
        <v>46084.59674395833</v>
      </c>
    </row>
    <row r="168">
      <c r="A168" s="3" t="s">
        <v>184</v>
      </c>
      <c r="B168" s="20">
        <v>1.0</v>
      </c>
      <c r="C168" s="3" t="s">
        <v>17507</v>
      </c>
      <c r="D168" s="36" t="s">
        <v>17508</v>
      </c>
      <c r="E168" s="3" t="s">
        <v>17506</v>
      </c>
      <c r="F168" s="4">
        <v>46084.59674395833</v>
      </c>
    </row>
    <row r="169">
      <c r="A169" s="3" t="s">
        <v>184</v>
      </c>
      <c r="B169" s="20">
        <v>2.0</v>
      </c>
      <c r="C169" s="3" t="s">
        <v>17509</v>
      </c>
      <c r="D169" s="36" t="s">
        <v>17510</v>
      </c>
      <c r="E169" s="3" t="s">
        <v>17506</v>
      </c>
      <c r="F169" s="4">
        <v>46084.59674395833</v>
      </c>
    </row>
    <row r="170">
      <c r="A170" s="3" t="s">
        <v>190</v>
      </c>
      <c r="B170" s="20">
        <v>0.0</v>
      </c>
      <c r="C170" s="3" t="s">
        <v>17511</v>
      </c>
      <c r="D170" s="36" t="s">
        <v>17512</v>
      </c>
      <c r="E170" s="3" t="s">
        <v>17513</v>
      </c>
      <c r="F170" s="4">
        <v>46084.61055300926</v>
      </c>
    </row>
    <row r="171">
      <c r="A171" s="3" t="s">
        <v>190</v>
      </c>
      <c r="B171" s="20">
        <v>1.0</v>
      </c>
      <c r="C171" s="3" t="s">
        <v>17514</v>
      </c>
      <c r="D171" s="36" t="s">
        <v>17515</v>
      </c>
      <c r="E171" s="3" t="s">
        <v>17513</v>
      </c>
      <c r="F171" s="4">
        <v>46084.61055302083</v>
      </c>
    </row>
    <row r="172">
      <c r="A172" s="3" t="s">
        <v>190</v>
      </c>
      <c r="B172" s="20">
        <v>2.0</v>
      </c>
      <c r="C172" s="3" t="s">
        <v>17516</v>
      </c>
      <c r="D172" s="36" t="s">
        <v>17517</v>
      </c>
      <c r="E172" s="3" t="s">
        <v>17513</v>
      </c>
      <c r="F172" s="4">
        <v>46084.61055302083</v>
      </c>
    </row>
    <row r="173">
      <c r="A173" s="3" t="s">
        <v>190</v>
      </c>
      <c r="B173" s="20">
        <v>3.0</v>
      </c>
      <c r="C173" s="3" t="s">
        <v>17518</v>
      </c>
      <c r="D173" s="36" t="s">
        <v>17519</v>
      </c>
      <c r="E173" s="3" t="s">
        <v>17513</v>
      </c>
      <c r="F173" s="4">
        <v>46084.61055302083</v>
      </c>
    </row>
    <row r="174">
      <c r="A174" s="3" t="s">
        <v>190</v>
      </c>
      <c r="B174" s="20">
        <v>4.0</v>
      </c>
      <c r="C174" s="3" t="s">
        <v>17520</v>
      </c>
      <c r="D174" s="36" t="s">
        <v>17521</v>
      </c>
      <c r="E174" s="3" t="s">
        <v>17513</v>
      </c>
      <c r="F174" s="4">
        <v>46084.61055302083</v>
      </c>
    </row>
    <row r="175">
      <c r="A175" s="3" t="s">
        <v>221</v>
      </c>
      <c r="B175" s="20">
        <v>0.0</v>
      </c>
      <c r="C175" s="3" t="s">
        <v>17522</v>
      </c>
      <c r="D175" s="36" t="s">
        <v>17523</v>
      </c>
      <c r="E175" s="3" t="s">
        <v>17524</v>
      </c>
      <c r="F175" s="4">
        <v>46084.650338148145</v>
      </c>
    </row>
    <row r="176">
      <c r="A176" s="3" t="s">
        <v>221</v>
      </c>
      <c r="B176" s="20">
        <v>1.0</v>
      </c>
      <c r="C176" s="3" t="s">
        <v>17525</v>
      </c>
      <c r="D176" s="36" t="s">
        <v>17526</v>
      </c>
      <c r="E176" s="3" t="s">
        <v>17524</v>
      </c>
      <c r="F176" s="4">
        <v>46084.650338148145</v>
      </c>
    </row>
    <row r="177">
      <c r="A177" s="3" t="s">
        <v>221</v>
      </c>
      <c r="B177" s="20">
        <v>2.0</v>
      </c>
      <c r="C177" s="3" t="s">
        <v>17527</v>
      </c>
      <c r="D177" s="36" t="s">
        <v>17528</v>
      </c>
      <c r="F177" s="4">
        <v>46084.650338148145</v>
      </c>
    </row>
    <row r="178">
      <c r="A178" s="3" t="s">
        <v>243</v>
      </c>
      <c r="B178" s="20">
        <v>0.0</v>
      </c>
      <c r="C178" s="3" t="s">
        <v>17529</v>
      </c>
      <c r="D178" s="36" t="s">
        <v>17530</v>
      </c>
      <c r="E178" s="3" t="s">
        <v>17531</v>
      </c>
      <c r="F178" s="4">
        <v>46084.67291678241</v>
      </c>
    </row>
    <row r="179">
      <c r="A179" s="3" t="s">
        <v>243</v>
      </c>
      <c r="B179" s="20">
        <v>1.0</v>
      </c>
      <c r="C179" s="3" t="s">
        <v>17532</v>
      </c>
      <c r="D179" s="36" t="s">
        <v>17533</v>
      </c>
      <c r="E179" s="3" t="s">
        <v>17534</v>
      </c>
      <c r="F179" s="4">
        <v>46084.67291678241</v>
      </c>
    </row>
    <row r="180">
      <c r="A180" s="3" t="s">
        <v>243</v>
      </c>
      <c r="B180" s="20">
        <v>2.0</v>
      </c>
      <c r="C180" s="3" t="s">
        <v>17535</v>
      </c>
      <c r="D180" s="36" t="s">
        <v>17536</v>
      </c>
      <c r="E180" s="3" t="s">
        <v>17537</v>
      </c>
      <c r="F180" s="4">
        <v>46084.67291678241</v>
      </c>
    </row>
    <row r="181">
      <c r="A181" s="3" t="s">
        <v>256</v>
      </c>
      <c r="B181" s="20">
        <v>0.0</v>
      </c>
      <c r="C181" s="3" t="s">
        <v>17538</v>
      </c>
      <c r="D181" s="36" t="s">
        <v>17539</v>
      </c>
      <c r="E181" s="3" t="s">
        <v>17540</v>
      </c>
      <c r="F181" s="4">
        <v>46085.462186006946</v>
      </c>
    </row>
    <row r="182">
      <c r="A182" s="3" t="s">
        <v>256</v>
      </c>
      <c r="B182" s="20">
        <v>1.0</v>
      </c>
      <c r="C182" s="3" t="s">
        <v>17541</v>
      </c>
      <c r="D182" s="36" t="s">
        <v>17542</v>
      </c>
      <c r="E182" s="3" t="s">
        <v>17540</v>
      </c>
      <c r="F182" s="4">
        <v>46085.462186006946</v>
      </c>
    </row>
    <row r="183">
      <c r="A183" s="3" t="s">
        <v>263</v>
      </c>
      <c r="B183" s="20">
        <v>0.0</v>
      </c>
      <c r="C183" s="3" t="s">
        <v>17543</v>
      </c>
      <c r="D183" s="36" t="s">
        <v>17544</v>
      </c>
      <c r="E183" s="3" t="s">
        <v>17545</v>
      </c>
      <c r="F183" s="4">
        <v>46085.48539519676</v>
      </c>
    </row>
    <row r="184">
      <c r="A184" s="3" t="s">
        <v>263</v>
      </c>
      <c r="B184" s="20">
        <v>1.0</v>
      </c>
      <c r="C184" s="3" t="s">
        <v>17546</v>
      </c>
      <c r="D184" s="36" t="s">
        <v>17547</v>
      </c>
      <c r="E184" s="3" t="s">
        <v>17545</v>
      </c>
      <c r="F184" s="4">
        <v>46085.48539519676</v>
      </c>
    </row>
    <row r="185">
      <c r="A185" s="3" t="s">
        <v>263</v>
      </c>
      <c r="B185" s="20">
        <v>2.0</v>
      </c>
      <c r="C185" s="3" t="s">
        <v>17548</v>
      </c>
      <c r="D185" s="36" t="s">
        <v>17549</v>
      </c>
      <c r="E185" s="3" t="s">
        <v>17550</v>
      </c>
      <c r="F185" s="4">
        <v>46085.48539519676</v>
      </c>
    </row>
    <row r="186">
      <c r="A186" s="3" t="s">
        <v>263</v>
      </c>
      <c r="B186" s="20">
        <v>3.0</v>
      </c>
      <c r="C186" s="3" t="s">
        <v>17551</v>
      </c>
      <c r="D186" s="36" t="s">
        <v>17552</v>
      </c>
      <c r="E186" s="3" t="s">
        <v>17545</v>
      </c>
      <c r="F186" s="4">
        <v>46085.48539519676</v>
      </c>
    </row>
    <row r="187">
      <c r="A187" s="3" t="s">
        <v>263</v>
      </c>
      <c r="B187" s="20">
        <v>4.0</v>
      </c>
      <c r="C187" s="3" t="s">
        <v>17553</v>
      </c>
      <c r="D187" s="36" t="s">
        <v>17554</v>
      </c>
      <c r="E187" s="3" t="s">
        <v>17545</v>
      </c>
      <c r="F187" s="4">
        <v>46085.48539519676</v>
      </c>
    </row>
    <row r="188">
      <c r="A188" s="3" t="s">
        <v>263</v>
      </c>
      <c r="B188" s="20">
        <v>5.0</v>
      </c>
      <c r="C188" s="3" t="s">
        <v>17555</v>
      </c>
      <c r="D188" s="36" t="s">
        <v>17556</v>
      </c>
      <c r="E188" s="3" t="s">
        <v>17545</v>
      </c>
      <c r="F188" s="4">
        <v>46085.48539519676</v>
      </c>
    </row>
    <row r="189">
      <c r="A189" s="3" t="s">
        <v>263</v>
      </c>
      <c r="B189" s="20">
        <v>6.0</v>
      </c>
      <c r="C189" s="3" t="s">
        <v>17557</v>
      </c>
      <c r="D189" s="36" t="s">
        <v>17558</v>
      </c>
      <c r="E189" s="3" t="s">
        <v>17545</v>
      </c>
      <c r="F189" s="4">
        <v>46085.48539519676</v>
      </c>
    </row>
    <row r="190">
      <c r="A190" s="3" t="s">
        <v>269</v>
      </c>
      <c r="B190" s="20">
        <v>0.0</v>
      </c>
      <c r="C190" s="3" t="s">
        <v>17559</v>
      </c>
      <c r="D190" s="36" t="s">
        <v>17560</v>
      </c>
      <c r="E190" s="3" t="s">
        <v>17561</v>
      </c>
      <c r="F190" s="4">
        <v>46085.92943019676</v>
      </c>
    </row>
    <row r="191">
      <c r="A191" s="3" t="s">
        <v>269</v>
      </c>
      <c r="B191" s="20">
        <v>1.0</v>
      </c>
      <c r="C191" s="3" t="s">
        <v>17562</v>
      </c>
      <c r="D191" s="36" t="s">
        <v>17563</v>
      </c>
      <c r="E191" s="3" t="s">
        <v>17564</v>
      </c>
      <c r="F191" s="4">
        <v>46085.92943019676</v>
      </c>
    </row>
    <row r="192">
      <c r="A192" s="3" t="s">
        <v>269</v>
      </c>
      <c r="B192" s="20">
        <v>2.0</v>
      </c>
      <c r="C192" s="3" t="s">
        <v>17565</v>
      </c>
      <c r="D192" s="36" t="s">
        <v>17566</v>
      </c>
      <c r="E192" s="3" t="s">
        <v>17567</v>
      </c>
      <c r="F192" s="4">
        <v>46085.92943019676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8.38"/>
    <col customWidth="1" min="2" max="2" width="5.25"/>
    <col customWidth="1" min="3" max="3" width="6.75"/>
    <col customWidth="1" min="4" max="4" width="107.13"/>
    <col customWidth="1" min="5" max="5" width="644.25"/>
    <col customWidth="1" min="6" max="6" width="9.0"/>
    <col customWidth="1" min="7" max="8" width="6.88"/>
    <col customWidth="1" min="9" max="9" width="21.25"/>
    <col customWidth="1" min="10" max="10" width="45.0"/>
    <col customWidth="1" min="11" max="11" width="8.63"/>
    <col customWidth="1" min="12" max="12" width="43.38"/>
    <col customWidth="1" min="13" max="13" width="19.25"/>
    <col customWidth="1" min="14" max="14" width="25.63"/>
    <col customWidth="1" min="15" max="17" width="13.63"/>
    <col customWidth="1" min="18" max="18" width="111.0"/>
  </cols>
  <sheetData>
    <row r="1">
      <c r="A1" s="38" t="s">
        <v>17568</v>
      </c>
      <c r="B1" s="38" t="s">
        <v>17569</v>
      </c>
      <c r="C1" s="38" t="s">
        <v>17570</v>
      </c>
      <c r="D1" s="38" t="s">
        <v>122</v>
      </c>
      <c r="E1" s="38" t="s">
        <v>14383</v>
      </c>
      <c r="F1" s="38" t="s">
        <v>5</v>
      </c>
      <c r="G1" s="38" t="s">
        <v>16559</v>
      </c>
      <c r="H1" s="38" t="s">
        <v>17571</v>
      </c>
      <c r="I1" s="38" t="s">
        <v>17572</v>
      </c>
      <c r="J1" s="38" t="s">
        <v>17573</v>
      </c>
      <c r="K1" s="38" t="s">
        <v>17574</v>
      </c>
      <c r="L1" s="38" t="s">
        <v>17575</v>
      </c>
      <c r="M1" s="38" t="s">
        <v>126</v>
      </c>
      <c r="N1" s="38" t="s">
        <v>127</v>
      </c>
      <c r="O1" s="38" t="s">
        <v>17576</v>
      </c>
      <c r="P1" s="38" t="s">
        <v>17577</v>
      </c>
      <c r="Q1" s="38" t="s">
        <v>17578</v>
      </c>
      <c r="R1" s="38" t="s">
        <v>17579</v>
      </c>
      <c r="S1" s="2"/>
      <c r="T1" s="3" t="s">
        <v>21</v>
      </c>
      <c r="U1" s="4">
        <v>46085.94938513889</v>
      </c>
    </row>
    <row r="2">
      <c r="A2" s="3" t="s">
        <v>17580</v>
      </c>
      <c r="B2" s="3" t="s">
        <v>17581</v>
      </c>
      <c r="C2" s="20">
        <v>54.0</v>
      </c>
      <c r="D2" s="3" t="s">
        <v>17582</v>
      </c>
      <c r="E2" s="3" t="s">
        <v>17583</v>
      </c>
      <c r="F2" s="3" t="s">
        <v>17584</v>
      </c>
      <c r="G2" s="3" t="s">
        <v>16565</v>
      </c>
      <c r="H2" s="3" t="s">
        <v>17585</v>
      </c>
      <c r="I2" s="3" t="s">
        <v>17586</v>
      </c>
      <c r="J2" s="5" t="s">
        <v>17587</v>
      </c>
      <c r="K2" s="2"/>
      <c r="L2" s="3" t="s">
        <v>17588</v>
      </c>
      <c r="M2" s="2"/>
      <c r="N2" s="3" t="s">
        <v>183</v>
      </c>
      <c r="O2" s="31">
        <v>46043.98217592592</v>
      </c>
      <c r="P2" s="31">
        <v>46082.84689814815</v>
      </c>
      <c r="Q2" s="31">
        <v>46082.84689814815</v>
      </c>
      <c r="R2" s="3" t="s">
        <v>17589</v>
      </c>
    </row>
    <row r="3">
      <c r="A3" s="3" t="s">
        <v>17590</v>
      </c>
      <c r="B3" s="3" t="s">
        <v>17581</v>
      </c>
      <c r="C3" s="20">
        <v>1884.0</v>
      </c>
      <c r="D3" s="3" t="s">
        <v>16948</v>
      </c>
      <c r="E3" s="3" t="s">
        <v>17591</v>
      </c>
      <c r="F3" s="3" t="s">
        <v>17584</v>
      </c>
      <c r="G3" s="3" t="s">
        <v>16565</v>
      </c>
      <c r="H3" s="3" t="s">
        <v>17585</v>
      </c>
      <c r="I3" s="3" t="s">
        <v>17586</v>
      </c>
      <c r="J3" s="5" t="s">
        <v>17592</v>
      </c>
      <c r="L3" s="3" t="s">
        <v>17588</v>
      </c>
      <c r="M3" s="2"/>
      <c r="N3" s="3" t="s">
        <v>183</v>
      </c>
      <c r="O3" s="31">
        <v>46073.525729166664</v>
      </c>
      <c r="P3" s="31">
        <v>46083.65100694445</v>
      </c>
      <c r="Q3" s="31">
        <v>46083.65100694445</v>
      </c>
      <c r="R3" s="3" t="s">
        <v>17593</v>
      </c>
    </row>
    <row r="4">
      <c r="A4" s="3" t="s">
        <v>17594</v>
      </c>
      <c r="B4" s="3" t="s">
        <v>17581</v>
      </c>
      <c r="C4" s="20">
        <v>1897.0</v>
      </c>
      <c r="D4" s="3" t="s">
        <v>16987</v>
      </c>
      <c r="E4" s="3" t="s">
        <v>17595</v>
      </c>
      <c r="F4" s="3" t="s">
        <v>17584</v>
      </c>
      <c r="G4" s="3" t="s">
        <v>16565</v>
      </c>
      <c r="H4" s="3" t="s">
        <v>17585</v>
      </c>
      <c r="I4" s="3" t="s">
        <v>17586</v>
      </c>
      <c r="J4" s="5" t="s">
        <v>17596</v>
      </c>
      <c r="K4" s="2"/>
      <c r="L4" s="3" t="s">
        <v>17588</v>
      </c>
      <c r="M4" s="2"/>
      <c r="N4" s="3" t="s">
        <v>183</v>
      </c>
      <c r="O4" s="31">
        <v>46077.563946759255</v>
      </c>
      <c r="P4" s="31">
        <v>46083.65109953703</v>
      </c>
      <c r="Q4" s="31">
        <v>46083.65109953703</v>
      </c>
      <c r="R4" s="3" t="s">
        <v>17597</v>
      </c>
    </row>
    <row r="5">
      <c r="A5" s="3" t="s">
        <v>17598</v>
      </c>
      <c r="B5" s="3" t="s">
        <v>17581</v>
      </c>
      <c r="C5" s="20">
        <v>1842.0</v>
      </c>
      <c r="D5" s="3" t="s">
        <v>16825</v>
      </c>
      <c r="E5" s="3" t="s">
        <v>17599</v>
      </c>
      <c r="F5" s="3" t="s">
        <v>17584</v>
      </c>
      <c r="G5" s="3" t="s">
        <v>16565</v>
      </c>
      <c r="H5" s="3" t="s">
        <v>17585</v>
      </c>
      <c r="I5" s="3" t="s">
        <v>17586</v>
      </c>
      <c r="J5" s="5" t="s">
        <v>17600</v>
      </c>
      <c r="K5" s="2"/>
      <c r="L5" s="3" t="s">
        <v>17588</v>
      </c>
      <c r="M5" s="2"/>
      <c r="N5" s="3" t="s">
        <v>183</v>
      </c>
      <c r="O5" s="31">
        <v>46059.51113425926</v>
      </c>
      <c r="P5" s="31">
        <v>46083.65094907407</v>
      </c>
      <c r="Q5" s="31">
        <v>46083.65094907407</v>
      </c>
      <c r="R5" s="3" t="s">
        <v>17601</v>
      </c>
    </row>
    <row r="6">
      <c r="A6" s="3" t="s">
        <v>17602</v>
      </c>
      <c r="B6" s="3" t="s">
        <v>17581</v>
      </c>
      <c r="C6" s="20">
        <v>1896.0</v>
      </c>
      <c r="D6" s="3" t="s">
        <v>16984</v>
      </c>
      <c r="E6" s="3" t="s">
        <v>17603</v>
      </c>
      <c r="F6" s="3" t="s">
        <v>17584</v>
      </c>
      <c r="G6" s="3" t="s">
        <v>16576</v>
      </c>
      <c r="H6" s="3" t="s">
        <v>17585</v>
      </c>
      <c r="I6" s="3" t="s">
        <v>17586</v>
      </c>
      <c r="J6" s="5" t="s">
        <v>17604</v>
      </c>
      <c r="K6" s="2"/>
      <c r="L6" s="3" t="s">
        <v>17588</v>
      </c>
      <c r="M6" s="2"/>
      <c r="N6" s="3" t="s">
        <v>183</v>
      </c>
      <c r="O6" s="31">
        <v>46077.56392361112</v>
      </c>
      <c r="P6" s="31">
        <v>46083.6508912037</v>
      </c>
      <c r="Q6" s="31">
        <v>46083.650879629626</v>
      </c>
      <c r="R6" s="3" t="s">
        <v>17605</v>
      </c>
    </row>
    <row r="7">
      <c r="A7" s="3" t="s">
        <v>17606</v>
      </c>
      <c r="B7" s="3" t="s">
        <v>17581</v>
      </c>
      <c r="C7" s="20">
        <v>1863.0</v>
      </c>
      <c r="D7" s="3" t="s">
        <v>16885</v>
      </c>
      <c r="E7" s="3" t="s">
        <v>17607</v>
      </c>
      <c r="F7" s="3" t="s">
        <v>17608</v>
      </c>
      <c r="G7" s="3" t="s">
        <v>16576</v>
      </c>
      <c r="H7" s="3" t="s">
        <v>17609</v>
      </c>
      <c r="I7" s="3" t="s">
        <v>17586</v>
      </c>
      <c r="J7" s="5" t="s">
        <v>17610</v>
      </c>
      <c r="K7" s="2"/>
      <c r="L7" s="3" t="s">
        <v>17611</v>
      </c>
      <c r="M7" s="2"/>
      <c r="N7" s="3" t="s">
        <v>440</v>
      </c>
      <c r="O7" s="31">
        <v>46071.63802083333</v>
      </c>
      <c r="P7" s="31">
        <v>46071.93314814815</v>
      </c>
      <c r="Q7" s="33"/>
      <c r="R7" s="3" t="s">
        <v>17612</v>
      </c>
    </row>
    <row r="8">
      <c r="A8" s="3" t="s">
        <v>17613</v>
      </c>
      <c r="B8" s="3" t="s">
        <v>17581</v>
      </c>
      <c r="C8" s="20">
        <v>1788.0</v>
      </c>
      <c r="D8" s="3" t="s">
        <v>16663</v>
      </c>
      <c r="E8" s="3" t="s">
        <v>17614</v>
      </c>
      <c r="F8" s="3" t="s">
        <v>17584</v>
      </c>
      <c r="G8" s="3" t="s">
        <v>16565</v>
      </c>
      <c r="H8" s="3" t="s">
        <v>17585</v>
      </c>
      <c r="I8" s="3" t="s">
        <v>17586</v>
      </c>
      <c r="J8" s="5" t="s">
        <v>17615</v>
      </c>
      <c r="L8" s="3" t="s">
        <v>17616</v>
      </c>
      <c r="M8" s="2"/>
      <c r="N8" s="3" t="s">
        <v>144</v>
      </c>
      <c r="O8" s="31">
        <v>46056.58916666667</v>
      </c>
      <c r="P8" s="31">
        <v>46070.62905092593</v>
      </c>
      <c r="Q8" s="31">
        <v>46070.62905092593</v>
      </c>
      <c r="R8" s="3" t="s">
        <v>17617</v>
      </c>
    </row>
    <row r="9">
      <c r="A9" s="3" t="s">
        <v>17618</v>
      </c>
      <c r="B9" s="3" t="s">
        <v>17581</v>
      </c>
      <c r="C9" s="20">
        <v>1860.0</v>
      </c>
      <c r="D9" s="3" t="s">
        <v>16876</v>
      </c>
      <c r="E9" s="3" t="s">
        <v>17619</v>
      </c>
      <c r="F9" s="3" t="s">
        <v>17584</v>
      </c>
      <c r="G9" s="3" t="s">
        <v>16565</v>
      </c>
      <c r="H9" s="3" t="s">
        <v>17585</v>
      </c>
      <c r="I9" s="3" t="s">
        <v>17586</v>
      </c>
      <c r="J9" s="5" t="s">
        <v>17620</v>
      </c>
      <c r="K9" s="2"/>
      <c r="L9" s="3" t="s">
        <v>17616</v>
      </c>
      <c r="M9" s="2"/>
      <c r="N9" s="3" t="s">
        <v>144</v>
      </c>
      <c r="O9" s="31">
        <v>46070.629004629634</v>
      </c>
      <c r="P9" s="31">
        <v>46070.62923611111</v>
      </c>
      <c r="Q9" s="31">
        <v>46070.62923611111</v>
      </c>
      <c r="R9" s="3" t="s">
        <v>17621</v>
      </c>
    </row>
    <row r="10">
      <c r="A10" s="3" t="s">
        <v>17622</v>
      </c>
      <c r="B10" s="3" t="s">
        <v>17581</v>
      </c>
      <c r="C10" s="20">
        <v>1805.0</v>
      </c>
      <c r="D10" s="3" t="s">
        <v>16714</v>
      </c>
      <c r="E10" s="3" t="s">
        <v>17623</v>
      </c>
      <c r="F10" s="3" t="s">
        <v>17584</v>
      </c>
      <c r="G10" s="3" t="s">
        <v>16565</v>
      </c>
      <c r="H10" s="3" t="s">
        <v>17585</v>
      </c>
      <c r="I10" s="3" t="s">
        <v>17586</v>
      </c>
      <c r="J10" s="5" t="s">
        <v>17624</v>
      </c>
      <c r="K10" s="2"/>
      <c r="L10" s="3" t="s">
        <v>17625</v>
      </c>
      <c r="M10" s="2"/>
      <c r="N10" s="3" t="s">
        <v>450</v>
      </c>
      <c r="O10" s="31">
        <v>46057.85643518518</v>
      </c>
      <c r="P10" s="31">
        <v>46058.67784722222</v>
      </c>
      <c r="Q10" s="31">
        <v>46058.67784722222</v>
      </c>
      <c r="R10" s="3" t="s">
        <v>17626</v>
      </c>
    </row>
    <row r="11">
      <c r="A11" s="3" t="s">
        <v>17627</v>
      </c>
      <c r="B11" s="3" t="s">
        <v>17581</v>
      </c>
      <c r="C11" s="20">
        <v>1806.0</v>
      </c>
      <c r="D11" s="3" t="s">
        <v>16717</v>
      </c>
      <c r="E11" s="3" t="s">
        <v>17628</v>
      </c>
      <c r="F11" s="3" t="s">
        <v>17584</v>
      </c>
      <c r="G11" s="3" t="s">
        <v>16569</v>
      </c>
      <c r="H11" s="3" t="s">
        <v>17585</v>
      </c>
      <c r="I11" s="3" t="s">
        <v>17586</v>
      </c>
      <c r="J11" s="5" t="s">
        <v>17629</v>
      </c>
      <c r="K11" s="2"/>
      <c r="L11" s="3" t="s">
        <v>17625</v>
      </c>
      <c r="M11" s="2"/>
      <c r="N11" s="3" t="s">
        <v>450</v>
      </c>
      <c r="O11" s="31">
        <v>46057.856458333335</v>
      </c>
      <c r="P11" s="31">
        <v>46058.67846064815</v>
      </c>
      <c r="Q11" s="31">
        <v>46058.67846064815</v>
      </c>
      <c r="R11" s="3" t="s">
        <v>17630</v>
      </c>
    </row>
    <row r="12">
      <c r="A12" s="3" t="s">
        <v>17631</v>
      </c>
      <c r="B12" s="3" t="s">
        <v>17581</v>
      </c>
      <c r="C12" s="20">
        <v>1804.0</v>
      </c>
      <c r="D12" s="3" t="s">
        <v>16711</v>
      </c>
      <c r="E12" s="3" t="s">
        <v>17632</v>
      </c>
      <c r="F12" s="3" t="s">
        <v>17584</v>
      </c>
      <c r="G12" s="3" t="s">
        <v>16565</v>
      </c>
      <c r="H12" s="3" t="s">
        <v>17585</v>
      </c>
      <c r="I12" s="3" t="s">
        <v>17586</v>
      </c>
      <c r="J12" s="5" t="s">
        <v>17633</v>
      </c>
      <c r="K12" s="2"/>
      <c r="L12" s="3" t="s">
        <v>17625</v>
      </c>
      <c r="M12" s="2"/>
      <c r="N12" s="3" t="s">
        <v>450</v>
      </c>
      <c r="O12" s="31">
        <v>46057.856412037036</v>
      </c>
      <c r="P12" s="31">
        <v>46058.67847222222</v>
      </c>
      <c r="Q12" s="31">
        <v>46058.67847222222</v>
      </c>
      <c r="R12" s="3" t="s">
        <v>17634</v>
      </c>
    </row>
    <row r="13">
      <c r="A13" s="3" t="s">
        <v>17635</v>
      </c>
      <c r="B13" s="3" t="s">
        <v>17581</v>
      </c>
      <c r="C13" s="20">
        <v>1807.0</v>
      </c>
      <c r="D13" s="3" t="s">
        <v>16720</v>
      </c>
      <c r="E13" s="3" t="s">
        <v>17636</v>
      </c>
      <c r="F13" s="3" t="s">
        <v>17584</v>
      </c>
      <c r="G13" s="3" t="s">
        <v>16569</v>
      </c>
      <c r="H13" s="3" t="s">
        <v>17585</v>
      </c>
      <c r="I13" s="3" t="s">
        <v>17586</v>
      </c>
      <c r="J13" s="5" t="s">
        <v>17637</v>
      </c>
      <c r="K13" s="2"/>
      <c r="L13" s="3" t="s">
        <v>17638</v>
      </c>
      <c r="M13" s="2"/>
      <c r="N13" s="3" t="s">
        <v>410</v>
      </c>
      <c r="O13" s="31">
        <v>46057.86819444444</v>
      </c>
      <c r="P13" s="31">
        <v>46058.67334490741</v>
      </c>
      <c r="Q13" s="31">
        <v>46058.67334490741</v>
      </c>
      <c r="R13" s="3" t="s">
        <v>17639</v>
      </c>
    </row>
    <row r="14">
      <c r="A14" s="3" t="s">
        <v>17640</v>
      </c>
      <c r="B14" s="3" t="s">
        <v>17581</v>
      </c>
      <c r="C14" s="20">
        <v>1808.0</v>
      </c>
      <c r="D14" s="3" t="s">
        <v>16723</v>
      </c>
      <c r="E14" s="3" t="s">
        <v>17641</v>
      </c>
      <c r="F14" s="3" t="s">
        <v>17584</v>
      </c>
      <c r="G14" s="3" t="s">
        <v>16569</v>
      </c>
      <c r="H14" s="3" t="s">
        <v>17585</v>
      </c>
      <c r="I14" s="3" t="s">
        <v>17586</v>
      </c>
      <c r="J14" s="5" t="s">
        <v>17642</v>
      </c>
      <c r="K14" s="2"/>
      <c r="L14" s="3" t="s">
        <v>17638</v>
      </c>
      <c r="M14" s="2"/>
      <c r="N14" s="3" t="s">
        <v>410</v>
      </c>
      <c r="O14" s="31">
        <v>46057.86821759259</v>
      </c>
      <c r="P14" s="31">
        <v>46058.675046296295</v>
      </c>
      <c r="Q14" s="31">
        <v>46058.675046296295</v>
      </c>
      <c r="R14" s="3" t="s">
        <v>17643</v>
      </c>
    </row>
    <row r="15">
      <c r="A15" s="3" t="s">
        <v>17644</v>
      </c>
      <c r="B15" s="3" t="s">
        <v>17581</v>
      </c>
      <c r="C15" s="20">
        <v>1809.0</v>
      </c>
      <c r="D15" s="3" t="s">
        <v>16726</v>
      </c>
      <c r="E15" s="3" t="s">
        <v>17645</v>
      </c>
      <c r="F15" s="3" t="s">
        <v>17584</v>
      </c>
      <c r="G15" s="3" t="s">
        <v>16565</v>
      </c>
      <c r="H15" s="3" t="s">
        <v>17585</v>
      </c>
      <c r="I15" s="3" t="s">
        <v>17586</v>
      </c>
      <c r="J15" s="5" t="s">
        <v>17646</v>
      </c>
      <c r="K15" s="2"/>
      <c r="L15" s="3" t="s">
        <v>17638</v>
      </c>
      <c r="M15" s="2"/>
      <c r="N15" s="3" t="s">
        <v>410</v>
      </c>
      <c r="O15" s="31">
        <v>46057.86824074074</v>
      </c>
      <c r="P15" s="31">
        <v>46058.67424768519</v>
      </c>
      <c r="Q15" s="31">
        <v>46058.67424768519</v>
      </c>
      <c r="R15" s="3" t="s">
        <v>17647</v>
      </c>
    </row>
    <row r="16">
      <c r="A16" s="3" t="s">
        <v>17648</v>
      </c>
      <c r="B16" s="3" t="s">
        <v>17581</v>
      </c>
      <c r="C16" s="20">
        <v>1810.0</v>
      </c>
      <c r="D16" s="3" t="s">
        <v>16729</v>
      </c>
      <c r="E16" s="3" t="s">
        <v>17649</v>
      </c>
      <c r="F16" s="3" t="s">
        <v>17584</v>
      </c>
      <c r="G16" s="3" t="s">
        <v>16565</v>
      </c>
      <c r="H16" s="3" t="s">
        <v>17585</v>
      </c>
      <c r="I16" s="3" t="s">
        <v>17586</v>
      </c>
      <c r="J16" s="5" t="s">
        <v>17650</v>
      </c>
      <c r="K16" s="2"/>
      <c r="L16" s="3" t="s">
        <v>17638</v>
      </c>
      <c r="M16" s="2"/>
      <c r="N16" s="3" t="s">
        <v>410</v>
      </c>
      <c r="O16" s="31">
        <v>46057.868263888886</v>
      </c>
      <c r="P16" s="31">
        <v>46058.67350694444</v>
      </c>
      <c r="Q16" s="31">
        <v>46058.67350694444</v>
      </c>
      <c r="R16" s="3" t="s">
        <v>17651</v>
      </c>
    </row>
    <row r="17">
      <c r="A17" s="3" t="s">
        <v>17652</v>
      </c>
      <c r="B17" s="3" t="s">
        <v>17581</v>
      </c>
      <c r="C17" s="20">
        <v>49.0</v>
      </c>
      <c r="D17" s="3" t="s">
        <v>17653</v>
      </c>
      <c r="E17" s="2"/>
      <c r="F17" s="3" t="s">
        <v>17584</v>
      </c>
      <c r="G17" s="2"/>
      <c r="H17" s="3" t="s">
        <v>17585</v>
      </c>
      <c r="I17" s="3" t="s">
        <v>17586</v>
      </c>
      <c r="J17" s="5" t="s">
        <v>17654</v>
      </c>
      <c r="K17" s="2"/>
      <c r="L17" s="3" t="s">
        <v>17655</v>
      </c>
      <c r="M17" s="2"/>
      <c r="N17" s="3" t="s">
        <v>366</v>
      </c>
      <c r="O17" s="31">
        <v>46043.48061342593</v>
      </c>
      <c r="P17" s="31">
        <v>46056.64172453704</v>
      </c>
      <c r="Q17" s="31">
        <v>46056.64171296296</v>
      </c>
      <c r="R17" s="3" t="s">
        <v>17656</v>
      </c>
    </row>
    <row r="18">
      <c r="A18" s="3" t="s">
        <v>17657</v>
      </c>
      <c r="B18" s="3" t="s">
        <v>17581</v>
      </c>
      <c r="C18" s="20">
        <v>64.0</v>
      </c>
      <c r="D18" s="3" t="s">
        <v>17658</v>
      </c>
      <c r="E18" s="3" t="s">
        <v>17659</v>
      </c>
      <c r="F18" s="3" t="s">
        <v>17584</v>
      </c>
      <c r="G18" s="3" t="s">
        <v>16565</v>
      </c>
      <c r="H18" s="3" t="s">
        <v>17585</v>
      </c>
      <c r="I18" s="3" t="s">
        <v>17586</v>
      </c>
      <c r="J18" s="5" t="s">
        <v>17660</v>
      </c>
      <c r="K18" s="2"/>
      <c r="L18" s="3" t="s">
        <v>17661</v>
      </c>
      <c r="M18" s="2"/>
      <c r="N18" s="3" t="s">
        <v>366</v>
      </c>
      <c r="O18" s="31">
        <v>46043.982407407406</v>
      </c>
      <c r="P18" s="31">
        <v>46058.67732638889</v>
      </c>
      <c r="Q18" s="31">
        <v>46058.67732638889</v>
      </c>
      <c r="R18" s="3" t="s">
        <v>17662</v>
      </c>
    </row>
    <row r="19">
      <c r="A19" s="3" t="s">
        <v>17663</v>
      </c>
      <c r="B19" s="3" t="s">
        <v>17581</v>
      </c>
      <c r="C19" s="20">
        <v>1802.0</v>
      </c>
      <c r="D19" s="3" t="s">
        <v>16705</v>
      </c>
      <c r="E19" s="3" t="s">
        <v>17664</v>
      </c>
      <c r="F19" s="3" t="s">
        <v>17584</v>
      </c>
      <c r="G19" s="3" t="s">
        <v>16565</v>
      </c>
      <c r="H19" s="3" t="s">
        <v>17585</v>
      </c>
      <c r="I19" s="3" t="s">
        <v>17586</v>
      </c>
      <c r="J19" s="5" t="s">
        <v>17665</v>
      </c>
      <c r="K19" s="2"/>
      <c r="L19" s="3" t="s">
        <v>17661</v>
      </c>
      <c r="M19" s="2"/>
      <c r="N19" s="3" t="s">
        <v>366</v>
      </c>
      <c r="O19" s="31">
        <v>46057.59379629629</v>
      </c>
      <c r="P19" s="31">
        <v>46058.67726851851</v>
      </c>
      <c r="Q19" s="31">
        <v>46058.67726851851</v>
      </c>
      <c r="R19" s="3" t="s">
        <v>17666</v>
      </c>
    </row>
    <row r="20">
      <c r="A20" s="3" t="s">
        <v>17667</v>
      </c>
      <c r="B20" s="3" t="s">
        <v>17581</v>
      </c>
      <c r="C20" s="20">
        <v>1803.0</v>
      </c>
      <c r="D20" s="3" t="s">
        <v>16708</v>
      </c>
      <c r="E20" s="3" t="s">
        <v>17668</v>
      </c>
      <c r="F20" s="3" t="s">
        <v>17584</v>
      </c>
      <c r="G20" s="3" t="s">
        <v>16565</v>
      </c>
      <c r="H20" s="3" t="s">
        <v>17585</v>
      </c>
      <c r="I20" s="3" t="s">
        <v>17586</v>
      </c>
      <c r="J20" s="5" t="s">
        <v>17669</v>
      </c>
      <c r="K20" s="2"/>
      <c r="L20" s="3" t="s">
        <v>17661</v>
      </c>
      <c r="M20" s="2"/>
      <c r="N20" s="3" t="s">
        <v>366</v>
      </c>
      <c r="O20" s="31">
        <v>46057.593819444446</v>
      </c>
      <c r="P20" s="31">
        <v>46057.62248842593</v>
      </c>
      <c r="Q20" s="31">
        <v>46057.62248842593</v>
      </c>
      <c r="R20" s="3" t="s">
        <v>17670</v>
      </c>
    </row>
    <row r="21">
      <c r="A21" s="3" t="s">
        <v>17671</v>
      </c>
      <c r="B21" s="3" t="s">
        <v>17581</v>
      </c>
      <c r="C21" s="20">
        <v>65.0</v>
      </c>
      <c r="D21" s="3" t="s">
        <v>17672</v>
      </c>
      <c r="E21" s="3" t="s">
        <v>17673</v>
      </c>
      <c r="F21" s="3" t="s">
        <v>17584</v>
      </c>
      <c r="G21" s="3" t="s">
        <v>16569</v>
      </c>
      <c r="H21" s="3" t="s">
        <v>17585</v>
      </c>
      <c r="I21" s="3" t="s">
        <v>17586</v>
      </c>
      <c r="J21" s="5" t="s">
        <v>17674</v>
      </c>
      <c r="K21" s="2"/>
      <c r="L21" s="3" t="s">
        <v>17661</v>
      </c>
      <c r="M21" s="2"/>
      <c r="N21" s="3" t="s">
        <v>366</v>
      </c>
      <c r="O21" s="31">
        <v>46043.98243055555</v>
      </c>
      <c r="P21" s="31">
        <v>46056.646875</v>
      </c>
      <c r="Q21" s="31">
        <v>46056.646875</v>
      </c>
      <c r="R21" s="3" t="s">
        <v>17675</v>
      </c>
    </row>
    <row r="22">
      <c r="A22" s="3" t="s">
        <v>17676</v>
      </c>
      <c r="B22" s="3" t="s">
        <v>17581</v>
      </c>
      <c r="C22" s="20">
        <v>63.0</v>
      </c>
      <c r="D22" s="3" t="s">
        <v>17677</v>
      </c>
      <c r="E22" s="3" t="s">
        <v>17678</v>
      </c>
      <c r="F22" s="3" t="s">
        <v>17584</v>
      </c>
      <c r="G22" s="3" t="s">
        <v>16565</v>
      </c>
      <c r="H22" s="3" t="s">
        <v>17585</v>
      </c>
      <c r="I22" s="3" t="s">
        <v>17586</v>
      </c>
      <c r="J22" s="5" t="s">
        <v>17679</v>
      </c>
      <c r="K22" s="2"/>
      <c r="L22" s="3" t="s">
        <v>17661</v>
      </c>
      <c r="M22" s="2"/>
      <c r="N22" s="3" t="s">
        <v>366</v>
      </c>
      <c r="O22" s="31">
        <v>46043.98238425926</v>
      </c>
      <c r="P22" s="31">
        <v>46056.64680555556</v>
      </c>
      <c r="Q22" s="31">
        <v>46056.64680555556</v>
      </c>
      <c r="R22" s="3" t="s">
        <v>17680</v>
      </c>
    </row>
    <row r="23">
      <c r="A23" s="3" t="s">
        <v>17681</v>
      </c>
      <c r="B23" s="3" t="s">
        <v>17581</v>
      </c>
      <c r="C23" s="20">
        <v>127.0</v>
      </c>
      <c r="D23" s="3" t="s">
        <v>17682</v>
      </c>
      <c r="E23" s="3" t="s">
        <v>17683</v>
      </c>
      <c r="F23" s="3" t="s">
        <v>17584</v>
      </c>
      <c r="G23" s="3" t="s">
        <v>16565</v>
      </c>
      <c r="H23" s="3" t="s">
        <v>17585</v>
      </c>
      <c r="I23" s="3" t="s">
        <v>17586</v>
      </c>
      <c r="J23" s="5" t="s">
        <v>17684</v>
      </c>
      <c r="K23" s="2"/>
      <c r="L23" s="3" t="s">
        <v>17661</v>
      </c>
      <c r="M23" s="2"/>
      <c r="N23" s="3" t="s">
        <v>366</v>
      </c>
      <c r="O23" s="31">
        <v>46044.54611111111</v>
      </c>
      <c r="P23" s="31">
        <v>46056.646574074075</v>
      </c>
      <c r="Q23" s="31">
        <v>46056.646574074075</v>
      </c>
      <c r="R23" s="3" t="s">
        <v>17685</v>
      </c>
    </row>
    <row r="24">
      <c r="A24" s="3" t="s">
        <v>17686</v>
      </c>
      <c r="B24" s="3" t="s">
        <v>17581</v>
      </c>
      <c r="C24" s="20">
        <v>1770.0</v>
      </c>
      <c r="D24" s="3" t="s">
        <v>16609</v>
      </c>
      <c r="E24" s="3" t="s">
        <v>17687</v>
      </c>
      <c r="F24" s="3" t="s">
        <v>17584</v>
      </c>
      <c r="G24" s="3" t="s">
        <v>16565</v>
      </c>
      <c r="H24" s="3" t="s">
        <v>17585</v>
      </c>
      <c r="I24" s="3" t="s">
        <v>17586</v>
      </c>
      <c r="J24" s="5" t="s">
        <v>17688</v>
      </c>
      <c r="K24" s="2"/>
      <c r="L24" s="3" t="s">
        <v>17689</v>
      </c>
      <c r="M24" s="2"/>
      <c r="N24" s="3" t="s">
        <v>138</v>
      </c>
      <c r="O24" s="31">
        <v>46052.5515625</v>
      </c>
      <c r="P24" s="31">
        <v>46056.64050925926</v>
      </c>
      <c r="Q24" s="31">
        <v>46056.64050925926</v>
      </c>
      <c r="R24" s="3" t="s">
        <v>17690</v>
      </c>
    </row>
    <row r="25">
      <c r="A25" s="3" t="s">
        <v>17691</v>
      </c>
      <c r="B25" s="3" t="s">
        <v>17581</v>
      </c>
      <c r="C25" s="20">
        <v>1771.0</v>
      </c>
      <c r="D25" s="3" t="s">
        <v>16612</v>
      </c>
      <c r="E25" s="3" t="s">
        <v>17692</v>
      </c>
      <c r="F25" s="3" t="s">
        <v>17584</v>
      </c>
      <c r="G25" s="3" t="s">
        <v>16565</v>
      </c>
      <c r="H25" s="3" t="s">
        <v>17585</v>
      </c>
      <c r="I25" s="3" t="s">
        <v>17586</v>
      </c>
      <c r="J25" s="5" t="s">
        <v>17693</v>
      </c>
      <c r="K25" s="2"/>
      <c r="L25" s="3" t="s">
        <v>17689</v>
      </c>
      <c r="M25" s="2"/>
      <c r="N25" s="3" t="s">
        <v>138</v>
      </c>
      <c r="O25" s="31">
        <v>46052.55158564815</v>
      </c>
      <c r="P25" s="31">
        <v>46056.64060185185</v>
      </c>
      <c r="Q25" s="31">
        <v>46056.64060185185</v>
      </c>
      <c r="R25" s="3" t="s">
        <v>17694</v>
      </c>
    </row>
    <row r="26">
      <c r="A26" s="3" t="s">
        <v>17695</v>
      </c>
      <c r="B26" s="3" t="s">
        <v>17581</v>
      </c>
      <c r="C26" s="20">
        <v>128.0</v>
      </c>
      <c r="D26" s="3" t="s">
        <v>17696</v>
      </c>
      <c r="E26" s="3" t="s">
        <v>17697</v>
      </c>
      <c r="F26" s="3" t="s">
        <v>17698</v>
      </c>
      <c r="G26" s="3" t="s">
        <v>16565</v>
      </c>
      <c r="H26" s="3" t="s">
        <v>17609</v>
      </c>
      <c r="I26" s="3" t="s">
        <v>17586</v>
      </c>
      <c r="J26" s="5" t="s">
        <v>17699</v>
      </c>
      <c r="K26" s="2"/>
      <c r="L26" s="3" t="s">
        <v>17700</v>
      </c>
      <c r="M26" s="2"/>
      <c r="N26" s="3" t="s">
        <v>617</v>
      </c>
      <c r="O26" s="31">
        <v>46044.57696759259</v>
      </c>
      <c r="P26" s="31">
        <v>46044.57696759259</v>
      </c>
      <c r="Q26" s="33"/>
      <c r="R26" s="3" t="s">
        <v>17701</v>
      </c>
    </row>
    <row r="27">
      <c r="A27" s="3" t="s">
        <v>17702</v>
      </c>
      <c r="B27" s="3" t="s">
        <v>17581</v>
      </c>
      <c r="C27" s="20">
        <v>45.0</v>
      </c>
      <c r="D27" s="3" t="s">
        <v>17703</v>
      </c>
      <c r="E27" s="3" t="s">
        <v>17704</v>
      </c>
      <c r="F27" s="3" t="s">
        <v>17698</v>
      </c>
      <c r="G27" s="2"/>
      <c r="H27" s="3" t="s">
        <v>17609</v>
      </c>
      <c r="I27" s="3" t="s">
        <v>17586</v>
      </c>
      <c r="J27" s="5" t="s">
        <v>17705</v>
      </c>
      <c r="K27" s="2"/>
      <c r="L27" s="2"/>
      <c r="M27" s="2"/>
      <c r="N27" s="2"/>
      <c r="O27" s="31">
        <v>46042.43635416667</v>
      </c>
      <c r="P27" s="31">
        <v>46042.43635416667</v>
      </c>
      <c r="Q27" s="33"/>
      <c r="R27" s="3" t="s">
        <v>17706</v>
      </c>
    </row>
    <row r="28">
      <c r="A28" s="3" t="s">
        <v>17707</v>
      </c>
      <c r="B28" s="3" t="s">
        <v>17581</v>
      </c>
      <c r="C28" s="20">
        <v>140.0</v>
      </c>
      <c r="D28" s="3" t="s">
        <v>17708</v>
      </c>
      <c r="E28" s="3" t="s">
        <v>17709</v>
      </c>
      <c r="F28" s="3" t="s">
        <v>17608</v>
      </c>
      <c r="G28" s="3" t="s">
        <v>16565</v>
      </c>
      <c r="H28" s="3" t="s">
        <v>17609</v>
      </c>
      <c r="I28" s="3" t="s">
        <v>17586</v>
      </c>
      <c r="J28" s="5" t="s">
        <v>17710</v>
      </c>
      <c r="K28" s="2"/>
      <c r="L28" s="3" t="s">
        <v>17711</v>
      </c>
      <c r="M28" s="2"/>
      <c r="N28" s="3" t="s">
        <v>399</v>
      </c>
      <c r="O28" s="31">
        <v>46044.699745370366</v>
      </c>
      <c r="P28" s="31">
        <v>46049.6043287037</v>
      </c>
      <c r="Q28" s="33"/>
      <c r="R28" s="3" t="s">
        <v>17712</v>
      </c>
    </row>
    <row r="29">
      <c r="A29" s="3" t="s">
        <v>17713</v>
      </c>
      <c r="B29" s="3" t="s">
        <v>17581</v>
      </c>
      <c r="C29" s="20">
        <v>13.0</v>
      </c>
      <c r="D29" s="3" t="s">
        <v>17714</v>
      </c>
      <c r="E29" s="2"/>
      <c r="F29" s="3" t="s">
        <v>17608</v>
      </c>
      <c r="G29" s="2"/>
      <c r="H29" s="3" t="s">
        <v>17609</v>
      </c>
      <c r="I29" s="3" t="s">
        <v>17586</v>
      </c>
      <c r="J29" s="5" t="s">
        <v>17715</v>
      </c>
      <c r="K29" s="2"/>
      <c r="L29" s="3" t="s">
        <v>17716</v>
      </c>
      <c r="M29" s="2"/>
      <c r="N29" s="3" t="s">
        <v>878</v>
      </c>
      <c r="O29" s="31">
        <v>46027.432025462964</v>
      </c>
      <c r="P29" s="31">
        <v>46037.62087962963</v>
      </c>
      <c r="Q29" s="33"/>
      <c r="R29" s="3" t="s">
        <v>17717</v>
      </c>
    </row>
    <row r="30">
      <c r="A30" s="3" t="s">
        <v>17718</v>
      </c>
      <c r="B30" s="3" t="s">
        <v>17581</v>
      </c>
      <c r="C30" s="20">
        <v>1758.0</v>
      </c>
      <c r="D30" s="3" t="s">
        <v>16574</v>
      </c>
      <c r="E30" s="3" t="s">
        <v>17719</v>
      </c>
      <c r="F30" s="3" t="s">
        <v>17608</v>
      </c>
      <c r="G30" s="3" t="s">
        <v>16576</v>
      </c>
      <c r="H30" s="3" t="s">
        <v>17609</v>
      </c>
      <c r="I30" s="3" t="s">
        <v>17586</v>
      </c>
      <c r="J30" s="5" t="s">
        <v>17720</v>
      </c>
      <c r="K30" s="2"/>
      <c r="L30" s="3" t="s">
        <v>17711</v>
      </c>
      <c r="M30" s="2"/>
      <c r="N30" s="3" t="s">
        <v>399</v>
      </c>
      <c r="O30" s="31">
        <v>46050.49428240741</v>
      </c>
      <c r="P30" s="31">
        <v>46050.49428240741</v>
      </c>
      <c r="Q30" s="33"/>
      <c r="R30" s="3" t="s">
        <v>17721</v>
      </c>
    </row>
    <row r="31">
      <c r="A31" s="3" t="s">
        <v>17722</v>
      </c>
      <c r="B31" s="3" t="s">
        <v>17581</v>
      </c>
      <c r="C31" s="20">
        <v>48.0</v>
      </c>
      <c r="D31" s="3" t="s">
        <v>17723</v>
      </c>
      <c r="E31" s="3" t="s">
        <v>17724</v>
      </c>
      <c r="F31" s="3" t="s">
        <v>17608</v>
      </c>
      <c r="G31" s="2"/>
      <c r="H31" s="3" t="s">
        <v>17609</v>
      </c>
      <c r="I31" s="3" t="s">
        <v>17586</v>
      </c>
      <c r="J31" s="5" t="s">
        <v>17725</v>
      </c>
      <c r="K31" s="2"/>
      <c r="L31" s="2"/>
      <c r="M31" s="2"/>
      <c r="N31" s="2"/>
      <c r="O31" s="31">
        <v>46043.431967592594</v>
      </c>
      <c r="P31" s="31">
        <v>46043.431967592594</v>
      </c>
      <c r="Q31" s="33"/>
      <c r="R31" s="3" t="s">
        <v>17726</v>
      </c>
    </row>
    <row r="32">
      <c r="A32" s="3" t="s">
        <v>17727</v>
      </c>
      <c r="B32" s="3" t="s">
        <v>17581</v>
      </c>
      <c r="C32" s="20">
        <v>1764.0</v>
      </c>
      <c r="D32" s="3" t="s">
        <v>17728</v>
      </c>
      <c r="E32" s="5" t="s">
        <v>17729</v>
      </c>
      <c r="F32" s="3" t="s">
        <v>17608</v>
      </c>
      <c r="G32" s="3" t="s">
        <v>16569</v>
      </c>
      <c r="H32" s="3" t="s">
        <v>17609</v>
      </c>
      <c r="I32" s="3" t="s">
        <v>17586</v>
      </c>
      <c r="J32" s="5" t="s">
        <v>17730</v>
      </c>
      <c r="K32" s="2"/>
      <c r="L32" s="3" t="s">
        <v>17731</v>
      </c>
      <c r="M32" s="2"/>
      <c r="N32" s="3" t="s">
        <v>434</v>
      </c>
      <c r="O32" s="31">
        <v>46050.69109953704</v>
      </c>
      <c r="P32" s="31">
        <v>46050.69109953704</v>
      </c>
      <c r="Q32" s="33"/>
      <c r="R32" s="3" t="s">
        <v>17732</v>
      </c>
    </row>
    <row r="33">
      <c r="A33" s="3" t="s">
        <v>17733</v>
      </c>
      <c r="B33" s="3" t="s">
        <v>17581</v>
      </c>
      <c r="C33" s="20">
        <v>155.0</v>
      </c>
      <c r="D33" s="3" t="s">
        <v>17734</v>
      </c>
      <c r="E33" s="3" t="s">
        <v>17735</v>
      </c>
      <c r="F33" s="3" t="s">
        <v>17584</v>
      </c>
      <c r="G33" s="3" t="s">
        <v>16607</v>
      </c>
      <c r="H33" s="3" t="s">
        <v>17585</v>
      </c>
      <c r="I33" s="3" t="s">
        <v>17586</v>
      </c>
      <c r="J33" s="5" t="s">
        <v>17736</v>
      </c>
      <c r="K33" s="2"/>
      <c r="L33" s="3" t="s">
        <v>17737</v>
      </c>
      <c r="M33" s="2"/>
      <c r="N33" s="3" t="s">
        <v>828</v>
      </c>
      <c r="O33" s="31">
        <v>46044.70006944444</v>
      </c>
      <c r="P33" s="31">
        <v>46049.58846064815</v>
      </c>
      <c r="Q33" s="31">
        <v>46049.58846064815</v>
      </c>
      <c r="R33" s="3" t="s">
        <v>17738</v>
      </c>
    </row>
    <row r="34">
      <c r="A34" s="3" t="s">
        <v>17739</v>
      </c>
      <c r="B34" s="3" t="s">
        <v>17581</v>
      </c>
      <c r="C34" s="20">
        <v>154.0</v>
      </c>
      <c r="D34" s="3" t="s">
        <v>17740</v>
      </c>
      <c r="E34" s="3" t="s">
        <v>17741</v>
      </c>
      <c r="F34" s="3" t="s">
        <v>17584</v>
      </c>
      <c r="G34" s="3" t="s">
        <v>16565</v>
      </c>
      <c r="H34" s="3" t="s">
        <v>17585</v>
      </c>
      <c r="I34" s="3" t="s">
        <v>17586</v>
      </c>
      <c r="J34" s="5" t="s">
        <v>17742</v>
      </c>
      <c r="K34" s="2"/>
      <c r="L34" s="3" t="s">
        <v>17737</v>
      </c>
      <c r="M34" s="2"/>
      <c r="N34" s="3" t="s">
        <v>828</v>
      </c>
      <c r="O34" s="31">
        <v>46044.700057870374</v>
      </c>
      <c r="P34" s="31">
        <v>46049.591678240744</v>
      </c>
      <c r="Q34" s="31">
        <v>46049.591678240744</v>
      </c>
      <c r="R34" s="3" t="s">
        <v>17743</v>
      </c>
    </row>
    <row r="35">
      <c r="A35" s="3" t="s">
        <v>17744</v>
      </c>
      <c r="B35" s="3" t="s">
        <v>17581</v>
      </c>
      <c r="C35" s="20">
        <v>150.0</v>
      </c>
      <c r="D35" s="3" t="s">
        <v>17745</v>
      </c>
      <c r="E35" s="3" t="s">
        <v>17746</v>
      </c>
      <c r="F35" s="3" t="s">
        <v>17584</v>
      </c>
      <c r="G35" s="3" t="s">
        <v>16565</v>
      </c>
      <c r="H35" s="3" t="s">
        <v>17585</v>
      </c>
      <c r="I35" s="3" t="s">
        <v>17586</v>
      </c>
      <c r="J35" s="5" t="s">
        <v>17747</v>
      </c>
      <c r="K35" s="2"/>
      <c r="L35" s="3" t="s">
        <v>17748</v>
      </c>
      <c r="M35" s="2"/>
      <c r="N35" s="3" t="s">
        <v>360</v>
      </c>
      <c r="O35" s="31">
        <v>46044.699965277774</v>
      </c>
      <c r="P35" s="31">
        <v>46049.58746527778</v>
      </c>
      <c r="Q35" s="31">
        <v>46049.58746527778</v>
      </c>
      <c r="R35" s="3" t="s">
        <v>17749</v>
      </c>
    </row>
    <row r="36">
      <c r="A36" s="3" t="s">
        <v>17750</v>
      </c>
      <c r="B36" s="3" t="s">
        <v>17581</v>
      </c>
      <c r="C36" s="20">
        <v>151.0</v>
      </c>
      <c r="D36" s="3" t="s">
        <v>17751</v>
      </c>
      <c r="E36" s="3" t="s">
        <v>17752</v>
      </c>
      <c r="F36" s="3" t="s">
        <v>17584</v>
      </c>
      <c r="G36" s="3" t="s">
        <v>16565</v>
      </c>
      <c r="H36" s="3" t="s">
        <v>17585</v>
      </c>
      <c r="I36" s="3" t="s">
        <v>17586</v>
      </c>
      <c r="J36" s="5" t="s">
        <v>17753</v>
      </c>
      <c r="K36" s="2"/>
      <c r="L36" s="3" t="s">
        <v>17748</v>
      </c>
      <c r="M36" s="2"/>
      <c r="N36" s="3" t="s">
        <v>360</v>
      </c>
      <c r="O36" s="31">
        <v>46044.69998842593</v>
      </c>
      <c r="P36" s="31">
        <v>46049.58756944444</v>
      </c>
      <c r="Q36" s="31">
        <v>46049.58756944444</v>
      </c>
      <c r="R36" s="3" t="s">
        <v>17754</v>
      </c>
    </row>
    <row r="37">
      <c r="A37" s="3" t="s">
        <v>17755</v>
      </c>
      <c r="B37" s="3" t="s">
        <v>17581</v>
      </c>
      <c r="C37" s="20">
        <v>1793.0</v>
      </c>
      <c r="D37" s="3" t="s">
        <v>16678</v>
      </c>
      <c r="E37" s="3" t="s">
        <v>17756</v>
      </c>
      <c r="F37" s="3" t="s">
        <v>17584</v>
      </c>
      <c r="G37" s="3" t="s">
        <v>16565</v>
      </c>
      <c r="H37" s="3" t="s">
        <v>17585</v>
      </c>
      <c r="I37" s="3" t="s">
        <v>17586</v>
      </c>
      <c r="J37" s="5" t="s">
        <v>17757</v>
      </c>
      <c r="K37" s="2"/>
      <c r="L37" s="3" t="s">
        <v>17748</v>
      </c>
      <c r="M37" s="2"/>
      <c r="N37" s="3" t="s">
        <v>360</v>
      </c>
      <c r="O37" s="31">
        <v>46057.46416666667</v>
      </c>
      <c r="P37" s="31">
        <v>46058.684699074074</v>
      </c>
      <c r="Q37" s="31">
        <v>46058.684699074074</v>
      </c>
      <c r="R37" s="3" t="s">
        <v>17758</v>
      </c>
    </row>
    <row r="38">
      <c r="A38" s="3" t="s">
        <v>17759</v>
      </c>
      <c r="B38" s="3" t="s">
        <v>17581</v>
      </c>
      <c r="C38" s="20">
        <v>1794.0</v>
      </c>
      <c r="D38" s="3" t="s">
        <v>16681</v>
      </c>
      <c r="E38" s="3" t="s">
        <v>17760</v>
      </c>
      <c r="F38" s="3" t="s">
        <v>17584</v>
      </c>
      <c r="G38" s="3" t="s">
        <v>16565</v>
      </c>
      <c r="H38" s="3" t="s">
        <v>17585</v>
      </c>
      <c r="I38" s="3" t="s">
        <v>17586</v>
      </c>
      <c r="J38" s="5" t="s">
        <v>17761</v>
      </c>
      <c r="K38" s="2"/>
      <c r="L38" s="3" t="s">
        <v>17748</v>
      </c>
      <c r="M38" s="2"/>
      <c r="N38" s="3" t="s">
        <v>360</v>
      </c>
      <c r="O38" s="31">
        <v>46057.46418981481</v>
      </c>
      <c r="P38" s="31">
        <v>46058.68472222222</v>
      </c>
      <c r="Q38" s="31">
        <v>46058.68472222222</v>
      </c>
      <c r="R38" s="3" t="s">
        <v>17762</v>
      </c>
    </row>
    <row r="39">
      <c r="A39" s="3" t="s">
        <v>17763</v>
      </c>
      <c r="B39" s="3" t="s">
        <v>17581</v>
      </c>
      <c r="C39" s="20">
        <v>1870.0</v>
      </c>
      <c r="D39" s="3" t="s">
        <v>16906</v>
      </c>
      <c r="E39" s="3" t="s">
        <v>17764</v>
      </c>
      <c r="F39" s="3" t="s">
        <v>17584</v>
      </c>
      <c r="G39" s="3" t="s">
        <v>16569</v>
      </c>
      <c r="H39" s="3" t="s">
        <v>17585</v>
      </c>
      <c r="I39" s="3" t="s">
        <v>17586</v>
      </c>
      <c r="J39" s="5" t="s">
        <v>17765</v>
      </c>
      <c r="K39" s="2"/>
      <c r="L39" s="3" t="s">
        <v>17748</v>
      </c>
      <c r="M39" s="2"/>
      <c r="N39" s="3" t="s">
        <v>360</v>
      </c>
      <c r="O39" s="31">
        <v>46072.49740740741</v>
      </c>
      <c r="P39" s="31">
        <v>46072.505381944444</v>
      </c>
      <c r="Q39" s="31">
        <v>46072.505381944444</v>
      </c>
      <c r="R39" s="3" t="s">
        <v>17766</v>
      </c>
    </row>
    <row r="40">
      <c r="A40" s="3" t="s">
        <v>17767</v>
      </c>
      <c r="B40" s="3" t="s">
        <v>17581</v>
      </c>
      <c r="C40" s="20">
        <v>1792.0</v>
      </c>
      <c r="D40" s="3" t="s">
        <v>16675</v>
      </c>
      <c r="E40" s="3" t="s">
        <v>17768</v>
      </c>
      <c r="F40" s="3" t="s">
        <v>17584</v>
      </c>
      <c r="G40" s="3" t="s">
        <v>16565</v>
      </c>
      <c r="H40" s="3" t="s">
        <v>17585</v>
      </c>
      <c r="I40" s="3" t="s">
        <v>17586</v>
      </c>
      <c r="J40" s="5" t="s">
        <v>17769</v>
      </c>
      <c r="K40" s="2"/>
      <c r="L40" s="3" t="s">
        <v>17748</v>
      </c>
      <c r="M40" s="2"/>
      <c r="N40" s="3" t="s">
        <v>360</v>
      </c>
      <c r="O40" s="31">
        <v>46057.46414351852</v>
      </c>
      <c r="P40" s="31">
        <v>46058.68466435185</v>
      </c>
      <c r="Q40" s="31">
        <v>46058.68466435185</v>
      </c>
      <c r="R40" s="3" t="s">
        <v>17770</v>
      </c>
    </row>
    <row r="41">
      <c r="A41" s="3" t="s">
        <v>17771</v>
      </c>
      <c r="B41" s="3" t="s">
        <v>17581</v>
      </c>
      <c r="C41" s="20">
        <v>1826.0</v>
      </c>
      <c r="D41" s="3" t="s">
        <v>16777</v>
      </c>
      <c r="E41" s="3" t="s">
        <v>17772</v>
      </c>
      <c r="F41" s="3" t="s">
        <v>17584</v>
      </c>
      <c r="G41" s="3" t="s">
        <v>16569</v>
      </c>
      <c r="H41" s="3" t="s">
        <v>17585</v>
      </c>
      <c r="I41" s="3" t="s">
        <v>17586</v>
      </c>
      <c r="J41" s="5" t="s">
        <v>17773</v>
      </c>
      <c r="K41" s="2"/>
      <c r="L41" s="3" t="s">
        <v>17748</v>
      </c>
      <c r="M41" s="2"/>
      <c r="N41" s="3" t="s">
        <v>360</v>
      </c>
      <c r="O41" s="31">
        <v>46058.504375000004</v>
      </c>
      <c r="P41" s="31">
        <v>46058.685219907406</v>
      </c>
      <c r="Q41" s="31">
        <v>46058.685219907406</v>
      </c>
      <c r="R41" s="3" t="s">
        <v>17774</v>
      </c>
    </row>
    <row r="42">
      <c r="A42" s="3" t="s">
        <v>17775</v>
      </c>
      <c r="B42" s="3" t="s">
        <v>17581</v>
      </c>
      <c r="C42" s="20">
        <v>68.0</v>
      </c>
      <c r="D42" s="3" t="s">
        <v>17776</v>
      </c>
      <c r="E42" s="3" t="s">
        <v>17777</v>
      </c>
      <c r="F42" s="3" t="s">
        <v>17584</v>
      </c>
      <c r="G42" s="3" t="s">
        <v>16569</v>
      </c>
      <c r="H42" s="3" t="s">
        <v>17585</v>
      </c>
      <c r="I42" s="3" t="s">
        <v>17586</v>
      </c>
      <c r="J42" s="5" t="s">
        <v>17778</v>
      </c>
      <c r="K42" s="2"/>
      <c r="L42" s="3" t="s">
        <v>17748</v>
      </c>
      <c r="M42" s="2"/>
      <c r="N42" s="3" t="s">
        <v>360</v>
      </c>
      <c r="O42" s="31">
        <v>46044.50711805555</v>
      </c>
      <c r="P42" s="31">
        <v>46049.6102662037</v>
      </c>
      <c r="Q42" s="31">
        <v>46049.60702546296</v>
      </c>
      <c r="R42" s="3" t="s">
        <v>17779</v>
      </c>
    </row>
    <row r="43">
      <c r="A43" s="3" t="s">
        <v>17780</v>
      </c>
      <c r="B43" s="3" t="s">
        <v>17581</v>
      </c>
      <c r="C43" s="20">
        <v>1797.0</v>
      </c>
      <c r="D43" s="3" t="s">
        <v>16690</v>
      </c>
      <c r="E43" s="3" t="s">
        <v>17781</v>
      </c>
      <c r="F43" s="3" t="s">
        <v>17584</v>
      </c>
      <c r="G43" s="3" t="s">
        <v>16569</v>
      </c>
      <c r="H43" s="3" t="s">
        <v>17585</v>
      </c>
      <c r="I43" s="3" t="s">
        <v>17586</v>
      </c>
      <c r="J43" s="5" t="s">
        <v>17782</v>
      </c>
      <c r="K43" s="2"/>
      <c r="L43" s="3" t="s">
        <v>17748</v>
      </c>
      <c r="M43" s="2"/>
      <c r="N43" s="3" t="s">
        <v>360</v>
      </c>
      <c r="O43" s="31">
        <v>46057.46424768519</v>
      </c>
      <c r="P43" s="31">
        <v>46058.679884259254</v>
      </c>
      <c r="Q43" s="31">
        <v>46058.679884259254</v>
      </c>
      <c r="R43" s="3" t="s">
        <v>17783</v>
      </c>
    </row>
    <row r="44">
      <c r="A44" s="3" t="s">
        <v>17784</v>
      </c>
      <c r="B44" s="3" t="s">
        <v>17581</v>
      </c>
      <c r="C44" s="20">
        <v>1796.0</v>
      </c>
      <c r="D44" s="3" t="s">
        <v>16687</v>
      </c>
      <c r="E44" s="3" t="s">
        <v>17785</v>
      </c>
      <c r="F44" s="3" t="s">
        <v>17584</v>
      </c>
      <c r="G44" s="3" t="s">
        <v>16569</v>
      </c>
      <c r="H44" s="3" t="s">
        <v>17585</v>
      </c>
      <c r="I44" s="3" t="s">
        <v>17586</v>
      </c>
      <c r="J44" s="5" t="s">
        <v>17786</v>
      </c>
      <c r="L44" s="3" t="s">
        <v>17748</v>
      </c>
      <c r="M44" s="2"/>
      <c r="N44" s="3" t="s">
        <v>360</v>
      </c>
      <c r="O44" s="31">
        <v>46057.46423611111</v>
      </c>
      <c r="P44" s="31">
        <v>46058.682870370365</v>
      </c>
      <c r="Q44" s="31">
        <v>46058.682870370365</v>
      </c>
      <c r="R44" s="3" t="s">
        <v>17787</v>
      </c>
    </row>
    <row r="45">
      <c r="A45" s="3" t="s">
        <v>17788</v>
      </c>
      <c r="B45" s="3" t="s">
        <v>17581</v>
      </c>
      <c r="C45" s="20">
        <v>1827.0</v>
      </c>
      <c r="D45" s="3" t="s">
        <v>16780</v>
      </c>
      <c r="E45" s="3" t="s">
        <v>17789</v>
      </c>
      <c r="F45" s="3" t="s">
        <v>17584</v>
      </c>
      <c r="G45" s="3" t="s">
        <v>16607</v>
      </c>
      <c r="H45" s="3" t="s">
        <v>17585</v>
      </c>
      <c r="I45" s="3" t="s">
        <v>17586</v>
      </c>
      <c r="J45" s="5" t="s">
        <v>17790</v>
      </c>
      <c r="L45" s="3" t="s">
        <v>17748</v>
      </c>
      <c r="M45" s="2"/>
      <c r="N45" s="3" t="s">
        <v>360</v>
      </c>
      <c r="O45" s="31">
        <v>46058.50439814814</v>
      </c>
      <c r="P45" s="31">
        <v>46058.68293981481</v>
      </c>
      <c r="Q45" s="31">
        <v>46058.68293981481</v>
      </c>
      <c r="R45" s="3" t="s">
        <v>17791</v>
      </c>
    </row>
    <row r="46">
      <c r="A46" s="3" t="s">
        <v>17792</v>
      </c>
      <c r="B46" s="3" t="s">
        <v>17581</v>
      </c>
      <c r="C46" s="20">
        <v>1824.0</v>
      </c>
      <c r="D46" s="3" t="s">
        <v>16771</v>
      </c>
      <c r="E46" s="3" t="s">
        <v>17793</v>
      </c>
      <c r="F46" s="3" t="s">
        <v>17584</v>
      </c>
      <c r="G46" s="3" t="s">
        <v>16565</v>
      </c>
      <c r="H46" s="3" t="s">
        <v>17585</v>
      </c>
      <c r="I46" s="3" t="s">
        <v>17586</v>
      </c>
      <c r="J46" s="5" t="s">
        <v>17794</v>
      </c>
      <c r="L46" s="3" t="s">
        <v>17748</v>
      </c>
      <c r="M46" s="2"/>
      <c r="N46" s="3" t="s">
        <v>360</v>
      </c>
      <c r="O46" s="31">
        <v>46058.504328703704</v>
      </c>
      <c r="P46" s="31">
        <v>46058.68274305556</v>
      </c>
      <c r="Q46" s="31">
        <v>46058.68274305556</v>
      </c>
      <c r="R46" s="3" t="s">
        <v>17795</v>
      </c>
    </row>
    <row r="47">
      <c r="A47" s="3" t="s">
        <v>17796</v>
      </c>
      <c r="B47" s="3" t="s">
        <v>17581</v>
      </c>
      <c r="C47" s="20">
        <v>1825.0</v>
      </c>
      <c r="D47" s="3" t="s">
        <v>16774</v>
      </c>
      <c r="E47" s="3" t="s">
        <v>17797</v>
      </c>
      <c r="F47" s="3" t="s">
        <v>17584</v>
      </c>
      <c r="G47" s="3" t="s">
        <v>16565</v>
      </c>
      <c r="H47" s="3" t="s">
        <v>17585</v>
      </c>
      <c r="I47" s="3" t="s">
        <v>17586</v>
      </c>
      <c r="J47" s="5" t="s">
        <v>17798</v>
      </c>
      <c r="L47" s="3" t="s">
        <v>17748</v>
      </c>
      <c r="M47" s="2"/>
      <c r="N47" s="3" t="s">
        <v>360</v>
      </c>
      <c r="O47" s="31">
        <v>46058.50435185185</v>
      </c>
      <c r="P47" s="31">
        <v>46058.67935185185</v>
      </c>
      <c r="Q47" s="31">
        <v>46058.67935185185</v>
      </c>
      <c r="R47" s="3" t="s">
        <v>17799</v>
      </c>
    </row>
    <row r="48">
      <c r="A48" s="3" t="s">
        <v>17800</v>
      </c>
      <c r="B48" s="3" t="s">
        <v>17581</v>
      </c>
      <c r="C48" s="20">
        <v>27.0</v>
      </c>
      <c r="D48" s="3" t="s">
        <v>17801</v>
      </c>
      <c r="E48" s="2"/>
      <c r="F48" s="3" t="s">
        <v>17584</v>
      </c>
      <c r="G48" s="2"/>
      <c r="H48" s="3" t="s">
        <v>17585</v>
      </c>
      <c r="I48" s="3" t="s">
        <v>17586</v>
      </c>
      <c r="J48" s="5" t="s">
        <v>17802</v>
      </c>
      <c r="L48" s="3" t="s">
        <v>17803</v>
      </c>
      <c r="M48" s="2"/>
      <c r="N48" s="3" t="s">
        <v>164</v>
      </c>
      <c r="O48" s="31">
        <v>46029.82582175926</v>
      </c>
      <c r="P48" s="31">
        <v>46049.56381944445</v>
      </c>
      <c r="Q48" s="31">
        <v>46049.56381944445</v>
      </c>
      <c r="R48" s="3" t="s">
        <v>17804</v>
      </c>
    </row>
    <row r="49">
      <c r="A49" s="3" t="s">
        <v>17805</v>
      </c>
      <c r="B49" s="3" t="s">
        <v>17581</v>
      </c>
      <c r="C49" s="20">
        <v>9.0</v>
      </c>
      <c r="D49" s="3" t="s">
        <v>17806</v>
      </c>
      <c r="E49" s="2"/>
      <c r="F49" s="3" t="s">
        <v>17608</v>
      </c>
      <c r="G49" s="3" t="s">
        <v>16565</v>
      </c>
      <c r="H49" s="3" t="s">
        <v>17609</v>
      </c>
      <c r="I49" s="3" t="s">
        <v>17586</v>
      </c>
      <c r="J49" s="5" t="s">
        <v>17807</v>
      </c>
      <c r="L49" s="3" t="s">
        <v>17808</v>
      </c>
      <c r="M49" s="2"/>
      <c r="N49" s="3" t="s">
        <v>242</v>
      </c>
      <c r="O49" s="31">
        <v>46027.4178125</v>
      </c>
      <c r="P49" s="31">
        <v>46044.44527777778</v>
      </c>
      <c r="Q49" s="33"/>
      <c r="R49" s="3" t="s">
        <v>17809</v>
      </c>
    </row>
    <row r="50">
      <c r="A50" s="3" t="s">
        <v>17810</v>
      </c>
      <c r="B50" s="3" t="s">
        <v>17581</v>
      </c>
      <c r="C50" s="20">
        <v>43.0</v>
      </c>
      <c r="D50" s="3" t="s">
        <v>17811</v>
      </c>
      <c r="E50" s="3" t="s">
        <v>17812</v>
      </c>
      <c r="F50" s="3" t="s">
        <v>17584</v>
      </c>
      <c r="G50" s="3" t="s">
        <v>16576</v>
      </c>
      <c r="H50" s="3" t="s">
        <v>17585</v>
      </c>
      <c r="I50" s="3" t="s">
        <v>17586</v>
      </c>
      <c r="J50" s="5" t="s">
        <v>17813</v>
      </c>
      <c r="L50" s="2"/>
      <c r="M50" s="2"/>
      <c r="N50" s="2"/>
      <c r="O50" s="31">
        <v>46037.67618055556</v>
      </c>
      <c r="P50" s="31">
        <v>46045.63042824074</v>
      </c>
      <c r="Q50" s="31">
        <v>46045.63042824074</v>
      </c>
      <c r="R50" s="3" t="s">
        <v>17814</v>
      </c>
    </row>
    <row r="51">
      <c r="A51" s="3" t="s">
        <v>17815</v>
      </c>
      <c r="B51" s="3" t="s">
        <v>17581</v>
      </c>
      <c r="C51" s="20">
        <v>51.0</v>
      </c>
      <c r="D51" s="3" t="s">
        <v>17816</v>
      </c>
      <c r="E51" s="2"/>
      <c r="F51" s="3" t="s">
        <v>17584</v>
      </c>
      <c r="G51" s="2"/>
      <c r="H51" s="3" t="s">
        <v>17585</v>
      </c>
      <c r="I51" s="3" t="s">
        <v>17586</v>
      </c>
      <c r="J51" s="5" t="s">
        <v>17817</v>
      </c>
      <c r="L51" s="2"/>
      <c r="M51" s="2"/>
      <c r="N51" s="2"/>
      <c r="O51" s="31">
        <v>46043.96775462963</v>
      </c>
      <c r="P51" s="31">
        <v>46083.652719907404</v>
      </c>
      <c r="Q51" s="31">
        <v>46083.652719907404</v>
      </c>
      <c r="R51" s="3" t="s">
        <v>17818</v>
      </c>
    </row>
    <row r="52">
      <c r="A52" s="3" t="s">
        <v>17819</v>
      </c>
      <c r="B52" s="3" t="s">
        <v>17581</v>
      </c>
      <c r="C52" s="20">
        <v>15.0</v>
      </c>
      <c r="D52" s="3" t="s">
        <v>17820</v>
      </c>
      <c r="E52" s="2"/>
      <c r="F52" s="3" t="s">
        <v>17584</v>
      </c>
      <c r="G52" s="2"/>
      <c r="H52" s="3" t="s">
        <v>17585</v>
      </c>
      <c r="I52" s="3" t="s">
        <v>17586</v>
      </c>
      <c r="J52" s="5" t="s">
        <v>17821</v>
      </c>
      <c r="L52" s="2"/>
      <c r="M52" s="2"/>
      <c r="N52" s="2"/>
      <c r="O52" s="31">
        <v>46027.43726851852</v>
      </c>
      <c r="P52" s="31">
        <v>46030.62040509259</v>
      </c>
      <c r="Q52" s="31">
        <v>46030.62040509259</v>
      </c>
      <c r="R52" s="3" t="s">
        <v>17822</v>
      </c>
    </row>
    <row r="53">
      <c r="A53" s="3" t="s">
        <v>17823</v>
      </c>
      <c r="B53" s="3" t="s">
        <v>17581</v>
      </c>
      <c r="C53" s="20">
        <v>34.0</v>
      </c>
      <c r="D53" s="3" t="s">
        <v>17824</v>
      </c>
      <c r="E53" s="2"/>
      <c r="F53" s="3" t="s">
        <v>17584</v>
      </c>
      <c r="G53" s="2"/>
      <c r="H53" s="3" t="s">
        <v>17585</v>
      </c>
      <c r="I53" s="3" t="s">
        <v>17586</v>
      </c>
      <c r="J53" s="5" t="s">
        <v>17825</v>
      </c>
      <c r="L53" s="3" t="s">
        <v>17826</v>
      </c>
      <c r="M53" s="2"/>
      <c r="N53" s="3" t="s">
        <v>446</v>
      </c>
      <c r="O53" s="31">
        <v>46035.4868287037</v>
      </c>
      <c r="P53" s="31">
        <v>46037.62168981481</v>
      </c>
      <c r="Q53" s="31">
        <v>46037.433333333334</v>
      </c>
      <c r="R53" s="3" t="s">
        <v>17827</v>
      </c>
    </row>
    <row r="54">
      <c r="A54" s="3" t="s">
        <v>17828</v>
      </c>
      <c r="B54" s="3" t="s">
        <v>17581</v>
      </c>
      <c r="C54" s="20">
        <v>11.0</v>
      </c>
      <c r="D54" s="3" t="s">
        <v>17829</v>
      </c>
      <c r="E54" s="2"/>
      <c r="F54" s="3" t="s">
        <v>17584</v>
      </c>
      <c r="G54" s="2"/>
      <c r="H54" s="3" t="s">
        <v>17585</v>
      </c>
      <c r="I54" s="3" t="s">
        <v>17586</v>
      </c>
      <c r="J54" s="5" t="s">
        <v>17830</v>
      </c>
      <c r="L54" s="3" t="s">
        <v>17831</v>
      </c>
      <c r="M54" s="2"/>
      <c r="N54" s="3" t="s">
        <v>521</v>
      </c>
      <c r="O54" s="31">
        <v>46027.41853009259</v>
      </c>
      <c r="P54" s="31">
        <v>46037.62180555555</v>
      </c>
      <c r="Q54" s="31">
        <v>46027.42628472223</v>
      </c>
      <c r="R54" s="3" t="s">
        <v>17832</v>
      </c>
    </row>
    <row r="55">
      <c r="A55" s="3" t="s">
        <v>17833</v>
      </c>
      <c r="B55" s="3" t="s">
        <v>17581</v>
      </c>
      <c r="C55" s="20">
        <v>24.0</v>
      </c>
      <c r="D55" s="3" t="s">
        <v>17834</v>
      </c>
      <c r="E55" s="2"/>
      <c r="F55" s="3" t="s">
        <v>17584</v>
      </c>
      <c r="G55" s="2"/>
      <c r="H55" s="3" t="s">
        <v>17585</v>
      </c>
      <c r="I55" s="3" t="s">
        <v>17586</v>
      </c>
      <c r="J55" s="5" t="s">
        <v>17835</v>
      </c>
      <c r="L55" s="3" t="s">
        <v>17836</v>
      </c>
      <c r="M55" s="2"/>
      <c r="N55" s="3" t="s">
        <v>399</v>
      </c>
      <c r="O55" s="31">
        <v>46027.607141203705</v>
      </c>
      <c r="P55" s="31">
        <v>46037.6219212963</v>
      </c>
      <c r="Q55" s="31">
        <v>46028.62967592593</v>
      </c>
      <c r="R55" s="3" t="s">
        <v>17837</v>
      </c>
    </row>
    <row r="56">
      <c r="A56" s="3" t="s">
        <v>17838</v>
      </c>
      <c r="B56" s="3" t="s">
        <v>17581</v>
      </c>
      <c r="C56" s="20">
        <v>3.0</v>
      </c>
      <c r="D56" s="3" t="s">
        <v>17839</v>
      </c>
      <c r="E56" s="2"/>
      <c r="F56" s="3" t="s">
        <v>17698</v>
      </c>
      <c r="G56" s="2"/>
      <c r="H56" s="3" t="s">
        <v>17609</v>
      </c>
      <c r="I56" s="3" t="s">
        <v>17586</v>
      </c>
      <c r="J56" s="5" t="s">
        <v>17840</v>
      </c>
      <c r="L56" s="2"/>
      <c r="M56" s="2"/>
      <c r="N56" s="2"/>
      <c r="O56" s="31">
        <v>46017.98025462963</v>
      </c>
      <c r="P56" s="31">
        <v>46017.98025462963</v>
      </c>
      <c r="Q56" s="33"/>
      <c r="R56" s="3" t="s">
        <v>17841</v>
      </c>
    </row>
    <row r="57">
      <c r="A57" s="3" t="s">
        <v>17842</v>
      </c>
      <c r="B57" s="3" t="s">
        <v>17581</v>
      </c>
      <c r="C57" s="20">
        <v>2.0</v>
      </c>
      <c r="D57" s="3" t="s">
        <v>17843</v>
      </c>
      <c r="E57" s="2"/>
      <c r="F57" s="3" t="s">
        <v>17698</v>
      </c>
      <c r="G57" s="2"/>
      <c r="H57" s="3" t="s">
        <v>17609</v>
      </c>
      <c r="I57" s="3" t="s">
        <v>17586</v>
      </c>
      <c r="J57" s="5" t="s">
        <v>17844</v>
      </c>
      <c r="L57" s="2"/>
      <c r="M57" s="2"/>
      <c r="N57" s="2"/>
      <c r="O57" s="31">
        <v>46017.97712962963</v>
      </c>
      <c r="P57" s="31">
        <v>46017.98548611111</v>
      </c>
      <c r="Q57" s="33"/>
      <c r="R57" s="3" t="s">
        <v>17845</v>
      </c>
    </row>
    <row r="58">
      <c r="A58" s="3" t="s">
        <v>17846</v>
      </c>
      <c r="B58" s="3" t="s">
        <v>17581</v>
      </c>
      <c r="C58" s="20">
        <v>14.0</v>
      </c>
      <c r="D58" s="3" t="s">
        <v>17847</v>
      </c>
      <c r="E58" s="2"/>
      <c r="F58" s="3" t="s">
        <v>17698</v>
      </c>
      <c r="G58" s="2"/>
      <c r="H58" s="3" t="s">
        <v>17609</v>
      </c>
      <c r="I58" s="3" t="s">
        <v>17586</v>
      </c>
      <c r="J58" s="5" t="s">
        <v>17848</v>
      </c>
      <c r="L58" s="3" t="s">
        <v>17849</v>
      </c>
      <c r="M58" s="2"/>
      <c r="N58" s="3" t="s">
        <v>354</v>
      </c>
      <c r="O58" s="31">
        <v>46027.43628472222</v>
      </c>
      <c r="P58" s="31">
        <v>46037.62079861111</v>
      </c>
      <c r="Q58" s="33"/>
      <c r="R58" s="3" t="s">
        <v>17850</v>
      </c>
    </row>
    <row r="59">
      <c r="A59" s="3" t="s">
        <v>17851</v>
      </c>
      <c r="B59" s="3" t="s">
        <v>17581</v>
      </c>
      <c r="C59" s="20">
        <v>32.0</v>
      </c>
      <c r="D59" s="3" t="s">
        <v>17852</v>
      </c>
      <c r="E59" s="3" t="s">
        <v>17853</v>
      </c>
      <c r="F59" s="3" t="s">
        <v>17698</v>
      </c>
      <c r="G59" s="2"/>
      <c r="H59" s="3" t="s">
        <v>17609</v>
      </c>
      <c r="I59" s="3" t="s">
        <v>17586</v>
      </c>
      <c r="J59" s="5" t="s">
        <v>17854</v>
      </c>
      <c r="L59" s="3" t="s">
        <v>17831</v>
      </c>
      <c r="M59" s="2"/>
      <c r="N59" s="3" t="s">
        <v>521</v>
      </c>
      <c r="O59" s="31">
        <v>46034.66704861111</v>
      </c>
      <c r="P59" s="31">
        <v>46037.62042824074</v>
      </c>
      <c r="Q59" s="33"/>
      <c r="R59" s="3" t="s">
        <v>17855</v>
      </c>
    </row>
    <row r="60">
      <c r="A60" s="3" t="s">
        <v>17856</v>
      </c>
      <c r="B60" s="3" t="s">
        <v>17581</v>
      </c>
      <c r="C60" s="20">
        <v>17.0</v>
      </c>
      <c r="D60" s="3" t="s">
        <v>17857</v>
      </c>
      <c r="E60" s="3" t="s">
        <v>17858</v>
      </c>
      <c r="F60" s="3" t="s">
        <v>17584</v>
      </c>
      <c r="G60" s="2"/>
      <c r="H60" s="3" t="s">
        <v>17585</v>
      </c>
      <c r="I60" s="3" t="s">
        <v>17586</v>
      </c>
      <c r="J60" s="5" t="s">
        <v>17859</v>
      </c>
      <c r="L60" s="3" t="s">
        <v>17860</v>
      </c>
      <c r="M60" s="2"/>
      <c r="N60" s="3" t="s">
        <v>853</v>
      </c>
      <c r="O60" s="31">
        <v>46027.462106481486</v>
      </c>
      <c r="P60" s="31">
        <v>46042.42351851852</v>
      </c>
      <c r="Q60" s="31">
        <v>46042.42351851852</v>
      </c>
      <c r="R60" s="3" t="s">
        <v>17861</v>
      </c>
    </row>
    <row r="61">
      <c r="A61" s="3" t="s">
        <v>17862</v>
      </c>
      <c r="B61" s="3" t="s">
        <v>17581</v>
      </c>
      <c r="C61" s="20">
        <v>1833.0</v>
      </c>
      <c r="D61" s="3" t="s">
        <v>16798</v>
      </c>
      <c r="E61" s="3" t="s">
        <v>17863</v>
      </c>
      <c r="F61" s="3" t="s">
        <v>17608</v>
      </c>
      <c r="G61" s="3" t="s">
        <v>16565</v>
      </c>
      <c r="H61" s="3" t="s">
        <v>17609</v>
      </c>
      <c r="I61" s="3" t="s">
        <v>17586</v>
      </c>
      <c r="J61" s="5" t="s">
        <v>17864</v>
      </c>
      <c r="L61" s="3" t="s">
        <v>17865</v>
      </c>
      <c r="M61" s="2"/>
      <c r="N61" s="3" t="s">
        <v>529</v>
      </c>
      <c r="O61" s="31">
        <v>46059.44851851852</v>
      </c>
      <c r="P61" s="31">
        <v>46059.44851851852</v>
      </c>
      <c r="Q61" s="33"/>
      <c r="R61" s="3" t="s">
        <v>17866</v>
      </c>
    </row>
    <row r="62">
      <c r="A62" s="3" t="s">
        <v>17867</v>
      </c>
      <c r="B62" s="3" t="s">
        <v>17581</v>
      </c>
      <c r="C62" s="20">
        <v>20.0</v>
      </c>
      <c r="D62" s="3" t="s">
        <v>17868</v>
      </c>
      <c r="E62" s="3" t="s">
        <v>17869</v>
      </c>
      <c r="F62" s="3" t="s">
        <v>17584</v>
      </c>
      <c r="G62" s="2"/>
      <c r="H62" s="3" t="s">
        <v>17585</v>
      </c>
      <c r="I62" s="3" t="s">
        <v>17586</v>
      </c>
      <c r="J62" s="5" t="s">
        <v>17870</v>
      </c>
      <c r="L62" s="3" t="s">
        <v>17831</v>
      </c>
      <c r="M62" s="2"/>
      <c r="N62" s="3" t="s">
        <v>521</v>
      </c>
      <c r="O62" s="31">
        <v>46027.48412037037</v>
      </c>
      <c r="P62" s="31">
        <v>46037.620671296296</v>
      </c>
      <c r="Q62" s="31">
        <v>46037.620671296296</v>
      </c>
      <c r="R62" s="3" t="s">
        <v>17871</v>
      </c>
    </row>
    <row r="63">
      <c r="A63" s="3" t="s">
        <v>17872</v>
      </c>
      <c r="B63" s="3" t="s">
        <v>17581</v>
      </c>
      <c r="C63" s="20">
        <v>10.0</v>
      </c>
      <c r="D63" s="3" t="s">
        <v>17873</v>
      </c>
      <c r="E63" s="2"/>
      <c r="F63" s="3" t="s">
        <v>17584</v>
      </c>
      <c r="G63" s="3" t="s">
        <v>16576</v>
      </c>
      <c r="H63" s="3" t="s">
        <v>17585</v>
      </c>
      <c r="I63" s="3" t="s">
        <v>17586</v>
      </c>
      <c r="J63" s="5" t="s">
        <v>17874</v>
      </c>
      <c r="L63" s="3" t="s">
        <v>17875</v>
      </c>
      <c r="M63" s="2"/>
      <c r="N63" s="3" t="s">
        <v>505</v>
      </c>
      <c r="O63" s="31">
        <v>46027.41800925926</v>
      </c>
      <c r="P63" s="31">
        <v>46038.532314814816</v>
      </c>
      <c r="Q63" s="31">
        <v>46038.532314814816</v>
      </c>
      <c r="R63" s="3" t="s">
        <v>17876</v>
      </c>
    </row>
    <row r="64">
      <c r="A64" s="3" t="s">
        <v>17877</v>
      </c>
      <c r="B64" s="3" t="s">
        <v>17581</v>
      </c>
      <c r="C64" s="20">
        <v>7.0</v>
      </c>
      <c r="D64" s="3" t="s">
        <v>17878</v>
      </c>
      <c r="E64" s="2"/>
      <c r="F64" s="3" t="s">
        <v>17584</v>
      </c>
      <c r="G64" s="3" t="s">
        <v>16569</v>
      </c>
      <c r="H64" s="3" t="s">
        <v>17585</v>
      </c>
      <c r="I64" s="3" t="s">
        <v>17586</v>
      </c>
      <c r="J64" s="5" t="s">
        <v>17879</v>
      </c>
      <c r="L64" s="3" t="s">
        <v>17880</v>
      </c>
      <c r="M64" s="2"/>
      <c r="N64" s="3" t="s">
        <v>189</v>
      </c>
      <c r="O64" s="31">
        <v>46027.4028587963</v>
      </c>
      <c r="P64" s="31">
        <v>46083.65152777778</v>
      </c>
      <c r="Q64" s="31">
        <v>46083.65152777778</v>
      </c>
      <c r="R64" s="3" t="s">
        <v>17881</v>
      </c>
    </row>
    <row r="65">
      <c r="A65" s="3" t="s">
        <v>17882</v>
      </c>
      <c r="B65" s="3" t="s">
        <v>17581</v>
      </c>
      <c r="C65" s="20">
        <v>46.0</v>
      </c>
      <c r="D65" s="3" t="s">
        <v>17883</v>
      </c>
      <c r="E65" s="2"/>
      <c r="F65" s="3" t="s">
        <v>17584</v>
      </c>
      <c r="G65" s="2"/>
      <c r="H65" s="3" t="s">
        <v>17585</v>
      </c>
      <c r="I65" s="3" t="s">
        <v>17586</v>
      </c>
      <c r="J65" s="5" t="s">
        <v>17884</v>
      </c>
      <c r="L65" s="2"/>
      <c r="M65" s="2"/>
      <c r="N65" s="2"/>
      <c r="O65" s="31">
        <v>46042.49891203704</v>
      </c>
      <c r="P65" s="31">
        <v>46083.65206018518</v>
      </c>
      <c r="Q65" s="31">
        <v>46083.65206018518</v>
      </c>
      <c r="R65" s="3" t="s">
        <v>17885</v>
      </c>
    </row>
    <row r="66">
      <c r="A66" s="3" t="s">
        <v>17886</v>
      </c>
      <c r="B66" s="3" t="s">
        <v>17581</v>
      </c>
      <c r="C66" s="20">
        <v>5.0</v>
      </c>
      <c r="D66" s="3" t="s">
        <v>17887</v>
      </c>
      <c r="E66" s="3" t="s">
        <v>17888</v>
      </c>
      <c r="F66" s="3" t="s">
        <v>17584</v>
      </c>
      <c r="G66" s="3" t="s">
        <v>16569</v>
      </c>
      <c r="H66" s="3" t="s">
        <v>17585</v>
      </c>
      <c r="I66" s="3" t="s">
        <v>17586</v>
      </c>
      <c r="J66" s="5" t="s">
        <v>17889</v>
      </c>
      <c r="L66" s="3" t="s">
        <v>17880</v>
      </c>
      <c r="M66" s="2"/>
      <c r="N66" s="3" t="s">
        <v>189</v>
      </c>
      <c r="O66" s="31">
        <v>46027.401296296295</v>
      </c>
      <c r="P66" s="31">
        <v>46083.65219907407</v>
      </c>
      <c r="Q66" s="31">
        <v>46083.65219907407</v>
      </c>
      <c r="R66" s="3" t="s">
        <v>17890</v>
      </c>
    </row>
    <row r="67">
      <c r="A67" s="3" t="s">
        <v>17891</v>
      </c>
      <c r="B67" s="3" t="s">
        <v>17581</v>
      </c>
      <c r="C67" s="20">
        <v>25.0</v>
      </c>
      <c r="D67" s="3" t="s">
        <v>17892</v>
      </c>
      <c r="E67" s="2"/>
      <c r="F67" s="3" t="s">
        <v>17584</v>
      </c>
      <c r="G67" s="3" t="s">
        <v>16569</v>
      </c>
      <c r="H67" s="3" t="s">
        <v>17585</v>
      </c>
      <c r="I67" s="3" t="s">
        <v>17586</v>
      </c>
      <c r="J67" s="5" t="s">
        <v>17893</v>
      </c>
      <c r="L67" s="2"/>
      <c r="M67" s="2"/>
      <c r="N67" s="2"/>
      <c r="O67" s="31">
        <v>46028.62787037037</v>
      </c>
      <c r="P67" s="31">
        <v>46083.65228009259</v>
      </c>
      <c r="Q67" s="31">
        <v>46083.65228009259</v>
      </c>
      <c r="R67" s="3" t="s">
        <v>17894</v>
      </c>
    </row>
    <row r="68">
      <c r="A68" s="3" t="s">
        <v>17895</v>
      </c>
      <c r="B68" s="3" t="s">
        <v>17581</v>
      </c>
      <c r="C68" s="20">
        <v>37.0</v>
      </c>
      <c r="D68" s="3" t="s">
        <v>17896</v>
      </c>
      <c r="E68" s="2"/>
      <c r="F68" s="3" t="s">
        <v>17584</v>
      </c>
      <c r="G68" s="2"/>
      <c r="H68" s="3" t="s">
        <v>17585</v>
      </c>
      <c r="I68" s="3" t="s">
        <v>17586</v>
      </c>
      <c r="J68" s="5" t="s">
        <v>17897</v>
      </c>
      <c r="L68" s="2"/>
      <c r="M68" s="2"/>
      <c r="N68" s="2"/>
      <c r="O68" s="31">
        <v>46036.75403935185</v>
      </c>
      <c r="P68" s="31">
        <v>46083.65210648148</v>
      </c>
      <c r="Q68" s="31">
        <v>46083.65210648148</v>
      </c>
      <c r="R68" s="3" t="s">
        <v>17898</v>
      </c>
    </row>
    <row r="69">
      <c r="A69" s="3" t="s">
        <v>17899</v>
      </c>
      <c r="B69" s="3" t="s">
        <v>17581</v>
      </c>
      <c r="C69" s="20">
        <v>1736.0</v>
      </c>
      <c r="D69" s="3" t="s">
        <v>17900</v>
      </c>
      <c r="E69" s="3" t="s">
        <v>17901</v>
      </c>
      <c r="F69" s="3" t="s">
        <v>17584</v>
      </c>
      <c r="G69" s="3" t="s">
        <v>16565</v>
      </c>
      <c r="H69" s="3" t="s">
        <v>17585</v>
      </c>
      <c r="I69" s="3" t="s">
        <v>17586</v>
      </c>
      <c r="J69" s="5" t="s">
        <v>17902</v>
      </c>
      <c r="L69" s="3" t="s">
        <v>17903</v>
      </c>
      <c r="M69" s="2"/>
      <c r="N69" s="3" t="s">
        <v>748</v>
      </c>
      <c r="O69" s="31">
        <v>46049.6162037037</v>
      </c>
      <c r="P69" s="31">
        <v>46057.84834490741</v>
      </c>
      <c r="Q69" s="31">
        <v>46057.84834490741</v>
      </c>
      <c r="R69" s="3" t="s">
        <v>17904</v>
      </c>
    </row>
    <row r="70">
      <c r="A70" s="3" t="s">
        <v>17905</v>
      </c>
      <c r="B70" s="3" t="s">
        <v>17581</v>
      </c>
      <c r="C70" s="20">
        <v>1737.0</v>
      </c>
      <c r="D70" s="3" t="s">
        <v>17906</v>
      </c>
      <c r="E70" s="3" t="s">
        <v>17907</v>
      </c>
      <c r="F70" s="3" t="s">
        <v>17584</v>
      </c>
      <c r="G70" s="3" t="s">
        <v>16565</v>
      </c>
      <c r="H70" s="3" t="s">
        <v>17585</v>
      </c>
      <c r="I70" s="3" t="s">
        <v>17586</v>
      </c>
      <c r="J70" s="5" t="s">
        <v>17908</v>
      </c>
      <c r="L70" s="3" t="s">
        <v>17903</v>
      </c>
      <c r="M70" s="2"/>
      <c r="N70" s="3" t="s">
        <v>748</v>
      </c>
      <c r="O70" s="31">
        <v>46049.61622685185</v>
      </c>
      <c r="P70" s="31">
        <v>46057.8484837963</v>
      </c>
      <c r="Q70" s="31">
        <v>46057.8484837963</v>
      </c>
      <c r="R70" s="3" t="s">
        <v>17909</v>
      </c>
    </row>
    <row r="71">
      <c r="A71" s="3" t="s">
        <v>17910</v>
      </c>
      <c r="B71" s="3" t="s">
        <v>17581</v>
      </c>
      <c r="C71" s="20">
        <v>33.0</v>
      </c>
      <c r="D71" s="3" t="s">
        <v>17911</v>
      </c>
      <c r="E71" s="3" t="s">
        <v>17912</v>
      </c>
      <c r="F71" s="3" t="s">
        <v>17584</v>
      </c>
      <c r="G71" s="2"/>
      <c r="H71" s="3" t="s">
        <v>17585</v>
      </c>
      <c r="I71" s="3" t="s">
        <v>17586</v>
      </c>
      <c r="J71" s="5" t="s">
        <v>17913</v>
      </c>
      <c r="L71" s="3" t="s">
        <v>17875</v>
      </c>
      <c r="M71" s="2"/>
      <c r="N71" s="3" t="s">
        <v>505</v>
      </c>
      <c r="O71" s="31">
        <v>46035.44587962963</v>
      </c>
      <c r="P71" s="31">
        <v>46049.59177083333</v>
      </c>
      <c r="Q71" s="31">
        <v>46049.59177083333</v>
      </c>
      <c r="R71" s="3" t="s">
        <v>17914</v>
      </c>
    </row>
    <row r="72">
      <c r="A72" s="3" t="s">
        <v>17915</v>
      </c>
      <c r="B72" s="3" t="s">
        <v>17581</v>
      </c>
      <c r="C72" s="20">
        <v>21.0</v>
      </c>
      <c r="D72" s="3" t="s">
        <v>17916</v>
      </c>
      <c r="E72" s="2"/>
      <c r="F72" s="3" t="s">
        <v>17698</v>
      </c>
      <c r="G72" s="2"/>
      <c r="H72" s="3" t="s">
        <v>17609</v>
      </c>
      <c r="I72" s="3" t="s">
        <v>17586</v>
      </c>
      <c r="J72" s="5" t="s">
        <v>17917</v>
      </c>
      <c r="L72" s="2"/>
      <c r="M72" s="2"/>
      <c r="N72" s="2"/>
      <c r="O72" s="31">
        <v>46027.4897800926</v>
      </c>
      <c r="P72" s="31">
        <v>46027.4897800926</v>
      </c>
      <c r="Q72" s="33"/>
      <c r="R72" s="3" t="s">
        <v>17918</v>
      </c>
    </row>
    <row r="73">
      <c r="A73" s="3" t="s">
        <v>17919</v>
      </c>
      <c r="B73" s="3" t="s">
        <v>17581</v>
      </c>
      <c r="C73" s="20">
        <v>12.0</v>
      </c>
      <c r="D73" s="3" t="s">
        <v>17920</v>
      </c>
      <c r="E73" s="3" t="s">
        <v>17921</v>
      </c>
      <c r="F73" s="3" t="s">
        <v>17698</v>
      </c>
      <c r="G73" s="3" t="s">
        <v>16569</v>
      </c>
      <c r="H73" s="3" t="s">
        <v>17609</v>
      </c>
      <c r="I73" s="3" t="s">
        <v>17586</v>
      </c>
      <c r="J73" s="5" t="s">
        <v>17922</v>
      </c>
      <c r="L73" s="2"/>
      <c r="M73" s="2"/>
      <c r="N73" s="2"/>
      <c r="O73" s="31">
        <v>46027.42964120371</v>
      </c>
      <c r="P73" s="31">
        <v>46027.49046296296</v>
      </c>
      <c r="Q73" s="33"/>
      <c r="R73" s="3" t="s">
        <v>17923</v>
      </c>
    </row>
    <row r="74">
      <c r="A74" s="3" t="s">
        <v>17924</v>
      </c>
      <c r="B74" s="3" t="s">
        <v>17581</v>
      </c>
      <c r="C74" s="20">
        <v>29.0</v>
      </c>
      <c r="D74" s="3" t="s">
        <v>17925</v>
      </c>
      <c r="E74" s="5" t="s">
        <v>17926</v>
      </c>
      <c r="F74" s="3" t="s">
        <v>17698</v>
      </c>
      <c r="G74" s="3" t="s">
        <v>16565</v>
      </c>
      <c r="H74" s="3" t="s">
        <v>17609</v>
      </c>
      <c r="I74" s="3" t="s">
        <v>17586</v>
      </c>
      <c r="J74" s="5" t="s">
        <v>17927</v>
      </c>
      <c r="L74" s="2"/>
      <c r="M74" s="2"/>
      <c r="N74" s="2"/>
      <c r="O74" s="31">
        <v>46030.650347222225</v>
      </c>
      <c r="P74" s="31">
        <v>46030.650347222225</v>
      </c>
      <c r="Q74" s="33"/>
      <c r="R74" s="3" t="s">
        <v>17928</v>
      </c>
    </row>
    <row r="75">
      <c r="A75" s="3" t="s">
        <v>17929</v>
      </c>
      <c r="B75" s="3" t="s">
        <v>17581</v>
      </c>
      <c r="C75" s="20">
        <v>28.0</v>
      </c>
      <c r="D75" s="3" t="s">
        <v>17930</v>
      </c>
      <c r="E75" s="5" t="s">
        <v>17931</v>
      </c>
      <c r="F75" s="3" t="s">
        <v>17698</v>
      </c>
      <c r="G75" s="3" t="s">
        <v>16565</v>
      </c>
      <c r="H75" s="3" t="s">
        <v>17609</v>
      </c>
      <c r="I75" s="3" t="s">
        <v>17586</v>
      </c>
      <c r="J75" s="5" t="s">
        <v>17932</v>
      </c>
      <c r="L75" s="2"/>
      <c r="M75" s="2"/>
      <c r="N75" s="2"/>
      <c r="O75" s="31">
        <v>46030.64966435185</v>
      </c>
      <c r="P75" s="31">
        <v>46030.64966435185</v>
      </c>
      <c r="Q75" s="33"/>
      <c r="R75" s="3" t="s">
        <v>17933</v>
      </c>
    </row>
    <row r="76">
      <c r="A76" s="3" t="s">
        <v>17934</v>
      </c>
      <c r="B76" s="3" t="s">
        <v>17581</v>
      </c>
      <c r="C76" s="20">
        <v>22.0</v>
      </c>
      <c r="D76" s="3" t="s">
        <v>17935</v>
      </c>
      <c r="E76" s="3" t="s">
        <v>17936</v>
      </c>
      <c r="F76" s="3" t="s">
        <v>17584</v>
      </c>
      <c r="G76" s="2"/>
      <c r="H76" s="3" t="s">
        <v>17585</v>
      </c>
      <c r="I76" s="3" t="s">
        <v>17586</v>
      </c>
      <c r="J76" s="5" t="s">
        <v>17937</v>
      </c>
      <c r="L76" s="3" t="s">
        <v>17938</v>
      </c>
      <c r="M76" s="2"/>
      <c r="N76" s="3" t="s">
        <v>405</v>
      </c>
      <c r="O76" s="31">
        <v>46027.57164351852</v>
      </c>
      <c r="P76" s="31">
        <v>46037.62202546296</v>
      </c>
      <c r="Q76" s="31">
        <v>46028.634618055556</v>
      </c>
      <c r="R76" s="3" t="s">
        <v>17939</v>
      </c>
    </row>
    <row r="77">
      <c r="A77" s="3" t="s">
        <v>17940</v>
      </c>
      <c r="B77" s="3" t="s">
        <v>17581</v>
      </c>
      <c r="C77" s="20">
        <v>39.0</v>
      </c>
      <c r="D77" s="3" t="s">
        <v>17941</v>
      </c>
      <c r="E77" s="5" t="s">
        <v>17942</v>
      </c>
      <c r="F77" s="3" t="s">
        <v>17584</v>
      </c>
      <c r="G77" s="2"/>
      <c r="H77" s="3" t="s">
        <v>17585</v>
      </c>
      <c r="I77" s="3" t="s">
        <v>17586</v>
      </c>
      <c r="J77" s="5" t="s">
        <v>17943</v>
      </c>
      <c r="L77" s="3" t="s">
        <v>17836</v>
      </c>
      <c r="M77" s="2"/>
      <c r="N77" s="3" t="s">
        <v>399</v>
      </c>
      <c r="O77" s="31">
        <v>46037.374444444446</v>
      </c>
      <c r="P77" s="31">
        <v>46038.5165162037</v>
      </c>
      <c r="Q77" s="31">
        <v>46038.5165162037</v>
      </c>
      <c r="R77" s="3" t="s">
        <v>17944</v>
      </c>
    </row>
    <row r="78">
      <c r="A78" s="3" t="s">
        <v>17945</v>
      </c>
      <c r="B78" s="3" t="s">
        <v>17581</v>
      </c>
      <c r="C78" s="20">
        <v>1761.0</v>
      </c>
      <c r="D78" s="3" t="s">
        <v>16584</v>
      </c>
      <c r="E78" s="3" t="s">
        <v>17946</v>
      </c>
      <c r="F78" s="3" t="s">
        <v>17584</v>
      </c>
      <c r="G78" s="3" t="s">
        <v>16569</v>
      </c>
      <c r="H78" s="3" t="s">
        <v>17585</v>
      </c>
      <c r="I78" s="3" t="s">
        <v>17586</v>
      </c>
      <c r="J78" s="5" t="s">
        <v>17947</v>
      </c>
      <c r="L78" s="3" t="s">
        <v>17711</v>
      </c>
      <c r="M78" s="2"/>
      <c r="N78" s="3" t="s">
        <v>399</v>
      </c>
      <c r="O78" s="31">
        <v>46050.49434027778</v>
      </c>
      <c r="P78" s="31">
        <v>46056.636296296296</v>
      </c>
      <c r="Q78" s="31">
        <v>46056.636296296296</v>
      </c>
      <c r="R78" s="3" t="s">
        <v>17948</v>
      </c>
    </row>
    <row r="79">
      <c r="A79" s="3" t="s">
        <v>17949</v>
      </c>
      <c r="B79" s="3" t="s">
        <v>17581</v>
      </c>
      <c r="C79" s="20">
        <v>1763.0</v>
      </c>
      <c r="D79" s="3" t="s">
        <v>16590</v>
      </c>
      <c r="E79" s="3" t="s">
        <v>17950</v>
      </c>
      <c r="F79" s="3" t="s">
        <v>17584</v>
      </c>
      <c r="G79" s="3" t="s">
        <v>16576</v>
      </c>
      <c r="H79" s="3" t="s">
        <v>17585</v>
      </c>
      <c r="I79" s="3" t="s">
        <v>17586</v>
      </c>
      <c r="J79" s="5" t="s">
        <v>17951</v>
      </c>
      <c r="L79" s="3" t="s">
        <v>17711</v>
      </c>
      <c r="M79" s="2"/>
      <c r="N79" s="3" t="s">
        <v>399</v>
      </c>
      <c r="O79" s="31">
        <v>46050.494374999995</v>
      </c>
      <c r="P79" s="31">
        <v>46056.63523148149</v>
      </c>
      <c r="Q79" s="31">
        <v>46056.63523148149</v>
      </c>
      <c r="R79" s="3" t="s">
        <v>17952</v>
      </c>
    </row>
    <row r="80">
      <c r="A80" s="3" t="s">
        <v>17953</v>
      </c>
      <c r="B80" s="3" t="s">
        <v>17581</v>
      </c>
      <c r="C80" s="20">
        <v>143.0</v>
      </c>
      <c r="D80" s="3" t="s">
        <v>17954</v>
      </c>
      <c r="E80" s="3" t="s">
        <v>17955</v>
      </c>
      <c r="F80" s="3" t="s">
        <v>17584</v>
      </c>
      <c r="G80" s="3" t="s">
        <v>16565</v>
      </c>
      <c r="H80" s="3" t="s">
        <v>17585</v>
      </c>
      <c r="I80" s="3" t="s">
        <v>17586</v>
      </c>
      <c r="J80" s="5" t="s">
        <v>17956</v>
      </c>
      <c r="L80" s="3" t="s">
        <v>17711</v>
      </c>
      <c r="M80" s="2"/>
      <c r="N80" s="3" t="s">
        <v>399</v>
      </c>
      <c r="O80" s="31">
        <v>46044.69981481481</v>
      </c>
      <c r="P80" s="31">
        <v>46082.84672453704</v>
      </c>
      <c r="Q80" s="31">
        <v>46082.84672453704</v>
      </c>
      <c r="R80" s="3" t="s">
        <v>17957</v>
      </c>
    </row>
    <row r="81">
      <c r="A81" s="3" t="s">
        <v>17958</v>
      </c>
      <c r="B81" s="3" t="s">
        <v>17581</v>
      </c>
      <c r="C81" s="20">
        <v>1760.0</v>
      </c>
      <c r="D81" s="3" t="s">
        <v>16581</v>
      </c>
      <c r="E81" s="3" t="s">
        <v>17959</v>
      </c>
      <c r="F81" s="3" t="s">
        <v>17584</v>
      </c>
      <c r="G81" s="3" t="s">
        <v>16565</v>
      </c>
      <c r="H81" s="3" t="s">
        <v>17585</v>
      </c>
      <c r="I81" s="3" t="s">
        <v>17586</v>
      </c>
      <c r="J81" s="5" t="s">
        <v>17960</v>
      </c>
      <c r="L81" s="3" t="s">
        <v>17711</v>
      </c>
      <c r="M81" s="2"/>
      <c r="N81" s="3" t="s">
        <v>399</v>
      </c>
      <c r="O81" s="31">
        <v>46050.49431712963</v>
      </c>
      <c r="P81" s="31">
        <v>46082.84652777778</v>
      </c>
      <c r="Q81" s="31">
        <v>46082.84652777778</v>
      </c>
      <c r="R81" s="3" t="s">
        <v>17961</v>
      </c>
    </row>
    <row r="82">
      <c r="A82" s="3" t="s">
        <v>17962</v>
      </c>
      <c r="B82" s="3" t="s">
        <v>17581</v>
      </c>
      <c r="C82" s="20">
        <v>1765.0</v>
      </c>
      <c r="D82" s="3" t="s">
        <v>16593</v>
      </c>
      <c r="E82" s="3" t="s">
        <v>17963</v>
      </c>
      <c r="F82" s="3" t="s">
        <v>17584</v>
      </c>
      <c r="G82" s="3" t="s">
        <v>16565</v>
      </c>
      <c r="H82" s="3" t="s">
        <v>17585</v>
      </c>
      <c r="I82" s="3" t="s">
        <v>17586</v>
      </c>
      <c r="J82" s="5" t="s">
        <v>17964</v>
      </c>
      <c r="L82" s="3" t="s">
        <v>17965</v>
      </c>
      <c r="M82" s="2"/>
      <c r="N82" s="3" t="s">
        <v>220</v>
      </c>
      <c r="O82" s="31">
        <v>46051.68381944444</v>
      </c>
      <c r="P82" s="31">
        <v>46063.61175925926</v>
      </c>
      <c r="Q82" s="31">
        <v>46063.61175925926</v>
      </c>
      <c r="R82" s="3" t="s">
        <v>17966</v>
      </c>
    </row>
    <row r="83">
      <c r="A83" s="3" t="s">
        <v>17967</v>
      </c>
      <c r="B83" s="3" t="s">
        <v>17581</v>
      </c>
      <c r="C83" s="20">
        <v>1777.0</v>
      </c>
      <c r="D83" s="3" t="s">
        <v>16630</v>
      </c>
      <c r="E83" s="3" t="s">
        <v>17968</v>
      </c>
      <c r="F83" s="3" t="s">
        <v>17584</v>
      </c>
      <c r="G83" s="3" t="s">
        <v>16576</v>
      </c>
      <c r="H83" s="3" t="s">
        <v>17585</v>
      </c>
      <c r="I83" s="3" t="s">
        <v>17586</v>
      </c>
      <c r="J83" s="5" t="s">
        <v>17969</v>
      </c>
      <c r="L83" s="3" t="s">
        <v>17711</v>
      </c>
      <c r="M83" s="2"/>
      <c r="N83" s="3" t="s">
        <v>399</v>
      </c>
      <c r="O83" s="31">
        <v>46056.444375</v>
      </c>
      <c r="P83" s="31">
        <v>46063.61137731481</v>
      </c>
      <c r="Q83" s="31">
        <v>46063.61137731481</v>
      </c>
      <c r="R83" s="3" t="s">
        <v>17970</v>
      </c>
    </row>
    <row r="84">
      <c r="A84" s="3" t="s">
        <v>17971</v>
      </c>
      <c r="B84" s="3" t="s">
        <v>17581</v>
      </c>
      <c r="C84" s="20">
        <v>1779.0</v>
      </c>
      <c r="D84" s="3" t="s">
        <v>16636</v>
      </c>
      <c r="E84" s="3" t="s">
        <v>17972</v>
      </c>
      <c r="F84" s="3" t="s">
        <v>17584</v>
      </c>
      <c r="G84" s="3" t="s">
        <v>16565</v>
      </c>
      <c r="H84" s="3" t="s">
        <v>17585</v>
      </c>
      <c r="I84" s="3" t="s">
        <v>17586</v>
      </c>
      <c r="J84" s="5" t="s">
        <v>17973</v>
      </c>
      <c r="L84" s="3" t="s">
        <v>17689</v>
      </c>
      <c r="M84" s="2"/>
      <c r="N84" s="3" t="s">
        <v>138</v>
      </c>
      <c r="O84" s="31">
        <v>46056.51310185185</v>
      </c>
      <c r="P84" s="31">
        <v>46063.611875</v>
      </c>
      <c r="Q84" s="31">
        <v>46063.611875</v>
      </c>
      <c r="R84" s="3" t="s">
        <v>17974</v>
      </c>
    </row>
    <row r="85">
      <c r="A85" s="3" t="s">
        <v>17975</v>
      </c>
      <c r="B85" s="3" t="s">
        <v>17581</v>
      </c>
      <c r="C85" s="20">
        <v>1784.0</v>
      </c>
      <c r="D85" s="3" t="s">
        <v>16651</v>
      </c>
      <c r="E85" s="3" t="s">
        <v>17976</v>
      </c>
      <c r="F85" s="3" t="s">
        <v>17584</v>
      </c>
      <c r="G85" s="3" t="s">
        <v>16576</v>
      </c>
      <c r="H85" s="3" t="s">
        <v>17585</v>
      </c>
      <c r="I85" s="3" t="s">
        <v>17586</v>
      </c>
      <c r="J85" s="5" t="s">
        <v>17977</v>
      </c>
      <c r="L85" s="3" t="s">
        <v>17611</v>
      </c>
      <c r="M85" s="2"/>
      <c r="N85" s="3" t="s">
        <v>440</v>
      </c>
      <c r="O85" s="31">
        <v>46056.5475</v>
      </c>
      <c r="P85" s="31">
        <v>46063.61146990741</v>
      </c>
      <c r="Q85" s="31">
        <v>46063.61146990741</v>
      </c>
      <c r="R85" s="3" t="s">
        <v>17978</v>
      </c>
    </row>
    <row r="86">
      <c r="A86" s="3" t="s">
        <v>17979</v>
      </c>
      <c r="B86" s="3" t="s">
        <v>17581</v>
      </c>
      <c r="C86" s="20">
        <v>1864.0</v>
      </c>
      <c r="D86" s="3" t="s">
        <v>16888</v>
      </c>
      <c r="E86" s="3" t="s">
        <v>17980</v>
      </c>
      <c r="F86" s="3" t="s">
        <v>17584</v>
      </c>
      <c r="G86" s="3" t="s">
        <v>16576</v>
      </c>
      <c r="H86" s="3" t="s">
        <v>17585</v>
      </c>
      <c r="I86" s="3" t="s">
        <v>17586</v>
      </c>
      <c r="J86" s="5" t="s">
        <v>17981</v>
      </c>
      <c r="L86" s="3" t="s">
        <v>17611</v>
      </c>
      <c r="M86" s="2"/>
      <c r="N86" s="3" t="s">
        <v>440</v>
      </c>
      <c r="O86" s="31">
        <v>46071.63804398148</v>
      </c>
      <c r="P86" s="31">
        <v>46071.68128472222</v>
      </c>
      <c r="Q86" s="31">
        <v>46071.68128472222</v>
      </c>
      <c r="R86" s="3" t="s">
        <v>17982</v>
      </c>
    </row>
    <row r="87">
      <c r="A87" s="3" t="s">
        <v>17983</v>
      </c>
      <c r="B87" s="3" t="s">
        <v>17581</v>
      </c>
      <c r="C87" s="20">
        <v>1867.0</v>
      </c>
      <c r="D87" s="3" t="s">
        <v>16897</v>
      </c>
      <c r="E87" s="3" t="s">
        <v>17984</v>
      </c>
      <c r="F87" s="3" t="s">
        <v>17584</v>
      </c>
      <c r="G87" s="3" t="s">
        <v>16569</v>
      </c>
      <c r="H87" s="3" t="s">
        <v>17585</v>
      </c>
      <c r="I87" s="3" t="s">
        <v>17586</v>
      </c>
      <c r="J87" s="5" t="s">
        <v>17985</v>
      </c>
      <c r="L87" s="3" t="s">
        <v>17611</v>
      </c>
      <c r="M87" s="2"/>
      <c r="N87" s="3" t="s">
        <v>440</v>
      </c>
      <c r="O87" s="31">
        <v>46071.638136574074</v>
      </c>
      <c r="P87" s="31">
        <v>46071.931921296295</v>
      </c>
      <c r="Q87" s="31">
        <v>46071.931921296295</v>
      </c>
      <c r="R87" s="3" t="s">
        <v>17986</v>
      </c>
    </row>
    <row r="88">
      <c r="A88" s="3" t="s">
        <v>17987</v>
      </c>
      <c r="B88" s="3" t="s">
        <v>17581</v>
      </c>
      <c r="C88" s="20">
        <v>18.0</v>
      </c>
      <c r="D88" s="3" t="s">
        <v>17988</v>
      </c>
      <c r="E88" s="3" t="s">
        <v>17989</v>
      </c>
      <c r="F88" s="3" t="s">
        <v>17584</v>
      </c>
      <c r="G88" s="2"/>
      <c r="H88" s="3" t="s">
        <v>17585</v>
      </c>
      <c r="I88" s="3" t="s">
        <v>17586</v>
      </c>
      <c r="J88" s="5" t="s">
        <v>17990</v>
      </c>
      <c r="L88" s="3" t="s">
        <v>17991</v>
      </c>
      <c r="M88" s="2"/>
      <c r="N88" s="3" t="s">
        <v>553</v>
      </c>
      <c r="O88" s="31">
        <v>46027.46283564815</v>
      </c>
      <c r="P88" s="31">
        <v>46037.622141203705</v>
      </c>
      <c r="Q88" s="31">
        <v>46030.61649305555</v>
      </c>
      <c r="R88" s="3" t="s">
        <v>17992</v>
      </c>
    </row>
    <row r="89">
      <c r="A89" s="3" t="s">
        <v>17993</v>
      </c>
      <c r="B89" s="3" t="s">
        <v>17581</v>
      </c>
      <c r="C89" s="20">
        <v>69.0</v>
      </c>
      <c r="D89" s="3" t="s">
        <v>17994</v>
      </c>
      <c r="E89" s="3" t="s">
        <v>17995</v>
      </c>
      <c r="F89" s="3" t="s">
        <v>17584</v>
      </c>
      <c r="G89" s="3" t="s">
        <v>16565</v>
      </c>
      <c r="H89" s="3" t="s">
        <v>17585</v>
      </c>
      <c r="I89" s="3" t="s">
        <v>17586</v>
      </c>
      <c r="J89" s="5" t="s">
        <v>17996</v>
      </c>
      <c r="L89" s="3" t="s">
        <v>17997</v>
      </c>
      <c r="M89" s="2"/>
      <c r="N89" s="3" t="s">
        <v>553</v>
      </c>
      <c r="O89" s="31">
        <v>46044.507152777776</v>
      </c>
      <c r="P89" s="31">
        <v>46057.623460648145</v>
      </c>
      <c r="Q89" s="31">
        <v>46057.623460648145</v>
      </c>
      <c r="R89" s="3" t="s">
        <v>17998</v>
      </c>
    </row>
    <row r="90">
      <c r="A90" s="3" t="s">
        <v>17999</v>
      </c>
      <c r="B90" s="3" t="s">
        <v>17581</v>
      </c>
      <c r="C90" s="20">
        <v>19.0</v>
      </c>
      <c r="D90" s="3" t="s">
        <v>18000</v>
      </c>
      <c r="E90" s="3" t="s">
        <v>18001</v>
      </c>
      <c r="F90" s="3" t="s">
        <v>17584</v>
      </c>
      <c r="G90" s="3" t="s">
        <v>16565</v>
      </c>
      <c r="H90" s="3" t="s">
        <v>17585</v>
      </c>
      <c r="I90" s="3" t="s">
        <v>17586</v>
      </c>
      <c r="J90" s="5" t="s">
        <v>18002</v>
      </c>
      <c r="L90" s="3" t="s">
        <v>18003</v>
      </c>
      <c r="M90" s="2"/>
      <c r="N90" s="3" t="s">
        <v>390</v>
      </c>
      <c r="O90" s="31">
        <v>46027.480219907404</v>
      </c>
      <c r="P90" s="31">
        <v>46037.62127314815</v>
      </c>
      <c r="Q90" s="31">
        <v>46030.64883101852</v>
      </c>
      <c r="R90" s="3" t="s">
        <v>18004</v>
      </c>
    </row>
    <row r="91">
      <c r="A91" s="3" t="s">
        <v>18005</v>
      </c>
      <c r="B91" s="3" t="s">
        <v>17581</v>
      </c>
      <c r="C91" s="20">
        <v>8.0</v>
      </c>
      <c r="D91" s="3" t="s">
        <v>18006</v>
      </c>
      <c r="E91" s="3" t="s">
        <v>18007</v>
      </c>
      <c r="F91" s="3" t="s">
        <v>17584</v>
      </c>
      <c r="G91" s="3" t="s">
        <v>16565</v>
      </c>
      <c r="H91" s="3" t="s">
        <v>17585</v>
      </c>
      <c r="I91" s="3" t="s">
        <v>17586</v>
      </c>
      <c r="J91" s="5" t="s">
        <v>18008</v>
      </c>
      <c r="L91" s="3" t="s">
        <v>18003</v>
      </c>
      <c r="M91" s="2"/>
      <c r="N91" s="3" t="s">
        <v>390</v>
      </c>
      <c r="O91" s="31">
        <v>46027.40564814815</v>
      </c>
      <c r="P91" s="31">
        <v>46049.61451388889</v>
      </c>
      <c r="Q91" s="31">
        <v>46049.61451388889</v>
      </c>
      <c r="R91" s="3" t="s">
        <v>18009</v>
      </c>
    </row>
    <row r="92">
      <c r="A92" s="3" t="s">
        <v>18010</v>
      </c>
      <c r="B92" s="3" t="s">
        <v>17581</v>
      </c>
      <c r="C92" s="20">
        <v>1828.0</v>
      </c>
      <c r="D92" s="3" t="s">
        <v>16783</v>
      </c>
      <c r="E92" s="3" t="s">
        <v>18011</v>
      </c>
      <c r="F92" s="3" t="s">
        <v>17584</v>
      </c>
      <c r="G92" s="3" t="s">
        <v>16565</v>
      </c>
      <c r="H92" s="3" t="s">
        <v>17585</v>
      </c>
      <c r="I92" s="3" t="s">
        <v>17586</v>
      </c>
      <c r="J92" s="5" t="s">
        <v>18012</v>
      </c>
      <c r="L92" s="3" t="s">
        <v>18013</v>
      </c>
      <c r="M92" s="2"/>
      <c r="N92" s="3" t="s">
        <v>390</v>
      </c>
      <c r="O92" s="31">
        <v>46058.52618055556</v>
      </c>
      <c r="P92" s="31">
        <v>46058.671944444446</v>
      </c>
      <c r="Q92" s="31">
        <v>46058.671944444446</v>
      </c>
      <c r="R92" s="3" t="s">
        <v>18014</v>
      </c>
    </row>
    <row r="93">
      <c r="A93" s="3" t="s">
        <v>18015</v>
      </c>
      <c r="B93" s="3" t="s">
        <v>17581</v>
      </c>
      <c r="C93" s="20">
        <v>1829.0</v>
      </c>
      <c r="D93" s="3" t="s">
        <v>16786</v>
      </c>
      <c r="E93" s="3" t="s">
        <v>18016</v>
      </c>
      <c r="F93" s="3" t="s">
        <v>17584</v>
      </c>
      <c r="G93" s="3" t="s">
        <v>16569</v>
      </c>
      <c r="H93" s="3" t="s">
        <v>17585</v>
      </c>
      <c r="I93" s="3" t="s">
        <v>17586</v>
      </c>
      <c r="J93" s="5" t="s">
        <v>18017</v>
      </c>
      <c r="L93" s="3" t="s">
        <v>18013</v>
      </c>
      <c r="M93" s="2"/>
      <c r="N93" s="3" t="s">
        <v>390</v>
      </c>
      <c r="O93" s="31">
        <v>46058.5262037037</v>
      </c>
      <c r="P93" s="31">
        <v>46058.67196759259</v>
      </c>
      <c r="Q93" s="31">
        <v>46058.67196759259</v>
      </c>
      <c r="R93" s="3" t="s">
        <v>18018</v>
      </c>
    </row>
    <row r="94">
      <c r="A94" s="3" t="s">
        <v>18019</v>
      </c>
      <c r="B94" s="3" t="s">
        <v>17581</v>
      </c>
      <c r="C94" s="20">
        <v>1830.0</v>
      </c>
      <c r="D94" s="3" t="s">
        <v>16789</v>
      </c>
      <c r="E94" s="3" t="s">
        <v>18020</v>
      </c>
      <c r="F94" s="3" t="s">
        <v>17584</v>
      </c>
      <c r="G94" s="3" t="s">
        <v>16569</v>
      </c>
      <c r="H94" s="3" t="s">
        <v>17585</v>
      </c>
      <c r="I94" s="3" t="s">
        <v>17586</v>
      </c>
      <c r="J94" s="5" t="s">
        <v>18021</v>
      </c>
      <c r="L94" s="3" t="s">
        <v>18013</v>
      </c>
      <c r="M94" s="2"/>
      <c r="N94" s="3" t="s">
        <v>390</v>
      </c>
      <c r="O94" s="31">
        <v>46058.526226851856</v>
      </c>
      <c r="P94" s="31">
        <v>46058.67201388889</v>
      </c>
      <c r="Q94" s="31">
        <v>46058.67201388889</v>
      </c>
      <c r="R94" s="3" t="s">
        <v>18022</v>
      </c>
    </row>
    <row r="95">
      <c r="A95" s="3" t="s">
        <v>18023</v>
      </c>
      <c r="B95" s="3" t="s">
        <v>17581</v>
      </c>
      <c r="C95" s="20">
        <v>52.0</v>
      </c>
      <c r="D95" s="3" t="s">
        <v>18024</v>
      </c>
      <c r="E95" s="3" t="s">
        <v>18025</v>
      </c>
      <c r="F95" s="3" t="s">
        <v>17584</v>
      </c>
      <c r="G95" s="3" t="s">
        <v>16576</v>
      </c>
      <c r="H95" s="3" t="s">
        <v>17585</v>
      </c>
      <c r="I95" s="3" t="s">
        <v>17586</v>
      </c>
      <c r="J95" s="5" t="s">
        <v>18026</v>
      </c>
      <c r="L95" s="3" t="s">
        <v>17588</v>
      </c>
      <c r="M95" s="2"/>
      <c r="N95" s="3" t="s">
        <v>183</v>
      </c>
      <c r="O95" s="31">
        <v>46043.98212962963</v>
      </c>
      <c r="P95" s="31">
        <v>46044.52244212963</v>
      </c>
      <c r="Q95" s="31">
        <v>46044.52244212963</v>
      </c>
      <c r="R95" s="3" t="s">
        <v>18027</v>
      </c>
    </row>
    <row r="96">
      <c r="A96" s="3" t="s">
        <v>18028</v>
      </c>
      <c r="B96" s="3" t="s">
        <v>17581</v>
      </c>
      <c r="C96" s="20">
        <v>35.0</v>
      </c>
      <c r="D96" s="3" t="s">
        <v>18029</v>
      </c>
      <c r="E96" s="3" t="s">
        <v>18030</v>
      </c>
      <c r="F96" s="3" t="s">
        <v>17584</v>
      </c>
      <c r="G96" s="2"/>
      <c r="H96" s="3" t="s">
        <v>17585</v>
      </c>
      <c r="I96" s="3" t="s">
        <v>17586</v>
      </c>
      <c r="J96" s="5" t="s">
        <v>18031</v>
      </c>
      <c r="L96" s="2"/>
      <c r="M96" s="2"/>
      <c r="N96" s="2"/>
      <c r="O96" s="31">
        <v>46035.67111111111</v>
      </c>
      <c r="P96" s="31">
        <v>46038.54893518519</v>
      </c>
      <c r="Q96" s="31">
        <v>46038.54893518519</v>
      </c>
      <c r="R96" s="3" t="s">
        <v>18032</v>
      </c>
    </row>
    <row r="97">
      <c r="A97" s="3" t="s">
        <v>18033</v>
      </c>
      <c r="B97" s="3" t="s">
        <v>17581</v>
      </c>
      <c r="C97" s="20">
        <v>6.0</v>
      </c>
      <c r="D97" s="3" t="s">
        <v>18034</v>
      </c>
      <c r="E97" s="3" t="s">
        <v>18035</v>
      </c>
      <c r="F97" s="3" t="s">
        <v>17584</v>
      </c>
      <c r="G97" s="3" t="s">
        <v>16565</v>
      </c>
      <c r="H97" s="3" t="s">
        <v>17585</v>
      </c>
      <c r="I97" s="3" t="s">
        <v>17586</v>
      </c>
      <c r="J97" s="5" t="s">
        <v>18036</v>
      </c>
      <c r="L97" s="3" t="s">
        <v>18037</v>
      </c>
      <c r="M97" s="2"/>
      <c r="N97" s="3" t="s">
        <v>183</v>
      </c>
      <c r="O97" s="31">
        <v>46027.401620370365</v>
      </c>
      <c r="P97" s="31">
        <v>46037.62138888889</v>
      </c>
      <c r="Q97" s="31">
        <v>46030.61987268519</v>
      </c>
      <c r="R97" s="3" t="s">
        <v>18038</v>
      </c>
    </row>
    <row r="98">
      <c r="A98" s="3" t="s">
        <v>18039</v>
      </c>
      <c r="B98" s="3" t="s">
        <v>17581</v>
      </c>
      <c r="C98" s="20">
        <v>44.0</v>
      </c>
      <c r="D98" s="3" t="s">
        <v>18040</v>
      </c>
      <c r="E98" s="2"/>
      <c r="F98" s="3" t="s">
        <v>17584</v>
      </c>
      <c r="G98" s="2"/>
      <c r="H98" s="3" t="s">
        <v>17585</v>
      </c>
      <c r="I98" s="3" t="s">
        <v>17586</v>
      </c>
      <c r="J98" s="5" t="s">
        <v>18041</v>
      </c>
      <c r="L98" s="3" t="s">
        <v>18042</v>
      </c>
      <c r="M98" s="2"/>
      <c r="N98" s="3" t="s">
        <v>443</v>
      </c>
      <c r="O98" s="31">
        <v>46038.45125</v>
      </c>
      <c r="P98" s="31">
        <v>46038.46107638889</v>
      </c>
      <c r="Q98" s="31">
        <v>46038.46107638889</v>
      </c>
      <c r="R98" s="3" t="s">
        <v>18043</v>
      </c>
    </row>
    <row r="99">
      <c r="A99" s="3" t="s">
        <v>18044</v>
      </c>
      <c r="B99" s="3" t="s">
        <v>17581</v>
      </c>
      <c r="C99" s="20">
        <v>61.0</v>
      </c>
      <c r="D99" s="3" t="s">
        <v>18045</v>
      </c>
      <c r="E99" s="3" t="s">
        <v>18046</v>
      </c>
      <c r="F99" s="3" t="s">
        <v>17584</v>
      </c>
      <c r="G99" s="3" t="s">
        <v>16569</v>
      </c>
      <c r="H99" s="3" t="s">
        <v>17585</v>
      </c>
      <c r="I99" s="3" t="s">
        <v>17586</v>
      </c>
      <c r="J99" s="5" t="s">
        <v>18047</v>
      </c>
      <c r="L99" s="3" t="s">
        <v>17903</v>
      </c>
      <c r="M99" s="2"/>
      <c r="N99" s="3" t="s">
        <v>748</v>
      </c>
      <c r="O99" s="31">
        <v>46043.98233796297</v>
      </c>
      <c r="P99" s="31">
        <v>46044.6232175926</v>
      </c>
      <c r="Q99" s="31">
        <v>46044.6232175926</v>
      </c>
      <c r="R99" s="3" t="s">
        <v>18048</v>
      </c>
    </row>
    <row r="100">
      <c r="A100" s="3" t="s">
        <v>18049</v>
      </c>
      <c r="B100" s="3" t="s">
        <v>17581</v>
      </c>
      <c r="C100" s="20">
        <v>30.0</v>
      </c>
      <c r="D100" s="3" t="s">
        <v>18050</v>
      </c>
      <c r="E100" s="2"/>
      <c r="F100" s="3" t="s">
        <v>17584</v>
      </c>
      <c r="G100" s="2"/>
      <c r="H100" s="3" t="s">
        <v>17585</v>
      </c>
      <c r="I100" s="3" t="s">
        <v>17586</v>
      </c>
      <c r="J100" s="5" t="s">
        <v>18051</v>
      </c>
      <c r="L100" s="3" t="s">
        <v>17880</v>
      </c>
      <c r="M100" s="2"/>
      <c r="N100" s="3" t="s">
        <v>189</v>
      </c>
      <c r="O100" s="31">
        <v>46034.56920138889</v>
      </c>
      <c r="P100" s="31">
        <v>46037.62224537037</v>
      </c>
      <c r="Q100" s="31">
        <v>46034.62159722223</v>
      </c>
      <c r="R100" s="3" t="s">
        <v>18052</v>
      </c>
    </row>
    <row r="101">
      <c r="A101" s="3" t="s">
        <v>18053</v>
      </c>
      <c r="B101" s="3" t="s">
        <v>17581</v>
      </c>
      <c r="C101" s="20">
        <v>58.0</v>
      </c>
      <c r="D101" s="3" t="s">
        <v>18054</v>
      </c>
      <c r="E101" s="3" t="s">
        <v>18055</v>
      </c>
      <c r="F101" s="3" t="s">
        <v>17584</v>
      </c>
      <c r="G101" s="3" t="s">
        <v>16569</v>
      </c>
      <c r="H101" s="3" t="s">
        <v>17585</v>
      </c>
      <c r="I101" s="3" t="s">
        <v>17586</v>
      </c>
      <c r="J101" s="5" t="s">
        <v>18056</v>
      </c>
      <c r="L101" s="3" t="s">
        <v>17903</v>
      </c>
      <c r="M101" s="2"/>
      <c r="N101" s="3" t="s">
        <v>748</v>
      </c>
      <c r="O101" s="31">
        <v>46043.98228009259</v>
      </c>
      <c r="P101" s="31">
        <v>46044.62305555555</v>
      </c>
      <c r="Q101" s="31">
        <v>46044.62304398148</v>
      </c>
      <c r="R101" s="3" t="s">
        <v>18057</v>
      </c>
    </row>
    <row r="102">
      <c r="A102" s="3" t="s">
        <v>18058</v>
      </c>
      <c r="B102" s="3" t="s">
        <v>17581</v>
      </c>
      <c r="C102" s="20">
        <v>1832.0</v>
      </c>
      <c r="D102" s="3" t="s">
        <v>16795</v>
      </c>
      <c r="E102" s="3" t="s">
        <v>18059</v>
      </c>
      <c r="F102" s="3" t="s">
        <v>17584</v>
      </c>
      <c r="G102" s="3" t="s">
        <v>16565</v>
      </c>
      <c r="H102" s="3" t="s">
        <v>17585</v>
      </c>
      <c r="I102" s="3" t="s">
        <v>17586</v>
      </c>
      <c r="J102" s="5" t="s">
        <v>18060</v>
      </c>
      <c r="L102" s="3" t="s">
        <v>17903</v>
      </c>
      <c r="M102" s="2"/>
      <c r="N102" s="3" t="s">
        <v>748</v>
      </c>
      <c r="O102" s="31">
        <v>46058.53760416667</v>
      </c>
      <c r="P102" s="31">
        <v>46058.675312499996</v>
      </c>
      <c r="Q102" s="31">
        <v>46058.675312499996</v>
      </c>
      <c r="R102" s="3" t="s">
        <v>18061</v>
      </c>
    </row>
    <row r="103">
      <c r="A103" s="3" t="s">
        <v>18062</v>
      </c>
      <c r="B103" s="3" t="s">
        <v>17581</v>
      </c>
      <c r="C103" s="20">
        <v>1739.0</v>
      </c>
      <c r="D103" s="3" t="s">
        <v>18063</v>
      </c>
      <c r="E103" s="3" t="s">
        <v>18064</v>
      </c>
      <c r="F103" s="3" t="s">
        <v>17584</v>
      </c>
      <c r="G103" s="3" t="s">
        <v>16607</v>
      </c>
      <c r="H103" s="3" t="s">
        <v>17585</v>
      </c>
      <c r="I103" s="3" t="s">
        <v>17586</v>
      </c>
      <c r="J103" s="5" t="s">
        <v>18065</v>
      </c>
      <c r="L103" s="3" t="s">
        <v>17903</v>
      </c>
      <c r="M103" s="2"/>
      <c r="N103" s="3" t="s">
        <v>748</v>
      </c>
      <c r="O103" s="31">
        <v>46049.616273148145</v>
      </c>
      <c r="P103" s="31">
        <v>46058.67559027778</v>
      </c>
      <c r="Q103" s="31">
        <v>46058.67559027778</v>
      </c>
      <c r="R103" s="3" t="s">
        <v>18066</v>
      </c>
    </row>
    <row r="104">
      <c r="A104" s="3" t="s">
        <v>18067</v>
      </c>
      <c r="B104" s="3" t="s">
        <v>17581</v>
      </c>
      <c r="C104" s="20">
        <v>1831.0</v>
      </c>
      <c r="D104" s="3" t="s">
        <v>16792</v>
      </c>
      <c r="E104" s="3" t="s">
        <v>18068</v>
      </c>
      <c r="F104" s="3" t="s">
        <v>17584</v>
      </c>
      <c r="G104" s="3" t="s">
        <v>16565</v>
      </c>
      <c r="H104" s="3" t="s">
        <v>17585</v>
      </c>
      <c r="I104" s="3" t="s">
        <v>17586</v>
      </c>
      <c r="J104" s="5" t="s">
        <v>18069</v>
      </c>
      <c r="L104" s="3" t="s">
        <v>17903</v>
      </c>
      <c r="M104" s="2"/>
      <c r="N104" s="3" t="s">
        <v>748</v>
      </c>
      <c r="O104" s="31">
        <v>46058.53758101852</v>
      </c>
      <c r="P104" s="31">
        <v>46058.67523148148</v>
      </c>
      <c r="Q104" s="31">
        <v>46058.67523148148</v>
      </c>
      <c r="R104" s="3" t="s">
        <v>18070</v>
      </c>
    </row>
    <row r="105">
      <c r="A105" s="3" t="s">
        <v>18071</v>
      </c>
      <c r="B105" s="3" t="s">
        <v>17581</v>
      </c>
      <c r="C105" s="20">
        <v>1738.0</v>
      </c>
      <c r="D105" s="3" t="s">
        <v>18072</v>
      </c>
      <c r="E105" s="3" t="s">
        <v>18073</v>
      </c>
      <c r="F105" s="3" t="s">
        <v>17584</v>
      </c>
      <c r="G105" s="3" t="s">
        <v>16569</v>
      </c>
      <c r="H105" s="3" t="s">
        <v>17585</v>
      </c>
      <c r="I105" s="3" t="s">
        <v>17586</v>
      </c>
      <c r="J105" s="5" t="s">
        <v>18074</v>
      </c>
      <c r="L105" s="3" t="s">
        <v>17903</v>
      </c>
      <c r="M105" s="2"/>
      <c r="N105" s="3" t="s">
        <v>748</v>
      </c>
      <c r="O105" s="31">
        <v>46049.61625</v>
      </c>
      <c r="P105" s="31">
        <v>46058.675416666665</v>
      </c>
      <c r="Q105" s="31">
        <v>46058.675416666665</v>
      </c>
      <c r="R105" s="3" t="s">
        <v>18075</v>
      </c>
    </row>
    <row r="106">
      <c r="A106" s="3" t="s">
        <v>18076</v>
      </c>
      <c r="B106" s="3" t="s">
        <v>17581</v>
      </c>
      <c r="C106" s="20">
        <v>133.0</v>
      </c>
      <c r="D106" s="3" t="s">
        <v>18077</v>
      </c>
      <c r="E106" s="2"/>
      <c r="F106" s="3" t="s">
        <v>17584</v>
      </c>
      <c r="G106" s="2"/>
      <c r="H106" s="3" t="s">
        <v>17585</v>
      </c>
      <c r="I106" s="3" t="s">
        <v>17586</v>
      </c>
      <c r="J106" s="5" t="s">
        <v>18078</v>
      </c>
      <c r="L106" s="3" t="s">
        <v>18079</v>
      </c>
      <c r="M106" s="2"/>
      <c r="N106" s="3" t="s">
        <v>624</v>
      </c>
      <c r="O106" s="31">
        <v>46044.60128472222</v>
      </c>
      <c r="P106" s="31">
        <v>46044.622187500005</v>
      </c>
      <c r="Q106" s="31">
        <v>46044.62217592592</v>
      </c>
      <c r="R106" s="3" t="s">
        <v>18080</v>
      </c>
    </row>
    <row r="107">
      <c r="A107" s="3" t="s">
        <v>18081</v>
      </c>
      <c r="B107" s="3" t="s">
        <v>17581</v>
      </c>
      <c r="C107" s="20">
        <v>131.0</v>
      </c>
      <c r="D107" s="3" t="s">
        <v>18082</v>
      </c>
      <c r="E107" s="3" t="s">
        <v>18083</v>
      </c>
      <c r="F107" s="3" t="s">
        <v>17584</v>
      </c>
      <c r="G107" s="3" t="s">
        <v>16565</v>
      </c>
      <c r="H107" s="3" t="s">
        <v>17585</v>
      </c>
      <c r="I107" s="3" t="s">
        <v>17586</v>
      </c>
      <c r="J107" s="5" t="s">
        <v>18084</v>
      </c>
      <c r="L107" s="3" t="s">
        <v>17588</v>
      </c>
      <c r="M107" s="2"/>
      <c r="N107" s="3" t="s">
        <v>183</v>
      </c>
      <c r="O107" s="31">
        <v>46044.58724537037</v>
      </c>
      <c r="P107" s="31">
        <v>46044.62278935185</v>
      </c>
      <c r="Q107" s="31">
        <v>46044.62278935185</v>
      </c>
      <c r="R107" s="3" t="s">
        <v>18085</v>
      </c>
    </row>
    <row r="108">
      <c r="A108" s="3" t="s">
        <v>18086</v>
      </c>
      <c r="B108" s="3" t="s">
        <v>17581</v>
      </c>
      <c r="C108" s="20">
        <v>41.0</v>
      </c>
      <c r="D108" s="3" t="s">
        <v>18087</v>
      </c>
      <c r="E108" s="2"/>
      <c r="F108" s="3" t="s">
        <v>17584</v>
      </c>
      <c r="G108" s="2"/>
      <c r="H108" s="3" t="s">
        <v>17585</v>
      </c>
      <c r="I108" s="3" t="s">
        <v>17586</v>
      </c>
      <c r="J108" s="5" t="s">
        <v>18088</v>
      </c>
      <c r="L108" s="2"/>
      <c r="M108" s="2"/>
      <c r="N108" s="2"/>
      <c r="O108" s="31">
        <v>46037.584444444445</v>
      </c>
      <c r="P108" s="31">
        <v>46043.966099537036</v>
      </c>
      <c r="Q108" s="31">
        <v>46043.966099537036</v>
      </c>
      <c r="R108" s="3" t="s">
        <v>18089</v>
      </c>
    </row>
    <row r="109">
      <c r="A109" s="3" t="s">
        <v>18090</v>
      </c>
      <c r="B109" s="3" t="s">
        <v>17581</v>
      </c>
      <c r="C109" s="20">
        <v>26.0</v>
      </c>
      <c r="D109" s="3" t="s">
        <v>18091</v>
      </c>
      <c r="E109" s="2"/>
      <c r="F109" s="3" t="s">
        <v>17584</v>
      </c>
      <c r="G109" s="3" t="s">
        <v>16576</v>
      </c>
      <c r="H109" s="3" t="s">
        <v>17585</v>
      </c>
      <c r="I109" s="3" t="s">
        <v>17586</v>
      </c>
      <c r="J109" s="5" t="s">
        <v>18092</v>
      </c>
      <c r="L109" s="3" t="s">
        <v>18093</v>
      </c>
      <c r="M109" s="2"/>
      <c r="N109" s="3" t="s">
        <v>813</v>
      </c>
      <c r="O109" s="31">
        <v>46029.32517361111</v>
      </c>
      <c r="P109" s="31">
        <v>46037.62116898148</v>
      </c>
      <c r="Q109" s="31">
        <v>46029.483125</v>
      </c>
      <c r="R109" s="3" t="s">
        <v>18094</v>
      </c>
    </row>
    <row r="110">
      <c r="A110" s="3" t="s">
        <v>18095</v>
      </c>
      <c r="B110" s="3" t="s">
        <v>17581</v>
      </c>
      <c r="C110" s="20">
        <v>1778.0</v>
      </c>
      <c r="D110" s="3" t="s">
        <v>16633</v>
      </c>
      <c r="E110" s="3" t="s">
        <v>18096</v>
      </c>
      <c r="F110" s="3" t="s">
        <v>17584</v>
      </c>
      <c r="G110" s="3" t="s">
        <v>16565</v>
      </c>
      <c r="H110" s="3" t="s">
        <v>17585</v>
      </c>
      <c r="I110" s="3" t="s">
        <v>17586</v>
      </c>
      <c r="J110" s="5" t="s">
        <v>18097</v>
      </c>
      <c r="L110" s="3" t="s">
        <v>17689</v>
      </c>
      <c r="M110" s="2"/>
      <c r="N110" s="3" t="s">
        <v>138</v>
      </c>
      <c r="O110" s="31">
        <v>46056.513090277775</v>
      </c>
      <c r="P110" s="31">
        <v>46063.47712962963</v>
      </c>
      <c r="Q110" s="31">
        <v>46063.47712962963</v>
      </c>
      <c r="R110" s="3" t="s">
        <v>18098</v>
      </c>
    </row>
    <row r="111">
      <c r="A111" s="3" t="s">
        <v>18099</v>
      </c>
      <c r="B111" s="3" t="s">
        <v>17581</v>
      </c>
      <c r="C111" s="20">
        <v>56.0</v>
      </c>
      <c r="D111" s="3" t="s">
        <v>18100</v>
      </c>
      <c r="E111" s="3" t="s">
        <v>18101</v>
      </c>
      <c r="F111" s="3" t="s">
        <v>17584</v>
      </c>
      <c r="G111" s="3" t="s">
        <v>16565</v>
      </c>
      <c r="H111" s="3" t="s">
        <v>17585</v>
      </c>
      <c r="I111" s="3" t="s">
        <v>17586</v>
      </c>
      <c r="J111" s="5" t="s">
        <v>18102</v>
      </c>
      <c r="L111" s="3" t="s">
        <v>17588</v>
      </c>
      <c r="M111" s="2"/>
      <c r="N111" s="3" t="s">
        <v>183</v>
      </c>
      <c r="O111" s="31">
        <v>46043.9822337963</v>
      </c>
      <c r="P111" s="31">
        <v>46044.53372685185</v>
      </c>
      <c r="Q111" s="31">
        <v>46044.53372685185</v>
      </c>
      <c r="R111" s="3" t="s">
        <v>18103</v>
      </c>
    </row>
    <row r="112">
      <c r="A112" s="3" t="s">
        <v>18104</v>
      </c>
      <c r="B112" s="3" t="s">
        <v>17581</v>
      </c>
      <c r="C112" s="20">
        <v>1751.0</v>
      </c>
      <c r="D112" s="3" t="s">
        <v>18105</v>
      </c>
      <c r="E112" s="3" t="s">
        <v>18106</v>
      </c>
      <c r="F112" s="3" t="s">
        <v>17584</v>
      </c>
      <c r="G112" s="3" t="s">
        <v>16607</v>
      </c>
      <c r="H112" s="3" t="s">
        <v>17585</v>
      </c>
      <c r="I112" s="3" t="s">
        <v>17586</v>
      </c>
      <c r="J112" s="5" t="s">
        <v>18107</v>
      </c>
      <c r="L112" s="3" t="s">
        <v>17588</v>
      </c>
      <c r="M112" s="2"/>
      <c r="N112" s="3" t="s">
        <v>183</v>
      </c>
      <c r="O112" s="31">
        <v>46049.98341435185</v>
      </c>
      <c r="P112" s="31">
        <v>46056.63486111111</v>
      </c>
      <c r="Q112" s="31">
        <v>46056.63486111111</v>
      </c>
      <c r="R112" s="3" t="s">
        <v>18108</v>
      </c>
    </row>
    <row r="113">
      <c r="A113" s="3" t="s">
        <v>18109</v>
      </c>
      <c r="B113" s="3" t="s">
        <v>17581</v>
      </c>
      <c r="C113" s="20">
        <v>55.0</v>
      </c>
      <c r="D113" s="3" t="s">
        <v>18110</v>
      </c>
      <c r="E113" s="3" t="s">
        <v>18111</v>
      </c>
      <c r="F113" s="3" t="s">
        <v>17584</v>
      </c>
      <c r="G113" s="3" t="s">
        <v>16565</v>
      </c>
      <c r="H113" s="3" t="s">
        <v>17585</v>
      </c>
      <c r="I113" s="3" t="s">
        <v>17586</v>
      </c>
      <c r="J113" s="5" t="s">
        <v>18112</v>
      </c>
      <c r="L113" s="3" t="s">
        <v>17588</v>
      </c>
      <c r="M113" s="2"/>
      <c r="N113" s="3" t="s">
        <v>183</v>
      </c>
      <c r="O113" s="31">
        <v>46043.982199074075</v>
      </c>
      <c r="P113" s="31">
        <v>46044.533680555556</v>
      </c>
      <c r="Q113" s="31">
        <v>46044.533680555556</v>
      </c>
      <c r="R113" s="3" t="s">
        <v>18113</v>
      </c>
    </row>
    <row r="114">
      <c r="A114" s="3" t="s">
        <v>18114</v>
      </c>
      <c r="B114" s="3" t="s">
        <v>17581</v>
      </c>
      <c r="C114" s="20">
        <v>1754.0</v>
      </c>
      <c r="D114" s="3" t="s">
        <v>18115</v>
      </c>
      <c r="E114" s="3" t="s">
        <v>18116</v>
      </c>
      <c r="F114" s="3" t="s">
        <v>17584</v>
      </c>
      <c r="G114" s="3" t="s">
        <v>16607</v>
      </c>
      <c r="H114" s="3" t="s">
        <v>17585</v>
      </c>
      <c r="I114" s="3" t="s">
        <v>17586</v>
      </c>
      <c r="J114" s="5" t="s">
        <v>18117</v>
      </c>
      <c r="L114" s="3" t="s">
        <v>17588</v>
      </c>
      <c r="M114" s="2"/>
      <c r="N114" s="3" t="s">
        <v>183</v>
      </c>
      <c r="O114" s="31">
        <v>46049.98347222222</v>
      </c>
      <c r="P114" s="31">
        <v>46056.634826388894</v>
      </c>
      <c r="Q114" s="31">
        <v>46056.634826388894</v>
      </c>
      <c r="R114" s="3" t="s">
        <v>18118</v>
      </c>
    </row>
    <row r="115">
      <c r="A115" s="3" t="s">
        <v>18119</v>
      </c>
      <c r="B115" s="3" t="s">
        <v>17581</v>
      </c>
      <c r="C115" s="20">
        <v>1748.0</v>
      </c>
      <c r="D115" s="3" t="s">
        <v>16563</v>
      </c>
      <c r="E115" s="3" t="s">
        <v>18120</v>
      </c>
      <c r="F115" s="3" t="s">
        <v>17584</v>
      </c>
      <c r="G115" s="3" t="s">
        <v>16565</v>
      </c>
      <c r="H115" s="3" t="s">
        <v>17585</v>
      </c>
      <c r="I115" s="3" t="s">
        <v>17586</v>
      </c>
      <c r="J115" s="5" t="s">
        <v>18121</v>
      </c>
      <c r="L115" s="3" t="s">
        <v>17588</v>
      </c>
      <c r="M115" s="2"/>
      <c r="N115" s="3" t="s">
        <v>183</v>
      </c>
      <c r="O115" s="31">
        <v>46049.983356481476</v>
      </c>
      <c r="P115" s="31">
        <v>46056.6337037037</v>
      </c>
      <c r="Q115" s="31">
        <v>46056.6337037037</v>
      </c>
      <c r="R115" s="3" t="s">
        <v>18122</v>
      </c>
    </row>
    <row r="116">
      <c r="A116" s="3" t="s">
        <v>18123</v>
      </c>
      <c r="B116" s="3" t="s">
        <v>17581</v>
      </c>
      <c r="C116" s="20">
        <v>1753.0</v>
      </c>
      <c r="D116" s="3" t="s">
        <v>18124</v>
      </c>
      <c r="E116" s="3" t="s">
        <v>18125</v>
      </c>
      <c r="F116" s="3" t="s">
        <v>17584</v>
      </c>
      <c r="G116" s="3" t="s">
        <v>16569</v>
      </c>
      <c r="H116" s="3" t="s">
        <v>17585</v>
      </c>
      <c r="I116" s="3" t="s">
        <v>17586</v>
      </c>
      <c r="J116" s="5" t="s">
        <v>18126</v>
      </c>
      <c r="L116" s="3" t="s">
        <v>17588</v>
      </c>
      <c r="M116" s="2"/>
      <c r="N116" s="3" t="s">
        <v>183</v>
      </c>
      <c r="O116" s="31">
        <v>46049.983449074076</v>
      </c>
      <c r="P116" s="31">
        <v>46056.63423611112</v>
      </c>
      <c r="Q116" s="31">
        <v>46056.63423611112</v>
      </c>
      <c r="R116" s="3" t="s">
        <v>18127</v>
      </c>
    </row>
    <row r="117">
      <c r="A117" s="3" t="s">
        <v>18128</v>
      </c>
      <c r="B117" s="3" t="s">
        <v>17581</v>
      </c>
      <c r="C117" s="20">
        <v>1752.0</v>
      </c>
      <c r="D117" s="3" t="s">
        <v>18129</v>
      </c>
      <c r="E117" s="3" t="s">
        <v>18130</v>
      </c>
      <c r="F117" s="3" t="s">
        <v>17584</v>
      </c>
      <c r="G117" s="3" t="s">
        <v>16569</v>
      </c>
      <c r="H117" s="3" t="s">
        <v>17585</v>
      </c>
      <c r="I117" s="3" t="s">
        <v>17586</v>
      </c>
      <c r="J117" s="5" t="s">
        <v>18131</v>
      </c>
      <c r="L117" s="3" t="s">
        <v>17588</v>
      </c>
      <c r="M117" s="2"/>
      <c r="N117" s="3" t="s">
        <v>183</v>
      </c>
      <c r="O117" s="31">
        <v>46049.98342592592</v>
      </c>
      <c r="P117" s="31">
        <v>46056.6340625</v>
      </c>
      <c r="Q117" s="31">
        <v>46056.6340625</v>
      </c>
      <c r="R117" s="3" t="s">
        <v>18132</v>
      </c>
    </row>
    <row r="118">
      <c r="A118" s="3" t="s">
        <v>18133</v>
      </c>
      <c r="B118" s="3" t="s">
        <v>17581</v>
      </c>
      <c r="C118" s="20">
        <v>1757.0</v>
      </c>
      <c r="D118" s="3" t="s">
        <v>16571</v>
      </c>
      <c r="E118" s="3" t="s">
        <v>18134</v>
      </c>
      <c r="F118" s="3" t="s">
        <v>17584</v>
      </c>
      <c r="G118" s="3" t="s">
        <v>16569</v>
      </c>
      <c r="H118" s="3" t="s">
        <v>17585</v>
      </c>
      <c r="I118" s="3" t="s">
        <v>17586</v>
      </c>
      <c r="J118" s="5" t="s">
        <v>18135</v>
      </c>
      <c r="L118" s="3" t="s">
        <v>17588</v>
      </c>
      <c r="M118" s="2"/>
      <c r="N118" s="3" t="s">
        <v>183</v>
      </c>
      <c r="O118" s="31">
        <v>46049.98596064815</v>
      </c>
      <c r="P118" s="31">
        <v>46056.63487268519</v>
      </c>
      <c r="Q118" s="31">
        <v>46056.63487268519</v>
      </c>
      <c r="R118" s="3" t="s">
        <v>18136</v>
      </c>
    </row>
    <row r="119">
      <c r="A119" s="3" t="s">
        <v>18137</v>
      </c>
      <c r="B119" s="3" t="s">
        <v>17581</v>
      </c>
      <c r="C119" s="20">
        <v>57.0</v>
      </c>
      <c r="D119" s="3" t="s">
        <v>18138</v>
      </c>
      <c r="E119" s="3" t="s">
        <v>18139</v>
      </c>
      <c r="F119" s="3" t="s">
        <v>17584</v>
      </c>
      <c r="G119" s="3" t="s">
        <v>16569</v>
      </c>
      <c r="H119" s="3" t="s">
        <v>17585</v>
      </c>
      <c r="I119" s="3" t="s">
        <v>17586</v>
      </c>
      <c r="J119" s="5" t="s">
        <v>18140</v>
      </c>
      <c r="L119" s="3" t="s">
        <v>17588</v>
      </c>
      <c r="M119" s="2"/>
      <c r="N119" s="3" t="s">
        <v>183</v>
      </c>
      <c r="O119" s="31">
        <v>46043.982256944444</v>
      </c>
      <c r="P119" s="31">
        <v>46056.63491898148</v>
      </c>
      <c r="Q119" s="31">
        <v>46056.63491898148</v>
      </c>
      <c r="R119" s="3" t="s">
        <v>18141</v>
      </c>
    </row>
    <row r="120">
      <c r="A120" s="3" t="s">
        <v>18142</v>
      </c>
      <c r="B120" s="3" t="s">
        <v>17581</v>
      </c>
      <c r="C120" s="20">
        <v>1768.0</v>
      </c>
      <c r="D120" s="3" t="s">
        <v>16602</v>
      </c>
      <c r="E120" s="3" t="s">
        <v>18143</v>
      </c>
      <c r="F120" s="3" t="s">
        <v>17584</v>
      </c>
      <c r="G120" s="3" t="s">
        <v>16565</v>
      </c>
      <c r="H120" s="3" t="s">
        <v>17585</v>
      </c>
      <c r="I120" s="3" t="s">
        <v>17586</v>
      </c>
      <c r="J120" s="5" t="s">
        <v>18144</v>
      </c>
      <c r="L120" s="3" t="s">
        <v>17588</v>
      </c>
      <c r="M120" s="2"/>
      <c r="N120" s="3" t="s">
        <v>183</v>
      </c>
      <c r="O120" s="31">
        <v>46052.525254629625</v>
      </c>
      <c r="P120" s="31">
        <v>46056.633877314816</v>
      </c>
      <c r="Q120" s="31">
        <v>46056.633877314816</v>
      </c>
      <c r="R120" s="3" t="s">
        <v>18145</v>
      </c>
    </row>
    <row r="121">
      <c r="A121" s="3" t="s">
        <v>18146</v>
      </c>
      <c r="B121" s="3" t="s">
        <v>17581</v>
      </c>
      <c r="C121" s="20">
        <v>1750.0</v>
      </c>
      <c r="D121" s="3" t="s">
        <v>17100</v>
      </c>
      <c r="E121" s="3" t="s">
        <v>18147</v>
      </c>
      <c r="F121" s="3" t="s">
        <v>17584</v>
      </c>
      <c r="G121" s="3" t="s">
        <v>16569</v>
      </c>
      <c r="H121" s="3" t="s">
        <v>17585</v>
      </c>
      <c r="I121" s="3" t="s">
        <v>17586</v>
      </c>
      <c r="J121" s="5" t="s">
        <v>18148</v>
      </c>
      <c r="L121" s="3" t="s">
        <v>17588</v>
      </c>
      <c r="M121" s="2"/>
      <c r="N121" s="3" t="s">
        <v>183</v>
      </c>
      <c r="O121" s="31">
        <v>46049.9833912037</v>
      </c>
      <c r="P121" s="31">
        <v>46056.63401620371</v>
      </c>
      <c r="Q121" s="31">
        <v>46056.63401620371</v>
      </c>
      <c r="R121" s="3" t="s">
        <v>18149</v>
      </c>
    </row>
    <row r="122">
      <c r="A122" s="3" t="s">
        <v>18150</v>
      </c>
      <c r="B122" s="3" t="s">
        <v>17581</v>
      </c>
      <c r="C122" s="20">
        <v>1749.0</v>
      </c>
      <c r="D122" s="3" t="s">
        <v>18151</v>
      </c>
      <c r="E122" s="3" t="s">
        <v>18152</v>
      </c>
      <c r="F122" s="3" t="s">
        <v>17584</v>
      </c>
      <c r="G122" s="3" t="s">
        <v>16569</v>
      </c>
      <c r="H122" s="3" t="s">
        <v>17585</v>
      </c>
      <c r="I122" s="3" t="s">
        <v>17586</v>
      </c>
      <c r="J122" s="5" t="s">
        <v>18153</v>
      </c>
      <c r="L122" s="3" t="s">
        <v>17588</v>
      </c>
      <c r="M122" s="2"/>
      <c r="N122" s="3" t="s">
        <v>183</v>
      </c>
      <c r="O122" s="31">
        <v>46049.98337962963</v>
      </c>
      <c r="P122" s="31">
        <v>46056.633935185186</v>
      </c>
      <c r="Q122" s="31">
        <v>46056.633935185186</v>
      </c>
      <c r="R122" s="3" t="s">
        <v>18154</v>
      </c>
    </row>
    <row r="123">
      <c r="A123" s="3" t="s">
        <v>18155</v>
      </c>
      <c r="B123" s="3" t="s">
        <v>17581</v>
      </c>
      <c r="C123" s="20">
        <v>38.0</v>
      </c>
      <c r="D123" s="3" t="s">
        <v>18156</v>
      </c>
      <c r="E123" s="2"/>
      <c r="F123" s="3" t="s">
        <v>17584</v>
      </c>
      <c r="G123" s="2"/>
      <c r="H123" s="3" t="s">
        <v>17585</v>
      </c>
      <c r="I123" s="3" t="s">
        <v>17586</v>
      </c>
      <c r="J123" s="5" t="s">
        <v>18157</v>
      </c>
      <c r="L123" s="2"/>
      <c r="M123" s="2"/>
      <c r="N123" s="2"/>
      <c r="O123" s="31">
        <v>46036.75803240741</v>
      </c>
      <c r="P123" s="31">
        <v>46038.552037037036</v>
      </c>
      <c r="Q123" s="31">
        <v>46038.552037037036</v>
      </c>
      <c r="R123" s="3" t="s">
        <v>18158</v>
      </c>
    </row>
    <row r="124">
      <c r="A124" s="3" t="s">
        <v>18159</v>
      </c>
      <c r="B124" s="3" t="s">
        <v>17581</v>
      </c>
      <c r="C124" s="20">
        <v>31.0</v>
      </c>
      <c r="D124" s="3" t="s">
        <v>18160</v>
      </c>
      <c r="E124" s="2"/>
      <c r="F124" s="3" t="s">
        <v>17584</v>
      </c>
      <c r="G124" s="3" t="s">
        <v>16565</v>
      </c>
      <c r="H124" s="3" t="s">
        <v>17585</v>
      </c>
      <c r="I124" s="3" t="s">
        <v>17586</v>
      </c>
      <c r="J124" s="5" t="s">
        <v>18161</v>
      </c>
      <c r="L124" s="3" t="s">
        <v>18162</v>
      </c>
      <c r="M124" s="2"/>
      <c r="N124" s="3" t="s">
        <v>617</v>
      </c>
      <c r="O124" s="31">
        <v>46034.60056712963</v>
      </c>
      <c r="P124" s="31">
        <v>46038.54858796296</v>
      </c>
      <c r="Q124" s="31">
        <v>46038.54858796296</v>
      </c>
      <c r="R124" s="3" t="s">
        <v>18163</v>
      </c>
    </row>
    <row r="125">
      <c r="A125" s="3" t="s">
        <v>18164</v>
      </c>
      <c r="B125" s="3" t="s">
        <v>17581</v>
      </c>
      <c r="C125" s="20">
        <v>148.0</v>
      </c>
      <c r="D125" s="3" t="s">
        <v>18165</v>
      </c>
      <c r="E125" s="3" t="s">
        <v>18166</v>
      </c>
      <c r="F125" s="3" t="s">
        <v>17584</v>
      </c>
      <c r="G125" s="3" t="s">
        <v>16569</v>
      </c>
      <c r="H125" s="3" t="s">
        <v>17585</v>
      </c>
      <c r="I125" s="3" t="s">
        <v>17586</v>
      </c>
      <c r="J125" s="5" t="s">
        <v>18167</v>
      </c>
      <c r="L125" s="3" t="s">
        <v>17700</v>
      </c>
      <c r="M125" s="2"/>
      <c r="N125" s="3" t="s">
        <v>617</v>
      </c>
      <c r="O125" s="31">
        <v>46044.69991898148</v>
      </c>
      <c r="P125" s="31">
        <v>46049.61196759259</v>
      </c>
      <c r="Q125" s="31">
        <v>46049.61196759259</v>
      </c>
      <c r="R125" s="3" t="s">
        <v>18168</v>
      </c>
    </row>
    <row r="126">
      <c r="A126" s="3" t="s">
        <v>18169</v>
      </c>
      <c r="B126" s="3" t="s">
        <v>17581</v>
      </c>
      <c r="C126" s="20">
        <v>40.0</v>
      </c>
      <c r="D126" s="3" t="s">
        <v>18170</v>
      </c>
      <c r="E126" s="2"/>
      <c r="F126" s="3" t="s">
        <v>17584</v>
      </c>
      <c r="H126" s="3" t="s">
        <v>17585</v>
      </c>
      <c r="I126" s="3" t="s">
        <v>17586</v>
      </c>
      <c r="J126" s="5" t="s">
        <v>18171</v>
      </c>
      <c r="L126" s="3" t="s">
        <v>18172</v>
      </c>
      <c r="M126" s="2"/>
      <c r="N126" s="3" t="s">
        <v>422</v>
      </c>
      <c r="O126" s="31">
        <v>46037.582280092596</v>
      </c>
      <c r="P126" s="31">
        <v>46038.49283564815</v>
      </c>
      <c r="Q126" s="31">
        <v>46038.49283564815</v>
      </c>
      <c r="R126" s="3" t="s">
        <v>18173</v>
      </c>
    </row>
    <row r="127">
      <c r="A127" s="3" t="s">
        <v>18174</v>
      </c>
      <c r="B127" s="3" t="s">
        <v>17581</v>
      </c>
      <c r="C127" s="20">
        <v>1815.0</v>
      </c>
      <c r="D127" s="3" t="s">
        <v>16744</v>
      </c>
      <c r="E127" s="3" t="s">
        <v>18175</v>
      </c>
      <c r="F127" s="3" t="s">
        <v>17584</v>
      </c>
      <c r="G127" s="3" t="s">
        <v>16569</v>
      </c>
      <c r="H127" s="3" t="s">
        <v>17585</v>
      </c>
      <c r="I127" s="3" t="s">
        <v>17586</v>
      </c>
      <c r="J127" s="5" t="s">
        <v>18176</v>
      </c>
      <c r="L127" s="3" t="s">
        <v>18177</v>
      </c>
      <c r="M127" s="2"/>
      <c r="N127" s="3" t="s">
        <v>422</v>
      </c>
      <c r="O127" s="31">
        <v>46057.880740740744</v>
      </c>
      <c r="P127" s="31">
        <v>46058.688125</v>
      </c>
      <c r="Q127" s="31">
        <v>46058.688125</v>
      </c>
      <c r="R127" s="3" t="s">
        <v>18178</v>
      </c>
    </row>
    <row r="128">
      <c r="A128" s="3" t="s">
        <v>18179</v>
      </c>
      <c r="B128" s="3" t="s">
        <v>17581</v>
      </c>
      <c r="C128" s="20">
        <v>1814.0</v>
      </c>
      <c r="D128" s="3" t="s">
        <v>16741</v>
      </c>
      <c r="E128" s="3" t="s">
        <v>18180</v>
      </c>
      <c r="F128" s="3" t="s">
        <v>17584</v>
      </c>
      <c r="G128" s="3" t="s">
        <v>16565</v>
      </c>
      <c r="H128" s="3" t="s">
        <v>17585</v>
      </c>
      <c r="I128" s="3" t="s">
        <v>17586</v>
      </c>
      <c r="J128" s="5" t="s">
        <v>18181</v>
      </c>
      <c r="L128" s="3" t="s">
        <v>18177</v>
      </c>
      <c r="M128" s="2"/>
      <c r="N128" s="3" t="s">
        <v>422</v>
      </c>
      <c r="O128" s="31">
        <v>46057.88071759259</v>
      </c>
      <c r="P128" s="31">
        <v>46058.68616898148</v>
      </c>
      <c r="Q128" s="31">
        <v>46058.68616898148</v>
      </c>
      <c r="R128" s="3" t="s">
        <v>18182</v>
      </c>
    </row>
    <row r="129">
      <c r="A129" s="3" t="s">
        <v>18183</v>
      </c>
      <c r="B129" s="3" t="s">
        <v>17581</v>
      </c>
      <c r="C129" s="20">
        <v>1816.0</v>
      </c>
      <c r="D129" s="3" t="s">
        <v>16747</v>
      </c>
      <c r="E129" s="3" t="s">
        <v>18184</v>
      </c>
      <c r="F129" s="3" t="s">
        <v>17584</v>
      </c>
      <c r="G129" s="3" t="s">
        <v>16607</v>
      </c>
      <c r="H129" s="3" t="s">
        <v>17585</v>
      </c>
      <c r="I129" s="3" t="s">
        <v>17586</v>
      </c>
      <c r="J129" s="5" t="s">
        <v>18185</v>
      </c>
      <c r="L129" s="3" t="s">
        <v>18177</v>
      </c>
      <c r="M129" s="2"/>
      <c r="N129" s="3" t="s">
        <v>422</v>
      </c>
      <c r="O129" s="31">
        <v>46057.88075231481</v>
      </c>
      <c r="P129" s="31">
        <v>46058.68613425926</v>
      </c>
      <c r="Q129" s="31">
        <v>46058.68613425926</v>
      </c>
      <c r="R129" s="3" t="s">
        <v>18186</v>
      </c>
    </row>
    <row r="130">
      <c r="A130" s="3" t="s">
        <v>18187</v>
      </c>
      <c r="B130" s="3" t="s">
        <v>17581</v>
      </c>
      <c r="C130" s="20">
        <v>1813.0</v>
      </c>
      <c r="D130" s="3" t="s">
        <v>16738</v>
      </c>
      <c r="E130" s="3" t="s">
        <v>18188</v>
      </c>
      <c r="F130" s="3" t="s">
        <v>17584</v>
      </c>
      <c r="G130" s="3" t="s">
        <v>16569</v>
      </c>
      <c r="H130" s="3" t="s">
        <v>17585</v>
      </c>
      <c r="I130" s="3" t="s">
        <v>17586</v>
      </c>
      <c r="J130" s="5" t="s">
        <v>18189</v>
      </c>
      <c r="L130" s="3" t="s">
        <v>18177</v>
      </c>
      <c r="M130" s="2"/>
      <c r="N130" s="3" t="s">
        <v>422</v>
      </c>
      <c r="O130" s="31">
        <v>46057.880694444444</v>
      </c>
      <c r="P130" s="31">
        <v>46058.68607638888</v>
      </c>
      <c r="Q130" s="31">
        <v>46058.68607638888</v>
      </c>
      <c r="R130" s="3" t="s">
        <v>18190</v>
      </c>
    </row>
    <row r="131">
      <c r="A131" s="3" t="s">
        <v>18191</v>
      </c>
      <c r="B131" s="3" t="s">
        <v>17581</v>
      </c>
      <c r="C131" s="20">
        <v>1812.0</v>
      </c>
      <c r="D131" s="3" t="s">
        <v>16735</v>
      </c>
      <c r="E131" s="3" t="s">
        <v>18192</v>
      </c>
      <c r="F131" s="3" t="s">
        <v>17584</v>
      </c>
      <c r="G131" s="3" t="s">
        <v>16576</v>
      </c>
      <c r="H131" s="3" t="s">
        <v>17585</v>
      </c>
      <c r="I131" s="3" t="s">
        <v>17586</v>
      </c>
      <c r="J131" s="5" t="s">
        <v>18193</v>
      </c>
      <c r="L131" s="3" t="s">
        <v>18177</v>
      </c>
      <c r="M131" s="2"/>
      <c r="N131" s="3" t="s">
        <v>422</v>
      </c>
      <c r="O131" s="31">
        <v>46057.88068287037</v>
      </c>
      <c r="P131" s="31">
        <v>46058.68576388889</v>
      </c>
      <c r="Q131" s="31">
        <v>46058.68576388889</v>
      </c>
      <c r="R131" s="3" t="s">
        <v>18194</v>
      </c>
    </row>
    <row r="132">
      <c r="A132" s="3" t="s">
        <v>18195</v>
      </c>
      <c r="B132" s="3" t="s">
        <v>17581</v>
      </c>
      <c r="C132" s="20">
        <v>42.0</v>
      </c>
      <c r="D132" s="3" t="s">
        <v>18196</v>
      </c>
      <c r="E132" s="2"/>
      <c r="F132" s="3" t="s">
        <v>17584</v>
      </c>
      <c r="G132" s="2"/>
      <c r="H132" s="3" t="s">
        <v>17585</v>
      </c>
      <c r="I132" s="3" t="s">
        <v>17586</v>
      </c>
      <c r="J132" s="5" t="s">
        <v>18197</v>
      </c>
      <c r="L132" s="3" t="s">
        <v>18198</v>
      </c>
      <c r="M132" s="2"/>
      <c r="N132" s="3" t="s">
        <v>220</v>
      </c>
      <c r="O132" s="31">
        <v>46037.67444444445</v>
      </c>
      <c r="P132" s="31">
        <v>46038.490266203706</v>
      </c>
      <c r="Q132" s="31">
        <v>46038.490266203706</v>
      </c>
      <c r="R132" s="3" t="s">
        <v>18199</v>
      </c>
    </row>
    <row r="133">
      <c r="A133" s="3" t="s">
        <v>18200</v>
      </c>
      <c r="B133" s="3" t="s">
        <v>17581</v>
      </c>
      <c r="C133" s="20">
        <v>135.0</v>
      </c>
      <c r="D133" s="3" t="s">
        <v>18201</v>
      </c>
      <c r="E133" s="3" t="s">
        <v>18202</v>
      </c>
      <c r="F133" s="3" t="s">
        <v>17584</v>
      </c>
      <c r="G133" s="3" t="s">
        <v>16576</v>
      </c>
      <c r="H133" s="3" t="s">
        <v>17585</v>
      </c>
      <c r="I133" s="3" t="s">
        <v>17586</v>
      </c>
      <c r="J133" s="5" t="s">
        <v>18203</v>
      </c>
      <c r="L133" s="3" t="s">
        <v>18204</v>
      </c>
      <c r="M133" s="2"/>
      <c r="N133" s="3" t="s">
        <v>428</v>
      </c>
      <c r="O133" s="31">
        <v>46044.699641203704</v>
      </c>
      <c r="P133" s="31">
        <v>46083.648680555554</v>
      </c>
      <c r="Q133" s="31">
        <v>46083.648680555554</v>
      </c>
      <c r="R133" s="3" t="s">
        <v>18205</v>
      </c>
    </row>
    <row r="134">
      <c r="A134" s="3" t="s">
        <v>18206</v>
      </c>
      <c r="B134" s="3" t="s">
        <v>17581</v>
      </c>
      <c r="C134" s="20">
        <v>138.0</v>
      </c>
      <c r="D134" s="3" t="s">
        <v>18207</v>
      </c>
      <c r="E134" s="3" t="s">
        <v>18208</v>
      </c>
      <c r="F134" s="3" t="s">
        <v>17584</v>
      </c>
      <c r="G134" s="3" t="s">
        <v>16569</v>
      </c>
      <c r="H134" s="3" t="s">
        <v>17585</v>
      </c>
      <c r="I134" s="3" t="s">
        <v>17586</v>
      </c>
      <c r="J134" s="5" t="s">
        <v>18209</v>
      </c>
      <c r="L134" s="3" t="s">
        <v>18204</v>
      </c>
      <c r="M134" s="2"/>
      <c r="N134" s="3" t="s">
        <v>428</v>
      </c>
      <c r="O134" s="31">
        <v>46044.69969907407</v>
      </c>
      <c r="P134" s="31">
        <v>46083.6487037037</v>
      </c>
      <c r="Q134" s="31">
        <v>46083.6487037037</v>
      </c>
      <c r="R134" s="3" t="s">
        <v>18210</v>
      </c>
    </row>
    <row r="135">
      <c r="A135" s="3" t="s">
        <v>18211</v>
      </c>
      <c r="B135" s="3" t="s">
        <v>17581</v>
      </c>
      <c r="C135" s="20">
        <v>139.0</v>
      </c>
      <c r="D135" s="3" t="s">
        <v>18212</v>
      </c>
      <c r="E135" s="3" t="s">
        <v>18213</v>
      </c>
      <c r="F135" s="3" t="s">
        <v>17584</v>
      </c>
      <c r="G135" s="3" t="s">
        <v>16569</v>
      </c>
      <c r="H135" s="3" t="s">
        <v>17585</v>
      </c>
      <c r="I135" s="3" t="s">
        <v>17586</v>
      </c>
      <c r="J135" s="5" t="s">
        <v>18214</v>
      </c>
      <c r="L135" s="3" t="s">
        <v>18204</v>
      </c>
      <c r="M135" s="2"/>
      <c r="N135" s="3" t="s">
        <v>428</v>
      </c>
      <c r="O135" s="31">
        <v>46044.69972222223</v>
      </c>
      <c r="P135" s="31">
        <v>46083.6487037037</v>
      </c>
      <c r="Q135" s="31">
        <v>46083.6487037037</v>
      </c>
      <c r="R135" s="3" t="s">
        <v>18215</v>
      </c>
    </row>
    <row r="136">
      <c r="A136" s="3" t="s">
        <v>18216</v>
      </c>
      <c r="B136" s="3" t="s">
        <v>17581</v>
      </c>
      <c r="C136" s="20">
        <v>134.0</v>
      </c>
      <c r="D136" s="3" t="s">
        <v>18217</v>
      </c>
      <c r="E136" s="3" t="s">
        <v>18218</v>
      </c>
      <c r="F136" s="3" t="s">
        <v>17584</v>
      </c>
      <c r="G136" s="3" t="s">
        <v>16576</v>
      </c>
      <c r="H136" s="3" t="s">
        <v>17585</v>
      </c>
      <c r="I136" s="3" t="s">
        <v>17586</v>
      </c>
      <c r="J136" s="5" t="s">
        <v>18219</v>
      </c>
      <c r="L136" s="3" t="s">
        <v>18204</v>
      </c>
      <c r="M136" s="2"/>
      <c r="N136" s="3" t="s">
        <v>428</v>
      </c>
      <c r="O136" s="31">
        <v>46044.69961805556</v>
      </c>
      <c r="P136" s="31">
        <v>46049.53783564815</v>
      </c>
      <c r="Q136" s="31">
        <v>46049.53783564815</v>
      </c>
      <c r="R136" s="3" t="s">
        <v>18220</v>
      </c>
    </row>
    <row r="137">
      <c r="A137" s="3" t="s">
        <v>18221</v>
      </c>
      <c r="B137" s="3" t="s">
        <v>17581</v>
      </c>
      <c r="C137" s="20">
        <v>136.0</v>
      </c>
      <c r="D137" s="3" t="s">
        <v>18222</v>
      </c>
      <c r="E137" s="3" t="s">
        <v>18223</v>
      </c>
      <c r="F137" s="3" t="s">
        <v>17584</v>
      </c>
      <c r="G137" s="3" t="s">
        <v>16565</v>
      </c>
      <c r="H137" s="3" t="s">
        <v>17585</v>
      </c>
      <c r="I137" s="3" t="s">
        <v>17586</v>
      </c>
      <c r="J137" s="5" t="s">
        <v>18224</v>
      </c>
      <c r="L137" s="3" t="s">
        <v>18204</v>
      </c>
      <c r="M137" s="2"/>
      <c r="N137" s="3" t="s">
        <v>428</v>
      </c>
      <c r="O137" s="31">
        <v>46044.69966435185</v>
      </c>
      <c r="P137" s="31">
        <v>46083.6487037037</v>
      </c>
      <c r="Q137" s="31">
        <v>46083.6487037037</v>
      </c>
      <c r="R137" s="3" t="s">
        <v>18225</v>
      </c>
    </row>
    <row r="138">
      <c r="A138" s="3" t="s">
        <v>18226</v>
      </c>
      <c r="B138" s="3" t="s">
        <v>17581</v>
      </c>
      <c r="C138" s="20">
        <v>137.0</v>
      </c>
      <c r="D138" s="3" t="s">
        <v>18227</v>
      </c>
      <c r="E138" s="3" t="s">
        <v>18228</v>
      </c>
      <c r="F138" s="3" t="s">
        <v>17584</v>
      </c>
      <c r="G138" s="3" t="s">
        <v>16565</v>
      </c>
      <c r="H138" s="3" t="s">
        <v>17585</v>
      </c>
      <c r="I138" s="3" t="s">
        <v>17586</v>
      </c>
      <c r="J138" s="5" t="s">
        <v>18229</v>
      </c>
      <c r="L138" s="3" t="s">
        <v>18204</v>
      </c>
      <c r="M138" s="2"/>
      <c r="N138" s="3" t="s">
        <v>428</v>
      </c>
      <c r="O138" s="31">
        <v>46044.699687500004</v>
      </c>
      <c r="P138" s="31">
        <v>46083.6487037037</v>
      </c>
      <c r="Q138" s="31">
        <v>46083.6487037037</v>
      </c>
      <c r="R138" s="3" t="s">
        <v>18230</v>
      </c>
    </row>
    <row r="139">
      <c r="A139" s="3" t="s">
        <v>18231</v>
      </c>
      <c r="B139" s="3" t="s">
        <v>17581</v>
      </c>
      <c r="C139" s="20">
        <v>156.0</v>
      </c>
      <c r="D139" s="3" t="s">
        <v>18217</v>
      </c>
      <c r="E139" s="3" t="s">
        <v>18218</v>
      </c>
      <c r="F139" s="3" t="s">
        <v>17584</v>
      </c>
      <c r="G139" s="3" t="s">
        <v>16576</v>
      </c>
      <c r="H139" s="3" t="s">
        <v>17585</v>
      </c>
      <c r="I139" s="3" t="s">
        <v>17586</v>
      </c>
      <c r="J139" s="5" t="s">
        <v>18232</v>
      </c>
      <c r="L139" s="3" t="s">
        <v>18233</v>
      </c>
      <c r="O139" s="31">
        <v>46044.70229166667</v>
      </c>
      <c r="P139" s="31">
        <v>46045.44688657408</v>
      </c>
      <c r="Q139" s="31">
        <v>46045.44688657408</v>
      </c>
      <c r="R139" s="3" t="s">
        <v>18220</v>
      </c>
    </row>
    <row r="140">
      <c r="A140" s="3" t="s">
        <v>18234</v>
      </c>
      <c r="B140" s="3" t="s">
        <v>17581</v>
      </c>
      <c r="C140" s="20">
        <v>47.0</v>
      </c>
      <c r="D140" s="3" t="s">
        <v>18235</v>
      </c>
      <c r="E140" s="2"/>
      <c r="F140" s="3" t="s">
        <v>17584</v>
      </c>
      <c r="G140" s="2"/>
      <c r="H140" s="3" t="s">
        <v>17585</v>
      </c>
      <c r="I140" s="3" t="s">
        <v>17586</v>
      </c>
      <c r="J140" s="5" t="s">
        <v>18236</v>
      </c>
      <c r="L140" s="2"/>
      <c r="O140" s="31">
        <v>46042.95784722222</v>
      </c>
      <c r="P140" s="31">
        <v>46048.46564814815</v>
      </c>
      <c r="Q140" s="31">
        <v>46048.46564814815</v>
      </c>
      <c r="R140" s="3" t="s">
        <v>18237</v>
      </c>
    </row>
    <row r="141">
      <c r="A141" s="3" t="s">
        <v>18238</v>
      </c>
      <c r="B141" s="3" t="s">
        <v>17581</v>
      </c>
      <c r="C141" s="20">
        <v>157.0</v>
      </c>
      <c r="D141" s="3" t="s">
        <v>18201</v>
      </c>
      <c r="E141" s="3" t="s">
        <v>18202</v>
      </c>
      <c r="F141" s="3" t="s">
        <v>17584</v>
      </c>
      <c r="G141" s="3" t="s">
        <v>16576</v>
      </c>
      <c r="H141" s="3" t="s">
        <v>17585</v>
      </c>
      <c r="I141" s="3" t="s">
        <v>17586</v>
      </c>
      <c r="J141" s="5" t="s">
        <v>18239</v>
      </c>
      <c r="L141" s="3" t="s">
        <v>18233</v>
      </c>
      <c r="O141" s="31">
        <v>46044.702326388884</v>
      </c>
      <c r="P141" s="31">
        <v>46045.44767361111</v>
      </c>
      <c r="Q141" s="31">
        <v>46045.44767361111</v>
      </c>
      <c r="R141" s="3" t="s">
        <v>18205</v>
      </c>
    </row>
    <row r="142">
      <c r="A142" s="3" t="s">
        <v>18240</v>
      </c>
      <c r="B142" s="3" t="s">
        <v>17581</v>
      </c>
      <c r="C142" s="20">
        <v>158.0</v>
      </c>
      <c r="D142" s="3" t="s">
        <v>18222</v>
      </c>
      <c r="E142" s="3" t="s">
        <v>18223</v>
      </c>
      <c r="F142" s="3" t="s">
        <v>17584</v>
      </c>
      <c r="G142" s="3" t="s">
        <v>16565</v>
      </c>
      <c r="H142" s="3" t="s">
        <v>17585</v>
      </c>
      <c r="I142" s="3" t="s">
        <v>17586</v>
      </c>
      <c r="J142" s="5" t="s">
        <v>18241</v>
      </c>
      <c r="L142" s="3" t="s">
        <v>18233</v>
      </c>
      <c r="O142" s="31">
        <v>46044.70236111111</v>
      </c>
      <c r="P142" s="31">
        <v>46045.44841435185</v>
      </c>
      <c r="Q142" s="31">
        <v>46045.44841435185</v>
      </c>
      <c r="R142" s="3" t="s">
        <v>18225</v>
      </c>
    </row>
    <row r="143">
      <c r="A143" s="3" t="s">
        <v>18242</v>
      </c>
      <c r="B143" s="3" t="s">
        <v>17581</v>
      </c>
      <c r="C143" s="20">
        <v>159.0</v>
      </c>
      <c r="D143" s="3" t="s">
        <v>18227</v>
      </c>
      <c r="E143" s="3" t="s">
        <v>18228</v>
      </c>
      <c r="F143" s="3" t="s">
        <v>17584</v>
      </c>
      <c r="G143" s="3" t="s">
        <v>16565</v>
      </c>
      <c r="H143" s="3" t="s">
        <v>17585</v>
      </c>
      <c r="I143" s="3" t="s">
        <v>17586</v>
      </c>
      <c r="J143" s="5" t="s">
        <v>18243</v>
      </c>
      <c r="L143" s="3" t="s">
        <v>18233</v>
      </c>
      <c r="O143" s="31">
        <v>46044.70238425926</v>
      </c>
      <c r="P143" s="31">
        <v>46045.44915509259</v>
      </c>
      <c r="Q143" s="31">
        <v>46045.44915509259</v>
      </c>
      <c r="R143" s="3" t="s">
        <v>18230</v>
      </c>
    </row>
    <row r="144">
      <c r="A144" s="3" t="s">
        <v>18244</v>
      </c>
      <c r="B144" s="3" t="s">
        <v>17581</v>
      </c>
      <c r="C144" s="20">
        <v>160.0</v>
      </c>
      <c r="D144" s="3" t="s">
        <v>18207</v>
      </c>
      <c r="E144" s="3" t="s">
        <v>18208</v>
      </c>
      <c r="F144" s="3" t="s">
        <v>17584</v>
      </c>
      <c r="G144" s="3" t="s">
        <v>16569</v>
      </c>
      <c r="H144" s="3" t="s">
        <v>17585</v>
      </c>
      <c r="I144" s="3" t="s">
        <v>17586</v>
      </c>
      <c r="J144" s="5" t="s">
        <v>18245</v>
      </c>
      <c r="L144" s="3" t="s">
        <v>18233</v>
      </c>
      <c r="O144" s="31">
        <v>46044.70240740741</v>
      </c>
      <c r="P144" s="31">
        <v>46045.44989583333</v>
      </c>
      <c r="Q144" s="31">
        <v>46045.44989583333</v>
      </c>
      <c r="R144" s="3" t="s">
        <v>18210</v>
      </c>
    </row>
    <row r="145">
      <c r="A145" s="3" t="s">
        <v>18246</v>
      </c>
      <c r="B145" s="3" t="s">
        <v>17581</v>
      </c>
      <c r="C145" s="20">
        <v>161.0</v>
      </c>
      <c r="D145" s="3" t="s">
        <v>18212</v>
      </c>
      <c r="E145" s="3" t="s">
        <v>18213</v>
      </c>
      <c r="F145" s="3" t="s">
        <v>17584</v>
      </c>
      <c r="G145" s="3" t="s">
        <v>16569</v>
      </c>
      <c r="H145" s="3" t="s">
        <v>17585</v>
      </c>
      <c r="I145" s="3" t="s">
        <v>17586</v>
      </c>
      <c r="J145" s="5" t="s">
        <v>18247</v>
      </c>
      <c r="L145" s="3" t="s">
        <v>18233</v>
      </c>
      <c r="O145" s="31">
        <v>46044.70243055555</v>
      </c>
      <c r="P145" s="31">
        <v>46045.450636574074</v>
      </c>
      <c r="Q145" s="31">
        <v>46045.450636574074</v>
      </c>
      <c r="R145" s="3" t="s">
        <v>18215</v>
      </c>
    </row>
    <row r="146">
      <c r="A146" s="3" t="s">
        <v>18248</v>
      </c>
      <c r="B146" s="3" t="s">
        <v>17581</v>
      </c>
      <c r="C146" s="20">
        <v>178.0</v>
      </c>
      <c r="D146" s="3" t="s">
        <v>18217</v>
      </c>
      <c r="E146" s="3" t="s">
        <v>18249</v>
      </c>
      <c r="F146" s="3" t="s">
        <v>17584</v>
      </c>
      <c r="G146" s="3" t="s">
        <v>16576</v>
      </c>
      <c r="H146" s="3" t="s">
        <v>17585</v>
      </c>
      <c r="I146" s="3" t="s">
        <v>17586</v>
      </c>
      <c r="J146" s="5" t="s">
        <v>18250</v>
      </c>
      <c r="L146" s="3" t="s">
        <v>18233</v>
      </c>
      <c r="O146" s="31">
        <v>46044.71261574074</v>
      </c>
      <c r="P146" s="31">
        <v>46045.44689814815</v>
      </c>
      <c r="Q146" s="31">
        <v>46045.44689814815</v>
      </c>
      <c r="R146" s="3" t="s">
        <v>18220</v>
      </c>
    </row>
    <row r="147">
      <c r="A147" s="3" t="s">
        <v>18251</v>
      </c>
      <c r="B147" s="3" t="s">
        <v>17581</v>
      </c>
      <c r="C147" s="20">
        <v>179.0</v>
      </c>
      <c r="D147" s="3" t="s">
        <v>18201</v>
      </c>
      <c r="E147" s="3" t="s">
        <v>18252</v>
      </c>
      <c r="F147" s="3" t="s">
        <v>17584</v>
      </c>
      <c r="G147" s="3" t="s">
        <v>16576</v>
      </c>
      <c r="H147" s="3" t="s">
        <v>17585</v>
      </c>
      <c r="I147" s="3" t="s">
        <v>17586</v>
      </c>
      <c r="J147" s="5" t="s">
        <v>18253</v>
      </c>
      <c r="L147" s="3" t="s">
        <v>18233</v>
      </c>
      <c r="O147" s="31">
        <v>46044.71263888889</v>
      </c>
      <c r="P147" s="31">
        <v>46045.44767361111</v>
      </c>
      <c r="Q147" s="31">
        <v>46045.44767361111</v>
      </c>
      <c r="R147" s="3" t="s">
        <v>18205</v>
      </c>
    </row>
    <row r="148">
      <c r="A148" s="3" t="s">
        <v>18254</v>
      </c>
      <c r="B148" s="3" t="s">
        <v>17581</v>
      </c>
      <c r="C148" s="20">
        <v>180.0</v>
      </c>
      <c r="D148" s="3" t="s">
        <v>18222</v>
      </c>
      <c r="E148" s="3" t="s">
        <v>18255</v>
      </c>
      <c r="F148" s="3" t="s">
        <v>17584</v>
      </c>
      <c r="G148" s="3" t="s">
        <v>16565</v>
      </c>
      <c r="H148" s="3" t="s">
        <v>17585</v>
      </c>
      <c r="I148" s="3" t="s">
        <v>17586</v>
      </c>
      <c r="J148" s="5" t="s">
        <v>18256</v>
      </c>
      <c r="L148" s="3" t="s">
        <v>18233</v>
      </c>
      <c r="O148" s="31">
        <v>46044.71267361111</v>
      </c>
      <c r="P148" s="31">
        <v>46045.448425925926</v>
      </c>
      <c r="Q148" s="31">
        <v>46045.448425925926</v>
      </c>
      <c r="R148" s="3" t="s">
        <v>18225</v>
      </c>
    </row>
    <row r="149">
      <c r="A149" s="3" t="s">
        <v>18257</v>
      </c>
      <c r="B149" s="3" t="s">
        <v>17581</v>
      </c>
      <c r="C149" s="20">
        <v>181.0</v>
      </c>
      <c r="D149" s="3" t="s">
        <v>18227</v>
      </c>
      <c r="E149" s="3" t="s">
        <v>18258</v>
      </c>
      <c r="F149" s="3" t="s">
        <v>17584</v>
      </c>
      <c r="G149" s="3" t="s">
        <v>16565</v>
      </c>
      <c r="H149" s="3" t="s">
        <v>17585</v>
      </c>
      <c r="I149" s="3" t="s">
        <v>17586</v>
      </c>
      <c r="J149" s="5" t="s">
        <v>18259</v>
      </c>
      <c r="L149" s="3" t="s">
        <v>18233</v>
      </c>
      <c r="O149" s="31">
        <v>46044.71270833333</v>
      </c>
      <c r="P149" s="31">
        <v>46045.449166666665</v>
      </c>
      <c r="Q149" s="31">
        <v>46045.449166666665</v>
      </c>
      <c r="R149" s="3" t="s">
        <v>18230</v>
      </c>
    </row>
    <row r="150">
      <c r="A150" s="3" t="s">
        <v>18260</v>
      </c>
      <c r="B150" s="3" t="s">
        <v>17581</v>
      </c>
      <c r="C150" s="20">
        <v>182.0</v>
      </c>
      <c r="D150" s="3" t="s">
        <v>18207</v>
      </c>
      <c r="E150" s="3" t="s">
        <v>18261</v>
      </c>
      <c r="F150" s="3" t="s">
        <v>17584</v>
      </c>
      <c r="G150" s="3" t="s">
        <v>16569</v>
      </c>
      <c r="H150" s="3" t="s">
        <v>17585</v>
      </c>
      <c r="I150" s="3" t="s">
        <v>17586</v>
      </c>
      <c r="J150" s="5" t="s">
        <v>18262</v>
      </c>
      <c r="L150" s="3" t="s">
        <v>18233</v>
      </c>
      <c r="O150" s="31">
        <v>46044.712731481486</v>
      </c>
      <c r="P150" s="31">
        <v>46045.44990740741</v>
      </c>
      <c r="Q150" s="31">
        <v>46045.44990740741</v>
      </c>
      <c r="R150" s="3" t="s">
        <v>18210</v>
      </c>
    </row>
    <row r="151">
      <c r="A151" s="3" t="s">
        <v>18263</v>
      </c>
      <c r="B151" s="3" t="s">
        <v>17581</v>
      </c>
      <c r="C151" s="20">
        <v>183.0</v>
      </c>
      <c r="D151" s="3" t="s">
        <v>18212</v>
      </c>
      <c r="E151" s="3" t="s">
        <v>18264</v>
      </c>
      <c r="F151" s="3" t="s">
        <v>17584</v>
      </c>
      <c r="G151" s="3" t="s">
        <v>16569</v>
      </c>
      <c r="H151" s="3" t="s">
        <v>17585</v>
      </c>
      <c r="I151" s="3" t="s">
        <v>17586</v>
      </c>
      <c r="J151" s="5" t="s">
        <v>18265</v>
      </c>
      <c r="L151" s="3" t="s">
        <v>18233</v>
      </c>
      <c r="O151" s="31">
        <v>46044.712754629625</v>
      </c>
      <c r="P151" s="31">
        <v>46045.45064814815</v>
      </c>
      <c r="Q151" s="31">
        <v>46045.45064814815</v>
      </c>
      <c r="R151" s="3" t="s">
        <v>18215</v>
      </c>
    </row>
    <row r="152">
      <c r="A152" s="3" t="s">
        <v>18266</v>
      </c>
      <c r="B152" s="3" t="s">
        <v>17581</v>
      </c>
      <c r="C152" s="20">
        <v>200.0</v>
      </c>
      <c r="D152" s="3" t="s">
        <v>18217</v>
      </c>
      <c r="E152" s="3" t="s">
        <v>18249</v>
      </c>
      <c r="F152" s="3" t="s">
        <v>17584</v>
      </c>
      <c r="G152" s="3" t="s">
        <v>16576</v>
      </c>
      <c r="H152" s="3" t="s">
        <v>17585</v>
      </c>
      <c r="I152" s="3" t="s">
        <v>17586</v>
      </c>
      <c r="J152" s="5" t="s">
        <v>18267</v>
      </c>
      <c r="L152" s="3" t="s">
        <v>18233</v>
      </c>
      <c r="O152" s="31">
        <v>46044.72283564815</v>
      </c>
      <c r="P152" s="31">
        <v>46045.44690972222</v>
      </c>
      <c r="Q152" s="31">
        <v>46045.44690972222</v>
      </c>
      <c r="R152" s="3" t="s">
        <v>18220</v>
      </c>
    </row>
    <row r="153">
      <c r="A153" s="3" t="s">
        <v>18268</v>
      </c>
      <c r="B153" s="3" t="s">
        <v>17581</v>
      </c>
      <c r="C153" s="20">
        <v>201.0</v>
      </c>
      <c r="D153" s="3" t="s">
        <v>18201</v>
      </c>
      <c r="E153" s="3" t="s">
        <v>18252</v>
      </c>
      <c r="F153" s="3" t="s">
        <v>17584</v>
      </c>
      <c r="G153" s="3" t="s">
        <v>16576</v>
      </c>
      <c r="H153" s="3" t="s">
        <v>17585</v>
      </c>
      <c r="I153" s="3" t="s">
        <v>17586</v>
      </c>
      <c r="J153" s="5" t="s">
        <v>18269</v>
      </c>
      <c r="L153" s="3" t="s">
        <v>18233</v>
      </c>
      <c r="O153" s="31">
        <v>46044.72287037037</v>
      </c>
      <c r="P153" s="31">
        <v>46045.44768518519</v>
      </c>
      <c r="Q153" s="31">
        <v>46045.44768518519</v>
      </c>
      <c r="R153" s="3" t="s">
        <v>18205</v>
      </c>
    </row>
    <row r="154">
      <c r="A154" s="3" t="s">
        <v>18270</v>
      </c>
      <c r="B154" s="3" t="s">
        <v>17581</v>
      </c>
      <c r="C154" s="20">
        <v>202.0</v>
      </c>
      <c r="D154" s="3" t="s">
        <v>18222</v>
      </c>
      <c r="E154" s="3" t="s">
        <v>18255</v>
      </c>
      <c r="F154" s="3" t="s">
        <v>17584</v>
      </c>
      <c r="G154" s="3" t="s">
        <v>16565</v>
      </c>
      <c r="H154" s="3" t="s">
        <v>17585</v>
      </c>
      <c r="I154" s="3" t="s">
        <v>17586</v>
      </c>
      <c r="J154" s="5" t="s">
        <v>18271</v>
      </c>
      <c r="L154" s="3" t="s">
        <v>18233</v>
      </c>
      <c r="O154" s="31">
        <v>46044.722905092596</v>
      </c>
      <c r="P154" s="31">
        <v>46045.4484375</v>
      </c>
      <c r="Q154" s="31">
        <v>46045.4484375</v>
      </c>
      <c r="R154" s="3" t="s">
        <v>18225</v>
      </c>
    </row>
    <row r="155">
      <c r="A155" s="3" t="s">
        <v>18272</v>
      </c>
      <c r="B155" s="3" t="s">
        <v>17581</v>
      </c>
      <c r="C155" s="20">
        <v>203.0</v>
      </c>
      <c r="D155" s="3" t="s">
        <v>18227</v>
      </c>
      <c r="E155" s="3" t="s">
        <v>18258</v>
      </c>
      <c r="F155" s="3" t="s">
        <v>17584</v>
      </c>
      <c r="G155" s="3" t="s">
        <v>16565</v>
      </c>
      <c r="H155" s="3" t="s">
        <v>17585</v>
      </c>
      <c r="I155" s="3" t="s">
        <v>17586</v>
      </c>
      <c r="J155" s="5" t="s">
        <v>18273</v>
      </c>
      <c r="L155" s="3" t="s">
        <v>18233</v>
      </c>
      <c r="O155" s="31">
        <v>46044.72292824074</v>
      </c>
      <c r="P155" s="31">
        <v>46045.44917824074</v>
      </c>
      <c r="Q155" s="31">
        <v>46045.44917824074</v>
      </c>
      <c r="R155" s="3" t="s">
        <v>18230</v>
      </c>
    </row>
    <row r="156">
      <c r="A156" s="3" t="s">
        <v>18274</v>
      </c>
      <c r="B156" s="3" t="s">
        <v>17581</v>
      </c>
      <c r="C156" s="20">
        <v>204.0</v>
      </c>
      <c r="D156" s="3" t="s">
        <v>18207</v>
      </c>
      <c r="E156" s="3" t="s">
        <v>18261</v>
      </c>
      <c r="F156" s="3" t="s">
        <v>17584</v>
      </c>
      <c r="G156" s="3" t="s">
        <v>16569</v>
      </c>
      <c r="H156" s="3" t="s">
        <v>17585</v>
      </c>
      <c r="I156" s="3" t="s">
        <v>17586</v>
      </c>
      <c r="J156" s="5" t="s">
        <v>18275</v>
      </c>
      <c r="L156" s="3" t="s">
        <v>18233</v>
      </c>
      <c r="O156" s="31">
        <v>46044.72295138889</v>
      </c>
      <c r="P156" s="31">
        <v>46045.44991898148</v>
      </c>
      <c r="Q156" s="31">
        <v>46045.44991898148</v>
      </c>
      <c r="R156" s="3" t="s">
        <v>18210</v>
      </c>
    </row>
    <row r="157">
      <c r="A157" s="3" t="s">
        <v>18276</v>
      </c>
      <c r="B157" s="3" t="s">
        <v>17581</v>
      </c>
      <c r="C157" s="20">
        <v>205.0</v>
      </c>
      <c r="D157" s="3" t="s">
        <v>18212</v>
      </c>
      <c r="E157" s="3" t="s">
        <v>18264</v>
      </c>
      <c r="F157" s="3" t="s">
        <v>17584</v>
      </c>
      <c r="G157" s="3" t="s">
        <v>16569</v>
      </c>
      <c r="H157" s="3" t="s">
        <v>17585</v>
      </c>
      <c r="I157" s="3" t="s">
        <v>17586</v>
      </c>
      <c r="J157" s="5" t="s">
        <v>18277</v>
      </c>
      <c r="L157" s="3" t="s">
        <v>18233</v>
      </c>
      <c r="O157" s="31">
        <v>46044.72297453704</v>
      </c>
      <c r="P157" s="31">
        <v>46045.45064814815</v>
      </c>
      <c r="Q157" s="31">
        <v>46045.45064814815</v>
      </c>
      <c r="R157" s="3" t="s">
        <v>18215</v>
      </c>
    </row>
    <row r="158">
      <c r="A158" s="3" t="s">
        <v>18278</v>
      </c>
      <c r="B158" s="3" t="s">
        <v>17581</v>
      </c>
      <c r="C158" s="20">
        <v>222.0</v>
      </c>
      <c r="D158" s="3" t="s">
        <v>18217</v>
      </c>
      <c r="E158" s="3" t="s">
        <v>18249</v>
      </c>
      <c r="F158" s="3" t="s">
        <v>17584</v>
      </c>
      <c r="G158" s="3" t="s">
        <v>16576</v>
      </c>
      <c r="H158" s="3" t="s">
        <v>17585</v>
      </c>
      <c r="I158" s="3" t="s">
        <v>17586</v>
      </c>
      <c r="J158" s="5" t="s">
        <v>18279</v>
      </c>
      <c r="L158" s="3" t="s">
        <v>18233</v>
      </c>
      <c r="O158" s="31">
        <v>46044.73322916667</v>
      </c>
      <c r="P158" s="31">
        <v>46045.4469212963</v>
      </c>
      <c r="Q158" s="31">
        <v>46045.4469212963</v>
      </c>
      <c r="R158" s="3" t="s">
        <v>18220</v>
      </c>
    </row>
    <row r="159">
      <c r="A159" s="3" t="s">
        <v>18280</v>
      </c>
      <c r="B159" s="3" t="s">
        <v>17581</v>
      </c>
      <c r="C159" s="20">
        <v>223.0</v>
      </c>
      <c r="D159" s="3" t="s">
        <v>18201</v>
      </c>
      <c r="E159" s="3" t="s">
        <v>18252</v>
      </c>
      <c r="F159" s="3" t="s">
        <v>17584</v>
      </c>
      <c r="G159" s="3" t="s">
        <v>16576</v>
      </c>
      <c r="H159" s="3" t="s">
        <v>17585</v>
      </c>
      <c r="I159" s="3" t="s">
        <v>17586</v>
      </c>
      <c r="J159" s="5" t="s">
        <v>18281</v>
      </c>
      <c r="L159" s="3" t="s">
        <v>18233</v>
      </c>
      <c r="O159" s="31">
        <v>46044.733252314814</v>
      </c>
      <c r="P159" s="31">
        <v>46045.44769675926</v>
      </c>
      <c r="Q159" s="31">
        <v>46045.44769675926</v>
      </c>
      <c r="R159" s="3" t="s">
        <v>18205</v>
      </c>
    </row>
    <row r="160">
      <c r="A160" s="3" t="s">
        <v>18282</v>
      </c>
      <c r="B160" s="3" t="s">
        <v>17581</v>
      </c>
      <c r="C160" s="20">
        <v>224.0</v>
      </c>
      <c r="D160" s="3" t="s">
        <v>18222</v>
      </c>
      <c r="E160" s="3" t="s">
        <v>18255</v>
      </c>
      <c r="F160" s="3" t="s">
        <v>17584</v>
      </c>
      <c r="G160" s="3" t="s">
        <v>16565</v>
      </c>
      <c r="H160" s="3" t="s">
        <v>17585</v>
      </c>
      <c r="I160" s="3" t="s">
        <v>17586</v>
      </c>
      <c r="J160" s="5" t="s">
        <v>18283</v>
      </c>
      <c r="L160" s="3" t="s">
        <v>18233</v>
      </c>
      <c r="O160" s="31">
        <v>46044.73327546296</v>
      </c>
      <c r="P160" s="31">
        <v>46045.4484375</v>
      </c>
      <c r="Q160" s="31">
        <v>46045.4484375</v>
      </c>
      <c r="R160" s="3" t="s">
        <v>18225</v>
      </c>
    </row>
    <row r="161">
      <c r="A161" s="3" t="s">
        <v>18284</v>
      </c>
      <c r="B161" s="3" t="s">
        <v>17581</v>
      </c>
      <c r="C161" s="20">
        <v>225.0</v>
      </c>
      <c r="D161" s="3" t="s">
        <v>18227</v>
      </c>
      <c r="E161" s="3" t="s">
        <v>18258</v>
      </c>
      <c r="F161" s="3" t="s">
        <v>17584</v>
      </c>
      <c r="G161" s="3" t="s">
        <v>16565</v>
      </c>
      <c r="H161" s="3" t="s">
        <v>17585</v>
      </c>
      <c r="I161" s="3" t="s">
        <v>17586</v>
      </c>
      <c r="J161" s="5" t="s">
        <v>18285</v>
      </c>
      <c r="L161" s="3" t="s">
        <v>18233</v>
      </c>
      <c r="O161" s="31">
        <v>46044.733298611114</v>
      </c>
      <c r="P161" s="31">
        <v>46045.44918981481</v>
      </c>
      <c r="Q161" s="31">
        <v>46045.44918981481</v>
      </c>
      <c r="R161" s="3" t="s">
        <v>18230</v>
      </c>
    </row>
    <row r="162">
      <c r="A162" s="3" t="s">
        <v>18286</v>
      </c>
      <c r="B162" s="3" t="s">
        <v>17581</v>
      </c>
      <c r="C162" s="20">
        <v>226.0</v>
      </c>
      <c r="D162" s="3" t="s">
        <v>18207</v>
      </c>
      <c r="E162" s="3" t="s">
        <v>18261</v>
      </c>
      <c r="F162" s="3" t="s">
        <v>17584</v>
      </c>
      <c r="G162" s="3" t="s">
        <v>16569</v>
      </c>
      <c r="H162" s="3" t="s">
        <v>17585</v>
      </c>
      <c r="I162" s="3" t="s">
        <v>17586</v>
      </c>
      <c r="J162" s="5" t="s">
        <v>18287</v>
      </c>
      <c r="L162" s="3" t="s">
        <v>18233</v>
      </c>
      <c r="O162" s="31">
        <v>46044.73332175926</v>
      </c>
      <c r="P162" s="31">
        <v>46045.44993055555</v>
      </c>
      <c r="Q162" s="31">
        <v>46045.44993055555</v>
      </c>
      <c r="R162" s="3" t="s">
        <v>18210</v>
      </c>
    </row>
    <row r="163">
      <c r="A163" s="3" t="s">
        <v>18288</v>
      </c>
      <c r="B163" s="3" t="s">
        <v>17581</v>
      </c>
      <c r="C163" s="20">
        <v>227.0</v>
      </c>
      <c r="D163" s="3" t="s">
        <v>18212</v>
      </c>
      <c r="E163" s="3" t="s">
        <v>18264</v>
      </c>
      <c r="F163" s="3" t="s">
        <v>17584</v>
      </c>
      <c r="G163" s="3" t="s">
        <v>16569</v>
      </c>
      <c r="H163" s="3" t="s">
        <v>17585</v>
      </c>
      <c r="I163" s="3" t="s">
        <v>17586</v>
      </c>
      <c r="J163" s="5" t="s">
        <v>18289</v>
      </c>
      <c r="L163" s="3" t="s">
        <v>18233</v>
      </c>
      <c r="O163" s="31">
        <v>46044.73334490741</v>
      </c>
      <c r="P163" s="31">
        <v>46045.45065972222</v>
      </c>
      <c r="Q163" s="31">
        <v>46045.45065972222</v>
      </c>
      <c r="R163" s="3" t="s">
        <v>18215</v>
      </c>
    </row>
    <row r="164">
      <c r="A164" s="3" t="s">
        <v>18290</v>
      </c>
      <c r="B164" s="3" t="s">
        <v>17581</v>
      </c>
      <c r="C164" s="20">
        <v>244.0</v>
      </c>
      <c r="D164" s="3" t="s">
        <v>18217</v>
      </c>
      <c r="E164" s="3" t="s">
        <v>18249</v>
      </c>
      <c r="F164" s="3" t="s">
        <v>17584</v>
      </c>
      <c r="G164" s="3" t="s">
        <v>16576</v>
      </c>
      <c r="H164" s="3" t="s">
        <v>17585</v>
      </c>
      <c r="I164" s="3" t="s">
        <v>17586</v>
      </c>
      <c r="J164" s="5" t="s">
        <v>18291</v>
      </c>
      <c r="L164" s="3" t="s">
        <v>18233</v>
      </c>
      <c r="O164" s="31">
        <v>46044.74353009259</v>
      </c>
      <c r="P164" s="31">
        <v>46045.44693287037</v>
      </c>
      <c r="Q164" s="31">
        <v>46045.44693287037</v>
      </c>
      <c r="R164" s="3" t="s">
        <v>18220</v>
      </c>
    </row>
    <row r="165">
      <c r="A165" s="3" t="s">
        <v>18292</v>
      </c>
      <c r="B165" s="3" t="s">
        <v>17581</v>
      </c>
      <c r="C165" s="20">
        <v>245.0</v>
      </c>
      <c r="D165" s="3" t="s">
        <v>18201</v>
      </c>
      <c r="E165" s="3" t="s">
        <v>18252</v>
      </c>
      <c r="F165" s="3" t="s">
        <v>17584</v>
      </c>
      <c r="G165" s="3" t="s">
        <v>16576</v>
      </c>
      <c r="H165" s="3" t="s">
        <v>17585</v>
      </c>
      <c r="I165" s="3" t="s">
        <v>17586</v>
      </c>
      <c r="J165" s="5" t="s">
        <v>18293</v>
      </c>
      <c r="L165" s="3" t="s">
        <v>18233</v>
      </c>
      <c r="O165" s="31">
        <v>46044.74355324074</v>
      </c>
      <c r="P165" s="31">
        <v>46045.44770833333</v>
      </c>
      <c r="Q165" s="31">
        <v>46045.44770833333</v>
      </c>
      <c r="R165" s="3" t="s">
        <v>18205</v>
      </c>
    </row>
    <row r="166">
      <c r="A166" s="3" t="s">
        <v>18294</v>
      </c>
      <c r="B166" s="3" t="s">
        <v>17581</v>
      </c>
      <c r="C166" s="20">
        <v>246.0</v>
      </c>
      <c r="D166" s="3" t="s">
        <v>18222</v>
      </c>
      <c r="E166" s="3" t="s">
        <v>18255</v>
      </c>
      <c r="F166" s="3" t="s">
        <v>17584</v>
      </c>
      <c r="G166" s="3" t="s">
        <v>16565</v>
      </c>
      <c r="H166" s="3" t="s">
        <v>17585</v>
      </c>
      <c r="I166" s="3" t="s">
        <v>17586</v>
      </c>
      <c r="J166" s="5" t="s">
        <v>18295</v>
      </c>
      <c r="L166" s="3" t="s">
        <v>18233</v>
      </c>
      <c r="O166" s="31">
        <v>46044.74357638889</v>
      </c>
      <c r="P166" s="31">
        <v>46045.44844907407</v>
      </c>
      <c r="Q166" s="31">
        <v>46045.44844907407</v>
      </c>
      <c r="R166" s="3" t="s">
        <v>18225</v>
      </c>
    </row>
    <row r="167">
      <c r="A167" s="3" t="s">
        <v>18296</v>
      </c>
      <c r="B167" s="3" t="s">
        <v>17581</v>
      </c>
      <c r="C167" s="20">
        <v>247.0</v>
      </c>
      <c r="D167" s="3" t="s">
        <v>18227</v>
      </c>
      <c r="E167" s="3" t="s">
        <v>18258</v>
      </c>
      <c r="F167" s="3" t="s">
        <v>17584</v>
      </c>
      <c r="G167" s="3" t="s">
        <v>16565</v>
      </c>
      <c r="H167" s="3" t="s">
        <v>17585</v>
      </c>
      <c r="I167" s="3" t="s">
        <v>17586</v>
      </c>
      <c r="J167" s="5" t="s">
        <v>18297</v>
      </c>
      <c r="L167" s="3" t="s">
        <v>18233</v>
      </c>
      <c r="O167" s="31">
        <v>46044.74359953703</v>
      </c>
      <c r="P167" s="31">
        <v>46045.44920138889</v>
      </c>
      <c r="Q167" s="31">
        <v>46045.44920138889</v>
      </c>
      <c r="R167" s="3" t="s">
        <v>18230</v>
      </c>
    </row>
    <row r="168">
      <c r="A168" s="3" t="s">
        <v>18298</v>
      </c>
      <c r="B168" s="3" t="s">
        <v>17581</v>
      </c>
      <c r="C168" s="20">
        <v>248.0</v>
      </c>
      <c r="D168" s="3" t="s">
        <v>18207</v>
      </c>
      <c r="E168" s="3" t="s">
        <v>18261</v>
      </c>
      <c r="F168" s="3" t="s">
        <v>17584</v>
      </c>
      <c r="G168" s="3" t="s">
        <v>16569</v>
      </c>
      <c r="H168" s="3" t="s">
        <v>17585</v>
      </c>
      <c r="I168" s="3" t="s">
        <v>17586</v>
      </c>
      <c r="J168" s="5" t="s">
        <v>18299</v>
      </c>
      <c r="L168" s="3" t="s">
        <v>18233</v>
      </c>
      <c r="O168" s="31">
        <v>46044.74361111112</v>
      </c>
      <c r="P168" s="31">
        <v>46045.44993055555</v>
      </c>
      <c r="Q168" s="31">
        <v>46045.44993055555</v>
      </c>
      <c r="R168" s="3" t="s">
        <v>18210</v>
      </c>
    </row>
    <row r="169">
      <c r="A169" s="3" t="s">
        <v>18300</v>
      </c>
      <c r="B169" s="3" t="s">
        <v>17581</v>
      </c>
      <c r="C169" s="20">
        <v>249.0</v>
      </c>
      <c r="D169" s="3" t="s">
        <v>18212</v>
      </c>
      <c r="E169" s="3" t="s">
        <v>18264</v>
      </c>
      <c r="F169" s="3" t="s">
        <v>17584</v>
      </c>
      <c r="G169" s="3" t="s">
        <v>16569</v>
      </c>
      <c r="H169" s="3" t="s">
        <v>17585</v>
      </c>
      <c r="I169" s="3" t="s">
        <v>17586</v>
      </c>
      <c r="J169" s="5" t="s">
        <v>18301</v>
      </c>
      <c r="L169" s="3" t="s">
        <v>18233</v>
      </c>
      <c r="O169" s="31">
        <v>46044.743634259255</v>
      </c>
      <c r="P169" s="31">
        <v>46045.4506712963</v>
      </c>
      <c r="Q169" s="31">
        <v>46045.4506712963</v>
      </c>
      <c r="R169" s="3" t="s">
        <v>18215</v>
      </c>
    </row>
    <row r="170">
      <c r="A170" s="3" t="s">
        <v>18302</v>
      </c>
      <c r="B170" s="3" t="s">
        <v>17581</v>
      </c>
      <c r="C170" s="20">
        <v>266.0</v>
      </c>
      <c r="D170" s="3" t="s">
        <v>18217</v>
      </c>
      <c r="E170" s="3" t="s">
        <v>18249</v>
      </c>
      <c r="F170" s="3" t="s">
        <v>17584</v>
      </c>
      <c r="G170" s="3" t="s">
        <v>16576</v>
      </c>
      <c r="H170" s="3" t="s">
        <v>17585</v>
      </c>
      <c r="I170" s="3" t="s">
        <v>17586</v>
      </c>
      <c r="J170" s="5" t="s">
        <v>18303</v>
      </c>
      <c r="L170" s="3" t="s">
        <v>18233</v>
      </c>
      <c r="O170" s="31">
        <v>46044.75451388889</v>
      </c>
      <c r="P170" s="31">
        <v>46045.44694444444</v>
      </c>
      <c r="Q170" s="31">
        <v>46045.44694444444</v>
      </c>
      <c r="R170" s="3" t="s">
        <v>18220</v>
      </c>
    </row>
    <row r="171">
      <c r="A171" s="3" t="s">
        <v>18304</v>
      </c>
      <c r="B171" s="3" t="s">
        <v>17581</v>
      </c>
      <c r="C171" s="20">
        <v>267.0</v>
      </c>
      <c r="D171" s="3" t="s">
        <v>18201</v>
      </c>
      <c r="E171" s="3" t="s">
        <v>18252</v>
      </c>
      <c r="F171" s="3" t="s">
        <v>17584</v>
      </c>
      <c r="G171" s="3" t="s">
        <v>16576</v>
      </c>
      <c r="H171" s="3" t="s">
        <v>17585</v>
      </c>
      <c r="I171" s="3" t="s">
        <v>17586</v>
      </c>
      <c r="J171" s="5" t="s">
        <v>18305</v>
      </c>
      <c r="L171" s="3" t="s">
        <v>18233</v>
      </c>
      <c r="O171" s="31">
        <v>46044.754537037035</v>
      </c>
      <c r="P171" s="31">
        <v>46045.4477199074</v>
      </c>
      <c r="Q171" s="31">
        <v>46045.4477199074</v>
      </c>
      <c r="R171" s="3" t="s">
        <v>18205</v>
      </c>
    </row>
    <row r="172">
      <c r="A172" s="3" t="s">
        <v>18306</v>
      </c>
      <c r="B172" s="3" t="s">
        <v>17581</v>
      </c>
      <c r="C172" s="20">
        <v>268.0</v>
      </c>
      <c r="D172" s="3" t="s">
        <v>18222</v>
      </c>
      <c r="E172" s="3" t="s">
        <v>18255</v>
      </c>
      <c r="F172" s="3" t="s">
        <v>17584</v>
      </c>
      <c r="G172" s="3" t="s">
        <v>16565</v>
      </c>
      <c r="H172" s="3" t="s">
        <v>17585</v>
      </c>
      <c r="I172" s="3" t="s">
        <v>17586</v>
      </c>
      <c r="J172" s="5" t="s">
        <v>18307</v>
      </c>
      <c r="L172" s="3" t="s">
        <v>18233</v>
      </c>
      <c r="O172" s="31">
        <v>46044.75456018519</v>
      </c>
      <c r="P172" s="31">
        <v>46045.44846064815</v>
      </c>
      <c r="Q172" s="31">
        <v>46045.44846064815</v>
      </c>
      <c r="R172" s="3" t="s">
        <v>18225</v>
      </c>
    </row>
    <row r="173">
      <c r="A173" s="3" t="s">
        <v>18308</v>
      </c>
      <c r="B173" s="3" t="s">
        <v>17581</v>
      </c>
      <c r="C173" s="20">
        <v>269.0</v>
      </c>
      <c r="D173" s="3" t="s">
        <v>18227</v>
      </c>
      <c r="E173" s="3" t="s">
        <v>18258</v>
      </c>
      <c r="F173" s="3" t="s">
        <v>17584</v>
      </c>
      <c r="G173" s="3" t="s">
        <v>16565</v>
      </c>
      <c r="H173" s="3" t="s">
        <v>17585</v>
      </c>
      <c r="I173" s="3" t="s">
        <v>17586</v>
      </c>
      <c r="J173" s="5" t="s">
        <v>18309</v>
      </c>
      <c r="L173" s="3" t="s">
        <v>18233</v>
      </c>
      <c r="O173" s="31">
        <v>46044.75459490741</v>
      </c>
      <c r="P173" s="31">
        <v>46045.449212962965</v>
      </c>
      <c r="Q173" s="31">
        <v>46045.449212962965</v>
      </c>
      <c r="R173" s="3" t="s">
        <v>18230</v>
      </c>
    </row>
    <row r="174">
      <c r="A174" s="3" t="s">
        <v>18310</v>
      </c>
      <c r="B174" s="3" t="s">
        <v>17581</v>
      </c>
      <c r="C174" s="20">
        <v>270.0</v>
      </c>
      <c r="D174" s="3" t="s">
        <v>18207</v>
      </c>
      <c r="E174" s="3" t="s">
        <v>18261</v>
      </c>
      <c r="F174" s="3" t="s">
        <v>17584</v>
      </c>
      <c r="G174" s="3" t="s">
        <v>16569</v>
      </c>
      <c r="H174" s="3" t="s">
        <v>17585</v>
      </c>
      <c r="I174" s="3" t="s">
        <v>17586</v>
      </c>
      <c r="J174" s="5" t="s">
        <v>18311</v>
      </c>
      <c r="L174" s="3" t="s">
        <v>18233</v>
      </c>
      <c r="O174" s="31">
        <v>46044.754629629635</v>
      </c>
      <c r="P174" s="31">
        <v>46045.449942129635</v>
      </c>
      <c r="Q174" s="31">
        <v>46045.449942129635</v>
      </c>
      <c r="R174" s="3" t="s">
        <v>18210</v>
      </c>
    </row>
    <row r="175">
      <c r="A175" s="3" t="s">
        <v>18312</v>
      </c>
      <c r="B175" s="3" t="s">
        <v>17581</v>
      </c>
      <c r="C175" s="20">
        <v>271.0</v>
      </c>
      <c r="D175" s="3" t="s">
        <v>18212</v>
      </c>
      <c r="E175" s="3" t="s">
        <v>18264</v>
      </c>
      <c r="F175" s="3" t="s">
        <v>17584</v>
      </c>
      <c r="G175" s="3" t="s">
        <v>16569</v>
      </c>
      <c r="H175" s="3" t="s">
        <v>17585</v>
      </c>
      <c r="I175" s="3" t="s">
        <v>17586</v>
      </c>
      <c r="J175" s="5" t="s">
        <v>18313</v>
      </c>
      <c r="L175" s="3" t="s">
        <v>18233</v>
      </c>
      <c r="O175" s="31">
        <v>46044.754652777774</v>
      </c>
      <c r="P175" s="31">
        <v>46045.450682870374</v>
      </c>
      <c r="Q175" s="31">
        <v>46045.450682870374</v>
      </c>
      <c r="R175" s="3" t="s">
        <v>18215</v>
      </c>
    </row>
    <row r="176">
      <c r="A176" s="3" t="s">
        <v>18314</v>
      </c>
      <c r="B176" s="3" t="s">
        <v>17581</v>
      </c>
      <c r="C176" s="20">
        <v>288.0</v>
      </c>
      <c r="D176" s="3" t="s">
        <v>18217</v>
      </c>
      <c r="E176" s="3" t="s">
        <v>18249</v>
      </c>
      <c r="F176" s="3" t="s">
        <v>17584</v>
      </c>
      <c r="G176" s="3" t="s">
        <v>16576</v>
      </c>
      <c r="H176" s="3" t="s">
        <v>17585</v>
      </c>
      <c r="I176" s="3" t="s">
        <v>17586</v>
      </c>
      <c r="J176" s="5" t="s">
        <v>18315</v>
      </c>
      <c r="L176" s="3" t="s">
        <v>18233</v>
      </c>
      <c r="O176" s="31">
        <v>46044.76488425926</v>
      </c>
      <c r="P176" s="31">
        <v>46045.44694444444</v>
      </c>
      <c r="Q176" s="31">
        <v>46045.44694444444</v>
      </c>
      <c r="R176" s="3" t="s">
        <v>18220</v>
      </c>
    </row>
    <row r="177">
      <c r="A177" s="3" t="s">
        <v>18316</v>
      </c>
      <c r="B177" s="3" t="s">
        <v>17581</v>
      </c>
      <c r="C177" s="20">
        <v>289.0</v>
      </c>
      <c r="D177" s="3" t="s">
        <v>18201</v>
      </c>
      <c r="E177" s="3" t="s">
        <v>18252</v>
      </c>
      <c r="F177" s="3" t="s">
        <v>17584</v>
      </c>
      <c r="G177" s="3" t="s">
        <v>16576</v>
      </c>
      <c r="H177" s="3" t="s">
        <v>17585</v>
      </c>
      <c r="I177" s="3" t="s">
        <v>17586</v>
      </c>
      <c r="J177" s="5" t="s">
        <v>18317</v>
      </c>
      <c r="L177" s="3" t="s">
        <v>18233</v>
      </c>
      <c r="O177" s="31">
        <v>46044.764918981484</v>
      </c>
      <c r="P177" s="31">
        <v>46045.44773148149</v>
      </c>
      <c r="Q177" s="31">
        <v>46045.44773148149</v>
      </c>
      <c r="R177" s="3" t="s">
        <v>18205</v>
      </c>
    </row>
    <row r="178">
      <c r="A178" s="3" t="s">
        <v>18318</v>
      </c>
      <c r="B178" s="3" t="s">
        <v>17581</v>
      </c>
      <c r="C178" s="20">
        <v>290.0</v>
      </c>
      <c r="D178" s="3" t="s">
        <v>18222</v>
      </c>
      <c r="E178" s="3" t="s">
        <v>18255</v>
      </c>
      <c r="F178" s="3" t="s">
        <v>17584</v>
      </c>
      <c r="G178" s="3" t="s">
        <v>16565</v>
      </c>
      <c r="H178" s="3" t="s">
        <v>17585</v>
      </c>
      <c r="I178" s="3" t="s">
        <v>17586</v>
      </c>
      <c r="J178" s="5" t="s">
        <v>18319</v>
      </c>
      <c r="L178" s="3" t="s">
        <v>18233</v>
      </c>
      <c r="O178" s="31">
        <v>46044.76494212963</v>
      </c>
      <c r="P178" s="31">
        <v>46045.448472222226</v>
      </c>
      <c r="Q178" s="31">
        <v>46045.448472222226</v>
      </c>
      <c r="R178" s="3" t="s">
        <v>18225</v>
      </c>
    </row>
    <row r="179">
      <c r="A179" s="3" t="s">
        <v>18320</v>
      </c>
      <c r="B179" s="3" t="s">
        <v>17581</v>
      </c>
      <c r="C179" s="20">
        <v>291.0</v>
      </c>
      <c r="D179" s="3" t="s">
        <v>18227</v>
      </c>
      <c r="E179" s="3" t="s">
        <v>18258</v>
      </c>
      <c r="F179" s="3" t="s">
        <v>17584</v>
      </c>
      <c r="G179" s="3" t="s">
        <v>16565</v>
      </c>
      <c r="H179" s="3" t="s">
        <v>17585</v>
      </c>
      <c r="I179" s="3" t="s">
        <v>17586</v>
      </c>
      <c r="J179" s="5" t="s">
        <v>18321</v>
      </c>
      <c r="L179" s="3" t="s">
        <v>18233</v>
      </c>
      <c r="O179" s="31">
        <v>46044.76497685185</v>
      </c>
      <c r="P179" s="31">
        <v>46045.449224537035</v>
      </c>
      <c r="Q179" s="31">
        <v>46045.449224537035</v>
      </c>
      <c r="R179" s="3" t="s">
        <v>18230</v>
      </c>
    </row>
    <row r="180">
      <c r="A180" s="3" t="s">
        <v>18322</v>
      </c>
      <c r="B180" s="3" t="s">
        <v>17581</v>
      </c>
      <c r="C180" s="20">
        <v>292.0</v>
      </c>
      <c r="D180" s="3" t="s">
        <v>18207</v>
      </c>
      <c r="E180" s="3" t="s">
        <v>18261</v>
      </c>
      <c r="F180" s="3" t="s">
        <v>17584</v>
      </c>
      <c r="G180" s="3" t="s">
        <v>16569</v>
      </c>
      <c r="H180" s="3" t="s">
        <v>17585</v>
      </c>
      <c r="I180" s="3" t="s">
        <v>17586</v>
      </c>
      <c r="J180" s="5" t="s">
        <v>18323</v>
      </c>
      <c r="L180" s="3" t="s">
        <v>18233</v>
      </c>
      <c r="O180" s="31">
        <v>46044.765</v>
      </c>
      <c r="P180" s="31">
        <v>46045.449953703705</v>
      </c>
      <c r="Q180" s="31">
        <v>46045.449953703705</v>
      </c>
      <c r="R180" s="3" t="s">
        <v>18210</v>
      </c>
    </row>
    <row r="181">
      <c r="A181" s="3" t="s">
        <v>18324</v>
      </c>
      <c r="B181" s="3" t="s">
        <v>17581</v>
      </c>
      <c r="C181" s="20">
        <v>293.0</v>
      </c>
      <c r="D181" s="3" t="s">
        <v>18212</v>
      </c>
      <c r="E181" s="3" t="s">
        <v>18264</v>
      </c>
      <c r="F181" s="3" t="s">
        <v>17584</v>
      </c>
      <c r="G181" s="3" t="s">
        <v>16569</v>
      </c>
      <c r="H181" s="3" t="s">
        <v>17585</v>
      </c>
      <c r="I181" s="3" t="s">
        <v>17586</v>
      </c>
      <c r="J181" s="5" t="s">
        <v>18325</v>
      </c>
      <c r="L181" s="3" t="s">
        <v>18233</v>
      </c>
      <c r="O181" s="31">
        <v>46044.76503472222</v>
      </c>
      <c r="P181" s="31">
        <v>46045.450694444444</v>
      </c>
      <c r="Q181" s="31">
        <v>46045.450694444444</v>
      </c>
      <c r="R181" s="3" t="s">
        <v>18215</v>
      </c>
    </row>
    <row r="182">
      <c r="A182" s="3" t="s">
        <v>18326</v>
      </c>
      <c r="B182" s="3" t="s">
        <v>17581</v>
      </c>
      <c r="C182" s="20">
        <v>310.0</v>
      </c>
      <c r="D182" s="3" t="s">
        <v>18217</v>
      </c>
      <c r="E182" s="3" t="s">
        <v>18249</v>
      </c>
      <c r="F182" s="3" t="s">
        <v>17584</v>
      </c>
      <c r="G182" s="3" t="s">
        <v>16576</v>
      </c>
      <c r="H182" s="3" t="s">
        <v>17585</v>
      </c>
      <c r="I182" s="3" t="s">
        <v>17586</v>
      </c>
      <c r="J182" s="5" t="s">
        <v>18327</v>
      </c>
      <c r="L182" s="3" t="s">
        <v>18233</v>
      </c>
      <c r="O182" s="31">
        <v>46044.77537037037</v>
      </c>
      <c r="P182" s="31">
        <v>46045.44695601852</v>
      </c>
      <c r="Q182" s="31">
        <v>46045.44695601852</v>
      </c>
      <c r="R182" s="3" t="s">
        <v>18220</v>
      </c>
    </row>
    <row r="183">
      <c r="A183" s="3" t="s">
        <v>18328</v>
      </c>
      <c r="B183" s="3" t="s">
        <v>17581</v>
      </c>
      <c r="C183" s="20">
        <v>311.0</v>
      </c>
      <c r="D183" s="3" t="s">
        <v>18201</v>
      </c>
      <c r="E183" s="3" t="s">
        <v>18252</v>
      </c>
      <c r="F183" s="3" t="s">
        <v>17584</v>
      </c>
      <c r="G183" s="3" t="s">
        <v>16576</v>
      </c>
      <c r="H183" s="3" t="s">
        <v>17585</v>
      </c>
      <c r="I183" s="3" t="s">
        <v>17586</v>
      </c>
      <c r="J183" s="5" t="s">
        <v>18329</v>
      </c>
      <c r="L183" s="3" t="s">
        <v>18233</v>
      </c>
      <c r="O183" s="31">
        <v>46044.77539351852</v>
      </c>
      <c r="P183" s="31">
        <v>46045.447743055556</v>
      </c>
      <c r="Q183" s="31">
        <v>46045.447743055556</v>
      </c>
      <c r="R183" s="3" t="s">
        <v>18205</v>
      </c>
    </row>
    <row r="184">
      <c r="A184" s="3" t="s">
        <v>18330</v>
      </c>
      <c r="B184" s="3" t="s">
        <v>17581</v>
      </c>
      <c r="C184" s="20">
        <v>312.0</v>
      </c>
      <c r="D184" s="3" t="s">
        <v>18222</v>
      </c>
      <c r="E184" s="3" t="s">
        <v>18255</v>
      </c>
      <c r="F184" s="3" t="s">
        <v>17584</v>
      </c>
      <c r="G184" s="3" t="s">
        <v>16565</v>
      </c>
      <c r="H184" s="3" t="s">
        <v>17585</v>
      </c>
      <c r="I184" s="3" t="s">
        <v>17586</v>
      </c>
      <c r="J184" s="5" t="s">
        <v>18331</v>
      </c>
      <c r="L184" s="3" t="s">
        <v>18233</v>
      </c>
      <c r="O184" s="31">
        <v>46044.77541666667</v>
      </c>
      <c r="P184" s="31">
        <v>46045.448483796295</v>
      </c>
      <c r="Q184" s="31">
        <v>46045.448483796295</v>
      </c>
      <c r="R184" s="3" t="s">
        <v>18225</v>
      </c>
    </row>
    <row r="185">
      <c r="A185" s="3" t="s">
        <v>18332</v>
      </c>
      <c r="B185" s="3" t="s">
        <v>17581</v>
      </c>
      <c r="C185" s="20">
        <v>313.0</v>
      </c>
      <c r="D185" s="3" t="s">
        <v>18227</v>
      </c>
      <c r="E185" s="3" t="s">
        <v>18258</v>
      </c>
      <c r="F185" s="3" t="s">
        <v>17584</v>
      </c>
      <c r="G185" s="3" t="s">
        <v>16565</v>
      </c>
      <c r="H185" s="3" t="s">
        <v>17585</v>
      </c>
      <c r="I185" s="3" t="s">
        <v>17586</v>
      </c>
      <c r="J185" s="5" t="s">
        <v>18333</v>
      </c>
      <c r="L185" s="3" t="s">
        <v>18233</v>
      </c>
      <c r="O185" s="31">
        <v>46044.77543981481</v>
      </c>
      <c r="P185" s="31">
        <v>46045.44923611111</v>
      </c>
      <c r="Q185" s="31">
        <v>46045.449224537035</v>
      </c>
      <c r="R185" s="3" t="s">
        <v>18230</v>
      </c>
    </row>
    <row r="186">
      <c r="A186" s="3" t="s">
        <v>18334</v>
      </c>
      <c r="B186" s="3" t="s">
        <v>17581</v>
      </c>
      <c r="C186" s="20">
        <v>314.0</v>
      </c>
      <c r="D186" s="3" t="s">
        <v>18207</v>
      </c>
      <c r="E186" s="3" t="s">
        <v>18261</v>
      </c>
      <c r="F186" s="3" t="s">
        <v>17584</v>
      </c>
      <c r="G186" s="3" t="s">
        <v>16569</v>
      </c>
      <c r="H186" s="3" t="s">
        <v>17585</v>
      </c>
      <c r="I186" s="3" t="s">
        <v>17586</v>
      </c>
      <c r="J186" s="5" t="s">
        <v>18335</v>
      </c>
      <c r="L186" s="3" t="s">
        <v>18233</v>
      </c>
      <c r="O186" s="31">
        <v>46044.77547453703</v>
      </c>
      <c r="P186" s="31">
        <v>46045.449965277774</v>
      </c>
      <c r="Q186" s="31">
        <v>46045.449965277774</v>
      </c>
      <c r="R186" s="3" t="s">
        <v>18210</v>
      </c>
    </row>
    <row r="187">
      <c r="A187" s="3" t="s">
        <v>18336</v>
      </c>
      <c r="B187" s="3" t="s">
        <v>17581</v>
      </c>
      <c r="C187" s="20">
        <v>315.0</v>
      </c>
      <c r="D187" s="3" t="s">
        <v>18212</v>
      </c>
      <c r="E187" s="3" t="s">
        <v>18264</v>
      </c>
      <c r="F187" s="3" t="s">
        <v>17584</v>
      </c>
      <c r="G187" s="3" t="s">
        <v>16569</v>
      </c>
      <c r="H187" s="3" t="s">
        <v>17585</v>
      </c>
      <c r="I187" s="3" t="s">
        <v>17586</v>
      </c>
      <c r="J187" s="5" t="s">
        <v>18337</v>
      </c>
      <c r="L187" s="3" t="s">
        <v>18233</v>
      </c>
      <c r="O187" s="31">
        <v>46044.77549768519</v>
      </c>
      <c r="P187" s="31">
        <v>46045.45070601851</v>
      </c>
      <c r="Q187" s="31">
        <v>46045.45070601851</v>
      </c>
      <c r="R187" s="3" t="s">
        <v>18215</v>
      </c>
    </row>
    <row r="188">
      <c r="A188" s="3" t="s">
        <v>18338</v>
      </c>
      <c r="B188" s="3" t="s">
        <v>17581</v>
      </c>
      <c r="C188" s="20">
        <v>332.0</v>
      </c>
      <c r="D188" s="3" t="s">
        <v>18217</v>
      </c>
      <c r="E188" s="3" t="s">
        <v>18249</v>
      </c>
      <c r="F188" s="3" t="s">
        <v>17584</v>
      </c>
      <c r="G188" s="3" t="s">
        <v>16576</v>
      </c>
      <c r="H188" s="3" t="s">
        <v>17585</v>
      </c>
      <c r="I188" s="3" t="s">
        <v>17586</v>
      </c>
      <c r="J188" s="5" t="s">
        <v>18339</v>
      </c>
      <c r="L188" s="3" t="s">
        <v>18233</v>
      </c>
      <c r="O188" s="31">
        <v>46044.785358796296</v>
      </c>
      <c r="P188" s="31">
        <v>46045.446967592594</v>
      </c>
      <c r="Q188" s="31">
        <v>46045.446967592594</v>
      </c>
      <c r="R188" s="3" t="s">
        <v>18220</v>
      </c>
    </row>
    <row r="189">
      <c r="A189" s="3" t="s">
        <v>18340</v>
      </c>
      <c r="B189" s="3" t="s">
        <v>17581</v>
      </c>
      <c r="C189" s="20">
        <v>333.0</v>
      </c>
      <c r="D189" s="3" t="s">
        <v>18201</v>
      </c>
      <c r="E189" s="3" t="s">
        <v>18252</v>
      </c>
      <c r="F189" s="3" t="s">
        <v>17584</v>
      </c>
      <c r="G189" s="3" t="s">
        <v>16576</v>
      </c>
      <c r="H189" s="3" t="s">
        <v>17585</v>
      </c>
      <c r="I189" s="3" t="s">
        <v>17586</v>
      </c>
      <c r="J189" s="5" t="s">
        <v>18341</v>
      </c>
      <c r="L189" s="3" t="s">
        <v>18233</v>
      </c>
      <c r="O189" s="31">
        <v>46044.78538194444</v>
      </c>
      <c r="P189" s="31">
        <v>46045.447743055556</v>
      </c>
      <c r="Q189" s="31">
        <v>46045.447743055556</v>
      </c>
      <c r="R189" s="3" t="s">
        <v>18205</v>
      </c>
    </row>
    <row r="190">
      <c r="A190" s="3" t="s">
        <v>18342</v>
      </c>
      <c r="B190" s="3" t="s">
        <v>17581</v>
      </c>
      <c r="C190" s="20">
        <v>334.0</v>
      </c>
      <c r="D190" s="3" t="s">
        <v>18222</v>
      </c>
      <c r="E190" s="3" t="s">
        <v>18255</v>
      </c>
      <c r="F190" s="3" t="s">
        <v>17584</v>
      </c>
      <c r="G190" s="3" t="s">
        <v>16565</v>
      </c>
      <c r="H190" s="3" t="s">
        <v>17585</v>
      </c>
      <c r="I190" s="3" t="s">
        <v>17586</v>
      </c>
      <c r="J190" s="5" t="s">
        <v>18343</v>
      </c>
      <c r="L190" s="3" t="s">
        <v>18233</v>
      </c>
      <c r="O190" s="31">
        <v>46044.78539351852</v>
      </c>
      <c r="P190" s="31">
        <v>46045.448495370365</v>
      </c>
      <c r="Q190" s="31">
        <v>46045.448495370365</v>
      </c>
      <c r="R190" s="3" t="s">
        <v>18225</v>
      </c>
    </row>
    <row r="191">
      <c r="A191" s="3" t="s">
        <v>18344</v>
      </c>
      <c r="B191" s="3" t="s">
        <v>17581</v>
      </c>
      <c r="C191" s="20">
        <v>335.0</v>
      </c>
      <c r="D191" s="3" t="s">
        <v>18227</v>
      </c>
      <c r="E191" s="3" t="s">
        <v>18258</v>
      </c>
      <c r="F191" s="3" t="s">
        <v>17584</v>
      </c>
      <c r="G191" s="3" t="s">
        <v>16565</v>
      </c>
      <c r="H191" s="3" t="s">
        <v>17585</v>
      </c>
      <c r="I191" s="3" t="s">
        <v>17586</v>
      </c>
      <c r="J191" s="5" t="s">
        <v>18345</v>
      </c>
      <c r="L191" s="3" t="s">
        <v>18233</v>
      </c>
      <c r="O191" s="31">
        <v>46044.78542824074</v>
      </c>
      <c r="P191" s="31">
        <v>46045.44923611111</v>
      </c>
      <c r="Q191" s="31">
        <v>46045.44923611111</v>
      </c>
      <c r="R191" s="3" t="s">
        <v>18230</v>
      </c>
    </row>
    <row r="192">
      <c r="A192" s="3" t="s">
        <v>18346</v>
      </c>
      <c r="B192" s="3" t="s">
        <v>17581</v>
      </c>
      <c r="C192" s="20">
        <v>336.0</v>
      </c>
      <c r="D192" s="3" t="s">
        <v>18207</v>
      </c>
      <c r="E192" s="3" t="s">
        <v>18261</v>
      </c>
      <c r="F192" s="3" t="s">
        <v>17584</v>
      </c>
      <c r="G192" s="3" t="s">
        <v>16569</v>
      </c>
      <c r="H192" s="3" t="s">
        <v>17585</v>
      </c>
      <c r="I192" s="3" t="s">
        <v>17586</v>
      </c>
      <c r="J192" s="5" t="s">
        <v>18347</v>
      </c>
      <c r="L192" s="3" t="s">
        <v>18233</v>
      </c>
      <c r="O192" s="31">
        <v>46044.78543981482</v>
      </c>
      <c r="P192" s="31">
        <v>46045.44997685185</v>
      </c>
      <c r="Q192" s="31">
        <v>46045.44997685185</v>
      </c>
      <c r="R192" s="3" t="s">
        <v>18210</v>
      </c>
    </row>
    <row r="193">
      <c r="A193" s="3" t="s">
        <v>18348</v>
      </c>
      <c r="B193" s="3" t="s">
        <v>17581</v>
      </c>
      <c r="C193" s="20">
        <v>337.0</v>
      </c>
      <c r="D193" s="3" t="s">
        <v>18212</v>
      </c>
      <c r="E193" s="3" t="s">
        <v>18264</v>
      </c>
      <c r="F193" s="3" t="s">
        <v>17584</v>
      </c>
      <c r="G193" s="3" t="s">
        <v>16569</v>
      </c>
      <c r="H193" s="3" t="s">
        <v>17585</v>
      </c>
      <c r="I193" s="3" t="s">
        <v>17586</v>
      </c>
      <c r="J193" s="5" t="s">
        <v>18349</v>
      </c>
      <c r="L193" s="3" t="s">
        <v>18233</v>
      </c>
      <c r="O193" s="31">
        <v>46044.78546296296</v>
      </c>
      <c r="P193" s="31">
        <v>46045.4507175926</v>
      </c>
      <c r="Q193" s="31">
        <v>46045.4507175926</v>
      </c>
      <c r="R193" s="3" t="s">
        <v>18215</v>
      </c>
    </row>
    <row r="194">
      <c r="A194" s="3" t="s">
        <v>18350</v>
      </c>
      <c r="B194" s="3" t="s">
        <v>17581</v>
      </c>
      <c r="C194" s="20">
        <v>354.0</v>
      </c>
      <c r="D194" s="3" t="s">
        <v>18217</v>
      </c>
      <c r="E194" s="3" t="s">
        <v>18249</v>
      </c>
      <c r="F194" s="3" t="s">
        <v>17584</v>
      </c>
      <c r="G194" s="3" t="s">
        <v>16576</v>
      </c>
      <c r="H194" s="3" t="s">
        <v>17585</v>
      </c>
      <c r="I194" s="3" t="s">
        <v>17586</v>
      </c>
      <c r="J194" s="5" t="s">
        <v>18351</v>
      </c>
      <c r="L194" s="3" t="s">
        <v>18233</v>
      </c>
      <c r="O194" s="31">
        <v>46044.7959837963</v>
      </c>
      <c r="P194" s="31">
        <v>46045.44697916666</v>
      </c>
      <c r="Q194" s="31">
        <v>46045.44697916666</v>
      </c>
      <c r="R194" s="3" t="s">
        <v>18220</v>
      </c>
    </row>
    <row r="195">
      <c r="A195" s="3" t="s">
        <v>18352</v>
      </c>
      <c r="B195" s="3" t="s">
        <v>17581</v>
      </c>
      <c r="C195" s="20">
        <v>355.0</v>
      </c>
      <c r="D195" s="3" t="s">
        <v>18201</v>
      </c>
      <c r="E195" s="3" t="s">
        <v>18252</v>
      </c>
      <c r="F195" s="3" t="s">
        <v>17584</v>
      </c>
      <c r="G195" s="3" t="s">
        <v>16576</v>
      </c>
      <c r="H195" s="3" t="s">
        <v>17585</v>
      </c>
      <c r="I195" s="3" t="s">
        <v>17586</v>
      </c>
      <c r="J195" s="5" t="s">
        <v>18353</v>
      </c>
      <c r="L195" s="3" t="s">
        <v>18233</v>
      </c>
      <c r="O195" s="31">
        <v>46044.796006944445</v>
      </c>
      <c r="P195" s="31">
        <v>46045.447754629626</v>
      </c>
      <c r="Q195" s="31">
        <v>46045.447754629626</v>
      </c>
      <c r="R195" s="3" t="s">
        <v>18205</v>
      </c>
    </row>
    <row r="196">
      <c r="A196" s="3" t="s">
        <v>18354</v>
      </c>
      <c r="B196" s="3" t="s">
        <v>17581</v>
      </c>
      <c r="C196" s="20">
        <v>356.0</v>
      </c>
      <c r="D196" s="3" t="s">
        <v>18222</v>
      </c>
      <c r="E196" s="3" t="s">
        <v>18255</v>
      </c>
      <c r="F196" s="3" t="s">
        <v>17584</v>
      </c>
      <c r="G196" s="3" t="s">
        <v>16565</v>
      </c>
      <c r="H196" s="3" t="s">
        <v>17585</v>
      </c>
      <c r="I196" s="3" t="s">
        <v>17586</v>
      </c>
      <c r="J196" s="5" t="s">
        <v>18355</v>
      </c>
      <c r="L196" s="3" t="s">
        <v>18233</v>
      </c>
      <c r="O196" s="31">
        <v>46044.79603009259</v>
      </c>
      <c r="P196" s="31">
        <v>46045.44850694445</v>
      </c>
      <c r="Q196" s="31">
        <v>46045.44850694445</v>
      </c>
      <c r="R196" s="3" t="s">
        <v>18225</v>
      </c>
    </row>
    <row r="197">
      <c r="A197" s="3" t="s">
        <v>18356</v>
      </c>
      <c r="B197" s="3" t="s">
        <v>17581</v>
      </c>
      <c r="C197" s="20">
        <v>357.0</v>
      </c>
      <c r="D197" s="3" t="s">
        <v>18227</v>
      </c>
      <c r="E197" s="3" t="s">
        <v>18258</v>
      </c>
      <c r="F197" s="3" t="s">
        <v>17584</v>
      </c>
      <c r="G197" s="3" t="s">
        <v>16565</v>
      </c>
      <c r="H197" s="3" t="s">
        <v>17585</v>
      </c>
      <c r="I197" s="3" t="s">
        <v>17586</v>
      </c>
      <c r="J197" s="5" t="s">
        <v>18357</v>
      </c>
      <c r="L197" s="3" t="s">
        <v>18233</v>
      </c>
      <c r="O197" s="31">
        <v>46044.796064814815</v>
      </c>
      <c r="P197" s="31">
        <v>46045.44924768519</v>
      </c>
      <c r="Q197" s="31">
        <v>46045.44924768519</v>
      </c>
      <c r="R197" s="3" t="s">
        <v>18230</v>
      </c>
    </row>
    <row r="198">
      <c r="A198" s="3" t="s">
        <v>18358</v>
      </c>
      <c r="B198" s="3" t="s">
        <v>17581</v>
      </c>
      <c r="C198" s="20">
        <v>358.0</v>
      </c>
      <c r="D198" s="3" t="s">
        <v>18207</v>
      </c>
      <c r="E198" s="3" t="s">
        <v>18261</v>
      </c>
      <c r="F198" s="3" t="s">
        <v>17584</v>
      </c>
      <c r="G198" s="3" t="s">
        <v>16569</v>
      </c>
      <c r="H198" s="3" t="s">
        <v>17585</v>
      </c>
      <c r="I198" s="3" t="s">
        <v>17586</v>
      </c>
      <c r="J198" s="5" t="s">
        <v>18359</v>
      </c>
      <c r="L198" s="3" t="s">
        <v>18233</v>
      </c>
      <c r="O198" s="31">
        <v>46044.79608796297</v>
      </c>
      <c r="P198" s="31">
        <v>46045.44998842593</v>
      </c>
      <c r="Q198" s="31">
        <v>46045.44998842593</v>
      </c>
      <c r="R198" s="3" t="s">
        <v>18210</v>
      </c>
    </row>
    <row r="199">
      <c r="A199" s="3" t="s">
        <v>18360</v>
      </c>
      <c r="B199" s="3" t="s">
        <v>17581</v>
      </c>
      <c r="C199" s="20">
        <v>359.0</v>
      </c>
      <c r="D199" s="3" t="s">
        <v>18212</v>
      </c>
      <c r="E199" s="3" t="s">
        <v>18264</v>
      </c>
      <c r="F199" s="3" t="s">
        <v>17584</v>
      </c>
      <c r="G199" s="3" t="s">
        <v>16569</v>
      </c>
      <c r="H199" s="3" t="s">
        <v>17585</v>
      </c>
      <c r="I199" s="3" t="s">
        <v>17586</v>
      </c>
      <c r="J199" s="5" t="s">
        <v>18361</v>
      </c>
      <c r="L199" s="3" t="s">
        <v>18233</v>
      </c>
      <c r="O199" s="31">
        <v>46044.79620370371</v>
      </c>
      <c r="P199" s="31">
        <v>46045.45072916667</v>
      </c>
      <c r="Q199" s="31">
        <v>46045.45072916667</v>
      </c>
      <c r="R199" s="3" t="s">
        <v>18215</v>
      </c>
    </row>
    <row r="200">
      <c r="A200" s="3" t="s">
        <v>18362</v>
      </c>
      <c r="B200" s="3" t="s">
        <v>17581</v>
      </c>
      <c r="C200" s="20">
        <v>376.0</v>
      </c>
      <c r="D200" s="3" t="s">
        <v>18217</v>
      </c>
      <c r="E200" s="3" t="s">
        <v>18249</v>
      </c>
      <c r="F200" s="3" t="s">
        <v>17584</v>
      </c>
      <c r="G200" s="3" t="s">
        <v>16576</v>
      </c>
      <c r="H200" s="3" t="s">
        <v>17585</v>
      </c>
      <c r="I200" s="3" t="s">
        <v>17586</v>
      </c>
      <c r="J200" s="5" t="s">
        <v>18363</v>
      </c>
      <c r="L200" s="3" t="s">
        <v>18233</v>
      </c>
      <c r="O200" s="31">
        <v>46044.80631944444</v>
      </c>
      <c r="P200" s="31">
        <v>46045.44699074074</v>
      </c>
      <c r="Q200" s="31">
        <v>46045.44699074074</v>
      </c>
      <c r="R200" s="3" t="s">
        <v>18220</v>
      </c>
    </row>
    <row r="201">
      <c r="A201" s="3" t="s">
        <v>18364</v>
      </c>
      <c r="B201" s="3" t="s">
        <v>17581</v>
      </c>
      <c r="C201" s="20">
        <v>377.0</v>
      </c>
      <c r="D201" s="3" t="s">
        <v>18201</v>
      </c>
      <c r="E201" s="3" t="s">
        <v>18252</v>
      </c>
      <c r="F201" s="3" t="s">
        <v>17584</v>
      </c>
      <c r="G201" s="3" t="s">
        <v>16576</v>
      </c>
      <c r="H201" s="3" t="s">
        <v>17585</v>
      </c>
      <c r="I201" s="3" t="s">
        <v>17586</v>
      </c>
      <c r="J201" s="5" t="s">
        <v>18365</v>
      </c>
      <c r="L201" s="3" t="s">
        <v>18233</v>
      </c>
      <c r="O201" s="31">
        <v>46044.80635416666</v>
      </c>
      <c r="P201" s="31">
        <v>46045.4477662037</v>
      </c>
      <c r="Q201" s="31">
        <v>46045.4477662037</v>
      </c>
      <c r="R201" s="3" t="s">
        <v>18205</v>
      </c>
    </row>
    <row r="202">
      <c r="A202" s="3" t="s">
        <v>18366</v>
      </c>
      <c r="B202" s="3" t="s">
        <v>17581</v>
      </c>
      <c r="C202" s="20">
        <v>378.0</v>
      </c>
      <c r="D202" s="3" t="s">
        <v>18222</v>
      </c>
      <c r="E202" s="3" t="s">
        <v>18255</v>
      </c>
      <c r="F202" s="3" t="s">
        <v>17584</v>
      </c>
      <c r="G202" s="3" t="s">
        <v>16565</v>
      </c>
      <c r="H202" s="3" t="s">
        <v>17585</v>
      </c>
      <c r="I202" s="3" t="s">
        <v>17586</v>
      </c>
      <c r="J202" s="5" t="s">
        <v>18367</v>
      </c>
      <c r="L202" s="3" t="s">
        <v>18233</v>
      </c>
      <c r="O202" s="31">
        <v>46044.80637731482</v>
      </c>
      <c r="P202" s="31">
        <v>46045.44851851852</v>
      </c>
      <c r="Q202" s="31">
        <v>46045.44851851852</v>
      </c>
      <c r="R202" s="3" t="s">
        <v>18225</v>
      </c>
    </row>
    <row r="203">
      <c r="A203" s="3" t="s">
        <v>18368</v>
      </c>
      <c r="B203" s="3" t="s">
        <v>17581</v>
      </c>
      <c r="C203" s="20">
        <v>379.0</v>
      </c>
      <c r="D203" s="3" t="s">
        <v>18227</v>
      </c>
      <c r="E203" s="3" t="s">
        <v>18258</v>
      </c>
      <c r="F203" s="3" t="s">
        <v>17584</v>
      </c>
      <c r="G203" s="3" t="s">
        <v>16565</v>
      </c>
      <c r="H203" s="3" t="s">
        <v>17585</v>
      </c>
      <c r="I203" s="3" t="s">
        <v>17586</v>
      </c>
      <c r="J203" s="5" t="s">
        <v>18369</v>
      </c>
      <c r="L203" s="3" t="s">
        <v>18233</v>
      </c>
      <c r="O203" s="31">
        <v>46044.80642361111</v>
      </c>
      <c r="P203" s="31">
        <v>46045.44925925926</v>
      </c>
      <c r="Q203" s="31">
        <v>46045.44925925926</v>
      </c>
      <c r="R203" s="3" t="s">
        <v>18230</v>
      </c>
    </row>
    <row r="204">
      <c r="A204" s="3" t="s">
        <v>18370</v>
      </c>
      <c r="B204" s="3" t="s">
        <v>17581</v>
      </c>
      <c r="C204" s="20">
        <v>380.0</v>
      </c>
      <c r="D204" s="3" t="s">
        <v>18207</v>
      </c>
      <c r="E204" s="3" t="s">
        <v>18261</v>
      </c>
      <c r="F204" s="3" t="s">
        <v>17584</v>
      </c>
      <c r="G204" s="3" t="s">
        <v>16569</v>
      </c>
      <c r="H204" s="3" t="s">
        <v>17585</v>
      </c>
      <c r="I204" s="3" t="s">
        <v>17586</v>
      </c>
      <c r="J204" s="5" t="s">
        <v>18371</v>
      </c>
      <c r="L204" s="3" t="s">
        <v>18233</v>
      </c>
      <c r="O204" s="31">
        <v>46044.80645833333</v>
      </c>
      <c r="P204" s="31">
        <v>46045.45</v>
      </c>
      <c r="Q204" s="31">
        <v>46045.45</v>
      </c>
      <c r="R204" s="3" t="s">
        <v>18210</v>
      </c>
    </row>
    <row r="205">
      <c r="A205" s="3" t="s">
        <v>18372</v>
      </c>
      <c r="B205" s="3" t="s">
        <v>17581</v>
      </c>
      <c r="C205" s="20">
        <v>381.0</v>
      </c>
      <c r="D205" s="3" t="s">
        <v>18212</v>
      </c>
      <c r="E205" s="3" t="s">
        <v>18264</v>
      </c>
      <c r="F205" s="3" t="s">
        <v>17584</v>
      </c>
      <c r="G205" s="3" t="s">
        <v>16569</v>
      </c>
      <c r="H205" s="3" t="s">
        <v>17585</v>
      </c>
      <c r="I205" s="3" t="s">
        <v>17586</v>
      </c>
      <c r="J205" s="5" t="s">
        <v>18373</v>
      </c>
      <c r="L205" s="3" t="s">
        <v>18233</v>
      </c>
      <c r="O205" s="31">
        <v>46044.806481481486</v>
      </c>
      <c r="P205" s="31">
        <v>46045.45074074074</v>
      </c>
      <c r="Q205" s="31">
        <v>46045.45074074074</v>
      </c>
      <c r="R205" s="3" t="s">
        <v>18215</v>
      </c>
    </row>
    <row r="206">
      <c r="A206" s="3" t="s">
        <v>18374</v>
      </c>
      <c r="B206" s="3" t="s">
        <v>17581</v>
      </c>
      <c r="C206" s="20">
        <v>398.0</v>
      </c>
      <c r="D206" s="3" t="s">
        <v>18217</v>
      </c>
      <c r="E206" s="3" t="s">
        <v>18249</v>
      </c>
      <c r="F206" s="3" t="s">
        <v>17584</v>
      </c>
      <c r="G206" s="3" t="s">
        <v>16576</v>
      </c>
      <c r="H206" s="3" t="s">
        <v>17585</v>
      </c>
      <c r="I206" s="3" t="s">
        <v>17586</v>
      </c>
      <c r="J206" s="5" t="s">
        <v>18375</v>
      </c>
      <c r="L206" s="3" t="s">
        <v>18233</v>
      </c>
      <c r="O206" s="31">
        <v>46044.816516203704</v>
      </c>
      <c r="P206" s="31">
        <v>46045.44700231482</v>
      </c>
      <c r="Q206" s="31">
        <v>46045.44700231482</v>
      </c>
      <c r="R206" s="3" t="s">
        <v>18220</v>
      </c>
    </row>
    <row r="207">
      <c r="A207" s="3" t="s">
        <v>18376</v>
      </c>
      <c r="B207" s="3" t="s">
        <v>17581</v>
      </c>
      <c r="C207" s="20">
        <v>399.0</v>
      </c>
      <c r="D207" s="3" t="s">
        <v>18201</v>
      </c>
      <c r="E207" s="3" t="s">
        <v>18252</v>
      </c>
      <c r="F207" s="3" t="s">
        <v>17584</v>
      </c>
      <c r="G207" s="3" t="s">
        <v>16576</v>
      </c>
      <c r="H207" s="3" t="s">
        <v>17585</v>
      </c>
      <c r="I207" s="3" t="s">
        <v>17586</v>
      </c>
      <c r="J207" s="5" t="s">
        <v>18377</v>
      </c>
      <c r="L207" s="3" t="s">
        <v>18233</v>
      </c>
      <c r="O207" s="31">
        <v>46044.81655092593</v>
      </c>
      <c r="P207" s="31">
        <v>46045.44777777778</v>
      </c>
      <c r="Q207" s="31">
        <v>46045.44777777778</v>
      </c>
      <c r="R207" s="3" t="s">
        <v>18205</v>
      </c>
    </row>
    <row r="208">
      <c r="A208" s="3" t="s">
        <v>18378</v>
      </c>
      <c r="B208" s="3" t="s">
        <v>17581</v>
      </c>
      <c r="C208" s="20">
        <v>400.0</v>
      </c>
      <c r="D208" s="3" t="s">
        <v>18222</v>
      </c>
      <c r="E208" s="3" t="s">
        <v>18255</v>
      </c>
      <c r="F208" s="3" t="s">
        <v>17584</v>
      </c>
      <c r="G208" s="3" t="s">
        <v>16565</v>
      </c>
      <c r="H208" s="3" t="s">
        <v>17585</v>
      </c>
      <c r="I208" s="3" t="s">
        <v>17586</v>
      </c>
      <c r="J208" s="5" t="s">
        <v>18379</v>
      </c>
      <c r="L208" s="3" t="s">
        <v>18233</v>
      </c>
      <c r="O208" s="31">
        <v>46044.81657407407</v>
      </c>
      <c r="P208" s="31">
        <v>46045.44853009259</v>
      </c>
      <c r="Q208" s="31">
        <v>46045.44853009259</v>
      </c>
      <c r="R208" s="3" t="s">
        <v>18225</v>
      </c>
    </row>
    <row r="209">
      <c r="A209" s="3" t="s">
        <v>18380</v>
      </c>
      <c r="B209" s="3" t="s">
        <v>17581</v>
      </c>
      <c r="C209" s="20">
        <v>401.0</v>
      </c>
      <c r="D209" s="3" t="s">
        <v>18227</v>
      </c>
      <c r="E209" s="3" t="s">
        <v>18258</v>
      </c>
      <c r="F209" s="3" t="s">
        <v>17584</v>
      </c>
      <c r="G209" s="3" t="s">
        <v>16565</v>
      </c>
      <c r="H209" s="3" t="s">
        <v>17585</v>
      </c>
      <c r="I209" s="3" t="s">
        <v>17586</v>
      </c>
      <c r="J209" s="5" t="s">
        <v>18381</v>
      </c>
      <c r="L209" s="3" t="s">
        <v>18233</v>
      </c>
      <c r="O209" s="31">
        <v>46044.81659722222</v>
      </c>
      <c r="P209" s="31">
        <v>46045.449270833335</v>
      </c>
      <c r="Q209" s="31">
        <v>46045.449270833335</v>
      </c>
      <c r="R209" s="3" t="s">
        <v>18230</v>
      </c>
    </row>
    <row r="210">
      <c r="A210" s="3" t="s">
        <v>18382</v>
      </c>
      <c r="B210" s="3" t="s">
        <v>17581</v>
      </c>
      <c r="C210" s="20">
        <v>402.0</v>
      </c>
      <c r="D210" s="3" t="s">
        <v>18207</v>
      </c>
      <c r="E210" s="3" t="s">
        <v>18261</v>
      </c>
      <c r="F210" s="3" t="s">
        <v>17584</v>
      </c>
      <c r="G210" s="3" t="s">
        <v>16569</v>
      </c>
      <c r="H210" s="3" t="s">
        <v>17585</v>
      </c>
      <c r="I210" s="3" t="s">
        <v>17586</v>
      </c>
      <c r="J210" s="5" t="s">
        <v>18383</v>
      </c>
      <c r="L210" s="3" t="s">
        <v>18233</v>
      </c>
      <c r="O210" s="31">
        <v>46044.81662037037</v>
      </c>
      <c r="P210" s="31">
        <v>46045.450011574074</v>
      </c>
      <c r="Q210" s="31">
        <v>46045.450011574074</v>
      </c>
      <c r="R210" s="3" t="s">
        <v>18210</v>
      </c>
    </row>
    <row r="211">
      <c r="A211" s="3" t="s">
        <v>18384</v>
      </c>
      <c r="B211" s="3" t="s">
        <v>17581</v>
      </c>
      <c r="C211" s="20">
        <v>403.0</v>
      </c>
      <c r="D211" s="3" t="s">
        <v>18212</v>
      </c>
      <c r="E211" s="3" t="s">
        <v>18264</v>
      </c>
      <c r="F211" s="3" t="s">
        <v>17584</v>
      </c>
      <c r="G211" s="3" t="s">
        <v>16569</v>
      </c>
      <c r="H211" s="3" t="s">
        <v>17585</v>
      </c>
      <c r="I211" s="3" t="s">
        <v>17586</v>
      </c>
      <c r="J211" s="5" t="s">
        <v>18385</v>
      </c>
      <c r="L211" s="3" t="s">
        <v>18233</v>
      </c>
      <c r="O211" s="31">
        <v>46044.81664351852</v>
      </c>
      <c r="P211" s="31">
        <v>46045.45075231481</v>
      </c>
      <c r="Q211" s="31">
        <v>46045.45075231481</v>
      </c>
      <c r="R211" s="3" t="s">
        <v>18215</v>
      </c>
    </row>
    <row r="212">
      <c r="A212" s="3" t="s">
        <v>18386</v>
      </c>
      <c r="B212" s="3" t="s">
        <v>17581</v>
      </c>
      <c r="C212" s="20">
        <v>420.0</v>
      </c>
      <c r="D212" s="3" t="s">
        <v>18217</v>
      </c>
      <c r="E212" s="3" t="s">
        <v>18249</v>
      </c>
      <c r="F212" s="3" t="s">
        <v>17584</v>
      </c>
      <c r="G212" s="3" t="s">
        <v>16576</v>
      </c>
      <c r="H212" s="3" t="s">
        <v>17585</v>
      </c>
      <c r="I212" s="3" t="s">
        <v>17586</v>
      </c>
      <c r="J212" s="5" t="s">
        <v>18387</v>
      </c>
      <c r="L212" s="3" t="s">
        <v>18233</v>
      </c>
      <c r="O212" s="31">
        <v>46044.827256944445</v>
      </c>
      <c r="P212" s="31">
        <v>46045.44701388889</v>
      </c>
      <c r="Q212" s="31">
        <v>46045.44701388889</v>
      </c>
      <c r="R212" s="3" t="s">
        <v>18220</v>
      </c>
    </row>
    <row r="213">
      <c r="A213" s="3" t="s">
        <v>18388</v>
      </c>
      <c r="B213" s="3" t="s">
        <v>17581</v>
      </c>
      <c r="C213" s="20">
        <v>421.0</v>
      </c>
      <c r="D213" s="3" t="s">
        <v>18201</v>
      </c>
      <c r="E213" s="3" t="s">
        <v>18252</v>
      </c>
      <c r="F213" s="3" t="s">
        <v>17584</v>
      </c>
      <c r="G213" s="3" t="s">
        <v>16576</v>
      </c>
      <c r="H213" s="3" t="s">
        <v>17585</v>
      </c>
      <c r="I213" s="3" t="s">
        <v>17586</v>
      </c>
      <c r="J213" s="5" t="s">
        <v>18389</v>
      </c>
      <c r="L213" s="3" t="s">
        <v>18233</v>
      </c>
      <c r="O213" s="31">
        <v>46044.82729166667</v>
      </c>
      <c r="P213" s="31">
        <v>46045.44778935185</v>
      </c>
      <c r="Q213" s="31">
        <v>46045.44778935185</v>
      </c>
      <c r="R213" s="3" t="s">
        <v>18205</v>
      </c>
    </row>
    <row r="214">
      <c r="A214" s="3" t="s">
        <v>18390</v>
      </c>
      <c r="B214" s="3" t="s">
        <v>17581</v>
      </c>
      <c r="C214" s="20">
        <v>422.0</v>
      </c>
      <c r="D214" s="3" t="s">
        <v>18222</v>
      </c>
      <c r="E214" s="3" t="s">
        <v>18255</v>
      </c>
      <c r="F214" s="3" t="s">
        <v>17584</v>
      </c>
      <c r="G214" s="3" t="s">
        <v>16565</v>
      </c>
      <c r="H214" s="3" t="s">
        <v>17585</v>
      </c>
      <c r="I214" s="3" t="s">
        <v>17586</v>
      </c>
      <c r="J214" s="5" t="s">
        <v>18391</v>
      </c>
      <c r="L214" s="3" t="s">
        <v>18233</v>
      </c>
      <c r="O214" s="31">
        <v>46044.827314814815</v>
      </c>
      <c r="P214" s="31">
        <v>46045.44853009259</v>
      </c>
      <c r="Q214" s="31">
        <v>46045.44853009259</v>
      </c>
      <c r="R214" s="3" t="s">
        <v>18225</v>
      </c>
    </row>
    <row r="215">
      <c r="A215" s="3" t="s">
        <v>18392</v>
      </c>
      <c r="B215" s="3" t="s">
        <v>17581</v>
      </c>
      <c r="C215" s="20">
        <v>423.0</v>
      </c>
      <c r="D215" s="3" t="s">
        <v>18227</v>
      </c>
      <c r="E215" s="3" t="s">
        <v>18258</v>
      </c>
      <c r="F215" s="3" t="s">
        <v>17584</v>
      </c>
      <c r="G215" s="3" t="s">
        <v>16565</v>
      </c>
      <c r="H215" s="3" t="s">
        <v>17585</v>
      </c>
      <c r="I215" s="3" t="s">
        <v>17586</v>
      </c>
      <c r="J215" s="5" t="s">
        <v>18393</v>
      </c>
      <c r="L215" s="3" t="s">
        <v>18233</v>
      </c>
      <c r="O215" s="31">
        <v>46044.82733796297</v>
      </c>
      <c r="P215" s="31">
        <v>46045.44928240741</v>
      </c>
      <c r="Q215" s="31">
        <v>46045.44928240741</v>
      </c>
      <c r="R215" s="3" t="s">
        <v>18230</v>
      </c>
    </row>
    <row r="216">
      <c r="A216" s="3" t="s">
        <v>18394</v>
      </c>
      <c r="B216" s="3" t="s">
        <v>17581</v>
      </c>
      <c r="C216" s="20">
        <v>424.0</v>
      </c>
      <c r="D216" s="3" t="s">
        <v>18207</v>
      </c>
      <c r="E216" s="3" t="s">
        <v>18261</v>
      </c>
      <c r="F216" s="3" t="s">
        <v>17584</v>
      </c>
      <c r="G216" s="3" t="s">
        <v>16569</v>
      </c>
      <c r="H216" s="3" t="s">
        <v>17585</v>
      </c>
      <c r="I216" s="3" t="s">
        <v>17586</v>
      </c>
      <c r="J216" s="5" t="s">
        <v>18395</v>
      </c>
      <c r="L216" s="3" t="s">
        <v>18233</v>
      </c>
      <c r="O216" s="31">
        <v>46044.82736111111</v>
      </c>
      <c r="P216" s="31">
        <v>46045.45002314815</v>
      </c>
      <c r="Q216" s="31">
        <v>46045.45002314815</v>
      </c>
      <c r="R216" s="3" t="s">
        <v>18210</v>
      </c>
    </row>
    <row r="217">
      <c r="A217" s="3" t="s">
        <v>18396</v>
      </c>
      <c r="B217" s="3" t="s">
        <v>17581</v>
      </c>
      <c r="C217" s="20">
        <v>425.0</v>
      </c>
      <c r="D217" s="3" t="s">
        <v>18212</v>
      </c>
      <c r="E217" s="3" t="s">
        <v>18264</v>
      </c>
      <c r="F217" s="3" t="s">
        <v>17584</v>
      </c>
      <c r="G217" s="3" t="s">
        <v>16569</v>
      </c>
      <c r="H217" s="3" t="s">
        <v>17585</v>
      </c>
      <c r="I217" s="3" t="s">
        <v>17586</v>
      </c>
      <c r="J217" s="5" t="s">
        <v>18397</v>
      </c>
      <c r="L217" s="3" t="s">
        <v>18233</v>
      </c>
      <c r="O217" s="31">
        <v>46044.82738425926</v>
      </c>
      <c r="P217" s="31">
        <v>46045.45076388889</v>
      </c>
      <c r="Q217" s="31">
        <v>46045.45076388889</v>
      </c>
      <c r="R217" s="3" t="s">
        <v>18215</v>
      </c>
    </row>
    <row r="218">
      <c r="A218" s="3" t="s">
        <v>18398</v>
      </c>
      <c r="B218" s="3" t="s">
        <v>17581</v>
      </c>
      <c r="C218" s="20">
        <v>442.0</v>
      </c>
      <c r="D218" s="3" t="s">
        <v>18217</v>
      </c>
      <c r="E218" s="3" t="s">
        <v>18249</v>
      </c>
      <c r="F218" s="3" t="s">
        <v>17584</v>
      </c>
      <c r="G218" s="3" t="s">
        <v>16576</v>
      </c>
      <c r="H218" s="3" t="s">
        <v>17585</v>
      </c>
      <c r="I218" s="3" t="s">
        <v>17586</v>
      </c>
      <c r="J218" s="5" t="s">
        <v>18399</v>
      </c>
      <c r="L218" s="3" t="s">
        <v>18233</v>
      </c>
      <c r="O218" s="31">
        <v>46044.83740740741</v>
      </c>
      <c r="P218" s="31">
        <v>46045.44702546296</v>
      </c>
      <c r="Q218" s="31">
        <v>46045.44702546296</v>
      </c>
      <c r="R218" s="3" t="s">
        <v>18220</v>
      </c>
    </row>
    <row r="219">
      <c r="A219" s="3" t="s">
        <v>18400</v>
      </c>
      <c r="B219" s="3" t="s">
        <v>17581</v>
      </c>
      <c r="C219" s="20">
        <v>443.0</v>
      </c>
      <c r="D219" s="3" t="s">
        <v>18201</v>
      </c>
      <c r="E219" s="3" t="s">
        <v>18252</v>
      </c>
      <c r="F219" s="3" t="s">
        <v>17584</v>
      </c>
      <c r="G219" s="3" t="s">
        <v>16576</v>
      </c>
      <c r="H219" s="3" t="s">
        <v>17585</v>
      </c>
      <c r="I219" s="3" t="s">
        <v>17586</v>
      </c>
      <c r="J219" s="5" t="s">
        <v>18401</v>
      </c>
      <c r="L219" s="3" t="s">
        <v>18233</v>
      </c>
      <c r="O219" s="31">
        <v>46044.837430555555</v>
      </c>
      <c r="P219" s="31">
        <v>46045.447800925926</v>
      </c>
      <c r="Q219" s="31">
        <v>46045.447800925926</v>
      </c>
      <c r="R219" s="3" t="s">
        <v>18205</v>
      </c>
    </row>
    <row r="220">
      <c r="A220" s="3" t="s">
        <v>18402</v>
      </c>
      <c r="B220" s="3" t="s">
        <v>17581</v>
      </c>
      <c r="C220" s="20">
        <v>444.0</v>
      </c>
      <c r="D220" s="3" t="s">
        <v>18222</v>
      </c>
      <c r="E220" s="3" t="s">
        <v>18255</v>
      </c>
      <c r="F220" s="3" t="s">
        <v>17584</v>
      </c>
      <c r="G220" s="3" t="s">
        <v>16565</v>
      </c>
      <c r="H220" s="3" t="s">
        <v>17585</v>
      </c>
      <c r="I220" s="3" t="s">
        <v>17586</v>
      </c>
      <c r="J220" s="5" t="s">
        <v>18403</v>
      </c>
      <c r="L220" s="3" t="s">
        <v>18233</v>
      </c>
      <c r="O220" s="31">
        <v>46044.83746527778</v>
      </c>
      <c r="P220" s="31">
        <v>46045.44854166667</v>
      </c>
      <c r="Q220" s="31">
        <v>46045.44854166667</v>
      </c>
      <c r="R220" s="3" t="s">
        <v>18225</v>
      </c>
    </row>
    <row r="221">
      <c r="A221" s="3" t="s">
        <v>18404</v>
      </c>
      <c r="B221" s="3" t="s">
        <v>17581</v>
      </c>
      <c r="C221" s="20">
        <v>445.0</v>
      </c>
      <c r="D221" s="3" t="s">
        <v>18227</v>
      </c>
      <c r="E221" s="3" t="s">
        <v>18258</v>
      </c>
      <c r="F221" s="3" t="s">
        <v>17584</v>
      </c>
      <c r="G221" s="3" t="s">
        <v>16565</v>
      </c>
      <c r="H221" s="3" t="s">
        <v>17585</v>
      </c>
      <c r="I221" s="3" t="s">
        <v>17586</v>
      </c>
      <c r="J221" s="5" t="s">
        <v>18405</v>
      </c>
      <c r="L221" s="3" t="s">
        <v>18233</v>
      </c>
      <c r="O221" s="31">
        <v>46044.837488425925</v>
      </c>
      <c r="P221" s="31">
        <v>46045.44929398148</v>
      </c>
      <c r="Q221" s="31">
        <v>46045.44929398148</v>
      </c>
      <c r="R221" s="3" t="s">
        <v>18230</v>
      </c>
    </row>
    <row r="222">
      <c r="A222" s="3" t="s">
        <v>18406</v>
      </c>
      <c r="B222" s="3" t="s">
        <v>17581</v>
      </c>
      <c r="C222" s="20">
        <v>446.0</v>
      </c>
      <c r="D222" s="3" t="s">
        <v>18207</v>
      </c>
      <c r="E222" s="3" t="s">
        <v>18261</v>
      </c>
      <c r="F222" s="3" t="s">
        <v>17584</v>
      </c>
      <c r="G222" s="3" t="s">
        <v>16569</v>
      </c>
      <c r="H222" s="3" t="s">
        <v>17585</v>
      </c>
      <c r="I222" s="3" t="s">
        <v>17586</v>
      </c>
      <c r="J222" s="5" t="s">
        <v>18407</v>
      </c>
      <c r="L222" s="3" t="s">
        <v>18233</v>
      </c>
      <c r="O222" s="31">
        <v>46044.83751157408</v>
      </c>
      <c r="P222" s="31">
        <v>46045.45003472222</v>
      </c>
      <c r="Q222" s="31">
        <v>46045.45003472222</v>
      </c>
      <c r="R222" s="3" t="s">
        <v>18210</v>
      </c>
    </row>
    <row r="223">
      <c r="A223" s="3" t="s">
        <v>18408</v>
      </c>
      <c r="B223" s="3" t="s">
        <v>17581</v>
      </c>
      <c r="C223" s="20">
        <v>447.0</v>
      </c>
      <c r="D223" s="3" t="s">
        <v>18212</v>
      </c>
      <c r="E223" s="3" t="s">
        <v>18264</v>
      </c>
      <c r="F223" s="3" t="s">
        <v>17584</v>
      </c>
      <c r="G223" s="3" t="s">
        <v>16569</v>
      </c>
      <c r="H223" s="3" t="s">
        <v>17585</v>
      </c>
      <c r="I223" s="3" t="s">
        <v>17586</v>
      </c>
      <c r="J223" s="5" t="s">
        <v>18409</v>
      </c>
      <c r="L223" s="3" t="s">
        <v>18233</v>
      </c>
      <c r="O223" s="31">
        <v>46044.83753472222</v>
      </c>
      <c r="P223" s="31">
        <v>46045.45076388889</v>
      </c>
      <c r="Q223" s="31">
        <v>46045.45076388889</v>
      </c>
      <c r="R223" s="3" t="s">
        <v>18215</v>
      </c>
    </row>
    <row r="224">
      <c r="A224" s="3" t="s">
        <v>18410</v>
      </c>
      <c r="B224" s="3" t="s">
        <v>17581</v>
      </c>
      <c r="C224" s="20">
        <v>464.0</v>
      </c>
      <c r="D224" s="3" t="s">
        <v>18217</v>
      </c>
      <c r="E224" s="3" t="s">
        <v>18249</v>
      </c>
      <c r="F224" s="3" t="s">
        <v>17584</v>
      </c>
      <c r="G224" s="3" t="s">
        <v>16576</v>
      </c>
      <c r="H224" s="3" t="s">
        <v>17585</v>
      </c>
      <c r="I224" s="3" t="s">
        <v>17586</v>
      </c>
      <c r="J224" s="5" t="s">
        <v>18411</v>
      </c>
      <c r="L224" s="3" t="s">
        <v>18233</v>
      </c>
      <c r="O224" s="31">
        <v>46044.848078703704</v>
      </c>
      <c r="P224" s="31">
        <v>46045.44703703704</v>
      </c>
      <c r="Q224" s="31">
        <v>46045.44703703704</v>
      </c>
      <c r="R224" s="3" t="s">
        <v>18220</v>
      </c>
    </row>
    <row r="225">
      <c r="A225" s="3" t="s">
        <v>18412</v>
      </c>
      <c r="B225" s="3" t="s">
        <v>17581</v>
      </c>
      <c r="C225" s="20">
        <v>465.0</v>
      </c>
      <c r="D225" s="3" t="s">
        <v>18201</v>
      </c>
      <c r="E225" s="3" t="s">
        <v>18252</v>
      </c>
      <c r="F225" s="3" t="s">
        <v>17584</v>
      </c>
      <c r="G225" s="3" t="s">
        <v>16576</v>
      </c>
      <c r="H225" s="3" t="s">
        <v>17585</v>
      </c>
      <c r="I225" s="3" t="s">
        <v>17586</v>
      </c>
      <c r="J225" s="5" t="s">
        <v>18413</v>
      </c>
      <c r="L225" s="3" t="s">
        <v>18233</v>
      </c>
      <c r="O225" s="31">
        <v>46044.84810185185</v>
      </c>
      <c r="P225" s="31">
        <v>46045.4478125</v>
      </c>
      <c r="Q225" s="31">
        <v>46045.4478125</v>
      </c>
      <c r="R225" s="3" t="s">
        <v>18205</v>
      </c>
    </row>
    <row r="226">
      <c r="A226" s="3" t="s">
        <v>18414</v>
      </c>
      <c r="B226" s="3" t="s">
        <v>17581</v>
      </c>
      <c r="C226" s="20">
        <v>466.0</v>
      </c>
      <c r="D226" s="3" t="s">
        <v>18222</v>
      </c>
      <c r="E226" s="3" t="s">
        <v>18255</v>
      </c>
      <c r="F226" s="3" t="s">
        <v>17584</v>
      </c>
      <c r="G226" s="3" t="s">
        <v>16565</v>
      </c>
      <c r="H226" s="3" t="s">
        <v>17585</v>
      </c>
      <c r="I226" s="3" t="s">
        <v>17586</v>
      </c>
      <c r="J226" s="5" t="s">
        <v>18415</v>
      </c>
      <c r="L226" s="3" t="s">
        <v>18233</v>
      </c>
      <c r="O226" s="31">
        <v>46044.848125000004</v>
      </c>
      <c r="P226" s="31">
        <v>46045.44855324074</v>
      </c>
      <c r="Q226" s="31">
        <v>46045.44855324074</v>
      </c>
      <c r="R226" s="3" t="s">
        <v>18225</v>
      </c>
    </row>
    <row r="227">
      <c r="A227" s="3" t="s">
        <v>18416</v>
      </c>
      <c r="B227" s="3" t="s">
        <v>17581</v>
      </c>
      <c r="C227" s="20">
        <v>467.0</v>
      </c>
      <c r="D227" s="3" t="s">
        <v>18227</v>
      </c>
      <c r="E227" s="3" t="s">
        <v>18258</v>
      </c>
      <c r="F227" s="3" t="s">
        <v>17584</v>
      </c>
      <c r="G227" s="3" t="s">
        <v>16565</v>
      </c>
      <c r="H227" s="3" t="s">
        <v>17585</v>
      </c>
      <c r="I227" s="3" t="s">
        <v>17586</v>
      </c>
      <c r="J227" s="5" t="s">
        <v>18417</v>
      </c>
      <c r="L227" s="3" t="s">
        <v>18233</v>
      </c>
      <c r="O227" s="31">
        <v>46044.84814814814</v>
      </c>
      <c r="P227" s="31">
        <v>46045.44930555555</v>
      </c>
      <c r="Q227" s="31">
        <v>46045.44930555555</v>
      </c>
      <c r="R227" s="3" t="s">
        <v>18230</v>
      </c>
    </row>
    <row r="228">
      <c r="A228" s="3" t="s">
        <v>18418</v>
      </c>
      <c r="B228" s="3" t="s">
        <v>17581</v>
      </c>
      <c r="C228" s="20">
        <v>468.0</v>
      </c>
      <c r="D228" s="3" t="s">
        <v>18207</v>
      </c>
      <c r="E228" s="3" t="s">
        <v>18261</v>
      </c>
      <c r="F228" s="3" t="s">
        <v>17584</v>
      </c>
      <c r="G228" s="3" t="s">
        <v>16569</v>
      </c>
      <c r="H228" s="3" t="s">
        <v>17585</v>
      </c>
      <c r="I228" s="3" t="s">
        <v>17586</v>
      </c>
      <c r="J228" s="5" t="s">
        <v>18419</v>
      </c>
      <c r="L228" s="3" t="s">
        <v>18233</v>
      </c>
      <c r="O228" s="31">
        <v>46044.8481712963</v>
      </c>
      <c r="P228" s="31">
        <v>46045.4500462963</v>
      </c>
      <c r="Q228" s="31">
        <v>46045.4500462963</v>
      </c>
      <c r="R228" s="3" t="s">
        <v>18210</v>
      </c>
    </row>
    <row r="229">
      <c r="A229" s="3" t="s">
        <v>18420</v>
      </c>
      <c r="B229" s="3" t="s">
        <v>17581</v>
      </c>
      <c r="C229" s="20">
        <v>469.0</v>
      </c>
      <c r="D229" s="3" t="s">
        <v>18212</v>
      </c>
      <c r="E229" s="3" t="s">
        <v>18264</v>
      </c>
      <c r="F229" s="3" t="s">
        <v>17584</v>
      </c>
      <c r="G229" s="3" t="s">
        <v>16569</v>
      </c>
      <c r="H229" s="3" t="s">
        <v>17585</v>
      </c>
      <c r="I229" s="3" t="s">
        <v>17586</v>
      </c>
      <c r="J229" s="5" t="s">
        <v>18421</v>
      </c>
      <c r="L229" s="3" t="s">
        <v>18233</v>
      </c>
      <c r="O229" s="31">
        <v>46044.84819444444</v>
      </c>
      <c r="P229" s="31">
        <v>46045.45077546296</v>
      </c>
      <c r="Q229" s="31">
        <v>46045.45077546296</v>
      </c>
      <c r="R229" s="3" t="s">
        <v>18215</v>
      </c>
    </row>
    <row r="230">
      <c r="A230" s="3" t="s">
        <v>18422</v>
      </c>
      <c r="B230" s="3" t="s">
        <v>17581</v>
      </c>
      <c r="C230" s="20">
        <v>486.0</v>
      </c>
      <c r="D230" s="3" t="s">
        <v>18217</v>
      </c>
      <c r="E230" s="3" t="s">
        <v>18249</v>
      </c>
      <c r="F230" s="3" t="s">
        <v>17584</v>
      </c>
      <c r="G230" s="3" t="s">
        <v>16576</v>
      </c>
      <c r="H230" s="3" t="s">
        <v>17585</v>
      </c>
      <c r="I230" s="3" t="s">
        <v>17586</v>
      </c>
      <c r="J230" s="5" t="s">
        <v>18423</v>
      </c>
      <c r="L230" s="3" t="s">
        <v>18233</v>
      </c>
      <c r="O230" s="31">
        <v>46044.8583912037</v>
      </c>
      <c r="P230" s="31">
        <v>46045.44704861111</v>
      </c>
      <c r="Q230" s="31">
        <v>46045.44704861111</v>
      </c>
      <c r="R230" s="3" t="s">
        <v>18220</v>
      </c>
    </row>
    <row r="231">
      <c r="A231" s="3" t="s">
        <v>18424</v>
      </c>
      <c r="B231" s="3" t="s">
        <v>17581</v>
      </c>
      <c r="C231" s="20">
        <v>487.0</v>
      </c>
      <c r="D231" s="3" t="s">
        <v>18201</v>
      </c>
      <c r="E231" s="3" t="s">
        <v>18252</v>
      </c>
      <c r="F231" s="3" t="s">
        <v>17584</v>
      </c>
      <c r="G231" s="3" t="s">
        <v>16576</v>
      </c>
      <c r="H231" s="3" t="s">
        <v>17585</v>
      </c>
      <c r="I231" s="3" t="s">
        <v>17586</v>
      </c>
      <c r="J231" s="5" t="s">
        <v>18425</v>
      </c>
      <c r="L231" s="3" t="s">
        <v>18233</v>
      </c>
      <c r="O231" s="31">
        <v>46044.85841435185</v>
      </c>
      <c r="P231" s="31">
        <v>46045.44782407407</v>
      </c>
      <c r="Q231" s="31">
        <v>46045.4478125</v>
      </c>
      <c r="R231" s="3" t="s">
        <v>18205</v>
      </c>
    </row>
    <row r="232">
      <c r="A232" s="3" t="s">
        <v>18426</v>
      </c>
      <c r="B232" s="3" t="s">
        <v>17581</v>
      </c>
      <c r="C232" s="20">
        <v>488.0</v>
      </c>
      <c r="D232" s="3" t="s">
        <v>18222</v>
      </c>
      <c r="E232" s="3" t="s">
        <v>18255</v>
      </c>
      <c r="F232" s="3" t="s">
        <v>17584</v>
      </c>
      <c r="G232" s="3" t="s">
        <v>16565</v>
      </c>
      <c r="H232" s="3" t="s">
        <v>17585</v>
      </c>
      <c r="I232" s="3" t="s">
        <v>17586</v>
      </c>
      <c r="J232" s="5" t="s">
        <v>18427</v>
      </c>
      <c r="L232" s="3" t="s">
        <v>18233</v>
      </c>
      <c r="O232" s="31">
        <v>46044.85842592592</v>
      </c>
      <c r="P232" s="31">
        <v>46045.44856481481</v>
      </c>
      <c r="Q232" s="31">
        <v>46045.44856481481</v>
      </c>
      <c r="R232" s="3" t="s">
        <v>18225</v>
      </c>
    </row>
    <row r="233">
      <c r="A233" s="3" t="s">
        <v>18428</v>
      </c>
      <c r="B233" s="3" t="s">
        <v>17581</v>
      </c>
      <c r="C233" s="20">
        <v>489.0</v>
      </c>
      <c r="D233" s="3" t="s">
        <v>18227</v>
      </c>
      <c r="E233" s="3" t="s">
        <v>18258</v>
      </c>
      <c r="F233" s="3" t="s">
        <v>17584</v>
      </c>
      <c r="G233" s="3" t="s">
        <v>16565</v>
      </c>
      <c r="H233" s="3" t="s">
        <v>17585</v>
      </c>
      <c r="I233" s="3" t="s">
        <v>17586</v>
      </c>
      <c r="J233" s="5" t="s">
        <v>18429</v>
      </c>
      <c r="L233" s="3" t="s">
        <v>18233</v>
      </c>
      <c r="O233" s="31">
        <v>46044.858449074076</v>
      </c>
      <c r="P233" s="31">
        <v>46045.44930555555</v>
      </c>
      <c r="Q233" s="31">
        <v>46045.44930555555</v>
      </c>
      <c r="R233" s="3" t="s">
        <v>18230</v>
      </c>
    </row>
    <row r="234">
      <c r="A234" s="3" t="s">
        <v>18430</v>
      </c>
      <c r="B234" s="3" t="s">
        <v>17581</v>
      </c>
      <c r="C234" s="20">
        <v>490.0</v>
      </c>
      <c r="D234" s="3" t="s">
        <v>18207</v>
      </c>
      <c r="E234" s="3" t="s">
        <v>18261</v>
      </c>
      <c r="F234" s="3" t="s">
        <v>17584</v>
      </c>
      <c r="G234" s="3" t="s">
        <v>16569</v>
      </c>
      <c r="H234" s="3" t="s">
        <v>17585</v>
      </c>
      <c r="I234" s="3" t="s">
        <v>17586</v>
      </c>
      <c r="J234" s="5" t="s">
        <v>18431</v>
      </c>
      <c r="L234" s="3" t="s">
        <v>18233</v>
      </c>
      <c r="O234" s="31">
        <v>46044.85847222222</v>
      </c>
      <c r="P234" s="31">
        <v>46045.4500462963</v>
      </c>
      <c r="Q234" s="31">
        <v>46045.4500462963</v>
      </c>
      <c r="R234" s="3" t="s">
        <v>18210</v>
      </c>
    </row>
    <row r="235">
      <c r="A235" s="3" t="s">
        <v>18432</v>
      </c>
      <c r="B235" s="3" t="s">
        <v>17581</v>
      </c>
      <c r="C235" s="20">
        <v>491.0</v>
      </c>
      <c r="D235" s="3" t="s">
        <v>18212</v>
      </c>
      <c r="E235" s="3" t="s">
        <v>18264</v>
      </c>
      <c r="F235" s="3" t="s">
        <v>17584</v>
      </c>
      <c r="G235" s="3" t="s">
        <v>16569</v>
      </c>
      <c r="H235" s="3" t="s">
        <v>17585</v>
      </c>
      <c r="I235" s="3" t="s">
        <v>17586</v>
      </c>
      <c r="J235" s="5" t="s">
        <v>18433</v>
      </c>
      <c r="L235" s="3" t="s">
        <v>18233</v>
      </c>
      <c r="O235" s="31">
        <v>46044.85849537037</v>
      </c>
      <c r="P235" s="31">
        <v>46045.450787037036</v>
      </c>
      <c r="Q235" s="31">
        <v>46045.450787037036</v>
      </c>
      <c r="R235" s="3" t="s">
        <v>18215</v>
      </c>
    </row>
    <row r="236">
      <c r="A236" s="3" t="s">
        <v>18434</v>
      </c>
      <c r="B236" s="3" t="s">
        <v>17581</v>
      </c>
      <c r="C236" s="20">
        <v>508.0</v>
      </c>
      <c r="D236" s="3" t="s">
        <v>18217</v>
      </c>
      <c r="E236" s="3" t="s">
        <v>18249</v>
      </c>
      <c r="F236" s="3" t="s">
        <v>17584</v>
      </c>
      <c r="G236" s="3" t="s">
        <v>16576</v>
      </c>
      <c r="H236" s="3" t="s">
        <v>17585</v>
      </c>
      <c r="I236" s="3" t="s">
        <v>17586</v>
      </c>
      <c r="J236" s="5" t="s">
        <v>18435</v>
      </c>
      <c r="L236" s="3" t="s">
        <v>18233</v>
      </c>
      <c r="O236" s="31">
        <v>46044.868680555555</v>
      </c>
      <c r="P236" s="31">
        <v>46045.447060185186</v>
      </c>
      <c r="Q236" s="31">
        <v>46045.447060185186</v>
      </c>
      <c r="R236" s="3" t="s">
        <v>18220</v>
      </c>
    </row>
    <row r="237">
      <c r="A237" s="3" t="s">
        <v>18436</v>
      </c>
      <c r="B237" s="3" t="s">
        <v>17581</v>
      </c>
      <c r="C237" s="20">
        <v>509.0</v>
      </c>
      <c r="D237" s="3" t="s">
        <v>18201</v>
      </c>
      <c r="E237" s="3" t="s">
        <v>18252</v>
      </c>
      <c r="F237" s="3" t="s">
        <v>17584</v>
      </c>
      <c r="G237" s="3" t="s">
        <v>16576</v>
      </c>
      <c r="H237" s="3" t="s">
        <v>17585</v>
      </c>
      <c r="I237" s="3" t="s">
        <v>17586</v>
      </c>
      <c r="J237" s="5" t="s">
        <v>18437</v>
      </c>
      <c r="L237" s="3" t="s">
        <v>18233</v>
      </c>
      <c r="O237" s="31">
        <v>46044.8687037037</v>
      </c>
      <c r="P237" s="31">
        <v>46045.44782407407</v>
      </c>
      <c r="Q237" s="31">
        <v>46045.44782407407</v>
      </c>
      <c r="R237" s="3" t="s">
        <v>18205</v>
      </c>
    </row>
    <row r="238">
      <c r="A238" s="3" t="s">
        <v>18438</v>
      </c>
      <c r="B238" s="3" t="s">
        <v>17581</v>
      </c>
      <c r="C238" s="20">
        <v>510.0</v>
      </c>
      <c r="D238" s="3" t="s">
        <v>18222</v>
      </c>
      <c r="E238" s="3" t="s">
        <v>18255</v>
      </c>
      <c r="F238" s="3" t="s">
        <v>17584</v>
      </c>
      <c r="G238" s="3" t="s">
        <v>16565</v>
      </c>
      <c r="H238" s="3" t="s">
        <v>17585</v>
      </c>
      <c r="I238" s="3" t="s">
        <v>17586</v>
      </c>
      <c r="J238" s="5" t="s">
        <v>18439</v>
      </c>
      <c r="L238" s="3" t="s">
        <v>18233</v>
      </c>
      <c r="O238" s="31">
        <v>46044.86875</v>
      </c>
      <c r="P238" s="31">
        <v>46045.44857638889</v>
      </c>
      <c r="Q238" s="31">
        <v>46045.44857638889</v>
      </c>
      <c r="R238" s="3" t="s">
        <v>18225</v>
      </c>
    </row>
    <row r="239">
      <c r="A239" s="3" t="s">
        <v>18440</v>
      </c>
      <c r="B239" s="3" t="s">
        <v>17581</v>
      </c>
      <c r="C239" s="20">
        <v>511.0</v>
      </c>
      <c r="D239" s="3" t="s">
        <v>18227</v>
      </c>
      <c r="E239" s="3" t="s">
        <v>18258</v>
      </c>
      <c r="F239" s="3" t="s">
        <v>17584</v>
      </c>
      <c r="G239" s="3" t="s">
        <v>16565</v>
      </c>
      <c r="H239" s="3" t="s">
        <v>17585</v>
      </c>
      <c r="I239" s="3" t="s">
        <v>17586</v>
      </c>
      <c r="J239" s="5" t="s">
        <v>18441</v>
      </c>
      <c r="L239" s="3" t="s">
        <v>18233</v>
      </c>
      <c r="O239" s="31">
        <v>46044.86877314815</v>
      </c>
      <c r="P239" s="31">
        <v>46045.449317129634</v>
      </c>
      <c r="Q239" s="31">
        <v>46045.449317129634</v>
      </c>
      <c r="R239" s="3" t="s">
        <v>18230</v>
      </c>
    </row>
    <row r="240">
      <c r="A240" s="3" t="s">
        <v>18442</v>
      </c>
      <c r="B240" s="3" t="s">
        <v>17581</v>
      </c>
      <c r="C240" s="20">
        <v>512.0</v>
      </c>
      <c r="D240" s="3" t="s">
        <v>18207</v>
      </c>
      <c r="E240" s="3" t="s">
        <v>18261</v>
      </c>
      <c r="F240" s="3" t="s">
        <v>17584</v>
      </c>
      <c r="G240" s="3" t="s">
        <v>16569</v>
      </c>
      <c r="H240" s="3" t="s">
        <v>17585</v>
      </c>
      <c r="I240" s="3" t="s">
        <v>17586</v>
      </c>
      <c r="J240" s="5" t="s">
        <v>18443</v>
      </c>
      <c r="L240" s="3" t="s">
        <v>18233</v>
      </c>
      <c r="O240" s="31">
        <v>46044.86878472222</v>
      </c>
      <c r="P240" s="31">
        <v>46045.450057870374</v>
      </c>
      <c r="Q240" s="31">
        <v>46045.450057870374</v>
      </c>
      <c r="R240" s="3" t="s">
        <v>18210</v>
      </c>
    </row>
    <row r="241">
      <c r="A241" s="3" t="s">
        <v>18444</v>
      </c>
      <c r="B241" s="3" t="s">
        <v>17581</v>
      </c>
      <c r="C241" s="20">
        <v>513.0</v>
      </c>
      <c r="D241" s="3" t="s">
        <v>18212</v>
      </c>
      <c r="E241" s="3" t="s">
        <v>18264</v>
      </c>
      <c r="F241" s="3" t="s">
        <v>17584</v>
      </c>
      <c r="G241" s="3" t="s">
        <v>16569</v>
      </c>
      <c r="H241" s="3" t="s">
        <v>17585</v>
      </c>
      <c r="I241" s="3" t="s">
        <v>17586</v>
      </c>
      <c r="J241" s="5" t="s">
        <v>18445</v>
      </c>
      <c r="L241" s="3" t="s">
        <v>18233</v>
      </c>
      <c r="O241" s="31">
        <v>46044.86880787037</v>
      </c>
      <c r="P241" s="31">
        <v>46045.45079861111</v>
      </c>
      <c r="Q241" s="31">
        <v>46045.45079861111</v>
      </c>
      <c r="R241" s="3" t="s">
        <v>18215</v>
      </c>
    </row>
    <row r="242">
      <c r="A242" s="3" t="s">
        <v>18446</v>
      </c>
      <c r="B242" s="3" t="s">
        <v>17581</v>
      </c>
      <c r="C242" s="20">
        <v>530.0</v>
      </c>
      <c r="D242" s="3" t="s">
        <v>18217</v>
      </c>
      <c r="E242" s="3" t="s">
        <v>18249</v>
      </c>
      <c r="F242" s="3" t="s">
        <v>17584</v>
      </c>
      <c r="G242" s="3" t="s">
        <v>16576</v>
      </c>
      <c r="H242" s="3" t="s">
        <v>17585</v>
      </c>
      <c r="I242" s="3" t="s">
        <v>17586</v>
      </c>
      <c r="J242" s="5" t="s">
        <v>18447</v>
      </c>
      <c r="L242" s="3" t="s">
        <v>18233</v>
      </c>
      <c r="O242" s="31">
        <v>46044.87940972223</v>
      </c>
      <c r="P242" s="31">
        <v>46045.44707175926</v>
      </c>
      <c r="Q242" s="31">
        <v>46045.447060185186</v>
      </c>
      <c r="R242" s="3" t="s">
        <v>18220</v>
      </c>
    </row>
    <row r="243">
      <c r="A243" s="3" t="s">
        <v>18448</v>
      </c>
      <c r="B243" s="3" t="s">
        <v>17581</v>
      </c>
      <c r="C243" s="20">
        <v>531.0</v>
      </c>
      <c r="D243" s="3" t="s">
        <v>18201</v>
      </c>
      <c r="E243" s="3" t="s">
        <v>18252</v>
      </c>
      <c r="F243" s="3" t="s">
        <v>17584</v>
      </c>
      <c r="G243" s="3" t="s">
        <v>16576</v>
      </c>
      <c r="H243" s="3" t="s">
        <v>17585</v>
      </c>
      <c r="I243" s="3" t="s">
        <v>17586</v>
      </c>
      <c r="J243" s="5" t="s">
        <v>18449</v>
      </c>
      <c r="L243" s="3" t="s">
        <v>18233</v>
      </c>
      <c r="O243" s="31">
        <v>46044.879432870366</v>
      </c>
      <c r="P243" s="31">
        <v>46045.44783564815</v>
      </c>
      <c r="Q243" s="31">
        <v>46045.44783564815</v>
      </c>
      <c r="R243" s="3" t="s">
        <v>18205</v>
      </c>
    </row>
    <row r="244">
      <c r="A244" s="3" t="s">
        <v>18450</v>
      </c>
      <c r="B244" s="3" t="s">
        <v>17581</v>
      </c>
      <c r="C244" s="20">
        <v>532.0</v>
      </c>
      <c r="D244" s="3" t="s">
        <v>18222</v>
      </c>
      <c r="E244" s="3" t="s">
        <v>18255</v>
      </c>
      <c r="F244" s="3" t="s">
        <v>17584</v>
      </c>
      <c r="G244" s="3" t="s">
        <v>16565</v>
      </c>
      <c r="H244" s="3" t="s">
        <v>17585</v>
      </c>
      <c r="I244" s="3" t="s">
        <v>17586</v>
      </c>
      <c r="J244" s="5" t="s">
        <v>18451</v>
      </c>
      <c r="L244" s="3" t="s">
        <v>18233</v>
      </c>
      <c r="O244" s="31">
        <v>46044.87946759259</v>
      </c>
      <c r="P244" s="31">
        <v>46045.448587962965</v>
      </c>
      <c r="Q244" s="31">
        <v>46045.448587962965</v>
      </c>
      <c r="R244" s="3" t="s">
        <v>18225</v>
      </c>
    </row>
    <row r="245">
      <c r="A245" s="3" t="s">
        <v>18452</v>
      </c>
      <c r="B245" s="3" t="s">
        <v>17581</v>
      </c>
      <c r="C245" s="20">
        <v>533.0</v>
      </c>
      <c r="D245" s="3" t="s">
        <v>18227</v>
      </c>
      <c r="E245" s="3" t="s">
        <v>18258</v>
      </c>
      <c r="F245" s="3" t="s">
        <v>17584</v>
      </c>
      <c r="G245" s="3" t="s">
        <v>16565</v>
      </c>
      <c r="H245" s="3" t="s">
        <v>17585</v>
      </c>
      <c r="I245" s="3" t="s">
        <v>17586</v>
      </c>
      <c r="J245" s="5" t="s">
        <v>18453</v>
      </c>
      <c r="L245" s="3" t="s">
        <v>18233</v>
      </c>
      <c r="O245" s="31">
        <v>46044.87950231481</v>
      </c>
      <c r="P245" s="31">
        <v>46045.449328703704</v>
      </c>
      <c r="Q245" s="31">
        <v>46045.449328703704</v>
      </c>
      <c r="R245" s="3" t="s">
        <v>18230</v>
      </c>
    </row>
    <row r="246">
      <c r="A246" s="3" t="s">
        <v>18454</v>
      </c>
      <c r="B246" s="3" t="s">
        <v>17581</v>
      </c>
      <c r="C246" s="20">
        <v>534.0</v>
      </c>
      <c r="D246" s="3" t="s">
        <v>18207</v>
      </c>
      <c r="E246" s="3" t="s">
        <v>18261</v>
      </c>
      <c r="F246" s="3" t="s">
        <v>17584</v>
      </c>
      <c r="G246" s="3" t="s">
        <v>16569</v>
      </c>
      <c r="H246" s="3" t="s">
        <v>17585</v>
      </c>
      <c r="I246" s="3" t="s">
        <v>17586</v>
      </c>
      <c r="J246" s="5" t="s">
        <v>18455</v>
      </c>
      <c r="L246" s="3" t="s">
        <v>18233</v>
      </c>
      <c r="O246" s="31">
        <v>46044.87951388889</v>
      </c>
      <c r="P246" s="31">
        <v>46045.45006944444</v>
      </c>
      <c r="Q246" s="31">
        <v>46045.45006944444</v>
      </c>
      <c r="R246" s="3" t="s">
        <v>18210</v>
      </c>
    </row>
    <row r="247">
      <c r="A247" s="3" t="s">
        <v>18456</v>
      </c>
      <c r="B247" s="3" t="s">
        <v>17581</v>
      </c>
      <c r="C247" s="20">
        <v>535.0</v>
      </c>
      <c r="D247" s="3" t="s">
        <v>18212</v>
      </c>
      <c r="E247" s="3" t="s">
        <v>18264</v>
      </c>
      <c r="F247" s="3" t="s">
        <v>17584</v>
      </c>
      <c r="G247" s="3" t="s">
        <v>16569</v>
      </c>
      <c r="H247" s="3" t="s">
        <v>17585</v>
      </c>
      <c r="I247" s="3" t="s">
        <v>17586</v>
      </c>
      <c r="J247" s="5" t="s">
        <v>18457</v>
      </c>
      <c r="L247" s="3" t="s">
        <v>18233</v>
      </c>
      <c r="O247" s="31">
        <v>46044.879537037035</v>
      </c>
      <c r="P247" s="31">
        <v>46045.45081018518</v>
      </c>
      <c r="Q247" s="31">
        <v>46045.45081018518</v>
      </c>
      <c r="R247" s="3" t="s">
        <v>18215</v>
      </c>
    </row>
    <row r="248">
      <c r="A248" s="3" t="s">
        <v>18458</v>
      </c>
      <c r="B248" s="3" t="s">
        <v>17581</v>
      </c>
      <c r="C248" s="20">
        <v>552.0</v>
      </c>
      <c r="D248" s="3" t="s">
        <v>18217</v>
      </c>
      <c r="E248" s="3" t="s">
        <v>18249</v>
      </c>
      <c r="F248" s="3" t="s">
        <v>17584</v>
      </c>
      <c r="G248" s="3" t="s">
        <v>16576</v>
      </c>
      <c r="H248" s="3" t="s">
        <v>17585</v>
      </c>
      <c r="I248" s="3" t="s">
        <v>17586</v>
      </c>
      <c r="J248" s="5" t="s">
        <v>18459</v>
      </c>
      <c r="L248" s="3" t="s">
        <v>18233</v>
      </c>
      <c r="O248" s="31">
        <v>46044.8896875</v>
      </c>
      <c r="P248" s="31">
        <v>46045.44707175926</v>
      </c>
      <c r="Q248" s="31">
        <v>46045.44707175926</v>
      </c>
      <c r="R248" s="3" t="s">
        <v>18220</v>
      </c>
    </row>
    <row r="249">
      <c r="A249" s="3" t="s">
        <v>18460</v>
      </c>
      <c r="B249" s="3" t="s">
        <v>17581</v>
      </c>
      <c r="C249" s="20">
        <v>553.0</v>
      </c>
      <c r="D249" s="3" t="s">
        <v>18201</v>
      </c>
      <c r="E249" s="3" t="s">
        <v>18252</v>
      </c>
      <c r="F249" s="3" t="s">
        <v>17584</v>
      </c>
      <c r="G249" s="3" t="s">
        <v>16576</v>
      </c>
      <c r="H249" s="3" t="s">
        <v>17585</v>
      </c>
      <c r="I249" s="3" t="s">
        <v>17586</v>
      </c>
      <c r="J249" s="5" t="s">
        <v>18461</v>
      </c>
      <c r="L249" s="3" t="s">
        <v>18233</v>
      </c>
      <c r="O249" s="31">
        <v>46044.88972222222</v>
      </c>
      <c r="P249" s="31">
        <v>46045.447847222225</v>
      </c>
      <c r="Q249" s="31">
        <v>46045.447847222225</v>
      </c>
      <c r="R249" s="3" t="s">
        <v>18205</v>
      </c>
    </row>
    <row r="250">
      <c r="A250" s="3" t="s">
        <v>18462</v>
      </c>
      <c r="B250" s="3" t="s">
        <v>17581</v>
      </c>
      <c r="C250" s="20">
        <v>554.0</v>
      </c>
      <c r="D250" s="3" t="s">
        <v>18222</v>
      </c>
      <c r="E250" s="3" t="s">
        <v>18255</v>
      </c>
      <c r="F250" s="3" t="s">
        <v>17584</v>
      </c>
      <c r="G250" s="3" t="s">
        <v>16565</v>
      </c>
      <c r="H250" s="3" t="s">
        <v>17585</v>
      </c>
      <c r="I250" s="3" t="s">
        <v>17586</v>
      </c>
      <c r="J250" s="5" t="s">
        <v>18463</v>
      </c>
      <c r="L250" s="3" t="s">
        <v>18233</v>
      </c>
      <c r="O250" s="31">
        <v>46044.88974537037</v>
      </c>
      <c r="P250" s="31">
        <v>46045.448599537034</v>
      </c>
      <c r="Q250" s="31">
        <v>46045.448599537034</v>
      </c>
      <c r="R250" s="3" t="s">
        <v>18225</v>
      </c>
    </row>
    <row r="251">
      <c r="A251" s="3" t="s">
        <v>18464</v>
      </c>
      <c r="B251" s="3" t="s">
        <v>17581</v>
      </c>
      <c r="C251" s="20">
        <v>555.0</v>
      </c>
      <c r="D251" s="3" t="s">
        <v>18227</v>
      </c>
      <c r="E251" s="3" t="s">
        <v>18258</v>
      </c>
      <c r="F251" s="3" t="s">
        <v>17584</v>
      </c>
      <c r="G251" s="3" t="s">
        <v>16565</v>
      </c>
      <c r="H251" s="3" t="s">
        <v>17585</v>
      </c>
      <c r="I251" s="3" t="s">
        <v>17586</v>
      </c>
      <c r="J251" s="5" t="s">
        <v>18465</v>
      </c>
      <c r="L251" s="3" t="s">
        <v>18233</v>
      </c>
      <c r="O251" s="31">
        <v>46044.88978009259</v>
      </c>
      <c r="P251" s="31">
        <v>46045.44934027777</v>
      </c>
      <c r="Q251" s="31">
        <v>46045.44934027777</v>
      </c>
      <c r="R251" s="3" t="s">
        <v>18230</v>
      </c>
    </row>
    <row r="252">
      <c r="A252" s="3" t="s">
        <v>18466</v>
      </c>
      <c r="B252" s="3" t="s">
        <v>17581</v>
      </c>
      <c r="C252" s="20">
        <v>556.0</v>
      </c>
      <c r="D252" s="3" t="s">
        <v>18207</v>
      </c>
      <c r="E252" s="3" t="s">
        <v>18261</v>
      </c>
      <c r="F252" s="3" t="s">
        <v>17584</v>
      </c>
      <c r="G252" s="3" t="s">
        <v>16569</v>
      </c>
      <c r="H252" s="3" t="s">
        <v>17585</v>
      </c>
      <c r="I252" s="3" t="s">
        <v>17586</v>
      </c>
      <c r="J252" s="5" t="s">
        <v>18467</v>
      </c>
      <c r="L252" s="3" t="s">
        <v>18233</v>
      </c>
      <c r="O252" s="31">
        <v>46044.889803240745</v>
      </c>
      <c r="P252" s="31">
        <v>46045.45008101852</v>
      </c>
      <c r="Q252" s="31">
        <v>46045.45008101852</v>
      </c>
      <c r="R252" s="3" t="s">
        <v>18210</v>
      </c>
    </row>
    <row r="253">
      <c r="A253" s="3" t="s">
        <v>18468</v>
      </c>
      <c r="B253" s="3" t="s">
        <v>17581</v>
      </c>
      <c r="C253" s="20">
        <v>557.0</v>
      </c>
      <c r="D253" s="3" t="s">
        <v>18212</v>
      </c>
      <c r="E253" s="3" t="s">
        <v>18264</v>
      </c>
      <c r="F253" s="3" t="s">
        <v>17584</v>
      </c>
      <c r="G253" s="3" t="s">
        <v>16569</v>
      </c>
      <c r="H253" s="3" t="s">
        <v>17585</v>
      </c>
      <c r="I253" s="3" t="s">
        <v>17586</v>
      </c>
      <c r="J253" s="5" t="s">
        <v>18469</v>
      </c>
      <c r="L253" s="3" t="s">
        <v>18233</v>
      </c>
      <c r="O253" s="31">
        <v>46044.889826388884</v>
      </c>
      <c r="P253" s="31">
        <v>46045.45082175926</v>
      </c>
      <c r="Q253" s="31">
        <v>46045.45082175926</v>
      </c>
      <c r="R253" s="3" t="s">
        <v>18215</v>
      </c>
    </row>
    <row r="254">
      <c r="A254" s="3" t="s">
        <v>18470</v>
      </c>
      <c r="B254" s="3" t="s">
        <v>17581</v>
      </c>
      <c r="C254" s="20">
        <v>574.0</v>
      </c>
      <c r="D254" s="3" t="s">
        <v>18217</v>
      </c>
      <c r="E254" s="3" t="s">
        <v>18249</v>
      </c>
      <c r="F254" s="3" t="s">
        <v>17584</v>
      </c>
      <c r="G254" s="3" t="s">
        <v>16576</v>
      </c>
      <c r="H254" s="3" t="s">
        <v>17585</v>
      </c>
      <c r="I254" s="3" t="s">
        <v>17586</v>
      </c>
      <c r="J254" s="5" t="s">
        <v>18471</v>
      </c>
      <c r="L254" s="3" t="s">
        <v>18233</v>
      </c>
      <c r="O254" s="31">
        <v>46044.899930555555</v>
      </c>
      <c r="P254" s="31">
        <v>46045.44708333333</v>
      </c>
      <c r="Q254" s="31">
        <v>46045.44708333333</v>
      </c>
      <c r="R254" s="3" t="s">
        <v>18220</v>
      </c>
    </row>
    <row r="255">
      <c r="A255" s="3" t="s">
        <v>18472</v>
      </c>
      <c r="B255" s="3" t="s">
        <v>17581</v>
      </c>
      <c r="C255" s="20">
        <v>575.0</v>
      </c>
      <c r="D255" s="3" t="s">
        <v>18201</v>
      </c>
      <c r="E255" s="3" t="s">
        <v>18252</v>
      </c>
      <c r="F255" s="3" t="s">
        <v>17584</v>
      </c>
      <c r="G255" s="3" t="s">
        <v>16576</v>
      </c>
      <c r="H255" s="3" t="s">
        <v>17585</v>
      </c>
      <c r="I255" s="3" t="s">
        <v>17586</v>
      </c>
      <c r="J255" s="5" t="s">
        <v>18473</v>
      </c>
      <c r="L255" s="3" t="s">
        <v>18233</v>
      </c>
      <c r="O255" s="31">
        <v>46044.89996527778</v>
      </c>
      <c r="P255" s="31">
        <v>46045.447858796295</v>
      </c>
      <c r="Q255" s="31">
        <v>46045.447858796295</v>
      </c>
      <c r="R255" s="3" t="s">
        <v>18205</v>
      </c>
    </row>
    <row r="256">
      <c r="A256" s="3" t="s">
        <v>18474</v>
      </c>
      <c r="B256" s="3" t="s">
        <v>17581</v>
      </c>
      <c r="C256" s="20">
        <v>576.0</v>
      </c>
      <c r="D256" s="3" t="s">
        <v>18222</v>
      </c>
      <c r="E256" s="3" t="s">
        <v>18255</v>
      </c>
      <c r="F256" s="3" t="s">
        <v>17584</v>
      </c>
      <c r="G256" s="3" t="s">
        <v>16565</v>
      </c>
      <c r="H256" s="3" t="s">
        <v>17585</v>
      </c>
      <c r="I256" s="3" t="s">
        <v>17586</v>
      </c>
      <c r="J256" s="5" t="s">
        <v>18475</v>
      </c>
      <c r="L256" s="3" t="s">
        <v>18233</v>
      </c>
      <c r="O256" s="31">
        <v>46044.899976851855</v>
      </c>
      <c r="P256" s="31">
        <v>46045.44861111111</v>
      </c>
      <c r="Q256" s="31">
        <v>46045.44861111111</v>
      </c>
      <c r="R256" s="3" t="s">
        <v>18225</v>
      </c>
    </row>
    <row r="257">
      <c r="A257" s="3" t="s">
        <v>18476</v>
      </c>
      <c r="B257" s="3" t="s">
        <v>17581</v>
      </c>
      <c r="C257" s="20">
        <v>577.0</v>
      </c>
      <c r="D257" s="3" t="s">
        <v>18227</v>
      </c>
      <c r="E257" s="3" t="s">
        <v>18258</v>
      </c>
      <c r="F257" s="3" t="s">
        <v>17584</v>
      </c>
      <c r="G257" s="3" t="s">
        <v>16565</v>
      </c>
      <c r="H257" s="3" t="s">
        <v>17585</v>
      </c>
      <c r="I257" s="3" t="s">
        <v>17586</v>
      </c>
      <c r="J257" s="5" t="s">
        <v>18477</v>
      </c>
      <c r="L257" s="3" t="s">
        <v>18233</v>
      </c>
      <c r="O257" s="31">
        <v>46044.9</v>
      </c>
      <c r="P257" s="31">
        <v>46045.44935185185</v>
      </c>
      <c r="Q257" s="31">
        <v>46045.44935185185</v>
      </c>
      <c r="R257" s="3" t="s">
        <v>18230</v>
      </c>
    </row>
    <row r="258">
      <c r="A258" s="3" t="s">
        <v>18478</v>
      </c>
      <c r="B258" s="3" t="s">
        <v>17581</v>
      </c>
      <c r="C258" s="20">
        <v>578.0</v>
      </c>
      <c r="D258" s="3" t="s">
        <v>18207</v>
      </c>
      <c r="E258" s="3" t="s">
        <v>18261</v>
      </c>
      <c r="F258" s="3" t="s">
        <v>17584</v>
      </c>
      <c r="G258" s="3" t="s">
        <v>16569</v>
      </c>
      <c r="H258" s="3" t="s">
        <v>17585</v>
      </c>
      <c r="I258" s="3" t="s">
        <v>17586</v>
      </c>
      <c r="J258" s="5" t="s">
        <v>18479</v>
      </c>
      <c r="L258" s="3" t="s">
        <v>18233</v>
      </c>
      <c r="O258" s="31">
        <v>46044.90002314815</v>
      </c>
      <c r="P258" s="31">
        <v>46045.4500925926</v>
      </c>
      <c r="Q258" s="31">
        <v>46045.4500925926</v>
      </c>
      <c r="R258" s="3" t="s">
        <v>18210</v>
      </c>
    </row>
    <row r="259">
      <c r="A259" s="3" t="s">
        <v>18480</v>
      </c>
      <c r="B259" s="3" t="s">
        <v>17581</v>
      </c>
      <c r="C259" s="20">
        <v>579.0</v>
      </c>
      <c r="D259" s="3" t="s">
        <v>18212</v>
      </c>
      <c r="E259" s="3" t="s">
        <v>18264</v>
      </c>
      <c r="F259" s="3" t="s">
        <v>17584</v>
      </c>
      <c r="G259" s="3" t="s">
        <v>16569</v>
      </c>
      <c r="H259" s="3" t="s">
        <v>17585</v>
      </c>
      <c r="I259" s="3" t="s">
        <v>17586</v>
      </c>
      <c r="J259" s="5" t="s">
        <v>18481</v>
      </c>
      <c r="L259" s="3" t="s">
        <v>18233</v>
      </c>
      <c r="O259" s="31">
        <v>46044.9000462963</v>
      </c>
      <c r="P259" s="31">
        <v>46045.450833333336</v>
      </c>
      <c r="Q259" s="31">
        <v>46045.450833333336</v>
      </c>
      <c r="R259" s="3" t="s">
        <v>18215</v>
      </c>
    </row>
    <row r="260">
      <c r="A260" s="3" t="s">
        <v>18482</v>
      </c>
      <c r="B260" s="3" t="s">
        <v>17581</v>
      </c>
      <c r="C260" s="20">
        <v>596.0</v>
      </c>
      <c r="D260" s="3" t="s">
        <v>18217</v>
      </c>
      <c r="E260" s="3" t="s">
        <v>18249</v>
      </c>
      <c r="F260" s="3" t="s">
        <v>17584</v>
      </c>
      <c r="G260" s="3" t="s">
        <v>16576</v>
      </c>
      <c r="H260" s="3" t="s">
        <v>17585</v>
      </c>
      <c r="I260" s="3" t="s">
        <v>17586</v>
      </c>
      <c r="J260" s="5" t="s">
        <v>18483</v>
      </c>
      <c r="L260" s="3" t="s">
        <v>18233</v>
      </c>
      <c r="O260" s="31">
        <v>46044.91097222222</v>
      </c>
      <c r="P260" s="31">
        <v>46045.4470949074</v>
      </c>
      <c r="Q260" s="31">
        <v>46045.4470949074</v>
      </c>
      <c r="R260" s="3" t="s">
        <v>18220</v>
      </c>
    </row>
    <row r="261">
      <c r="A261" s="3" t="s">
        <v>18484</v>
      </c>
      <c r="B261" s="3" t="s">
        <v>17581</v>
      </c>
      <c r="C261" s="20">
        <v>597.0</v>
      </c>
      <c r="D261" s="3" t="s">
        <v>18201</v>
      </c>
      <c r="E261" s="3" t="s">
        <v>18252</v>
      </c>
      <c r="F261" s="3" t="s">
        <v>17584</v>
      </c>
      <c r="G261" s="3" t="s">
        <v>16576</v>
      </c>
      <c r="H261" s="3" t="s">
        <v>17585</v>
      </c>
      <c r="I261" s="3" t="s">
        <v>17586</v>
      </c>
      <c r="J261" s="5" t="s">
        <v>18485</v>
      </c>
      <c r="L261" s="3" t="s">
        <v>18233</v>
      </c>
      <c r="O261" s="31">
        <v>46044.9110300926</v>
      </c>
      <c r="P261" s="31">
        <v>46045.44787037037</v>
      </c>
      <c r="Q261" s="31">
        <v>46045.44787037037</v>
      </c>
      <c r="R261" s="3" t="s">
        <v>18205</v>
      </c>
    </row>
    <row r="262">
      <c r="A262" s="3" t="s">
        <v>18486</v>
      </c>
      <c r="B262" s="3" t="s">
        <v>17581</v>
      </c>
      <c r="C262" s="20">
        <v>598.0</v>
      </c>
      <c r="D262" s="3" t="s">
        <v>18222</v>
      </c>
      <c r="E262" s="3" t="s">
        <v>18255</v>
      </c>
      <c r="F262" s="3" t="s">
        <v>17584</v>
      </c>
      <c r="G262" s="3" t="s">
        <v>16565</v>
      </c>
      <c r="H262" s="3" t="s">
        <v>17585</v>
      </c>
      <c r="I262" s="3" t="s">
        <v>17586</v>
      </c>
      <c r="J262" s="5" t="s">
        <v>18487</v>
      </c>
      <c r="L262" s="3" t="s">
        <v>18233</v>
      </c>
      <c r="O262" s="31">
        <v>46044.911041666666</v>
      </c>
      <c r="P262" s="31">
        <v>46045.44861111111</v>
      </c>
      <c r="Q262" s="31">
        <v>46045.44861111111</v>
      </c>
      <c r="R262" s="3" t="s">
        <v>18225</v>
      </c>
    </row>
    <row r="263">
      <c r="A263" s="3" t="s">
        <v>18488</v>
      </c>
      <c r="B263" s="3" t="s">
        <v>17581</v>
      </c>
      <c r="C263" s="20">
        <v>599.0</v>
      </c>
      <c r="D263" s="3" t="s">
        <v>18227</v>
      </c>
      <c r="E263" s="3" t="s">
        <v>18258</v>
      </c>
      <c r="F263" s="3" t="s">
        <v>17584</v>
      </c>
      <c r="G263" s="3" t="s">
        <v>16565</v>
      </c>
      <c r="H263" s="3" t="s">
        <v>17585</v>
      </c>
      <c r="I263" s="3" t="s">
        <v>17586</v>
      </c>
      <c r="J263" s="5" t="s">
        <v>18489</v>
      </c>
      <c r="L263" s="3" t="s">
        <v>18233</v>
      </c>
      <c r="O263" s="31">
        <v>46044.91106481482</v>
      </c>
      <c r="P263" s="31">
        <v>46045.44936342593</v>
      </c>
      <c r="Q263" s="31">
        <v>46045.44936342593</v>
      </c>
      <c r="R263" s="3" t="s">
        <v>18230</v>
      </c>
    </row>
    <row r="264">
      <c r="A264" s="3" t="s">
        <v>18490</v>
      </c>
      <c r="B264" s="3" t="s">
        <v>17581</v>
      </c>
      <c r="C264" s="20">
        <v>600.0</v>
      </c>
      <c r="D264" s="3" t="s">
        <v>18207</v>
      </c>
      <c r="E264" s="3" t="s">
        <v>18261</v>
      </c>
      <c r="F264" s="3" t="s">
        <v>17584</v>
      </c>
      <c r="G264" s="3" t="s">
        <v>16569</v>
      </c>
      <c r="H264" s="3" t="s">
        <v>17585</v>
      </c>
      <c r="I264" s="3" t="s">
        <v>17586</v>
      </c>
      <c r="J264" s="5" t="s">
        <v>18491</v>
      </c>
      <c r="L264" s="3" t="s">
        <v>18233</v>
      </c>
      <c r="O264" s="31">
        <v>46044.91108796296</v>
      </c>
      <c r="P264" s="31">
        <v>46045.450104166666</v>
      </c>
      <c r="Q264" s="31">
        <v>46045.450104166666</v>
      </c>
      <c r="R264" s="3" t="s">
        <v>18210</v>
      </c>
    </row>
    <row r="265">
      <c r="A265" s="3" t="s">
        <v>18492</v>
      </c>
      <c r="B265" s="3" t="s">
        <v>17581</v>
      </c>
      <c r="C265" s="20">
        <v>601.0</v>
      </c>
      <c r="D265" s="3" t="s">
        <v>18212</v>
      </c>
      <c r="E265" s="3" t="s">
        <v>18264</v>
      </c>
      <c r="F265" s="3" t="s">
        <v>17584</v>
      </c>
      <c r="G265" s="3" t="s">
        <v>16569</v>
      </c>
      <c r="H265" s="3" t="s">
        <v>17585</v>
      </c>
      <c r="I265" s="3" t="s">
        <v>17586</v>
      </c>
      <c r="J265" s="5" t="s">
        <v>18493</v>
      </c>
      <c r="L265" s="3" t="s">
        <v>18233</v>
      </c>
      <c r="O265" s="31">
        <v>46044.91111111111</v>
      </c>
      <c r="P265" s="31">
        <v>46045.450844907406</v>
      </c>
      <c r="Q265" s="31">
        <v>46045.450844907406</v>
      </c>
      <c r="R265" s="3" t="s">
        <v>18215</v>
      </c>
    </row>
    <row r="266">
      <c r="A266" s="3" t="s">
        <v>18494</v>
      </c>
      <c r="B266" s="3" t="s">
        <v>17581</v>
      </c>
      <c r="C266" s="20">
        <v>618.0</v>
      </c>
      <c r="D266" s="3" t="s">
        <v>18217</v>
      </c>
      <c r="E266" s="3" t="s">
        <v>18249</v>
      </c>
      <c r="F266" s="3" t="s">
        <v>17584</v>
      </c>
      <c r="G266" s="3" t="s">
        <v>16576</v>
      </c>
      <c r="H266" s="3" t="s">
        <v>17585</v>
      </c>
      <c r="I266" s="3" t="s">
        <v>17586</v>
      </c>
      <c r="J266" s="5" t="s">
        <v>18495</v>
      </c>
      <c r="L266" s="3" t="s">
        <v>18233</v>
      </c>
      <c r="O266" s="31">
        <v>46044.9209375</v>
      </c>
      <c r="P266" s="31">
        <v>46045.447106481486</v>
      </c>
      <c r="Q266" s="31">
        <v>46045.447106481486</v>
      </c>
      <c r="R266" s="3" t="s">
        <v>18220</v>
      </c>
    </row>
    <row r="267">
      <c r="A267" s="3" t="s">
        <v>18496</v>
      </c>
      <c r="B267" s="3" t="s">
        <v>17581</v>
      </c>
      <c r="C267" s="20">
        <v>619.0</v>
      </c>
      <c r="D267" s="3" t="s">
        <v>18201</v>
      </c>
      <c r="E267" s="3" t="s">
        <v>18252</v>
      </c>
      <c r="F267" s="3" t="s">
        <v>17584</v>
      </c>
      <c r="G267" s="3" t="s">
        <v>16576</v>
      </c>
      <c r="H267" s="3" t="s">
        <v>17585</v>
      </c>
      <c r="I267" s="3" t="s">
        <v>17586</v>
      </c>
      <c r="J267" s="5" t="s">
        <v>18497</v>
      </c>
      <c r="L267" s="3" t="s">
        <v>18233</v>
      </c>
      <c r="O267" s="31">
        <v>46044.92097222222</v>
      </c>
      <c r="P267" s="31">
        <v>46045.44788194445</v>
      </c>
      <c r="Q267" s="31">
        <v>46045.44788194445</v>
      </c>
      <c r="R267" s="3" t="s">
        <v>18205</v>
      </c>
    </row>
    <row r="268">
      <c r="A268" s="3" t="s">
        <v>18498</v>
      </c>
      <c r="B268" s="3" t="s">
        <v>17581</v>
      </c>
      <c r="C268" s="20">
        <v>620.0</v>
      </c>
      <c r="D268" s="3" t="s">
        <v>18222</v>
      </c>
      <c r="E268" s="3" t="s">
        <v>18255</v>
      </c>
      <c r="F268" s="3" t="s">
        <v>17584</v>
      </c>
      <c r="G268" s="3" t="s">
        <v>16565</v>
      </c>
      <c r="H268" s="3" t="s">
        <v>17585</v>
      </c>
      <c r="I268" s="3" t="s">
        <v>17586</v>
      </c>
      <c r="J268" s="5" t="s">
        <v>18499</v>
      </c>
      <c r="L268" s="3" t="s">
        <v>18233</v>
      </c>
      <c r="O268" s="31">
        <v>46044.92099537037</v>
      </c>
      <c r="P268" s="31">
        <v>46045.44862268519</v>
      </c>
      <c r="Q268" s="31">
        <v>46045.44862268519</v>
      </c>
      <c r="R268" s="3" t="s">
        <v>18225</v>
      </c>
    </row>
    <row r="269">
      <c r="A269" s="3" t="s">
        <v>18500</v>
      </c>
      <c r="B269" s="3" t="s">
        <v>17581</v>
      </c>
      <c r="C269" s="20">
        <v>621.0</v>
      </c>
      <c r="D269" s="3" t="s">
        <v>18227</v>
      </c>
      <c r="E269" s="3" t="s">
        <v>18258</v>
      </c>
      <c r="F269" s="3" t="s">
        <v>17584</v>
      </c>
      <c r="G269" s="3" t="s">
        <v>16565</v>
      </c>
      <c r="H269" s="3" t="s">
        <v>17585</v>
      </c>
      <c r="I269" s="3" t="s">
        <v>17586</v>
      </c>
      <c r="J269" s="5" t="s">
        <v>18501</v>
      </c>
      <c r="L269" s="3" t="s">
        <v>18233</v>
      </c>
      <c r="O269" s="31">
        <v>46044.921006944445</v>
      </c>
      <c r="P269" s="31">
        <v>46045.449375</v>
      </c>
      <c r="Q269" s="31">
        <v>46045.449375</v>
      </c>
      <c r="R269" s="3" t="s">
        <v>18230</v>
      </c>
    </row>
    <row r="270">
      <c r="A270" s="3" t="s">
        <v>18502</v>
      </c>
      <c r="B270" s="3" t="s">
        <v>17581</v>
      </c>
      <c r="C270" s="20">
        <v>622.0</v>
      </c>
      <c r="D270" s="3" t="s">
        <v>18207</v>
      </c>
      <c r="E270" s="3" t="s">
        <v>18261</v>
      </c>
      <c r="F270" s="3" t="s">
        <v>17584</v>
      </c>
      <c r="G270" s="3" t="s">
        <v>16569</v>
      </c>
      <c r="H270" s="3" t="s">
        <v>17585</v>
      </c>
      <c r="I270" s="3" t="s">
        <v>17586</v>
      </c>
      <c r="J270" s="5" t="s">
        <v>18503</v>
      </c>
      <c r="L270" s="3" t="s">
        <v>18233</v>
      </c>
      <c r="O270" s="31">
        <v>46044.92103009259</v>
      </c>
      <c r="P270" s="31">
        <v>46045.450115740736</v>
      </c>
      <c r="Q270" s="31">
        <v>46045.450104166666</v>
      </c>
      <c r="R270" s="3" t="s">
        <v>18210</v>
      </c>
    </row>
    <row r="271">
      <c r="A271" s="3" t="s">
        <v>18504</v>
      </c>
      <c r="B271" s="3" t="s">
        <v>17581</v>
      </c>
      <c r="C271" s="20">
        <v>623.0</v>
      </c>
      <c r="D271" s="3" t="s">
        <v>18212</v>
      </c>
      <c r="E271" s="3" t="s">
        <v>18264</v>
      </c>
      <c r="F271" s="3" t="s">
        <v>17584</v>
      </c>
      <c r="G271" s="3" t="s">
        <v>16569</v>
      </c>
      <c r="H271" s="3" t="s">
        <v>17585</v>
      </c>
      <c r="I271" s="3" t="s">
        <v>17586</v>
      </c>
      <c r="J271" s="5" t="s">
        <v>18505</v>
      </c>
      <c r="L271" s="3" t="s">
        <v>18233</v>
      </c>
      <c r="O271" s="31">
        <v>46044.921053240745</v>
      </c>
      <c r="P271" s="31">
        <v>46045.45085648148</v>
      </c>
      <c r="Q271" s="31">
        <v>46045.45085648148</v>
      </c>
      <c r="R271" s="3" t="s">
        <v>18215</v>
      </c>
    </row>
    <row r="272">
      <c r="A272" s="3" t="s">
        <v>18506</v>
      </c>
      <c r="B272" s="3" t="s">
        <v>17581</v>
      </c>
      <c r="C272" s="20">
        <v>640.0</v>
      </c>
      <c r="D272" s="3" t="s">
        <v>18217</v>
      </c>
      <c r="E272" s="3" t="s">
        <v>18249</v>
      </c>
      <c r="F272" s="3" t="s">
        <v>17584</v>
      </c>
      <c r="G272" s="3" t="s">
        <v>16576</v>
      </c>
      <c r="H272" s="3" t="s">
        <v>17585</v>
      </c>
      <c r="I272" s="3" t="s">
        <v>17586</v>
      </c>
      <c r="J272" s="5" t="s">
        <v>18507</v>
      </c>
      <c r="L272" s="3" t="s">
        <v>18233</v>
      </c>
      <c r="O272" s="31">
        <v>46044.93135416666</v>
      </c>
      <c r="P272" s="31">
        <v>46045.447118055556</v>
      </c>
      <c r="Q272" s="31">
        <v>46045.447118055556</v>
      </c>
      <c r="R272" s="3" t="s">
        <v>18220</v>
      </c>
    </row>
    <row r="273">
      <c r="A273" s="3" t="s">
        <v>18508</v>
      </c>
      <c r="B273" s="3" t="s">
        <v>17581</v>
      </c>
      <c r="C273" s="20">
        <v>641.0</v>
      </c>
      <c r="D273" s="3" t="s">
        <v>18201</v>
      </c>
      <c r="E273" s="3" t="s">
        <v>18252</v>
      </c>
      <c r="F273" s="3" t="s">
        <v>17584</v>
      </c>
      <c r="G273" s="3" t="s">
        <v>16576</v>
      </c>
      <c r="H273" s="3" t="s">
        <v>17585</v>
      </c>
      <c r="I273" s="3" t="s">
        <v>17586</v>
      </c>
      <c r="J273" s="5" t="s">
        <v>18509</v>
      </c>
      <c r="L273" s="3" t="s">
        <v>18233</v>
      </c>
      <c r="O273" s="31">
        <v>46044.93137731482</v>
      </c>
      <c r="P273" s="31">
        <v>46045.44789351852</v>
      </c>
      <c r="Q273" s="31">
        <v>46045.44789351852</v>
      </c>
      <c r="R273" s="3" t="s">
        <v>18205</v>
      </c>
    </row>
    <row r="274">
      <c r="A274" s="3" t="s">
        <v>18510</v>
      </c>
      <c r="B274" s="3" t="s">
        <v>17581</v>
      </c>
      <c r="C274" s="20">
        <v>642.0</v>
      </c>
      <c r="D274" s="3" t="s">
        <v>18222</v>
      </c>
      <c r="E274" s="3" t="s">
        <v>18255</v>
      </c>
      <c r="F274" s="3" t="s">
        <v>17584</v>
      </c>
      <c r="G274" s="3" t="s">
        <v>16565</v>
      </c>
      <c r="H274" s="3" t="s">
        <v>17585</v>
      </c>
      <c r="I274" s="3" t="s">
        <v>17586</v>
      </c>
      <c r="J274" s="5" t="s">
        <v>18511</v>
      </c>
      <c r="L274" s="3" t="s">
        <v>18233</v>
      </c>
      <c r="O274" s="31">
        <v>46044.93141203704</v>
      </c>
      <c r="P274" s="31">
        <v>46045.44863425926</v>
      </c>
      <c r="Q274" s="31">
        <v>46045.44863425926</v>
      </c>
      <c r="R274" s="3" t="s">
        <v>18225</v>
      </c>
    </row>
    <row r="275">
      <c r="A275" s="3" t="s">
        <v>18512</v>
      </c>
      <c r="B275" s="3" t="s">
        <v>17581</v>
      </c>
      <c r="C275" s="20">
        <v>643.0</v>
      </c>
      <c r="D275" s="3" t="s">
        <v>18227</v>
      </c>
      <c r="E275" s="3" t="s">
        <v>18258</v>
      </c>
      <c r="F275" s="3" t="s">
        <v>17584</v>
      </c>
      <c r="G275" s="3" t="s">
        <v>16565</v>
      </c>
      <c r="H275" s="3" t="s">
        <v>17585</v>
      </c>
      <c r="I275" s="3" t="s">
        <v>17586</v>
      </c>
      <c r="J275" s="5" t="s">
        <v>18513</v>
      </c>
      <c r="L275" s="3" t="s">
        <v>18233</v>
      </c>
      <c r="O275" s="31">
        <v>46044.93144675926</v>
      </c>
      <c r="P275" s="31">
        <v>46045.44938657407</v>
      </c>
      <c r="Q275" s="31">
        <v>46045.44938657407</v>
      </c>
      <c r="R275" s="3" t="s">
        <v>18230</v>
      </c>
    </row>
    <row r="276">
      <c r="A276" s="3" t="s">
        <v>18514</v>
      </c>
      <c r="B276" s="3" t="s">
        <v>17581</v>
      </c>
      <c r="C276" s="20">
        <v>644.0</v>
      </c>
      <c r="D276" s="3" t="s">
        <v>18207</v>
      </c>
      <c r="E276" s="3" t="s">
        <v>18261</v>
      </c>
      <c r="F276" s="3" t="s">
        <v>17584</v>
      </c>
      <c r="G276" s="3" t="s">
        <v>16569</v>
      </c>
      <c r="H276" s="3" t="s">
        <v>17585</v>
      </c>
      <c r="I276" s="3" t="s">
        <v>17586</v>
      </c>
      <c r="J276" s="5" t="s">
        <v>18515</v>
      </c>
      <c r="L276" s="3" t="s">
        <v>18233</v>
      </c>
      <c r="O276" s="31">
        <v>46044.931481481486</v>
      </c>
      <c r="P276" s="31">
        <v>46045.45012731482</v>
      </c>
      <c r="Q276" s="31">
        <v>46045.45012731482</v>
      </c>
      <c r="R276" s="3" t="s">
        <v>18210</v>
      </c>
    </row>
    <row r="277">
      <c r="A277" s="3" t="s">
        <v>18516</v>
      </c>
      <c r="B277" s="3" t="s">
        <v>17581</v>
      </c>
      <c r="C277" s="20">
        <v>645.0</v>
      </c>
      <c r="D277" s="3" t="s">
        <v>18212</v>
      </c>
      <c r="E277" s="3" t="s">
        <v>18264</v>
      </c>
      <c r="F277" s="3" t="s">
        <v>17584</v>
      </c>
      <c r="G277" s="3" t="s">
        <v>16569</v>
      </c>
      <c r="H277" s="3" t="s">
        <v>17585</v>
      </c>
      <c r="I277" s="3" t="s">
        <v>17586</v>
      </c>
      <c r="J277" s="5" t="s">
        <v>18517</v>
      </c>
      <c r="L277" s="3" t="s">
        <v>18233</v>
      </c>
      <c r="O277" s="31">
        <v>46044.9315162037</v>
      </c>
      <c r="P277" s="31">
        <v>46045.45086805556</v>
      </c>
      <c r="Q277" s="31">
        <v>46045.45086805556</v>
      </c>
      <c r="R277" s="3" t="s">
        <v>18215</v>
      </c>
    </row>
    <row r="278">
      <c r="A278" s="3" t="s">
        <v>18518</v>
      </c>
      <c r="B278" s="3" t="s">
        <v>17581</v>
      </c>
      <c r="C278" s="20">
        <v>662.0</v>
      </c>
      <c r="D278" s="3" t="s">
        <v>18217</v>
      </c>
      <c r="E278" s="3" t="s">
        <v>18249</v>
      </c>
      <c r="F278" s="3" t="s">
        <v>17584</v>
      </c>
      <c r="G278" s="3" t="s">
        <v>16576</v>
      </c>
      <c r="H278" s="3" t="s">
        <v>17585</v>
      </c>
      <c r="I278" s="3" t="s">
        <v>17586</v>
      </c>
      <c r="J278" s="5" t="s">
        <v>18519</v>
      </c>
      <c r="L278" s="3" t="s">
        <v>18233</v>
      </c>
      <c r="O278" s="31">
        <v>46044.94222222222</v>
      </c>
      <c r="P278" s="31">
        <v>46045.447129629625</v>
      </c>
      <c r="Q278" s="31">
        <v>46045.447129629625</v>
      </c>
      <c r="R278" s="3" t="s">
        <v>18220</v>
      </c>
    </row>
    <row r="279">
      <c r="A279" s="3" t="s">
        <v>18520</v>
      </c>
      <c r="B279" s="3" t="s">
        <v>17581</v>
      </c>
      <c r="C279" s="20">
        <v>663.0</v>
      </c>
      <c r="D279" s="3" t="s">
        <v>18201</v>
      </c>
      <c r="E279" s="3" t="s">
        <v>18252</v>
      </c>
      <c r="F279" s="3" t="s">
        <v>17584</v>
      </c>
      <c r="G279" s="3" t="s">
        <v>16576</v>
      </c>
      <c r="H279" s="3" t="s">
        <v>17585</v>
      </c>
      <c r="I279" s="3" t="s">
        <v>17586</v>
      </c>
      <c r="J279" s="5" t="s">
        <v>18521</v>
      </c>
      <c r="L279" s="3" t="s">
        <v>18233</v>
      </c>
      <c r="O279" s="31">
        <v>46044.94225694444</v>
      </c>
      <c r="P279" s="31">
        <v>46045.44789351852</v>
      </c>
      <c r="Q279" s="31">
        <v>46045.44789351852</v>
      </c>
      <c r="R279" s="3" t="s">
        <v>18205</v>
      </c>
    </row>
    <row r="280">
      <c r="A280" s="3" t="s">
        <v>18522</v>
      </c>
      <c r="B280" s="3" t="s">
        <v>17581</v>
      </c>
      <c r="C280" s="20">
        <v>664.0</v>
      </c>
      <c r="D280" s="3" t="s">
        <v>18222</v>
      </c>
      <c r="E280" s="3" t="s">
        <v>18255</v>
      </c>
      <c r="F280" s="3" t="s">
        <v>17584</v>
      </c>
      <c r="G280" s="3" t="s">
        <v>16565</v>
      </c>
      <c r="H280" s="3" t="s">
        <v>17585</v>
      </c>
      <c r="I280" s="3" t="s">
        <v>17586</v>
      </c>
      <c r="J280" s="5" t="s">
        <v>18523</v>
      </c>
      <c r="L280" s="3" t="s">
        <v>18233</v>
      </c>
      <c r="O280" s="31">
        <v>46044.942291666666</v>
      </c>
      <c r="P280" s="31">
        <v>46045.448645833334</v>
      </c>
      <c r="Q280" s="31">
        <v>46045.448645833334</v>
      </c>
      <c r="R280" s="3" t="s">
        <v>18225</v>
      </c>
    </row>
    <row r="281">
      <c r="A281" s="3" t="s">
        <v>18524</v>
      </c>
      <c r="B281" s="3" t="s">
        <v>17581</v>
      </c>
      <c r="C281" s="20">
        <v>665.0</v>
      </c>
      <c r="D281" s="3" t="s">
        <v>18227</v>
      </c>
      <c r="E281" s="3" t="s">
        <v>18258</v>
      </c>
      <c r="F281" s="3" t="s">
        <v>17584</v>
      </c>
      <c r="G281" s="3" t="s">
        <v>16565</v>
      </c>
      <c r="H281" s="3" t="s">
        <v>17585</v>
      </c>
      <c r="I281" s="3" t="s">
        <v>17586</v>
      </c>
      <c r="J281" s="5" t="s">
        <v>18525</v>
      </c>
      <c r="L281" s="3" t="s">
        <v>18233</v>
      </c>
      <c r="O281" s="31">
        <v>46044.94232638889</v>
      </c>
      <c r="P281" s="31">
        <v>46045.44939814815</v>
      </c>
      <c r="Q281" s="31">
        <v>46045.44939814815</v>
      </c>
      <c r="R281" s="3" t="s">
        <v>18230</v>
      </c>
    </row>
    <row r="282">
      <c r="A282" s="3" t="s">
        <v>18526</v>
      </c>
      <c r="B282" s="3" t="s">
        <v>17581</v>
      </c>
      <c r="C282" s="20">
        <v>666.0</v>
      </c>
      <c r="D282" s="3" t="s">
        <v>18207</v>
      </c>
      <c r="E282" s="3" t="s">
        <v>18261</v>
      </c>
      <c r="F282" s="3" t="s">
        <v>17584</v>
      </c>
      <c r="G282" s="3" t="s">
        <v>16569</v>
      </c>
      <c r="H282" s="3" t="s">
        <v>17585</v>
      </c>
      <c r="I282" s="3" t="s">
        <v>17586</v>
      </c>
      <c r="J282" s="5" t="s">
        <v>18527</v>
      </c>
      <c r="L282" s="3" t="s">
        <v>18233</v>
      </c>
      <c r="O282" s="31">
        <v>46044.942349537036</v>
      </c>
      <c r="P282" s="31">
        <v>46045.45012731482</v>
      </c>
      <c r="Q282" s="31">
        <v>46045.45012731482</v>
      </c>
      <c r="R282" s="3" t="s">
        <v>18210</v>
      </c>
    </row>
    <row r="283">
      <c r="A283" s="3" t="s">
        <v>18528</v>
      </c>
      <c r="B283" s="3" t="s">
        <v>17581</v>
      </c>
      <c r="C283" s="20">
        <v>667.0</v>
      </c>
      <c r="D283" s="3" t="s">
        <v>18212</v>
      </c>
      <c r="E283" s="3" t="s">
        <v>18264</v>
      </c>
      <c r="F283" s="3" t="s">
        <v>17584</v>
      </c>
      <c r="G283" s="3" t="s">
        <v>16569</v>
      </c>
      <c r="H283" s="3" t="s">
        <v>17585</v>
      </c>
      <c r="I283" s="3" t="s">
        <v>17586</v>
      </c>
      <c r="J283" s="5" t="s">
        <v>18529</v>
      </c>
      <c r="L283" s="3" t="s">
        <v>18233</v>
      </c>
      <c r="O283" s="31">
        <v>46044.94238425926</v>
      </c>
      <c r="P283" s="31">
        <v>46045.45087962963</v>
      </c>
      <c r="Q283" s="31">
        <v>46045.45087962963</v>
      </c>
      <c r="R283" s="3" t="s">
        <v>18215</v>
      </c>
    </row>
    <row r="284">
      <c r="A284" s="3" t="s">
        <v>18530</v>
      </c>
      <c r="B284" s="3" t="s">
        <v>17581</v>
      </c>
      <c r="C284" s="20">
        <v>684.0</v>
      </c>
      <c r="D284" s="3" t="s">
        <v>18217</v>
      </c>
      <c r="E284" s="3" t="s">
        <v>18249</v>
      </c>
      <c r="F284" s="3" t="s">
        <v>17584</v>
      </c>
      <c r="G284" s="3" t="s">
        <v>16576</v>
      </c>
      <c r="H284" s="3" t="s">
        <v>17585</v>
      </c>
      <c r="I284" s="3" t="s">
        <v>17586</v>
      </c>
      <c r="J284" s="5" t="s">
        <v>18531</v>
      </c>
      <c r="L284" s="3" t="s">
        <v>18233</v>
      </c>
      <c r="O284" s="31">
        <v>46044.952060185184</v>
      </c>
      <c r="P284" s="31">
        <v>46045.4471412037</v>
      </c>
      <c r="Q284" s="31">
        <v>46045.4471412037</v>
      </c>
      <c r="R284" s="3" t="s">
        <v>18220</v>
      </c>
    </row>
    <row r="285">
      <c r="A285" s="3" t="s">
        <v>18532</v>
      </c>
      <c r="B285" s="3" t="s">
        <v>17581</v>
      </c>
      <c r="C285" s="20">
        <v>685.0</v>
      </c>
      <c r="D285" s="3" t="s">
        <v>18201</v>
      </c>
      <c r="E285" s="3" t="s">
        <v>18252</v>
      </c>
      <c r="F285" s="3" t="s">
        <v>17584</v>
      </c>
      <c r="G285" s="3" t="s">
        <v>16576</v>
      </c>
      <c r="H285" s="3" t="s">
        <v>17585</v>
      </c>
      <c r="I285" s="3" t="s">
        <v>17586</v>
      </c>
      <c r="J285" s="5" t="s">
        <v>18533</v>
      </c>
      <c r="L285" s="3" t="s">
        <v>18233</v>
      </c>
      <c r="O285" s="31">
        <v>46044.95208333334</v>
      </c>
      <c r="P285" s="31">
        <v>46045.44790509259</v>
      </c>
      <c r="Q285" s="31">
        <v>46045.44790509259</v>
      </c>
      <c r="R285" s="3" t="s">
        <v>18205</v>
      </c>
    </row>
    <row r="286">
      <c r="A286" s="3" t="s">
        <v>18534</v>
      </c>
      <c r="B286" s="3" t="s">
        <v>17581</v>
      </c>
      <c r="C286" s="20">
        <v>686.0</v>
      </c>
      <c r="D286" s="3" t="s">
        <v>18222</v>
      </c>
      <c r="E286" s="3" t="s">
        <v>18255</v>
      </c>
      <c r="F286" s="3" t="s">
        <v>17584</v>
      </c>
      <c r="G286" s="3" t="s">
        <v>16565</v>
      </c>
      <c r="H286" s="3" t="s">
        <v>17585</v>
      </c>
      <c r="I286" s="3" t="s">
        <v>17586</v>
      </c>
      <c r="J286" s="5" t="s">
        <v>18535</v>
      </c>
      <c r="L286" s="3" t="s">
        <v>18233</v>
      </c>
      <c r="O286" s="31">
        <v>46044.952106481476</v>
      </c>
      <c r="P286" s="31">
        <v>46045.44865740741</v>
      </c>
      <c r="Q286" s="31">
        <v>46045.44865740741</v>
      </c>
      <c r="R286" s="3" t="s">
        <v>18225</v>
      </c>
    </row>
    <row r="287">
      <c r="A287" s="3" t="s">
        <v>18536</v>
      </c>
      <c r="B287" s="3" t="s">
        <v>17581</v>
      </c>
      <c r="C287" s="20">
        <v>687.0</v>
      </c>
      <c r="D287" s="3" t="s">
        <v>18227</v>
      </c>
      <c r="E287" s="3" t="s">
        <v>18258</v>
      </c>
      <c r="F287" s="3" t="s">
        <v>17584</v>
      </c>
      <c r="G287" s="3" t="s">
        <v>16565</v>
      </c>
      <c r="H287" s="3" t="s">
        <v>17585</v>
      </c>
      <c r="I287" s="3" t="s">
        <v>17586</v>
      </c>
      <c r="J287" s="5" t="s">
        <v>18537</v>
      </c>
      <c r="L287" s="3" t="s">
        <v>18233</v>
      </c>
      <c r="O287" s="31">
        <v>46044.95212962963</v>
      </c>
      <c r="P287" s="31">
        <v>46045.44940972222</v>
      </c>
      <c r="Q287" s="31">
        <v>46045.44940972222</v>
      </c>
      <c r="R287" s="3" t="s">
        <v>18230</v>
      </c>
    </row>
    <row r="288">
      <c r="A288" s="3" t="s">
        <v>18538</v>
      </c>
      <c r="B288" s="3" t="s">
        <v>17581</v>
      </c>
      <c r="C288" s="20">
        <v>688.0</v>
      </c>
      <c r="D288" s="3" t="s">
        <v>18207</v>
      </c>
      <c r="E288" s="3" t="s">
        <v>18261</v>
      </c>
      <c r="F288" s="3" t="s">
        <v>17584</v>
      </c>
      <c r="G288" s="3" t="s">
        <v>16569</v>
      </c>
      <c r="H288" s="3" t="s">
        <v>17585</v>
      </c>
      <c r="I288" s="3" t="s">
        <v>17586</v>
      </c>
      <c r="J288" s="5" t="s">
        <v>18539</v>
      </c>
      <c r="L288" s="3" t="s">
        <v>18233</v>
      </c>
      <c r="O288" s="31">
        <v>46044.952152777776</v>
      </c>
      <c r="P288" s="31">
        <v>46045.45013888889</v>
      </c>
      <c r="Q288" s="31">
        <v>46045.45013888889</v>
      </c>
      <c r="R288" s="3" t="s">
        <v>18210</v>
      </c>
    </row>
    <row r="289">
      <c r="A289" s="3" t="s">
        <v>18540</v>
      </c>
      <c r="B289" s="3" t="s">
        <v>17581</v>
      </c>
      <c r="C289" s="20">
        <v>689.0</v>
      </c>
      <c r="D289" s="3" t="s">
        <v>18212</v>
      </c>
      <c r="E289" s="3" t="s">
        <v>18264</v>
      </c>
      <c r="F289" s="3" t="s">
        <v>17584</v>
      </c>
      <c r="G289" s="3" t="s">
        <v>16569</v>
      </c>
      <c r="H289" s="3" t="s">
        <v>17585</v>
      </c>
      <c r="I289" s="3" t="s">
        <v>17586</v>
      </c>
      <c r="J289" s="5" t="s">
        <v>18541</v>
      </c>
      <c r="L289" s="3" t="s">
        <v>18233</v>
      </c>
      <c r="O289" s="31">
        <v>46044.95217592592</v>
      </c>
      <c r="P289" s="31">
        <v>46045.450891203705</v>
      </c>
      <c r="Q289" s="31">
        <v>46045.450891203705</v>
      </c>
      <c r="R289" s="3" t="s">
        <v>18215</v>
      </c>
    </row>
    <row r="290">
      <c r="A290" s="3" t="s">
        <v>18542</v>
      </c>
      <c r="B290" s="3" t="s">
        <v>17581</v>
      </c>
      <c r="C290" s="20">
        <v>706.0</v>
      </c>
      <c r="D290" s="3" t="s">
        <v>18217</v>
      </c>
      <c r="E290" s="3" t="s">
        <v>18249</v>
      </c>
      <c r="F290" s="3" t="s">
        <v>17584</v>
      </c>
      <c r="G290" s="3" t="s">
        <v>16576</v>
      </c>
      <c r="H290" s="3" t="s">
        <v>17585</v>
      </c>
      <c r="I290" s="3" t="s">
        <v>17586</v>
      </c>
      <c r="J290" s="5" t="s">
        <v>18543</v>
      </c>
      <c r="L290" s="3" t="s">
        <v>18233</v>
      </c>
      <c r="O290" s="31">
        <v>46044.96236111112</v>
      </c>
      <c r="P290" s="31">
        <v>46045.44715277778</v>
      </c>
      <c r="Q290" s="31">
        <v>46045.44715277778</v>
      </c>
      <c r="R290" s="3" t="s">
        <v>18220</v>
      </c>
    </row>
    <row r="291">
      <c r="A291" s="3" t="s">
        <v>18544</v>
      </c>
      <c r="B291" s="3" t="s">
        <v>17581</v>
      </c>
      <c r="C291" s="20">
        <v>707.0</v>
      </c>
      <c r="D291" s="3" t="s">
        <v>18201</v>
      </c>
      <c r="E291" s="3" t="s">
        <v>18252</v>
      </c>
      <c r="F291" s="3" t="s">
        <v>17584</v>
      </c>
      <c r="G291" s="3" t="s">
        <v>16576</v>
      </c>
      <c r="H291" s="3" t="s">
        <v>17585</v>
      </c>
      <c r="I291" s="3" t="s">
        <v>17586</v>
      </c>
      <c r="J291" s="5" t="s">
        <v>18545</v>
      </c>
      <c r="L291" s="3" t="s">
        <v>18233</v>
      </c>
      <c r="O291" s="31">
        <v>46044.962384259255</v>
      </c>
      <c r="P291" s="31">
        <v>46045.44791666667</v>
      </c>
      <c r="Q291" s="31">
        <v>46045.44791666667</v>
      </c>
      <c r="R291" s="3" t="s">
        <v>18205</v>
      </c>
    </row>
    <row r="292">
      <c r="A292" s="3" t="s">
        <v>18546</v>
      </c>
      <c r="B292" s="3" t="s">
        <v>17581</v>
      </c>
      <c r="C292" s="20">
        <v>708.0</v>
      </c>
      <c r="D292" s="3" t="s">
        <v>18222</v>
      </c>
      <c r="E292" s="3" t="s">
        <v>18255</v>
      </c>
      <c r="F292" s="3" t="s">
        <v>17584</v>
      </c>
      <c r="G292" s="3" t="s">
        <v>16565</v>
      </c>
      <c r="H292" s="3" t="s">
        <v>17585</v>
      </c>
      <c r="I292" s="3" t="s">
        <v>17586</v>
      </c>
      <c r="J292" s="5" t="s">
        <v>18547</v>
      </c>
      <c r="L292" s="3" t="s">
        <v>18233</v>
      </c>
      <c r="O292" s="31">
        <v>46044.96240740741</v>
      </c>
      <c r="P292" s="31">
        <v>46045.44866898148</v>
      </c>
      <c r="Q292" s="31">
        <v>46045.44866898148</v>
      </c>
      <c r="R292" s="3" t="s">
        <v>18225</v>
      </c>
    </row>
    <row r="293">
      <c r="A293" s="3" t="s">
        <v>18548</v>
      </c>
      <c r="B293" s="3" t="s">
        <v>17581</v>
      </c>
      <c r="C293" s="20">
        <v>709.0</v>
      </c>
      <c r="D293" s="3" t="s">
        <v>18227</v>
      </c>
      <c r="E293" s="3" t="s">
        <v>18258</v>
      </c>
      <c r="F293" s="3" t="s">
        <v>17584</v>
      </c>
      <c r="G293" s="3" t="s">
        <v>16565</v>
      </c>
      <c r="H293" s="3" t="s">
        <v>17585</v>
      </c>
      <c r="I293" s="3" t="s">
        <v>17586</v>
      </c>
      <c r="J293" s="5" t="s">
        <v>18549</v>
      </c>
      <c r="L293" s="3" t="s">
        <v>18233</v>
      </c>
      <c r="O293" s="31">
        <v>46044.96241898148</v>
      </c>
      <c r="P293" s="31">
        <v>46045.449421296296</v>
      </c>
      <c r="Q293" s="31">
        <v>46045.449421296296</v>
      </c>
      <c r="R293" s="3" t="s">
        <v>18230</v>
      </c>
    </row>
    <row r="294">
      <c r="A294" s="3" t="s">
        <v>18550</v>
      </c>
      <c r="B294" s="3" t="s">
        <v>17581</v>
      </c>
      <c r="C294" s="20">
        <v>710.0</v>
      </c>
      <c r="D294" s="3" t="s">
        <v>18207</v>
      </c>
      <c r="E294" s="3" t="s">
        <v>18261</v>
      </c>
      <c r="F294" s="3" t="s">
        <v>17584</v>
      </c>
      <c r="G294" s="3" t="s">
        <v>16569</v>
      </c>
      <c r="H294" s="3" t="s">
        <v>17585</v>
      </c>
      <c r="I294" s="3" t="s">
        <v>17586</v>
      </c>
      <c r="J294" s="5" t="s">
        <v>18551</v>
      </c>
      <c r="L294" s="3" t="s">
        <v>18233</v>
      </c>
      <c r="O294" s="31">
        <v>46044.96244212963</v>
      </c>
      <c r="P294" s="31">
        <v>46045.45015046296</v>
      </c>
      <c r="Q294" s="31">
        <v>46045.45015046296</v>
      </c>
      <c r="R294" s="3" t="s">
        <v>18210</v>
      </c>
    </row>
    <row r="295">
      <c r="A295" s="3" t="s">
        <v>18552</v>
      </c>
      <c r="B295" s="3" t="s">
        <v>17581</v>
      </c>
      <c r="C295" s="20">
        <v>711.0</v>
      </c>
      <c r="D295" s="3" t="s">
        <v>18212</v>
      </c>
      <c r="E295" s="3" t="s">
        <v>18264</v>
      </c>
      <c r="F295" s="3" t="s">
        <v>17584</v>
      </c>
      <c r="G295" s="3" t="s">
        <v>16569</v>
      </c>
      <c r="H295" s="3" t="s">
        <v>17585</v>
      </c>
      <c r="I295" s="3" t="s">
        <v>17586</v>
      </c>
      <c r="J295" s="5" t="s">
        <v>18553</v>
      </c>
      <c r="L295" s="3" t="s">
        <v>18233</v>
      </c>
      <c r="O295" s="31">
        <v>46044.96246527778</v>
      </c>
      <c r="P295" s="31">
        <v>46045.45090277778</v>
      </c>
      <c r="Q295" s="31">
        <v>46045.45090277778</v>
      </c>
      <c r="R295" s="3" t="s">
        <v>18215</v>
      </c>
    </row>
    <row r="296">
      <c r="A296" s="3" t="s">
        <v>18554</v>
      </c>
      <c r="B296" s="3" t="s">
        <v>17581</v>
      </c>
      <c r="C296" s="20">
        <v>728.0</v>
      </c>
      <c r="D296" s="3" t="s">
        <v>18217</v>
      </c>
      <c r="E296" s="3" t="s">
        <v>18249</v>
      </c>
      <c r="F296" s="3" t="s">
        <v>17584</v>
      </c>
      <c r="G296" s="3" t="s">
        <v>16576</v>
      </c>
      <c r="H296" s="3" t="s">
        <v>17585</v>
      </c>
      <c r="I296" s="3" t="s">
        <v>17586</v>
      </c>
      <c r="J296" s="5" t="s">
        <v>18555</v>
      </c>
      <c r="L296" s="3" t="s">
        <v>18233</v>
      </c>
      <c r="O296" s="31">
        <v>46044.972766203704</v>
      </c>
      <c r="P296" s="31">
        <v>46045.44716435185</v>
      </c>
      <c r="Q296" s="31">
        <v>46045.44716435185</v>
      </c>
      <c r="R296" s="3" t="s">
        <v>18220</v>
      </c>
    </row>
    <row r="297">
      <c r="A297" s="3" t="s">
        <v>18556</v>
      </c>
      <c r="B297" s="3" t="s">
        <v>17581</v>
      </c>
      <c r="C297" s="20">
        <v>729.0</v>
      </c>
      <c r="D297" s="3" t="s">
        <v>18201</v>
      </c>
      <c r="E297" s="3" t="s">
        <v>18252</v>
      </c>
      <c r="F297" s="3" t="s">
        <v>17584</v>
      </c>
      <c r="G297" s="3" t="s">
        <v>16576</v>
      </c>
      <c r="H297" s="3" t="s">
        <v>17585</v>
      </c>
      <c r="I297" s="3" t="s">
        <v>17586</v>
      </c>
      <c r="J297" s="5" t="s">
        <v>18557</v>
      </c>
      <c r="L297" s="3" t="s">
        <v>18233</v>
      </c>
      <c r="O297" s="31">
        <v>46044.97278935185</v>
      </c>
      <c r="P297" s="31">
        <v>46045.44792824074</v>
      </c>
      <c r="Q297" s="31">
        <v>46045.44792824074</v>
      </c>
      <c r="R297" s="3" t="s">
        <v>18205</v>
      </c>
    </row>
    <row r="298">
      <c r="A298" s="3" t="s">
        <v>18558</v>
      </c>
      <c r="B298" s="3" t="s">
        <v>17581</v>
      </c>
      <c r="C298" s="20">
        <v>730.0</v>
      </c>
      <c r="D298" s="3" t="s">
        <v>18222</v>
      </c>
      <c r="E298" s="3" t="s">
        <v>18255</v>
      </c>
      <c r="F298" s="3" t="s">
        <v>17584</v>
      </c>
      <c r="G298" s="3" t="s">
        <v>16565</v>
      </c>
      <c r="H298" s="3" t="s">
        <v>17585</v>
      </c>
      <c r="I298" s="3" t="s">
        <v>17586</v>
      </c>
      <c r="J298" s="5" t="s">
        <v>18559</v>
      </c>
      <c r="L298" s="3" t="s">
        <v>18233</v>
      </c>
      <c r="O298" s="31">
        <v>46044.9728125</v>
      </c>
      <c r="P298" s="31">
        <v>46045.44868055556</v>
      </c>
      <c r="Q298" s="31">
        <v>46045.44868055556</v>
      </c>
      <c r="R298" s="3" t="s">
        <v>18225</v>
      </c>
    </row>
    <row r="299">
      <c r="A299" s="3" t="s">
        <v>18560</v>
      </c>
      <c r="B299" s="3" t="s">
        <v>17581</v>
      </c>
      <c r="C299" s="20">
        <v>731.0</v>
      </c>
      <c r="D299" s="3" t="s">
        <v>18227</v>
      </c>
      <c r="E299" s="3" t="s">
        <v>18258</v>
      </c>
      <c r="F299" s="3" t="s">
        <v>17584</v>
      </c>
      <c r="G299" s="3" t="s">
        <v>16565</v>
      </c>
      <c r="H299" s="3" t="s">
        <v>17585</v>
      </c>
      <c r="I299" s="3" t="s">
        <v>17586</v>
      </c>
      <c r="J299" s="5" t="s">
        <v>18561</v>
      </c>
      <c r="L299" s="3" t="s">
        <v>18233</v>
      </c>
      <c r="O299" s="31">
        <v>46044.97283564815</v>
      </c>
      <c r="P299" s="31">
        <v>46045.449421296296</v>
      </c>
      <c r="Q299" s="31">
        <v>46045.449421296296</v>
      </c>
      <c r="R299" s="3" t="s">
        <v>18230</v>
      </c>
    </row>
    <row r="300">
      <c r="A300" s="3" t="s">
        <v>18562</v>
      </c>
      <c r="B300" s="3" t="s">
        <v>17581</v>
      </c>
      <c r="C300" s="20">
        <v>732.0</v>
      </c>
      <c r="D300" s="3" t="s">
        <v>18207</v>
      </c>
      <c r="E300" s="3" t="s">
        <v>18261</v>
      </c>
      <c r="F300" s="3" t="s">
        <v>17584</v>
      </c>
      <c r="G300" s="3" t="s">
        <v>16569</v>
      </c>
      <c r="H300" s="3" t="s">
        <v>17585</v>
      </c>
      <c r="I300" s="3" t="s">
        <v>17586</v>
      </c>
      <c r="J300" s="5" t="s">
        <v>18563</v>
      </c>
      <c r="L300" s="3" t="s">
        <v>18233</v>
      </c>
      <c r="O300" s="31">
        <v>46044.972858796296</v>
      </c>
      <c r="P300" s="31">
        <v>46045.450162037036</v>
      </c>
      <c r="Q300" s="31">
        <v>46045.450162037036</v>
      </c>
      <c r="R300" s="3" t="s">
        <v>18210</v>
      </c>
    </row>
    <row r="301">
      <c r="A301" s="3" t="s">
        <v>18564</v>
      </c>
      <c r="B301" s="3" t="s">
        <v>17581</v>
      </c>
      <c r="C301" s="20">
        <v>733.0</v>
      </c>
      <c r="D301" s="3" t="s">
        <v>18212</v>
      </c>
      <c r="E301" s="3" t="s">
        <v>18264</v>
      </c>
      <c r="F301" s="3" t="s">
        <v>17584</v>
      </c>
      <c r="G301" s="3" t="s">
        <v>16569</v>
      </c>
      <c r="H301" s="3" t="s">
        <v>17585</v>
      </c>
      <c r="I301" s="3" t="s">
        <v>17586</v>
      </c>
      <c r="J301" s="5" t="s">
        <v>18565</v>
      </c>
      <c r="L301" s="3" t="s">
        <v>18233</v>
      </c>
      <c r="O301" s="31">
        <v>46044.972905092596</v>
      </c>
      <c r="P301" s="31">
        <v>46045.45090277778</v>
      </c>
      <c r="Q301" s="31">
        <v>46045.45090277778</v>
      </c>
      <c r="R301" s="3" t="s">
        <v>18215</v>
      </c>
    </row>
    <row r="302">
      <c r="A302" s="3" t="s">
        <v>18566</v>
      </c>
      <c r="B302" s="3" t="s">
        <v>17581</v>
      </c>
      <c r="C302" s="20">
        <v>750.0</v>
      </c>
      <c r="D302" s="3" t="s">
        <v>18217</v>
      </c>
      <c r="E302" s="3" t="s">
        <v>18249</v>
      </c>
      <c r="F302" s="3" t="s">
        <v>17584</v>
      </c>
      <c r="G302" s="3" t="s">
        <v>16576</v>
      </c>
      <c r="H302" s="3" t="s">
        <v>17585</v>
      </c>
      <c r="I302" s="3" t="s">
        <v>17586</v>
      </c>
      <c r="J302" s="5" t="s">
        <v>18567</v>
      </c>
      <c r="L302" s="3" t="s">
        <v>18233</v>
      </c>
      <c r="O302" s="31">
        <v>46044.98363425926</v>
      </c>
      <c r="P302" s="31">
        <v>46045.447175925925</v>
      </c>
      <c r="Q302" s="31">
        <v>46045.447175925925</v>
      </c>
      <c r="R302" s="3" t="s">
        <v>18220</v>
      </c>
    </row>
    <row r="303">
      <c r="A303" s="3" t="s">
        <v>18568</v>
      </c>
      <c r="B303" s="3" t="s">
        <v>17581</v>
      </c>
      <c r="C303" s="20">
        <v>751.0</v>
      </c>
      <c r="D303" s="3" t="s">
        <v>18201</v>
      </c>
      <c r="E303" s="3" t="s">
        <v>18252</v>
      </c>
      <c r="F303" s="3" t="s">
        <v>17584</v>
      </c>
      <c r="G303" s="3" t="s">
        <v>16576</v>
      </c>
      <c r="H303" s="3" t="s">
        <v>17585</v>
      </c>
      <c r="I303" s="3" t="s">
        <v>17586</v>
      </c>
      <c r="J303" s="5" t="s">
        <v>18569</v>
      </c>
      <c r="L303" s="3" t="s">
        <v>18233</v>
      </c>
      <c r="O303" s="31">
        <v>46044.983668981484</v>
      </c>
      <c r="P303" s="31">
        <v>46045.44793981481</v>
      </c>
      <c r="Q303" s="31">
        <v>46045.44793981481</v>
      </c>
      <c r="R303" s="3" t="s">
        <v>18205</v>
      </c>
    </row>
    <row r="304">
      <c r="A304" s="3" t="s">
        <v>18570</v>
      </c>
      <c r="B304" s="3" t="s">
        <v>17581</v>
      </c>
      <c r="C304" s="20">
        <v>752.0</v>
      </c>
      <c r="D304" s="3" t="s">
        <v>18222</v>
      </c>
      <c r="E304" s="3" t="s">
        <v>18255</v>
      </c>
      <c r="F304" s="3" t="s">
        <v>17584</v>
      </c>
      <c r="G304" s="3" t="s">
        <v>16565</v>
      </c>
      <c r="H304" s="3" t="s">
        <v>17585</v>
      </c>
      <c r="I304" s="3" t="s">
        <v>17586</v>
      </c>
      <c r="J304" s="5" t="s">
        <v>18571</v>
      </c>
      <c r="L304" s="3" t="s">
        <v>18233</v>
      </c>
      <c r="O304" s="31">
        <v>46044.98370370371</v>
      </c>
      <c r="P304" s="31">
        <v>46045.448692129634</v>
      </c>
      <c r="Q304" s="31">
        <v>46045.448692129634</v>
      </c>
      <c r="R304" s="3" t="s">
        <v>18225</v>
      </c>
    </row>
    <row r="305">
      <c r="A305" s="3" t="s">
        <v>18572</v>
      </c>
      <c r="B305" s="3" t="s">
        <v>17581</v>
      </c>
      <c r="C305" s="20">
        <v>753.0</v>
      </c>
      <c r="D305" s="3" t="s">
        <v>18227</v>
      </c>
      <c r="E305" s="3" t="s">
        <v>18258</v>
      </c>
      <c r="F305" s="3" t="s">
        <v>17584</v>
      </c>
      <c r="G305" s="3" t="s">
        <v>16565</v>
      </c>
      <c r="H305" s="3" t="s">
        <v>17585</v>
      </c>
      <c r="I305" s="3" t="s">
        <v>17586</v>
      </c>
      <c r="J305" s="5" t="s">
        <v>18573</v>
      </c>
      <c r="L305" s="3" t="s">
        <v>18233</v>
      </c>
      <c r="O305" s="31">
        <v>46044.98373842593</v>
      </c>
      <c r="P305" s="31">
        <v>46045.44943287037</v>
      </c>
      <c r="Q305" s="31">
        <v>46045.44943287037</v>
      </c>
      <c r="R305" s="3" t="s">
        <v>18230</v>
      </c>
    </row>
    <row r="306">
      <c r="A306" s="3" t="s">
        <v>18574</v>
      </c>
      <c r="B306" s="3" t="s">
        <v>17581</v>
      </c>
      <c r="C306" s="20">
        <v>754.0</v>
      </c>
      <c r="D306" s="3" t="s">
        <v>18207</v>
      </c>
      <c r="E306" s="3" t="s">
        <v>18261</v>
      </c>
      <c r="F306" s="3" t="s">
        <v>17584</v>
      </c>
      <c r="G306" s="3" t="s">
        <v>16569</v>
      </c>
      <c r="H306" s="3" t="s">
        <v>17585</v>
      </c>
      <c r="I306" s="3" t="s">
        <v>17586</v>
      </c>
      <c r="J306" s="5" t="s">
        <v>18575</v>
      </c>
      <c r="L306" s="3" t="s">
        <v>18233</v>
      </c>
      <c r="O306" s="31">
        <v>46044.98376157407</v>
      </c>
      <c r="P306" s="31">
        <v>46045.45017361111</v>
      </c>
      <c r="Q306" s="31">
        <v>46045.45017361111</v>
      </c>
      <c r="R306" s="3" t="s">
        <v>18210</v>
      </c>
    </row>
    <row r="307">
      <c r="A307" s="3" t="s">
        <v>18576</v>
      </c>
      <c r="B307" s="3" t="s">
        <v>17581</v>
      </c>
      <c r="C307" s="20">
        <v>755.0</v>
      </c>
      <c r="D307" s="3" t="s">
        <v>18212</v>
      </c>
      <c r="E307" s="3" t="s">
        <v>18264</v>
      </c>
      <c r="F307" s="3" t="s">
        <v>17584</v>
      </c>
      <c r="G307" s="3" t="s">
        <v>16569</v>
      </c>
      <c r="H307" s="3" t="s">
        <v>17585</v>
      </c>
      <c r="I307" s="3" t="s">
        <v>17586</v>
      </c>
      <c r="J307" s="5" t="s">
        <v>18577</v>
      </c>
      <c r="L307" s="3" t="s">
        <v>18233</v>
      </c>
      <c r="O307" s="31">
        <v>46044.98379629629</v>
      </c>
      <c r="P307" s="31">
        <v>46045.45091435185</v>
      </c>
      <c r="Q307" s="31">
        <v>46045.45091435185</v>
      </c>
      <c r="R307" s="3" t="s">
        <v>18215</v>
      </c>
    </row>
    <row r="308">
      <c r="A308" s="3" t="s">
        <v>18578</v>
      </c>
      <c r="B308" s="3" t="s">
        <v>17581</v>
      </c>
      <c r="C308" s="20">
        <v>772.0</v>
      </c>
      <c r="D308" s="3" t="s">
        <v>18217</v>
      </c>
      <c r="E308" s="3" t="s">
        <v>18249</v>
      </c>
      <c r="F308" s="3" t="s">
        <v>17584</v>
      </c>
      <c r="G308" s="3" t="s">
        <v>16576</v>
      </c>
      <c r="H308" s="3" t="s">
        <v>17585</v>
      </c>
      <c r="I308" s="3" t="s">
        <v>17586</v>
      </c>
      <c r="J308" s="5" t="s">
        <v>18579</v>
      </c>
      <c r="L308" s="3" t="s">
        <v>18233</v>
      </c>
      <c r="O308" s="31">
        <v>46044.99394675926</v>
      </c>
      <c r="P308" s="31">
        <v>46045.4471875</v>
      </c>
      <c r="Q308" s="31">
        <v>46045.4471875</v>
      </c>
      <c r="R308" s="3" t="s">
        <v>18220</v>
      </c>
    </row>
    <row r="309">
      <c r="A309" s="3" t="s">
        <v>18580</v>
      </c>
      <c r="B309" s="3" t="s">
        <v>17581</v>
      </c>
      <c r="C309" s="20">
        <v>773.0</v>
      </c>
      <c r="D309" s="3" t="s">
        <v>18201</v>
      </c>
      <c r="E309" s="3" t="s">
        <v>18252</v>
      </c>
      <c r="F309" s="3" t="s">
        <v>17584</v>
      </c>
      <c r="G309" s="3" t="s">
        <v>16576</v>
      </c>
      <c r="H309" s="3" t="s">
        <v>17585</v>
      </c>
      <c r="I309" s="3" t="s">
        <v>17586</v>
      </c>
      <c r="J309" s="5" t="s">
        <v>18581</v>
      </c>
      <c r="L309" s="3" t="s">
        <v>18233</v>
      </c>
      <c r="O309" s="31">
        <v>46044.9939699074</v>
      </c>
      <c r="P309" s="31">
        <v>46045.44795138889</v>
      </c>
      <c r="Q309" s="31">
        <v>46045.44795138889</v>
      </c>
      <c r="R309" s="3" t="s">
        <v>18205</v>
      </c>
    </row>
    <row r="310">
      <c r="A310" s="3" t="s">
        <v>18582</v>
      </c>
      <c r="B310" s="3" t="s">
        <v>17581</v>
      </c>
      <c r="C310" s="20">
        <v>774.0</v>
      </c>
      <c r="D310" s="3" t="s">
        <v>18222</v>
      </c>
      <c r="E310" s="3" t="s">
        <v>18255</v>
      </c>
      <c r="F310" s="3" t="s">
        <v>17584</v>
      </c>
      <c r="G310" s="3" t="s">
        <v>16565</v>
      </c>
      <c r="H310" s="3" t="s">
        <v>17585</v>
      </c>
      <c r="I310" s="3" t="s">
        <v>17586</v>
      </c>
      <c r="J310" s="5" t="s">
        <v>18583</v>
      </c>
      <c r="L310" s="3" t="s">
        <v>18233</v>
      </c>
      <c r="O310" s="31">
        <v>46044.99402777778</v>
      </c>
      <c r="P310" s="31">
        <v>46045.4487037037</v>
      </c>
      <c r="Q310" s="31">
        <v>46045.4487037037</v>
      </c>
      <c r="R310" s="3" t="s">
        <v>18225</v>
      </c>
    </row>
    <row r="311">
      <c r="A311" s="3" t="s">
        <v>18584</v>
      </c>
      <c r="B311" s="3" t="s">
        <v>17581</v>
      </c>
      <c r="C311" s="20">
        <v>775.0</v>
      </c>
      <c r="D311" s="3" t="s">
        <v>18227</v>
      </c>
      <c r="E311" s="3" t="s">
        <v>18258</v>
      </c>
      <c r="F311" s="3" t="s">
        <v>17584</v>
      </c>
      <c r="G311" s="3" t="s">
        <v>16565</v>
      </c>
      <c r="H311" s="3" t="s">
        <v>17585</v>
      </c>
      <c r="I311" s="3" t="s">
        <v>17586</v>
      </c>
      <c r="J311" s="5" t="s">
        <v>18585</v>
      </c>
      <c r="L311" s="3" t="s">
        <v>18233</v>
      </c>
      <c r="O311" s="31">
        <v>46044.994050925925</v>
      </c>
      <c r="P311" s="31">
        <v>46045.44944444444</v>
      </c>
      <c r="Q311" s="31">
        <v>46045.44944444444</v>
      </c>
      <c r="R311" s="3" t="s">
        <v>18230</v>
      </c>
    </row>
    <row r="312">
      <c r="A312" s="3" t="s">
        <v>18586</v>
      </c>
      <c r="B312" s="3" t="s">
        <v>17581</v>
      </c>
      <c r="C312" s="20">
        <v>776.0</v>
      </c>
      <c r="D312" s="3" t="s">
        <v>18207</v>
      </c>
      <c r="E312" s="3" t="s">
        <v>18261</v>
      </c>
      <c r="F312" s="3" t="s">
        <v>17584</v>
      </c>
      <c r="G312" s="3" t="s">
        <v>16569</v>
      </c>
      <c r="H312" s="3" t="s">
        <v>17585</v>
      </c>
      <c r="I312" s="3" t="s">
        <v>17586</v>
      </c>
      <c r="J312" s="5" t="s">
        <v>18587</v>
      </c>
      <c r="L312" s="3" t="s">
        <v>18233</v>
      </c>
      <c r="O312" s="31">
        <v>46044.99407407407</v>
      </c>
      <c r="P312" s="31">
        <v>46045.45018518518</v>
      </c>
      <c r="Q312" s="31">
        <v>46045.45018518518</v>
      </c>
      <c r="R312" s="3" t="s">
        <v>18210</v>
      </c>
    </row>
    <row r="313">
      <c r="A313" s="3" t="s">
        <v>18588</v>
      </c>
      <c r="B313" s="3" t="s">
        <v>17581</v>
      </c>
      <c r="C313" s="20">
        <v>777.0</v>
      </c>
      <c r="D313" s="3" t="s">
        <v>18212</v>
      </c>
      <c r="E313" s="3" t="s">
        <v>18264</v>
      </c>
      <c r="F313" s="3" t="s">
        <v>17584</v>
      </c>
      <c r="G313" s="3" t="s">
        <v>16569</v>
      </c>
      <c r="H313" s="3" t="s">
        <v>17585</v>
      </c>
      <c r="I313" s="3" t="s">
        <v>17586</v>
      </c>
      <c r="J313" s="5" t="s">
        <v>18589</v>
      </c>
      <c r="L313" s="3" t="s">
        <v>18233</v>
      </c>
      <c r="O313" s="31">
        <v>46044.994097222225</v>
      </c>
      <c r="P313" s="31">
        <v>46045.45092592592</v>
      </c>
      <c r="Q313" s="31">
        <v>46045.45092592592</v>
      </c>
      <c r="R313" s="3" t="s">
        <v>18215</v>
      </c>
    </row>
    <row r="314">
      <c r="A314" s="3" t="s">
        <v>18590</v>
      </c>
      <c r="B314" s="3" t="s">
        <v>17581</v>
      </c>
      <c r="C314" s="20">
        <v>794.0</v>
      </c>
      <c r="D314" s="3" t="s">
        <v>18217</v>
      </c>
      <c r="E314" s="3" t="s">
        <v>18249</v>
      </c>
      <c r="F314" s="3" t="s">
        <v>17584</v>
      </c>
      <c r="G314" s="3" t="s">
        <v>16576</v>
      </c>
      <c r="H314" s="3" t="s">
        <v>17585</v>
      </c>
      <c r="I314" s="3" t="s">
        <v>17586</v>
      </c>
      <c r="J314" s="5" t="s">
        <v>18591</v>
      </c>
      <c r="L314" s="3" t="s">
        <v>18233</v>
      </c>
      <c r="O314" s="31">
        <v>46045.00421296296</v>
      </c>
      <c r="P314" s="31">
        <v>46045.4471875</v>
      </c>
      <c r="Q314" s="31">
        <v>46045.4471875</v>
      </c>
      <c r="R314" s="3" t="s">
        <v>18220</v>
      </c>
    </row>
    <row r="315">
      <c r="A315" s="3" t="s">
        <v>18592</v>
      </c>
      <c r="B315" s="3" t="s">
        <v>17581</v>
      </c>
      <c r="C315" s="20">
        <v>795.0</v>
      </c>
      <c r="D315" s="3" t="s">
        <v>18201</v>
      </c>
      <c r="E315" s="3" t="s">
        <v>18252</v>
      </c>
      <c r="F315" s="3" t="s">
        <v>17584</v>
      </c>
      <c r="G315" s="3" t="s">
        <v>16576</v>
      </c>
      <c r="H315" s="3" t="s">
        <v>17585</v>
      </c>
      <c r="I315" s="3" t="s">
        <v>17586</v>
      </c>
      <c r="J315" s="5" t="s">
        <v>18593</v>
      </c>
      <c r="L315" s="3" t="s">
        <v>18233</v>
      </c>
      <c r="O315" s="31">
        <v>46045.00423611111</v>
      </c>
      <c r="P315" s="31">
        <v>46045.447962962964</v>
      </c>
      <c r="Q315" s="31">
        <v>46045.447962962964</v>
      </c>
      <c r="R315" s="3" t="s">
        <v>18205</v>
      </c>
    </row>
    <row r="316">
      <c r="A316" s="3" t="s">
        <v>18594</v>
      </c>
      <c r="B316" s="3" t="s">
        <v>17581</v>
      </c>
      <c r="C316" s="20">
        <v>796.0</v>
      </c>
      <c r="D316" s="3" t="s">
        <v>18222</v>
      </c>
      <c r="E316" s="3" t="s">
        <v>18255</v>
      </c>
      <c r="F316" s="3" t="s">
        <v>17584</v>
      </c>
      <c r="G316" s="3" t="s">
        <v>16565</v>
      </c>
      <c r="H316" s="3" t="s">
        <v>17585</v>
      </c>
      <c r="I316" s="3" t="s">
        <v>17586</v>
      </c>
      <c r="J316" s="5" t="s">
        <v>18595</v>
      </c>
      <c r="L316" s="3" t="s">
        <v>18233</v>
      </c>
      <c r="O316" s="31">
        <v>46045.00425925926</v>
      </c>
      <c r="P316" s="31">
        <v>46045.44871527777</v>
      </c>
      <c r="Q316" s="31">
        <v>46045.44871527777</v>
      </c>
      <c r="R316" s="3" t="s">
        <v>18225</v>
      </c>
    </row>
    <row r="317">
      <c r="A317" s="3" t="s">
        <v>18596</v>
      </c>
      <c r="B317" s="3" t="s">
        <v>17581</v>
      </c>
      <c r="C317" s="20">
        <v>797.0</v>
      </c>
      <c r="D317" s="3" t="s">
        <v>18227</v>
      </c>
      <c r="E317" s="3" t="s">
        <v>18258</v>
      </c>
      <c r="F317" s="3" t="s">
        <v>17584</v>
      </c>
      <c r="G317" s="3" t="s">
        <v>16565</v>
      </c>
      <c r="H317" s="3" t="s">
        <v>17585</v>
      </c>
      <c r="I317" s="3" t="s">
        <v>17586</v>
      </c>
      <c r="J317" s="5" t="s">
        <v>18597</v>
      </c>
      <c r="L317" s="3" t="s">
        <v>18233</v>
      </c>
      <c r="O317" s="31">
        <v>46045.004282407404</v>
      </c>
      <c r="P317" s="31">
        <v>46045.44945601852</v>
      </c>
      <c r="Q317" s="31">
        <v>46045.44945601852</v>
      </c>
      <c r="R317" s="3" t="s">
        <v>18230</v>
      </c>
    </row>
    <row r="318">
      <c r="A318" s="3" t="s">
        <v>18598</v>
      </c>
      <c r="B318" s="3" t="s">
        <v>17581</v>
      </c>
      <c r="C318" s="20">
        <v>798.0</v>
      </c>
      <c r="D318" s="3" t="s">
        <v>18207</v>
      </c>
      <c r="E318" s="3" t="s">
        <v>18261</v>
      </c>
      <c r="F318" s="3" t="s">
        <v>17584</v>
      </c>
      <c r="G318" s="3" t="s">
        <v>16569</v>
      </c>
      <c r="H318" s="3" t="s">
        <v>17585</v>
      </c>
      <c r="I318" s="3" t="s">
        <v>17586</v>
      </c>
      <c r="J318" s="5" t="s">
        <v>18599</v>
      </c>
      <c r="L318" s="3" t="s">
        <v>18233</v>
      </c>
      <c r="O318" s="31">
        <v>46045.00431712963</v>
      </c>
      <c r="P318" s="31">
        <v>46045.45019675926</v>
      </c>
      <c r="Q318" s="31">
        <v>46045.45019675926</v>
      </c>
      <c r="R318" s="3" t="s">
        <v>18210</v>
      </c>
    </row>
    <row r="319">
      <c r="A319" s="3" t="s">
        <v>18600</v>
      </c>
      <c r="B319" s="3" t="s">
        <v>17581</v>
      </c>
      <c r="C319" s="20">
        <v>799.0</v>
      </c>
      <c r="D319" s="3" t="s">
        <v>18212</v>
      </c>
      <c r="E319" s="3" t="s">
        <v>18264</v>
      </c>
      <c r="F319" s="3" t="s">
        <v>17584</v>
      </c>
      <c r="G319" s="3" t="s">
        <v>16569</v>
      </c>
      <c r="H319" s="3" t="s">
        <v>17585</v>
      </c>
      <c r="I319" s="3" t="s">
        <v>17586</v>
      </c>
      <c r="J319" s="5" t="s">
        <v>18601</v>
      </c>
      <c r="L319" s="3" t="s">
        <v>18233</v>
      </c>
      <c r="O319" s="31">
        <v>46045.00434027778</v>
      </c>
      <c r="P319" s="31">
        <v>46045.450937500005</v>
      </c>
      <c r="Q319" s="31">
        <v>46045.450937500005</v>
      </c>
      <c r="R319" s="3" t="s">
        <v>18215</v>
      </c>
    </row>
    <row r="320">
      <c r="A320" s="3" t="s">
        <v>18602</v>
      </c>
      <c r="B320" s="3" t="s">
        <v>17581</v>
      </c>
      <c r="C320" s="20">
        <v>816.0</v>
      </c>
      <c r="D320" s="3" t="s">
        <v>18217</v>
      </c>
      <c r="E320" s="3" t="s">
        <v>18249</v>
      </c>
      <c r="F320" s="3" t="s">
        <v>17584</v>
      </c>
      <c r="G320" s="3" t="s">
        <v>16576</v>
      </c>
      <c r="H320" s="3" t="s">
        <v>17585</v>
      </c>
      <c r="I320" s="3" t="s">
        <v>17586</v>
      </c>
      <c r="J320" s="5" t="s">
        <v>18603</v>
      </c>
      <c r="L320" s="3" t="s">
        <v>18233</v>
      </c>
      <c r="O320" s="31">
        <v>46045.014444444445</v>
      </c>
      <c r="P320" s="31">
        <v>46045.44719907407</v>
      </c>
      <c r="Q320" s="31">
        <v>46045.44719907407</v>
      </c>
      <c r="R320" s="3" t="s">
        <v>18220</v>
      </c>
    </row>
    <row r="321">
      <c r="A321" s="3" t="s">
        <v>18604</v>
      </c>
      <c r="B321" s="3" t="s">
        <v>17581</v>
      </c>
      <c r="C321" s="20">
        <v>817.0</v>
      </c>
      <c r="D321" s="3" t="s">
        <v>18201</v>
      </c>
      <c r="E321" s="3" t="s">
        <v>18252</v>
      </c>
      <c r="F321" s="3" t="s">
        <v>17584</v>
      </c>
      <c r="G321" s="3" t="s">
        <v>16576</v>
      </c>
      <c r="H321" s="3" t="s">
        <v>17585</v>
      </c>
      <c r="I321" s="3" t="s">
        <v>17586</v>
      </c>
      <c r="J321" s="5" t="s">
        <v>18605</v>
      </c>
      <c r="L321" s="3" t="s">
        <v>18233</v>
      </c>
      <c r="O321" s="31">
        <v>46045.01447916667</v>
      </c>
      <c r="P321" s="31">
        <v>46045.44797453703</v>
      </c>
      <c r="Q321" s="31">
        <v>46045.44797453703</v>
      </c>
      <c r="R321" s="3" t="s">
        <v>18205</v>
      </c>
    </row>
    <row r="322">
      <c r="A322" s="3" t="s">
        <v>18606</v>
      </c>
      <c r="B322" s="3" t="s">
        <v>17581</v>
      </c>
      <c r="C322" s="20">
        <v>818.0</v>
      </c>
      <c r="D322" s="3" t="s">
        <v>18222</v>
      </c>
      <c r="E322" s="3" t="s">
        <v>18255</v>
      </c>
      <c r="F322" s="3" t="s">
        <v>17584</v>
      </c>
      <c r="G322" s="3" t="s">
        <v>16565</v>
      </c>
      <c r="H322" s="3" t="s">
        <v>17585</v>
      </c>
      <c r="I322" s="3" t="s">
        <v>17586</v>
      </c>
      <c r="J322" s="5" t="s">
        <v>18607</v>
      </c>
      <c r="L322" s="3" t="s">
        <v>18233</v>
      </c>
      <c r="O322" s="31">
        <v>46045.01451388889</v>
      </c>
      <c r="P322" s="31">
        <v>46045.44871527777</v>
      </c>
      <c r="Q322" s="31">
        <v>46045.44871527777</v>
      </c>
      <c r="R322" s="3" t="s">
        <v>18225</v>
      </c>
    </row>
    <row r="323">
      <c r="A323" s="3" t="s">
        <v>18608</v>
      </c>
      <c r="B323" s="3" t="s">
        <v>17581</v>
      </c>
      <c r="C323" s="20">
        <v>819.0</v>
      </c>
      <c r="D323" s="3" t="s">
        <v>18227</v>
      </c>
      <c r="E323" s="3" t="s">
        <v>18258</v>
      </c>
      <c r="F323" s="3" t="s">
        <v>17584</v>
      </c>
      <c r="G323" s="3" t="s">
        <v>16565</v>
      </c>
      <c r="H323" s="3" t="s">
        <v>17585</v>
      </c>
      <c r="I323" s="3" t="s">
        <v>17586</v>
      </c>
      <c r="J323" s="5" t="s">
        <v>18609</v>
      </c>
      <c r="L323" s="3" t="s">
        <v>18233</v>
      </c>
      <c r="O323" s="31">
        <v>46045.01453703704</v>
      </c>
      <c r="P323" s="31">
        <v>46045.449467592596</v>
      </c>
      <c r="Q323" s="31">
        <v>46045.449467592596</v>
      </c>
      <c r="R323" s="3" t="s">
        <v>18230</v>
      </c>
    </row>
    <row r="324">
      <c r="A324" s="3" t="s">
        <v>18610</v>
      </c>
      <c r="B324" s="3" t="s">
        <v>17581</v>
      </c>
      <c r="C324" s="20">
        <v>820.0</v>
      </c>
      <c r="D324" s="3" t="s">
        <v>18207</v>
      </c>
      <c r="E324" s="3" t="s">
        <v>18261</v>
      </c>
      <c r="F324" s="3" t="s">
        <v>17584</v>
      </c>
      <c r="G324" s="3" t="s">
        <v>16569</v>
      </c>
      <c r="H324" s="3" t="s">
        <v>17585</v>
      </c>
      <c r="I324" s="3" t="s">
        <v>17586</v>
      </c>
      <c r="J324" s="5" t="s">
        <v>18611</v>
      </c>
      <c r="L324" s="3" t="s">
        <v>18233</v>
      </c>
      <c r="O324" s="31">
        <v>46045.014560185184</v>
      </c>
      <c r="P324" s="31">
        <v>46045.450208333335</v>
      </c>
      <c r="Q324" s="31">
        <v>46045.450208333335</v>
      </c>
      <c r="R324" s="3" t="s">
        <v>18210</v>
      </c>
    </row>
    <row r="325">
      <c r="A325" s="3" t="s">
        <v>18612</v>
      </c>
      <c r="B325" s="3" t="s">
        <v>17581</v>
      </c>
      <c r="C325" s="20">
        <v>821.0</v>
      </c>
      <c r="D325" s="3" t="s">
        <v>18212</v>
      </c>
      <c r="E325" s="3" t="s">
        <v>18264</v>
      </c>
      <c r="F325" s="3" t="s">
        <v>17584</v>
      </c>
      <c r="G325" s="3" t="s">
        <v>16569</v>
      </c>
      <c r="H325" s="3" t="s">
        <v>17585</v>
      </c>
      <c r="I325" s="3" t="s">
        <v>17586</v>
      </c>
      <c r="J325" s="5" t="s">
        <v>18613</v>
      </c>
      <c r="L325" s="3" t="s">
        <v>18233</v>
      </c>
      <c r="O325" s="31">
        <v>46045.01458333334</v>
      </c>
      <c r="P325" s="31">
        <v>46045.450949074075</v>
      </c>
      <c r="Q325" s="31">
        <v>46045.450949074075</v>
      </c>
      <c r="R325" s="3" t="s">
        <v>18215</v>
      </c>
    </row>
    <row r="326">
      <c r="A326" s="3" t="s">
        <v>18614</v>
      </c>
      <c r="B326" s="3" t="s">
        <v>17581</v>
      </c>
      <c r="C326" s="20">
        <v>838.0</v>
      </c>
      <c r="D326" s="3" t="s">
        <v>18217</v>
      </c>
      <c r="E326" s="3" t="s">
        <v>18249</v>
      </c>
      <c r="F326" s="3" t="s">
        <v>17584</v>
      </c>
      <c r="G326" s="3" t="s">
        <v>16576</v>
      </c>
      <c r="H326" s="3" t="s">
        <v>17585</v>
      </c>
      <c r="I326" s="3" t="s">
        <v>17586</v>
      </c>
      <c r="J326" s="5" t="s">
        <v>18615</v>
      </c>
      <c r="L326" s="3" t="s">
        <v>18233</v>
      </c>
      <c r="O326" s="31">
        <v>46045.025300925925</v>
      </c>
      <c r="P326" s="31">
        <v>46045.44721064815</v>
      </c>
      <c r="Q326" s="31">
        <v>46045.44721064815</v>
      </c>
      <c r="R326" s="3" t="s">
        <v>18220</v>
      </c>
    </row>
    <row r="327">
      <c r="A327" s="3" t="s">
        <v>18616</v>
      </c>
      <c r="B327" s="3" t="s">
        <v>17581</v>
      </c>
      <c r="C327" s="20">
        <v>839.0</v>
      </c>
      <c r="D327" s="3" t="s">
        <v>18201</v>
      </c>
      <c r="E327" s="3" t="s">
        <v>18252</v>
      </c>
      <c r="F327" s="3" t="s">
        <v>17584</v>
      </c>
      <c r="G327" s="3" t="s">
        <v>16576</v>
      </c>
      <c r="H327" s="3" t="s">
        <v>17585</v>
      </c>
      <c r="I327" s="3" t="s">
        <v>17586</v>
      </c>
      <c r="J327" s="5" t="s">
        <v>18617</v>
      </c>
      <c r="L327" s="3" t="s">
        <v>18233</v>
      </c>
      <c r="O327" s="31">
        <v>46045.02532407407</v>
      </c>
      <c r="P327" s="31">
        <v>46045.44798611111</v>
      </c>
      <c r="Q327" s="31">
        <v>46045.44798611111</v>
      </c>
      <c r="R327" s="3" t="s">
        <v>18205</v>
      </c>
    </row>
    <row r="328">
      <c r="A328" s="3" t="s">
        <v>18618</v>
      </c>
      <c r="B328" s="3" t="s">
        <v>17581</v>
      </c>
      <c r="C328" s="20">
        <v>840.0</v>
      </c>
      <c r="D328" s="3" t="s">
        <v>18222</v>
      </c>
      <c r="E328" s="3" t="s">
        <v>18255</v>
      </c>
      <c r="F328" s="3" t="s">
        <v>17584</v>
      </c>
      <c r="G328" s="3" t="s">
        <v>16565</v>
      </c>
      <c r="H328" s="3" t="s">
        <v>17585</v>
      </c>
      <c r="I328" s="3" t="s">
        <v>17586</v>
      </c>
      <c r="J328" s="5" t="s">
        <v>18619</v>
      </c>
      <c r="L328" s="3" t="s">
        <v>18233</v>
      </c>
      <c r="O328" s="31">
        <v>46045.025358796294</v>
      </c>
      <c r="P328" s="31">
        <v>46045.44872685186</v>
      </c>
      <c r="Q328" s="31">
        <v>46045.44872685186</v>
      </c>
      <c r="R328" s="3" t="s">
        <v>18225</v>
      </c>
    </row>
    <row r="329">
      <c r="A329" s="3" t="s">
        <v>18620</v>
      </c>
      <c r="B329" s="3" t="s">
        <v>17581</v>
      </c>
      <c r="C329" s="20">
        <v>841.0</v>
      </c>
      <c r="D329" s="3" t="s">
        <v>18227</v>
      </c>
      <c r="E329" s="3" t="s">
        <v>18258</v>
      </c>
      <c r="F329" s="3" t="s">
        <v>17584</v>
      </c>
      <c r="G329" s="3" t="s">
        <v>16565</v>
      </c>
      <c r="H329" s="3" t="s">
        <v>17585</v>
      </c>
      <c r="I329" s="3" t="s">
        <v>17586</v>
      </c>
      <c r="J329" s="5" t="s">
        <v>18621</v>
      </c>
      <c r="L329" s="3" t="s">
        <v>18233</v>
      </c>
      <c r="O329" s="31">
        <v>46045.02538194445</v>
      </c>
      <c r="P329" s="31">
        <v>46045.449479166666</v>
      </c>
      <c r="Q329" s="31">
        <v>46045.449479166666</v>
      </c>
      <c r="R329" s="3" t="s">
        <v>18230</v>
      </c>
    </row>
    <row r="330">
      <c r="A330" s="3" t="s">
        <v>18622</v>
      </c>
      <c r="B330" s="3" t="s">
        <v>17581</v>
      </c>
      <c r="C330" s="20">
        <v>842.0</v>
      </c>
      <c r="D330" s="3" t="s">
        <v>18207</v>
      </c>
      <c r="E330" s="3" t="s">
        <v>18261</v>
      </c>
      <c r="F330" s="3" t="s">
        <v>17584</v>
      </c>
      <c r="G330" s="3" t="s">
        <v>16569</v>
      </c>
      <c r="H330" s="3" t="s">
        <v>17585</v>
      </c>
      <c r="I330" s="3" t="s">
        <v>17586</v>
      </c>
      <c r="J330" s="5" t="s">
        <v>18623</v>
      </c>
      <c r="L330" s="3" t="s">
        <v>18233</v>
      </c>
      <c r="O330" s="31">
        <v>46045.025405092594</v>
      </c>
      <c r="P330" s="31">
        <v>46045.450219907405</v>
      </c>
      <c r="Q330" s="31">
        <v>46045.450208333335</v>
      </c>
      <c r="R330" s="3" t="s">
        <v>18210</v>
      </c>
    </row>
    <row r="331">
      <c r="A331" s="3" t="s">
        <v>18624</v>
      </c>
      <c r="B331" s="3" t="s">
        <v>17581</v>
      </c>
      <c r="C331" s="20">
        <v>843.0</v>
      </c>
      <c r="D331" s="3" t="s">
        <v>18212</v>
      </c>
      <c r="E331" s="3" t="s">
        <v>18264</v>
      </c>
      <c r="F331" s="3" t="s">
        <v>17584</v>
      </c>
      <c r="G331" s="3" t="s">
        <v>16569</v>
      </c>
      <c r="H331" s="3" t="s">
        <v>17585</v>
      </c>
      <c r="I331" s="3" t="s">
        <v>17586</v>
      </c>
      <c r="J331" s="5" t="s">
        <v>18625</v>
      </c>
      <c r="L331" s="3" t="s">
        <v>18233</v>
      </c>
      <c r="O331" s="31">
        <v>46045.02541666667</v>
      </c>
      <c r="P331" s="31">
        <v>46045.450960648144</v>
      </c>
      <c r="Q331" s="31">
        <v>46045.450960648144</v>
      </c>
      <c r="R331" s="3" t="s">
        <v>18215</v>
      </c>
    </row>
    <row r="332">
      <c r="A332" s="3" t="s">
        <v>18626</v>
      </c>
      <c r="B332" s="3" t="s">
        <v>17581</v>
      </c>
      <c r="C332" s="20">
        <v>860.0</v>
      </c>
      <c r="D332" s="3" t="s">
        <v>18217</v>
      </c>
      <c r="E332" s="3" t="s">
        <v>18249</v>
      </c>
      <c r="F332" s="3" t="s">
        <v>17584</v>
      </c>
      <c r="G332" s="3" t="s">
        <v>16576</v>
      </c>
      <c r="H332" s="3" t="s">
        <v>17585</v>
      </c>
      <c r="I332" s="3" t="s">
        <v>17586</v>
      </c>
      <c r="J332" s="5" t="s">
        <v>18627</v>
      </c>
      <c r="L332" s="3" t="s">
        <v>18233</v>
      </c>
      <c r="O332" s="31">
        <v>46045.03530092593</v>
      </c>
      <c r="P332" s="31">
        <v>46045.447222222225</v>
      </c>
      <c r="Q332" s="31">
        <v>46045.447222222225</v>
      </c>
      <c r="R332" s="3" t="s">
        <v>18220</v>
      </c>
    </row>
    <row r="333">
      <c r="A333" s="3" t="s">
        <v>18628</v>
      </c>
      <c r="B333" s="3" t="s">
        <v>17581</v>
      </c>
      <c r="C333" s="20">
        <v>861.0</v>
      </c>
      <c r="D333" s="3" t="s">
        <v>18201</v>
      </c>
      <c r="E333" s="3" t="s">
        <v>18252</v>
      </c>
      <c r="F333" s="3" t="s">
        <v>17584</v>
      </c>
      <c r="G333" s="3" t="s">
        <v>16576</v>
      </c>
      <c r="H333" s="3" t="s">
        <v>17585</v>
      </c>
      <c r="I333" s="3" t="s">
        <v>17586</v>
      </c>
      <c r="J333" s="5" t="s">
        <v>18629</v>
      </c>
      <c r="L333" s="3" t="s">
        <v>18233</v>
      </c>
      <c r="O333" s="31">
        <v>46045.03532407407</v>
      </c>
      <c r="P333" s="31">
        <v>46045.44798611111</v>
      </c>
      <c r="Q333" s="31">
        <v>46045.44798611111</v>
      </c>
      <c r="R333" s="3" t="s">
        <v>18205</v>
      </c>
    </row>
    <row r="334">
      <c r="A334" s="3" t="s">
        <v>18630</v>
      </c>
      <c r="B334" s="3" t="s">
        <v>17581</v>
      </c>
      <c r="C334" s="20">
        <v>862.0</v>
      </c>
      <c r="D334" s="3" t="s">
        <v>18222</v>
      </c>
      <c r="E334" s="3" t="s">
        <v>18255</v>
      </c>
      <c r="F334" s="3" t="s">
        <v>17584</v>
      </c>
      <c r="G334" s="3" t="s">
        <v>16565</v>
      </c>
      <c r="H334" s="3" t="s">
        <v>17585</v>
      </c>
      <c r="I334" s="3" t="s">
        <v>17586</v>
      </c>
      <c r="J334" s="5" t="s">
        <v>18631</v>
      </c>
      <c r="L334" s="3" t="s">
        <v>18233</v>
      </c>
      <c r="O334" s="31">
        <v>46045.035358796296</v>
      </c>
      <c r="P334" s="31">
        <v>46045.44873842593</v>
      </c>
      <c r="Q334" s="31">
        <v>46045.44873842593</v>
      </c>
      <c r="R334" s="3" t="s">
        <v>18225</v>
      </c>
    </row>
    <row r="335">
      <c r="A335" s="3" t="s">
        <v>18632</v>
      </c>
      <c r="B335" s="3" t="s">
        <v>17581</v>
      </c>
      <c r="C335" s="20">
        <v>863.0</v>
      </c>
      <c r="D335" s="3" t="s">
        <v>18227</v>
      </c>
      <c r="E335" s="3" t="s">
        <v>18258</v>
      </c>
      <c r="F335" s="3" t="s">
        <v>17584</v>
      </c>
      <c r="G335" s="3" t="s">
        <v>16565</v>
      </c>
      <c r="H335" s="3" t="s">
        <v>17585</v>
      </c>
      <c r="I335" s="3" t="s">
        <v>17586</v>
      </c>
      <c r="J335" s="5" t="s">
        <v>18633</v>
      </c>
      <c r="L335" s="3" t="s">
        <v>18233</v>
      </c>
      <c r="O335" s="31">
        <v>46045.03538194444</v>
      </c>
      <c r="P335" s="31">
        <v>46045.44949074074</v>
      </c>
      <c r="Q335" s="31">
        <v>46045.44949074074</v>
      </c>
      <c r="R335" s="3" t="s">
        <v>18230</v>
      </c>
    </row>
    <row r="336">
      <c r="A336" s="3" t="s">
        <v>18634</v>
      </c>
      <c r="B336" s="3" t="s">
        <v>17581</v>
      </c>
      <c r="C336" s="20">
        <v>864.0</v>
      </c>
      <c r="D336" s="3" t="s">
        <v>18207</v>
      </c>
      <c r="E336" s="3" t="s">
        <v>18261</v>
      </c>
      <c r="F336" s="3" t="s">
        <v>17584</v>
      </c>
      <c r="G336" s="3" t="s">
        <v>16569</v>
      </c>
      <c r="H336" s="3" t="s">
        <v>17585</v>
      </c>
      <c r="I336" s="3" t="s">
        <v>17586</v>
      </c>
      <c r="J336" s="5" t="s">
        <v>18635</v>
      </c>
      <c r="L336" s="3" t="s">
        <v>18233</v>
      </c>
      <c r="O336" s="31">
        <v>46045.035405092596</v>
      </c>
      <c r="P336" s="31">
        <v>46045.45023148148</v>
      </c>
      <c r="Q336" s="31">
        <v>46045.45023148148</v>
      </c>
      <c r="R336" s="3" t="s">
        <v>18210</v>
      </c>
    </row>
    <row r="337">
      <c r="A337" s="3" t="s">
        <v>18636</v>
      </c>
      <c r="B337" s="3" t="s">
        <v>17581</v>
      </c>
      <c r="C337" s="20">
        <v>865.0</v>
      </c>
      <c r="D337" s="3" t="s">
        <v>18212</v>
      </c>
      <c r="E337" s="3" t="s">
        <v>18264</v>
      </c>
      <c r="F337" s="3" t="s">
        <v>17584</v>
      </c>
      <c r="G337" s="3" t="s">
        <v>16569</v>
      </c>
      <c r="H337" s="3" t="s">
        <v>17585</v>
      </c>
      <c r="I337" s="3" t="s">
        <v>17586</v>
      </c>
      <c r="J337" s="5" t="s">
        <v>18637</v>
      </c>
      <c r="L337" s="3" t="s">
        <v>18233</v>
      </c>
      <c r="O337" s="31">
        <v>46045.03542824074</v>
      </c>
      <c r="P337" s="31">
        <v>46045.45097222222</v>
      </c>
      <c r="Q337" s="31">
        <v>46045.45097222222</v>
      </c>
      <c r="R337" s="3" t="s">
        <v>18215</v>
      </c>
    </row>
    <row r="338">
      <c r="A338" s="3" t="s">
        <v>18638</v>
      </c>
      <c r="B338" s="3" t="s">
        <v>17581</v>
      </c>
      <c r="C338" s="20">
        <v>882.0</v>
      </c>
      <c r="D338" s="3" t="s">
        <v>18217</v>
      </c>
      <c r="E338" s="3" t="s">
        <v>18249</v>
      </c>
      <c r="F338" s="3" t="s">
        <v>17584</v>
      </c>
      <c r="G338" s="3" t="s">
        <v>16576</v>
      </c>
      <c r="H338" s="3" t="s">
        <v>17585</v>
      </c>
      <c r="I338" s="3" t="s">
        <v>17586</v>
      </c>
      <c r="J338" s="5" t="s">
        <v>18639</v>
      </c>
      <c r="L338" s="3" t="s">
        <v>18233</v>
      </c>
      <c r="O338" s="31">
        <v>46045.04577546296</v>
      </c>
      <c r="P338" s="31">
        <v>46045.447233796294</v>
      </c>
      <c r="Q338" s="31">
        <v>46045.447233796294</v>
      </c>
      <c r="R338" s="3" t="s">
        <v>18220</v>
      </c>
    </row>
    <row r="339">
      <c r="A339" s="3" t="s">
        <v>18640</v>
      </c>
      <c r="B339" s="3" t="s">
        <v>17581</v>
      </c>
      <c r="C339" s="20">
        <v>883.0</v>
      </c>
      <c r="D339" s="3" t="s">
        <v>18201</v>
      </c>
      <c r="E339" s="3" t="s">
        <v>18252</v>
      </c>
      <c r="F339" s="3" t="s">
        <v>17584</v>
      </c>
      <c r="G339" s="3" t="s">
        <v>16576</v>
      </c>
      <c r="H339" s="3" t="s">
        <v>17585</v>
      </c>
      <c r="I339" s="3" t="s">
        <v>17586</v>
      </c>
      <c r="J339" s="5" t="s">
        <v>18641</v>
      </c>
      <c r="L339" s="3" t="s">
        <v>18233</v>
      </c>
      <c r="O339" s="31">
        <v>46045.045798611114</v>
      </c>
      <c r="P339" s="31">
        <v>46045.44799768519</v>
      </c>
      <c r="Q339" s="31">
        <v>46045.44799768519</v>
      </c>
      <c r="R339" s="3" t="s">
        <v>18205</v>
      </c>
    </row>
    <row r="340">
      <c r="A340" s="3" t="s">
        <v>18642</v>
      </c>
      <c r="B340" s="3" t="s">
        <v>17581</v>
      </c>
      <c r="C340" s="20">
        <v>884.0</v>
      </c>
      <c r="D340" s="3" t="s">
        <v>18222</v>
      </c>
      <c r="E340" s="3" t="s">
        <v>18255</v>
      </c>
      <c r="F340" s="3" t="s">
        <v>17584</v>
      </c>
      <c r="G340" s="3" t="s">
        <v>16565</v>
      </c>
      <c r="H340" s="3" t="s">
        <v>17585</v>
      </c>
      <c r="I340" s="3" t="s">
        <v>17586</v>
      </c>
      <c r="J340" s="5" t="s">
        <v>18643</v>
      </c>
      <c r="L340" s="3" t="s">
        <v>18233</v>
      </c>
      <c r="O340" s="31">
        <v>46045.04582175926</v>
      </c>
      <c r="P340" s="31">
        <v>46045.448749999996</v>
      </c>
      <c r="Q340" s="31">
        <v>46045.448749999996</v>
      </c>
      <c r="R340" s="3" t="s">
        <v>18225</v>
      </c>
    </row>
    <row r="341">
      <c r="A341" s="3" t="s">
        <v>18644</v>
      </c>
      <c r="B341" s="3" t="s">
        <v>17581</v>
      </c>
      <c r="C341" s="20">
        <v>885.0</v>
      </c>
      <c r="D341" s="3" t="s">
        <v>18227</v>
      </c>
      <c r="E341" s="3" t="s">
        <v>18258</v>
      </c>
      <c r="F341" s="3" t="s">
        <v>17584</v>
      </c>
      <c r="G341" s="3" t="s">
        <v>16565</v>
      </c>
      <c r="H341" s="3" t="s">
        <v>17585</v>
      </c>
      <c r="I341" s="3" t="s">
        <v>17586</v>
      </c>
      <c r="J341" s="5" t="s">
        <v>18645</v>
      </c>
      <c r="L341" s="3" t="s">
        <v>18233</v>
      </c>
      <c r="O341" s="31">
        <v>46045.04591435185</v>
      </c>
      <c r="P341" s="31">
        <v>46045.44950231482</v>
      </c>
      <c r="Q341" s="31">
        <v>46045.44950231482</v>
      </c>
      <c r="R341" s="3" t="s">
        <v>18230</v>
      </c>
    </row>
    <row r="342">
      <c r="A342" s="3" t="s">
        <v>18646</v>
      </c>
      <c r="B342" s="3" t="s">
        <v>17581</v>
      </c>
      <c r="C342" s="20">
        <v>886.0</v>
      </c>
      <c r="D342" s="3" t="s">
        <v>18207</v>
      </c>
      <c r="E342" s="3" t="s">
        <v>18261</v>
      </c>
      <c r="F342" s="3" t="s">
        <v>17584</v>
      </c>
      <c r="G342" s="3" t="s">
        <v>16569</v>
      </c>
      <c r="H342" s="3" t="s">
        <v>17585</v>
      </c>
      <c r="I342" s="3" t="s">
        <v>17586</v>
      </c>
      <c r="J342" s="5" t="s">
        <v>18647</v>
      </c>
      <c r="L342" s="3" t="s">
        <v>18233</v>
      </c>
      <c r="O342" s="31">
        <v>46045.04592592592</v>
      </c>
      <c r="P342" s="31">
        <v>46045.45024305556</v>
      </c>
      <c r="Q342" s="31">
        <v>46045.45024305556</v>
      </c>
      <c r="R342" s="3" t="s">
        <v>18210</v>
      </c>
    </row>
    <row r="343">
      <c r="A343" s="3" t="s">
        <v>18648</v>
      </c>
      <c r="B343" s="3" t="s">
        <v>17581</v>
      </c>
      <c r="C343" s="20">
        <v>887.0</v>
      </c>
      <c r="D343" s="3" t="s">
        <v>18212</v>
      </c>
      <c r="E343" s="3" t="s">
        <v>18264</v>
      </c>
      <c r="F343" s="3" t="s">
        <v>17584</v>
      </c>
      <c r="G343" s="3" t="s">
        <v>16569</v>
      </c>
      <c r="H343" s="3" t="s">
        <v>17585</v>
      </c>
      <c r="I343" s="3" t="s">
        <v>17586</v>
      </c>
      <c r="J343" s="5" t="s">
        <v>18649</v>
      </c>
      <c r="L343" s="3" t="s">
        <v>18233</v>
      </c>
      <c r="O343" s="31">
        <v>46045.045949074076</v>
      </c>
      <c r="P343" s="31">
        <v>46045.4509837963</v>
      </c>
      <c r="Q343" s="31">
        <v>46045.4509837963</v>
      </c>
      <c r="R343" s="3" t="s">
        <v>18215</v>
      </c>
    </row>
    <row r="344">
      <c r="A344" s="3" t="s">
        <v>18650</v>
      </c>
      <c r="B344" s="3" t="s">
        <v>17581</v>
      </c>
      <c r="C344" s="20">
        <v>904.0</v>
      </c>
      <c r="D344" s="3" t="s">
        <v>18217</v>
      </c>
      <c r="E344" s="3" t="s">
        <v>18249</v>
      </c>
      <c r="F344" s="3" t="s">
        <v>17584</v>
      </c>
      <c r="G344" s="3" t="s">
        <v>16576</v>
      </c>
      <c r="H344" s="3" t="s">
        <v>17585</v>
      </c>
      <c r="I344" s="3" t="s">
        <v>17586</v>
      </c>
      <c r="J344" s="5" t="s">
        <v>18651</v>
      </c>
      <c r="L344" s="3" t="s">
        <v>18233</v>
      </c>
      <c r="O344" s="31">
        <v>46045.056122685186</v>
      </c>
      <c r="P344" s="31">
        <v>46045.44724537037</v>
      </c>
      <c r="Q344" s="31">
        <v>46045.44724537037</v>
      </c>
      <c r="R344" s="3" t="s">
        <v>18220</v>
      </c>
    </row>
    <row r="345">
      <c r="A345" s="3" t="s">
        <v>18652</v>
      </c>
      <c r="B345" s="3" t="s">
        <v>17581</v>
      </c>
      <c r="C345" s="20">
        <v>905.0</v>
      </c>
      <c r="D345" s="3" t="s">
        <v>18201</v>
      </c>
      <c r="E345" s="3" t="s">
        <v>18252</v>
      </c>
      <c r="F345" s="3" t="s">
        <v>17584</v>
      </c>
      <c r="G345" s="3" t="s">
        <v>16576</v>
      </c>
      <c r="H345" s="3" t="s">
        <v>17585</v>
      </c>
      <c r="I345" s="3" t="s">
        <v>17586</v>
      </c>
      <c r="J345" s="5" t="s">
        <v>18653</v>
      </c>
      <c r="L345" s="3" t="s">
        <v>18233</v>
      </c>
      <c r="O345" s="31">
        <v>46045.05614583333</v>
      </c>
      <c r="P345" s="31">
        <v>46045.44800925926</v>
      </c>
      <c r="Q345" s="31">
        <v>46045.44800925926</v>
      </c>
      <c r="R345" s="3" t="s">
        <v>18205</v>
      </c>
    </row>
    <row r="346">
      <c r="A346" s="3" t="s">
        <v>18654</v>
      </c>
      <c r="B346" s="3" t="s">
        <v>17581</v>
      </c>
      <c r="C346" s="20">
        <v>906.0</v>
      </c>
      <c r="D346" s="3" t="s">
        <v>18222</v>
      </c>
      <c r="E346" s="3" t="s">
        <v>18255</v>
      </c>
      <c r="F346" s="3" t="s">
        <v>17584</v>
      </c>
      <c r="G346" s="3" t="s">
        <v>16565</v>
      </c>
      <c r="H346" s="3" t="s">
        <v>17585</v>
      </c>
      <c r="I346" s="3" t="s">
        <v>17586</v>
      </c>
      <c r="J346" s="5" t="s">
        <v>18655</v>
      </c>
      <c r="L346" s="3" t="s">
        <v>18233</v>
      </c>
      <c r="O346" s="31">
        <v>46045.056180555555</v>
      </c>
      <c r="P346" s="31">
        <v>46045.44876157407</v>
      </c>
      <c r="Q346" s="31">
        <v>46045.44876157407</v>
      </c>
      <c r="R346" s="3" t="s">
        <v>18225</v>
      </c>
    </row>
    <row r="347">
      <c r="A347" s="3" t="s">
        <v>18656</v>
      </c>
      <c r="B347" s="3" t="s">
        <v>17581</v>
      </c>
      <c r="C347" s="20">
        <v>907.0</v>
      </c>
      <c r="D347" s="3" t="s">
        <v>18227</v>
      </c>
      <c r="E347" s="3" t="s">
        <v>18258</v>
      </c>
      <c r="F347" s="3" t="s">
        <v>17584</v>
      </c>
      <c r="G347" s="3" t="s">
        <v>16565</v>
      </c>
      <c r="H347" s="3" t="s">
        <v>17585</v>
      </c>
      <c r="I347" s="3" t="s">
        <v>17586</v>
      </c>
      <c r="J347" s="5" t="s">
        <v>18657</v>
      </c>
      <c r="L347" s="3" t="s">
        <v>18233</v>
      </c>
      <c r="O347" s="31">
        <v>46045.0562037037</v>
      </c>
      <c r="P347" s="31">
        <v>46045.44950231482</v>
      </c>
      <c r="Q347" s="31">
        <v>46045.44950231482</v>
      </c>
      <c r="R347" s="3" t="s">
        <v>18230</v>
      </c>
    </row>
    <row r="348">
      <c r="A348" s="3" t="s">
        <v>18658</v>
      </c>
      <c r="B348" s="3" t="s">
        <v>17581</v>
      </c>
      <c r="C348" s="20">
        <v>908.0</v>
      </c>
      <c r="D348" s="3" t="s">
        <v>18207</v>
      </c>
      <c r="E348" s="3" t="s">
        <v>18261</v>
      </c>
      <c r="F348" s="3" t="s">
        <v>17584</v>
      </c>
      <c r="G348" s="3" t="s">
        <v>16569</v>
      </c>
      <c r="H348" s="3" t="s">
        <v>17585</v>
      </c>
      <c r="I348" s="3" t="s">
        <v>17586</v>
      </c>
      <c r="J348" s="5" t="s">
        <v>18659</v>
      </c>
      <c r="L348" s="3" t="s">
        <v>18233</v>
      </c>
      <c r="O348" s="31">
        <v>46045.056238425925</v>
      </c>
      <c r="P348" s="31">
        <v>46045.45025462963</v>
      </c>
      <c r="Q348" s="31">
        <v>46045.45025462963</v>
      </c>
      <c r="R348" s="3" t="s">
        <v>18210</v>
      </c>
    </row>
    <row r="349">
      <c r="A349" s="3" t="s">
        <v>18660</v>
      </c>
      <c r="B349" s="3" t="s">
        <v>17581</v>
      </c>
      <c r="C349" s="20">
        <v>909.0</v>
      </c>
      <c r="D349" s="3" t="s">
        <v>18212</v>
      </c>
      <c r="E349" s="3" t="s">
        <v>18264</v>
      </c>
      <c r="F349" s="3" t="s">
        <v>17584</v>
      </c>
      <c r="G349" s="3" t="s">
        <v>16569</v>
      </c>
      <c r="H349" s="3" t="s">
        <v>17585</v>
      </c>
      <c r="I349" s="3" t="s">
        <v>17586</v>
      </c>
      <c r="J349" s="5" t="s">
        <v>18661</v>
      </c>
      <c r="L349" s="3" t="s">
        <v>18233</v>
      </c>
      <c r="O349" s="31">
        <v>46045.05626157408</v>
      </c>
      <c r="P349" s="31">
        <v>46045.4509837963</v>
      </c>
      <c r="Q349" s="31">
        <v>46045.4509837963</v>
      </c>
      <c r="R349" s="3" t="s">
        <v>18215</v>
      </c>
    </row>
    <row r="350">
      <c r="A350" s="3" t="s">
        <v>18662</v>
      </c>
      <c r="B350" s="3" t="s">
        <v>17581</v>
      </c>
      <c r="C350" s="20">
        <v>926.0</v>
      </c>
      <c r="D350" s="3" t="s">
        <v>18217</v>
      </c>
      <c r="E350" s="3" t="s">
        <v>18249</v>
      </c>
      <c r="F350" s="3" t="s">
        <v>17584</v>
      </c>
      <c r="G350" s="3" t="s">
        <v>16576</v>
      </c>
      <c r="H350" s="3" t="s">
        <v>17585</v>
      </c>
      <c r="I350" s="3" t="s">
        <v>17586</v>
      </c>
      <c r="J350" s="5" t="s">
        <v>18663</v>
      </c>
      <c r="L350" s="3" t="s">
        <v>18233</v>
      </c>
      <c r="O350" s="31">
        <v>46045.06649305555</v>
      </c>
      <c r="P350" s="31">
        <v>46045.44725694445</v>
      </c>
      <c r="Q350" s="31">
        <v>46045.44725694445</v>
      </c>
      <c r="R350" s="3" t="s">
        <v>18220</v>
      </c>
    </row>
    <row r="351">
      <c r="A351" s="3" t="s">
        <v>18664</v>
      </c>
      <c r="B351" s="3" t="s">
        <v>17581</v>
      </c>
      <c r="C351" s="20">
        <v>927.0</v>
      </c>
      <c r="D351" s="3" t="s">
        <v>18201</v>
      </c>
      <c r="E351" s="3" t="s">
        <v>18252</v>
      </c>
      <c r="F351" s="3" t="s">
        <v>17584</v>
      </c>
      <c r="G351" s="3" t="s">
        <v>16576</v>
      </c>
      <c r="H351" s="3" t="s">
        <v>17585</v>
      </c>
      <c r="I351" s="3" t="s">
        <v>17586</v>
      </c>
      <c r="J351" s="5" t="s">
        <v>18665</v>
      </c>
      <c r="L351" s="3" t="s">
        <v>18233</v>
      </c>
      <c r="O351" s="31">
        <v>46045.066516203704</v>
      </c>
      <c r="P351" s="31">
        <v>46045.44802083333</v>
      </c>
      <c r="Q351" s="31">
        <v>46045.44802083333</v>
      </c>
      <c r="R351" s="3" t="s">
        <v>18205</v>
      </c>
    </row>
    <row r="352">
      <c r="A352" s="3" t="s">
        <v>18666</v>
      </c>
      <c r="B352" s="3" t="s">
        <v>17581</v>
      </c>
      <c r="C352" s="20">
        <v>928.0</v>
      </c>
      <c r="D352" s="3" t="s">
        <v>18222</v>
      </c>
      <c r="E352" s="3" t="s">
        <v>18255</v>
      </c>
      <c r="F352" s="3" t="s">
        <v>17584</v>
      </c>
      <c r="G352" s="3" t="s">
        <v>16565</v>
      </c>
      <c r="H352" s="3" t="s">
        <v>17585</v>
      </c>
      <c r="I352" s="3" t="s">
        <v>17586</v>
      </c>
      <c r="J352" s="5" t="s">
        <v>18667</v>
      </c>
      <c r="L352" s="3" t="s">
        <v>18233</v>
      </c>
      <c r="O352" s="31">
        <v>46045.06653935185</v>
      </c>
      <c r="P352" s="31">
        <v>46045.44877314815</v>
      </c>
      <c r="Q352" s="31">
        <v>46045.44877314815</v>
      </c>
      <c r="R352" s="3" t="s">
        <v>18225</v>
      </c>
    </row>
    <row r="353">
      <c r="A353" s="3" t="s">
        <v>18668</v>
      </c>
      <c r="B353" s="3" t="s">
        <v>17581</v>
      </c>
      <c r="C353" s="20">
        <v>929.0</v>
      </c>
      <c r="D353" s="3" t="s">
        <v>18227</v>
      </c>
      <c r="E353" s="3" t="s">
        <v>18258</v>
      </c>
      <c r="F353" s="3" t="s">
        <v>17584</v>
      </c>
      <c r="G353" s="3" t="s">
        <v>16565</v>
      </c>
      <c r="H353" s="3" t="s">
        <v>17585</v>
      </c>
      <c r="I353" s="3" t="s">
        <v>17586</v>
      </c>
      <c r="J353" s="5" t="s">
        <v>18669</v>
      </c>
      <c r="L353" s="3" t="s">
        <v>18233</v>
      </c>
      <c r="O353" s="31">
        <v>46045.0665625</v>
      </c>
      <c r="P353" s="31">
        <v>46045.44951388889</v>
      </c>
      <c r="Q353" s="31">
        <v>46045.44951388889</v>
      </c>
      <c r="R353" s="3" t="s">
        <v>18230</v>
      </c>
    </row>
    <row r="354">
      <c r="A354" s="3" t="s">
        <v>18670</v>
      </c>
      <c r="B354" s="3" t="s">
        <v>17581</v>
      </c>
      <c r="C354" s="20">
        <v>930.0</v>
      </c>
      <c r="D354" s="3" t="s">
        <v>18207</v>
      </c>
      <c r="E354" s="3" t="s">
        <v>18261</v>
      </c>
      <c r="F354" s="3" t="s">
        <v>17584</v>
      </c>
      <c r="G354" s="3" t="s">
        <v>16569</v>
      </c>
      <c r="H354" s="3" t="s">
        <v>17585</v>
      </c>
      <c r="I354" s="3" t="s">
        <v>17586</v>
      </c>
      <c r="J354" s="5" t="s">
        <v>18671</v>
      </c>
      <c r="L354" s="3" t="s">
        <v>18233</v>
      </c>
      <c r="O354" s="31">
        <v>46045.06658564815</v>
      </c>
      <c r="P354" s="31">
        <v>46045.45025462963</v>
      </c>
      <c r="Q354" s="31">
        <v>46045.45025462963</v>
      </c>
      <c r="R354" s="3" t="s">
        <v>18210</v>
      </c>
    </row>
    <row r="355">
      <c r="A355" s="3" t="s">
        <v>18672</v>
      </c>
      <c r="B355" s="3" t="s">
        <v>17581</v>
      </c>
      <c r="C355" s="20">
        <v>931.0</v>
      </c>
      <c r="D355" s="3" t="s">
        <v>18212</v>
      </c>
      <c r="E355" s="3" t="s">
        <v>18264</v>
      </c>
      <c r="F355" s="3" t="s">
        <v>17584</v>
      </c>
      <c r="G355" s="3" t="s">
        <v>16569</v>
      </c>
      <c r="H355" s="3" t="s">
        <v>17585</v>
      </c>
      <c r="I355" s="3" t="s">
        <v>17586</v>
      </c>
      <c r="J355" s="5" t="s">
        <v>18673</v>
      </c>
      <c r="L355" s="3" t="s">
        <v>18233</v>
      </c>
      <c r="O355" s="31">
        <v>46045.06659722222</v>
      </c>
      <c r="P355" s="31">
        <v>46045.451006944444</v>
      </c>
      <c r="Q355" s="31">
        <v>46045.451006944444</v>
      </c>
      <c r="R355" s="3" t="s">
        <v>18215</v>
      </c>
    </row>
    <row r="356">
      <c r="A356" s="3" t="s">
        <v>18674</v>
      </c>
      <c r="B356" s="3" t="s">
        <v>17581</v>
      </c>
      <c r="C356" s="20">
        <v>948.0</v>
      </c>
      <c r="D356" s="3" t="s">
        <v>18217</v>
      </c>
      <c r="E356" s="3" t="s">
        <v>18249</v>
      </c>
      <c r="F356" s="3" t="s">
        <v>17584</v>
      </c>
      <c r="G356" s="3" t="s">
        <v>16576</v>
      </c>
      <c r="H356" s="3" t="s">
        <v>17585</v>
      </c>
      <c r="I356" s="3" t="s">
        <v>17586</v>
      </c>
      <c r="J356" s="5" t="s">
        <v>18675</v>
      </c>
      <c r="L356" s="3" t="s">
        <v>18233</v>
      </c>
      <c r="O356" s="31">
        <v>46045.07769675926</v>
      </c>
      <c r="P356" s="31">
        <v>46045.44726851852</v>
      </c>
      <c r="Q356" s="31">
        <v>46045.44726851852</v>
      </c>
      <c r="R356" s="3" t="s">
        <v>18220</v>
      </c>
    </row>
    <row r="357">
      <c r="A357" s="3" t="s">
        <v>18676</v>
      </c>
      <c r="B357" s="3" t="s">
        <v>17581</v>
      </c>
      <c r="C357" s="20">
        <v>949.0</v>
      </c>
      <c r="D357" s="3" t="s">
        <v>18201</v>
      </c>
      <c r="E357" s="3" t="s">
        <v>18252</v>
      </c>
      <c r="F357" s="3" t="s">
        <v>17584</v>
      </c>
      <c r="G357" s="3" t="s">
        <v>16576</v>
      </c>
      <c r="H357" s="3" t="s">
        <v>17585</v>
      </c>
      <c r="I357" s="3" t="s">
        <v>17586</v>
      </c>
      <c r="J357" s="5" t="s">
        <v>18677</v>
      </c>
      <c r="L357" s="3" t="s">
        <v>18233</v>
      </c>
      <c r="O357" s="31">
        <v>46045.07771990741</v>
      </c>
      <c r="P357" s="31">
        <v>46045.44803240741</v>
      </c>
      <c r="Q357" s="31">
        <v>46045.44803240741</v>
      </c>
      <c r="R357" s="3" t="s">
        <v>18205</v>
      </c>
    </row>
    <row r="358">
      <c r="A358" s="3" t="s">
        <v>18678</v>
      </c>
      <c r="B358" s="3" t="s">
        <v>17581</v>
      </c>
      <c r="C358" s="20">
        <v>950.0</v>
      </c>
      <c r="D358" s="3" t="s">
        <v>18222</v>
      </c>
      <c r="E358" s="3" t="s">
        <v>18255</v>
      </c>
      <c r="F358" s="3" t="s">
        <v>17584</v>
      </c>
      <c r="G358" s="3" t="s">
        <v>16565</v>
      </c>
      <c r="H358" s="3" t="s">
        <v>17585</v>
      </c>
      <c r="I358" s="3" t="s">
        <v>17586</v>
      </c>
      <c r="J358" s="5" t="s">
        <v>18679</v>
      </c>
      <c r="L358" s="3" t="s">
        <v>18233</v>
      </c>
      <c r="O358" s="31">
        <v>46045.07774305556</v>
      </c>
      <c r="P358" s="31">
        <v>46045.44878472222</v>
      </c>
      <c r="Q358" s="31">
        <v>46045.44878472222</v>
      </c>
      <c r="R358" s="3" t="s">
        <v>18225</v>
      </c>
    </row>
    <row r="359">
      <c r="A359" s="3" t="s">
        <v>18680</v>
      </c>
      <c r="B359" s="3" t="s">
        <v>17581</v>
      </c>
      <c r="C359" s="20">
        <v>951.0</v>
      </c>
      <c r="D359" s="3" t="s">
        <v>18227</v>
      </c>
      <c r="E359" s="3" t="s">
        <v>18258</v>
      </c>
      <c r="F359" s="3" t="s">
        <v>17584</v>
      </c>
      <c r="G359" s="3" t="s">
        <v>16565</v>
      </c>
      <c r="H359" s="3" t="s">
        <v>17585</v>
      </c>
      <c r="I359" s="3" t="s">
        <v>17586</v>
      </c>
      <c r="J359" s="5" t="s">
        <v>18681</v>
      </c>
      <c r="L359" s="3" t="s">
        <v>18233</v>
      </c>
      <c r="O359" s="31">
        <v>46045.0777662037</v>
      </c>
      <c r="P359" s="31">
        <v>46045.44952546296</v>
      </c>
      <c r="Q359" s="31">
        <v>46045.44952546296</v>
      </c>
      <c r="R359" s="3" t="s">
        <v>18230</v>
      </c>
    </row>
    <row r="360">
      <c r="A360" s="3" t="s">
        <v>18682</v>
      </c>
      <c r="B360" s="3" t="s">
        <v>17581</v>
      </c>
      <c r="C360" s="20">
        <v>952.0</v>
      </c>
      <c r="D360" s="3" t="s">
        <v>18207</v>
      </c>
      <c r="E360" s="3" t="s">
        <v>18261</v>
      </c>
      <c r="F360" s="3" t="s">
        <v>17584</v>
      </c>
      <c r="G360" s="3" t="s">
        <v>16569</v>
      </c>
      <c r="H360" s="3" t="s">
        <v>17585</v>
      </c>
      <c r="I360" s="3" t="s">
        <v>17586</v>
      </c>
      <c r="J360" s="5" t="s">
        <v>18683</v>
      </c>
      <c r="L360" s="3" t="s">
        <v>18233</v>
      </c>
      <c r="O360" s="31">
        <v>46045.07778935185</v>
      </c>
      <c r="P360" s="31">
        <v>46045.450266203705</v>
      </c>
      <c r="Q360" s="31">
        <v>46045.450266203705</v>
      </c>
      <c r="R360" s="3" t="s">
        <v>18210</v>
      </c>
    </row>
    <row r="361">
      <c r="A361" s="3" t="s">
        <v>18684</v>
      </c>
      <c r="B361" s="3" t="s">
        <v>17581</v>
      </c>
      <c r="C361" s="20">
        <v>953.0</v>
      </c>
      <c r="D361" s="3" t="s">
        <v>18212</v>
      </c>
      <c r="E361" s="3" t="s">
        <v>18264</v>
      </c>
      <c r="F361" s="3" t="s">
        <v>17584</v>
      </c>
      <c r="G361" s="3" t="s">
        <v>16569</v>
      </c>
      <c r="H361" s="3" t="s">
        <v>17585</v>
      </c>
      <c r="I361" s="3" t="s">
        <v>17586</v>
      </c>
      <c r="J361" s="5" t="s">
        <v>18685</v>
      </c>
      <c r="L361" s="3" t="s">
        <v>18233</v>
      </c>
      <c r="O361" s="31">
        <v>46045.0778125</v>
      </c>
      <c r="P361" s="31">
        <v>46045.451006944444</v>
      </c>
      <c r="Q361" s="31">
        <v>46045.451006944444</v>
      </c>
      <c r="R361" s="3" t="s">
        <v>18215</v>
      </c>
    </row>
    <row r="362">
      <c r="A362" s="3" t="s">
        <v>18686</v>
      </c>
      <c r="B362" s="3" t="s">
        <v>17581</v>
      </c>
      <c r="C362" s="20">
        <v>970.0</v>
      </c>
      <c r="D362" s="3" t="s">
        <v>18217</v>
      </c>
      <c r="E362" s="3" t="s">
        <v>18249</v>
      </c>
      <c r="F362" s="3" t="s">
        <v>17584</v>
      </c>
      <c r="G362" s="3" t="s">
        <v>16576</v>
      </c>
      <c r="H362" s="3" t="s">
        <v>17585</v>
      </c>
      <c r="I362" s="3" t="s">
        <v>17586</v>
      </c>
      <c r="J362" s="5" t="s">
        <v>18687</v>
      </c>
      <c r="L362" s="3" t="s">
        <v>18233</v>
      </c>
      <c r="O362" s="31">
        <v>46045.08756944444</v>
      </c>
      <c r="P362" s="31">
        <v>46045.447280092594</v>
      </c>
      <c r="Q362" s="31">
        <v>46045.447280092594</v>
      </c>
      <c r="R362" s="3" t="s">
        <v>18220</v>
      </c>
    </row>
    <row r="363">
      <c r="A363" s="3" t="s">
        <v>18688</v>
      </c>
      <c r="B363" s="3" t="s">
        <v>17581</v>
      </c>
      <c r="C363" s="20">
        <v>971.0</v>
      </c>
      <c r="D363" s="3" t="s">
        <v>18201</v>
      </c>
      <c r="E363" s="3" t="s">
        <v>18252</v>
      </c>
      <c r="F363" s="3" t="s">
        <v>17584</v>
      </c>
      <c r="G363" s="3" t="s">
        <v>16576</v>
      </c>
      <c r="H363" s="3" t="s">
        <v>17585</v>
      </c>
      <c r="I363" s="3" t="s">
        <v>17586</v>
      </c>
      <c r="J363" s="5" t="s">
        <v>18689</v>
      </c>
      <c r="L363" s="3" t="s">
        <v>18233</v>
      </c>
      <c r="O363" s="31">
        <v>46045.087592592594</v>
      </c>
      <c r="P363" s="31">
        <v>46045.44804398148</v>
      </c>
      <c r="Q363" s="31">
        <v>46045.44804398148</v>
      </c>
      <c r="R363" s="3" t="s">
        <v>18205</v>
      </c>
    </row>
    <row r="364">
      <c r="A364" s="3" t="s">
        <v>18690</v>
      </c>
      <c r="B364" s="3" t="s">
        <v>17581</v>
      </c>
      <c r="C364" s="20">
        <v>972.0</v>
      </c>
      <c r="D364" s="3" t="s">
        <v>18222</v>
      </c>
      <c r="E364" s="3" t="s">
        <v>18255</v>
      </c>
      <c r="F364" s="3" t="s">
        <v>17584</v>
      </c>
      <c r="G364" s="3" t="s">
        <v>16565</v>
      </c>
      <c r="H364" s="3" t="s">
        <v>17585</v>
      </c>
      <c r="I364" s="3" t="s">
        <v>17586</v>
      </c>
      <c r="J364" s="5" t="s">
        <v>18691</v>
      </c>
      <c r="L364" s="3" t="s">
        <v>18233</v>
      </c>
      <c r="O364" s="31">
        <v>46045.08761574074</v>
      </c>
      <c r="P364" s="31">
        <v>46045.448796296296</v>
      </c>
      <c r="Q364" s="31">
        <v>46045.448796296296</v>
      </c>
      <c r="R364" s="3" t="s">
        <v>18225</v>
      </c>
    </row>
    <row r="365">
      <c r="A365" s="3" t="s">
        <v>18692</v>
      </c>
      <c r="B365" s="3" t="s">
        <v>17581</v>
      </c>
      <c r="C365" s="20">
        <v>973.0</v>
      </c>
      <c r="D365" s="3" t="s">
        <v>18227</v>
      </c>
      <c r="E365" s="3" t="s">
        <v>18258</v>
      </c>
      <c r="F365" s="3" t="s">
        <v>17584</v>
      </c>
      <c r="G365" s="3" t="s">
        <v>16565</v>
      </c>
      <c r="H365" s="3" t="s">
        <v>17585</v>
      </c>
      <c r="I365" s="3" t="s">
        <v>17586</v>
      </c>
      <c r="J365" s="5" t="s">
        <v>18693</v>
      </c>
      <c r="L365" s="3" t="s">
        <v>18233</v>
      </c>
      <c r="O365" s="31">
        <v>46045.08763888889</v>
      </c>
      <c r="P365" s="31">
        <v>46045.44953703704</v>
      </c>
      <c r="Q365" s="31">
        <v>46045.44953703704</v>
      </c>
      <c r="R365" s="3" t="s">
        <v>18230</v>
      </c>
    </row>
    <row r="366">
      <c r="A366" s="3" t="s">
        <v>18694</v>
      </c>
      <c r="B366" s="3" t="s">
        <v>17581</v>
      </c>
      <c r="C366" s="20">
        <v>974.0</v>
      </c>
      <c r="D366" s="3" t="s">
        <v>18207</v>
      </c>
      <c r="E366" s="3" t="s">
        <v>18261</v>
      </c>
      <c r="F366" s="3" t="s">
        <v>17584</v>
      </c>
      <c r="G366" s="3" t="s">
        <v>16569</v>
      </c>
      <c r="H366" s="3" t="s">
        <v>17585</v>
      </c>
      <c r="I366" s="3" t="s">
        <v>17586</v>
      </c>
      <c r="J366" s="5" t="s">
        <v>18695</v>
      </c>
      <c r="L366" s="3" t="s">
        <v>18233</v>
      </c>
      <c r="O366" s="31">
        <v>46045.08767361111</v>
      </c>
      <c r="P366" s="31">
        <v>46045.45027777778</v>
      </c>
      <c r="Q366" s="31">
        <v>46045.45027777778</v>
      </c>
      <c r="R366" s="3" t="s">
        <v>18210</v>
      </c>
    </row>
    <row r="367">
      <c r="A367" s="3" t="s">
        <v>18696</v>
      </c>
      <c r="B367" s="3" t="s">
        <v>17581</v>
      </c>
      <c r="C367" s="20">
        <v>975.0</v>
      </c>
      <c r="D367" s="3" t="s">
        <v>18212</v>
      </c>
      <c r="E367" s="3" t="s">
        <v>18264</v>
      </c>
      <c r="F367" s="3" t="s">
        <v>17584</v>
      </c>
      <c r="G367" s="3" t="s">
        <v>16569</v>
      </c>
      <c r="H367" s="3" t="s">
        <v>17585</v>
      </c>
      <c r="I367" s="3" t="s">
        <v>17586</v>
      </c>
      <c r="J367" s="5" t="s">
        <v>18697</v>
      </c>
      <c r="L367" s="3" t="s">
        <v>18233</v>
      </c>
      <c r="O367" s="31">
        <v>46045.08769675926</v>
      </c>
      <c r="P367" s="31">
        <v>46045.45101851852</v>
      </c>
      <c r="Q367" s="31">
        <v>46045.45101851852</v>
      </c>
      <c r="R367" s="3" t="s">
        <v>18215</v>
      </c>
    </row>
    <row r="368">
      <c r="A368" s="3" t="s">
        <v>18698</v>
      </c>
      <c r="B368" s="3" t="s">
        <v>17581</v>
      </c>
      <c r="C368" s="20">
        <v>992.0</v>
      </c>
      <c r="D368" s="3" t="s">
        <v>18217</v>
      </c>
      <c r="E368" s="3" t="s">
        <v>18249</v>
      </c>
      <c r="F368" s="3" t="s">
        <v>17584</v>
      </c>
      <c r="G368" s="3" t="s">
        <v>16576</v>
      </c>
      <c r="H368" s="3" t="s">
        <v>17585</v>
      </c>
      <c r="I368" s="3" t="s">
        <v>17586</v>
      </c>
      <c r="J368" s="5" t="s">
        <v>18699</v>
      </c>
      <c r="L368" s="3" t="s">
        <v>18233</v>
      </c>
      <c r="O368" s="31">
        <v>46045.097916666666</v>
      </c>
      <c r="P368" s="31">
        <v>46045.44729166667</v>
      </c>
      <c r="Q368" s="31">
        <v>46045.44729166667</v>
      </c>
      <c r="R368" s="3" t="s">
        <v>18220</v>
      </c>
    </row>
    <row r="369">
      <c r="A369" s="3" t="s">
        <v>18700</v>
      </c>
      <c r="B369" s="3" t="s">
        <v>17581</v>
      </c>
      <c r="C369" s="20">
        <v>993.0</v>
      </c>
      <c r="D369" s="3" t="s">
        <v>18201</v>
      </c>
      <c r="E369" s="3" t="s">
        <v>18252</v>
      </c>
      <c r="F369" s="3" t="s">
        <v>17584</v>
      </c>
      <c r="G369" s="3" t="s">
        <v>16576</v>
      </c>
      <c r="H369" s="3" t="s">
        <v>17585</v>
      </c>
      <c r="I369" s="3" t="s">
        <v>17586</v>
      </c>
      <c r="J369" s="5" t="s">
        <v>18701</v>
      </c>
      <c r="L369" s="3" t="s">
        <v>18233</v>
      </c>
      <c r="O369" s="31">
        <v>46045.09793981482</v>
      </c>
      <c r="P369" s="31">
        <v>46045.44805555556</v>
      </c>
      <c r="Q369" s="31">
        <v>46045.44805555556</v>
      </c>
      <c r="R369" s="3" t="s">
        <v>18205</v>
      </c>
    </row>
    <row r="370">
      <c r="A370" s="3" t="s">
        <v>18702</v>
      </c>
      <c r="B370" s="3" t="s">
        <v>17581</v>
      </c>
      <c r="C370" s="20">
        <v>994.0</v>
      </c>
      <c r="D370" s="3" t="s">
        <v>18222</v>
      </c>
      <c r="E370" s="3" t="s">
        <v>18255</v>
      </c>
      <c r="F370" s="3" t="s">
        <v>17584</v>
      </c>
      <c r="G370" s="3" t="s">
        <v>16565</v>
      </c>
      <c r="H370" s="3" t="s">
        <v>17585</v>
      </c>
      <c r="I370" s="3" t="s">
        <v>17586</v>
      </c>
      <c r="J370" s="5" t="s">
        <v>18703</v>
      </c>
      <c r="L370" s="3" t="s">
        <v>18233</v>
      </c>
      <c r="O370" s="31">
        <v>46045.09796296296</v>
      </c>
      <c r="P370" s="31">
        <v>46045.44880787037</v>
      </c>
      <c r="Q370" s="31">
        <v>46045.44880787037</v>
      </c>
      <c r="R370" s="3" t="s">
        <v>18225</v>
      </c>
    </row>
    <row r="371">
      <c r="A371" s="3" t="s">
        <v>18704</v>
      </c>
      <c r="B371" s="3" t="s">
        <v>17581</v>
      </c>
      <c r="C371" s="20">
        <v>995.0</v>
      </c>
      <c r="D371" s="3" t="s">
        <v>18227</v>
      </c>
      <c r="E371" s="3" t="s">
        <v>18258</v>
      </c>
      <c r="F371" s="3" t="s">
        <v>17584</v>
      </c>
      <c r="G371" s="3" t="s">
        <v>16565</v>
      </c>
      <c r="H371" s="3" t="s">
        <v>17585</v>
      </c>
      <c r="I371" s="3" t="s">
        <v>17586</v>
      </c>
      <c r="J371" s="5" t="s">
        <v>18705</v>
      </c>
      <c r="L371" s="3" t="s">
        <v>18233</v>
      </c>
      <c r="O371" s="31">
        <v>46045.09798611111</v>
      </c>
      <c r="P371" s="31">
        <v>46045.44954861111</v>
      </c>
      <c r="Q371" s="31">
        <v>46045.44954861111</v>
      </c>
      <c r="R371" s="3" t="s">
        <v>18230</v>
      </c>
    </row>
    <row r="372">
      <c r="A372" s="3" t="s">
        <v>18706</v>
      </c>
      <c r="B372" s="3" t="s">
        <v>17581</v>
      </c>
      <c r="C372" s="20">
        <v>996.0</v>
      </c>
      <c r="D372" s="3" t="s">
        <v>18207</v>
      </c>
      <c r="E372" s="3" t="s">
        <v>18261</v>
      </c>
      <c r="F372" s="3" t="s">
        <v>17584</v>
      </c>
      <c r="G372" s="3" t="s">
        <v>16569</v>
      </c>
      <c r="H372" s="3" t="s">
        <v>17585</v>
      </c>
      <c r="I372" s="3" t="s">
        <v>17586</v>
      </c>
      <c r="J372" s="5" t="s">
        <v>18707</v>
      </c>
      <c r="L372" s="3" t="s">
        <v>18233</v>
      </c>
      <c r="O372" s="31">
        <v>46045.098020833335</v>
      </c>
      <c r="P372" s="31">
        <v>46045.45028935185</v>
      </c>
      <c r="Q372" s="31">
        <v>46045.45028935185</v>
      </c>
      <c r="R372" s="3" t="s">
        <v>18210</v>
      </c>
    </row>
    <row r="373">
      <c r="A373" s="3" t="s">
        <v>18708</v>
      </c>
      <c r="B373" s="3" t="s">
        <v>17581</v>
      </c>
      <c r="C373" s="20">
        <v>997.0</v>
      </c>
      <c r="D373" s="3" t="s">
        <v>18212</v>
      </c>
      <c r="E373" s="3" t="s">
        <v>18264</v>
      </c>
      <c r="F373" s="3" t="s">
        <v>17584</v>
      </c>
      <c r="G373" s="3" t="s">
        <v>16569</v>
      </c>
      <c r="H373" s="3" t="s">
        <v>17585</v>
      </c>
      <c r="I373" s="3" t="s">
        <v>17586</v>
      </c>
      <c r="J373" s="5" t="s">
        <v>18709</v>
      </c>
      <c r="L373" s="3" t="s">
        <v>18233</v>
      </c>
      <c r="O373" s="31">
        <v>46045.09804398148</v>
      </c>
      <c r="P373" s="31">
        <v>46045.45103009259</v>
      </c>
      <c r="Q373" s="31">
        <v>46045.45103009259</v>
      </c>
      <c r="R373" s="3" t="s">
        <v>18215</v>
      </c>
    </row>
    <row r="374">
      <c r="A374" s="3" t="s">
        <v>18710</v>
      </c>
      <c r="B374" s="3" t="s">
        <v>17581</v>
      </c>
      <c r="C374" s="20">
        <v>1014.0</v>
      </c>
      <c r="D374" s="3" t="s">
        <v>18217</v>
      </c>
      <c r="E374" s="3" t="s">
        <v>18249</v>
      </c>
      <c r="F374" s="3" t="s">
        <v>17584</v>
      </c>
      <c r="G374" s="3" t="s">
        <v>16576</v>
      </c>
      <c r="H374" s="3" t="s">
        <v>17585</v>
      </c>
      <c r="I374" s="3" t="s">
        <v>17586</v>
      </c>
      <c r="J374" s="5" t="s">
        <v>18711</v>
      </c>
      <c r="L374" s="3" t="s">
        <v>18233</v>
      </c>
      <c r="O374" s="31">
        <v>46045.108194444445</v>
      </c>
      <c r="P374" s="31">
        <v>46045.44730324074</v>
      </c>
      <c r="Q374" s="31">
        <v>46045.44730324074</v>
      </c>
      <c r="R374" s="3" t="s">
        <v>18220</v>
      </c>
    </row>
    <row r="375">
      <c r="A375" s="3" t="s">
        <v>18712</v>
      </c>
      <c r="B375" s="3" t="s">
        <v>17581</v>
      </c>
      <c r="C375" s="20">
        <v>1015.0</v>
      </c>
      <c r="D375" s="3" t="s">
        <v>18201</v>
      </c>
      <c r="E375" s="3" t="s">
        <v>18252</v>
      </c>
      <c r="F375" s="3" t="s">
        <v>17584</v>
      </c>
      <c r="G375" s="3" t="s">
        <v>16576</v>
      </c>
      <c r="H375" s="3" t="s">
        <v>17585</v>
      </c>
      <c r="I375" s="3" t="s">
        <v>17586</v>
      </c>
      <c r="J375" s="5" t="s">
        <v>18713</v>
      </c>
      <c r="L375" s="3" t="s">
        <v>18233</v>
      </c>
      <c r="O375" s="31">
        <v>46045.10821759259</v>
      </c>
      <c r="P375" s="31">
        <v>46045.44806712963</v>
      </c>
      <c r="Q375" s="31">
        <v>46045.44806712963</v>
      </c>
      <c r="R375" s="3" t="s">
        <v>18205</v>
      </c>
    </row>
    <row r="376">
      <c r="A376" s="3" t="s">
        <v>18714</v>
      </c>
      <c r="B376" s="3" t="s">
        <v>17581</v>
      </c>
      <c r="C376" s="20">
        <v>1016.0</v>
      </c>
      <c r="D376" s="3" t="s">
        <v>18222</v>
      </c>
      <c r="E376" s="3" t="s">
        <v>18255</v>
      </c>
      <c r="F376" s="3" t="s">
        <v>17584</v>
      </c>
      <c r="G376" s="3" t="s">
        <v>16565</v>
      </c>
      <c r="H376" s="3" t="s">
        <v>17585</v>
      </c>
      <c r="I376" s="3" t="s">
        <v>17586</v>
      </c>
      <c r="J376" s="5" t="s">
        <v>18715</v>
      </c>
      <c r="L376" s="3" t="s">
        <v>18233</v>
      </c>
      <c r="O376" s="31">
        <v>46045.10822916667</v>
      </c>
      <c r="P376" s="31">
        <v>46045.44880787037</v>
      </c>
      <c r="Q376" s="31">
        <v>46045.44880787037</v>
      </c>
      <c r="R376" s="3" t="s">
        <v>18225</v>
      </c>
    </row>
    <row r="377">
      <c r="A377" s="3" t="s">
        <v>18716</v>
      </c>
      <c r="B377" s="3" t="s">
        <v>17581</v>
      </c>
      <c r="C377" s="20">
        <v>1017.0</v>
      </c>
      <c r="D377" s="3" t="s">
        <v>18227</v>
      </c>
      <c r="E377" s="3" t="s">
        <v>18258</v>
      </c>
      <c r="F377" s="3" t="s">
        <v>17584</v>
      </c>
      <c r="G377" s="3" t="s">
        <v>16565</v>
      </c>
      <c r="H377" s="3" t="s">
        <v>17585</v>
      </c>
      <c r="I377" s="3" t="s">
        <v>17586</v>
      </c>
      <c r="J377" s="5" t="s">
        <v>18717</v>
      </c>
      <c r="L377" s="3" t="s">
        <v>18233</v>
      </c>
      <c r="O377" s="31">
        <v>46045.108252314814</v>
      </c>
      <c r="P377" s="31">
        <v>46045.44956018518</v>
      </c>
      <c r="Q377" s="31">
        <v>46045.44956018518</v>
      </c>
      <c r="R377" s="3" t="s">
        <v>18230</v>
      </c>
    </row>
    <row r="378">
      <c r="A378" s="3" t="s">
        <v>18718</v>
      </c>
      <c r="B378" s="3" t="s">
        <v>17581</v>
      </c>
      <c r="C378" s="20">
        <v>1018.0</v>
      </c>
      <c r="D378" s="3" t="s">
        <v>18207</v>
      </c>
      <c r="E378" s="3" t="s">
        <v>18261</v>
      </c>
      <c r="F378" s="3" t="s">
        <v>17584</v>
      </c>
      <c r="G378" s="3" t="s">
        <v>16569</v>
      </c>
      <c r="H378" s="3" t="s">
        <v>17585</v>
      </c>
      <c r="I378" s="3" t="s">
        <v>17586</v>
      </c>
      <c r="J378" s="5" t="s">
        <v>18719</v>
      </c>
      <c r="L378" s="3" t="s">
        <v>18233</v>
      </c>
      <c r="O378" s="31">
        <v>46045.10827546296</v>
      </c>
      <c r="P378" s="31">
        <v>46045.45030092592</v>
      </c>
      <c r="Q378" s="31">
        <v>46045.45030092592</v>
      </c>
      <c r="R378" s="3" t="s">
        <v>18210</v>
      </c>
    </row>
    <row r="379">
      <c r="A379" s="3" t="s">
        <v>18720</v>
      </c>
      <c r="B379" s="3" t="s">
        <v>17581</v>
      </c>
      <c r="C379" s="20">
        <v>1019.0</v>
      </c>
      <c r="D379" s="3" t="s">
        <v>18212</v>
      </c>
      <c r="E379" s="3" t="s">
        <v>18264</v>
      </c>
      <c r="F379" s="3" t="s">
        <v>17584</v>
      </c>
      <c r="G379" s="3" t="s">
        <v>16569</v>
      </c>
      <c r="H379" s="3" t="s">
        <v>17585</v>
      </c>
      <c r="I379" s="3" t="s">
        <v>17586</v>
      </c>
      <c r="J379" s="5" t="s">
        <v>18721</v>
      </c>
      <c r="L379" s="3" t="s">
        <v>18233</v>
      </c>
      <c r="O379" s="31">
        <v>46045.108310185184</v>
      </c>
      <c r="P379" s="31">
        <v>46045.45104166667</v>
      </c>
      <c r="Q379" s="31">
        <v>46045.45104166667</v>
      </c>
      <c r="R379" s="3" t="s">
        <v>18215</v>
      </c>
    </row>
    <row r="380">
      <c r="A380" s="3" t="s">
        <v>18722</v>
      </c>
      <c r="B380" s="3" t="s">
        <v>17581</v>
      </c>
      <c r="C380" s="20">
        <v>1036.0</v>
      </c>
      <c r="D380" s="3" t="s">
        <v>18217</v>
      </c>
      <c r="E380" s="3" t="s">
        <v>18249</v>
      </c>
      <c r="F380" s="3" t="s">
        <v>17584</v>
      </c>
      <c r="G380" s="3" t="s">
        <v>16576</v>
      </c>
      <c r="H380" s="3" t="s">
        <v>17585</v>
      </c>
      <c r="I380" s="3" t="s">
        <v>17586</v>
      </c>
      <c r="J380" s="5" t="s">
        <v>18723</v>
      </c>
      <c r="L380" s="3" t="s">
        <v>18233</v>
      </c>
      <c r="O380" s="31">
        <v>46045.11892361111</v>
      </c>
      <c r="P380" s="31">
        <v>46045.44731481481</v>
      </c>
      <c r="Q380" s="31">
        <v>46045.44731481481</v>
      </c>
      <c r="R380" s="3" t="s">
        <v>18220</v>
      </c>
    </row>
    <row r="381">
      <c r="A381" s="3" t="s">
        <v>18724</v>
      </c>
      <c r="B381" s="3" t="s">
        <v>17581</v>
      </c>
      <c r="C381" s="20">
        <v>1037.0</v>
      </c>
      <c r="D381" s="3" t="s">
        <v>18201</v>
      </c>
      <c r="E381" s="3" t="s">
        <v>18252</v>
      </c>
      <c r="F381" s="3" t="s">
        <v>17584</v>
      </c>
      <c r="G381" s="3" t="s">
        <v>16576</v>
      </c>
      <c r="H381" s="3" t="s">
        <v>17585</v>
      </c>
      <c r="I381" s="3" t="s">
        <v>17586</v>
      </c>
      <c r="J381" s="5" t="s">
        <v>18725</v>
      </c>
      <c r="L381" s="3" t="s">
        <v>18233</v>
      </c>
      <c r="O381" s="31">
        <v>46045.11894675926</v>
      </c>
      <c r="P381" s="31">
        <v>46045.4480787037</v>
      </c>
      <c r="Q381" s="31">
        <v>46045.4480787037</v>
      </c>
      <c r="R381" s="3" t="s">
        <v>18205</v>
      </c>
    </row>
    <row r="382">
      <c r="A382" s="3" t="s">
        <v>18726</v>
      </c>
      <c r="B382" s="3" t="s">
        <v>17581</v>
      </c>
      <c r="C382" s="20">
        <v>1038.0</v>
      </c>
      <c r="D382" s="3" t="s">
        <v>18222</v>
      </c>
      <c r="E382" s="3" t="s">
        <v>18255</v>
      </c>
      <c r="F382" s="3" t="s">
        <v>17584</v>
      </c>
      <c r="G382" s="3" t="s">
        <v>16565</v>
      </c>
      <c r="H382" s="3" t="s">
        <v>17585</v>
      </c>
      <c r="I382" s="3" t="s">
        <v>17586</v>
      </c>
      <c r="J382" s="5" t="s">
        <v>18727</v>
      </c>
      <c r="L382" s="3" t="s">
        <v>18233</v>
      </c>
      <c r="O382" s="31">
        <v>46045.118981481486</v>
      </c>
      <c r="P382" s="31">
        <v>46045.44881944444</v>
      </c>
      <c r="Q382" s="31">
        <v>46045.44881944444</v>
      </c>
      <c r="R382" s="3" t="s">
        <v>18225</v>
      </c>
    </row>
    <row r="383">
      <c r="A383" s="3" t="s">
        <v>18728</v>
      </c>
      <c r="B383" s="3" t="s">
        <v>17581</v>
      </c>
      <c r="C383" s="20">
        <v>1039.0</v>
      </c>
      <c r="D383" s="3" t="s">
        <v>18227</v>
      </c>
      <c r="E383" s="3" t="s">
        <v>18258</v>
      </c>
      <c r="F383" s="3" t="s">
        <v>17584</v>
      </c>
      <c r="G383" s="3" t="s">
        <v>16565</v>
      </c>
      <c r="H383" s="3" t="s">
        <v>17585</v>
      </c>
      <c r="I383" s="3" t="s">
        <v>17586</v>
      </c>
      <c r="J383" s="5" t="s">
        <v>18729</v>
      </c>
      <c r="L383" s="3" t="s">
        <v>18233</v>
      </c>
      <c r="O383" s="31">
        <v>46045.119004629625</v>
      </c>
      <c r="P383" s="31">
        <v>46045.44957175926</v>
      </c>
      <c r="Q383" s="31">
        <v>46045.44957175926</v>
      </c>
      <c r="R383" s="3" t="s">
        <v>18230</v>
      </c>
    </row>
    <row r="384">
      <c r="A384" s="3" t="s">
        <v>18730</v>
      </c>
      <c r="B384" s="3" t="s">
        <v>17581</v>
      </c>
      <c r="C384" s="20">
        <v>1040.0</v>
      </c>
      <c r="D384" s="3" t="s">
        <v>18207</v>
      </c>
      <c r="E384" s="3" t="s">
        <v>18261</v>
      </c>
      <c r="F384" s="3" t="s">
        <v>17584</v>
      </c>
      <c r="G384" s="3" t="s">
        <v>16569</v>
      </c>
      <c r="H384" s="3" t="s">
        <v>17585</v>
      </c>
      <c r="I384" s="3" t="s">
        <v>17586</v>
      </c>
      <c r="J384" s="5" t="s">
        <v>18731</v>
      </c>
      <c r="L384" s="3" t="s">
        <v>18233</v>
      </c>
      <c r="O384" s="31">
        <v>46045.11902777778</v>
      </c>
      <c r="P384" s="31">
        <v>46045.450312500005</v>
      </c>
      <c r="Q384" s="31">
        <v>46045.450312500005</v>
      </c>
      <c r="R384" s="3" t="s">
        <v>18210</v>
      </c>
    </row>
    <row r="385">
      <c r="A385" s="3" t="s">
        <v>18732</v>
      </c>
      <c r="B385" s="3" t="s">
        <v>17581</v>
      </c>
      <c r="C385" s="20">
        <v>1041.0</v>
      </c>
      <c r="D385" s="3" t="s">
        <v>18212</v>
      </c>
      <c r="E385" s="3" t="s">
        <v>18264</v>
      </c>
      <c r="F385" s="3" t="s">
        <v>17584</v>
      </c>
      <c r="G385" s="3" t="s">
        <v>16569</v>
      </c>
      <c r="H385" s="3" t="s">
        <v>17585</v>
      </c>
      <c r="I385" s="3" t="s">
        <v>17586</v>
      </c>
      <c r="J385" s="5" t="s">
        <v>18733</v>
      </c>
      <c r="L385" s="3" t="s">
        <v>18233</v>
      </c>
      <c r="O385" s="31">
        <v>46045.119050925925</v>
      </c>
      <c r="P385" s="31">
        <v>46045.451053240744</v>
      </c>
      <c r="Q385" s="31">
        <v>46045.451053240744</v>
      </c>
      <c r="R385" s="3" t="s">
        <v>18215</v>
      </c>
    </row>
    <row r="386">
      <c r="A386" s="3" t="s">
        <v>18734</v>
      </c>
      <c r="B386" s="3" t="s">
        <v>17581</v>
      </c>
      <c r="C386" s="20">
        <v>1058.0</v>
      </c>
      <c r="D386" s="3" t="s">
        <v>18217</v>
      </c>
      <c r="E386" s="3" t="s">
        <v>18249</v>
      </c>
      <c r="F386" s="3" t="s">
        <v>17584</v>
      </c>
      <c r="G386" s="3" t="s">
        <v>16576</v>
      </c>
      <c r="H386" s="3" t="s">
        <v>17585</v>
      </c>
      <c r="I386" s="3" t="s">
        <v>17586</v>
      </c>
      <c r="J386" s="5" t="s">
        <v>18735</v>
      </c>
      <c r="L386" s="3" t="s">
        <v>18233</v>
      </c>
      <c r="O386" s="31">
        <v>46045.129537037035</v>
      </c>
      <c r="P386" s="31">
        <v>46045.447326388894</v>
      </c>
      <c r="Q386" s="31">
        <v>46045.447326388894</v>
      </c>
      <c r="R386" s="3" t="s">
        <v>18220</v>
      </c>
    </row>
    <row r="387">
      <c r="A387" s="3" t="s">
        <v>18736</v>
      </c>
      <c r="B387" s="3" t="s">
        <v>17581</v>
      </c>
      <c r="C387" s="20">
        <v>1059.0</v>
      </c>
      <c r="D387" s="3" t="s">
        <v>18201</v>
      </c>
      <c r="E387" s="3" t="s">
        <v>18252</v>
      </c>
      <c r="F387" s="3" t="s">
        <v>17584</v>
      </c>
      <c r="G387" s="3" t="s">
        <v>16576</v>
      </c>
      <c r="H387" s="3" t="s">
        <v>17585</v>
      </c>
      <c r="I387" s="3" t="s">
        <v>17586</v>
      </c>
      <c r="J387" s="5" t="s">
        <v>18737</v>
      </c>
      <c r="L387" s="3" t="s">
        <v>18233</v>
      </c>
      <c r="O387" s="31">
        <v>46045.12956018519</v>
      </c>
      <c r="P387" s="31">
        <v>46045.44809027778</v>
      </c>
      <c r="Q387" s="31">
        <v>46045.44809027778</v>
      </c>
      <c r="R387" s="3" t="s">
        <v>18205</v>
      </c>
    </row>
    <row r="388">
      <c r="A388" s="3" t="s">
        <v>18738</v>
      </c>
      <c r="B388" s="3" t="s">
        <v>17581</v>
      </c>
      <c r="C388" s="20">
        <v>1060.0</v>
      </c>
      <c r="D388" s="3" t="s">
        <v>18222</v>
      </c>
      <c r="E388" s="3" t="s">
        <v>18255</v>
      </c>
      <c r="F388" s="3" t="s">
        <v>17584</v>
      </c>
      <c r="G388" s="3" t="s">
        <v>16565</v>
      </c>
      <c r="H388" s="3" t="s">
        <v>17585</v>
      </c>
      <c r="I388" s="3" t="s">
        <v>17586</v>
      </c>
      <c r="J388" s="5" t="s">
        <v>18739</v>
      </c>
      <c r="L388" s="3" t="s">
        <v>18233</v>
      </c>
      <c r="O388" s="31">
        <v>46045.12959490741</v>
      </c>
      <c r="P388" s="31">
        <v>46045.44883101852</v>
      </c>
      <c r="Q388" s="31">
        <v>46045.44883101852</v>
      </c>
      <c r="R388" s="3" t="s">
        <v>18225</v>
      </c>
    </row>
    <row r="389">
      <c r="A389" s="3" t="s">
        <v>18740</v>
      </c>
      <c r="B389" s="3" t="s">
        <v>17581</v>
      </c>
      <c r="C389" s="20">
        <v>1061.0</v>
      </c>
      <c r="D389" s="3" t="s">
        <v>18227</v>
      </c>
      <c r="E389" s="3" t="s">
        <v>18258</v>
      </c>
      <c r="F389" s="3" t="s">
        <v>17584</v>
      </c>
      <c r="G389" s="3" t="s">
        <v>16565</v>
      </c>
      <c r="H389" s="3" t="s">
        <v>17585</v>
      </c>
      <c r="I389" s="3" t="s">
        <v>17586</v>
      </c>
      <c r="J389" s="5" t="s">
        <v>18741</v>
      </c>
      <c r="L389" s="3" t="s">
        <v>18233</v>
      </c>
      <c r="O389" s="31">
        <v>46045.129629629635</v>
      </c>
      <c r="P389" s="31">
        <v>46045.449583333335</v>
      </c>
      <c r="Q389" s="31">
        <v>46045.449583333335</v>
      </c>
      <c r="R389" s="3" t="s">
        <v>18230</v>
      </c>
    </row>
    <row r="390">
      <c r="A390" s="3" t="s">
        <v>18742</v>
      </c>
      <c r="B390" s="3" t="s">
        <v>17581</v>
      </c>
      <c r="C390" s="20">
        <v>1062.0</v>
      </c>
      <c r="D390" s="3" t="s">
        <v>18207</v>
      </c>
      <c r="E390" s="3" t="s">
        <v>18261</v>
      </c>
      <c r="F390" s="3" t="s">
        <v>17584</v>
      </c>
      <c r="G390" s="3" t="s">
        <v>16569</v>
      </c>
      <c r="H390" s="3" t="s">
        <v>17585</v>
      </c>
      <c r="I390" s="3" t="s">
        <v>17586</v>
      </c>
      <c r="J390" s="5" t="s">
        <v>18743</v>
      </c>
      <c r="L390" s="3" t="s">
        <v>18233</v>
      </c>
      <c r="O390" s="31">
        <v>46045.129652777774</v>
      </c>
      <c r="P390" s="31">
        <v>46045.450324074074</v>
      </c>
      <c r="Q390" s="31">
        <v>46045.450324074074</v>
      </c>
      <c r="R390" s="3" t="s">
        <v>18210</v>
      </c>
    </row>
    <row r="391">
      <c r="A391" s="3" t="s">
        <v>18744</v>
      </c>
      <c r="B391" s="3" t="s">
        <v>17581</v>
      </c>
      <c r="C391" s="20">
        <v>1063.0</v>
      </c>
      <c r="D391" s="3" t="s">
        <v>18212</v>
      </c>
      <c r="E391" s="3" t="s">
        <v>18264</v>
      </c>
      <c r="F391" s="3" t="s">
        <v>17584</v>
      </c>
      <c r="G391" s="3" t="s">
        <v>16569</v>
      </c>
      <c r="H391" s="3" t="s">
        <v>17585</v>
      </c>
      <c r="I391" s="3" t="s">
        <v>17586</v>
      </c>
      <c r="J391" s="5" t="s">
        <v>18745</v>
      </c>
      <c r="L391" s="3" t="s">
        <v>18233</v>
      </c>
      <c r="O391" s="31">
        <v>46045.12967592593</v>
      </c>
      <c r="P391" s="31">
        <v>46045.45106481481</v>
      </c>
      <c r="Q391" s="31">
        <v>46045.45106481481</v>
      </c>
      <c r="R391" s="3" t="s">
        <v>18215</v>
      </c>
    </row>
    <row r="392">
      <c r="A392" s="3" t="s">
        <v>18746</v>
      </c>
      <c r="B392" s="3" t="s">
        <v>17581</v>
      </c>
      <c r="C392" s="20">
        <v>1080.0</v>
      </c>
      <c r="D392" s="3" t="s">
        <v>18217</v>
      </c>
      <c r="E392" s="3" t="s">
        <v>18249</v>
      </c>
      <c r="F392" s="3" t="s">
        <v>17584</v>
      </c>
      <c r="G392" s="3" t="s">
        <v>16576</v>
      </c>
      <c r="H392" s="3" t="s">
        <v>17585</v>
      </c>
      <c r="I392" s="3" t="s">
        <v>17586</v>
      </c>
      <c r="J392" s="5" t="s">
        <v>18747</v>
      </c>
      <c r="L392" s="3" t="s">
        <v>18233</v>
      </c>
      <c r="O392" s="31">
        <v>46045.13953703704</v>
      </c>
      <c r="P392" s="31">
        <v>46045.44733796296</v>
      </c>
      <c r="Q392" s="31">
        <v>46045.44733796296</v>
      </c>
      <c r="R392" s="3" t="s">
        <v>18220</v>
      </c>
    </row>
    <row r="393">
      <c r="A393" s="3" t="s">
        <v>18748</v>
      </c>
      <c r="B393" s="3" t="s">
        <v>17581</v>
      </c>
      <c r="C393" s="20">
        <v>1081.0</v>
      </c>
      <c r="D393" s="3" t="s">
        <v>18201</v>
      </c>
      <c r="E393" s="3" t="s">
        <v>18252</v>
      </c>
      <c r="F393" s="3" t="s">
        <v>17584</v>
      </c>
      <c r="G393" s="3" t="s">
        <v>16576</v>
      </c>
      <c r="H393" s="3" t="s">
        <v>17585</v>
      </c>
      <c r="I393" s="3" t="s">
        <v>17586</v>
      </c>
      <c r="J393" s="5" t="s">
        <v>18749</v>
      </c>
      <c r="L393" s="3" t="s">
        <v>18233</v>
      </c>
      <c r="O393" s="31">
        <v>46045.139560185184</v>
      </c>
      <c r="P393" s="31">
        <v>46045.448101851856</v>
      </c>
      <c r="Q393" s="31">
        <v>46045.448101851856</v>
      </c>
      <c r="R393" s="3" t="s">
        <v>18205</v>
      </c>
    </row>
    <row r="394">
      <c r="A394" s="3" t="s">
        <v>18750</v>
      </c>
      <c r="B394" s="3" t="s">
        <v>17581</v>
      </c>
      <c r="C394" s="20">
        <v>1082.0</v>
      </c>
      <c r="D394" s="3" t="s">
        <v>18222</v>
      </c>
      <c r="E394" s="3" t="s">
        <v>18255</v>
      </c>
      <c r="F394" s="3" t="s">
        <v>17584</v>
      </c>
      <c r="G394" s="3" t="s">
        <v>16565</v>
      </c>
      <c r="H394" s="3" t="s">
        <v>17585</v>
      </c>
      <c r="I394" s="3" t="s">
        <v>17586</v>
      </c>
      <c r="J394" s="5" t="s">
        <v>18751</v>
      </c>
      <c r="L394" s="3" t="s">
        <v>18233</v>
      </c>
      <c r="O394" s="31">
        <v>46045.13958333334</v>
      </c>
      <c r="P394" s="31">
        <v>46045.448842592596</v>
      </c>
      <c r="Q394" s="31">
        <v>46045.448842592596</v>
      </c>
      <c r="R394" s="3" t="s">
        <v>18225</v>
      </c>
    </row>
    <row r="395">
      <c r="A395" s="3" t="s">
        <v>18752</v>
      </c>
      <c r="B395" s="3" t="s">
        <v>17581</v>
      </c>
      <c r="C395" s="20">
        <v>1083.0</v>
      </c>
      <c r="D395" s="3" t="s">
        <v>18227</v>
      </c>
      <c r="E395" s="3" t="s">
        <v>18258</v>
      </c>
      <c r="F395" s="3" t="s">
        <v>17584</v>
      </c>
      <c r="G395" s="3" t="s">
        <v>16565</v>
      </c>
      <c r="H395" s="3" t="s">
        <v>17585</v>
      </c>
      <c r="I395" s="3" t="s">
        <v>17586</v>
      </c>
      <c r="J395" s="5" t="s">
        <v>18753</v>
      </c>
      <c r="L395" s="3" t="s">
        <v>18233</v>
      </c>
      <c r="O395" s="31">
        <v>46045.139606481476</v>
      </c>
      <c r="P395" s="31">
        <v>46045.449583333335</v>
      </c>
      <c r="Q395" s="31">
        <v>46045.449583333335</v>
      </c>
      <c r="R395" s="3" t="s">
        <v>18230</v>
      </c>
    </row>
    <row r="396">
      <c r="A396" s="3" t="s">
        <v>18754</v>
      </c>
      <c r="B396" s="3" t="s">
        <v>17581</v>
      </c>
      <c r="C396" s="20">
        <v>1084.0</v>
      </c>
      <c r="D396" s="3" t="s">
        <v>18207</v>
      </c>
      <c r="E396" s="3" t="s">
        <v>18261</v>
      </c>
      <c r="F396" s="3" t="s">
        <v>17584</v>
      </c>
      <c r="G396" s="3" t="s">
        <v>16569</v>
      </c>
      <c r="H396" s="3" t="s">
        <v>17585</v>
      </c>
      <c r="I396" s="3" t="s">
        <v>17586</v>
      </c>
      <c r="J396" s="5" t="s">
        <v>18755</v>
      </c>
      <c r="L396" s="3" t="s">
        <v>18233</v>
      </c>
      <c r="O396" s="31">
        <v>46045.1396412037</v>
      </c>
      <c r="P396" s="31">
        <v>46045.450324074074</v>
      </c>
      <c r="Q396" s="31">
        <v>46045.450324074074</v>
      </c>
      <c r="R396" s="3" t="s">
        <v>18210</v>
      </c>
    </row>
    <row r="397">
      <c r="A397" s="3" t="s">
        <v>18756</v>
      </c>
      <c r="B397" s="3" t="s">
        <v>17581</v>
      </c>
      <c r="C397" s="20">
        <v>1085.0</v>
      </c>
      <c r="D397" s="3" t="s">
        <v>18212</v>
      </c>
      <c r="E397" s="3" t="s">
        <v>18264</v>
      </c>
      <c r="F397" s="3" t="s">
        <v>17584</v>
      </c>
      <c r="G397" s="3" t="s">
        <v>16569</v>
      </c>
      <c r="H397" s="3" t="s">
        <v>17585</v>
      </c>
      <c r="I397" s="3" t="s">
        <v>17586</v>
      </c>
      <c r="J397" s="5" t="s">
        <v>18757</v>
      </c>
      <c r="L397" s="3" t="s">
        <v>18233</v>
      </c>
      <c r="O397" s="31">
        <v>46045.13966435185</v>
      </c>
      <c r="P397" s="31">
        <v>46045.45107638889</v>
      </c>
      <c r="Q397" s="31">
        <v>46045.45107638889</v>
      </c>
      <c r="R397" s="3" t="s">
        <v>18215</v>
      </c>
    </row>
    <row r="398">
      <c r="A398" s="3" t="s">
        <v>18758</v>
      </c>
      <c r="B398" s="3" t="s">
        <v>17581</v>
      </c>
      <c r="C398" s="20">
        <v>1102.0</v>
      </c>
      <c r="D398" s="3" t="s">
        <v>18217</v>
      </c>
      <c r="E398" s="3" t="s">
        <v>18249</v>
      </c>
      <c r="F398" s="3" t="s">
        <v>17584</v>
      </c>
      <c r="G398" s="3" t="s">
        <v>16576</v>
      </c>
      <c r="H398" s="3" t="s">
        <v>17585</v>
      </c>
      <c r="I398" s="3" t="s">
        <v>17586</v>
      </c>
      <c r="J398" s="5" t="s">
        <v>18759</v>
      </c>
      <c r="L398" s="3" t="s">
        <v>18233</v>
      </c>
      <c r="O398" s="31">
        <v>46045.150254629625</v>
      </c>
      <c r="P398" s="31">
        <v>46045.44734953703</v>
      </c>
      <c r="Q398" s="31">
        <v>46045.44734953703</v>
      </c>
      <c r="R398" s="3" t="s">
        <v>18220</v>
      </c>
    </row>
    <row r="399">
      <c r="A399" s="3" t="s">
        <v>18760</v>
      </c>
      <c r="B399" s="3" t="s">
        <v>17581</v>
      </c>
      <c r="C399" s="20">
        <v>1103.0</v>
      </c>
      <c r="D399" s="3" t="s">
        <v>18201</v>
      </c>
      <c r="E399" s="3" t="s">
        <v>18252</v>
      </c>
      <c r="F399" s="3" t="s">
        <v>17584</v>
      </c>
      <c r="G399" s="3" t="s">
        <v>16576</v>
      </c>
      <c r="H399" s="3" t="s">
        <v>17585</v>
      </c>
      <c r="I399" s="3" t="s">
        <v>17586</v>
      </c>
      <c r="J399" s="5" t="s">
        <v>18761</v>
      </c>
      <c r="L399" s="3" t="s">
        <v>18233</v>
      </c>
      <c r="O399" s="31">
        <v>46045.15027777778</v>
      </c>
      <c r="P399" s="31">
        <v>46045.448113425926</v>
      </c>
      <c r="Q399" s="31">
        <v>46045.448113425926</v>
      </c>
      <c r="R399" s="3" t="s">
        <v>18205</v>
      </c>
    </row>
    <row r="400">
      <c r="A400" s="3" t="s">
        <v>18762</v>
      </c>
      <c r="B400" s="3" t="s">
        <v>17581</v>
      </c>
      <c r="C400" s="20">
        <v>1104.0</v>
      </c>
      <c r="D400" s="3" t="s">
        <v>18222</v>
      </c>
      <c r="E400" s="3" t="s">
        <v>18255</v>
      </c>
      <c r="F400" s="3" t="s">
        <v>17584</v>
      </c>
      <c r="G400" s="3" t="s">
        <v>16565</v>
      </c>
      <c r="H400" s="3" t="s">
        <v>17585</v>
      </c>
      <c r="I400" s="3" t="s">
        <v>17586</v>
      </c>
      <c r="J400" s="5" t="s">
        <v>18763</v>
      </c>
      <c r="L400" s="3" t="s">
        <v>18233</v>
      </c>
      <c r="O400" s="31">
        <v>46045.150300925925</v>
      </c>
      <c r="P400" s="31">
        <v>46045.448854166665</v>
      </c>
      <c r="Q400" s="31">
        <v>46045.448854166665</v>
      </c>
      <c r="R400" s="3" t="s">
        <v>18225</v>
      </c>
    </row>
    <row r="401">
      <c r="A401" s="3" t="s">
        <v>18764</v>
      </c>
      <c r="B401" s="3" t="s">
        <v>17581</v>
      </c>
      <c r="C401" s="20">
        <v>1105.0</v>
      </c>
      <c r="D401" s="3" t="s">
        <v>18227</v>
      </c>
      <c r="E401" s="3" t="s">
        <v>18258</v>
      </c>
      <c r="F401" s="3" t="s">
        <v>17584</v>
      </c>
      <c r="G401" s="3" t="s">
        <v>16565</v>
      </c>
      <c r="H401" s="3" t="s">
        <v>17585</v>
      </c>
      <c r="I401" s="3" t="s">
        <v>17586</v>
      </c>
      <c r="J401" s="5" t="s">
        <v>18765</v>
      </c>
      <c r="L401" s="3" t="s">
        <v>18233</v>
      </c>
      <c r="O401" s="31">
        <v>46045.15032407407</v>
      </c>
      <c r="P401" s="31">
        <v>46045.449594907404</v>
      </c>
      <c r="Q401" s="31">
        <v>46045.449594907404</v>
      </c>
      <c r="R401" s="3" t="s">
        <v>18230</v>
      </c>
    </row>
    <row r="402">
      <c r="A402" s="3" t="s">
        <v>18766</v>
      </c>
      <c r="B402" s="3" t="s">
        <v>17581</v>
      </c>
      <c r="C402" s="20">
        <v>1106.0</v>
      </c>
      <c r="D402" s="3" t="s">
        <v>18207</v>
      </c>
      <c r="E402" s="3" t="s">
        <v>18261</v>
      </c>
      <c r="F402" s="3" t="s">
        <v>17584</v>
      </c>
      <c r="G402" s="3" t="s">
        <v>16569</v>
      </c>
      <c r="H402" s="3" t="s">
        <v>17585</v>
      </c>
      <c r="I402" s="3" t="s">
        <v>17586</v>
      </c>
      <c r="J402" s="5" t="s">
        <v>18767</v>
      </c>
      <c r="L402" s="3" t="s">
        <v>18233</v>
      </c>
      <c r="O402" s="31">
        <v>46045.150347222225</v>
      </c>
      <c r="P402" s="31">
        <v>46045.450335648144</v>
      </c>
      <c r="Q402" s="31">
        <v>46045.450335648144</v>
      </c>
      <c r="R402" s="3" t="s">
        <v>18210</v>
      </c>
    </row>
    <row r="403">
      <c r="A403" s="3" t="s">
        <v>18768</v>
      </c>
      <c r="B403" s="3" t="s">
        <v>17581</v>
      </c>
      <c r="C403" s="20">
        <v>1107.0</v>
      </c>
      <c r="D403" s="3" t="s">
        <v>18212</v>
      </c>
      <c r="E403" s="3" t="s">
        <v>18264</v>
      </c>
      <c r="F403" s="3" t="s">
        <v>17584</v>
      </c>
      <c r="G403" s="3" t="s">
        <v>16569</v>
      </c>
      <c r="H403" s="3" t="s">
        <v>17585</v>
      </c>
      <c r="I403" s="3" t="s">
        <v>17586</v>
      </c>
      <c r="J403" s="5" t="s">
        <v>18769</v>
      </c>
      <c r="L403" s="3" t="s">
        <v>18233</v>
      </c>
      <c r="O403" s="31">
        <v>46045.15037037037</v>
      </c>
      <c r="P403" s="31">
        <v>46045.45108796297</v>
      </c>
      <c r="Q403" s="31">
        <v>46045.45108796297</v>
      </c>
      <c r="R403" s="3" t="s">
        <v>18215</v>
      </c>
    </row>
    <row r="404">
      <c r="A404" s="3" t="s">
        <v>18770</v>
      </c>
      <c r="B404" s="3" t="s">
        <v>17581</v>
      </c>
      <c r="C404" s="20">
        <v>1124.0</v>
      </c>
      <c r="D404" s="3" t="s">
        <v>18217</v>
      </c>
      <c r="E404" s="3" t="s">
        <v>18249</v>
      </c>
      <c r="F404" s="3" t="s">
        <v>17584</v>
      </c>
      <c r="G404" s="3" t="s">
        <v>16576</v>
      </c>
      <c r="H404" s="3" t="s">
        <v>17585</v>
      </c>
      <c r="I404" s="3" t="s">
        <v>17586</v>
      </c>
      <c r="J404" s="5" t="s">
        <v>18771</v>
      </c>
      <c r="L404" s="3" t="s">
        <v>18233</v>
      </c>
      <c r="O404" s="31">
        <v>46045.16042824074</v>
      </c>
      <c r="P404" s="31">
        <v>46045.44736111111</v>
      </c>
      <c r="Q404" s="31">
        <v>46045.44734953703</v>
      </c>
      <c r="R404" s="3" t="s">
        <v>18220</v>
      </c>
    </row>
    <row r="405">
      <c r="A405" s="3" t="s">
        <v>18772</v>
      </c>
      <c r="B405" s="3" t="s">
        <v>17581</v>
      </c>
      <c r="C405" s="20">
        <v>1125.0</v>
      </c>
      <c r="D405" s="3" t="s">
        <v>18201</v>
      </c>
      <c r="E405" s="3" t="s">
        <v>18252</v>
      </c>
      <c r="F405" s="3" t="s">
        <v>17584</v>
      </c>
      <c r="G405" s="3" t="s">
        <v>16576</v>
      </c>
      <c r="H405" s="3" t="s">
        <v>17585</v>
      </c>
      <c r="I405" s="3" t="s">
        <v>17586</v>
      </c>
      <c r="J405" s="5" t="s">
        <v>18773</v>
      </c>
      <c r="L405" s="3" t="s">
        <v>18233</v>
      </c>
      <c r="O405" s="31">
        <v>46045.16046296296</v>
      </c>
      <c r="P405" s="31">
        <v>46045.448113425926</v>
      </c>
      <c r="Q405" s="31">
        <v>46045.448113425926</v>
      </c>
      <c r="R405" s="3" t="s">
        <v>18205</v>
      </c>
    </row>
    <row r="406">
      <c r="A406" s="3" t="s">
        <v>18774</v>
      </c>
      <c r="B406" s="3" t="s">
        <v>17581</v>
      </c>
      <c r="C406" s="20">
        <v>1126.0</v>
      </c>
      <c r="D406" s="3" t="s">
        <v>18222</v>
      </c>
      <c r="E406" s="3" t="s">
        <v>18255</v>
      </c>
      <c r="F406" s="3" t="s">
        <v>17584</v>
      </c>
      <c r="G406" s="3" t="s">
        <v>16565</v>
      </c>
      <c r="H406" s="3" t="s">
        <v>17585</v>
      </c>
      <c r="I406" s="3" t="s">
        <v>17586</v>
      </c>
      <c r="J406" s="5" t="s">
        <v>18775</v>
      </c>
      <c r="L406" s="3" t="s">
        <v>18233</v>
      </c>
      <c r="O406" s="31">
        <v>46045.16048611111</v>
      </c>
      <c r="P406" s="31">
        <v>46045.44886574074</v>
      </c>
      <c r="Q406" s="31">
        <v>46045.44886574074</v>
      </c>
      <c r="R406" s="3" t="s">
        <v>18225</v>
      </c>
    </row>
    <row r="407">
      <c r="A407" s="3" t="s">
        <v>18776</v>
      </c>
      <c r="B407" s="3" t="s">
        <v>17581</v>
      </c>
      <c r="C407" s="20">
        <v>1127.0</v>
      </c>
      <c r="D407" s="3" t="s">
        <v>18227</v>
      </c>
      <c r="E407" s="3" t="s">
        <v>18258</v>
      </c>
      <c r="F407" s="3" t="s">
        <v>17584</v>
      </c>
      <c r="G407" s="3" t="s">
        <v>16565</v>
      </c>
      <c r="H407" s="3" t="s">
        <v>17585</v>
      </c>
      <c r="I407" s="3" t="s">
        <v>17586</v>
      </c>
      <c r="J407" s="5" t="s">
        <v>18777</v>
      </c>
      <c r="L407" s="3" t="s">
        <v>18233</v>
      </c>
      <c r="O407" s="31">
        <v>46045.160520833335</v>
      </c>
      <c r="P407" s="31">
        <v>46045.44960648148</v>
      </c>
      <c r="Q407" s="31">
        <v>46045.44960648148</v>
      </c>
      <c r="R407" s="3" t="s">
        <v>18230</v>
      </c>
    </row>
    <row r="408">
      <c r="A408" s="3" t="s">
        <v>18778</v>
      </c>
      <c r="B408" s="3" t="s">
        <v>17581</v>
      </c>
      <c r="C408" s="20">
        <v>1128.0</v>
      </c>
      <c r="D408" s="3" t="s">
        <v>18207</v>
      </c>
      <c r="E408" s="3" t="s">
        <v>18261</v>
      </c>
      <c r="F408" s="3" t="s">
        <v>17584</v>
      </c>
      <c r="G408" s="3" t="s">
        <v>16569</v>
      </c>
      <c r="H408" s="3" t="s">
        <v>17585</v>
      </c>
      <c r="I408" s="3" t="s">
        <v>17586</v>
      </c>
      <c r="J408" s="5" t="s">
        <v>18779</v>
      </c>
      <c r="L408" s="3" t="s">
        <v>18233</v>
      </c>
      <c r="O408" s="31">
        <v>46045.16055555556</v>
      </c>
      <c r="P408" s="31">
        <v>46045.45034722222</v>
      </c>
      <c r="Q408" s="31">
        <v>46045.45034722222</v>
      </c>
      <c r="R408" s="3" t="s">
        <v>18210</v>
      </c>
    </row>
    <row r="409">
      <c r="A409" s="3" t="s">
        <v>18780</v>
      </c>
      <c r="B409" s="3" t="s">
        <v>17581</v>
      </c>
      <c r="C409" s="20">
        <v>1129.0</v>
      </c>
      <c r="D409" s="3" t="s">
        <v>18212</v>
      </c>
      <c r="E409" s="3" t="s">
        <v>18264</v>
      </c>
      <c r="F409" s="3" t="s">
        <v>17584</v>
      </c>
      <c r="G409" s="3" t="s">
        <v>16569</v>
      </c>
      <c r="H409" s="3" t="s">
        <v>17585</v>
      </c>
      <c r="I409" s="3" t="s">
        <v>17586</v>
      </c>
      <c r="J409" s="5" t="s">
        <v>18781</v>
      </c>
      <c r="L409" s="3" t="s">
        <v>18233</v>
      </c>
      <c r="O409" s="31">
        <v>46045.16059027778</v>
      </c>
      <c r="P409" s="31">
        <v>46045.45109953704</v>
      </c>
      <c r="Q409" s="31">
        <v>46045.45109953704</v>
      </c>
      <c r="R409" s="3" t="s">
        <v>18215</v>
      </c>
    </row>
    <row r="410">
      <c r="A410" s="3" t="s">
        <v>18782</v>
      </c>
      <c r="B410" s="3" t="s">
        <v>17581</v>
      </c>
      <c r="C410" s="20">
        <v>1146.0</v>
      </c>
      <c r="D410" s="3" t="s">
        <v>18217</v>
      </c>
      <c r="E410" s="3" t="s">
        <v>18249</v>
      </c>
      <c r="F410" s="3" t="s">
        <v>17584</v>
      </c>
      <c r="G410" s="3" t="s">
        <v>16576</v>
      </c>
      <c r="H410" s="3" t="s">
        <v>17585</v>
      </c>
      <c r="I410" s="3" t="s">
        <v>17586</v>
      </c>
      <c r="J410" s="5" t="s">
        <v>18783</v>
      </c>
      <c r="L410" s="3" t="s">
        <v>18233</v>
      </c>
      <c r="O410" s="31">
        <v>46045.170902777776</v>
      </c>
      <c r="P410" s="31">
        <v>46045.44736111111</v>
      </c>
      <c r="Q410" s="31">
        <v>46045.44736111111</v>
      </c>
      <c r="R410" s="3" t="s">
        <v>18220</v>
      </c>
    </row>
    <row r="411">
      <c r="A411" s="3" t="s">
        <v>18784</v>
      </c>
      <c r="B411" s="3" t="s">
        <v>17581</v>
      </c>
      <c r="C411" s="20">
        <v>1147.0</v>
      </c>
      <c r="D411" s="3" t="s">
        <v>18201</v>
      </c>
      <c r="E411" s="3" t="s">
        <v>18252</v>
      </c>
      <c r="F411" s="3" t="s">
        <v>17584</v>
      </c>
      <c r="G411" s="3" t="s">
        <v>16576</v>
      </c>
      <c r="H411" s="3" t="s">
        <v>17585</v>
      </c>
      <c r="I411" s="3" t="s">
        <v>17586</v>
      </c>
      <c r="J411" s="5" t="s">
        <v>18785</v>
      </c>
      <c r="L411" s="3" t="s">
        <v>18233</v>
      </c>
      <c r="O411" s="31">
        <v>46045.17092592592</v>
      </c>
      <c r="P411" s="31">
        <v>46045.448124999995</v>
      </c>
      <c r="Q411" s="31">
        <v>46045.448124999995</v>
      </c>
      <c r="R411" s="3" t="s">
        <v>18205</v>
      </c>
    </row>
    <row r="412">
      <c r="A412" s="3" t="s">
        <v>18786</v>
      </c>
      <c r="B412" s="3" t="s">
        <v>17581</v>
      </c>
      <c r="C412" s="20">
        <v>1148.0</v>
      </c>
      <c r="D412" s="3" t="s">
        <v>18222</v>
      </c>
      <c r="E412" s="3" t="s">
        <v>18255</v>
      </c>
      <c r="F412" s="3" t="s">
        <v>17584</v>
      </c>
      <c r="G412" s="3" t="s">
        <v>16565</v>
      </c>
      <c r="H412" s="3" t="s">
        <v>17585</v>
      </c>
      <c r="I412" s="3" t="s">
        <v>17586</v>
      </c>
      <c r="J412" s="5" t="s">
        <v>18787</v>
      </c>
      <c r="L412" s="3" t="s">
        <v>18233</v>
      </c>
      <c r="O412" s="31">
        <v>46045.170949074076</v>
      </c>
      <c r="P412" s="31">
        <v>46045.44887731482</v>
      </c>
      <c r="Q412" s="31">
        <v>46045.44887731482</v>
      </c>
      <c r="R412" s="3" t="s">
        <v>18225</v>
      </c>
    </row>
    <row r="413">
      <c r="A413" s="3" t="s">
        <v>18788</v>
      </c>
      <c r="B413" s="3" t="s">
        <v>17581</v>
      </c>
      <c r="C413" s="20">
        <v>1149.0</v>
      </c>
      <c r="D413" s="3" t="s">
        <v>18227</v>
      </c>
      <c r="E413" s="3" t="s">
        <v>18258</v>
      </c>
      <c r="F413" s="3" t="s">
        <v>17584</v>
      </c>
      <c r="G413" s="3" t="s">
        <v>16565</v>
      </c>
      <c r="H413" s="3" t="s">
        <v>17585</v>
      </c>
      <c r="I413" s="3" t="s">
        <v>17586</v>
      </c>
      <c r="J413" s="5" t="s">
        <v>18789</v>
      </c>
      <c r="L413" s="3" t="s">
        <v>18233</v>
      </c>
      <c r="O413" s="31">
        <v>46045.17097222222</v>
      </c>
      <c r="P413" s="31">
        <v>46045.44961805556</v>
      </c>
      <c r="Q413" s="31">
        <v>46045.44961805556</v>
      </c>
      <c r="R413" s="3" t="s">
        <v>18230</v>
      </c>
    </row>
    <row r="414">
      <c r="A414" s="3" t="s">
        <v>18790</v>
      </c>
      <c r="B414" s="3" t="s">
        <v>17581</v>
      </c>
      <c r="C414" s="20">
        <v>1150.0</v>
      </c>
      <c r="D414" s="3" t="s">
        <v>18207</v>
      </c>
      <c r="E414" s="3" t="s">
        <v>18261</v>
      </c>
      <c r="F414" s="3" t="s">
        <v>17584</v>
      </c>
      <c r="G414" s="3" t="s">
        <v>16569</v>
      </c>
      <c r="H414" s="3" t="s">
        <v>17585</v>
      </c>
      <c r="I414" s="3" t="s">
        <v>17586</v>
      </c>
      <c r="J414" s="5" t="s">
        <v>18791</v>
      </c>
      <c r="L414" s="3" t="s">
        <v>18233</v>
      </c>
      <c r="O414" s="31">
        <v>46045.171006944445</v>
      </c>
      <c r="P414" s="31">
        <v>46045.4503587963</v>
      </c>
      <c r="Q414" s="31">
        <v>46045.4503587963</v>
      </c>
      <c r="R414" s="3" t="s">
        <v>18210</v>
      </c>
    </row>
    <row r="415">
      <c r="A415" s="3" t="s">
        <v>18792</v>
      </c>
      <c r="B415" s="3" t="s">
        <v>17581</v>
      </c>
      <c r="C415" s="20">
        <v>1151.0</v>
      </c>
      <c r="D415" s="3" t="s">
        <v>18212</v>
      </c>
      <c r="E415" s="3" t="s">
        <v>18264</v>
      </c>
      <c r="F415" s="3" t="s">
        <v>17584</v>
      </c>
      <c r="G415" s="3" t="s">
        <v>16569</v>
      </c>
      <c r="H415" s="3" t="s">
        <v>17585</v>
      </c>
      <c r="I415" s="3" t="s">
        <v>17586</v>
      </c>
      <c r="J415" s="5" t="s">
        <v>18793</v>
      </c>
      <c r="L415" s="3" t="s">
        <v>18233</v>
      </c>
      <c r="O415" s="31">
        <v>46045.17101851852</v>
      </c>
      <c r="P415" s="31">
        <v>46045.45109953704</v>
      </c>
      <c r="Q415" s="31">
        <v>46045.45109953704</v>
      </c>
      <c r="R415" s="3" t="s">
        <v>18215</v>
      </c>
    </row>
    <row r="416">
      <c r="A416" s="3" t="s">
        <v>18794</v>
      </c>
      <c r="B416" s="3" t="s">
        <v>17581</v>
      </c>
      <c r="C416" s="20">
        <v>1168.0</v>
      </c>
      <c r="D416" s="3" t="s">
        <v>18217</v>
      </c>
      <c r="E416" s="3" t="s">
        <v>18249</v>
      </c>
      <c r="F416" s="3" t="s">
        <v>17584</v>
      </c>
      <c r="G416" s="3" t="s">
        <v>16576</v>
      </c>
      <c r="H416" s="3" t="s">
        <v>17585</v>
      </c>
      <c r="I416" s="3" t="s">
        <v>17586</v>
      </c>
      <c r="J416" s="5" t="s">
        <v>18795</v>
      </c>
      <c r="L416" s="3" t="s">
        <v>18233</v>
      </c>
      <c r="O416" s="31">
        <v>46045.18126157408</v>
      </c>
      <c r="P416" s="31">
        <v>46045.44737268519</v>
      </c>
      <c r="Q416" s="31">
        <v>46045.44737268519</v>
      </c>
      <c r="R416" s="3" t="s">
        <v>18220</v>
      </c>
    </row>
    <row r="417">
      <c r="A417" s="3" t="s">
        <v>18796</v>
      </c>
      <c r="B417" s="3" t="s">
        <v>17581</v>
      </c>
      <c r="C417" s="20">
        <v>1169.0</v>
      </c>
      <c r="D417" s="3" t="s">
        <v>18201</v>
      </c>
      <c r="E417" s="3" t="s">
        <v>18252</v>
      </c>
      <c r="F417" s="3" t="s">
        <v>17584</v>
      </c>
      <c r="G417" s="3" t="s">
        <v>16576</v>
      </c>
      <c r="H417" s="3" t="s">
        <v>17585</v>
      </c>
      <c r="I417" s="3" t="s">
        <v>17586</v>
      </c>
      <c r="J417" s="5" t="s">
        <v>18797</v>
      </c>
      <c r="L417" s="3" t="s">
        <v>18233</v>
      </c>
      <c r="O417" s="31">
        <v>46045.18128472222</v>
      </c>
      <c r="P417" s="31">
        <v>46045.44813657408</v>
      </c>
      <c r="Q417" s="31">
        <v>46045.44813657408</v>
      </c>
      <c r="R417" s="3" t="s">
        <v>18205</v>
      </c>
    </row>
    <row r="418">
      <c r="A418" s="3" t="s">
        <v>18798</v>
      </c>
      <c r="B418" s="3" t="s">
        <v>17581</v>
      </c>
      <c r="C418" s="20">
        <v>1170.0</v>
      </c>
      <c r="D418" s="3" t="s">
        <v>18222</v>
      </c>
      <c r="E418" s="3" t="s">
        <v>18255</v>
      </c>
      <c r="F418" s="3" t="s">
        <v>17584</v>
      </c>
      <c r="G418" s="3" t="s">
        <v>16565</v>
      </c>
      <c r="H418" s="3" t="s">
        <v>17585</v>
      </c>
      <c r="I418" s="3" t="s">
        <v>17586</v>
      </c>
      <c r="J418" s="5" t="s">
        <v>18799</v>
      </c>
      <c r="L418" s="3" t="s">
        <v>18233</v>
      </c>
      <c r="O418" s="31">
        <v>46045.18131944444</v>
      </c>
      <c r="P418" s="31">
        <v>46045.44888888889</v>
      </c>
      <c r="Q418" s="31">
        <v>46045.44888888889</v>
      </c>
      <c r="R418" s="3" t="s">
        <v>18225</v>
      </c>
    </row>
    <row r="419">
      <c r="A419" s="3" t="s">
        <v>18800</v>
      </c>
      <c r="B419" s="3" t="s">
        <v>17581</v>
      </c>
      <c r="C419" s="20">
        <v>1171.0</v>
      </c>
      <c r="D419" s="3" t="s">
        <v>18227</v>
      </c>
      <c r="E419" s="3" t="s">
        <v>18258</v>
      </c>
      <c r="F419" s="3" t="s">
        <v>17584</v>
      </c>
      <c r="G419" s="3" t="s">
        <v>16565</v>
      </c>
      <c r="H419" s="3" t="s">
        <v>17585</v>
      </c>
      <c r="I419" s="3" t="s">
        <v>17586</v>
      </c>
      <c r="J419" s="5" t="s">
        <v>18801</v>
      </c>
      <c r="L419" s="3" t="s">
        <v>18233</v>
      </c>
      <c r="O419" s="31">
        <v>46045.181342592594</v>
      </c>
      <c r="P419" s="31">
        <v>46045.44962962963</v>
      </c>
      <c r="Q419" s="31">
        <v>46045.44962962963</v>
      </c>
      <c r="R419" s="3" t="s">
        <v>18230</v>
      </c>
    </row>
    <row r="420">
      <c r="A420" s="3" t="s">
        <v>18802</v>
      </c>
      <c r="B420" s="3" t="s">
        <v>17581</v>
      </c>
      <c r="C420" s="20">
        <v>1172.0</v>
      </c>
      <c r="D420" s="3" t="s">
        <v>18207</v>
      </c>
      <c r="E420" s="3" t="s">
        <v>18261</v>
      </c>
      <c r="F420" s="3" t="s">
        <v>17584</v>
      </c>
      <c r="G420" s="3" t="s">
        <v>16569</v>
      </c>
      <c r="H420" s="3" t="s">
        <v>17585</v>
      </c>
      <c r="I420" s="3" t="s">
        <v>17586</v>
      </c>
      <c r="J420" s="5" t="s">
        <v>18803</v>
      </c>
      <c r="L420" s="3" t="s">
        <v>18233</v>
      </c>
      <c r="O420" s="31">
        <v>46045.18137731482</v>
      </c>
      <c r="P420" s="31">
        <v>46045.45037037037</v>
      </c>
      <c r="Q420" s="31">
        <v>46045.45037037037</v>
      </c>
      <c r="R420" s="3" t="s">
        <v>18210</v>
      </c>
    </row>
    <row r="421">
      <c r="A421" s="3" t="s">
        <v>18804</v>
      </c>
      <c r="B421" s="3" t="s">
        <v>17581</v>
      </c>
      <c r="C421" s="20">
        <v>1173.0</v>
      </c>
      <c r="D421" s="3" t="s">
        <v>18212</v>
      </c>
      <c r="E421" s="3" t="s">
        <v>18264</v>
      </c>
      <c r="F421" s="3" t="s">
        <v>17584</v>
      </c>
      <c r="G421" s="3" t="s">
        <v>16569</v>
      </c>
      <c r="H421" s="3" t="s">
        <v>17585</v>
      </c>
      <c r="I421" s="3" t="s">
        <v>17586</v>
      </c>
      <c r="J421" s="5" t="s">
        <v>18805</v>
      </c>
      <c r="L421" s="3" t="s">
        <v>18233</v>
      </c>
      <c r="O421" s="31">
        <v>46045.18140046296</v>
      </c>
      <c r="P421" s="31">
        <v>46045.451111111106</v>
      </c>
      <c r="Q421" s="31">
        <v>46045.451111111106</v>
      </c>
      <c r="R421" s="3" t="s">
        <v>18215</v>
      </c>
    </row>
    <row r="422">
      <c r="A422" s="3" t="s">
        <v>18806</v>
      </c>
      <c r="B422" s="3" t="s">
        <v>17581</v>
      </c>
      <c r="C422" s="20">
        <v>1190.0</v>
      </c>
      <c r="D422" s="3" t="s">
        <v>18217</v>
      </c>
      <c r="E422" s="3" t="s">
        <v>18249</v>
      </c>
      <c r="F422" s="3" t="s">
        <v>17584</v>
      </c>
      <c r="G422" s="3" t="s">
        <v>16576</v>
      </c>
      <c r="H422" s="3" t="s">
        <v>17585</v>
      </c>
      <c r="I422" s="3" t="s">
        <v>17586</v>
      </c>
      <c r="J422" s="5" t="s">
        <v>18807</v>
      </c>
      <c r="L422" s="3" t="s">
        <v>18233</v>
      </c>
      <c r="O422" s="31">
        <v>46045.192037037035</v>
      </c>
      <c r="P422" s="31">
        <v>46045.44739583333</v>
      </c>
      <c r="Q422" s="31">
        <v>46045.44739583333</v>
      </c>
      <c r="R422" s="3" t="s">
        <v>18220</v>
      </c>
    </row>
    <row r="423">
      <c r="A423" s="3" t="s">
        <v>18808</v>
      </c>
      <c r="B423" s="3" t="s">
        <v>17581</v>
      </c>
      <c r="C423" s="20">
        <v>1191.0</v>
      </c>
      <c r="D423" s="3" t="s">
        <v>18201</v>
      </c>
      <c r="E423" s="3" t="s">
        <v>18252</v>
      </c>
      <c r="F423" s="3" t="s">
        <v>17584</v>
      </c>
      <c r="G423" s="3" t="s">
        <v>16576</v>
      </c>
      <c r="H423" s="3" t="s">
        <v>17585</v>
      </c>
      <c r="I423" s="3" t="s">
        <v>17586</v>
      </c>
      <c r="J423" s="5" t="s">
        <v>18809</v>
      </c>
      <c r="L423" s="3" t="s">
        <v>18233</v>
      </c>
      <c r="O423" s="31">
        <v>46045.19206018519</v>
      </c>
      <c r="P423" s="31">
        <v>46045.44814814815</v>
      </c>
      <c r="Q423" s="31">
        <v>46045.44814814815</v>
      </c>
      <c r="R423" s="3" t="s">
        <v>18205</v>
      </c>
    </row>
    <row r="424">
      <c r="A424" s="3" t="s">
        <v>18810</v>
      </c>
      <c r="B424" s="3" t="s">
        <v>17581</v>
      </c>
      <c r="C424" s="20">
        <v>1192.0</v>
      </c>
      <c r="D424" s="3" t="s">
        <v>18222</v>
      </c>
      <c r="E424" s="3" t="s">
        <v>18255</v>
      </c>
      <c r="F424" s="3" t="s">
        <v>17584</v>
      </c>
      <c r="G424" s="3" t="s">
        <v>16565</v>
      </c>
      <c r="H424" s="3" t="s">
        <v>17585</v>
      </c>
      <c r="I424" s="3" t="s">
        <v>17586</v>
      </c>
      <c r="J424" s="5" t="s">
        <v>18811</v>
      </c>
      <c r="L424" s="3" t="s">
        <v>18233</v>
      </c>
      <c r="O424" s="31">
        <v>46045.19209490741</v>
      </c>
      <c r="P424" s="31">
        <v>46045.44890046296</v>
      </c>
      <c r="Q424" s="31">
        <v>46045.44890046296</v>
      </c>
      <c r="R424" s="3" t="s">
        <v>18225</v>
      </c>
    </row>
    <row r="425">
      <c r="A425" s="3" t="s">
        <v>18812</v>
      </c>
      <c r="B425" s="3" t="s">
        <v>17581</v>
      </c>
      <c r="C425" s="20">
        <v>1193.0</v>
      </c>
      <c r="D425" s="3" t="s">
        <v>18227</v>
      </c>
      <c r="E425" s="3" t="s">
        <v>18258</v>
      </c>
      <c r="F425" s="3" t="s">
        <v>17584</v>
      </c>
      <c r="G425" s="3" t="s">
        <v>16565</v>
      </c>
      <c r="H425" s="3" t="s">
        <v>17585</v>
      </c>
      <c r="I425" s="3" t="s">
        <v>17586</v>
      </c>
      <c r="J425" s="5" t="s">
        <v>18813</v>
      </c>
      <c r="L425" s="3" t="s">
        <v>18233</v>
      </c>
      <c r="O425" s="31">
        <v>46045.19211805555</v>
      </c>
      <c r="P425" s="31">
        <v>46045.449641203704</v>
      </c>
      <c r="Q425" s="31">
        <v>46045.449641203704</v>
      </c>
      <c r="R425" s="3" t="s">
        <v>18230</v>
      </c>
    </row>
    <row r="426">
      <c r="A426" s="3" t="s">
        <v>18814</v>
      </c>
      <c r="B426" s="3" t="s">
        <v>17581</v>
      </c>
      <c r="C426" s="20">
        <v>1194.0</v>
      </c>
      <c r="D426" s="3" t="s">
        <v>18207</v>
      </c>
      <c r="E426" s="3" t="s">
        <v>18261</v>
      </c>
      <c r="F426" s="3" t="s">
        <v>17584</v>
      </c>
      <c r="G426" s="3" t="s">
        <v>16569</v>
      </c>
      <c r="H426" s="3" t="s">
        <v>17585</v>
      </c>
      <c r="I426" s="3" t="s">
        <v>17586</v>
      </c>
      <c r="J426" s="5" t="s">
        <v>18815</v>
      </c>
      <c r="L426" s="3" t="s">
        <v>18233</v>
      </c>
      <c r="O426" s="31">
        <v>46045.192141203705</v>
      </c>
      <c r="P426" s="31">
        <v>46045.45038194444</v>
      </c>
      <c r="Q426" s="31">
        <v>46045.45038194444</v>
      </c>
      <c r="R426" s="3" t="s">
        <v>18210</v>
      </c>
    </row>
    <row r="427">
      <c r="A427" s="3" t="s">
        <v>18816</v>
      </c>
      <c r="B427" s="3" t="s">
        <v>17581</v>
      </c>
      <c r="C427" s="20">
        <v>1195.0</v>
      </c>
      <c r="D427" s="3" t="s">
        <v>18212</v>
      </c>
      <c r="E427" s="3" t="s">
        <v>18264</v>
      </c>
      <c r="F427" s="3" t="s">
        <v>17584</v>
      </c>
      <c r="G427" s="3" t="s">
        <v>16569</v>
      </c>
      <c r="H427" s="3" t="s">
        <v>17585</v>
      </c>
      <c r="I427" s="3" t="s">
        <v>17586</v>
      </c>
      <c r="J427" s="5" t="s">
        <v>18817</v>
      </c>
      <c r="L427" s="3" t="s">
        <v>18233</v>
      </c>
      <c r="O427" s="31">
        <v>46045.19217592593</v>
      </c>
      <c r="P427" s="31">
        <v>46045.45112268519</v>
      </c>
      <c r="Q427" s="31">
        <v>46045.45112268519</v>
      </c>
      <c r="R427" s="3" t="s">
        <v>18215</v>
      </c>
    </row>
    <row r="428">
      <c r="A428" s="3" t="s">
        <v>18818</v>
      </c>
      <c r="B428" s="3" t="s">
        <v>17581</v>
      </c>
      <c r="C428" s="20">
        <v>1212.0</v>
      </c>
      <c r="D428" s="3" t="s">
        <v>18217</v>
      </c>
      <c r="E428" s="3" t="s">
        <v>18249</v>
      </c>
      <c r="F428" s="3" t="s">
        <v>17584</v>
      </c>
      <c r="G428" s="3" t="s">
        <v>16576</v>
      </c>
      <c r="H428" s="3" t="s">
        <v>17585</v>
      </c>
      <c r="I428" s="3" t="s">
        <v>17586</v>
      </c>
      <c r="J428" s="5" t="s">
        <v>18819</v>
      </c>
      <c r="L428" s="3" t="s">
        <v>18233</v>
      </c>
      <c r="O428" s="31">
        <v>46045.20228009259</v>
      </c>
      <c r="P428" s="31">
        <v>46045.44739583333</v>
      </c>
      <c r="Q428" s="31">
        <v>46045.44739583333</v>
      </c>
      <c r="R428" s="3" t="s">
        <v>18220</v>
      </c>
    </row>
    <row r="429">
      <c r="A429" s="3" t="s">
        <v>18820</v>
      </c>
      <c r="B429" s="3" t="s">
        <v>17581</v>
      </c>
      <c r="C429" s="20">
        <v>1213.0</v>
      </c>
      <c r="D429" s="3" t="s">
        <v>18201</v>
      </c>
      <c r="E429" s="3" t="s">
        <v>18252</v>
      </c>
      <c r="F429" s="3" t="s">
        <v>17584</v>
      </c>
      <c r="G429" s="3" t="s">
        <v>16576</v>
      </c>
      <c r="H429" s="3" t="s">
        <v>17585</v>
      </c>
      <c r="I429" s="3" t="s">
        <v>17586</v>
      </c>
      <c r="J429" s="5" t="s">
        <v>18821</v>
      </c>
      <c r="L429" s="3" t="s">
        <v>18233</v>
      </c>
      <c r="O429" s="31">
        <v>46045.202314814815</v>
      </c>
      <c r="P429" s="31">
        <v>46045.44815972222</v>
      </c>
      <c r="Q429" s="31">
        <v>46045.44815972222</v>
      </c>
      <c r="R429" s="3" t="s">
        <v>18205</v>
      </c>
    </row>
    <row r="430">
      <c r="A430" s="3" t="s">
        <v>18822</v>
      </c>
      <c r="B430" s="3" t="s">
        <v>17581</v>
      </c>
      <c r="C430" s="20">
        <v>1214.0</v>
      </c>
      <c r="D430" s="3" t="s">
        <v>18222</v>
      </c>
      <c r="E430" s="3" t="s">
        <v>18255</v>
      </c>
      <c r="F430" s="3" t="s">
        <v>17584</v>
      </c>
      <c r="G430" s="3" t="s">
        <v>16565</v>
      </c>
      <c r="H430" s="3" t="s">
        <v>17585</v>
      </c>
      <c r="I430" s="3" t="s">
        <v>17586</v>
      </c>
      <c r="J430" s="5" t="s">
        <v>18823</v>
      </c>
      <c r="L430" s="3" t="s">
        <v>18233</v>
      </c>
      <c r="O430" s="31">
        <v>46045.20234953704</v>
      </c>
      <c r="P430" s="31">
        <v>46045.44891203704</v>
      </c>
      <c r="Q430" s="31">
        <v>46045.44891203704</v>
      </c>
      <c r="R430" s="3" t="s">
        <v>18225</v>
      </c>
    </row>
    <row r="431">
      <c r="A431" s="3" t="s">
        <v>18824</v>
      </c>
      <c r="B431" s="3" t="s">
        <v>17581</v>
      </c>
      <c r="C431" s="20">
        <v>1215.0</v>
      </c>
      <c r="D431" s="3" t="s">
        <v>18227</v>
      </c>
      <c r="E431" s="3" t="s">
        <v>18258</v>
      </c>
      <c r="F431" s="3" t="s">
        <v>17584</v>
      </c>
      <c r="G431" s="3" t="s">
        <v>16565</v>
      </c>
      <c r="H431" s="3" t="s">
        <v>17585</v>
      </c>
      <c r="I431" s="3" t="s">
        <v>17586</v>
      </c>
      <c r="J431" s="5" t="s">
        <v>18825</v>
      </c>
      <c r="L431" s="3" t="s">
        <v>18233</v>
      </c>
      <c r="O431" s="31">
        <v>46045.20238425926</v>
      </c>
      <c r="P431" s="31">
        <v>46045.44965277778</v>
      </c>
      <c r="Q431" s="31">
        <v>46045.44965277778</v>
      </c>
      <c r="R431" s="3" t="s">
        <v>18230</v>
      </c>
    </row>
    <row r="432">
      <c r="A432" s="3" t="s">
        <v>18826</v>
      </c>
      <c r="B432" s="3" t="s">
        <v>17581</v>
      </c>
      <c r="C432" s="20">
        <v>1216.0</v>
      </c>
      <c r="D432" s="3" t="s">
        <v>18207</v>
      </c>
      <c r="E432" s="3" t="s">
        <v>18261</v>
      </c>
      <c r="F432" s="3" t="s">
        <v>17584</v>
      </c>
      <c r="G432" s="3" t="s">
        <v>16569</v>
      </c>
      <c r="H432" s="3" t="s">
        <v>17585</v>
      </c>
      <c r="I432" s="3" t="s">
        <v>17586</v>
      </c>
      <c r="J432" s="5" t="s">
        <v>18827</v>
      </c>
      <c r="L432" s="3" t="s">
        <v>18233</v>
      </c>
      <c r="O432" s="31">
        <v>46045.20240740741</v>
      </c>
      <c r="P432" s="31">
        <v>46045.45039351852</v>
      </c>
      <c r="Q432" s="31">
        <v>46045.45039351852</v>
      </c>
      <c r="R432" s="3" t="s">
        <v>18210</v>
      </c>
    </row>
    <row r="433">
      <c r="A433" s="3" t="s">
        <v>18828</v>
      </c>
      <c r="B433" s="3" t="s">
        <v>17581</v>
      </c>
      <c r="C433" s="20">
        <v>1217.0</v>
      </c>
      <c r="D433" s="3" t="s">
        <v>18212</v>
      </c>
      <c r="E433" s="3" t="s">
        <v>18264</v>
      </c>
      <c r="F433" s="3" t="s">
        <v>17584</v>
      </c>
      <c r="G433" s="3" t="s">
        <v>16569</v>
      </c>
      <c r="H433" s="3" t="s">
        <v>17585</v>
      </c>
      <c r="I433" s="3" t="s">
        <v>17586</v>
      </c>
      <c r="J433" s="5" t="s">
        <v>18829</v>
      </c>
      <c r="L433" s="3" t="s">
        <v>18233</v>
      </c>
      <c r="O433" s="31">
        <v>46045.20244212963</v>
      </c>
      <c r="P433" s="31">
        <v>46045.45113425926</v>
      </c>
      <c r="Q433" s="31">
        <v>46045.45113425926</v>
      </c>
      <c r="R433" s="3" t="s">
        <v>18215</v>
      </c>
    </row>
    <row r="434">
      <c r="A434" s="3" t="s">
        <v>18830</v>
      </c>
      <c r="B434" s="3" t="s">
        <v>17581</v>
      </c>
      <c r="C434" s="20">
        <v>1234.0</v>
      </c>
      <c r="D434" s="3" t="s">
        <v>18217</v>
      </c>
      <c r="E434" s="3" t="s">
        <v>18249</v>
      </c>
      <c r="F434" s="3" t="s">
        <v>17584</v>
      </c>
      <c r="G434" s="3" t="s">
        <v>16576</v>
      </c>
      <c r="H434" s="3" t="s">
        <v>17585</v>
      </c>
      <c r="I434" s="3" t="s">
        <v>17586</v>
      </c>
      <c r="J434" s="5" t="s">
        <v>18831</v>
      </c>
      <c r="L434" s="3" t="s">
        <v>18233</v>
      </c>
      <c r="O434" s="31">
        <v>46045.212754629625</v>
      </c>
      <c r="P434" s="31">
        <v>46045.44741898148</v>
      </c>
      <c r="Q434" s="31">
        <v>46045.44740740741</v>
      </c>
      <c r="R434" s="3" t="s">
        <v>18220</v>
      </c>
    </row>
    <row r="435">
      <c r="A435" s="3" t="s">
        <v>18832</v>
      </c>
      <c r="B435" s="3" t="s">
        <v>17581</v>
      </c>
      <c r="C435" s="20">
        <v>1235.0</v>
      </c>
      <c r="D435" s="3" t="s">
        <v>18201</v>
      </c>
      <c r="E435" s="3" t="s">
        <v>18252</v>
      </c>
      <c r="F435" s="3" t="s">
        <v>17584</v>
      </c>
      <c r="G435" s="3" t="s">
        <v>16576</v>
      </c>
      <c r="H435" s="3" t="s">
        <v>17585</v>
      </c>
      <c r="I435" s="3" t="s">
        <v>17586</v>
      </c>
      <c r="J435" s="5" t="s">
        <v>18833</v>
      </c>
      <c r="L435" s="3" t="s">
        <v>18233</v>
      </c>
      <c r="O435" s="31">
        <v>46045.21277777778</v>
      </c>
      <c r="P435" s="31">
        <v>46045.448171296295</v>
      </c>
      <c r="Q435" s="31">
        <v>46045.448171296295</v>
      </c>
      <c r="R435" s="3" t="s">
        <v>18205</v>
      </c>
    </row>
    <row r="436">
      <c r="A436" s="3" t="s">
        <v>18834</v>
      </c>
      <c r="B436" s="3" t="s">
        <v>17581</v>
      </c>
      <c r="C436" s="20">
        <v>1236.0</v>
      </c>
      <c r="D436" s="3" t="s">
        <v>18222</v>
      </c>
      <c r="E436" s="3" t="s">
        <v>18255</v>
      </c>
      <c r="F436" s="3" t="s">
        <v>17584</v>
      </c>
      <c r="G436" s="3" t="s">
        <v>16565</v>
      </c>
      <c r="H436" s="3" t="s">
        <v>17585</v>
      </c>
      <c r="I436" s="3" t="s">
        <v>17586</v>
      </c>
      <c r="J436" s="5" t="s">
        <v>18835</v>
      </c>
      <c r="L436" s="3" t="s">
        <v>18233</v>
      </c>
      <c r="O436" s="31">
        <v>46045.212800925925</v>
      </c>
      <c r="P436" s="31">
        <v>46045.44891203704</v>
      </c>
      <c r="Q436" s="31">
        <v>46045.44891203704</v>
      </c>
      <c r="R436" s="3" t="s">
        <v>18225</v>
      </c>
    </row>
    <row r="437">
      <c r="A437" s="3" t="s">
        <v>18836</v>
      </c>
      <c r="B437" s="3" t="s">
        <v>17581</v>
      </c>
      <c r="C437" s="20">
        <v>1237.0</v>
      </c>
      <c r="D437" s="3" t="s">
        <v>18227</v>
      </c>
      <c r="E437" s="3" t="s">
        <v>18258</v>
      </c>
      <c r="F437" s="3" t="s">
        <v>17584</v>
      </c>
      <c r="G437" s="3" t="s">
        <v>16565</v>
      </c>
      <c r="H437" s="3" t="s">
        <v>17585</v>
      </c>
      <c r="I437" s="3" t="s">
        <v>17586</v>
      </c>
      <c r="J437" s="5" t="s">
        <v>18837</v>
      </c>
      <c r="L437" s="3" t="s">
        <v>18233</v>
      </c>
      <c r="O437" s="31">
        <v>46045.21283564815</v>
      </c>
      <c r="P437" s="31">
        <v>46045.44966435185</v>
      </c>
      <c r="Q437" s="31">
        <v>46045.44966435185</v>
      </c>
      <c r="R437" s="3" t="s">
        <v>18230</v>
      </c>
    </row>
    <row r="438">
      <c r="A438" s="3" t="s">
        <v>18838</v>
      </c>
      <c r="B438" s="3" t="s">
        <v>17581</v>
      </c>
      <c r="C438" s="20">
        <v>1238.0</v>
      </c>
      <c r="D438" s="3" t="s">
        <v>18207</v>
      </c>
      <c r="E438" s="3" t="s">
        <v>18261</v>
      </c>
      <c r="F438" s="3" t="s">
        <v>17584</v>
      </c>
      <c r="G438" s="3" t="s">
        <v>16569</v>
      </c>
      <c r="H438" s="3" t="s">
        <v>17585</v>
      </c>
      <c r="I438" s="3" t="s">
        <v>17586</v>
      </c>
      <c r="J438" s="5" t="s">
        <v>18839</v>
      </c>
      <c r="L438" s="3" t="s">
        <v>18233</v>
      </c>
      <c r="O438" s="31">
        <v>46045.212858796294</v>
      </c>
      <c r="P438" s="31">
        <v>46045.45040509259</v>
      </c>
      <c r="Q438" s="31">
        <v>46045.45040509259</v>
      </c>
      <c r="R438" s="3" t="s">
        <v>18210</v>
      </c>
    </row>
    <row r="439">
      <c r="A439" s="3" t="s">
        <v>18840</v>
      </c>
      <c r="B439" s="3" t="s">
        <v>17581</v>
      </c>
      <c r="C439" s="20">
        <v>1239.0</v>
      </c>
      <c r="D439" s="3" t="s">
        <v>18212</v>
      </c>
      <c r="E439" s="3" t="s">
        <v>18264</v>
      </c>
      <c r="F439" s="3" t="s">
        <v>17584</v>
      </c>
      <c r="G439" s="3" t="s">
        <v>16569</v>
      </c>
      <c r="H439" s="3" t="s">
        <v>17585</v>
      </c>
      <c r="I439" s="3" t="s">
        <v>17586</v>
      </c>
      <c r="J439" s="5" t="s">
        <v>18841</v>
      </c>
      <c r="L439" s="3" t="s">
        <v>18233</v>
      </c>
      <c r="O439" s="31">
        <v>46045.21288194445</v>
      </c>
      <c r="P439" s="31">
        <v>46045.45114583333</v>
      </c>
      <c r="Q439" s="31">
        <v>46045.45114583333</v>
      </c>
      <c r="R439" s="3" t="s">
        <v>18215</v>
      </c>
    </row>
    <row r="440">
      <c r="A440" s="3" t="s">
        <v>18842</v>
      </c>
      <c r="B440" s="3" t="s">
        <v>17581</v>
      </c>
      <c r="C440" s="20">
        <v>1256.0</v>
      </c>
      <c r="D440" s="3" t="s">
        <v>18217</v>
      </c>
      <c r="E440" s="3" t="s">
        <v>18249</v>
      </c>
      <c r="F440" s="3" t="s">
        <v>17584</v>
      </c>
      <c r="G440" s="3" t="s">
        <v>16576</v>
      </c>
      <c r="H440" s="3" t="s">
        <v>17585</v>
      </c>
      <c r="I440" s="3" t="s">
        <v>17586</v>
      </c>
      <c r="J440" s="5" t="s">
        <v>18843</v>
      </c>
      <c r="L440" s="3" t="s">
        <v>18233</v>
      </c>
      <c r="O440" s="31">
        <v>46045.223182870366</v>
      </c>
      <c r="P440" s="31">
        <v>46045.44741898148</v>
      </c>
      <c r="Q440" s="31">
        <v>46045.44741898148</v>
      </c>
      <c r="R440" s="3" t="s">
        <v>18220</v>
      </c>
    </row>
    <row r="441">
      <c r="A441" s="3" t="s">
        <v>18844</v>
      </c>
      <c r="B441" s="3" t="s">
        <v>17581</v>
      </c>
      <c r="C441" s="20">
        <v>1257.0</v>
      </c>
      <c r="D441" s="3" t="s">
        <v>18201</v>
      </c>
      <c r="E441" s="3" t="s">
        <v>18252</v>
      </c>
      <c r="F441" s="3" t="s">
        <v>17584</v>
      </c>
      <c r="G441" s="3" t="s">
        <v>16576</v>
      </c>
      <c r="H441" s="3" t="s">
        <v>17585</v>
      </c>
      <c r="I441" s="3" t="s">
        <v>17586</v>
      </c>
      <c r="J441" s="5" t="s">
        <v>18845</v>
      </c>
      <c r="L441" s="3" t="s">
        <v>18233</v>
      </c>
      <c r="O441" s="31">
        <v>46045.22319444444</v>
      </c>
      <c r="P441" s="31">
        <v>46045.44818287037</v>
      </c>
      <c r="Q441" s="31">
        <v>46045.44818287037</v>
      </c>
      <c r="R441" s="3" t="s">
        <v>18205</v>
      </c>
    </row>
    <row r="442">
      <c r="A442" s="3" t="s">
        <v>18846</v>
      </c>
      <c r="B442" s="3" t="s">
        <v>17581</v>
      </c>
      <c r="C442" s="20">
        <v>1258.0</v>
      </c>
      <c r="D442" s="3" t="s">
        <v>18222</v>
      </c>
      <c r="E442" s="3" t="s">
        <v>18255</v>
      </c>
      <c r="F442" s="3" t="s">
        <v>17584</v>
      </c>
      <c r="G442" s="3" t="s">
        <v>16565</v>
      </c>
      <c r="H442" s="3" t="s">
        <v>17585</v>
      </c>
      <c r="I442" s="3" t="s">
        <v>17586</v>
      </c>
      <c r="J442" s="5" t="s">
        <v>18847</v>
      </c>
      <c r="L442" s="3" t="s">
        <v>18233</v>
      </c>
      <c r="O442" s="31">
        <v>46045.223229166666</v>
      </c>
      <c r="P442" s="31">
        <v>46045.44892361111</v>
      </c>
      <c r="Q442" s="31">
        <v>46045.44892361111</v>
      </c>
      <c r="R442" s="3" t="s">
        <v>18225</v>
      </c>
    </row>
    <row r="443">
      <c r="A443" s="3" t="s">
        <v>18848</v>
      </c>
      <c r="B443" s="3" t="s">
        <v>17581</v>
      </c>
      <c r="C443" s="20">
        <v>1259.0</v>
      </c>
      <c r="D443" s="3" t="s">
        <v>18227</v>
      </c>
      <c r="E443" s="3" t="s">
        <v>18258</v>
      </c>
      <c r="F443" s="3" t="s">
        <v>17584</v>
      </c>
      <c r="G443" s="3" t="s">
        <v>16565</v>
      </c>
      <c r="H443" s="3" t="s">
        <v>17585</v>
      </c>
      <c r="I443" s="3" t="s">
        <v>17586</v>
      </c>
      <c r="J443" s="5" t="s">
        <v>18849</v>
      </c>
      <c r="L443" s="3" t="s">
        <v>18233</v>
      </c>
      <c r="O443" s="31">
        <v>46045.22326388889</v>
      </c>
      <c r="P443" s="31">
        <v>46045.44966435185</v>
      </c>
      <c r="Q443" s="31">
        <v>46045.44966435185</v>
      </c>
      <c r="R443" s="3" t="s">
        <v>18230</v>
      </c>
    </row>
    <row r="444">
      <c r="A444" s="3" t="s">
        <v>18850</v>
      </c>
      <c r="B444" s="3" t="s">
        <v>17581</v>
      </c>
      <c r="C444" s="20">
        <v>1260.0</v>
      </c>
      <c r="D444" s="3" t="s">
        <v>18207</v>
      </c>
      <c r="E444" s="3" t="s">
        <v>18261</v>
      </c>
      <c r="F444" s="3" t="s">
        <v>17584</v>
      </c>
      <c r="G444" s="3" t="s">
        <v>16569</v>
      </c>
      <c r="H444" s="3" t="s">
        <v>17585</v>
      </c>
      <c r="I444" s="3" t="s">
        <v>17586</v>
      </c>
      <c r="J444" s="5" t="s">
        <v>18851</v>
      </c>
      <c r="L444" s="3" t="s">
        <v>18233</v>
      </c>
      <c r="O444" s="31">
        <v>46045.223287037035</v>
      </c>
      <c r="P444" s="31">
        <v>46045.45040509259</v>
      </c>
      <c r="Q444" s="31">
        <v>46045.45040509259</v>
      </c>
      <c r="R444" s="3" t="s">
        <v>18210</v>
      </c>
    </row>
    <row r="445">
      <c r="A445" s="3" t="s">
        <v>18852</v>
      </c>
      <c r="B445" s="3" t="s">
        <v>17581</v>
      </c>
      <c r="C445" s="20">
        <v>1261.0</v>
      </c>
      <c r="D445" s="3" t="s">
        <v>18212</v>
      </c>
      <c r="E445" s="3" t="s">
        <v>18264</v>
      </c>
      <c r="F445" s="3" t="s">
        <v>17584</v>
      </c>
      <c r="G445" s="3" t="s">
        <v>16569</v>
      </c>
      <c r="H445" s="3" t="s">
        <v>17585</v>
      </c>
      <c r="I445" s="3" t="s">
        <v>17586</v>
      </c>
      <c r="J445" s="5" t="s">
        <v>18853</v>
      </c>
      <c r="L445" s="3" t="s">
        <v>18233</v>
      </c>
      <c r="O445" s="31">
        <v>46045.22331018519</v>
      </c>
      <c r="P445" s="31">
        <v>46045.451157407406</v>
      </c>
      <c r="Q445" s="31">
        <v>46045.451157407406</v>
      </c>
      <c r="R445" s="3" t="s">
        <v>18215</v>
      </c>
    </row>
    <row r="446">
      <c r="A446" s="3" t="s">
        <v>18854</v>
      </c>
      <c r="B446" s="3" t="s">
        <v>17581</v>
      </c>
      <c r="C446" s="20">
        <v>1278.0</v>
      </c>
      <c r="D446" s="3" t="s">
        <v>18217</v>
      </c>
      <c r="E446" s="3" t="s">
        <v>18249</v>
      </c>
      <c r="F446" s="3" t="s">
        <v>17584</v>
      </c>
      <c r="G446" s="3" t="s">
        <v>16576</v>
      </c>
      <c r="H446" s="3" t="s">
        <v>17585</v>
      </c>
      <c r="I446" s="3" t="s">
        <v>17586</v>
      </c>
      <c r="J446" s="5" t="s">
        <v>18855</v>
      </c>
      <c r="L446" s="3" t="s">
        <v>18233</v>
      </c>
      <c r="O446" s="31">
        <v>46045.233460648145</v>
      </c>
      <c r="P446" s="31">
        <v>46045.447430555556</v>
      </c>
      <c r="Q446" s="31">
        <v>46045.447430555556</v>
      </c>
      <c r="R446" s="3" t="s">
        <v>18220</v>
      </c>
    </row>
    <row r="447">
      <c r="A447" s="3" t="s">
        <v>18856</v>
      </c>
      <c r="B447" s="3" t="s">
        <v>17581</v>
      </c>
      <c r="C447" s="20">
        <v>1279.0</v>
      </c>
      <c r="D447" s="3" t="s">
        <v>18201</v>
      </c>
      <c r="E447" s="3" t="s">
        <v>18252</v>
      </c>
      <c r="F447" s="3" t="s">
        <v>17584</v>
      </c>
      <c r="G447" s="3" t="s">
        <v>16576</v>
      </c>
      <c r="H447" s="3" t="s">
        <v>17585</v>
      </c>
      <c r="I447" s="3" t="s">
        <v>17586</v>
      </c>
      <c r="J447" s="5" t="s">
        <v>18857</v>
      </c>
      <c r="L447" s="3" t="s">
        <v>18233</v>
      </c>
      <c r="O447" s="31">
        <v>46045.2334837963</v>
      </c>
      <c r="P447" s="31">
        <v>46045.44819444444</v>
      </c>
      <c r="Q447" s="31">
        <v>46045.44819444444</v>
      </c>
      <c r="R447" s="3" t="s">
        <v>18205</v>
      </c>
    </row>
    <row r="448">
      <c r="A448" s="3" t="s">
        <v>18858</v>
      </c>
      <c r="B448" s="3" t="s">
        <v>17581</v>
      </c>
      <c r="C448" s="20">
        <v>1280.0</v>
      </c>
      <c r="D448" s="3" t="s">
        <v>18222</v>
      </c>
      <c r="E448" s="3" t="s">
        <v>18255</v>
      </c>
      <c r="F448" s="3" t="s">
        <v>17584</v>
      </c>
      <c r="G448" s="3" t="s">
        <v>16565</v>
      </c>
      <c r="H448" s="3" t="s">
        <v>17585</v>
      </c>
      <c r="I448" s="3" t="s">
        <v>17586</v>
      </c>
      <c r="J448" s="5" t="s">
        <v>18859</v>
      </c>
      <c r="L448" s="3" t="s">
        <v>18233</v>
      </c>
      <c r="O448" s="31">
        <v>46045.233506944445</v>
      </c>
      <c r="P448" s="31">
        <v>46045.44893518518</v>
      </c>
      <c r="Q448" s="31">
        <v>46045.44893518518</v>
      </c>
      <c r="R448" s="3" t="s">
        <v>18225</v>
      </c>
    </row>
    <row r="449">
      <c r="A449" s="3" t="s">
        <v>18860</v>
      </c>
      <c r="B449" s="3" t="s">
        <v>17581</v>
      </c>
      <c r="C449" s="20">
        <v>1281.0</v>
      </c>
      <c r="D449" s="3" t="s">
        <v>18227</v>
      </c>
      <c r="E449" s="3" t="s">
        <v>18258</v>
      </c>
      <c r="F449" s="3" t="s">
        <v>17584</v>
      </c>
      <c r="G449" s="3" t="s">
        <v>16565</v>
      </c>
      <c r="H449" s="3" t="s">
        <v>17585</v>
      </c>
      <c r="I449" s="3" t="s">
        <v>17586</v>
      </c>
      <c r="J449" s="5" t="s">
        <v>18861</v>
      </c>
      <c r="L449" s="3" t="s">
        <v>18233</v>
      </c>
      <c r="O449" s="31">
        <v>46045.23353009259</v>
      </c>
      <c r="P449" s="31">
        <v>46045.44967592593</v>
      </c>
      <c r="Q449" s="31">
        <v>46045.44967592593</v>
      </c>
      <c r="R449" s="3" t="s">
        <v>18230</v>
      </c>
    </row>
    <row r="450">
      <c r="A450" s="3" t="s">
        <v>18862</v>
      </c>
      <c r="B450" s="3" t="s">
        <v>17581</v>
      </c>
      <c r="C450" s="20">
        <v>1282.0</v>
      </c>
      <c r="D450" s="3" t="s">
        <v>18207</v>
      </c>
      <c r="E450" s="3" t="s">
        <v>18261</v>
      </c>
      <c r="F450" s="3" t="s">
        <v>17584</v>
      </c>
      <c r="G450" s="3" t="s">
        <v>16569</v>
      </c>
      <c r="H450" s="3" t="s">
        <v>17585</v>
      </c>
      <c r="I450" s="3" t="s">
        <v>17586</v>
      </c>
      <c r="J450" s="5" t="s">
        <v>18863</v>
      </c>
      <c r="L450" s="3" t="s">
        <v>18233</v>
      </c>
      <c r="O450" s="31">
        <v>46045.233553240745</v>
      </c>
      <c r="P450" s="31">
        <v>46045.45041666667</v>
      </c>
      <c r="Q450" s="31">
        <v>46045.45041666667</v>
      </c>
      <c r="R450" s="3" t="s">
        <v>18210</v>
      </c>
    </row>
    <row r="451">
      <c r="A451" s="3" t="s">
        <v>18864</v>
      </c>
      <c r="B451" s="3" t="s">
        <v>17581</v>
      </c>
      <c r="C451" s="20">
        <v>1283.0</v>
      </c>
      <c r="D451" s="3" t="s">
        <v>18212</v>
      </c>
      <c r="E451" s="3" t="s">
        <v>18264</v>
      </c>
      <c r="F451" s="3" t="s">
        <v>17584</v>
      </c>
      <c r="G451" s="3" t="s">
        <v>16569</v>
      </c>
      <c r="H451" s="3" t="s">
        <v>17585</v>
      </c>
      <c r="I451" s="3" t="s">
        <v>17586</v>
      </c>
      <c r="J451" s="5" t="s">
        <v>18865</v>
      </c>
      <c r="L451" s="3" t="s">
        <v>18233</v>
      </c>
      <c r="O451" s="31">
        <v>46045.233576388884</v>
      </c>
      <c r="P451" s="31">
        <v>46045.45116898148</v>
      </c>
      <c r="Q451" s="31">
        <v>46045.45116898148</v>
      </c>
      <c r="R451" s="3" t="s">
        <v>18215</v>
      </c>
    </row>
    <row r="452">
      <c r="A452" s="3" t="s">
        <v>18866</v>
      </c>
      <c r="B452" s="3" t="s">
        <v>17581</v>
      </c>
      <c r="C452" s="20">
        <v>1300.0</v>
      </c>
      <c r="D452" s="3" t="s">
        <v>18217</v>
      </c>
      <c r="E452" s="3" t="s">
        <v>18249</v>
      </c>
      <c r="F452" s="3" t="s">
        <v>17584</v>
      </c>
      <c r="G452" s="3" t="s">
        <v>16576</v>
      </c>
      <c r="H452" s="3" t="s">
        <v>17585</v>
      </c>
      <c r="I452" s="3" t="s">
        <v>17586</v>
      </c>
      <c r="J452" s="5" t="s">
        <v>18867</v>
      </c>
      <c r="L452" s="3" t="s">
        <v>18233</v>
      </c>
      <c r="O452" s="31">
        <v>46045.24388888889</v>
      </c>
      <c r="P452" s="31">
        <v>46045.44744212963</v>
      </c>
      <c r="Q452" s="31">
        <v>46045.44744212963</v>
      </c>
      <c r="R452" s="3" t="s">
        <v>18220</v>
      </c>
    </row>
    <row r="453">
      <c r="A453" s="3" t="s">
        <v>18868</v>
      </c>
      <c r="B453" s="3" t="s">
        <v>17581</v>
      </c>
      <c r="C453" s="20">
        <v>1301.0</v>
      </c>
      <c r="D453" s="3" t="s">
        <v>18201</v>
      </c>
      <c r="E453" s="3" t="s">
        <v>18252</v>
      </c>
      <c r="F453" s="3" t="s">
        <v>17584</v>
      </c>
      <c r="G453" s="3" t="s">
        <v>16576</v>
      </c>
      <c r="H453" s="3" t="s">
        <v>17585</v>
      </c>
      <c r="I453" s="3" t="s">
        <v>17586</v>
      </c>
      <c r="J453" s="5" t="s">
        <v>18869</v>
      </c>
      <c r="L453" s="3" t="s">
        <v>18233</v>
      </c>
      <c r="O453" s="31">
        <v>46045.24392361111</v>
      </c>
      <c r="P453" s="31">
        <v>46045.44820601852</v>
      </c>
      <c r="Q453" s="31">
        <v>46045.44820601852</v>
      </c>
      <c r="R453" s="3" t="s">
        <v>18205</v>
      </c>
    </row>
    <row r="454">
      <c r="A454" s="3" t="s">
        <v>18870</v>
      </c>
      <c r="B454" s="3" t="s">
        <v>17581</v>
      </c>
      <c r="C454" s="20">
        <v>1302.0</v>
      </c>
      <c r="D454" s="3" t="s">
        <v>18222</v>
      </c>
      <c r="E454" s="3" t="s">
        <v>18255</v>
      </c>
      <c r="F454" s="3" t="s">
        <v>17584</v>
      </c>
      <c r="G454" s="3" t="s">
        <v>16565</v>
      </c>
      <c r="H454" s="3" t="s">
        <v>17585</v>
      </c>
      <c r="I454" s="3" t="s">
        <v>17586</v>
      </c>
      <c r="J454" s="5" t="s">
        <v>18871</v>
      </c>
      <c r="L454" s="3" t="s">
        <v>18233</v>
      </c>
      <c r="O454" s="31">
        <v>46045.24394675926</v>
      </c>
      <c r="P454" s="31">
        <v>46045.44894675926</v>
      </c>
      <c r="Q454" s="31">
        <v>46045.44894675926</v>
      </c>
      <c r="R454" s="3" t="s">
        <v>18225</v>
      </c>
    </row>
    <row r="455">
      <c r="A455" s="3" t="s">
        <v>18872</v>
      </c>
      <c r="B455" s="3" t="s">
        <v>17581</v>
      </c>
      <c r="C455" s="20">
        <v>1303.0</v>
      </c>
      <c r="D455" s="3" t="s">
        <v>18227</v>
      </c>
      <c r="E455" s="3" t="s">
        <v>18258</v>
      </c>
      <c r="F455" s="3" t="s">
        <v>17584</v>
      </c>
      <c r="G455" s="3" t="s">
        <v>16565</v>
      </c>
      <c r="H455" s="3" t="s">
        <v>17585</v>
      </c>
      <c r="I455" s="3" t="s">
        <v>17586</v>
      </c>
      <c r="J455" s="5" t="s">
        <v>18873</v>
      </c>
      <c r="L455" s="3" t="s">
        <v>18233</v>
      </c>
      <c r="O455" s="31">
        <v>46045.243981481486</v>
      </c>
      <c r="P455" s="31">
        <v>46045.449687500004</v>
      </c>
      <c r="Q455" s="31">
        <v>46045.449687500004</v>
      </c>
      <c r="R455" s="3" t="s">
        <v>18230</v>
      </c>
    </row>
    <row r="456">
      <c r="A456" s="3" t="s">
        <v>18874</v>
      </c>
      <c r="B456" s="3" t="s">
        <v>17581</v>
      </c>
      <c r="C456" s="20">
        <v>1304.0</v>
      </c>
      <c r="D456" s="3" t="s">
        <v>18207</v>
      </c>
      <c r="E456" s="3" t="s">
        <v>18261</v>
      </c>
      <c r="F456" s="3" t="s">
        <v>17584</v>
      </c>
      <c r="G456" s="3" t="s">
        <v>16569</v>
      </c>
      <c r="H456" s="3" t="s">
        <v>17585</v>
      </c>
      <c r="I456" s="3" t="s">
        <v>17586</v>
      </c>
      <c r="J456" s="5" t="s">
        <v>18875</v>
      </c>
      <c r="L456" s="3" t="s">
        <v>18233</v>
      </c>
      <c r="O456" s="31">
        <v>46045.244004629625</v>
      </c>
      <c r="P456" s="31">
        <v>46045.45042824074</v>
      </c>
      <c r="Q456" s="31">
        <v>46045.45042824074</v>
      </c>
      <c r="R456" s="3" t="s">
        <v>18210</v>
      </c>
    </row>
    <row r="457">
      <c r="A457" s="3" t="s">
        <v>18876</v>
      </c>
      <c r="B457" s="3" t="s">
        <v>17581</v>
      </c>
      <c r="C457" s="20">
        <v>1305.0</v>
      </c>
      <c r="D457" s="3" t="s">
        <v>18212</v>
      </c>
      <c r="E457" s="3" t="s">
        <v>18264</v>
      </c>
      <c r="F457" s="3" t="s">
        <v>17584</v>
      </c>
      <c r="G457" s="3" t="s">
        <v>16569</v>
      </c>
      <c r="H457" s="3" t="s">
        <v>17585</v>
      </c>
      <c r="I457" s="3" t="s">
        <v>17586</v>
      </c>
      <c r="J457" s="5" t="s">
        <v>18877</v>
      </c>
      <c r="L457" s="3" t="s">
        <v>18233</v>
      </c>
      <c r="O457" s="31">
        <v>46045.24403935185</v>
      </c>
      <c r="P457" s="31">
        <v>46045.45116898148</v>
      </c>
      <c r="Q457" s="31">
        <v>46045.45116898148</v>
      </c>
      <c r="R457" s="3" t="s">
        <v>18215</v>
      </c>
    </row>
    <row r="458">
      <c r="A458" s="3" t="s">
        <v>18878</v>
      </c>
      <c r="B458" s="3" t="s">
        <v>17581</v>
      </c>
      <c r="C458" s="20">
        <v>1322.0</v>
      </c>
      <c r="D458" s="3" t="s">
        <v>18217</v>
      </c>
      <c r="E458" s="3" t="s">
        <v>18249</v>
      </c>
      <c r="F458" s="3" t="s">
        <v>17584</v>
      </c>
      <c r="G458" s="3" t="s">
        <v>16576</v>
      </c>
      <c r="H458" s="3" t="s">
        <v>17585</v>
      </c>
      <c r="I458" s="3" t="s">
        <v>17586</v>
      </c>
      <c r="J458" s="5" t="s">
        <v>18879</v>
      </c>
      <c r="L458" s="3" t="s">
        <v>18233</v>
      </c>
      <c r="O458" s="31">
        <v>46045.25525462963</v>
      </c>
      <c r="P458" s="31">
        <v>46045.4474537037</v>
      </c>
      <c r="Q458" s="31">
        <v>46045.4474537037</v>
      </c>
      <c r="R458" s="3" t="s">
        <v>18220</v>
      </c>
    </row>
    <row r="459">
      <c r="A459" s="3" t="s">
        <v>18880</v>
      </c>
      <c r="B459" s="3" t="s">
        <v>17581</v>
      </c>
      <c r="C459" s="20">
        <v>1323.0</v>
      </c>
      <c r="D459" s="3" t="s">
        <v>18201</v>
      </c>
      <c r="E459" s="3" t="s">
        <v>18252</v>
      </c>
      <c r="F459" s="3" t="s">
        <v>17584</v>
      </c>
      <c r="G459" s="3" t="s">
        <v>16576</v>
      </c>
      <c r="H459" s="3" t="s">
        <v>17585</v>
      </c>
      <c r="I459" s="3" t="s">
        <v>17586</v>
      </c>
      <c r="J459" s="5" t="s">
        <v>18881</v>
      </c>
      <c r="L459" s="3" t="s">
        <v>18233</v>
      </c>
      <c r="O459" s="31">
        <v>46045.25530092593</v>
      </c>
      <c r="P459" s="31">
        <v>46045.44820601852</v>
      </c>
      <c r="Q459" s="31">
        <v>46045.44820601852</v>
      </c>
      <c r="R459" s="3" t="s">
        <v>18205</v>
      </c>
    </row>
    <row r="460">
      <c r="A460" s="3" t="s">
        <v>18882</v>
      </c>
      <c r="B460" s="3" t="s">
        <v>17581</v>
      </c>
      <c r="C460" s="20">
        <v>1324.0</v>
      </c>
      <c r="D460" s="3" t="s">
        <v>18222</v>
      </c>
      <c r="E460" s="3" t="s">
        <v>18255</v>
      </c>
      <c r="F460" s="3" t="s">
        <v>17584</v>
      </c>
      <c r="G460" s="3" t="s">
        <v>16565</v>
      </c>
      <c r="H460" s="3" t="s">
        <v>17585</v>
      </c>
      <c r="I460" s="3" t="s">
        <v>17586</v>
      </c>
      <c r="J460" s="5" t="s">
        <v>18883</v>
      </c>
      <c r="L460" s="3" t="s">
        <v>18233</v>
      </c>
      <c r="O460" s="31">
        <v>46045.25533564815</v>
      </c>
      <c r="P460" s="31">
        <v>46045.448958333334</v>
      </c>
      <c r="Q460" s="31">
        <v>46045.448958333334</v>
      </c>
      <c r="R460" s="3" t="s">
        <v>18225</v>
      </c>
    </row>
    <row r="461">
      <c r="A461" s="3" t="s">
        <v>18884</v>
      </c>
      <c r="B461" s="3" t="s">
        <v>17581</v>
      </c>
      <c r="C461" s="20">
        <v>1325.0</v>
      </c>
      <c r="D461" s="3" t="s">
        <v>18227</v>
      </c>
      <c r="E461" s="3" t="s">
        <v>18258</v>
      </c>
      <c r="F461" s="3" t="s">
        <v>17584</v>
      </c>
      <c r="G461" s="3" t="s">
        <v>16565</v>
      </c>
      <c r="H461" s="3" t="s">
        <v>17585</v>
      </c>
      <c r="I461" s="3" t="s">
        <v>17586</v>
      </c>
      <c r="J461" s="5" t="s">
        <v>18885</v>
      </c>
      <c r="L461" s="3" t="s">
        <v>18233</v>
      </c>
      <c r="O461" s="31">
        <v>46045.2553587963</v>
      </c>
      <c r="P461" s="31">
        <v>46045.44969907407</v>
      </c>
      <c r="Q461" s="31">
        <v>46045.44969907407</v>
      </c>
      <c r="R461" s="3" t="s">
        <v>18230</v>
      </c>
    </row>
    <row r="462">
      <c r="A462" s="3" t="s">
        <v>18886</v>
      </c>
      <c r="B462" s="3" t="s">
        <v>17581</v>
      </c>
      <c r="C462" s="20">
        <v>1326.0</v>
      </c>
      <c r="D462" s="3" t="s">
        <v>18207</v>
      </c>
      <c r="E462" s="3" t="s">
        <v>18261</v>
      </c>
      <c r="F462" s="3" t="s">
        <v>17584</v>
      </c>
      <c r="G462" s="3" t="s">
        <v>16569</v>
      </c>
      <c r="H462" s="3" t="s">
        <v>17585</v>
      </c>
      <c r="I462" s="3" t="s">
        <v>17586</v>
      </c>
      <c r="J462" s="5" t="s">
        <v>18887</v>
      </c>
      <c r="L462" s="3" t="s">
        <v>18233</v>
      </c>
      <c r="O462" s="31">
        <v>46045.25539351851</v>
      </c>
      <c r="P462" s="31">
        <v>46045.45043981481</v>
      </c>
      <c r="Q462" s="31">
        <v>46045.45043981481</v>
      </c>
      <c r="R462" s="3" t="s">
        <v>18210</v>
      </c>
    </row>
    <row r="463">
      <c r="A463" s="3" t="s">
        <v>18888</v>
      </c>
      <c r="B463" s="3" t="s">
        <v>17581</v>
      </c>
      <c r="C463" s="20">
        <v>1327.0</v>
      </c>
      <c r="D463" s="3" t="s">
        <v>18212</v>
      </c>
      <c r="E463" s="3" t="s">
        <v>18264</v>
      </c>
      <c r="F463" s="3" t="s">
        <v>17584</v>
      </c>
      <c r="G463" s="3" t="s">
        <v>16569</v>
      </c>
      <c r="H463" s="3" t="s">
        <v>17585</v>
      </c>
      <c r="I463" s="3" t="s">
        <v>17586</v>
      </c>
      <c r="J463" s="5" t="s">
        <v>18889</v>
      </c>
      <c r="L463" s="3" t="s">
        <v>18233</v>
      </c>
      <c r="O463" s="31">
        <v>46045.25543981481</v>
      </c>
      <c r="P463" s="31">
        <v>46045.45118055555</v>
      </c>
      <c r="Q463" s="31">
        <v>46045.45118055555</v>
      </c>
      <c r="R463" s="3" t="s">
        <v>18215</v>
      </c>
    </row>
    <row r="464">
      <c r="A464" s="3" t="s">
        <v>18890</v>
      </c>
      <c r="B464" s="3" t="s">
        <v>17581</v>
      </c>
      <c r="C464" s="20">
        <v>1344.0</v>
      </c>
      <c r="D464" s="3" t="s">
        <v>18217</v>
      </c>
      <c r="E464" s="3" t="s">
        <v>18249</v>
      </c>
      <c r="F464" s="3" t="s">
        <v>17584</v>
      </c>
      <c r="G464" s="3" t="s">
        <v>16576</v>
      </c>
      <c r="H464" s="3" t="s">
        <v>17585</v>
      </c>
      <c r="I464" s="3" t="s">
        <v>17586</v>
      </c>
      <c r="J464" s="5" t="s">
        <v>18891</v>
      </c>
      <c r="L464" s="3" t="s">
        <v>18233</v>
      </c>
      <c r="O464" s="31">
        <v>46045.26462962963</v>
      </c>
      <c r="P464" s="31">
        <v>46045.44746527778</v>
      </c>
      <c r="Q464" s="31">
        <v>46045.44746527778</v>
      </c>
      <c r="R464" s="3" t="s">
        <v>18220</v>
      </c>
    </row>
    <row r="465">
      <c r="A465" s="3" t="s">
        <v>18892</v>
      </c>
      <c r="B465" s="3" t="s">
        <v>17581</v>
      </c>
      <c r="C465" s="20">
        <v>1345.0</v>
      </c>
      <c r="D465" s="3" t="s">
        <v>18201</v>
      </c>
      <c r="E465" s="3" t="s">
        <v>18252</v>
      </c>
      <c r="F465" s="3" t="s">
        <v>17584</v>
      </c>
      <c r="G465" s="3" t="s">
        <v>16576</v>
      </c>
      <c r="H465" s="3" t="s">
        <v>17585</v>
      </c>
      <c r="I465" s="3" t="s">
        <v>17586</v>
      </c>
      <c r="J465" s="5" t="s">
        <v>18893</v>
      </c>
      <c r="L465" s="3" t="s">
        <v>18233</v>
      </c>
      <c r="O465" s="31">
        <v>46045.264652777776</v>
      </c>
      <c r="P465" s="31">
        <v>46045.448217592595</v>
      </c>
      <c r="Q465" s="31">
        <v>46045.448217592595</v>
      </c>
      <c r="R465" s="3" t="s">
        <v>18205</v>
      </c>
    </row>
    <row r="466">
      <c r="A466" s="3" t="s">
        <v>18894</v>
      </c>
      <c r="B466" s="3" t="s">
        <v>17581</v>
      </c>
      <c r="C466" s="20">
        <v>1346.0</v>
      </c>
      <c r="D466" s="3" t="s">
        <v>18222</v>
      </c>
      <c r="E466" s="3" t="s">
        <v>18255</v>
      </c>
      <c r="F466" s="3" t="s">
        <v>17584</v>
      </c>
      <c r="G466" s="3" t="s">
        <v>16565</v>
      </c>
      <c r="H466" s="3" t="s">
        <v>17585</v>
      </c>
      <c r="I466" s="3" t="s">
        <v>17586</v>
      </c>
      <c r="J466" s="5" t="s">
        <v>18895</v>
      </c>
      <c r="L466" s="3" t="s">
        <v>18233</v>
      </c>
      <c r="O466" s="31">
        <v>46045.26467592592</v>
      </c>
      <c r="P466" s="31">
        <v>46045.448969907404</v>
      </c>
      <c r="Q466" s="31">
        <v>46045.448969907404</v>
      </c>
      <c r="R466" s="3" t="s">
        <v>18225</v>
      </c>
    </row>
    <row r="467">
      <c r="A467" s="3" t="s">
        <v>18896</v>
      </c>
      <c r="B467" s="3" t="s">
        <v>17581</v>
      </c>
      <c r="C467" s="20">
        <v>1347.0</v>
      </c>
      <c r="D467" s="3" t="s">
        <v>18227</v>
      </c>
      <c r="E467" s="3" t="s">
        <v>18258</v>
      </c>
      <c r="F467" s="3" t="s">
        <v>17584</v>
      </c>
      <c r="G467" s="3" t="s">
        <v>16565</v>
      </c>
      <c r="H467" s="3" t="s">
        <v>17585</v>
      </c>
      <c r="I467" s="3" t="s">
        <v>17586</v>
      </c>
      <c r="J467" s="5" t="s">
        <v>18897</v>
      </c>
      <c r="L467" s="3" t="s">
        <v>18233</v>
      </c>
      <c r="O467" s="31">
        <v>46045.264699074076</v>
      </c>
      <c r="P467" s="31">
        <v>46045.44971064814</v>
      </c>
      <c r="Q467" s="31">
        <v>46045.44971064814</v>
      </c>
      <c r="R467" s="3" t="s">
        <v>18230</v>
      </c>
    </row>
    <row r="468">
      <c r="A468" s="3" t="s">
        <v>18898</v>
      </c>
      <c r="B468" s="3" t="s">
        <v>17581</v>
      </c>
      <c r="C468" s="20">
        <v>1348.0</v>
      </c>
      <c r="D468" s="3" t="s">
        <v>18207</v>
      </c>
      <c r="E468" s="3" t="s">
        <v>18261</v>
      </c>
      <c r="F468" s="3" t="s">
        <v>17584</v>
      </c>
      <c r="G468" s="3" t="s">
        <v>16569</v>
      </c>
      <c r="H468" s="3" t="s">
        <v>17585</v>
      </c>
      <c r="I468" s="3" t="s">
        <v>17586</v>
      </c>
      <c r="J468" s="5" t="s">
        <v>18899</v>
      </c>
      <c r="L468" s="3" t="s">
        <v>18233</v>
      </c>
      <c r="O468" s="31">
        <v>46045.2647337963</v>
      </c>
      <c r="P468" s="31">
        <v>46045.45045138889</v>
      </c>
      <c r="Q468" s="31">
        <v>46045.45045138889</v>
      </c>
      <c r="R468" s="3" t="s">
        <v>18210</v>
      </c>
    </row>
    <row r="469">
      <c r="A469" s="3" t="s">
        <v>18900</v>
      </c>
      <c r="B469" s="3" t="s">
        <v>17581</v>
      </c>
      <c r="C469" s="20">
        <v>1349.0</v>
      </c>
      <c r="D469" s="3" t="s">
        <v>18212</v>
      </c>
      <c r="E469" s="3" t="s">
        <v>18264</v>
      </c>
      <c r="F469" s="3" t="s">
        <v>17584</v>
      </c>
      <c r="G469" s="3" t="s">
        <v>16569</v>
      </c>
      <c r="H469" s="3" t="s">
        <v>17585</v>
      </c>
      <c r="I469" s="3" t="s">
        <v>17586</v>
      </c>
      <c r="J469" s="5" t="s">
        <v>18901</v>
      </c>
      <c r="L469" s="3" t="s">
        <v>18233</v>
      </c>
      <c r="O469" s="31">
        <v>46045.264756944445</v>
      </c>
      <c r="P469" s="31">
        <v>46045.45119212963</v>
      </c>
      <c r="Q469" s="31">
        <v>46045.45119212963</v>
      </c>
      <c r="R469" s="3" t="s">
        <v>18215</v>
      </c>
    </row>
    <row r="470">
      <c r="A470" s="3" t="s">
        <v>18902</v>
      </c>
      <c r="B470" s="3" t="s">
        <v>17581</v>
      </c>
      <c r="C470" s="20">
        <v>1366.0</v>
      </c>
      <c r="D470" s="3" t="s">
        <v>18217</v>
      </c>
      <c r="E470" s="3" t="s">
        <v>18249</v>
      </c>
      <c r="F470" s="3" t="s">
        <v>17584</v>
      </c>
      <c r="G470" s="3" t="s">
        <v>16576</v>
      </c>
      <c r="H470" s="3" t="s">
        <v>17585</v>
      </c>
      <c r="I470" s="3" t="s">
        <v>17586</v>
      </c>
      <c r="J470" s="5" t="s">
        <v>18903</v>
      </c>
      <c r="L470" s="3" t="s">
        <v>18233</v>
      </c>
      <c r="O470" s="31">
        <v>46045.27520833333</v>
      </c>
      <c r="P470" s="31">
        <v>46045.447476851856</v>
      </c>
      <c r="Q470" s="31">
        <v>46045.447476851856</v>
      </c>
      <c r="R470" s="3" t="s">
        <v>18220</v>
      </c>
    </row>
    <row r="471">
      <c r="A471" s="3" t="s">
        <v>18904</v>
      </c>
      <c r="B471" s="3" t="s">
        <v>17581</v>
      </c>
      <c r="C471" s="20">
        <v>1367.0</v>
      </c>
      <c r="D471" s="3" t="s">
        <v>18201</v>
      </c>
      <c r="E471" s="3" t="s">
        <v>18252</v>
      </c>
      <c r="F471" s="3" t="s">
        <v>17584</v>
      </c>
      <c r="G471" s="3" t="s">
        <v>16576</v>
      </c>
      <c r="H471" s="3" t="s">
        <v>17585</v>
      </c>
      <c r="I471" s="3" t="s">
        <v>17586</v>
      </c>
      <c r="J471" s="5" t="s">
        <v>18905</v>
      </c>
      <c r="L471" s="3" t="s">
        <v>18233</v>
      </c>
      <c r="O471" s="31">
        <v>46045.275231481486</v>
      </c>
      <c r="P471" s="31">
        <v>46045.448229166665</v>
      </c>
      <c r="Q471" s="31">
        <v>46045.448229166665</v>
      </c>
      <c r="R471" s="3" t="s">
        <v>18205</v>
      </c>
    </row>
    <row r="472">
      <c r="A472" s="3" t="s">
        <v>18906</v>
      </c>
      <c r="B472" s="3" t="s">
        <v>17581</v>
      </c>
      <c r="C472" s="20">
        <v>1368.0</v>
      </c>
      <c r="D472" s="3" t="s">
        <v>18222</v>
      </c>
      <c r="E472" s="3" t="s">
        <v>18255</v>
      </c>
      <c r="F472" s="3" t="s">
        <v>17584</v>
      </c>
      <c r="G472" s="3" t="s">
        <v>16565</v>
      </c>
      <c r="H472" s="3" t="s">
        <v>17585</v>
      </c>
      <c r="I472" s="3" t="s">
        <v>17586</v>
      </c>
      <c r="J472" s="5" t="s">
        <v>18907</v>
      </c>
      <c r="L472" s="3" t="s">
        <v>18233</v>
      </c>
      <c r="O472" s="31">
        <v>46045.2752662037</v>
      </c>
      <c r="P472" s="31">
        <v>46045.44898148148</v>
      </c>
      <c r="Q472" s="31">
        <v>46045.44898148148</v>
      </c>
      <c r="R472" s="3" t="s">
        <v>18225</v>
      </c>
    </row>
    <row r="473">
      <c r="A473" s="3" t="s">
        <v>18908</v>
      </c>
      <c r="B473" s="3" t="s">
        <v>17581</v>
      </c>
      <c r="C473" s="20">
        <v>1369.0</v>
      </c>
      <c r="D473" s="3" t="s">
        <v>18227</v>
      </c>
      <c r="E473" s="3" t="s">
        <v>18258</v>
      </c>
      <c r="F473" s="3" t="s">
        <v>17584</v>
      </c>
      <c r="G473" s="3" t="s">
        <v>16565</v>
      </c>
      <c r="H473" s="3" t="s">
        <v>17585</v>
      </c>
      <c r="I473" s="3" t="s">
        <v>17586</v>
      </c>
      <c r="J473" s="5" t="s">
        <v>18909</v>
      </c>
      <c r="L473" s="3" t="s">
        <v>18233</v>
      </c>
      <c r="O473" s="31">
        <v>46045.27528935185</v>
      </c>
      <c r="P473" s="31">
        <v>46045.44972222223</v>
      </c>
      <c r="Q473" s="31">
        <v>46045.44972222223</v>
      </c>
      <c r="R473" s="3" t="s">
        <v>18230</v>
      </c>
    </row>
    <row r="474">
      <c r="A474" s="3" t="s">
        <v>18910</v>
      </c>
      <c r="B474" s="3" t="s">
        <v>17581</v>
      </c>
      <c r="C474" s="20">
        <v>1370.0</v>
      </c>
      <c r="D474" s="3" t="s">
        <v>18207</v>
      </c>
      <c r="E474" s="3" t="s">
        <v>18261</v>
      </c>
      <c r="F474" s="3" t="s">
        <v>17584</v>
      </c>
      <c r="G474" s="3" t="s">
        <v>16569</v>
      </c>
      <c r="H474" s="3" t="s">
        <v>17585</v>
      </c>
      <c r="I474" s="3" t="s">
        <v>17586</v>
      </c>
      <c r="J474" s="5" t="s">
        <v>18911</v>
      </c>
      <c r="L474" s="3" t="s">
        <v>18233</v>
      </c>
      <c r="O474" s="31">
        <v>46045.27532407407</v>
      </c>
      <c r="P474" s="31">
        <v>46045.45046296297</v>
      </c>
      <c r="Q474" s="31">
        <v>46045.45046296297</v>
      </c>
      <c r="R474" s="3" t="s">
        <v>18210</v>
      </c>
    </row>
    <row r="475">
      <c r="A475" s="3" t="s">
        <v>18912</v>
      </c>
      <c r="B475" s="3" t="s">
        <v>17581</v>
      </c>
      <c r="C475" s="20">
        <v>1371.0</v>
      </c>
      <c r="D475" s="3" t="s">
        <v>18212</v>
      </c>
      <c r="E475" s="3" t="s">
        <v>18264</v>
      </c>
      <c r="F475" s="3" t="s">
        <v>17584</v>
      </c>
      <c r="G475" s="3" t="s">
        <v>16569</v>
      </c>
      <c r="H475" s="3" t="s">
        <v>17585</v>
      </c>
      <c r="I475" s="3" t="s">
        <v>17586</v>
      </c>
      <c r="J475" s="5" t="s">
        <v>18913</v>
      </c>
      <c r="L475" s="3" t="s">
        <v>18233</v>
      </c>
      <c r="O475" s="31">
        <v>46045.275347222225</v>
      </c>
      <c r="P475" s="31">
        <v>46045.451203703706</v>
      </c>
      <c r="Q475" s="31">
        <v>46045.451203703706</v>
      </c>
      <c r="R475" s="3" t="s">
        <v>18215</v>
      </c>
    </row>
    <row r="476">
      <c r="A476" s="3" t="s">
        <v>18914</v>
      </c>
      <c r="B476" s="3" t="s">
        <v>17581</v>
      </c>
      <c r="C476" s="20">
        <v>1388.0</v>
      </c>
      <c r="D476" s="3" t="s">
        <v>18217</v>
      </c>
      <c r="E476" s="3" t="s">
        <v>18249</v>
      </c>
      <c r="F476" s="3" t="s">
        <v>17584</v>
      </c>
      <c r="G476" s="3" t="s">
        <v>16576</v>
      </c>
      <c r="H476" s="3" t="s">
        <v>17585</v>
      </c>
      <c r="I476" s="3" t="s">
        <v>17586</v>
      </c>
      <c r="J476" s="5" t="s">
        <v>18915</v>
      </c>
      <c r="L476" s="3" t="s">
        <v>18233</v>
      </c>
      <c r="O476" s="31">
        <v>46045.2856712963</v>
      </c>
      <c r="P476" s="31">
        <v>46045.447488425925</v>
      </c>
      <c r="Q476" s="31">
        <v>46045.447488425925</v>
      </c>
      <c r="R476" s="3" t="s">
        <v>18220</v>
      </c>
    </row>
    <row r="477">
      <c r="A477" s="3" t="s">
        <v>18916</v>
      </c>
      <c r="B477" s="3" t="s">
        <v>17581</v>
      </c>
      <c r="C477" s="20">
        <v>1389.0</v>
      </c>
      <c r="D477" s="3" t="s">
        <v>18201</v>
      </c>
      <c r="E477" s="3" t="s">
        <v>18252</v>
      </c>
      <c r="F477" s="3" t="s">
        <v>17584</v>
      </c>
      <c r="G477" s="3" t="s">
        <v>16576</v>
      </c>
      <c r="H477" s="3" t="s">
        <v>17585</v>
      </c>
      <c r="I477" s="3" t="s">
        <v>17586</v>
      </c>
      <c r="J477" s="5" t="s">
        <v>18917</v>
      </c>
      <c r="L477" s="3" t="s">
        <v>18233</v>
      </c>
      <c r="O477" s="31">
        <v>46045.28570601852</v>
      </c>
      <c r="P477" s="31">
        <v>46045.44824074074</v>
      </c>
      <c r="Q477" s="31">
        <v>46045.44824074074</v>
      </c>
      <c r="R477" s="3" t="s">
        <v>18205</v>
      </c>
    </row>
    <row r="478">
      <c r="A478" s="3" t="s">
        <v>18918</v>
      </c>
      <c r="B478" s="3" t="s">
        <v>17581</v>
      </c>
      <c r="C478" s="20">
        <v>1390.0</v>
      </c>
      <c r="D478" s="3" t="s">
        <v>18222</v>
      </c>
      <c r="E478" s="3" t="s">
        <v>18255</v>
      </c>
      <c r="F478" s="3" t="s">
        <v>17584</v>
      </c>
      <c r="G478" s="3" t="s">
        <v>16565</v>
      </c>
      <c r="H478" s="3" t="s">
        <v>17585</v>
      </c>
      <c r="I478" s="3" t="s">
        <v>17586</v>
      </c>
      <c r="J478" s="5" t="s">
        <v>18919</v>
      </c>
      <c r="L478" s="3" t="s">
        <v>18233</v>
      </c>
      <c r="O478" s="31">
        <v>46045.285729166666</v>
      </c>
      <c r="P478" s="31">
        <v>46045.44899305556</v>
      </c>
      <c r="Q478" s="31">
        <v>46045.44899305556</v>
      </c>
      <c r="R478" s="3" t="s">
        <v>18225</v>
      </c>
    </row>
    <row r="479">
      <c r="A479" s="3" t="s">
        <v>18920</v>
      </c>
      <c r="B479" s="3" t="s">
        <v>17581</v>
      </c>
      <c r="C479" s="20">
        <v>1391.0</v>
      </c>
      <c r="D479" s="3" t="s">
        <v>18227</v>
      </c>
      <c r="E479" s="3" t="s">
        <v>18258</v>
      </c>
      <c r="F479" s="3" t="s">
        <v>17584</v>
      </c>
      <c r="G479" s="3" t="s">
        <v>16565</v>
      </c>
      <c r="H479" s="3" t="s">
        <v>17585</v>
      </c>
      <c r="I479" s="3" t="s">
        <v>17586</v>
      </c>
      <c r="J479" s="5" t="s">
        <v>18921</v>
      </c>
      <c r="L479" s="3" t="s">
        <v>18233</v>
      </c>
      <c r="O479" s="31">
        <v>46045.28575231481</v>
      </c>
      <c r="P479" s="31">
        <v>46045.4497337963</v>
      </c>
      <c r="Q479" s="31">
        <v>46045.4497337963</v>
      </c>
      <c r="R479" s="3" t="s">
        <v>18230</v>
      </c>
    </row>
    <row r="480">
      <c r="A480" s="3" t="s">
        <v>18922</v>
      </c>
      <c r="B480" s="3" t="s">
        <v>17581</v>
      </c>
      <c r="C480" s="20">
        <v>1392.0</v>
      </c>
      <c r="D480" s="3" t="s">
        <v>18207</v>
      </c>
      <c r="E480" s="3" t="s">
        <v>18261</v>
      </c>
      <c r="F480" s="3" t="s">
        <v>17584</v>
      </c>
      <c r="G480" s="3" t="s">
        <v>16569</v>
      </c>
      <c r="H480" s="3" t="s">
        <v>17585</v>
      </c>
      <c r="I480" s="3" t="s">
        <v>17586</v>
      </c>
      <c r="J480" s="5" t="s">
        <v>18923</v>
      </c>
      <c r="L480" s="3" t="s">
        <v>18233</v>
      </c>
      <c r="O480" s="31">
        <v>46045.285787037035</v>
      </c>
      <c r="P480" s="31">
        <v>46045.450474537036</v>
      </c>
      <c r="Q480" s="31">
        <v>46045.450474537036</v>
      </c>
      <c r="R480" s="3" t="s">
        <v>18210</v>
      </c>
    </row>
    <row r="481">
      <c r="A481" s="3" t="s">
        <v>18924</v>
      </c>
      <c r="B481" s="3" t="s">
        <v>17581</v>
      </c>
      <c r="C481" s="20">
        <v>1393.0</v>
      </c>
      <c r="D481" s="3" t="s">
        <v>18212</v>
      </c>
      <c r="E481" s="3" t="s">
        <v>18264</v>
      </c>
      <c r="F481" s="3" t="s">
        <v>17584</v>
      </c>
      <c r="G481" s="3" t="s">
        <v>16569</v>
      </c>
      <c r="H481" s="3" t="s">
        <v>17585</v>
      </c>
      <c r="I481" s="3" t="s">
        <v>17586</v>
      </c>
      <c r="J481" s="5" t="s">
        <v>18925</v>
      </c>
      <c r="L481" s="3" t="s">
        <v>18233</v>
      </c>
      <c r="O481" s="31">
        <v>46045.28581018519</v>
      </c>
      <c r="P481" s="31">
        <v>46045.451215277775</v>
      </c>
      <c r="Q481" s="31">
        <v>46045.451215277775</v>
      </c>
      <c r="R481" s="3" t="s">
        <v>18215</v>
      </c>
    </row>
    <row r="482">
      <c r="A482" s="3" t="s">
        <v>18926</v>
      </c>
      <c r="B482" s="3" t="s">
        <v>17581</v>
      </c>
      <c r="C482" s="20">
        <v>1410.0</v>
      </c>
      <c r="D482" s="3" t="s">
        <v>18217</v>
      </c>
      <c r="E482" s="3" t="s">
        <v>18249</v>
      </c>
      <c r="F482" s="3" t="s">
        <v>17584</v>
      </c>
      <c r="G482" s="3" t="s">
        <v>16576</v>
      </c>
      <c r="H482" s="3" t="s">
        <v>17585</v>
      </c>
      <c r="I482" s="3" t="s">
        <v>17586</v>
      </c>
      <c r="J482" s="5" t="s">
        <v>18927</v>
      </c>
      <c r="L482" s="3" t="s">
        <v>18233</v>
      </c>
      <c r="O482" s="31">
        <v>46045.29592592592</v>
      </c>
      <c r="P482" s="31">
        <v>46045.44751157408</v>
      </c>
      <c r="Q482" s="31">
        <v>46045.44751157408</v>
      </c>
      <c r="R482" s="3" t="s">
        <v>18220</v>
      </c>
    </row>
    <row r="483">
      <c r="A483" s="3" t="s">
        <v>18928</v>
      </c>
      <c r="B483" s="3" t="s">
        <v>17581</v>
      </c>
      <c r="C483" s="20">
        <v>1411.0</v>
      </c>
      <c r="D483" s="3" t="s">
        <v>18201</v>
      </c>
      <c r="E483" s="3" t="s">
        <v>18252</v>
      </c>
      <c r="F483" s="3" t="s">
        <v>17584</v>
      </c>
      <c r="G483" s="3" t="s">
        <v>16576</v>
      </c>
      <c r="H483" s="3" t="s">
        <v>17585</v>
      </c>
      <c r="I483" s="3" t="s">
        <v>17586</v>
      </c>
      <c r="J483" s="5" t="s">
        <v>18929</v>
      </c>
      <c r="L483" s="3" t="s">
        <v>18233</v>
      </c>
      <c r="O483" s="31">
        <v>46045.295949074076</v>
      </c>
      <c r="P483" s="31">
        <v>46045.44825231482</v>
      </c>
      <c r="Q483" s="31">
        <v>46045.44825231482</v>
      </c>
      <c r="R483" s="3" t="s">
        <v>18205</v>
      </c>
    </row>
    <row r="484">
      <c r="A484" s="3" t="s">
        <v>18930</v>
      </c>
      <c r="B484" s="3" t="s">
        <v>17581</v>
      </c>
      <c r="C484" s="20">
        <v>1412.0</v>
      </c>
      <c r="D484" s="3" t="s">
        <v>18222</v>
      </c>
      <c r="E484" s="3" t="s">
        <v>18255</v>
      </c>
      <c r="F484" s="3" t="s">
        <v>17584</v>
      </c>
      <c r="G484" s="3" t="s">
        <v>16565</v>
      </c>
      <c r="H484" s="3" t="s">
        <v>17585</v>
      </c>
      <c r="I484" s="3" t="s">
        <v>17586</v>
      </c>
      <c r="J484" s="5" t="s">
        <v>18931</v>
      </c>
      <c r="L484" s="3" t="s">
        <v>18233</v>
      </c>
      <c r="O484" s="31">
        <v>46045.29597222222</v>
      </c>
      <c r="P484" s="31">
        <v>46045.44900462963</v>
      </c>
      <c r="Q484" s="31">
        <v>46045.44900462963</v>
      </c>
      <c r="R484" s="3" t="s">
        <v>18225</v>
      </c>
    </row>
    <row r="485">
      <c r="A485" s="3" t="s">
        <v>18932</v>
      </c>
      <c r="B485" s="3" t="s">
        <v>17581</v>
      </c>
      <c r="C485" s="20">
        <v>1413.0</v>
      </c>
      <c r="D485" s="3" t="s">
        <v>18227</v>
      </c>
      <c r="E485" s="3" t="s">
        <v>18258</v>
      </c>
      <c r="F485" s="3" t="s">
        <v>17584</v>
      </c>
      <c r="G485" s="3" t="s">
        <v>16565</v>
      </c>
      <c r="H485" s="3" t="s">
        <v>17585</v>
      </c>
      <c r="I485" s="3" t="s">
        <v>17586</v>
      </c>
      <c r="J485" s="5" t="s">
        <v>18933</v>
      </c>
      <c r="L485" s="3" t="s">
        <v>18233</v>
      </c>
      <c r="O485" s="31">
        <v>46045.296006944445</v>
      </c>
      <c r="P485" s="31">
        <v>46045.449745370366</v>
      </c>
      <c r="Q485" s="31">
        <v>46045.449745370366</v>
      </c>
      <c r="R485" s="3" t="s">
        <v>18230</v>
      </c>
    </row>
    <row r="486">
      <c r="A486" s="3" t="s">
        <v>18934</v>
      </c>
      <c r="B486" s="3" t="s">
        <v>17581</v>
      </c>
      <c r="C486" s="20">
        <v>1414.0</v>
      </c>
      <c r="D486" s="3" t="s">
        <v>18207</v>
      </c>
      <c r="E486" s="3" t="s">
        <v>18261</v>
      </c>
      <c r="F486" s="3" t="s">
        <v>17584</v>
      </c>
      <c r="G486" s="3" t="s">
        <v>16569</v>
      </c>
      <c r="H486" s="3" t="s">
        <v>17585</v>
      </c>
      <c r="I486" s="3" t="s">
        <v>17586</v>
      </c>
      <c r="J486" s="5" t="s">
        <v>18935</v>
      </c>
      <c r="L486" s="3" t="s">
        <v>18233</v>
      </c>
      <c r="O486" s="31">
        <v>46045.29604166667</v>
      </c>
      <c r="P486" s="31">
        <v>46045.45048611111</v>
      </c>
      <c r="Q486" s="31">
        <v>46045.45048611111</v>
      </c>
      <c r="R486" s="3" t="s">
        <v>18210</v>
      </c>
    </row>
    <row r="487">
      <c r="A487" s="3" t="s">
        <v>18936</v>
      </c>
      <c r="B487" s="3" t="s">
        <v>17581</v>
      </c>
      <c r="C487" s="20">
        <v>1415.0</v>
      </c>
      <c r="D487" s="3" t="s">
        <v>18212</v>
      </c>
      <c r="E487" s="3" t="s">
        <v>18264</v>
      </c>
      <c r="F487" s="3" t="s">
        <v>17584</v>
      </c>
      <c r="G487" s="3" t="s">
        <v>16569</v>
      </c>
      <c r="H487" s="3" t="s">
        <v>17585</v>
      </c>
      <c r="I487" s="3" t="s">
        <v>17586</v>
      </c>
      <c r="J487" s="5" t="s">
        <v>18937</v>
      </c>
      <c r="L487" s="3" t="s">
        <v>18233</v>
      </c>
      <c r="O487" s="31">
        <v>46045.296053240745</v>
      </c>
      <c r="P487" s="31">
        <v>46045.45122685185</v>
      </c>
      <c r="Q487" s="31">
        <v>46045.45122685185</v>
      </c>
      <c r="R487" s="3" t="s">
        <v>18215</v>
      </c>
    </row>
    <row r="488">
      <c r="A488" s="3" t="s">
        <v>18938</v>
      </c>
      <c r="B488" s="3" t="s">
        <v>17581</v>
      </c>
      <c r="C488" s="20">
        <v>1432.0</v>
      </c>
      <c r="D488" s="3" t="s">
        <v>18217</v>
      </c>
      <c r="E488" s="3" t="s">
        <v>18249</v>
      </c>
      <c r="F488" s="3" t="s">
        <v>17584</v>
      </c>
      <c r="G488" s="3" t="s">
        <v>16576</v>
      </c>
      <c r="H488" s="3" t="s">
        <v>17585</v>
      </c>
      <c r="I488" s="3" t="s">
        <v>17586</v>
      </c>
      <c r="J488" s="5" t="s">
        <v>18939</v>
      </c>
      <c r="L488" s="3" t="s">
        <v>18233</v>
      </c>
      <c r="O488" s="31">
        <v>46045.30642361111</v>
      </c>
      <c r="P488" s="31">
        <v>46045.44752314815</v>
      </c>
      <c r="Q488" s="31">
        <v>46045.44752314815</v>
      </c>
      <c r="R488" s="3" t="s">
        <v>18220</v>
      </c>
    </row>
    <row r="489">
      <c r="A489" s="3" t="s">
        <v>18940</v>
      </c>
      <c r="B489" s="3" t="s">
        <v>17581</v>
      </c>
      <c r="C489" s="20">
        <v>1433.0</v>
      </c>
      <c r="D489" s="3" t="s">
        <v>18201</v>
      </c>
      <c r="E489" s="3" t="s">
        <v>18252</v>
      </c>
      <c r="F489" s="3" t="s">
        <v>17584</v>
      </c>
      <c r="G489" s="3" t="s">
        <v>16576</v>
      </c>
      <c r="H489" s="3" t="s">
        <v>17585</v>
      </c>
      <c r="I489" s="3" t="s">
        <v>17586</v>
      </c>
      <c r="J489" s="5" t="s">
        <v>18941</v>
      </c>
      <c r="L489" s="3" t="s">
        <v>18233</v>
      </c>
      <c r="O489" s="31">
        <v>46045.30644675926</v>
      </c>
      <c r="P489" s="31">
        <v>46045.44826388889</v>
      </c>
      <c r="Q489" s="31">
        <v>46045.44826388889</v>
      </c>
      <c r="R489" s="3" t="s">
        <v>18205</v>
      </c>
    </row>
    <row r="490">
      <c r="A490" s="3" t="s">
        <v>18942</v>
      </c>
      <c r="B490" s="3" t="s">
        <v>17581</v>
      </c>
      <c r="C490" s="20">
        <v>1434.0</v>
      </c>
      <c r="D490" s="3" t="s">
        <v>18222</v>
      </c>
      <c r="E490" s="3" t="s">
        <v>18255</v>
      </c>
      <c r="F490" s="3" t="s">
        <v>17584</v>
      </c>
      <c r="G490" s="3" t="s">
        <v>16565</v>
      </c>
      <c r="H490" s="3" t="s">
        <v>17585</v>
      </c>
      <c r="I490" s="3" t="s">
        <v>17586</v>
      </c>
      <c r="J490" s="5" t="s">
        <v>18943</v>
      </c>
      <c r="L490" s="3" t="s">
        <v>18233</v>
      </c>
      <c r="O490" s="31">
        <v>46045.306481481486</v>
      </c>
      <c r="P490" s="31">
        <v>46045.449016203704</v>
      </c>
      <c r="Q490" s="31">
        <v>46045.449016203704</v>
      </c>
      <c r="R490" s="3" t="s">
        <v>18225</v>
      </c>
    </row>
    <row r="491">
      <c r="A491" s="3" t="s">
        <v>18944</v>
      </c>
      <c r="B491" s="3" t="s">
        <v>17581</v>
      </c>
      <c r="C491" s="20">
        <v>1435.0</v>
      </c>
      <c r="D491" s="3" t="s">
        <v>18227</v>
      </c>
      <c r="E491" s="3" t="s">
        <v>18258</v>
      </c>
      <c r="F491" s="3" t="s">
        <v>17584</v>
      </c>
      <c r="G491" s="3" t="s">
        <v>16565</v>
      </c>
      <c r="H491" s="3" t="s">
        <v>17585</v>
      </c>
      <c r="I491" s="3" t="s">
        <v>17586</v>
      </c>
      <c r="J491" s="5" t="s">
        <v>18945</v>
      </c>
      <c r="L491" s="3" t="s">
        <v>18233</v>
      </c>
      <c r="O491" s="31">
        <v>46045.306504629625</v>
      </c>
      <c r="P491" s="31">
        <v>46045.449745370366</v>
      </c>
      <c r="Q491" s="31">
        <v>46045.449745370366</v>
      </c>
      <c r="R491" s="3" t="s">
        <v>18230</v>
      </c>
    </row>
    <row r="492">
      <c r="A492" s="3" t="s">
        <v>18946</v>
      </c>
      <c r="B492" s="3" t="s">
        <v>17581</v>
      </c>
      <c r="C492" s="20">
        <v>1436.0</v>
      </c>
      <c r="D492" s="3" t="s">
        <v>18207</v>
      </c>
      <c r="E492" s="3" t="s">
        <v>18261</v>
      </c>
      <c r="F492" s="3" t="s">
        <v>17584</v>
      </c>
      <c r="G492" s="3" t="s">
        <v>16569</v>
      </c>
      <c r="H492" s="3" t="s">
        <v>17585</v>
      </c>
      <c r="I492" s="3" t="s">
        <v>17586</v>
      </c>
      <c r="J492" s="5" t="s">
        <v>18947</v>
      </c>
      <c r="L492" s="3" t="s">
        <v>18233</v>
      </c>
      <c r="O492" s="31">
        <v>46045.30652777778</v>
      </c>
      <c r="P492" s="31">
        <v>46045.45049768519</v>
      </c>
      <c r="Q492" s="31">
        <v>46045.45049768519</v>
      </c>
      <c r="R492" s="3" t="s">
        <v>18210</v>
      </c>
    </row>
    <row r="493">
      <c r="A493" s="3" t="s">
        <v>18948</v>
      </c>
      <c r="B493" s="3" t="s">
        <v>17581</v>
      </c>
      <c r="C493" s="20">
        <v>1437.0</v>
      </c>
      <c r="D493" s="3" t="s">
        <v>18212</v>
      </c>
      <c r="E493" s="3" t="s">
        <v>18264</v>
      </c>
      <c r="F493" s="3" t="s">
        <v>17584</v>
      </c>
      <c r="G493" s="3" t="s">
        <v>16569</v>
      </c>
      <c r="H493" s="3" t="s">
        <v>17585</v>
      </c>
      <c r="I493" s="3" t="s">
        <v>17586</v>
      </c>
      <c r="J493" s="5" t="s">
        <v>18949</v>
      </c>
      <c r="L493" s="3" t="s">
        <v>18233</v>
      </c>
      <c r="O493" s="31">
        <v>46045.306550925925</v>
      </c>
      <c r="P493" s="31">
        <v>46045.45123842593</v>
      </c>
      <c r="Q493" s="31">
        <v>46045.45123842593</v>
      </c>
      <c r="R493" s="3" t="s">
        <v>18215</v>
      </c>
    </row>
    <row r="494">
      <c r="A494" s="3" t="s">
        <v>18950</v>
      </c>
      <c r="B494" s="3" t="s">
        <v>17581</v>
      </c>
      <c r="C494" s="20">
        <v>1454.0</v>
      </c>
      <c r="D494" s="3" t="s">
        <v>18217</v>
      </c>
      <c r="E494" s="3" t="s">
        <v>18249</v>
      </c>
      <c r="F494" s="3" t="s">
        <v>17584</v>
      </c>
      <c r="G494" s="3" t="s">
        <v>16576</v>
      </c>
      <c r="H494" s="3" t="s">
        <v>17585</v>
      </c>
      <c r="I494" s="3" t="s">
        <v>17586</v>
      </c>
      <c r="J494" s="5" t="s">
        <v>18951</v>
      </c>
      <c r="L494" s="3" t="s">
        <v>18233</v>
      </c>
      <c r="O494" s="31">
        <v>46045.31710648148</v>
      </c>
      <c r="P494" s="31">
        <v>46045.44753472222</v>
      </c>
      <c r="Q494" s="31">
        <v>46045.44753472222</v>
      </c>
      <c r="R494" s="3" t="s">
        <v>18220</v>
      </c>
    </row>
    <row r="495">
      <c r="A495" s="3" t="s">
        <v>18952</v>
      </c>
      <c r="B495" s="3" t="s">
        <v>17581</v>
      </c>
      <c r="C495" s="20">
        <v>1455.0</v>
      </c>
      <c r="D495" s="3" t="s">
        <v>18201</v>
      </c>
      <c r="E495" s="3" t="s">
        <v>18252</v>
      </c>
      <c r="F495" s="3" t="s">
        <v>17584</v>
      </c>
      <c r="G495" s="3" t="s">
        <v>16576</v>
      </c>
      <c r="H495" s="3" t="s">
        <v>17585</v>
      </c>
      <c r="I495" s="3" t="s">
        <v>17586</v>
      </c>
      <c r="J495" s="5" t="s">
        <v>18953</v>
      </c>
      <c r="L495" s="3" t="s">
        <v>18233</v>
      </c>
      <c r="O495" s="31">
        <v>46045.317129629635</v>
      </c>
      <c r="P495" s="31">
        <v>46045.448275462964</v>
      </c>
      <c r="Q495" s="31">
        <v>46045.448275462964</v>
      </c>
      <c r="R495" s="3" t="s">
        <v>18205</v>
      </c>
    </row>
    <row r="496">
      <c r="A496" s="3" t="s">
        <v>18954</v>
      </c>
      <c r="B496" s="3" t="s">
        <v>17581</v>
      </c>
      <c r="C496" s="20">
        <v>1456.0</v>
      </c>
      <c r="D496" s="3" t="s">
        <v>18222</v>
      </c>
      <c r="E496" s="3" t="s">
        <v>18255</v>
      </c>
      <c r="F496" s="3" t="s">
        <v>17584</v>
      </c>
      <c r="G496" s="3" t="s">
        <v>16565</v>
      </c>
      <c r="H496" s="3" t="s">
        <v>17585</v>
      </c>
      <c r="I496" s="3" t="s">
        <v>17586</v>
      </c>
      <c r="J496" s="5" t="s">
        <v>18955</v>
      </c>
      <c r="L496" s="3" t="s">
        <v>18233</v>
      </c>
      <c r="O496" s="31">
        <v>46045.31716435185</v>
      </c>
      <c r="P496" s="31">
        <v>46045.44902777778</v>
      </c>
      <c r="Q496" s="31">
        <v>46045.44902777778</v>
      </c>
      <c r="R496" s="3" t="s">
        <v>18225</v>
      </c>
    </row>
    <row r="497">
      <c r="A497" s="3" t="s">
        <v>18956</v>
      </c>
      <c r="B497" s="3" t="s">
        <v>17581</v>
      </c>
      <c r="C497" s="20">
        <v>1457.0</v>
      </c>
      <c r="D497" s="3" t="s">
        <v>18227</v>
      </c>
      <c r="E497" s="3" t="s">
        <v>18258</v>
      </c>
      <c r="F497" s="3" t="s">
        <v>17584</v>
      </c>
      <c r="G497" s="3" t="s">
        <v>16565</v>
      </c>
      <c r="H497" s="3" t="s">
        <v>17585</v>
      </c>
      <c r="I497" s="3" t="s">
        <v>17586</v>
      </c>
      <c r="J497" s="5" t="s">
        <v>18957</v>
      </c>
      <c r="L497" s="3" t="s">
        <v>18233</v>
      </c>
      <c r="O497" s="31">
        <v>46045.317199074074</v>
      </c>
      <c r="P497" s="31">
        <v>46045.44975694444</v>
      </c>
      <c r="Q497" s="31">
        <v>46045.44975694444</v>
      </c>
      <c r="R497" s="3" t="s">
        <v>18230</v>
      </c>
    </row>
    <row r="498">
      <c r="A498" s="3" t="s">
        <v>18958</v>
      </c>
      <c r="B498" s="3" t="s">
        <v>17581</v>
      </c>
      <c r="C498" s="20">
        <v>1458.0</v>
      </c>
      <c r="D498" s="3" t="s">
        <v>18207</v>
      </c>
      <c r="E498" s="3" t="s">
        <v>18261</v>
      </c>
      <c r="F498" s="3" t="s">
        <v>17584</v>
      </c>
      <c r="G498" s="3" t="s">
        <v>16569</v>
      </c>
      <c r="H498" s="3" t="s">
        <v>17585</v>
      </c>
      <c r="I498" s="3" t="s">
        <v>17586</v>
      </c>
      <c r="J498" s="5" t="s">
        <v>18959</v>
      </c>
      <c r="L498" s="3" t="s">
        <v>18233</v>
      </c>
      <c r="O498" s="31">
        <v>46045.31722222222</v>
      </c>
      <c r="P498" s="31">
        <v>46045.45049768519</v>
      </c>
      <c r="Q498" s="31">
        <v>46045.45049768519</v>
      </c>
      <c r="R498" s="3" t="s">
        <v>18210</v>
      </c>
    </row>
    <row r="499">
      <c r="A499" s="3" t="s">
        <v>18960</v>
      </c>
      <c r="B499" s="3" t="s">
        <v>17581</v>
      </c>
      <c r="C499" s="20">
        <v>1459.0</v>
      </c>
      <c r="D499" s="3" t="s">
        <v>18212</v>
      </c>
      <c r="E499" s="3" t="s">
        <v>18264</v>
      </c>
      <c r="F499" s="3" t="s">
        <v>17584</v>
      </c>
      <c r="G499" s="3" t="s">
        <v>16569</v>
      </c>
      <c r="H499" s="3" t="s">
        <v>17585</v>
      </c>
      <c r="I499" s="3" t="s">
        <v>17586</v>
      </c>
      <c r="J499" s="5" t="s">
        <v>18961</v>
      </c>
      <c r="L499" s="3" t="s">
        <v>18233</v>
      </c>
      <c r="O499" s="31">
        <v>46045.317245370374</v>
      </c>
      <c r="P499" s="31">
        <v>46045.45123842593</v>
      </c>
      <c r="Q499" s="31">
        <v>46045.45123842593</v>
      </c>
      <c r="R499" s="3" t="s">
        <v>18215</v>
      </c>
    </row>
    <row r="500">
      <c r="A500" s="3" t="s">
        <v>18962</v>
      </c>
      <c r="B500" s="3" t="s">
        <v>17581</v>
      </c>
      <c r="C500" s="20">
        <v>1476.0</v>
      </c>
      <c r="D500" s="3" t="s">
        <v>18217</v>
      </c>
      <c r="E500" s="3" t="s">
        <v>18249</v>
      </c>
      <c r="F500" s="3" t="s">
        <v>17584</v>
      </c>
      <c r="G500" s="3" t="s">
        <v>16576</v>
      </c>
      <c r="H500" s="3" t="s">
        <v>17585</v>
      </c>
      <c r="I500" s="3" t="s">
        <v>17586</v>
      </c>
      <c r="J500" s="5" t="s">
        <v>18963</v>
      </c>
      <c r="L500" s="3" t="s">
        <v>18233</v>
      </c>
      <c r="O500" s="31">
        <v>46045.32760416667</v>
      </c>
      <c r="P500" s="31">
        <v>46045.44753472222</v>
      </c>
      <c r="Q500" s="31">
        <v>46045.44753472222</v>
      </c>
      <c r="R500" s="3" t="s">
        <v>18220</v>
      </c>
    </row>
    <row r="501">
      <c r="A501" s="3" t="s">
        <v>18964</v>
      </c>
      <c r="B501" s="3" t="s">
        <v>17581</v>
      </c>
      <c r="C501" s="20">
        <v>1477.0</v>
      </c>
      <c r="D501" s="3" t="s">
        <v>18201</v>
      </c>
      <c r="E501" s="3" t="s">
        <v>18252</v>
      </c>
      <c r="F501" s="3" t="s">
        <v>17584</v>
      </c>
      <c r="G501" s="3" t="s">
        <v>16576</v>
      </c>
      <c r="H501" s="3" t="s">
        <v>17585</v>
      </c>
      <c r="I501" s="3" t="s">
        <v>17586</v>
      </c>
      <c r="J501" s="5" t="s">
        <v>18965</v>
      </c>
      <c r="L501" s="3" t="s">
        <v>18233</v>
      </c>
      <c r="O501" s="31">
        <v>46045.32763888889</v>
      </c>
      <c r="P501" s="31">
        <v>46045.44828703704</v>
      </c>
      <c r="Q501" s="31">
        <v>46045.44828703704</v>
      </c>
      <c r="R501" s="3" t="s">
        <v>18205</v>
      </c>
    </row>
    <row r="502">
      <c r="A502" s="3" t="s">
        <v>18966</v>
      </c>
      <c r="B502" s="3" t="s">
        <v>17581</v>
      </c>
      <c r="C502" s="20">
        <v>1478.0</v>
      </c>
      <c r="D502" s="3" t="s">
        <v>18222</v>
      </c>
      <c r="E502" s="3" t="s">
        <v>18255</v>
      </c>
      <c r="F502" s="3" t="s">
        <v>17584</v>
      </c>
      <c r="G502" s="3" t="s">
        <v>16565</v>
      </c>
      <c r="H502" s="3" t="s">
        <v>17585</v>
      </c>
      <c r="I502" s="3" t="s">
        <v>17586</v>
      </c>
      <c r="J502" s="5" t="s">
        <v>18967</v>
      </c>
      <c r="L502" s="3" t="s">
        <v>18233</v>
      </c>
      <c r="O502" s="31">
        <v>46045.327673611115</v>
      </c>
      <c r="P502" s="31">
        <v>46045.44903935185</v>
      </c>
      <c r="Q502" s="31">
        <v>46045.44903935185</v>
      </c>
      <c r="R502" s="3" t="s">
        <v>18225</v>
      </c>
    </row>
    <row r="503">
      <c r="A503" s="3" t="s">
        <v>18968</v>
      </c>
      <c r="B503" s="3" t="s">
        <v>17581</v>
      </c>
      <c r="C503" s="20">
        <v>1479.0</v>
      </c>
      <c r="D503" s="3" t="s">
        <v>18227</v>
      </c>
      <c r="E503" s="3" t="s">
        <v>18258</v>
      </c>
      <c r="F503" s="3" t="s">
        <v>17584</v>
      </c>
      <c r="G503" s="3" t="s">
        <v>16565</v>
      </c>
      <c r="H503" s="3" t="s">
        <v>17585</v>
      </c>
      <c r="I503" s="3" t="s">
        <v>17586</v>
      </c>
      <c r="J503" s="5" t="s">
        <v>18969</v>
      </c>
      <c r="L503" s="3" t="s">
        <v>18233</v>
      </c>
      <c r="O503" s="31">
        <v>46045.32770833334</v>
      </c>
      <c r="P503" s="31">
        <v>46045.44976851852</v>
      </c>
      <c r="Q503" s="31">
        <v>46045.44976851852</v>
      </c>
      <c r="R503" s="3" t="s">
        <v>18230</v>
      </c>
    </row>
    <row r="504">
      <c r="A504" s="3" t="s">
        <v>18970</v>
      </c>
      <c r="B504" s="3" t="s">
        <v>17581</v>
      </c>
      <c r="C504" s="20">
        <v>1480.0</v>
      </c>
      <c r="D504" s="3" t="s">
        <v>18207</v>
      </c>
      <c r="E504" s="3" t="s">
        <v>18261</v>
      </c>
      <c r="F504" s="3" t="s">
        <v>17584</v>
      </c>
      <c r="G504" s="3" t="s">
        <v>16569</v>
      </c>
      <c r="H504" s="3" t="s">
        <v>17585</v>
      </c>
      <c r="I504" s="3" t="s">
        <v>17586</v>
      </c>
      <c r="J504" s="5" t="s">
        <v>18971</v>
      </c>
      <c r="L504" s="3" t="s">
        <v>18233</v>
      </c>
      <c r="O504" s="31">
        <v>46045.32774305556</v>
      </c>
      <c r="P504" s="31">
        <v>46045.45050925926</v>
      </c>
      <c r="Q504" s="31">
        <v>46045.45050925926</v>
      </c>
      <c r="R504" s="3" t="s">
        <v>18210</v>
      </c>
    </row>
    <row r="505">
      <c r="A505" s="3" t="s">
        <v>18972</v>
      </c>
      <c r="B505" s="3" t="s">
        <v>17581</v>
      </c>
      <c r="C505" s="20">
        <v>1481.0</v>
      </c>
      <c r="D505" s="3" t="s">
        <v>18212</v>
      </c>
      <c r="E505" s="3" t="s">
        <v>18264</v>
      </c>
      <c r="F505" s="3" t="s">
        <v>17584</v>
      </c>
      <c r="G505" s="3" t="s">
        <v>16569</v>
      </c>
      <c r="H505" s="3" t="s">
        <v>17585</v>
      </c>
      <c r="I505" s="3" t="s">
        <v>17586</v>
      </c>
      <c r="J505" s="5" t="s">
        <v>18973</v>
      </c>
      <c r="L505" s="3" t="s">
        <v>18233</v>
      </c>
      <c r="O505" s="31">
        <v>46045.32778935185</v>
      </c>
      <c r="P505" s="31">
        <v>46045.45125</v>
      </c>
      <c r="Q505" s="31">
        <v>46045.45125</v>
      </c>
      <c r="R505" s="3" t="s">
        <v>18215</v>
      </c>
    </row>
    <row r="506">
      <c r="A506" s="3" t="s">
        <v>18974</v>
      </c>
      <c r="B506" s="3" t="s">
        <v>17581</v>
      </c>
      <c r="C506" s="20">
        <v>1498.0</v>
      </c>
      <c r="D506" s="3" t="s">
        <v>18217</v>
      </c>
      <c r="E506" s="3" t="s">
        <v>18249</v>
      </c>
      <c r="F506" s="3" t="s">
        <v>17584</v>
      </c>
      <c r="G506" s="3" t="s">
        <v>16576</v>
      </c>
      <c r="H506" s="3" t="s">
        <v>17585</v>
      </c>
      <c r="I506" s="3" t="s">
        <v>17586</v>
      </c>
      <c r="J506" s="5" t="s">
        <v>18975</v>
      </c>
      <c r="L506" s="3" t="s">
        <v>18233</v>
      </c>
      <c r="O506" s="31">
        <v>46045.33913194445</v>
      </c>
      <c r="P506" s="31">
        <v>46045.447546296295</v>
      </c>
      <c r="Q506" s="31">
        <v>46045.447546296295</v>
      </c>
      <c r="R506" s="3" t="s">
        <v>18220</v>
      </c>
    </row>
    <row r="507">
      <c r="A507" s="3" t="s">
        <v>18976</v>
      </c>
      <c r="B507" s="3" t="s">
        <v>17581</v>
      </c>
      <c r="C507" s="20">
        <v>1499.0</v>
      </c>
      <c r="D507" s="3" t="s">
        <v>18201</v>
      </c>
      <c r="E507" s="3" t="s">
        <v>18252</v>
      </c>
      <c r="F507" s="3" t="s">
        <v>17584</v>
      </c>
      <c r="G507" s="3" t="s">
        <v>16576</v>
      </c>
      <c r="H507" s="3" t="s">
        <v>17585</v>
      </c>
      <c r="I507" s="3" t="s">
        <v>17586</v>
      </c>
      <c r="J507" s="5" t="s">
        <v>18977</v>
      </c>
      <c r="L507" s="3" t="s">
        <v>18233</v>
      </c>
      <c r="O507" s="31">
        <v>46045.33916666667</v>
      </c>
      <c r="P507" s="31">
        <v>46045.44829861111</v>
      </c>
      <c r="Q507" s="31">
        <v>46045.44829861111</v>
      </c>
      <c r="R507" s="3" t="s">
        <v>18205</v>
      </c>
    </row>
    <row r="508">
      <c r="A508" s="3" t="s">
        <v>18978</v>
      </c>
      <c r="B508" s="3" t="s">
        <v>17581</v>
      </c>
      <c r="C508" s="20">
        <v>1500.0</v>
      </c>
      <c r="D508" s="3" t="s">
        <v>18222</v>
      </c>
      <c r="E508" s="3" t="s">
        <v>18255</v>
      </c>
      <c r="F508" s="3" t="s">
        <v>17584</v>
      </c>
      <c r="G508" s="3" t="s">
        <v>16565</v>
      </c>
      <c r="H508" s="3" t="s">
        <v>17585</v>
      </c>
      <c r="I508" s="3" t="s">
        <v>17586</v>
      </c>
      <c r="J508" s="5" t="s">
        <v>18979</v>
      </c>
      <c r="L508" s="3" t="s">
        <v>18233</v>
      </c>
      <c r="O508" s="31">
        <v>46045.33920138889</v>
      </c>
      <c r="P508" s="31">
        <v>46045.44905092593</v>
      </c>
      <c r="Q508" s="31">
        <v>46045.44905092593</v>
      </c>
      <c r="R508" s="3" t="s">
        <v>18225</v>
      </c>
    </row>
    <row r="509">
      <c r="A509" s="3" t="s">
        <v>18980</v>
      </c>
      <c r="B509" s="3" t="s">
        <v>17581</v>
      </c>
      <c r="C509" s="20">
        <v>1501.0</v>
      </c>
      <c r="D509" s="3" t="s">
        <v>18227</v>
      </c>
      <c r="E509" s="3" t="s">
        <v>18258</v>
      </c>
      <c r="F509" s="3" t="s">
        <v>17584</v>
      </c>
      <c r="G509" s="3" t="s">
        <v>16565</v>
      </c>
      <c r="H509" s="3" t="s">
        <v>17585</v>
      </c>
      <c r="I509" s="3" t="s">
        <v>17586</v>
      </c>
      <c r="J509" s="5" t="s">
        <v>18981</v>
      </c>
      <c r="L509" s="3" t="s">
        <v>18233</v>
      </c>
      <c r="O509" s="31">
        <v>46045.339224537034</v>
      </c>
      <c r="P509" s="31">
        <v>46045.44978009259</v>
      </c>
      <c r="Q509" s="31">
        <v>46045.44978009259</v>
      </c>
      <c r="R509" s="3" t="s">
        <v>18230</v>
      </c>
    </row>
    <row r="510">
      <c r="A510" s="3" t="s">
        <v>18982</v>
      </c>
      <c r="B510" s="3" t="s">
        <v>17581</v>
      </c>
      <c r="C510" s="20">
        <v>1502.0</v>
      </c>
      <c r="D510" s="3" t="s">
        <v>18207</v>
      </c>
      <c r="E510" s="3" t="s">
        <v>18261</v>
      </c>
      <c r="F510" s="3" t="s">
        <v>17584</v>
      </c>
      <c r="G510" s="3" t="s">
        <v>16569</v>
      </c>
      <c r="H510" s="3" t="s">
        <v>17585</v>
      </c>
      <c r="I510" s="3" t="s">
        <v>17586</v>
      </c>
      <c r="J510" s="5" t="s">
        <v>18983</v>
      </c>
      <c r="L510" s="3" t="s">
        <v>18233</v>
      </c>
      <c r="O510" s="31">
        <v>46045.33925925926</v>
      </c>
      <c r="P510" s="31">
        <v>46045.45052083333</v>
      </c>
      <c r="Q510" s="31">
        <v>46045.45052083333</v>
      </c>
      <c r="R510" s="3" t="s">
        <v>18210</v>
      </c>
    </row>
    <row r="511">
      <c r="A511" s="3" t="s">
        <v>18984</v>
      </c>
      <c r="B511" s="3" t="s">
        <v>17581</v>
      </c>
      <c r="C511" s="20">
        <v>1503.0</v>
      </c>
      <c r="D511" s="3" t="s">
        <v>18212</v>
      </c>
      <c r="E511" s="3" t="s">
        <v>18264</v>
      </c>
      <c r="F511" s="3" t="s">
        <v>17584</v>
      </c>
      <c r="G511" s="3" t="s">
        <v>16569</v>
      </c>
      <c r="H511" s="3" t="s">
        <v>17585</v>
      </c>
      <c r="I511" s="3" t="s">
        <v>17586</v>
      </c>
      <c r="J511" s="5" t="s">
        <v>18985</v>
      </c>
      <c r="L511" s="3" t="s">
        <v>18233</v>
      </c>
      <c r="O511" s="31">
        <v>46045.33928240741</v>
      </c>
      <c r="P511" s="31">
        <v>46045.451261574075</v>
      </c>
      <c r="Q511" s="31">
        <v>46045.451261574075</v>
      </c>
      <c r="R511" s="3" t="s">
        <v>18215</v>
      </c>
    </row>
    <row r="512">
      <c r="A512" s="3" t="s">
        <v>18986</v>
      </c>
      <c r="B512" s="3" t="s">
        <v>17581</v>
      </c>
      <c r="C512" s="20">
        <v>1520.0</v>
      </c>
      <c r="D512" s="3" t="s">
        <v>18217</v>
      </c>
      <c r="E512" s="3" t="s">
        <v>18249</v>
      </c>
      <c r="F512" s="3" t="s">
        <v>17584</v>
      </c>
      <c r="G512" s="3" t="s">
        <v>16576</v>
      </c>
      <c r="H512" s="3" t="s">
        <v>17585</v>
      </c>
      <c r="I512" s="3" t="s">
        <v>17586</v>
      </c>
      <c r="J512" s="5" t="s">
        <v>18987</v>
      </c>
      <c r="L512" s="3" t="s">
        <v>18233</v>
      </c>
      <c r="O512" s="31">
        <v>46045.348449074074</v>
      </c>
      <c r="P512" s="31">
        <v>46045.44755787037</v>
      </c>
      <c r="Q512" s="31">
        <v>46045.44755787037</v>
      </c>
      <c r="R512" s="3" t="s">
        <v>18220</v>
      </c>
    </row>
    <row r="513">
      <c r="A513" s="3" t="s">
        <v>18988</v>
      </c>
      <c r="B513" s="3" t="s">
        <v>17581</v>
      </c>
      <c r="C513" s="20">
        <v>1521.0</v>
      </c>
      <c r="D513" s="3" t="s">
        <v>18201</v>
      </c>
      <c r="E513" s="3" t="s">
        <v>18252</v>
      </c>
      <c r="F513" s="3" t="s">
        <v>17584</v>
      </c>
      <c r="G513" s="3" t="s">
        <v>16576</v>
      </c>
      <c r="H513" s="3" t="s">
        <v>17585</v>
      </c>
      <c r="I513" s="3" t="s">
        <v>17586</v>
      </c>
      <c r="J513" s="5" t="s">
        <v>18989</v>
      </c>
      <c r="L513" s="3" t="s">
        <v>18233</v>
      </c>
      <c r="O513" s="31">
        <v>46045.34847222222</v>
      </c>
      <c r="P513" s="31">
        <v>46045.44831018518</v>
      </c>
      <c r="Q513" s="31">
        <v>46045.44831018518</v>
      </c>
      <c r="R513" s="3" t="s">
        <v>18205</v>
      </c>
    </row>
    <row r="514">
      <c r="A514" s="3" t="s">
        <v>18990</v>
      </c>
      <c r="B514" s="3" t="s">
        <v>17581</v>
      </c>
      <c r="C514" s="20">
        <v>1522.0</v>
      </c>
      <c r="D514" s="3" t="s">
        <v>18222</v>
      </c>
      <c r="E514" s="3" t="s">
        <v>18255</v>
      </c>
      <c r="F514" s="3" t="s">
        <v>17584</v>
      </c>
      <c r="G514" s="3" t="s">
        <v>16565</v>
      </c>
      <c r="H514" s="3" t="s">
        <v>17585</v>
      </c>
      <c r="I514" s="3" t="s">
        <v>17586</v>
      </c>
      <c r="J514" s="5" t="s">
        <v>18991</v>
      </c>
      <c r="L514" s="3" t="s">
        <v>18233</v>
      </c>
      <c r="O514" s="31">
        <v>46045.348495370374</v>
      </c>
      <c r="P514" s="31">
        <v>46045.44905092593</v>
      </c>
      <c r="Q514" s="31">
        <v>46045.44905092593</v>
      </c>
      <c r="R514" s="3" t="s">
        <v>18225</v>
      </c>
    </row>
    <row r="515">
      <c r="A515" s="3" t="s">
        <v>18992</v>
      </c>
      <c r="B515" s="3" t="s">
        <v>17581</v>
      </c>
      <c r="C515" s="20">
        <v>1523.0</v>
      </c>
      <c r="D515" s="3" t="s">
        <v>18227</v>
      </c>
      <c r="E515" s="3" t="s">
        <v>18258</v>
      </c>
      <c r="F515" s="3" t="s">
        <v>17584</v>
      </c>
      <c r="G515" s="3" t="s">
        <v>16565</v>
      </c>
      <c r="H515" s="3" t="s">
        <v>17585</v>
      </c>
      <c r="I515" s="3" t="s">
        <v>17586</v>
      </c>
      <c r="J515" s="5" t="s">
        <v>18993</v>
      </c>
      <c r="L515" s="3" t="s">
        <v>18233</v>
      </c>
      <c r="O515" s="31">
        <v>46045.34851851852</v>
      </c>
      <c r="P515" s="31">
        <v>46045.449791666666</v>
      </c>
      <c r="Q515" s="31">
        <v>46045.449791666666</v>
      </c>
      <c r="R515" s="3" t="s">
        <v>18230</v>
      </c>
    </row>
    <row r="516">
      <c r="A516" s="3" t="s">
        <v>18994</v>
      </c>
      <c r="B516" s="3" t="s">
        <v>17581</v>
      </c>
      <c r="C516" s="20">
        <v>1524.0</v>
      </c>
      <c r="D516" s="3" t="s">
        <v>18207</v>
      </c>
      <c r="E516" s="3" t="s">
        <v>18261</v>
      </c>
      <c r="F516" s="3" t="s">
        <v>17584</v>
      </c>
      <c r="G516" s="3" t="s">
        <v>16569</v>
      </c>
      <c r="H516" s="3" t="s">
        <v>17585</v>
      </c>
      <c r="I516" s="3" t="s">
        <v>17586</v>
      </c>
      <c r="J516" s="5" t="s">
        <v>18995</v>
      </c>
      <c r="L516" s="3" t="s">
        <v>18233</v>
      </c>
      <c r="O516" s="31">
        <v>46045.348553240736</v>
      </c>
      <c r="P516" s="31">
        <v>46045.45053240741</v>
      </c>
      <c r="Q516" s="31">
        <v>46045.45053240741</v>
      </c>
      <c r="R516" s="3" t="s">
        <v>18210</v>
      </c>
    </row>
    <row r="517">
      <c r="A517" s="3" t="s">
        <v>18996</v>
      </c>
      <c r="B517" s="3" t="s">
        <v>17581</v>
      </c>
      <c r="C517" s="20">
        <v>1525.0</v>
      </c>
      <c r="D517" s="3" t="s">
        <v>18212</v>
      </c>
      <c r="E517" s="3" t="s">
        <v>18264</v>
      </c>
      <c r="F517" s="3" t="s">
        <v>17584</v>
      </c>
      <c r="G517" s="3" t="s">
        <v>16569</v>
      </c>
      <c r="H517" s="3" t="s">
        <v>17585</v>
      </c>
      <c r="I517" s="3" t="s">
        <v>17586</v>
      </c>
      <c r="J517" s="5" t="s">
        <v>18997</v>
      </c>
      <c r="L517" s="3" t="s">
        <v>18233</v>
      </c>
      <c r="O517" s="31">
        <v>46045.34858796296</v>
      </c>
      <c r="P517" s="31">
        <v>46045.45127314815</v>
      </c>
      <c r="Q517" s="31">
        <v>46045.45127314815</v>
      </c>
      <c r="R517" s="3" t="s">
        <v>18215</v>
      </c>
    </row>
    <row r="518">
      <c r="A518" s="3" t="s">
        <v>18998</v>
      </c>
      <c r="B518" s="3" t="s">
        <v>17581</v>
      </c>
      <c r="C518" s="20">
        <v>1542.0</v>
      </c>
      <c r="D518" s="3" t="s">
        <v>18217</v>
      </c>
      <c r="E518" s="3" t="s">
        <v>18249</v>
      </c>
      <c r="F518" s="3" t="s">
        <v>17584</v>
      </c>
      <c r="G518" s="3" t="s">
        <v>16576</v>
      </c>
      <c r="H518" s="3" t="s">
        <v>17585</v>
      </c>
      <c r="I518" s="3" t="s">
        <v>17586</v>
      </c>
      <c r="J518" s="5" t="s">
        <v>18999</v>
      </c>
      <c r="L518" s="3" t="s">
        <v>18233</v>
      </c>
      <c r="O518" s="31">
        <v>46045.35886574074</v>
      </c>
      <c r="P518" s="31">
        <v>46045.44756944444</v>
      </c>
      <c r="Q518" s="31">
        <v>46045.44756944444</v>
      </c>
      <c r="R518" s="3" t="s">
        <v>18220</v>
      </c>
    </row>
    <row r="519">
      <c r="A519" s="3" t="s">
        <v>19000</v>
      </c>
      <c r="B519" s="3" t="s">
        <v>17581</v>
      </c>
      <c r="C519" s="20">
        <v>1543.0</v>
      </c>
      <c r="D519" s="3" t="s">
        <v>18201</v>
      </c>
      <c r="E519" s="3" t="s">
        <v>18252</v>
      </c>
      <c r="F519" s="3" t="s">
        <v>17584</v>
      </c>
      <c r="G519" s="3" t="s">
        <v>16576</v>
      </c>
      <c r="H519" s="3" t="s">
        <v>17585</v>
      </c>
      <c r="I519" s="3" t="s">
        <v>17586</v>
      </c>
      <c r="J519" s="5" t="s">
        <v>19001</v>
      </c>
      <c r="L519" s="3" t="s">
        <v>18233</v>
      </c>
      <c r="O519" s="31">
        <v>46045.35888888889</v>
      </c>
      <c r="P519" s="31">
        <v>46045.448321759264</v>
      </c>
      <c r="Q519" s="31">
        <v>46045.448321759264</v>
      </c>
      <c r="R519" s="3" t="s">
        <v>18205</v>
      </c>
    </row>
    <row r="520">
      <c r="A520" s="3" t="s">
        <v>19002</v>
      </c>
      <c r="B520" s="3" t="s">
        <v>17581</v>
      </c>
      <c r="C520" s="20">
        <v>1544.0</v>
      </c>
      <c r="D520" s="3" t="s">
        <v>18222</v>
      </c>
      <c r="E520" s="3" t="s">
        <v>18255</v>
      </c>
      <c r="F520" s="3" t="s">
        <v>17584</v>
      </c>
      <c r="G520" s="3" t="s">
        <v>16565</v>
      </c>
      <c r="H520" s="3" t="s">
        <v>17585</v>
      </c>
      <c r="I520" s="3" t="s">
        <v>17586</v>
      </c>
      <c r="J520" s="5" t="s">
        <v>19003</v>
      </c>
      <c r="L520" s="3" t="s">
        <v>18233</v>
      </c>
      <c r="O520" s="31">
        <v>46045.35891203704</v>
      </c>
      <c r="P520" s="31">
        <v>46045.4490625</v>
      </c>
      <c r="Q520" s="31">
        <v>46045.4490625</v>
      </c>
      <c r="R520" s="3" t="s">
        <v>18225</v>
      </c>
    </row>
    <row r="521">
      <c r="A521" s="3" t="s">
        <v>19004</v>
      </c>
      <c r="B521" s="3" t="s">
        <v>17581</v>
      </c>
      <c r="C521" s="20">
        <v>1545.0</v>
      </c>
      <c r="D521" s="3" t="s">
        <v>18227</v>
      </c>
      <c r="E521" s="3" t="s">
        <v>18258</v>
      </c>
      <c r="F521" s="3" t="s">
        <v>17584</v>
      </c>
      <c r="G521" s="3" t="s">
        <v>16565</v>
      </c>
      <c r="H521" s="3" t="s">
        <v>17585</v>
      </c>
      <c r="I521" s="3" t="s">
        <v>17586</v>
      </c>
      <c r="J521" s="5" t="s">
        <v>19005</v>
      </c>
      <c r="L521" s="3" t="s">
        <v>18233</v>
      </c>
      <c r="O521" s="31">
        <v>46045.358935185184</v>
      </c>
      <c r="P521" s="31">
        <v>46045.44980324074</v>
      </c>
      <c r="Q521" s="31">
        <v>46045.44980324074</v>
      </c>
      <c r="R521" s="3" t="s">
        <v>18230</v>
      </c>
    </row>
    <row r="522">
      <c r="A522" s="3" t="s">
        <v>19006</v>
      </c>
      <c r="B522" s="3" t="s">
        <v>17581</v>
      </c>
      <c r="C522" s="20">
        <v>1546.0</v>
      </c>
      <c r="D522" s="3" t="s">
        <v>18207</v>
      </c>
      <c r="E522" s="3" t="s">
        <v>18261</v>
      </c>
      <c r="F522" s="3" t="s">
        <v>17584</v>
      </c>
      <c r="G522" s="3" t="s">
        <v>16569</v>
      </c>
      <c r="H522" s="3" t="s">
        <v>17585</v>
      </c>
      <c r="I522" s="3" t="s">
        <v>17586</v>
      </c>
      <c r="J522" s="5" t="s">
        <v>19007</v>
      </c>
      <c r="L522" s="3" t="s">
        <v>18233</v>
      </c>
      <c r="O522" s="31">
        <v>46045.35895833334</v>
      </c>
      <c r="P522" s="31">
        <v>46045.45054398148</v>
      </c>
      <c r="Q522" s="31">
        <v>46045.45054398148</v>
      </c>
      <c r="R522" s="3" t="s">
        <v>18210</v>
      </c>
    </row>
    <row r="523">
      <c r="A523" s="3" t="s">
        <v>19008</v>
      </c>
      <c r="B523" s="3" t="s">
        <v>17581</v>
      </c>
      <c r="C523" s="20">
        <v>1547.0</v>
      </c>
      <c r="D523" s="3" t="s">
        <v>18212</v>
      </c>
      <c r="E523" s="3" t="s">
        <v>18264</v>
      </c>
      <c r="F523" s="3" t="s">
        <v>17584</v>
      </c>
      <c r="G523" s="3" t="s">
        <v>16569</v>
      </c>
      <c r="H523" s="3" t="s">
        <v>17585</v>
      </c>
      <c r="I523" s="3" t="s">
        <v>17586</v>
      </c>
      <c r="J523" s="5" t="s">
        <v>19009</v>
      </c>
      <c r="L523" s="3" t="s">
        <v>18233</v>
      </c>
      <c r="O523" s="31">
        <v>46045.35899305556</v>
      </c>
      <c r="P523" s="31">
        <v>46045.45128472222</v>
      </c>
      <c r="Q523" s="31">
        <v>46045.45128472222</v>
      </c>
      <c r="R523" s="3" t="s">
        <v>18215</v>
      </c>
    </row>
    <row r="524">
      <c r="A524" s="3" t="s">
        <v>19010</v>
      </c>
      <c r="B524" s="3" t="s">
        <v>17581</v>
      </c>
      <c r="C524" s="20">
        <v>1564.0</v>
      </c>
      <c r="D524" s="3" t="s">
        <v>18217</v>
      </c>
      <c r="E524" s="3" t="s">
        <v>18249</v>
      </c>
      <c r="F524" s="3" t="s">
        <v>17584</v>
      </c>
      <c r="G524" s="3" t="s">
        <v>16576</v>
      </c>
      <c r="H524" s="3" t="s">
        <v>17585</v>
      </c>
      <c r="I524" s="3" t="s">
        <v>17586</v>
      </c>
      <c r="J524" s="5" t="s">
        <v>19011</v>
      </c>
      <c r="L524" s="3" t="s">
        <v>18233</v>
      </c>
      <c r="O524" s="31">
        <v>46045.36875</v>
      </c>
      <c r="P524" s="31">
        <v>46045.44758101852</v>
      </c>
      <c r="Q524" s="31">
        <v>46045.44758101852</v>
      </c>
      <c r="R524" s="3" t="s">
        <v>18220</v>
      </c>
    </row>
    <row r="525">
      <c r="A525" s="3" t="s">
        <v>19012</v>
      </c>
      <c r="B525" s="3" t="s">
        <v>17581</v>
      </c>
      <c r="C525" s="20">
        <v>1565.0</v>
      </c>
      <c r="D525" s="3" t="s">
        <v>18201</v>
      </c>
      <c r="E525" s="3" t="s">
        <v>18252</v>
      </c>
      <c r="F525" s="3" t="s">
        <v>17584</v>
      </c>
      <c r="G525" s="3" t="s">
        <v>16576</v>
      </c>
      <c r="H525" s="3" t="s">
        <v>17585</v>
      </c>
      <c r="I525" s="3" t="s">
        <v>17586</v>
      </c>
      <c r="J525" s="5" t="s">
        <v>19013</v>
      </c>
      <c r="L525" s="3" t="s">
        <v>18233</v>
      </c>
      <c r="O525" s="31">
        <v>46045.36878472222</v>
      </c>
      <c r="P525" s="31">
        <v>46045.448333333334</v>
      </c>
      <c r="Q525" s="31">
        <v>46045.448333333334</v>
      </c>
      <c r="R525" s="3" t="s">
        <v>18205</v>
      </c>
    </row>
    <row r="526">
      <c r="A526" s="3" t="s">
        <v>19014</v>
      </c>
      <c r="B526" s="3" t="s">
        <v>17581</v>
      </c>
      <c r="C526" s="20">
        <v>1566.0</v>
      </c>
      <c r="D526" s="3" t="s">
        <v>18222</v>
      </c>
      <c r="E526" s="3" t="s">
        <v>18255</v>
      </c>
      <c r="F526" s="3" t="s">
        <v>17584</v>
      </c>
      <c r="G526" s="3" t="s">
        <v>16565</v>
      </c>
      <c r="H526" s="3" t="s">
        <v>17585</v>
      </c>
      <c r="I526" s="3" t="s">
        <v>17586</v>
      </c>
      <c r="J526" s="5" t="s">
        <v>19015</v>
      </c>
      <c r="L526" s="3" t="s">
        <v>18233</v>
      </c>
      <c r="O526" s="31">
        <v>46045.36880787037</v>
      </c>
      <c r="P526" s="31">
        <v>46045.44907407407</v>
      </c>
      <c r="Q526" s="31">
        <v>46045.44907407407</v>
      </c>
      <c r="R526" s="3" t="s">
        <v>18225</v>
      </c>
    </row>
    <row r="527">
      <c r="A527" s="3" t="s">
        <v>19016</v>
      </c>
      <c r="B527" s="3" t="s">
        <v>17581</v>
      </c>
      <c r="C527" s="20">
        <v>1567.0</v>
      </c>
      <c r="D527" s="3" t="s">
        <v>18227</v>
      </c>
      <c r="E527" s="3" t="s">
        <v>18258</v>
      </c>
      <c r="F527" s="3" t="s">
        <v>17584</v>
      </c>
      <c r="G527" s="3" t="s">
        <v>16565</v>
      </c>
      <c r="H527" s="3" t="s">
        <v>17585</v>
      </c>
      <c r="I527" s="3" t="s">
        <v>17586</v>
      </c>
      <c r="J527" s="5" t="s">
        <v>19017</v>
      </c>
      <c r="L527" s="3" t="s">
        <v>18233</v>
      </c>
      <c r="O527" s="31">
        <v>46045.36883101852</v>
      </c>
      <c r="P527" s="31">
        <v>46045.44981481481</v>
      </c>
      <c r="Q527" s="31">
        <v>46045.44981481481</v>
      </c>
      <c r="R527" s="3" t="s">
        <v>18230</v>
      </c>
    </row>
    <row r="528">
      <c r="A528" s="3" t="s">
        <v>19018</v>
      </c>
      <c r="B528" s="3" t="s">
        <v>17581</v>
      </c>
      <c r="C528" s="20">
        <v>1568.0</v>
      </c>
      <c r="D528" s="3" t="s">
        <v>18207</v>
      </c>
      <c r="E528" s="3" t="s">
        <v>18261</v>
      </c>
      <c r="F528" s="3" t="s">
        <v>17584</v>
      </c>
      <c r="G528" s="3" t="s">
        <v>16569</v>
      </c>
      <c r="H528" s="3" t="s">
        <v>17585</v>
      </c>
      <c r="I528" s="3" t="s">
        <v>17586</v>
      </c>
      <c r="J528" s="5" t="s">
        <v>19019</v>
      </c>
      <c r="L528" s="3" t="s">
        <v>18233</v>
      </c>
      <c r="O528" s="31">
        <v>46045.36885416666</v>
      </c>
      <c r="P528" s="31">
        <v>46045.45055555555</v>
      </c>
      <c r="Q528" s="31">
        <v>46045.45055555555</v>
      </c>
      <c r="R528" s="3" t="s">
        <v>18210</v>
      </c>
    </row>
    <row r="529">
      <c r="A529" s="3" t="s">
        <v>19020</v>
      </c>
      <c r="B529" s="3" t="s">
        <v>17581</v>
      </c>
      <c r="C529" s="20">
        <v>1569.0</v>
      </c>
      <c r="D529" s="3" t="s">
        <v>18212</v>
      </c>
      <c r="E529" s="3" t="s">
        <v>18264</v>
      </c>
      <c r="F529" s="3" t="s">
        <v>17584</v>
      </c>
      <c r="G529" s="3" t="s">
        <v>16569</v>
      </c>
      <c r="H529" s="3" t="s">
        <v>17585</v>
      </c>
      <c r="I529" s="3" t="s">
        <v>17586</v>
      </c>
      <c r="J529" s="5" t="s">
        <v>19021</v>
      </c>
      <c r="L529" s="3" t="s">
        <v>18233</v>
      </c>
      <c r="O529" s="31">
        <v>46045.36887731482</v>
      </c>
      <c r="P529" s="31">
        <v>46045.4512962963</v>
      </c>
      <c r="Q529" s="31">
        <v>46045.4512962963</v>
      </c>
      <c r="R529" s="3" t="s">
        <v>18215</v>
      </c>
    </row>
    <row r="530">
      <c r="A530" s="3" t="s">
        <v>19022</v>
      </c>
      <c r="B530" s="3" t="s">
        <v>17581</v>
      </c>
      <c r="C530" s="20">
        <v>1586.0</v>
      </c>
      <c r="D530" s="3" t="s">
        <v>18217</v>
      </c>
      <c r="E530" s="3" t="s">
        <v>18249</v>
      </c>
      <c r="F530" s="3" t="s">
        <v>17584</v>
      </c>
      <c r="G530" s="3" t="s">
        <v>16576</v>
      </c>
      <c r="H530" s="3" t="s">
        <v>17585</v>
      </c>
      <c r="I530" s="3" t="s">
        <v>17586</v>
      </c>
      <c r="J530" s="5" t="s">
        <v>19023</v>
      </c>
      <c r="L530" s="3" t="s">
        <v>18233</v>
      </c>
      <c r="O530" s="31">
        <v>46045.37960648148</v>
      </c>
      <c r="P530" s="31">
        <v>46045.447592592594</v>
      </c>
      <c r="Q530" s="31">
        <v>46045.447592592594</v>
      </c>
      <c r="R530" s="3" t="s">
        <v>18220</v>
      </c>
    </row>
    <row r="531">
      <c r="A531" s="3" t="s">
        <v>19024</v>
      </c>
      <c r="B531" s="3" t="s">
        <v>17581</v>
      </c>
      <c r="C531" s="20">
        <v>1587.0</v>
      </c>
      <c r="D531" s="3" t="s">
        <v>18201</v>
      </c>
      <c r="E531" s="3" t="s">
        <v>18252</v>
      </c>
      <c r="F531" s="3" t="s">
        <v>17584</v>
      </c>
      <c r="G531" s="3" t="s">
        <v>16576</v>
      </c>
      <c r="H531" s="3" t="s">
        <v>17585</v>
      </c>
      <c r="I531" s="3" t="s">
        <v>17586</v>
      </c>
      <c r="J531" s="5" t="s">
        <v>19025</v>
      </c>
      <c r="L531" s="3" t="s">
        <v>18233</v>
      </c>
      <c r="O531" s="31">
        <v>46045.379641203705</v>
      </c>
      <c r="P531" s="31">
        <v>46045.4483449074</v>
      </c>
      <c r="Q531" s="31">
        <v>46045.4483449074</v>
      </c>
      <c r="R531" s="3" t="s">
        <v>18205</v>
      </c>
    </row>
    <row r="532">
      <c r="A532" s="3" t="s">
        <v>19026</v>
      </c>
      <c r="B532" s="3" t="s">
        <v>17581</v>
      </c>
      <c r="C532" s="20">
        <v>1588.0</v>
      </c>
      <c r="D532" s="3" t="s">
        <v>18222</v>
      </c>
      <c r="E532" s="3" t="s">
        <v>18255</v>
      </c>
      <c r="F532" s="3" t="s">
        <v>17584</v>
      </c>
      <c r="G532" s="3" t="s">
        <v>16565</v>
      </c>
      <c r="H532" s="3" t="s">
        <v>17585</v>
      </c>
      <c r="I532" s="3" t="s">
        <v>17586</v>
      </c>
      <c r="J532" s="5" t="s">
        <v>19027</v>
      </c>
      <c r="L532" s="3" t="s">
        <v>18233</v>
      </c>
      <c r="O532" s="31">
        <v>46045.37967592593</v>
      </c>
      <c r="P532" s="31">
        <v>46045.44908564815</v>
      </c>
      <c r="Q532" s="31">
        <v>46045.44908564815</v>
      </c>
      <c r="R532" s="3" t="s">
        <v>18225</v>
      </c>
    </row>
    <row r="533">
      <c r="A533" s="3" t="s">
        <v>19028</v>
      </c>
      <c r="B533" s="3" t="s">
        <v>17581</v>
      </c>
      <c r="C533" s="20">
        <v>1589.0</v>
      </c>
      <c r="D533" s="3" t="s">
        <v>18227</v>
      </c>
      <c r="E533" s="3" t="s">
        <v>18258</v>
      </c>
      <c r="F533" s="3" t="s">
        <v>17584</v>
      </c>
      <c r="G533" s="3" t="s">
        <v>16565</v>
      </c>
      <c r="H533" s="3" t="s">
        <v>17585</v>
      </c>
      <c r="I533" s="3" t="s">
        <v>17586</v>
      </c>
      <c r="J533" s="5" t="s">
        <v>19029</v>
      </c>
      <c r="L533" s="3" t="s">
        <v>18233</v>
      </c>
      <c r="O533" s="31">
        <v>46045.379699074074</v>
      </c>
      <c r="P533" s="31">
        <v>46045.44982638889</v>
      </c>
      <c r="Q533" s="31">
        <v>46045.44982638889</v>
      </c>
      <c r="R533" s="3" t="s">
        <v>18230</v>
      </c>
    </row>
    <row r="534">
      <c r="A534" s="3" t="s">
        <v>19030</v>
      </c>
      <c r="B534" s="3" t="s">
        <v>17581</v>
      </c>
      <c r="C534" s="20">
        <v>1590.0</v>
      </c>
      <c r="D534" s="3" t="s">
        <v>18207</v>
      </c>
      <c r="E534" s="3" t="s">
        <v>18261</v>
      </c>
      <c r="F534" s="3" t="s">
        <v>17584</v>
      </c>
      <c r="G534" s="3" t="s">
        <v>16569</v>
      </c>
      <c r="H534" s="3" t="s">
        <v>17585</v>
      </c>
      <c r="I534" s="3" t="s">
        <v>17586</v>
      </c>
      <c r="J534" s="5" t="s">
        <v>19031</v>
      </c>
      <c r="L534" s="3" t="s">
        <v>18233</v>
      </c>
      <c r="O534" s="31">
        <v>46045.3797337963</v>
      </c>
      <c r="P534" s="31">
        <v>46045.45056712963</v>
      </c>
      <c r="Q534" s="31">
        <v>46045.45056712963</v>
      </c>
      <c r="R534" s="3" t="s">
        <v>18210</v>
      </c>
    </row>
    <row r="535">
      <c r="A535" s="3" t="s">
        <v>19032</v>
      </c>
      <c r="B535" s="3" t="s">
        <v>17581</v>
      </c>
      <c r="C535" s="20">
        <v>1591.0</v>
      </c>
      <c r="D535" s="3" t="s">
        <v>18212</v>
      </c>
      <c r="E535" s="3" t="s">
        <v>18264</v>
      </c>
      <c r="F535" s="3" t="s">
        <v>17584</v>
      </c>
      <c r="G535" s="3" t="s">
        <v>16569</v>
      </c>
      <c r="H535" s="3" t="s">
        <v>17585</v>
      </c>
      <c r="I535" s="3" t="s">
        <v>17586</v>
      </c>
      <c r="J535" s="5" t="s">
        <v>19033</v>
      </c>
      <c r="L535" s="3" t="s">
        <v>18233</v>
      </c>
      <c r="O535" s="31">
        <v>46045.37976851852</v>
      </c>
      <c r="P535" s="31">
        <v>46045.451307870375</v>
      </c>
      <c r="Q535" s="31">
        <v>46045.451307870375</v>
      </c>
      <c r="R535" s="3" t="s">
        <v>18215</v>
      </c>
    </row>
    <row r="536">
      <c r="A536" s="3" t="s">
        <v>19034</v>
      </c>
      <c r="B536" s="3" t="s">
        <v>17581</v>
      </c>
      <c r="C536" s="20">
        <v>1608.0</v>
      </c>
      <c r="D536" s="3" t="s">
        <v>18217</v>
      </c>
      <c r="E536" s="3" t="s">
        <v>18249</v>
      </c>
      <c r="F536" s="3" t="s">
        <v>17584</v>
      </c>
      <c r="G536" s="3" t="s">
        <v>16576</v>
      </c>
      <c r="H536" s="3" t="s">
        <v>17585</v>
      </c>
      <c r="I536" s="3" t="s">
        <v>17586</v>
      </c>
      <c r="J536" s="5" t="s">
        <v>19035</v>
      </c>
      <c r="L536" s="3" t="s">
        <v>18233</v>
      </c>
      <c r="O536" s="31">
        <v>46045.39085648148</v>
      </c>
      <c r="P536" s="31">
        <v>46045.447604166664</v>
      </c>
      <c r="Q536" s="31">
        <v>46045.447604166664</v>
      </c>
      <c r="R536" s="3" t="s">
        <v>18220</v>
      </c>
    </row>
    <row r="537">
      <c r="A537" s="3" t="s">
        <v>19036</v>
      </c>
      <c r="B537" s="3" t="s">
        <v>17581</v>
      </c>
      <c r="C537" s="20">
        <v>1609.0</v>
      </c>
      <c r="D537" s="3" t="s">
        <v>18201</v>
      </c>
      <c r="E537" s="3" t="s">
        <v>18252</v>
      </c>
      <c r="F537" s="3" t="s">
        <v>17584</v>
      </c>
      <c r="G537" s="3" t="s">
        <v>16576</v>
      </c>
      <c r="H537" s="3" t="s">
        <v>17585</v>
      </c>
      <c r="I537" s="3" t="s">
        <v>17586</v>
      </c>
      <c r="J537" s="5" t="s">
        <v>19037</v>
      </c>
      <c r="L537" s="3" t="s">
        <v>18233</v>
      </c>
      <c r="O537" s="31">
        <v>46045.3908912037</v>
      </c>
      <c r="P537" s="31">
        <v>46045.44835648148</v>
      </c>
      <c r="Q537" s="31">
        <v>46045.44835648148</v>
      </c>
      <c r="R537" s="3" t="s">
        <v>18205</v>
      </c>
    </row>
    <row r="538">
      <c r="A538" s="3" t="s">
        <v>19038</v>
      </c>
      <c r="B538" s="3" t="s">
        <v>17581</v>
      </c>
      <c r="C538" s="20">
        <v>1610.0</v>
      </c>
      <c r="D538" s="3" t="s">
        <v>18222</v>
      </c>
      <c r="E538" s="3" t="s">
        <v>18255</v>
      </c>
      <c r="F538" s="3" t="s">
        <v>17584</v>
      </c>
      <c r="G538" s="3" t="s">
        <v>16565</v>
      </c>
      <c r="H538" s="3" t="s">
        <v>17585</v>
      </c>
      <c r="I538" s="3" t="s">
        <v>17586</v>
      </c>
      <c r="J538" s="5" t="s">
        <v>19039</v>
      </c>
      <c r="L538" s="3" t="s">
        <v>18233</v>
      </c>
      <c r="O538" s="31">
        <v>46045.39094907408</v>
      </c>
      <c r="P538" s="31">
        <v>46045.44909722223</v>
      </c>
      <c r="Q538" s="31">
        <v>46045.44909722223</v>
      </c>
      <c r="R538" s="3" t="s">
        <v>18225</v>
      </c>
    </row>
    <row r="539">
      <c r="A539" s="3" t="s">
        <v>19040</v>
      </c>
      <c r="B539" s="3" t="s">
        <v>17581</v>
      </c>
      <c r="C539" s="20">
        <v>1611.0</v>
      </c>
      <c r="D539" s="3" t="s">
        <v>18227</v>
      </c>
      <c r="E539" s="3" t="s">
        <v>18258</v>
      </c>
      <c r="F539" s="3" t="s">
        <v>17584</v>
      </c>
      <c r="G539" s="3" t="s">
        <v>16565</v>
      </c>
      <c r="H539" s="3" t="s">
        <v>17585</v>
      </c>
      <c r="I539" s="3" t="s">
        <v>17586</v>
      </c>
      <c r="J539" s="5" t="s">
        <v>19041</v>
      </c>
      <c r="L539" s="3" t="s">
        <v>18233</v>
      </c>
      <c r="O539" s="31">
        <v>46045.39099537037</v>
      </c>
      <c r="P539" s="31">
        <v>46045.449837962966</v>
      </c>
      <c r="Q539" s="31">
        <v>46045.449837962966</v>
      </c>
      <c r="R539" s="3" t="s">
        <v>18230</v>
      </c>
    </row>
    <row r="540">
      <c r="A540" s="3" t="s">
        <v>19042</v>
      </c>
      <c r="B540" s="3" t="s">
        <v>17581</v>
      </c>
      <c r="C540" s="20">
        <v>1612.0</v>
      </c>
      <c r="D540" s="3" t="s">
        <v>18207</v>
      </c>
      <c r="E540" s="3" t="s">
        <v>18261</v>
      </c>
      <c r="F540" s="3" t="s">
        <v>17584</v>
      </c>
      <c r="G540" s="3" t="s">
        <v>16569</v>
      </c>
      <c r="H540" s="3" t="s">
        <v>17585</v>
      </c>
      <c r="I540" s="3" t="s">
        <v>17586</v>
      </c>
      <c r="J540" s="5" t="s">
        <v>19043</v>
      </c>
      <c r="L540" s="3" t="s">
        <v>18233</v>
      </c>
      <c r="O540" s="31">
        <v>46045.39104166666</v>
      </c>
      <c r="P540" s="31">
        <v>46045.45056712963</v>
      </c>
      <c r="Q540" s="31">
        <v>46045.45056712963</v>
      </c>
      <c r="R540" s="3" t="s">
        <v>18210</v>
      </c>
    </row>
    <row r="541">
      <c r="A541" s="3" t="s">
        <v>19044</v>
      </c>
      <c r="B541" s="3" t="s">
        <v>17581</v>
      </c>
      <c r="C541" s="20">
        <v>1613.0</v>
      </c>
      <c r="D541" s="3" t="s">
        <v>18212</v>
      </c>
      <c r="E541" s="3" t="s">
        <v>18264</v>
      </c>
      <c r="F541" s="3" t="s">
        <v>17584</v>
      </c>
      <c r="G541" s="3" t="s">
        <v>16569</v>
      </c>
      <c r="H541" s="3" t="s">
        <v>17585</v>
      </c>
      <c r="I541" s="3" t="s">
        <v>17586</v>
      </c>
      <c r="J541" s="5" t="s">
        <v>19045</v>
      </c>
      <c r="L541" s="3" t="s">
        <v>18233</v>
      </c>
      <c r="O541" s="31">
        <v>46045.39108796296</v>
      </c>
      <c r="P541" s="31">
        <v>46045.451319444444</v>
      </c>
      <c r="Q541" s="31">
        <v>46045.451319444444</v>
      </c>
      <c r="R541" s="3" t="s">
        <v>18215</v>
      </c>
    </row>
    <row r="542">
      <c r="A542" s="3" t="s">
        <v>19046</v>
      </c>
      <c r="B542" s="3" t="s">
        <v>17581</v>
      </c>
      <c r="C542" s="20">
        <v>1630.0</v>
      </c>
      <c r="D542" s="3" t="s">
        <v>18217</v>
      </c>
      <c r="E542" s="3" t="s">
        <v>18249</v>
      </c>
      <c r="F542" s="3" t="s">
        <v>17584</v>
      </c>
      <c r="G542" s="3" t="s">
        <v>16576</v>
      </c>
      <c r="H542" s="3" t="s">
        <v>17585</v>
      </c>
      <c r="I542" s="3" t="s">
        <v>17586</v>
      </c>
      <c r="J542" s="5" t="s">
        <v>19047</v>
      </c>
      <c r="L542" s="3" t="s">
        <v>18233</v>
      </c>
      <c r="O542" s="31">
        <v>46045.40028935185</v>
      </c>
      <c r="P542" s="31">
        <v>46045.44761574074</v>
      </c>
      <c r="Q542" s="31">
        <v>46045.44761574074</v>
      </c>
      <c r="R542" s="3" t="s">
        <v>18220</v>
      </c>
    </row>
    <row r="543">
      <c r="A543" s="3" t="s">
        <v>19048</v>
      </c>
      <c r="B543" s="3" t="s">
        <v>17581</v>
      </c>
      <c r="C543" s="20">
        <v>1631.0</v>
      </c>
      <c r="D543" s="3" t="s">
        <v>18201</v>
      </c>
      <c r="E543" s="3" t="s">
        <v>18252</v>
      </c>
      <c r="F543" s="3" t="s">
        <v>17584</v>
      </c>
      <c r="G543" s="3" t="s">
        <v>16576</v>
      </c>
      <c r="H543" s="3" t="s">
        <v>17585</v>
      </c>
      <c r="I543" s="3" t="s">
        <v>17586</v>
      </c>
      <c r="J543" s="5" t="s">
        <v>19049</v>
      </c>
      <c r="L543" s="3" t="s">
        <v>18233</v>
      </c>
      <c r="O543" s="31">
        <v>46045.4003125</v>
      </c>
      <c r="P543" s="31">
        <v>46045.44835648148</v>
      </c>
      <c r="Q543" s="31">
        <v>46045.44835648148</v>
      </c>
      <c r="R543" s="3" t="s">
        <v>18205</v>
      </c>
    </row>
    <row r="544">
      <c r="A544" s="3" t="s">
        <v>19050</v>
      </c>
      <c r="B544" s="3" t="s">
        <v>17581</v>
      </c>
      <c r="C544" s="20">
        <v>1632.0</v>
      </c>
      <c r="D544" s="3" t="s">
        <v>18222</v>
      </c>
      <c r="E544" s="3" t="s">
        <v>18255</v>
      </c>
      <c r="F544" s="3" t="s">
        <v>17584</v>
      </c>
      <c r="G544" s="3" t="s">
        <v>16565</v>
      </c>
      <c r="H544" s="3" t="s">
        <v>17585</v>
      </c>
      <c r="I544" s="3" t="s">
        <v>17586</v>
      </c>
      <c r="J544" s="5" t="s">
        <v>19051</v>
      </c>
      <c r="L544" s="3" t="s">
        <v>18233</v>
      </c>
      <c r="O544" s="31">
        <v>46045.40033564815</v>
      </c>
      <c r="P544" s="31">
        <v>46045.449108796296</v>
      </c>
      <c r="Q544" s="31">
        <v>46045.449108796296</v>
      </c>
      <c r="R544" s="3" t="s">
        <v>18225</v>
      </c>
    </row>
    <row r="545">
      <c r="A545" s="3" t="s">
        <v>19052</v>
      </c>
      <c r="B545" s="3" t="s">
        <v>17581</v>
      </c>
      <c r="C545" s="20">
        <v>1633.0</v>
      </c>
      <c r="D545" s="3" t="s">
        <v>18227</v>
      </c>
      <c r="E545" s="3" t="s">
        <v>18258</v>
      </c>
      <c r="F545" s="3" t="s">
        <v>17584</v>
      </c>
      <c r="G545" s="3" t="s">
        <v>16565</v>
      </c>
      <c r="H545" s="3" t="s">
        <v>17585</v>
      </c>
      <c r="I545" s="3" t="s">
        <v>17586</v>
      </c>
      <c r="J545" s="5" t="s">
        <v>19053</v>
      </c>
      <c r="L545" s="3" t="s">
        <v>18233</v>
      </c>
      <c r="O545" s="31">
        <v>46045.40037037037</v>
      </c>
      <c r="P545" s="31">
        <v>46045.449849537035</v>
      </c>
      <c r="Q545" s="31">
        <v>46045.449849537035</v>
      </c>
      <c r="R545" s="3" t="s">
        <v>18230</v>
      </c>
    </row>
    <row r="546">
      <c r="A546" s="3" t="s">
        <v>19054</v>
      </c>
      <c r="B546" s="3" t="s">
        <v>17581</v>
      </c>
      <c r="C546" s="20">
        <v>1634.0</v>
      </c>
      <c r="D546" s="3" t="s">
        <v>18207</v>
      </c>
      <c r="E546" s="3" t="s">
        <v>18261</v>
      </c>
      <c r="F546" s="3" t="s">
        <v>17584</v>
      </c>
      <c r="G546" s="3" t="s">
        <v>16569</v>
      </c>
      <c r="H546" s="3" t="s">
        <v>17585</v>
      </c>
      <c r="I546" s="3" t="s">
        <v>17586</v>
      </c>
      <c r="J546" s="5" t="s">
        <v>19055</v>
      </c>
      <c r="L546" s="3" t="s">
        <v>18233</v>
      </c>
      <c r="O546" s="31">
        <v>46045.400405092594</v>
      </c>
      <c r="P546" s="31">
        <v>46045.450590277775</v>
      </c>
      <c r="Q546" s="31">
        <v>46045.450578703705</v>
      </c>
      <c r="R546" s="3" t="s">
        <v>18210</v>
      </c>
    </row>
    <row r="547">
      <c r="A547" s="3" t="s">
        <v>19056</v>
      </c>
      <c r="B547" s="3" t="s">
        <v>17581</v>
      </c>
      <c r="C547" s="20">
        <v>1635.0</v>
      </c>
      <c r="D547" s="3" t="s">
        <v>18212</v>
      </c>
      <c r="E547" s="3" t="s">
        <v>18264</v>
      </c>
      <c r="F547" s="3" t="s">
        <v>17584</v>
      </c>
      <c r="G547" s="3" t="s">
        <v>16569</v>
      </c>
      <c r="H547" s="3" t="s">
        <v>17585</v>
      </c>
      <c r="I547" s="3" t="s">
        <v>17586</v>
      </c>
      <c r="J547" s="5" t="s">
        <v>19057</v>
      </c>
      <c r="L547" s="3" t="s">
        <v>18233</v>
      </c>
      <c r="O547" s="31">
        <v>46045.40043981481</v>
      </c>
      <c r="P547" s="31">
        <v>46045.451319444444</v>
      </c>
      <c r="Q547" s="31">
        <v>46045.451319444444</v>
      </c>
      <c r="R547" s="3" t="s">
        <v>18215</v>
      </c>
    </row>
    <row r="548">
      <c r="A548" s="3" t="s">
        <v>19058</v>
      </c>
      <c r="B548" s="3" t="s">
        <v>17581</v>
      </c>
      <c r="C548" s="20">
        <v>1652.0</v>
      </c>
      <c r="D548" s="3" t="s">
        <v>18217</v>
      </c>
      <c r="E548" s="3" t="s">
        <v>18249</v>
      </c>
      <c r="F548" s="3" t="s">
        <v>17584</v>
      </c>
      <c r="G548" s="3" t="s">
        <v>16576</v>
      </c>
      <c r="H548" s="3" t="s">
        <v>17585</v>
      </c>
      <c r="I548" s="3" t="s">
        <v>17586</v>
      </c>
      <c r="J548" s="5" t="s">
        <v>19059</v>
      </c>
      <c r="L548" s="3" t="s">
        <v>18233</v>
      </c>
      <c r="O548" s="31">
        <v>46045.410532407404</v>
      </c>
      <c r="P548" s="31">
        <v>46045.44762731482</v>
      </c>
      <c r="Q548" s="31">
        <v>46045.44762731482</v>
      </c>
      <c r="R548" s="3" t="s">
        <v>18220</v>
      </c>
    </row>
    <row r="549">
      <c r="A549" s="3" t="s">
        <v>19060</v>
      </c>
      <c r="B549" s="3" t="s">
        <v>17581</v>
      </c>
      <c r="C549" s="20">
        <v>1653.0</v>
      </c>
      <c r="D549" s="3" t="s">
        <v>18201</v>
      </c>
      <c r="E549" s="3" t="s">
        <v>18252</v>
      </c>
      <c r="F549" s="3" t="s">
        <v>17584</v>
      </c>
      <c r="G549" s="3" t="s">
        <v>16576</v>
      </c>
      <c r="H549" s="3" t="s">
        <v>17585</v>
      </c>
      <c r="I549" s="3" t="s">
        <v>17586</v>
      </c>
      <c r="J549" s="5" t="s">
        <v>19061</v>
      </c>
      <c r="L549" s="3" t="s">
        <v>18233</v>
      </c>
      <c r="O549" s="31">
        <v>46045.41055555556</v>
      </c>
      <c r="P549" s="31">
        <v>46045.44836805556</v>
      </c>
      <c r="Q549" s="31">
        <v>46045.44836805556</v>
      </c>
      <c r="R549" s="3" t="s">
        <v>18205</v>
      </c>
    </row>
    <row r="550">
      <c r="A550" s="3" t="s">
        <v>19062</v>
      </c>
      <c r="B550" s="3" t="s">
        <v>17581</v>
      </c>
      <c r="C550" s="20">
        <v>1654.0</v>
      </c>
      <c r="D550" s="3" t="s">
        <v>18222</v>
      </c>
      <c r="E550" s="3" t="s">
        <v>18255</v>
      </c>
      <c r="F550" s="3" t="s">
        <v>17584</v>
      </c>
      <c r="G550" s="3" t="s">
        <v>16565</v>
      </c>
      <c r="H550" s="3" t="s">
        <v>17585</v>
      </c>
      <c r="I550" s="3" t="s">
        <v>17586</v>
      </c>
      <c r="J550" s="5" t="s">
        <v>19063</v>
      </c>
      <c r="L550" s="3" t="s">
        <v>18233</v>
      </c>
      <c r="O550" s="31">
        <v>46045.410578703704</v>
      </c>
      <c r="P550" s="31">
        <v>46045.449120370366</v>
      </c>
      <c r="Q550" s="31">
        <v>46045.449120370366</v>
      </c>
      <c r="R550" s="3" t="s">
        <v>18225</v>
      </c>
    </row>
    <row r="551">
      <c r="A551" s="3" t="s">
        <v>19064</v>
      </c>
      <c r="B551" s="3" t="s">
        <v>17581</v>
      </c>
      <c r="C551" s="20">
        <v>1655.0</v>
      </c>
      <c r="D551" s="3" t="s">
        <v>18227</v>
      </c>
      <c r="E551" s="3" t="s">
        <v>18258</v>
      </c>
      <c r="F551" s="3" t="s">
        <v>17584</v>
      </c>
      <c r="G551" s="3" t="s">
        <v>16565</v>
      </c>
      <c r="H551" s="3" t="s">
        <v>17585</v>
      </c>
      <c r="I551" s="3" t="s">
        <v>17586</v>
      </c>
      <c r="J551" s="5" t="s">
        <v>19065</v>
      </c>
      <c r="L551" s="3" t="s">
        <v>18233</v>
      </c>
      <c r="O551" s="31">
        <v>46045.41060185185</v>
      </c>
      <c r="P551" s="31">
        <v>46045.44986111111</v>
      </c>
      <c r="Q551" s="31">
        <v>46045.44986111111</v>
      </c>
      <c r="R551" s="3" t="s">
        <v>18230</v>
      </c>
    </row>
    <row r="552">
      <c r="A552" s="3" t="s">
        <v>19066</v>
      </c>
      <c r="B552" s="3" t="s">
        <v>17581</v>
      </c>
      <c r="C552" s="20">
        <v>1656.0</v>
      </c>
      <c r="D552" s="3" t="s">
        <v>18207</v>
      </c>
      <c r="E552" s="3" t="s">
        <v>18261</v>
      </c>
      <c r="F552" s="3" t="s">
        <v>17584</v>
      </c>
      <c r="G552" s="3" t="s">
        <v>16569</v>
      </c>
      <c r="H552" s="3" t="s">
        <v>17585</v>
      </c>
      <c r="I552" s="3" t="s">
        <v>17586</v>
      </c>
      <c r="J552" s="5" t="s">
        <v>19067</v>
      </c>
      <c r="L552" s="3" t="s">
        <v>18233</v>
      </c>
      <c r="O552" s="31">
        <v>46045.410625000004</v>
      </c>
      <c r="P552" s="31">
        <v>46045.450590277775</v>
      </c>
      <c r="Q552" s="31">
        <v>46045.450590277775</v>
      </c>
      <c r="R552" s="3" t="s">
        <v>18210</v>
      </c>
    </row>
    <row r="553">
      <c r="A553" s="3" t="s">
        <v>19068</v>
      </c>
      <c r="B553" s="3" t="s">
        <v>17581</v>
      </c>
      <c r="C553" s="20">
        <v>1657.0</v>
      </c>
      <c r="D553" s="3" t="s">
        <v>18212</v>
      </c>
      <c r="E553" s="3" t="s">
        <v>18264</v>
      </c>
      <c r="F553" s="3" t="s">
        <v>17584</v>
      </c>
      <c r="G553" s="3" t="s">
        <v>16569</v>
      </c>
      <c r="H553" s="3" t="s">
        <v>17585</v>
      </c>
      <c r="I553" s="3" t="s">
        <v>17586</v>
      </c>
      <c r="J553" s="5" t="s">
        <v>19069</v>
      </c>
      <c r="L553" s="3" t="s">
        <v>18233</v>
      </c>
      <c r="O553" s="31">
        <v>46045.41064814814</v>
      </c>
      <c r="P553" s="31">
        <v>46045.451331018514</v>
      </c>
      <c r="Q553" s="31">
        <v>46045.451331018514</v>
      </c>
      <c r="R553" s="3" t="s">
        <v>18215</v>
      </c>
    </row>
    <row r="554">
      <c r="A554" s="3" t="s">
        <v>19070</v>
      </c>
      <c r="B554" s="3" t="s">
        <v>17581</v>
      </c>
      <c r="C554" s="20">
        <v>1674.0</v>
      </c>
      <c r="D554" s="3" t="s">
        <v>18217</v>
      </c>
      <c r="E554" s="3" t="s">
        <v>18249</v>
      </c>
      <c r="F554" s="3" t="s">
        <v>17584</v>
      </c>
      <c r="G554" s="3" t="s">
        <v>16576</v>
      </c>
      <c r="H554" s="3" t="s">
        <v>17585</v>
      </c>
      <c r="I554" s="3" t="s">
        <v>17586</v>
      </c>
      <c r="J554" s="5" t="s">
        <v>19071</v>
      </c>
      <c r="L554" s="3" t="s">
        <v>18233</v>
      </c>
      <c r="O554" s="31">
        <v>46045.42113425926</v>
      </c>
      <c r="P554" s="31">
        <v>46045.44763888889</v>
      </c>
      <c r="Q554" s="31">
        <v>46045.44763888889</v>
      </c>
      <c r="R554" s="3" t="s">
        <v>18220</v>
      </c>
    </row>
    <row r="555">
      <c r="A555" s="3" t="s">
        <v>19072</v>
      </c>
      <c r="B555" s="3" t="s">
        <v>17581</v>
      </c>
      <c r="C555" s="20">
        <v>1675.0</v>
      </c>
      <c r="D555" s="3" t="s">
        <v>18201</v>
      </c>
      <c r="E555" s="3" t="s">
        <v>18252</v>
      </c>
      <c r="F555" s="3" t="s">
        <v>17584</v>
      </c>
      <c r="G555" s="3" t="s">
        <v>16576</v>
      </c>
      <c r="H555" s="3" t="s">
        <v>17585</v>
      </c>
      <c r="I555" s="3" t="s">
        <v>17586</v>
      </c>
      <c r="J555" s="5" t="s">
        <v>19073</v>
      </c>
      <c r="L555" s="3" t="s">
        <v>18233</v>
      </c>
      <c r="O555" s="31">
        <v>46045.42115740741</v>
      </c>
      <c r="P555" s="31">
        <v>46045.448379629626</v>
      </c>
      <c r="Q555" s="31">
        <v>46045.448379629626</v>
      </c>
      <c r="R555" s="3" t="s">
        <v>18205</v>
      </c>
    </row>
    <row r="556">
      <c r="A556" s="3" t="s">
        <v>19074</v>
      </c>
      <c r="B556" s="3" t="s">
        <v>17581</v>
      </c>
      <c r="C556" s="20">
        <v>1676.0</v>
      </c>
      <c r="D556" s="3" t="s">
        <v>18222</v>
      </c>
      <c r="E556" s="3" t="s">
        <v>18255</v>
      </c>
      <c r="F556" s="3" t="s">
        <v>17584</v>
      </c>
      <c r="G556" s="3" t="s">
        <v>16565</v>
      </c>
      <c r="H556" s="3" t="s">
        <v>17585</v>
      </c>
      <c r="I556" s="3" t="s">
        <v>17586</v>
      </c>
      <c r="J556" s="5" t="s">
        <v>19075</v>
      </c>
      <c r="L556" s="3" t="s">
        <v>18233</v>
      </c>
      <c r="O556" s="31">
        <v>46045.42118055555</v>
      </c>
      <c r="P556" s="31">
        <v>46045.44913194445</v>
      </c>
      <c r="Q556" s="31">
        <v>46045.44913194445</v>
      </c>
      <c r="R556" s="3" t="s">
        <v>18225</v>
      </c>
    </row>
    <row r="557">
      <c r="A557" s="3" t="s">
        <v>19076</v>
      </c>
      <c r="B557" s="3" t="s">
        <v>17581</v>
      </c>
      <c r="C557" s="20">
        <v>1677.0</v>
      </c>
      <c r="D557" s="3" t="s">
        <v>18227</v>
      </c>
      <c r="E557" s="3" t="s">
        <v>18258</v>
      </c>
      <c r="F557" s="3" t="s">
        <v>17584</v>
      </c>
      <c r="G557" s="3" t="s">
        <v>16565</v>
      </c>
      <c r="H557" s="3" t="s">
        <v>17585</v>
      </c>
      <c r="I557" s="3" t="s">
        <v>17586</v>
      </c>
      <c r="J557" s="5" t="s">
        <v>19077</v>
      </c>
      <c r="L557" s="3" t="s">
        <v>18233</v>
      </c>
      <c r="O557" s="31">
        <v>46045.42120370371</v>
      </c>
      <c r="P557" s="31">
        <v>46045.44986111111</v>
      </c>
      <c r="Q557" s="31">
        <v>46045.44986111111</v>
      </c>
      <c r="R557" s="3" t="s">
        <v>18230</v>
      </c>
    </row>
    <row r="558">
      <c r="A558" s="3" t="s">
        <v>19078</v>
      </c>
      <c r="B558" s="3" t="s">
        <v>17581</v>
      </c>
      <c r="C558" s="20">
        <v>1678.0</v>
      </c>
      <c r="D558" s="3" t="s">
        <v>18207</v>
      </c>
      <c r="E558" s="3" t="s">
        <v>18261</v>
      </c>
      <c r="F558" s="3" t="s">
        <v>17584</v>
      </c>
      <c r="G558" s="3" t="s">
        <v>16569</v>
      </c>
      <c r="H558" s="3" t="s">
        <v>17585</v>
      </c>
      <c r="I558" s="3" t="s">
        <v>17586</v>
      </c>
      <c r="J558" s="5" t="s">
        <v>19079</v>
      </c>
      <c r="L558" s="3" t="s">
        <v>18233</v>
      </c>
      <c r="O558" s="31">
        <v>46045.42122685185</v>
      </c>
      <c r="P558" s="31">
        <v>46045.45060185185</v>
      </c>
      <c r="Q558" s="31">
        <v>46045.45060185185</v>
      </c>
      <c r="R558" s="3" t="s">
        <v>18210</v>
      </c>
    </row>
    <row r="559">
      <c r="A559" s="3" t="s">
        <v>19080</v>
      </c>
      <c r="B559" s="3" t="s">
        <v>17581</v>
      </c>
      <c r="C559" s="20">
        <v>1679.0</v>
      </c>
      <c r="D559" s="3" t="s">
        <v>18212</v>
      </c>
      <c r="E559" s="3" t="s">
        <v>18264</v>
      </c>
      <c r="F559" s="3" t="s">
        <v>17584</v>
      </c>
      <c r="G559" s="3" t="s">
        <v>16569</v>
      </c>
      <c r="H559" s="3" t="s">
        <v>17585</v>
      </c>
      <c r="I559" s="3" t="s">
        <v>17586</v>
      </c>
      <c r="J559" s="5" t="s">
        <v>19081</v>
      </c>
      <c r="L559" s="3" t="s">
        <v>18233</v>
      </c>
      <c r="O559" s="31">
        <v>46045.42125</v>
      </c>
      <c r="P559" s="31">
        <v>46045.4513425926</v>
      </c>
      <c r="Q559" s="31">
        <v>46045.4513425926</v>
      </c>
      <c r="R559" s="3" t="s">
        <v>18215</v>
      </c>
    </row>
    <row r="560">
      <c r="A560" s="3" t="s">
        <v>19082</v>
      </c>
      <c r="B560" s="3" t="s">
        <v>17581</v>
      </c>
      <c r="C560" s="20">
        <v>1696.0</v>
      </c>
      <c r="D560" s="3" t="s">
        <v>18217</v>
      </c>
      <c r="E560" s="3" t="s">
        <v>18249</v>
      </c>
      <c r="F560" s="3" t="s">
        <v>17584</v>
      </c>
      <c r="G560" s="3" t="s">
        <v>16576</v>
      </c>
      <c r="H560" s="3" t="s">
        <v>17585</v>
      </c>
      <c r="I560" s="3" t="s">
        <v>17586</v>
      </c>
      <c r="J560" s="5" t="s">
        <v>19083</v>
      </c>
      <c r="L560" s="3" t="s">
        <v>18233</v>
      </c>
      <c r="O560" s="31">
        <v>46045.431979166664</v>
      </c>
      <c r="P560" s="31">
        <v>46045.447650462964</v>
      </c>
      <c r="Q560" s="31">
        <v>46045.447650462964</v>
      </c>
      <c r="R560" s="3" t="s">
        <v>18220</v>
      </c>
    </row>
    <row r="561">
      <c r="A561" s="3" t="s">
        <v>19084</v>
      </c>
      <c r="B561" s="3" t="s">
        <v>17581</v>
      </c>
      <c r="C561" s="20">
        <v>1697.0</v>
      </c>
      <c r="D561" s="3" t="s">
        <v>18201</v>
      </c>
      <c r="E561" s="3" t="s">
        <v>18252</v>
      </c>
      <c r="F561" s="3" t="s">
        <v>17584</v>
      </c>
      <c r="G561" s="3" t="s">
        <v>16576</v>
      </c>
      <c r="H561" s="3" t="s">
        <v>17585</v>
      </c>
      <c r="I561" s="3" t="s">
        <v>17586</v>
      </c>
      <c r="J561" s="5" t="s">
        <v>19085</v>
      </c>
      <c r="L561" s="3" t="s">
        <v>18233</v>
      </c>
      <c r="O561" s="31">
        <v>46045.43200231482</v>
      </c>
      <c r="P561" s="31">
        <v>46045.4483912037</v>
      </c>
      <c r="Q561" s="31">
        <v>46045.4483912037</v>
      </c>
      <c r="R561" s="3" t="s">
        <v>18205</v>
      </c>
    </row>
    <row r="562">
      <c r="A562" s="3" t="s">
        <v>19086</v>
      </c>
      <c r="B562" s="3" t="s">
        <v>17581</v>
      </c>
      <c r="C562" s="20">
        <v>1698.0</v>
      </c>
      <c r="D562" s="3" t="s">
        <v>18222</v>
      </c>
      <c r="E562" s="3" t="s">
        <v>18255</v>
      </c>
      <c r="F562" s="3" t="s">
        <v>17584</v>
      </c>
      <c r="G562" s="3" t="s">
        <v>16565</v>
      </c>
      <c r="H562" s="3" t="s">
        <v>17585</v>
      </c>
      <c r="I562" s="3" t="s">
        <v>17586</v>
      </c>
      <c r="J562" s="5" t="s">
        <v>19087</v>
      </c>
      <c r="L562" s="3" t="s">
        <v>18233</v>
      </c>
      <c r="O562" s="31">
        <v>46045.432025462964</v>
      </c>
      <c r="P562" s="31">
        <v>46045.44914351852</v>
      </c>
      <c r="Q562" s="31">
        <v>46045.44914351852</v>
      </c>
      <c r="R562" s="3" t="s">
        <v>18225</v>
      </c>
    </row>
    <row r="563">
      <c r="A563" s="3" t="s">
        <v>19088</v>
      </c>
      <c r="B563" s="3" t="s">
        <v>17581</v>
      </c>
      <c r="C563" s="20">
        <v>1699.0</v>
      </c>
      <c r="D563" s="3" t="s">
        <v>18227</v>
      </c>
      <c r="E563" s="3" t="s">
        <v>18258</v>
      </c>
      <c r="F563" s="3" t="s">
        <v>17584</v>
      </c>
      <c r="G563" s="3" t="s">
        <v>16565</v>
      </c>
      <c r="H563" s="3" t="s">
        <v>17585</v>
      </c>
      <c r="I563" s="3" t="s">
        <v>17586</v>
      </c>
      <c r="J563" s="5" t="s">
        <v>19089</v>
      </c>
      <c r="L563" s="3" t="s">
        <v>18233</v>
      </c>
      <c r="O563" s="31">
        <v>46045.43206018519</v>
      </c>
      <c r="P563" s="31">
        <v>46045.44987268519</v>
      </c>
      <c r="Q563" s="31">
        <v>46045.44987268519</v>
      </c>
      <c r="R563" s="3" t="s">
        <v>18230</v>
      </c>
    </row>
    <row r="564">
      <c r="A564" s="3" t="s">
        <v>19090</v>
      </c>
      <c r="B564" s="3" t="s">
        <v>17581</v>
      </c>
      <c r="C564" s="20">
        <v>1700.0</v>
      </c>
      <c r="D564" s="3" t="s">
        <v>18207</v>
      </c>
      <c r="E564" s="3" t="s">
        <v>18261</v>
      </c>
      <c r="F564" s="3" t="s">
        <v>17584</v>
      </c>
      <c r="G564" s="3" t="s">
        <v>16569</v>
      </c>
      <c r="H564" s="3" t="s">
        <v>17585</v>
      </c>
      <c r="I564" s="3" t="s">
        <v>17586</v>
      </c>
      <c r="J564" s="5" t="s">
        <v>19091</v>
      </c>
      <c r="L564" s="3" t="s">
        <v>18233</v>
      </c>
      <c r="O564" s="31">
        <v>46045.43208333333</v>
      </c>
      <c r="P564" s="31">
        <v>46045.45061342593</v>
      </c>
      <c r="Q564" s="31">
        <v>46045.45061342593</v>
      </c>
      <c r="R564" s="3" t="s">
        <v>18210</v>
      </c>
    </row>
    <row r="565">
      <c r="A565" s="3" t="s">
        <v>19092</v>
      </c>
      <c r="B565" s="3" t="s">
        <v>17581</v>
      </c>
      <c r="C565" s="20">
        <v>1701.0</v>
      </c>
      <c r="D565" s="3" t="s">
        <v>18212</v>
      </c>
      <c r="E565" s="3" t="s">
        <v>18264</v>
      </c>
      <c r="F565" s="3" t="s">
        <v>17584</v>
      </c>
      <c r="G565" s="3" t="s">
        <v>16569</v>
      </c>
      <c r="H565" s="3" t="s">
        <v>17585</v>
      </c>
      <c r="I565" s="3" t="s">
        <v>17586</v>
      </c>
      <c r="J565" s="5" t="s">
        <v>19093</v>
      </c>
      <c r="L565" s="3" t="s">
        <v>18233</v>
      </c>
      <c r="O565" s="31">
        <v>46045.432118055556</v>
      </c>
      <c r="P565" s="31">
        <v>46045.45135416667</v>
      </c>
      <c r="Q565" s="31">
        <v>46045.45135416667</v>
      </c>
      <c r="R565" s="3" t="s">
        <v>18215</v>
      </c>
    </row>
    <row r="566">
      <c r="A566" s="3" t="s">
        <v>19094</v>
      </c>
      <c r="B566" s="3" t="s">
        <v>17581</v>
      </c>
      <c r="C566" s="20">
        <v>1716.0</v>
      </c>
      <c r="D566" s="3" t="s">
        <v>18217</v>
      </c>
      <c r="E566" s="3" t="s">
        <v>18249</v>
      </c>
      <c r="F566" s="3" t="s">
        <v>17584</v>
      </c>
      <c r="G566" s="3" t="s">
        <v>16576</v>
      </c>
      <c r="H566" s="3" t="s">
        <v>17585</v>
      </c>
      <c r="I566" s="3" t="s">
        <v>17586</v>
      </c>
      <c r="J566" s="5" t="s">
        <v>19095</v>
      </c>
      <c r="L566" s="3" t="s">
        <v>18233</v>
      </c>
      <c r="O566" s="31">
        <v>46045.44204861111</v>
      </c>
      <c r="P566" s="31">
        <v>46045.44766203704</v>
      </c>
      <c r="Q566" s="31">
        <v>46045.44766203704</v>
      </c>
      <c r="R566" s="3" t="s">
        <v>18220</v>
      </c>
    </row>
    <row r="567">
      <c r="A567" s="3" t="s">
        <v>19096</v>
      </c>
      <c r="B567" s="3" t="s">
        <v>17581</v>
      </c>
      <c r="C567" s="20">
        <v>1717.0</v>
      </c>
      <c r="D567" s="3" t="s">
        <v>18201</v>
      </c>
      <c r="E567" s="3" t="s">
        <v>18252</v>
      </c>
      <c r="F567" s="3" t="s">
        <v>17584</v>
      </c>
      <c r="G567" s="3" t="s">
        <v>16576</v>
      </c>
      <c r="H567" s="3" t="s">
        <v>17585</v>
      </c>
      <c r="I567" s="3" t="s">
        <v>17586</v>
      </c>
      <c r="J567" s="5" t="s">
        <v>19097</v>
      </c>
      <c r="L567" s="3" t="s">
        <v>18233</v>
      </c>
      <c r="M567" s="2"/>
      <c r="N567" s="2"/>
      <c r="O567" s="31">
        <v>46045.44207175926</v>
      </c>
      <c r="P567" s="31">
        <v>46045.44840277778</v>
      </c>
      <c r="Q567" s="31">
        <v>46045.44840277778</v>
      </c>
      <c r="R567" s="3" t="s">
        <v>18205</v>
      </c>
    </row>
    <row r="568">
      <c r="A568" s="3" t="s">
        <v>19098</v>
      </c>
      <c r="B568" s="3" t="s">
        <v>17581</v>
      </c>
      <c r="C568" s="20">
        <v>1718.0</v>
      </c>
      <c r="D568" s="3" t="s">
        <v>18222</v>
      </c>
      <c r="E568" s="3" t="s">
        <v>18255</v>
      </c>
      <c r="F568" s="3" t="s">
        <v>17584</v>
      </c>
      <c r="G568" s="3" t="s">
        <v>16565</v>
      </c>
      <c r="H568" s="3" t="s">
        <v>17585</v>
      </c>
      <c r="I568" s="3" t="s">
        <v>17586</v>
      </c>
      <c r="J568" s="5" t="s">
        <v>19099</v>
      </c>
      <c r="L568" s="3" t="s">
        <v>18233</v>
      </c>
      <c r="M568" s="2"/>
      <c r="N568" s="2"/>
      <c r="O568" s="31">
        <v>46045.44209490741</v>
      </c>
      <c r="P568" s="31">
        <v>46045.44914351852</v>
      </c>
      <c r="Q568" s="31">
        <v>46045.44914351852</v>
      </c>
      <c r="R568" s="3" t="s">
        <v>18225</v>
      </c>
    </row>
    <row r="569">
      <c r="A569" s="3" t="s">
        <v>19100</v>
      </c>
      <c r="B569" s="3" t="s">
        <v>17581</v>
      </c>
      <c r="C569" s="20">
        <v>1719.0</v>
      </c>
      <c r="D569" s="3" t="s">
        <v>18227</v>
      </c>
      <c r="E569" s="3" t="s">
        <v>18258</v>
      </c>
      <c r="F569" s="3" t="s">
        <v>17584</v>
      </c>
      <c r="G569" s="3" t="s">
        <v>16565</v>
      </c>
      <c r="H569" s="3" t="s">
        <v>17585</v>
      </c>
      <c r="I569" s="3" t="s">
        <v>17586</v>
      </c>
      <c r="J569" s="5" t="s">
        <v>19101</v>
      </c>
      <c r="L569" s="3" t="s">
        <v>18233</v>
      </c>
      <c r="M569" s="2"/>
      <c r="N569" s="2"/>
      <c r="O569" s="31">
        <v>46045.44211805555</v>
      </c>
      <c r="P569" s="31">
        <v>46045.44988425926</v>
      </c>
      <c r="Q569" s="31">
        <v>46045.44988425926</v>
      </c>
      <c r="R569" s="3" t="s">
        <v>18230</v>
      </c>
    </row>
    <row r="570">
      <c r="A570" s="3" t="s">
        <v>19102</v>
      </c>
      <c r="B570" s="3" t="s">
        <v>17581</v>
      </c>
      <c r="C570" s="20">
        <v>1720.0</v>
      </c>
      <c r="D570" s="3" t="s">
        <v>18207</v>
      </c>
      <c r="E570" s="3" t="s">
        <v>18261</v>
      </c>
      <c r="F570" s="3" t="s">
        <v>17584</v>
      </c>
      <c r="G570" s="3" t="s">
        <v>16569</v>
      </c>
      <c r="H570" s="3" t="s">
        <v>17585</v>
      </c>
      <c r="I570" s="3" t="s">
        <v>17586</v>
      </c>
      <c r="J570" s="5" t="s">
        <v>19103</v>
      </c>
      <c r="L570" s="3" t="s">
        <v>18233</v>
      </c>
      <c r="M570" s="2"/>
      <c r="N570" s="2"/>
      <c r="O570" s="31">
        <v>46045.442141203705</v>
      </c>
      <c r="P570" s="31">
        <v>46045.450625</v>
      </c>
      <c r="Q570" s="31">
        <v>46045.450625</v>
      </c>
      <c r="R570" s="3" t="s">
        <v>18210</v>
      </c>
    </row>
    <row r="571">
      <c r="A571" s="3" t="s">
        <v>19104</v>
      </c>
      <c r="B571" s="3" t="s">
        <v>17581</v>
      </c>
      <c r="C571" s="20">
        <v>1721.0</v>
      </c>
      <c r="D571" s="3" t="s">
        <v>18212</v>
      </c>
      <c r="E571" s="3" t="s">
        <v>18264</v>
      </c>
      <c r="F571" s="3" t="s">
        <v>17584</v>
      </c>
      <c r="G571" s="3" t="s">
        <v>16569</v>
      </c>
      <c r="H571" s="3" t="s">
        <v>17585</v>
      </c>
      <c r="I571" s="3" t="s">
        <v>17586</v>
      </c>
      <c r="J571" s="5" t="s">
        <v>19105</v>
      </c>
      <c r="L571" s="3" t="s">
        <v>18233</v>
      </c>
      <c r="O571" s="31">
        <v>46045.44216435185</v>
      </c>
      <c r="P571" s="31">
        <v>46045.45136574074</v>
      </c>
      <c r="Q571" s="31">
        <v>46045.45136574074</v>
      </c>
      <c r="R571" s="3" t="s">
        <v>18215</v>
      </c>
    </row>
    <row r="572">
      <c r="A572" s="3" t="s">
        <v>19106</v>
      </c>
      <c r="B572" s="3" t="s">
        <v>17581</v>
      </c>
      <c r="C572" s="20">
        <v>1766.0</v>
      </c>
      <c r="D572" s="3" t="s">
        <v>16596</v>
      </c>
      <c r="E572" s="3" t="s">
        <v>19107</v>
      </c>
      <c r="F572" s="3" t="s">
        <v>19108</v>
      </c>
      <c r="G572" s="3" t="s">
        <v>16576</v>
      </c>
      <c r="H572" s="3" t="s">
        <v>17609</v>
      </c>
      <c r="I572" s="3" t="s">
        <v>17586</v>
      </c>
      <c r="J572" s="5" t="s">
        <v>19109</v>
      </c>
      <c r="L572" s="3" t="s">
        <v>17965</v>
      </c>
      <c r="M572" s="2"/>
      <c r="N572" s="3" t="s">
        <v>220</v>
      </c>
      <c r="O572" s="31">
        <v>46051.683842592596</v>
      </c>
      <c r="P572" s="31">
        <v>46051.683842592596</v>
      </c>
      <c r="Q572" s="33"/>
      <c r="R572" s="3" t="s">
        <v>19110</v>
      </c>
    </row>
    <row r="573">
      <c r="A573" s="3" t="s">
        <v>19111</v>
      </c>
      <c r="B573" s="3" t="s">
        <v>17581</v>
      </c>
      <c r="C573" s="20">
        <v>1767.0</v>
      </c>
      <c r="D573" s="3" t="s">
        <v>16599</v>
      </c>
      <c r="E573" s="3" t="s">
        <v>19112</v>
      </c>
      <c r="F573" s="3" t="s">
        <v>19108</v>
      </c>
      <c r="G573" s="3" t="s">
        <v>16569</v>
      </c>
      <c r="H573" s="3" t="s">
        <v>17609</v>
      </c>
      <c r="I573" s="3" t="s">
        <v>17586</v>
      </c>
      <c r="J573" s="5" t="s">
        <v>19113</v>
      </c>
      <c r="L573" s="3" t="s">
        <v>17965</v>
      </c>
      <c r="M573" s="2"/>
      <c r="N573" s="3" t="s">
        <v>220</v>
      </c>
      <c r="O573" s="31">
        <v>46051.68386574074</v>
      </c>
      <c r="P573" s="31">
        <v>46051.68386574074</v>
      </c>
      <c r="Q573" s="33"/>
      <c r="R573" s="3" t="s">
        <v>19114</v>
      </c>
    </row>
    <row r="574">
      <c r="A574" s="3" t="s">
        <v>19115</v>
      </c>
      <c r="B574" s="3" t="s">
        <v>17581</v>
      </c>
      <c r="C574" s="20">
        <v>1772.0</v>
      </c>
      <c r="D574" s="3" t="s">
        <v>16615</v>
      </c>
      <c r="E574" s="3" t="s">
        <v>19116</v>
      </c>
      <c r="F574" s="3" t="s">
        <v>19108</v>
      </c>
      <c r="G574" s="3" t="s">
        <v>16569</v>
      </c>
      <c r="H574" s="3" t="s">
        <v>17609</v>
      </c>
      <c r="I574" s="3" t="s">
        <v>17586</v>
      </c>
      <c r="J574" s="5" t="s">
        <v>19117</v>
      </c>
      <c r="L574" s="3" t="s">
        <v>17689</v>
      </c>
      <c r="M574" s="2"/>
      <c r="N574" s="3" t="s">
        <v>138</v>
      </c>
      <c r="O574" s="31">
        <v>46052.5516087963</v>
      </c>
      <c r="P574" s="31">
        <v>46052.5516087963</v>
      </c>
      <c r="Q574" s="33"/>
      <c r="R574" s="3" t="s">
        <v>19118</v>
      </c>
    </row>
    <row r="575">
      <c r="A575" s="3" t="s">
        <v>19119</v>
      </c>
      <c r="B575" s="3" t="s">
        <v>17581</v>
      </c>
      <c r="C575" s="20">
        <v>1774.0</v>
      </c>
      <c r="D575" s="3" t="s">
        <v>16621</v>
      </c>
      <c r="E575" s="3" t="s">
        <v>19120</v>
      </c>
      <c r="F575" s="3" t="s">
        <v>19108</v>
      </c>
      <c r="G575" s="3" t="s">
        <v>16569</v>
      </c>
      <c r="H575" s="3" t="s">
        <v>17609</v>
      </c>
      <c r="I575" s="3" t="s">
        <v>17586</v>
      </c>
      <c r="J575" s="5" t="s">
        <v>19121</v>
      </c>
      <c r="L575" s="3" t="s">
        <v>18233</v>
      </c>
      <c r="M575" s="2"/>
      <c r="N575" s="2"/>
      <c r="O575" s="31">
        <v>46056.444293981476</v>
      </c>
      <c r="P575" s="31">
        <v>46056.444293981476</v>
      </c>
      <c r="Q575" s="33"/>
      <c r="R575" s="3" t="s">
        <v>19122</v>
      </c>
    </row>
    <row r="576">
      <c r="A576" s="3" t="s">
        <v>19123</v>
      </c>
      <c r="B576" s="3" t="s">
        <v>17581</v>
      </c>
      <c r="C576" s="20">
        <v>1775.0</v>
      </c>
      <c r="D576" s="3" t="s">
        <v>16624</v>
      </c>
      <c r="E576" s="3" t="s">
        <v>19124</v>
      </c>
      <c r="F576" s="3" t="s">
        <v>19108</v>
      </c>
      <c r="G576" s="3" t="s">
        <v>16607</v>
      </c>
      <c r="H576" s="3" t="s">
        <v>17609</v>
      </c>
      <c r="I576" s="3" t="s">
        <v>17586</v>
      </c>
      <c r="J576" s="5" t="s">
        <v>19125</v>
      </c>
      <c r="L576" s="3" t="s">
        <v>18233</v>
      </c>
      <c r="M576" s="2"/>
      <c r="N576" s="2"/>
      <c r="O576" s="31">
        <v>46056.44431712963</v>
      </c>
      <c r="P576" s="31">
        <v>46056.44431712963</v>
      </c>
      <c r="Q576" s="33"/>
      <c r="R576" s="3" t="s">
        <v>19126</v>
      </c>
    </row>
    <row r="577">
      <c r="A577" s="3" t="s">
        <v>19127</v>
      </c>
      <c r="B577" s="3" t="s">
        <v>17581</v>
      </c>
      <c r="C577" s="20">
        <v>1776.0</v>
      </c>
      <c r="D577" s="3" t="s">
        <v>16627</v>
      </c>
      <c r="E577" s="3" t="s">
        <v>19128</v>
      </c>
      <c r="F577" s="3" t="s">
        <v>19108</v>
      </c>
      <c r="G577" s="3" t="s">
        <v>16569</v>
      </c>
      <c r="H577" s="3" t="s">
        <v>17609</v>
      </c>
      <c r="I577" s="3" t="s">
        <v>17586</v>
      </c>
      <c r="J577" s="5" t="s">
        <v>19129</v>
      </c>
      <c r="L577" s="3" t="s">
        <v>18233</v>
      </c>
      <c r="M577" s="2"/>
      <c r="N577" s="2"/>
      <c r="O577" s="31">
        <v>46056.444340277776</v>
      </c>
      <c r="P577" s="31">
        <v>46056.444340277776</v>
      </c>
      <c r="Q577" s="33"/>
      <c r="R577" s="3" t="s">
        <v>19130</v>
      </c>
    </row>
    <row r="578">
      <c r="A578" s="3" t="s">
        <v>19131</v>
      </c>
      <c r="B578" s="3" t="s">
        <v>17581</v>
      </c>
      <c r="C578" s="20">
        <v>1781.0</v>
      </c>
      <c r="D578" s="3" t="s">
        <v>16642</v>
      </c>
      <c r="E578" s="3" t="s">
        <v>19132</v>
      </c>
      <c r="F578" s="3" t="s">
        <v>19108</v>
      </c>
      <c r="G578" s="3" t="s">
        <v>16569</v>
      </c>
      <c r="H578" s="3" t="s">
        <v>17609</v>
      </c>
      <c r="I578" s="3" t="s">
        <v>17586</v>
      </c>
      <c r="J578" s="5" t="s">
        <v>19133</v>
      </c>
      <c r="L578" s="3" t="s">
        <v>17689</v>
      </c>
      <c r="M578" s="2"/>
      <c r="N578" s="3" t="s">
        <v>138</v>
      </c>
      <c r="O578" s="31">
        <v>46056.51314814815</v>
      </c>
      <c r="P578" s="31">
        <v>46056.51314814815</v>
      </c>
      <c r="Q578" s="33"/>
      <c r="R578" s="3" t="s">
        <v>19134</v>
      </c>
    </row>
    <row r="579">
      <c r="A579" s="3" t="s">
        <v>19135</v>
      </c>
      <c r="B579" s="3" t="s">
        <v>17581</v>
      </c>
      <c r="C579" s="20">
        <v>1869.0</v>
      </c>
      <c r="D579" s="3" t="s">
        <v>16903</v>
      </c>
      <c r="E579" s="3" t="s">
        <v>19136</v>
      </c>
      <c r="F579" s="3" t="s">
        <v>17584</v>
      </c>
      <c r="G579" s="3" t="s">
        <v>16607</v>
      </c>
      <c r="H579" s="3" t="s">
        <v>17585</v>
      </c>
      <c r="I579" s="3" t="s">
        <v>17586</v>
      </c>
      <c r="J579" s="5" t="s">
        <v>19137</v>
      </c>
      <c r="L579" s="3" t="s">
        <v>17611</v>
      </c>
      <c r="M579" s="2"/>
      <c r="N579" s="3" t="s">
        <v>440</v>
      </c>
      <c r="O579" s="31">
        <v>46071.638194444444</v>
      </c>
      <c r="P579" s="31">
        <v>46071.68162037037</v>
      </c>
      <c r="Q579" s="31">
        <v>46071.68162037037</v>
      </c>
      <c r="R579" s="3" t="s">
        <v>19138</v>
      </c>
    </row>
    <row r="580">
      <c r="A580" s="3" t="s">
        <v>19139</v>
      </c>
      <c r="B580" s="3" t="s">
        <v>17581</v>
      </c>
      <c r="C580" s="20">
        <v>1785.0</v>
      </c>
      <c r="D580" s="3" t="s">
        <v>16654</v>
      </c>
      <c r="E580" s="3" t="s">
        <v>19140</v>
      </c>
      <c r="F580" s="3" t="s">
        <v>17584</v>
      </c>
      <c r="G580" s="3" t="s">
        <v>16565</v>
      </c>
      <c r="H580" s="3" t="s">
        <v>17585</v>
      </c>
      <c r="I580" s="3" t="s">
        <v>17586</v>
      </c>
      <c r="J580" s="5" t="s">
        <v>19141</v>
      </c>
      <c r="L580" s="3" t="s">
        <v>17611</v>
      </c>
      <c r="M580" s="2"/>
      <c r="N580" s="3" t="s">
        <v>440</v>
      </c>
      <c r="O580" s="31">
        <v>46056.54752314815</v>
      </c>
      <c r="P580" s="31">
        <v>46063.61226851852</v>
      </c>
      <c r="Q580" s="31">
        <v>46063.61226851852</v>
      </c>
      <c r="R580" s="3" t="s">
        <v>19142</v>
      </c>
    </row>
    <row r="581">
      <c r="A581" s="3" t="s">
        <v>19143</v>
      </c>
      <c r="B581" s="3" t="s">
        <v>17581</v>
      </c>
      <c r="C581" s="20">
        <v>1868.0</v>
      </c>
      <c r="D581" s="3" t="s">
        <v>16900</v>
      </c>
      <c r="E581" s="3" t="s">
        <v>19144</v>
      </c>
      <c r="F581" s="3" t="s">
        <v>17584</v>
      </c>
      <c r="G581" s="3" t="s">
        <v>16607</v>
      </c>
      <c r="H581" s="3" t="s">
        <v>17585</v>
      </c>
      <c r="I581" s="3" t="s">
        <v>17586</v>
      </c>
      <c r="J581" s="5" t="s">
        <v>19145</v>
      </c>
      <c r="L581" s="3" t="s">
        <v>17611</v>
      </c>
      <c r="M581" s="2"/>
      <c r="N581" s="3" t="s">
        <v>440</v>
      </c>
      <c r="O581" s="31">
        <v>46071.6381712963</v>
      </c>
      <c r="P581" s="31">
        <v>46071.681493055556</v>
      </c>
      <c r="Q581" s="31">
        <v>46071.681493055556</v>
      </c>
      <c r="R581" s="3" t="s">
        <v>19146</v>
      </c>
    </row>
    <row r="582">
      <c r="A582" s="3" t="s">
        <v>19147</v>
      </c>
      <c r="B582" s="3" t="s">
        <v>17581</v>
      </c>
      <c r="C582" s="20">
        <v>1786.0</v>
      </c>
      <c r="D582" s="3" t="s">
        <v>16657</v>
      </c>
      <c r="E582" s="3" t="s">
        <v>19148</v>
      </c>
      <c r="F582" s="3" t="s">
        <v>19108</v>
      </c>
      <c r="G582" s="3" t="s">
        <v>16569</v>
      </c>
      <c r="H582" s="3" t="s">
        <v>17609</v>
      </c>
      <c r="I582" s="3" t="s">
        <v>17586</v>
      </c>
      <c r="J582" s="5" t="s">
        <v>19149</v>
      </c>
      <c r="L582" s="3" t="s">
        <v>18233</v>
      </c>
      <c r="M582" s="2"/>
      <c r="N582" s="2"/>
      <c r="O582" s="31">
        <v>46056.54754629629</v>
      </c>
      <c r="P582" s="31">
        <v>46056.54754629629</v>
      </c>
      <c r="Q582" s="33"/>
      <c r="R582" s="3" t="s">
        <v>19150</v>
      </c>
    </row>
    <row r="583">
      <c r="A583" s="3" t="s">
        <v>19151</v>
      </c>
      <c r="B583" s="3" t="s">
        <v>17581</v>
      </c>
      <c r="C583" s="20">
        <v>1789.0</v>
      </c>
      <c r="D583" s="3" t="s">
        <v>16666</v>
      </c>
      <c r="E583" s="3" t="s">
        <v>19152</v>
      </c>
      <c r="F583" s="3" t="s">
        <v>19108</v>
      </c>
      <c r="G583" s="3" t="s">
        <v>16569</v>
      </c>
      <c r="H583" s="3" t="s">
        <v>17609</v>
      </c>
      <c r="I583" s="3" t="s">
        <v>17586</v>
      </c>
      <c r="J583" s="5" t="s">
        <v>19153</v>
      </c>
      <c r="L583" s="3" t="s">
        <v>18233</v>
      </c>
      <c r="M583" s="2"/>
      <c r="N583" s="2"/>
      <c r="O583" s="31">
        <v>46056.58918981481</v>
      </c>
      <c r="P583" s="31">
        <v>46056.58918981481</v>
      </c>
      <c r="Q583" s="33"/>
      <c r="R583" s="3" t="s">
        <v>19154</v>
      </c>
    </row>
    <row r="584">
      <c r="A584" s="3" t="s">
        <v>19155</v>
      </c>
      <c r="B584" s="3" t="s">
        <v>17581</v>
      </c>
      <c r="C584" s="20">
        <v>1790.0</v>
      </c>
      <c r="D584" s="3" t="s">
        <v>16669</v>
      </c>
      <c r="E584" s="3" t="s">
        <v>19156</v>
      </c>
      <c r="F584" s="3" t="s">
        <v>17584</v>
      </c>
      <c r="G584" s="3" t="s">
        <v>16565</v>
      </c>
      <c r="H584" s="3" t="s">
        <v>17585</v>
      </c>
      <c r="I584" s="3" t="s">
        <v>17586</v>
      </c>
      <c r="J584" s="5" t="s">
        <v>19157</v>
      </c>
      <c r="L584" s="3" t="s">
        <v>19158</v>
      </c>
      <c r="M584" s="2"/>
      <c r="N584" s="3" t="s">
        <v>888</v>
      </c>
      <c r="O584" s="31">
        <v>46056.6283912037</v>
      </c>
      <c r="P584" s="31">
        <v>46056.637511574074</v>
      </c>
      <c r="Q584" s="31">
        <v>46056.637511574074</v>
      </c>
      <c r="R584" s="3" t="s">
        <v>19159</v>
      </c>
    </row>
    <row r="585">
      <c r="A585" s="3" t="s">
        <v>19160</v>
      </c>
      <c r="B585" s="3" t="s">
        <v>17581</v>
      </c>
      <c r="C585" s="20">
        <v>1791.0</v>
      </c>
      <c r="D585" s="3" t="s">
        <v>16672</v>
      </c>
      <c r="E585" s="3" t="s">
        <v>19161</v>
      </c>
      <c r="F585" s="3" t="s">
        <v>17584</v>
      </c>
      <c r="G585" s="3" t="s">
        <v>16569</v>
      </c>
      <c r="H585" s="3" t="s">
        <v>17585</v>
      </c>
      <c r="I585" s="3" t="s">
        <v>17586</v>
      </c>
      <c r="J585" s="5" t="s">
        <v>19162</v>
      </c>
      <c r="L585" s="3" t="s">
        <v>19158</v>
      </c>
      <c r="M585" s="2"/>
      <c r="N585" s="3" t="s">
        <v>888</v>
      </c>
      <c r="O585" s="31">
        <v>46056.62841435186</v>
      </c>
      <c r="P585" s="31">
        <v>46056.637511574074</v>
      </c>
      <c r="Q585" s="31">
        <v>46056.637511574074</v>
      </c>
      <c r="R585" s="3" t="s">
        <v>19163</v>
      </c>
    </row>
    <row r="586">
      <c r="A586" s="3" t="s">
        <v>19164</v>
      </c>
      <c r="B586" s="3" t="s">
        <v>17581</v>
      </c>
      <c r="C586" s="20">
        <v>1795.0</v>
      </c>
      <c r="D586" s="3" t="s">
        <v>16684</v>
      </c>
      <c r="E586" s="3" t="s">
        <v>19165</v>
      </c>
      <c r="F586" s="3" t="s">
        <v>19108</v>
      </c>
      <c r="G586" s="3" t="s">
        <v>16565</v>
      </c>
      <c r="H586" s="3" t="s">
        <v>17609</v>
      </c>
      <c r="I586" s="3" t="s">
        <v>17586</v>
      </c>
      <c r="J586" s="5" t="s">
        <v>19166</v>
      </c>
      <c r="L586" s="3" t="s">
        <v>17748</v>
      </c>
      <c r="M586" s="2"/>
      <c r="N586" s="3" t="s">
        <v>360</v>
      </c>
      <c r="O586" s="31">
        <v>46057.46420138889</v>
      </c>
      <c r="P586" s="31">
        <v>46057.46420138889</v>
      </c>
      <c r="Q586" s="33"/>
      <c r="R586" s="3" t="s">
        <v>19167</v>
      </c>
    </row>
    <row r="587">
      <c r="A587" s="3" t="s">
        <v>19168</v>
      </c>
      <c r="B587" s="3" t="s">
        <v>17581</v>
      </c>
      <c r="C587" s="20">
        <v>1801.0</v>
      </c>
      <c r="D587" s="3" t="s">
        <v>16702</v>
      </c>
      <c r="E587" s="3" t="s">
        <v>19169</v>
      </c>
      <c r="F587" s="3" t="s">
        <v>17584</v>
      </c>
      <c r="G587" s="3" t="s">
        <v>16565</v>
      </c>
      <c r="H587" s="3" t="s">
        <v>17585</v>
      </c>
      <c r="I587" s="3" t="s">
        <v>17586</v>
      </c>
      <c r="J587" s="5" t="s">
        <v>19170</v>
      </c>
      <c r="L587" s="3" t="s">
        <v>17997</v>
      </c>
      <c r="M587" s="2"/>
      <c r="N587" s="3" t="s">
        <v>553</v>
      </c>
      <c r="O587" s="31">
        <v>46057.48190972222</v>
      </c>
      <c r="P587" s="31">
        <v>46057.624756944446</v>
      </c>
      <c r="Q587" s="31">
        <v>46057.624756944446</v>
      </c>
      <c r="R587" s="3" t="s">
        <v>19171</v>
      </c>
    </row>
    <row r="588">
      <c r="A588" s="3" t="s">
        <v>19172</v>
      </c>
      <c r="B588" s="3" t="s">
        <v>17581</v>
      </c>
      <c r="C588" s="20">
        <v>1798.0</v>
      </c>
      <c r="D588" s="3" t="s">
        <v>16693</v>
      </c>
      <c r="E588" s="3" t="s">
        <v>19173</v>
      </c>
      <c r="F588" s="3" t="s">
        <v>17584</v>
      </c>
      <c r="G588" s="3" t="s">
        <v>16565</v>
      </c>
      <c r="H588" s="3" t="s">
        <v>17585</v>
      </c>
      <c r="I588" s="3" t="s">
        <v>17586</v>
      </c>
      <c r="J588" s="5" t="s">
        <v>19174</v>
      </c>
      <c r="L588" s="3" t="s">
        <v>17997</v>
      </c>
      <c r="M588" s="2"/>
      <c r="N588" s="3" t="s">
        <v>553</v>
      </c>
      <c r="O588" s="31">
        <v>46057.48185185185</v>
      </c>
      <c r="P588" s="31">
        <v>46057.63319444444</v>
      </c>
      <c r="Q588" s="31">
        <v>46057.63319444444</v>
      </c>
      <c r="R588" s="3" t="s">
        <v>19175</v>
      </c>
    </row>
    <row r="589">
      <c r="A589" s="3" t="s">
        <v>19176</v>
      </c>
      <c r="B589" s="3" t="s">
        <v>17581</v>
      </c>
      <c r="C589" s="20">
        <v>1818.0</v>
      </c>
      <c r="D589" s="3" t="s">
        <v>16753</v>
      </c>
      <c r="E589" s="3" t="s">
        <v>19177</v>
      </c>
      <c r="F589" s="3" t="s">
        <v>17584</v>
      </c>
      <c r="G589" s="3" t="s">
        <v>16576</v>
      </c>
      <c r="H589" s="3" t="s">
        <v>17585</v>
      </c>
      <c r="I589" s="3" t="s">
        <v>17586</v>
      </c>
      <c r="J589" s="5" t="s">
        <v>19178</v>
      </c>
      <c r="L589" s="3" t="s">
        <v>19179</v>
      </c>
      <c r="M589" s="2"/>
      <c r="N589" s="3" t="s">
        <v>584</v>
      </c>
      <c r="O589" s="31">
        <v>46058.48407407408</v>
      </c>
      <c r="P589" s="31">
        <v>46058.69311342592</v>
      </c>
      <c r="Q589" s="31">
        <v>46058.69311342592</v>
      </c>
      <c r="R589" s="3" t="s">
        <v>19180</v>
      </c>
    </row>
    <row r="590">
      <c r="A590" s="3" t="s">
        <v>19181</v>
      </c>
      <c r="B590" s="3" t="s">
        <v>17581</v>
      </c>
      <c r="C590" s="20">
        <v>1811.0</v>
      </c>
      <c r="D590" s="3" t="s">
        <v>16732</v>
      </c>
      <c r="E590" s="3" t="s">
        <v>19182</v>
      </c>
      <c r="F590" s="3" t="s">
        <v>17584</v>
      </c>
      <c r="G590" s="3" t="s">
        <v>16565</v>
      </c>
      <c r="H590" s="3" t="s">
        <v>17585</v>
      </c>
      <c r="I590" s="3" t="s">
        <v>17586</v>
      </c>
      <c r="J590" s="5" t="s">
        <v>19183</v>
      </c>
      <c r="L590" s="3" t="s">
        <v>19179</v>
      </c>
      <c r="M590" s="2"/>
      <c r="N590" s="3" t="s">
        <v>584</v>
      </c>
      <c r="O590" s="31">
        <v>46057.87476851852</v>
      </c>
      <c r="P590" s="31">
        <v>46058.69331018519</v>
      </c>
      <c r="Q590" s="31">
        <v>46058.693298611106</v>
      </c>
      <c r="R590" s="3" t="s">
        <v>19184</v>
      </c>
    </row>
    <row r="591">
      <c r="A591" s="3" t="s">
        <v>19185</v>
      </c>
      <c r="B591" s="3" t="s">
        <v>17581</v>
      </c>
      <c r="C591" s="20">
        <v>1817.0</v>
      </c>
      <c r="D591" s="3" t="s">
        <v>16750</v>
      </c>
      <c r="E591" s="3" t="s">
        <v>19186</v>
      </c>
      <c r="F591" s="3" t="s">
        <v>17584</v>
      </c>
      <c r="G591" s="3" t="s">
        <v>16565</v>
      </c>
      <c r="H591" s="3" t="s">
        <v>17585</v>
      </c>
      <c r="I591" s="3" t="s">
        <v>17586</v>
      </c>
      <c r="J591" s="5" t="s">
        <v>19187</v>
      </c>
      <c r="L591" s="3" t="s">
        <v>19179</v>
      </c>
      <c r="M591" s="2"/>
      <c r="N591" s="3" t="s">
        <v>584</v>
      </c>
      <c r="O591" s="31">
        <v>46058.48405092592</v>
      </c>
      <c r="P591" s="31">
        <v>46058.694375</v>
      </c>
      <c r="Q591" s="31">
        <v>46058.694375</v>
      </c>
      <c r="R591" s="3" t="s">
        <v>19188</v>
      </c>
    </row>
    <row r="592">
      <c r="A592" s="3" t="s">
        <v>19189</v>
      </c>
      <c r="B592" s="3" t="s">
        <v>17581</v>
      </c>
      <c r="C592" s="20">
        <v>1822.0</v>
      </c>
      <c r="D592" s="3" t="s">
        <v>16765</v>
      </c>
      <c r="E592" s="3" t="s">
        <v>19190</v>
      </c>
      <c r="F592" s="3" t="s">
        <v>17584</v>
      </c>
      <c r="G592" s="3" t="s">
        <v>16565</v>
      </c>
      <c r="H592" s="3" t="s">
        <v>17585</v>
      </c>
      <c r="I592" s="3" t="s">
        <v>17586</v>
      </c>
      <c r="J592" s="5" t="s">
        <v>19191</v>
      </c>
      <c r="L592" s="3" t="s">
        <v>19179</v>
      </c>
      <c r="M592" s="2"/>
      <c r="N592" s="3" t="s">
        <v>584</v>
      </c>
      <c r="O592" s="31">
        <v>46058.504282407404</v>
      </c>
      <c r="P592" s="31">
        <v>46058.694513888884</v>
      </c>
      <c r="Q592" s="31">
        <v>46058.694513888884</v>
      </c>
      <c r="R592" s="3" t="s">
        <v>19192</v>
      </c>
    </row>
    <row r="593">
      <c r="A593" s="3" t="s">
        <v>19193</v>
      </c>
      <c r="B593" s="3" t="s">
        <v>17581</v>
      </c>
      <c r="C593" s="20">
        <v>1820.0</v>
      </c>
      <c r="D593" s="3" t="s">
        <v>16759</v>
      </c>
      <c r="E593" s="3" t="s">
        <v>19194</v>
      </c>
      <c r="F593" s="3" t="s">
        <v>17584</v>
      </c>
      <c r="G593" s="3" t="s">
        <v>16569</v>
      </c>
      <c r="H593" s="3" t="s">
        <v>17585</v>
      </c>
      <c r="I593" s="3" t="s">
        <v>17586</v>
      </c>
      <c r="J593" s="5" t="s">
        <v>19195</v>
      </c>
      <c r="L593" s="3" t="s">
        <v>19179</v>
      </c>
      <c r="M593" s="2"/>
      <c r="N593" s="3" t="s">
        <v>584</v>
      </c>
      <c r="O593" s="31">
        <v>46058.48412037037</v>
      </c>
      <c r="P593" s="31">
        <v>46058.69466435185</v>
      </c>
      <c r="Q593" s="31">
        <v>46058.69466435185</v>
      </c>
      <c r="R593" s="3" t="s">
        <v>19196</v>
      </c>
    </row>
    <row r="594">
      <c r="A594" s="3" t="s">
        <v>19197</v>
      </c>
      <c r="B594" s="3" t="s">
        <v>17581</v>
      </c>
      <c r="C594" s="20">
        <v>1821.0</v>
      </c>
      <c r="D594" s="3" t="s">
        <v>16762</v>
      </c>
      <c r="E594" s="3" t="s">
        <v>19198</v>
      </c>
      <c r="F594" s="3" t="s">
        <v>17584</v>
      </c>
      <c r="G594" s="3" t="s">
        <v>16569</v>
      </c>
      <c r="H594" s="3" t="s">
        <v>17585</v>
      </c>
      <c r="I594" s="3" t="s">
        <v>17586</v>
      </c>
      <c r="J594" s="5" t="s">
        <v>19199</v>
      </c>
      <c r="L594" s="3" t="s">
        <v>19179</v>
      </c>
      <c r="M594" s="2"/>
      <c r="N594" s="3" t="s">
        <v>584</v>
      </c>
      <c r="O594" s="31">
        <v>46058.48414351852</v>
      </c>
      <c r="P594" s="31">
        <v>46058.69469907407</v>
      </c>
      <c r="Q594" s="31">
        <v>46058.69469907407</v>
      </c>
      <c r="R594" s="3" t="s">
        <v>19200</v>
      </c>
    </row>
    <row r="595">
      <c r="A595" s="3" t="s">
        <v>19201</v>
      </c>
      <c r="B595" s="3" t="s">
        <v>17581</v>
      </c>
      <c r="C595" s="20">
        <v>1823.0</v>
      </c>
      <c r="D595" s="3" t="s">
        <v>16768</v>
      </c>
      <c r="E595" s="3" t="s">
        <v>19202</v>
      </c>
      <c r="F595" s="3" t="s">
        <v>19108</v>
      </c>
      <c r="G595" s="3" t="s">
        <v>16569</v>
      </c>
      <c r="H595" s="3" t="s">
        <v>17609</v>
      </c>
      <c r="I595" s="3" t="s">
        <v>17586</v>
      </c>
      <c r="J595" s="5" t="s">
        <v>19203</v>
      </c>
      <c r="L595" s="3" t="s">
        <v>17748</v>
      </c>
      <c r="M595" s="2"/>
      <c r="N595" s="3" t="s">
        <v>360</v>
      </c>
      <c r="O595" s="31">
        <v>46058.50430555556</v>
      </c>
      <c r="P595" s="31">
        <v>46058.50430555556</v>
      </c>
      <c r="Q595" s="33"/>
      <c r="R595" s="3" t="s">
        <v>19204</v>
      </c>
    </row>
    <row r="596">
      <c r="A596" s="3" t="s">
        <v>19205</v>
      </c>
      <c r="B596" s="3" t="s">
        <v>17581</v>
      </c>
      <c r="C596" s="20">
        <v>1834.0</v>
      </c>
      <c r="D596" s="3" t="s">
        <v>16801</v>
      </c>
      <c r="E596" s="3" t="s">
        <v>19206</v>
      </c>
      <c r="F596" s="3" t="s">
        <v>19108</v>
      </c>
      <c r="G596" s="3" t="s">
        <v>16569</v>
      </c>
      <c r="H596" s="3" t="s">
        <v>17609</v>
      </c>
      <c r="I596" s="3" t="s">
        <v>17586</v>
      </c>
      <c r="J596" s="5" t="s">
        <v>19207</v>
      </c>
      <c r="L596" s="3" t="s">
        <v>17865</v>
      </c>
      <c r="M596" s="2"/>
      <c r="N596" s="3" t="s">
        <v>529</v>
      </c>
      <c r="O596" s="31">
        <v>46059.44855324074</v>
      </c>
      <c r="P596" s="31">
        <v>46059.44855324074</v>
      </c>
      <c r="Q596" s="33"/>
      <c r="R596" s="3" t="s">
        <v>19208</v>
      </c>
    </row>
    <row r="597">
      <c r="A597" s="3" t="s">
        <v>19209</v>
      </c>
      <c r="B597" s="3" t="s">
        <v>17581</v>
      </c>
      <c r="C597" s="20">
        <v>1835.0</v>
      </c>
      <c r="D597" s="3" t="s">
        <v>16804</v>
      </c>
      <c r="E597" s="3" t="s">
        <v>19210</v>
      </c>
      <c r="F597" s="3" t="s">
        <v>19108</v>
      </c>
      <c r="G597" s="3" t="s">
        <v>16565</v>
      </c>
      <c r="H597" s="3" t="s">
        <v>17609</v>
      </c>
      <c r="I597" s="3" t="s">
        <v>17586</v>
      </c>
      <c r="J597" s="5" t="s">
        <v>19211</v>
      </c>
      <c r="L597" s="3" t="s">
        <v>17997</v>
      </c>
      <c r="M597" s="2"/>
      <c r="N597" s="3" t="s">
        <v>553</v>
      </c>
      <c r="O597" s="31">
        <v>46059.48354166667</v>
      </c>
      <c r="P597" s="31">
        <v>46059.48354166667</v>
      </c>
      <c r="Q597" s="33"/>
      <c r="R597" s="3" t="s">
        <v>19212</v>
      </c>
    </row>
    <row r="598">
      <c r="A598" s="3" t="s">
        <v>19213</v>
      </c>
      <c r="B598" s="3" t="s">
        <v>17581</v>
      </c>
      <c r="C598" s="20">
        <v>1836.0</v>
      </c>
      <c r="D598" s="3" t="s">
        <v>16807</v>
      </c>
      <c r="E598" s="3" t="s">
        <v>19214</v>
      </c>
      <c r="F598" s="3" t="s">
        <v>19108</v>
      </c>
      <c r="G598" s="3" t="s">
        <v>16607</v>
      </c>
      <c r="H598" s="3" t="s">
        <v>17609</v>
      </c>
      <c r="I598" s="3" t="s">
        <v>17586</v>
      </c>
      <c r="J598" s="5" t="s">
        <v>19215</v>
      </c>
      <c r="L598" s="3" t="s">
        <v>17997</v>
      </c>
      <c r="M598" s="2"/>
      <c r="N598" s="3" t="s">
        <v>553</v>
      </c>
      <c r="O598" s="31">
        <v>46059.483553240745</v>
      </c>
      <c r="P598" s="31">
        <v>46059.483553240745</v>
      </c>
      <c r="Q598" s="33"/>
      <c r="R598" s="3" t="s">
        <v>19216</v>
      </c>
    </row>
    <row r="599">
      <c r="A599" s="3" t="s">
        <v>19217</v>
      </c>
      <c r="B599" s="3" t="s">
        <v>17581</v>
      </c>
      <c r="C599" s="20">
        <v>1837.0</v>
      </c>
      <c r="D599" s="3" t="s">
        <v>16810</v>
      </c>
      <c r="E599" s="3" t="s">
        <v>19218</v>
      </c>
      <c r="F599" s="3" t="s">
        <v>19108</v>
      </c>
      <c r="G599" s="3" t="s">
        <v>16565</v>
      </c>
      <c r="H599" s="3" t="s">
        <v>17609</v>
      </c>
      <c r="I599" s="3" t="s">
        <v>17586</v>
      </c>
      <c r="J599" s="5" t="s">
        <v>19219</v>
      </c>
      <c r="L599" s="3" t="s">
        <v>17997</v>
      </c>
      <c r="M599" s="2"/>
      <c r="N599" s="3" t="s">
        <v>553</v>
      </c>
      <c r="O599" s="31">
        <v>46059.483576388884</v>
      </c>
      <c r="P599" s="31">
        <v>46059.483576388884</v>
      </c>
      <c r="Q599" s="33"/>
      <c r="R599" s="3" t="s">
        <v>19220</v>
      </c>
    </row>
    <row r="600">
      <c r="A600" s="3" t="s">
        <v>19221</v>
      </c>
      <c r="B600" s="3" t="s">
        <v>17581</v>
      </c>
      <c r="C600" s="20">
        <v>1838.0</v>
      </c>
      <c r="D600" s="3" t="s">
        <v>16813</v>
      </c>
      <c r="E600" s="3" t="s">
        <v>19222</v>
      </c>
      <c r="F600" s="3" t="s">
        <v>19108</v>
      </c>
      <c r="G600" s="3" t="s">
        <v>16565</v>
      </c>
      <c r="H600" s="3" t="s">
        <v>17609</v>
      </c>
      <c r="I600" s="3" t="s">
        <v>17586</v>
      </c>
      <c r="J600" s="5" t="s">
        <v>19223</v>
      </c>
      <c r="L600" s="3" t="s">
        <v>17997</v>
      </c>
      <c r="M600" s="2"/>
      <c r="N600" s="3" t="s">
        <v>553</v>
      </c>
      <c r="O600" s="31">
        <v>46059.48359953704</v>
      </c>
      <c r="P600" s="31">
        <v>46059.48359953704</v>
      </c>
      <c r="Q600" s="33"/>
      <c r="R600" s="3" t="s">
        <v>19224</v>
      </c>
    </row>
    <row r="601">
      <c r="A601" s="3" t="s">
        <v>19225</v>
      </c>
      <c r="B601" s="3" t="s">
        <v>17581</v>
      </c>
      <c r="C601" s="20">
        <v>1839.0</v>
      </c>
      <c r="D601" s="3" t="s">
        <v>16816</v>
      </c>
      <c r="E601" s="3" t="s">
        <v>19226</v>
      </c>
      <c r="F601" s="3" t="s">
        <v>19108</v>
      </c>
      <c r="G601" s="3" t="s">
        <v>16607</v>
      </c>
      <c r="H601" s="3" t="s">
        <v>17609</v>
      </c>
      <c r="I601" s="3" t="s">
        <v>17586</v>
      </c>
      <c r="J601" s="5" t="s">
        <v>19227</v>
      </c>
      <c r="L601" s="3" t="s">
        <v>17997</v>
      </c>
      <c r="M601" s="2"/>
      <c r="N601" s="3" t="s">
        <v>553</v>
      </c>
      <c r="O601" s="31">
        <v>46059.483622685184</v>
      </c>
      <c r="P601" s="31">
        <v>46059.483622685184</v>
      </c>
      <c r="Q601" s="33"/>
      <c r="R601" s="3" t="s">
        <v>19228</v>
      </c>
    </row>
    <row r="602">
      <c r="A602" s="3" t="s">
        <v>19229</v>
      </c>
      <c r="B602" s="3" t="s">
        <v>17581</v>
      </c>
      <c r="C602" s="20">
        <v>1840.0</v>
      </c>
      <c r="D602" s="3" t="s">
        <v>16819</v>
      </c>
      <c r="E602" s="3" t="s">
        <v>19230</v>
      </c>
      <c r="F602" s="3" t="s">
        <v>19108</v>
      </c>
      <c r="G602" s="3" t="s">
        <v>16569</v>
      </c>
      <c r="H602" s="3" t="s">
        <v>17609</v>
      </c>
      <c r="I602" s="3" t="s">
        <v>17586</v>
      </c>
      <c r="J602" s="5" t="s">
        <v>19231</v>
      </c>
      <c r="L602" s="3" t="s">
        <v>17588</v>
      </c>
      <c r="M602" s="2"/>
      <c r="N602" s="3" t="s">
        <v>183</v>
      </c>
      <c r="O602" s="31">
        <v>46059.51107638889</v>
      </c>
      <c r="P602" s="31">
        <v>46059.51107638889</v>
      </c>
      <c r="Q602" s="33"/>
      <c r="R602" s="3" t="s">
        <v>19232</v>
      </c>
    </row>
    <row r="603">
      <c r="A603" s="3" t="s">
        <v>19233</v>
      </c>
      <c r="B603" s="3" t="s">
        <v>17581</v>
      </c>
      <c r="C603" s="20">
        <v>1841.0</v>
      </c>
      <c r="D603" s="3" t="s">
        <v>16822</v>
      </c>
      <c r="E603" s="3" t="s">
        <v>19234</v>
      </c>
      <c r="F603" s="3" t="s">
        <v>19108</v>
      </c>
      <c r="G603" s="3" t="s">
        <v>16607</v>
      </c>
      <c r="H603" s="3" t="s">
        <v>17609</v>
      </c>
      <c r="I603" s="3" t="s">
        <v>17586</v>
      </c>
      <c r="J603" s="5" t="s">
        <v>19235</v>
      </c>
      <c r="L603" s="3" t="s">
        <v>17588</v>
      </c>
      <c r="M603" s="2"/>
      <c r="N603" s="3" t="s">
        <v>183</v>
      </c>
      <c r="O603" s="31">
        <v>46059.511099537034</v>
      </c>
      <c r="P603" s="31">
        <v>46059.511099537034</v>
      </c>
      <c r="Q603" s="33"/>
      <c r="R603" s="3" t="s">
        <v>19236</v>
      </c>
    </row>
    <row r="604">
      <c r="A604" s="3" t="s">
        <v>19237</v>
      </c>
      <c r="B604" s="3" t="s">
        <v>17581</v>
      </c>
      <c r="C604" s="20">
        <v>1843.0</v>
      </c>
      <c r="D604" s="3" t="s">
        <v>16828</v>
      </c>
      <c r="E604" s="3" t="s">
        <v>19238</v>
      </c>
      <c r="F604" s="3" t="s">
        <v>19108</v>
      </c>
      <c r="G604" s="3" t="s">
        <v>16565</v>
      </c>
      <c r="H604" s="3" t="s">
        <v>17609</v>
      </c>
      <c r="I604" s="3" t="s">
        <v>17586</v>
      </c>
      <c r="J604" s="5" t="s">
        <v>19239</v>
      </c>
      <c r="L604" s="3" t="s">
        <v>19240</v>
      </c>
      <c r="M604" s="2"/>
      <c r="N604" s="3" t="s">
        <v>690</v>
      </c>
      <c r="O604" s="31">
        <v>46059.61613425926</v>
      </c>
      <c r="P604" s="31">
        <v>46059.61613425926</v>
      </c>
      <c r="Q604" s="33"/>
      <c r="R604" s="3" t="s">
        <v>19241</v>
      </c>
    </row>
    <row r="605">
      <c r="A605" s="3" t="s">
        <v>19242</v>
      </c>
      <c r="B605" s="3" t="s">
        <v>17581</v>
      </c>
      <c r="C605" s="20">
        <v>1844.0</v>
      </c>
      <c r="D605" s="3" t="s">
        <v>16831</v>
      </c>
      <c r="E605" s="3" t="s">
        <v>19243</v>
      </c>
      <c r="F605" s="3" t="s">
        <v>19108</v>
      </c>
      <c r="G605" s="3" t="s">
        <v>16569</v>
      </c>
      <c r="H605" s="3" t="s">
        <v>17609</v>
      </c>
      <c r="I605" s="3" t="s">
        <v>17586</v>
      </c>
      <c r="J605" s="5" t="s">
        <v>19244</v>
      </c>
      <c r="L605" s="3" t="s">
        <v>19240</v>
      </c>
      <c r="M605" s="2"/>
      <c r="N605" s="3" t="s">
        <v>690</v>
      </c>
      <c r="O605" s="31">
        <v>46059.61615740741</v>
      </c>
      <c r="P605" s="31">
        <v>46059.61615740741</v>
      </c>
      <c r="Q605" s="33"/>
      <c r="R605" s="3" t="s">
        <v>19245</v>
      </c>
    </row>
    <row r="606">
      <c r="A606" s="3" t="s">
        <v>19246</v>
      </c>
      <c r="B606" s="3" t="s">
        <v>17581</v>
      </c>
      <c r="C606" s="20">
        <v>1845.0</v>
      </c>
      <c r="D606" s="3" t="s">
        <v>19247</v>
      </c>
      <c r="E606" s="2"/>
      <c r="F606" s="3" t="s">
        <v>19108</v>
      </c>
      <c r="G606" s="3" t="s">
        <v>16576</v>
      </c>
      <c r="H606" s="3" t="s">
        <v>17609</v>
      </c>
      <c r="I606" s="3" t="s">
        <v>17586</v>
      </c>
      <c r="J606" s="5" t="s">
        <v>19248</v>
      </c>
      <c r="L606" s="3" t="s">
        <v>19249</v>
      </c>
      <c r="M606" s="2"/>
      <c r="N606" s="3" t="s">
        <v>661</v>
      </c>
      <c r="O606" s="31">
        <v>46063.485439814816</v>
      </c>
      <c r="P606" s="31">
        <v>46063.485439814816</v>
      </c>
      <c r="Q606" s="33"/>
      <c r="R606" s="3" t="s">
        <v>19250</v>
      </c>
    </row>
    <row r="607">
      <c r="A607" s="3" t="s">
        <v>19251</v>
      </c>
      <c r="B607" s="3" t="s">
        <v>17581</v>
      </c>
      <c r="C607" s="20">
        <v>1846.0</v>
      </c>
      <c r="D607" s="3" t="s">
        <v>16834</v>
      </c>
      <c r="E607" s="3" t="s">
        <v>19252</v>
      </c>
      <c r="F607" s="3" t="s">
        <v>19108</v>
      </c>
      <c r="G607" s="3" t="s">
        <v>16569</v>
      </c>
      <c r="H607" s="3" t="s">
        <v>17609</v>
      </c>
      <c r="I607" s="3" t="s">
        <v>17586</v>
      </c>
      <c r="J607" s="5" t="s">
        <v>19253</v>
      </c>
      <c r="L607" s="3" t="s">
        <v>17903</v>
      </c>
      <c r="M607" s="2"/>
      <c r="N607" s="3" t="s">
        <v>748</v>
      </c>
      <c r="O607" s="31">
        <v>46063.52773148148</v>
      </c>
      <c r="P607" s="31">
        <v>46063.52773148148</v>
      </c>
      <c r="Q607" s="33"/>
      <c r="R607" s="3" t="s">
        <v>19254</v>
      </c>
    </row>
    <row r="608">
      <c r="A608" s="3" t="s">
        <v>19255</v>
      </c>
      <c r="B608" s="3" t="s">
        <v>17581</v>
      </c>
      <c r="C608" s="20">
        <v>1847.0</v>
      </c>
      <c r="D608" s="3" t="s">
        <v>16837</v>
      </c>
      <c r="E608" s="3" t="s">
        <v>19256</v>
      </c>
      <c r="F608" s="3" t="s">
        <v>19108</v>
      </c>
      <c r="G608" s="3" t="s">
        <v>16576</v>
      </c>
      <c r="H608" s="3" t="s">
        <v>17609</v>
      </c>
      <c r="I608" s="3" t="s">
        <v>17586</v>
      </c>
      <c r="J608" s="5" t="s">
        <v>19257</v>
      </c>
      <c r="L608" s="3" t="s">
        <v>19258</v>
      </c>
      <c r="M608" s="2"/>
      <c r="N608" s="3" t="s">
        <v>354</v>
      </c>
      <c r="O608" s="31">
        <v>46065.651354166665</v>
      </c>
      <c r="P608" s="31">
        <v>46065.651354166665</v>
      </c>
      <c r="Q608" s="33"/>
      <c r="R608" s="3" t="s">
        <v>19259</v>
      </c>
    </row>
    <row r="609">
      <c r="A609" s="3" t="s">
        <v>19260</v>
      </c>
      <c r="B609" s="3" t="s">
        <v>17581</v>
      </c>
      <c r="C609" s="20">
        <v>1848.0</v>
      </c>
      <c r="D609" s="3" t="s">
        <v>16840</v>
      </c>
      <c r="E609" s="3" t="s">
        <v>19261</v>
      </c>
      <c r="F609" s="3" t="s">
        <v>19108</v>
      </c>
      <c r="G609" s="3" t="s">
        <v>16565</v>
      </c>
      <c r="H609" s="3" t="s">
        <v>17609</v>
      </c>
      <c r="I609" s="3" t="s">
        <v>17586</v>
      </c>
      <c r="J609" s="5" t="s">
        <v>19262</v>
      </c>
      <c r="L609" s="3" t="s">
        <v>19258</v>
      </c>
      <c r="M609" s="2"/>
      <c r="N609" s="3" t="s">
        <v>354</v>
      </c>
      <c r="O609" s="31">
        <v>46065.65137731482</v>
      </c>
      <c r="P609" s="31">
        <v>46065.65137731482</v>
      </c>
      <c r="Q609" s="33"/>
      <c r="R609" s="3" t="s">
        <v>19263</v>
      </c>
    </row>
    <row r="610">
      <c r="A610" s="3" t="s">
        <v>19264</v>
      </c>
      <c r="B610" s="3" t="s">
        <v>17581</v>
      </c>
      <c r="C610" s="20">
        <v>1849.0</v>
      </c>
      <c r="D610" s="3" t="s">
        <v>16843</v>
      </c>
      <c r="E610" s="3" t="s">
        <v>19265</v>
      </c>
      <c r="F610" s="3" t="s">
        <v>19108</v>
      </c>
      <c r="G610" s="3" t="s">
        <v>16565</v>
      </c>
      <c r="H610" s="3" t="s">
        <v>17609</v>
      </c>
      <c r="I610" s="3" t="s">
        <v>17586</v>
      </c>
      <c r="J610" s="5" t="s">
        <v>19266</v>
      </c>
      <c r="L610" s="3" t="s">
        <v>19258</v>
      </c>
      <c r="M610" s="2"/>
      <c r="N610" s="3" t="s">
        <v>354</v>
      </c>
      <c r="O610" s="31">
        <v>46065.651400462964</v>
      </c>
      <c r="P610" s="31">
        <v>46065.651400462964</v>
      </c>
      <c r="Q610" s="33"/>
      <c r="R610" s="3" t="s">
        <v>19267</v>
      </c>
    </row>
    <row r="611">
      <c r="A611" s="3" t="s">
        <v>19268</v>
      </c>
      <c r="B611" s="3" t="s">
        <v>17581</v>
      </c>
      <c r="C611" s="20">
        <v>1850.0</v>
      </c>
      <c r="D611" s="3" t="s">
        <v>16846</v>
      </c>
      <c r="E611" s="3" t="s">
        <v>19269</v>
      </c>
      <c r="F611" s="3" t="s">
        <v>19108</v>
      </c>
      <c r="G611" s="3" t="s">
        <v>16569</v>
      </c>
      <c r="H611" s="3" t="s">
        <v>17609</v>
      </c>
      <c r="I611" s="3" t="s">
        <v>17586</v>
      </c>
      <c r="J611" s="5" t="s">
        <v>19270</v>
      </c>
      <c r="L611" s="3" t="s">
        <v>19258</v>
      </c>
      <c r="M611" s="2"/>
      <c r="N611" s="3" t="s">
        <v>354</v>
      </c>
      <c r="O611" s="31">
        <v>46065.65142361111</v>
      </c>
      <c r="P611" s="31">
        <v>46065.65142361111</v>
      </c>
      <c r="Q611" s="33"/>
      <c r="R611" s="3" t="s">
        <v>19271</v>
      </c>
    </row>
    <row r="612">
      <c r="A612" s="3" t="s">
        <v>19272</v>
      </c>
      <c r="B612" s="3" t="s">
        <v>17581</v>
      </c>
      <c r="C612" s="20">
        <v>1851.0</v>
      </c>
      <c r="D612" s="3" t="s">
        <v>16849</v>
      </c>
      <c r="E612" s="3" t="s">
        <v>19273</v>
      </c>
      <c r="F612" s="3" t="s">
        <v>19108</v>
      </c>
      <c r="G612" s="3" t="s">
        <v>16607</v>
      </c>
      <c r="H612" s="3" t="s">
        <v>17609</v>
      </c>
      <c r="I612" s="3" t="s">
        <v>17586</v>
      </c>
      <c r="J612" s="5" t="s">
        <v>19274</v>
      </c>
      <c r="L612" s="3" t="s">
        <v>19258</v>
      </c>
      <c r="M612" s="2"/>
      <c r="N612" s="3" t="s">
        <v>354</v>
      </c>
      <c r="O612" s="31">
        <v>46065.651458333334</v>
      </c>
      <c r="P612" s="31">
        <v>46065.651458333334</v>
      </c>
      <c r="Q612" s="33"/>
      <c r="R612" s="3" t="s">
        <v>19275</v>
      </c>
    </row>
    <row r="613">
      <c r="A613" s="3" t="s">
        <v>19276</v>
      </c>
      <c r="B613" s="3" t="s">
        <v>17581</v>
      </c>
      <c r="C613" s="20">
        <v>1852.0</v>
      </c>
      <c r="D613" s="3" t="s">
        <v>16852</v>
      </c>
      <c r="E613" s="3" t="s">
        <v>19277</v>
      </c>
      <c r="F613" s="3" t="s">
        <v>19108</v>
      </c>
      <c r="G613" s="3" t="s">
        <v>16607</v>
      </c>
      <c r="H613" s="3" t="s">
        <v>17609</v>
      </c>
      <c r="I613" s="3" t="s">
        <v>17586</v>
      </c>
      <c r="J613" s="5" t="s">
        <v>19278</v>
      </c>
      <c r="L613" s="3" t="s">
        <v>19258</v>
      </c>
      <c r="M613" s="2"/>
      <c r="N613" s="3" t="s">
        <v>354</v>
      </c>
      <c r="O613" s="31">
        <v>46065.65148148148</v>
      </c>
      <c r="P613" s="31">
        <v>46065.65148148148</v>
      </c>
      <c r="Q613" s="33"/>
      <c r="R613" s="3" t="s">
        <v>19279</v>
      </c>
    </row>
    <row r="614">
      <c r="A614" s="3" t="s">
        <v>19280</v>
      </c>
      <c r="B614" s="3" t="s">
        <v>17581</v>
      </c>
      <c r="C614" s="20">
        <v>1853.0</v>
      </c>
      <c r="D614" s="3" t="s">
        <v>16855</v>
      </c>
      <c r="E614" s="3" t="s">
        <v>19281</v>
      </c>
      <c r="F614" s="3" t="s">
        <v>19108</v>
      </c>
      <c r="G614" s="3" t="s">
        <v>16565</v>
      </c>
      <c r="H614" s="3" t="s">
        <v>17609</v>
      </c>
      <c r="I614" s="3" t="s">
        <v>17586</v>
      </c>
      <c r="J614" s="5" t="s">
        <v>19282</v>
      </c>
      <c r="L614" s="3" t="s">
        <v>19240</v>
      </c>
      <c r="M614" s="2"/>
      <c r="N614" s="3" t="s">
        <v>690</v>
      </c>
      <c r="O614" s="31">
        <v>46069.52003472223</v>
      </c>
      <c r="P614" s="31">
        <v>46069.52003472223</v>
      </c>
      <c r="Q614" s="33"/>
      <c r="R614" s="3" t="s">
        <v>19283</v>
      </c>
    </row>
    <row r="615">
      <c r="A615" s="3" t="s">
        <v>19284</v>
      </c>
      <c r="B615" s="3" t="s">
        <v>17581</v>
      </c>
      <c r="C615" s="20">
        <v>1854.0</v>
      </c>
      <c r="D615" s="3" t="s">
        <v>16858</v>
      </c>
      <c r="E615" s="3" t="s">
        <v>19285</v>
      </c>
      <c r="F615" s="3" t="s">
        <v>19108</v>
      </c>
      <c r="G615" s="3" t="s">
        <v>16565</v>
      </c>
      <c r="H615" s="3" t="s">
        <v>17609</v>
      </c>
      <c r="I615" s="3" t="s">
        <v>17586</v>
      </c>
      <c r="J615" s="5" t="s">
        <v>19286</v>
      </c>
      <c r="L615" s="3" t="s">
        <v>19240</v>
      </c>
      <c r="M615" s="2"/>
      <c r="N615" s="3" t="s">
        <v>690</v>
      </c>
      <c r="O615" s="31">
        <v>46069.5200462963</v>
      </c>
      <c r="P615" s="31">
        <v>46069.5200462963</v>
      </c>
      <c r="Q615" s="33"/>
      <c r="R615" s="3" t="s">
        <v>19287</v>
      </c>
    </row>
    <row r="616">
      <c r="A616" s="3" t="s">
        <v>19288</v>
      </c>
      <c r="B616" s="3" t="s">
        <v>17581</v>
      </c>
      <c r="C616" s="20">
        <v>1855.0</v>
      </c>
      <c r="D616" s="3" t="s">
        <v>16861</v>
      </c>
      <c r="E616" s="3" t="s">
        <v>19289</v>
      </c>
      <c r="F616" s="3" t="s">
        <v>19108</v>
      </c>
      <c r="G616" s="3" t="s">
        <v>16565</v>
      </c>
      <c r="H616" s="3" t="s">
        <v>17609</v>
      </c>
      <c r="I616" s="3" t="s">
        <v>17586</v>
      </c>
      <c r="J616" s="5" t="s">
        <v>19290</v>
      </c>
      <c r="L616" s="3" t="s">
        <v>19240</v>
      </c>
      <c r="M616" s="2"/>
      <c r="N616" s="3" t="s">
        <v>690</v>
      </c>
      <c r="O616" s="31">
        <v>46069.52006944444</v>
      </c>
      <c r="P616" s="31">
        <v>46069.52006944444</v>
      </c>
      <c r="Q616" s="33"/>
      <c r="R616" s="3" t="s">
        <v>19291</v>
      </c>
    </row>
    <row r="617">
      <c r="A617" s="3" t="s">
        <v>19292</v>
      </c>
      <c r="B617" s="3" t="s">
        <v>17581</v>
      </c>
      <c r="C617" s="20">
        <v>1856.0</v>
      </c>
      <c r="D617" s="3" t="s">
        <v>16864</v>
      </c>
      <c r="E617" s="3" t="s">
        <v>19293</v>
      </c>
      <c r="F617" s="3" t="s">
        <v>19108</v>
      </c>
      <c r="G617" s="3" t="s">
        <v>16569</v>
      </c>
      <c r="H617" s="3" t="s">
        <v>17609</v>
      </c>
      <c r="I617" s="3" t="s">
        <v>17586</v>
      </c>
      <c r="J617" s="5" t="s">
        <v>19294</v>
      </c>
      <c r="L617" s="3" t="s">
        <v>19240</v>
      </c>
      <c r="M617" s="2"/>
      <c r="N617" s="3" t="s">
        <v>690</v>
      </c>
      <c r="O617" s="31">
        <v>46069.52009259259</v>
      </c>
      <c r="P617" s="31">
        <v>46069.52009259259</v>
      </c>
      <c r="Q617" s="33"/>
      <c r="R617" s="3" t="s">
        <v>19295</v>
      </c>
    </row>
    <row r="618">
      <c r="A618" s="3" t="s">
        <v>19296</v>
      </c>
      <c r="B618" s="3" t="s">
        <v>17581</v>
      </c>
      <c r="C618" s="20">
        <v>1857.0</v>
      </c>
      <c r="D618" s="3" t="s">
        <v>16867</v>
      </c>
      <c r="E618" s="3" t="s">
        <v>19297</v>
      </c>
      <c r="F618" s="3" t="s">
        <v>19108</v>
      </c>
      <c r="G618" s="3" t="s">
        <v>16569</v>
      </c>
      <c r="H618" s="3" t="s">
        <v>17609</v>
      </c>
      <c r="I618" s="3" t="s">
        <v>17586</v>
      </c>
      <c r="J618" s="5" t="s">
        <v>19298</v>
      </c>
      <c r="L618" s="3" t="s">
        <v>19240</v>
      </c>
      <c r="M618" s="2"/>
      <c r="N618" s="3" t="s">
        <v>690</v>
      </c>
      <c r="O618" s="31">
        <v>46069.520104166666</v>
      </c>
      <c r="P618" s="31">
        <v>46069.520104166666</v>
      </c>
      <c r="Q618" s="33"/>
      <c r="R618" s="3" t="s">
        <v>19299</v>
      </c>
    </row>
    <row r="619">
      <c r="A619" s="3" t="s">
        <v>19300</v>
      </c>
      <c r="B619" s="3" t="s">
        <v>17581</v>
      </c>
      <c r="C619" s="20">
        <v>1858.0</v>
      </c>
      <c r="D619" s="3" t="s">
        <v>16870</v>
      </c>
      <c r="E619" s="3" t="s">
        <v>19301</v>
      </c>
      <c r="F619" s="3" t="s">
        <v>19108</v>
      </c>
      <c r="G619" s="3" t="s">
        <v>16569</v>
      </c>
      <c r="H619" s="3" t="s">
        <v>17609</v>
      </c>
      <c r="I619" s="3" t="s">
        <v>17586</v>
      </c>
      <c r="J619" s="5" t="s">
        <v>19302</v>
      </c>
      <c r="L619" s="3" t="s">
        <v>19240</v>
      </c>
      <c r="M619" s="2"/>
      <c r="N619" s="3" t="s">
        <v>690</v>
      </c>
      <c r="O619" s="31">
        <v>46069.52012731481</v>
      </c>
      <c r="P619" s="31">
        <v>46069.52012731481</v>
      </c>
      <c r="Q619" s="33"/>
      <c r="R619" s="3" t="s">
        <v>19303</v>
      </c>
    </row>
    <row r="620">
      <c r="A620" s="3" t="s">
        <v>19304</v>
      </c>
      <c r="B620" s="3" t="s">
        <v>17581</v>
      </c>
      <c r="C620" s="20">
        <v>1859.0</v>
      </c>
      <c r="D620" s="3" t="s">
        <v>16873</v>
      </c>
      <c r="E620" s="3" t="s">
        <v>19305</v>
      </c>
      <c r="F620" s="3" t="s">
        <v>19108</v>
      </c>
      <c r="G620" s="3" t="s">
        <v>16607</v>
      </c>
      <c r="H620" s="3" t="s">
        <v>17609</v>
      </c>
      <c r="I620" s="3" t="s">
        <v>17586</v>
      </c>
      <c r="J620" s="5" t="s">
        <v>19306</v>
      </c>
      <c r="L620" s="3" t="s">
        <v>19240</v>
      </c>
      <c r="M620" s="2"/>
      <c r="N620" s="3" t="s">
        <v>690</v>
      </c>
      <c r="O620" s="31">
        <v>46069.520150462966</v>
      </c>
      <c r="P620" s="31">
        <v>46069.520150462966</v>
      </c>
      <c r="Q620" s="33"/>
      <c r="R620" s="3" t="s">
        <v>19307</v>
      </c>
    </row>
    <row r="621">
      <c r="A621" s="3" t="s">
        <v>19308</v>
      </c>
      <c r="B621" s="3" t="s">
        <v>17581</v>
      </c>
      <c r="C621" s="20">
        <v>1861.0</v>
      </c>
      <c r="D621" s="3" t="s">
        <v>16879</v>
      </c>
      <c r="E621" s="3" t="s">
        <v>19309</v>
      </c>
      <c r="F621" s="3" t="s">
        <v>19108</v>
      </c>
      <c r="G621" s="3" t="s">
        <v>16576</v>
      </c>
      <c r="H621" s="3" t="s">
        <v>17609</v>
      </c>
      <c r="I621" s="3" t="s">
        <v>17586</v>
      </c>
      <c r="J621" s="5" t="s">
        <v>19310</v>
      </c>
      <c r="L621" s="3" t="s">
        <v>17616</v>
      </c>
      <c r="M621" s="2"/>
      <c r="N621" s="3" t="s">
        <v>144</v>
      </c>
      <c r="O621" s="31">
        <v>46070.62902777777</v>
      </c>
      <c r="P621" s="31">
        <v>46070.62902777777</v>
      </c>
      <c r="Q621" s="33"/>
      <c r="R621" s="3" t="s">
        <v>19311</v>
      </c>
    </row>
    <row r="622">
      <c r="A622" s="3" t="s">
        <v>19312</v>
      </c>
      <c r="B622" s="3" t="s">
        <v>17581</v>
      </c>
      <c r="C622" s="20">
        <v>1862.0</v>
      </c>
      <c r="D622" s="3" t="s">
        <v>16882</v>
      </c>
      <c r="E622" s="3" t="s">
        <v>19313</v>
      </c>
      <c r="F622" s="3" t="s">
        <v>19108</v>
      </c>
      <c r="G622" s="3" t="s">
        <v>16607</v>
      </c>
      <c r="H622" s="3" t="s">
        <v>17609</v>
      </c>
      <c r="I622" s="3" t="s">
        <v>17586</v>
      </c>
      <c r="J622" s="5" t="s">
        <v>19314</v>
      </c>
      <c r="L622" s="3" t="s">
        <v>17903</v>
      </c>
      <c r="M622" s="2"/>
      <c r="N622" s="3" t="s">
        <v>748</v>
      </c>
      <c r="O622" s="31">
        <v>46071.476689814815</v>
      </c>
      <c r="P622" s="31">
        <v>46071.476689814815</v>
      </c>
      <c r="Q622" s="33"/>
      <c r="R622" s="3" t="s">
        <v>19315</v>
      </c>
    </row>
    <row r="623">
      <c r="A623" s="3" t="s">
        <v>19316</v>
      </c>
      <c r="B623" s="3" t="s">
        <v>17581</v>
      </c>
      <c r="C623" s="20">
        <v>1865.0</v>
      </c>
      <c r="D623" s="3" t="s">
        <v>16891</v>
      </c>
      <c r="E623" s="3" t="s">
        <v>19317</v>
      </c>
      <c r="F623" s="3" t="s">
        <v>19108</v>
      </c>
      <c r="G623" s="3" t="s">
        <v>16565</v>
      </c>
      <c r="H623" s="3" t="s">
        <v>17609</v>
      </c>
      <c r="I623" s="3" t="s">
        <v>17586</v>
      </c>
      <c r="J623" s="5" t="s">
        <v>19318</v>
      </c>
      <c r="L623" s="3" t="s">
        <v>17611</v>
      </c>
      <c r="M623" s="2"/>
      <c r="N623" s="3" t="s">
        <v>440</v>
      </c>
      <c r="O623" s="31">
        <v>46071.63806712963</v>
      </c>
      <c r="P623" s="31">
        <v>46071.63806712963</v>
      </c>
      <c r="Q623" s="33"/>
      <c r="R623" s="3" t="s">
        <v>19319</v>
      </c>
    </row>
    <row r="624">
      <c r="A624" s="3" t="s">
        <v>19320</v>
      </c>
      <c r="B624" s="3" t="s">
        <v>17581</v>
      </c>
      <c r="C624" s="20">
        <v>1866.0</v>
      </c>
      <c r="D624" s="3" t="s">
        <v>16894</v>
      </c>
      <c r="E624" s="3" t="s">
        <v>19321</v>
      </c>
      <c r="F624" s="3" t="s">
        <v>19108</v>
      </c>
      <c r="G624" s="3" t="s">
        <v>16565</v>
      </c>
      <c r="H624" s="3" t="s">
        <v>17609</v>
      </c>
      <c r="I624" s="3" t="s">
        <v>17586</v>
      </c>
      <c r="J624" s="5" t="s">
        <v>19322</v>
      </c>
      <c r="L624" s="3" t="s">
        <v>17611</v>
      </c>
      <c r="M624" s="2"/>
      <c r="N624" s="3" t="s">
        <v>440</v>
      </c>
      <c r="O624" s="31">
        <v>46071.63811342593</v>
      </c>
      <c r="P624" s="31">
        <v>46071.63811342593</v>
      </c>
      <c r="Q624" s="33"/>
      <c r="R624" s="3" t="s">
        <v>19323</v>
      </c>
    </row>
    <row r="625">
      <c r="A625" s="3" t="s">
        <v>19324</v>
      </c>
      <c r="B625" s="3" t="s">
        <v>17581</v>
      </c>
      <c r="C625" s="20">
        <v>1871.0</v>
      </c>
      <c r="D625" s="3" t="s">
        <v>16909</v>
      </c>
      <c r="E625" s="3" t="s">
        <v>19325</v>
      </c>
      <c r="F625" s="3" t="s">
        <v>19108</v>
      </c>
      <c r="G625" s="3" t="s">
        <v>16576</v>
      </c>
      <c r="H625" s="3" t="s">
        <v>17609</v>
      </c>
      <c r="I625" s="3" t="s">
        <v>17586</v>
      </c>
      <c r="J625" s="5" t="s">
        <v>19326</v>
      </c>
      <c r="L625" s="3" t="s">
        <v>19179</v>
      </c>
      <c r="M625" s="2"/>
      <c r="N625" s="3" t="s">
        <v>584</v>
      </c>
      <c r="O625" s="31">
        <v>46072.55976851852</v>
      </c>
      <c r="P625" s="31">
        <v>46072.55976851852</v>
      </c>
      <c r="Q625" s="33"/>
      <c r="R625" s="3" t="s">
        <v>19327</v>
      </c>
    </row>
    <row r="626">
      <c r="A626" s="3" t="s">
        <v>19328</v>
      </c>
      <c r="B626" s="3" t="s">
        <v>17581</v>
      </c>
      <c r="C626" s="20">
        <v>1872.0</v>
      </c>
      <c r="D626" s="3" t="s">
        <v>16912</v>
      </c>
      <c r="E626" s="3" t="s">
        <v>19329</v>
      </c>
      <c r="F626" s="3" t="s">
        <v>19108</v>
      </c>
      <c r="G626" s="3" t="s">
        <v>16565</v>
      </c>
      <c r="H626" s="3" t="s">
        <v>17609</v>
      </c>
      <c r="I626" s="3" t="s">
        <v>17586</v>
      </c>
      <c r="J626" s="5" t="s">
        <v>19330</v>
      </c>
      <c r="L626" s="3" t="s">
        <v>19179</v>
      </c>
      <c r="M626" s="2"/>
      <c r="N626" s="3" t="s">
        <v>584</v>
      </c>
      <c r="O626" s="31">
        <v>46072.55979166667</v>
      </c>
      <c r="P626" s="31">
        <v>46072.55979166667</v>
      </c>
      <c r="Q626" s="33"/>
      <c r="R626" s="3" t="s">
        <v>19331</v>
      </c>
    </row>
    <row r="627">
      <c r="A627" s="3" t="s">
        <v>19332</v>
      </c>
      <c r="B627" s="3" t="s">
        <v>17581</v>
      </c>
      <c r="C627" s="20">
        <v>1873.0</v>
      </c>
      <c r="D627" s="3" t="s">
        <v>16915</v>
      </c>
      <c r="E627" s="3" t="s">
        <v>19333</v>
      </c>
      <c r="F627" s="3" t="s">
        <v>19108</v>
      </c>
      <c r="G627" s="3" t="s">
        <v>16569</v>
      </c>
      <c r="H627" s="3" t="s">
        <v>17609</v>
      </c>
      <c r="I627" s="3" t="s">
        <v>17586</v>
      </c>
      <c r="J627" s="5" t="s">
        <v>19334</v>
      </c>
      <c r="L627" s="3" t="s">
        <v>19179</v>
      </c>
      <c r="M627" s="2"/>
      <c r="N627" s="3" t="s">
        <v>584</v>
      </c>
      <c r="O627" s="31">
        <v>46072.55980324074</v>
      </c>
      <c r="P627" s="31">
        <v>46072.55980324074</v>
      </c>
      <c r="Q627" s="33"/>
      <c r="R627" s="3" t="s">
        <v>19335</v>
      </c>
    </row>
    <row r="628">
      <c r="A628" s="3" t="s">
        <v>19336</v>
      </c>
      <c r="B628" s="3" t="s">
        <v>17581</v>
      </c>
      <c r="C628" s="20">
        <v>1874.0</v>
      </c>
      <c r="D628" s="3" t="s">
        <v>16918</v>
      </c>
      <c r="E628" s="3" t="s">
        <v>19337</v>
      </c>
      <c r="F628" s="3" t="s">
        <v>19108</v>
      </c>
      <c r="G628" s="3" t="s">
        <v>16607</v>
      </c>
      <c r="H628" s="3" t="s">
        <v>17609</v>
      </c>
      <c r="I628" s="3" t="s">
        <v>17586</v>
      </c>
      <c r="J628" s="5" t="s">
        <v>19338</v>
      </c>
      <c r="L628" s="3" t="s">
        <v>19339</v>
      </c>
      <c r="M628" s="2"/>
      <c r="N628" s="3" t="s">
        <v>419</v>
      </c>
      <c r="O628" s="31">
        <v>46072.58652777778</v>
      </c>
      <c r="P628" s="31">
        <v>46072.58652777778</v>
      </c>
      <c r="Q628" s="33"/>
      <c r="R628" s="3" t="s">
        <v>19340</v>
      </c>
    </row>
    <row r="629">
      <c r="A629" s="3" t="s">
        <v>19341</v>
      </c>
      <c r="B629" s="3" t="s">
        <v>17581</v>
      </c>
      <c r="C629" s="20">
        <v>1875.0</v>
      </c>
      <c r="D629" s="3" t="s">
        <v>16921</v>
      </c>
      <c r="E629" s="3" t="s">
        <v>19342</v>
      </c>
      <c r="F629" s="3" t="s">
        <v>19108</v>
      </c>
      <c r="G629" s="3" t="s">
        <v>16565</v>
      </c>
      <c r="H629" s="3" t="s">
        <v>17609</v>
      </c>
      <c r="I629" s="3" t="s">
        <v>17586</v>
      </c>
      <c r="J629" s="5" t="s">
        <v>19343</v>
      </c>
      <c r="L629" s="3" t="s">
        <v>19344</v>
      </c>
      <c r="M629" s="2"/>
      <c r="N629" s="3" t="s">
        <v>700</v>
      </c>
      <c r="O629" s="31">
        <v>46072.73106481481</v>
      </c>
      <c r="P629" s="31">
        <v>46072.73106481481</v>
      </c>
      <c r="Q629" s="33"/>
      <c r="R629" s="3" t="s">
        <v>19345</v>
      </c>
    </row>
    <row r="630">
      <c r="A630" s="3" t="s">
        <v>19346</v>
      </c>
      <c r="B630" s="3" t="s">
        <v>17581</v>
      </c>
      <c r="C630" s="20">
        <v>1876.0</v>
      </c>
      <c r="D630" s="3" t="s">
        <v>16924</v>
      </c>
      <c r="E630" s="3" t="s">
        <v>19347</v>
      </c>
      <c r="F630" s="3" t="s">
        <v>19108</v>
      </c>
      <c r="G630" s="3" t="s">
        <v>16569</v>
      </c>
      <c r="H630" s="3" t="s">
        <v>17609</v>
      </c>
      <c r="I630" s="3" t="s">
        <v>17586</v>
      </c>
      <c r="J630" s="5" t="s">
        <v>19348</v>
      </c>
      <c r="L630" s="3" t="s">
        <v>17865</v>
      </c>
      <c r="M630" s="2"/>
      <c r="N630" s="3" t="s">
        <v>529</v>
      </c>
      <c r="O630" s="31">
        <v>46073.420578703706</v>
      </c>
      <c r="P630" s="31">
        <v>46073.420578703706</v>
      </c>
      <c r="Q630" s="33"/>
      <c r="R630" s="3" t="s">
        <v>19349</v>
      </c>
    </row>
    <row r="631">
      <c r="A631" s="3" t="s">
        <v>19350</v>
      </c>
      <c r="B631" s="3" t="s">
        <v>17581</v>
      </c>
      <c r="C631" s="20">
        <v>1877.0</v>
      </c>
      <c r="D631" s="3" t="s">
        <v>16927</v>
      </c>
      <c r="E631" s="3" t="s">
        <v>19351</v>
      </c>
      <c r="F631" s="3" t="s">
        <v>19108</v>
      </c>
      <c r="G631" s="3" t="s">
        <v>16569</v>
      </c>
      <c r="H631" s="3" t="s">
        <v>17609</v>
      </c>
      <c r="I631" s="3" t="s">
        <v>17586</v>
      </c>
      <c r="J631" s="5" t="s">
        <v>19352</v>
      </c>
      <c r="L631" s="3" t="s">
        <v>17865</v>
      </c>
      <c r="M631" s="2"/>
      <c r="N631" s="3" t="s">
        <v>529</v>
      </c>
      <c r="O631" s="31">
        <v>46073.42060185185</v>
      </c>
      <c r="P631" s="31">
        <v>46073.42060185185</v>
      </c>
      <c r="Q631" s="33"/>
      <c r="R631" s="3" t="s">
        <v>19353</v>
      </c>
    </row>
    <row r="632">
      <c r="A632" s="3" t="s">
        <v>19354</v>
      </c>
      <c r="B632" s="3" t="s">
        <v>17581</v>
      </c>
      <c r="C632" s="20">
        <v>1878.0</v>
      </c>
      <c r="D632" s="3" t="s">
        <v>16930</v>
      </c>
      <c r="E632" s="3" t="s">
        <v>19355</v>
      </c>
      <c r="F632" s="3" t="s">
        <v>19108</v>
      </c>
      <c r="G632" s="3" t="s">
        <v>16607</v>
      </c>
      <c r="H632" s="3" t="s">
        <v>17609</v>
      </c>
      <c r="I632" s="3" t="s">
        <v>17586</v>
      </c>
      <c r="J632" s="5" t="s">
        <v>19356</v>
      </c>
      <c r="L632" s="3" t="s">
        <v>17865</v>
      </c>
      <c r="M632" s="2"/>
      <c r="N632" s="3" t="s">
        <v>529</v>
      </c>
      <c r="O632" s="31">
        <v>46073.420625</v>
      </c>
      <c r="P632" s="31">
        <v>46073.420625</v>
      </c>
      <c r="Q632" s="33"/>
      <c r="R632" s="3" t="s">
        <v>19357</v>
      </c>
    </row>
    <row r="633">
      <c r="A633" s="3" t="s">
        <v>19358</v>
      </c>
      <c r="B633" s="3" t="s">
        <v>17581</v>
      </c>
      <c r="C633" s="20">
        <v>1879.0</v>
      </c>
      <c r="D633" s="3" t="s">
        <v>16933</v>
      </c>
      <c r="E633" s="3" t="s">
        <v>19359</v>
      </c>
      <c r="F633" s="3" t="s">
        <v>19108</v>
      </c>
      <c r="G633" s="3" t="s">
        <v>16565</v>
      </c>
      <c r="H633" s="3" t="s">
        <v>17609</v>
      </c>
      <c r="I633" s="3" t="s">
        <v>17586</v>
      </c>
      <c r="J633" s="5" t="s">
        <v>19360</v>
      </c>
      <c r="L633" s="3" t="s">
        <v>19361</v>
      </c>
      <c r="M633" s="2"/>
      <c r="N633" s="3" t="s">
        <v>443</v>
      </c>
      <c r="O633" s="31">
        <v>46073.46314814815</v>
      </c>
      <c r="P633" s="31">
        <v>46073.46314814815</v>
      </c>
      <c r="Q633" s="33"/>
      <c r="R633" s="3" t="s">
        <v>19362</v>
      </c>
    </row>
    <row r="634">
      <c r="A634" s="3" t="s">
        <v>19363</v>
      </c>
      <c r="B634" s="3" t="s">
        <v>17581</v>
      </c>
      <c r="C634" s="20">
        <v>1880.0</v>
      </c>
      <c r="D634" s="3" t="s">
        <v>16936</v>
      </c>
      <c r="E634" s="3" t="s">
        <v>19364</v>
      </c>
      <c r="F634" s="3" t="s">
        <v>19108</v>
      </c>
      <c r="G634" s="3" t="s">
        <v>16576</v>
      </c>
      <c r="H634" s="3" t="s">
        <v>17609</v>
      </c>
      <c r="I634" s="3" t="s">
        <v>17586</v>
      </c>
      <c r="J634" s="5" t="s">
        <v>19365</v>
      </c>
      <c r="L634" s="3" t="s">
        <v>19361</v>
      </c>
      <c r="M634" s="2"/>
      <c r="N634" s="3" t="s">
        <v>443</v>
      </c>
      <c r="O634" s="31">
        <v>46073.463171296295</v>
      </c>
      <c r="P634" s="31">
        <v>46073.463171296295</v>
      </c>
      <c r="Q634" s="33"/>
      <c r="R634" s="3" t="s">
        <v>19366</v>
      </c>
    </row>
    <row r="635">
      <c r="A635" s="3" t="s">
        <v>19367</v>
      </c>
      <c r="B635" s="3" t="s">
        <v>17581</v>
      </c>
      <c r="C635" s="20">
        <v>1881.0</v>
      </c>
      <c r="D635" s="3" t="s">
        <v>16939</v>
      </c>
      <c r="E635" s="3" t="s">
        <v>19368</v>
      </c>
      <c r="F635" s="3" t="s">
        <v>19108</v>
      </c>
      <c r="G635" s="3" t="s">
        <v>16565</v>
      </c>
      <c r="H635" s="3" t="s">
        <v>17609</v>
      </c>
      <c r="I635" s="3" t="s">
        <v>17586</v>
      </c>
      <c r="J635" s="5" t="s">
        <v>19369</v>
      </c>
      <c r="L635" s="3" t="s">
        <v>19361</v>
      </c>
      <c r="M635" s="2"/>
      <c r="N635" s="3" t="s">
        <v>443</v>
      </c>
      <c r="O635" s="31">
        <v>46073.46318287037</v>
      </c>
      <c r="P635" s="31">
        <v>46073.46318287037</v>
      </c>
      <c r="Q635" s="33"/>
      <c r="R635" s="3" t="s">
        <v>19370</v>
      </c>
    </row>
    <row r="636">
      <c r="A636" s="3" t="s">
        <v>19371</v>
      </c>
      <c r="B636" s="3" t="s">
        <v>17581</v>
      </c>
      <c r="C636" s="20">
        <v>1882.0</v>
      </c>
      <c r="D636" s="3" t="s">
        <v>16942</v>
      </c>
      <c r="E636" s="3" t="s">
        <v>19372</v>
      </c>
      <c r="F636" s="3" t="s">
        <v>19108</v>
      </c>
      <c r="G636" s="3" t="s">
        <v>16569</v>
      </c>
      <c r="H636" s="3" t="s">
        <v>17609</v>
      </c>
      <c r="I636" s="3" t="s">
        <v>17586</v>
      </c>
      <c r="J636" s="5" t="s">
        <v>19373</v>
      </c>
      <c r="L636" s="3" t="s">
        <v>19361</v>
      </c>
      <c r="M636" s="2"/>
      <c r="N636" s="3" t="s">
        <v>443</v>
      </c>
      <c r="O636" s="31">
        <v>46073.46320601852</v>
      </c>
      <c r="P636" s="31">
        <v>46073.46320601852</v>
      </c>
      <c r="Q636" s="33"/>
      <c r="R636" s="3" t="s">
        <v>19374</v>
      </c>
    </row>
    <row r="637">
      <c r="A637" s="3" t="s">
        <v>19375</v>
      </c>
      <c r="B637" s="3" t="s">
        <v>17581</v>
      </c>
      <c r="C637" s="20">
        <v>1883.0</v>
      </c>
      <c r="D637" s="3" t="s">
        <v>16945</v>
      </c>
      <c r="E637" s="3" t="s">
        <v>19376</v>
      </c>
      <c r="F637" s="3" t="s">
        <v>19108</v>
      </c>
      <c r="G637" s="3" t="s">
        <v>16565</v>
      </c>
      <c r="H637" s="3" t="s">
        <v>17609</v>
      </c>
      <c r="I637" s="3" t="s">
        <v>17586</v>
      </c>
      <c r="J637" s="5" t="s">
        <v>19377</v>
      </c>
      <c r="L637" s="3" t="s">
        <v>17711</v>
      </c>
      <c r="M637" s="2"/>
      <c r="N637" s="3" t="s">
        <v>399</v>
      </c>
      <c r="O637" s="31">
        <v>46073.48342592592</v>
      </c>
      <c r="P637" s="31">
        <v>46073.48342592592</v>
      </c>
      <c r="Q637" s="33"/>
      <c r="R637" s="3" t="s">
        <v>19378</v>
      </c>
    </row>
    <row r="638">
      <c r="A638" s="3" t="s">
        <v>19379</v>
      </c>
      <c r="B638" s="3" t="s">
        <v>17581</v>
      </c>
      <c r="C638" s="20">
        <v>1885.0</v>
      </c>
      <c r="D638" s="3" t="s">
        <v>16951</v>
      </c>
      <c r="E638" s="3" t="s">
        <v>19380</v>
      </c>
      <c r="F638" s="3" t="s">
        <v>19108</v>
      </c>
      <c r="G638" s="3" t="s">
        <v>16576</v>
      </c>
      <c r="H638" s="3" t="s">
        <v>17609</v>
      </c>
      <c r="I638" s="3" t="s">
        <v>17586</v>
      </c>
      <c r="J638" s="5" t="s">
        <v>19381</v>
      </c>
      <c r="L638" s="3" t="s">
        <v>17588</v>
      </c>
      <c r="M638" s="2"/>
      <c r="N638" s="3" t="s">
        <v>183</v>
      </c>
      <c r="O638" s="31">
        <v>46073.52575231482</v>
      </c>
      <c r="P638" s="31">
        <v>46073.52575231482</v>
      </c>
      <c r="Q638" s="33"/>
      <c r="R638" s="3" t="s">
        <v>19382</v>
      </c>
    </row>
    <row r="639">
      <c r="A639" s="3" t="s">
        <v>19383</v>
      </c>
      <c r="B639" s="3" t="s">
        <v>17581</v>
      </c>
      <c r="C639" s="20">
        <v>1886.0</v>
      </c>
      <c r="D639" s="3" t="s">
        <v>16954</v>
      </c>
      <c r="E639" s="3" t="s">
        <v>19384</v>
      </c>
      <c r="F639" s="3" t="s">
        <v>19108</v>
      </c>
      <c r="G639" s="3" t="s">
        <v>16565</v>
      </c>
      <c r="H639" s="3" t="s">
        <v>17609</v>
      </c>
      <c r="I639" s="3" t="s">
        <v>17586</v>
      </c>
      <c r="J639" s="5" t="s">
        <v>19385</v>
      </c>
      <c r="L639" s="3" t="s">
        <v>17588</v>
      </c>
      <c r="M639" s="2"/>
      <c r="N639" s="3" t="s">
        <v>183</v>
      </c>
      <c r="O639" s="31">
        <v>46073.525775462964</v>
      </c>
      <c r="P639" s="31">
        <v>46073.525775462964</v>
      </c>
      <c r="Q639" s="33"/>
      <c r="R639" s="3" t="s">
        <v>19386</v>
      </c>
    </row>
    <row r="640">
      <c r="A640" s="3" t="s">
        <v>19387</v>
      </c>
      <c r="B640" s="3" t="s">
        <v>17581</v>
      </c>
      <c r="C640" s="20">
        <v>1887.0</v>
      </c>
      <c r="D640" s="3" t="s">
        <v>16957</v>
      </c>
      <c r="E640" s="3" t="s">
        <v>19388</v>
      </c>
      <c r="F640" s="3" t="s">
        <v>19108</v>
      </c>
      <c r="G640" s="3" t="s">
        <v>16569</v>
      </c>
      <c r="H640" s="3" t="s">
        <v>17609</v>
      </c>
      <c r="I640" s="3" t="s">
        <v>17586</v>
      </c>
      <c r="J640" s="5" t="s">
        <v>19389</v>
      </c>
      <c r="L640" s="3" t="s">
        <v>17588</v>
      </c>
      <c r="M640" s="2"/>
      <c r="N640" s="3" t="s">
        <v>183</v>
      </c>
      <c r="O640" s="31">
        <v>46073.52579861111</v>
      </c>
      <c r="P640" s="31">
        <v>46073.52579861111</v>
      </c>
      <c r="Q640" s="33"/>
      <c r="R640" s="3" t="s">
        <v>19390</v>
      </c>
    </row>
    <row r="641">
      <c r="A641" s="3" t="s">
        <v>19391</v>
      </c>
      <c r="B641" s="3" t="s">
        <v>17581</v>
      </c>
      <c r="C641" s="20">
        <v>1888.0</v>
      </c>
      <c r="D641" s="3" t="s">
        <v>16960</v>
      </c>
      <c r="E641" s="3" t="s">
        <v>19392</v>
      </c>
      <c r="F641" s="3" t="s">
        <v>19108</v>
      </c>
      <c r="G641" s="3" t="s">
        <v>16569</v>
      </c>
      <c r="H641" s="3" t="s">
        <v>17609</v>
      </c>
      <c r="I641" s="3" t="s">
        <v>17586</v>
      </c>
      <c r="J641" s="5" t="s">
        <v>19393</v>
      </c>
      <c r="L641" s="3" t="s">
        <v>17588</v>
      </c>
      <c r="M641" s="2"/>
      <c r="N641" s="3" t="s">
        <v>183</v>
      </c>
      <c r="O641" s="31">
        <v>46073.52582175926</v>
      </c>
      <c r="P641" s="31">
        <v>46073.52582175926</v>
      </c>
      <c r="Q641" s="33"/>
      <c r="R641" s="3" t="s">
        <v>19394</v>
      </c>
    </row>
    <row r="642">
      <c r="A642" s="3" t="s">
        <v>19395</v>
      </c>
      <c r="B642" s="3" t="s">
        <v>17581</v>
      </c>
      <c r="C642" s="20">
        <v>1889.0</v>
      </c>
      <c r="D642" s="3" t="s">
        <v>16963</v>
      </c>
      <c r="E642" s="3" t="s">
        <v>19396</v>
      </c>
      <c r="F642" s="3" t="s">
        <v>19108</v>
      </c>
      <c r="G642" s="3" t="s">
        <v>16565</v>
      </c>
      <c r="H642" s="3" t="s">
        <v>17609</v>
      </c>
      <c r="I642" s="3" t="s">
        <v>17586</v>
      </c>
      <c r="J642" s="5" t="s">
        <v>19397</v>
      </c>
      <c r="L642" s="3" t="s">
        <v>17616</v>
      </c>
      <c r="M642" s="2"/>
      <c r="N642" s="3" t="s">
        <v>144</v>
      </c>
      <c r="O642" s="31">
        <v>46073.568125000005</v>
      </c>
      <c r="P642" s="31">
        <v>46073.568125000005</v>
      </c>
      <c r="Q642" s="33"/>
      <c r="R642" s="3" t="s">
        <v>19398</v>
      </c>
    </row>
    <row r="643">
      <c r="A643" s="3" t="s">
        <v>19399</v>
      </c>
      <c r="B643" s="3" t="s">
        <v>17581</v>
      </c>
      <c r="C643" s="20">
        <v>1890.0</v>
      </c>
      <c r="D643" s="3" t="s">
        <v>16966</v>
      </c>
      <c r="E643" s="3" t="s">
        <v>19400</v>
      </c>
      <c r="F643" s="3" t="s">
        <v>19108</v>
      </c>
      <c r="G643" s="3" t="s">
        <v>16565</v>
      </c>
      <c r="H643" s="3" t="s">
        <v>17609</v>
      </c>
      <c r="I643" s="3" t="s">
        <v>17586</v>
      </c>
      <c r="J643" s="5" t="s">
        <v>19401</v>
      </c>
      <c r="L643" s="3" t="s">
        <v>17616</v>
      </c>
      <c r="M643" s="2"/>
      <c r="N643" s="3" t="s">
        <v>144</v>
      </c>
      <c r="O643" s="31">
        <v>46073.56815972222</v>
      </c>
      <c r="P643" s="31">
        <v>46073.56815972222</v>
      </c>
      <c r="Q643" s="33"/>
      <c r="R643" s="3" t="s">
        <v>19402</v>
      </c>
    </row>
    <row r="644">
      <c r="A644" s="3" t="s">
        <v>19403</v>
      </c>
      <c r="B644" s="3" t="s">
        <v>17581</v>
      </c>
      <c r="C644" s="20">
        <v>1891.0</v>
      </c>
      <c r="D644" s="3" t="s">
        <v>16969</v>
      </c>
      <c r="E644" s="3" t="s">
        <v>19404</v>
      </c>
      <c r="F644" s="3" t="s">
        <v>19108</v>
      </c>
      <c r="G644" s="3" t="s">
        <v>16569</v>
      </c>
      <c r="H644" s="3" t="s">
        <v>17609</v>
      </c>
      <c r="I644" s="3" t="s">
        <v>17586</v>
      </c>
      <c r="J644" s="5" t="s">
        <v>19405</v>
      </c>
      <c r="L644" s="3" t="s">
        <v>17616</v>
      </c>
      <c r="M644" s="2"/>
      <c r="N644" s="3" t="s">
        <v>144</v>
      </c>
      <c r="O644" s="31">
        <v>46073.56818287037</v>
      </c>
      <c r="P644" s="31">
        <v>46073.56818287037</v>
      </c>
      <c r="Q644" s="33"/>
      <c r="R644" s="3" t="s">
        <v>19406</v>
      </c>
    </row>
    <row r="645">
      <c r="A645" s="3" t="s">
        <v>19407</v>
      </c>
      <c r="B645" s="3" t="s">
        <v>17581</v>
      </c>
      <c r="C645" s="20">
        <v>1892.0</v>
      </c>
      <c r="D645" s="3" t="s">
        <v>16972</v>
      </c>
      <c r="E645" s="3" t="s">
        <v>19408</v>
      </c>
      <c r="F645" s="3" t="s">
        <v>19108</v>
      </c>
      <c r="G645" s="3" t="s">
        <v>16576</v>
      </c>
      <c r="H645" s="3" t="s">
        <v>17609</v>
      </c>
      <c r="I645" s="3" t="s">
        <v>17586</v>
      </c>
      <c r="J645" s="5" t="s">
        <v>19409</v>
      </c>
      <c r="L645" s="3" t="s">
        <v>17689</v>
      </c>
      <c r="M645" s="2"/>
      <c r="N645" s="3" t="s">
        <v>138</v>
      </c>
      <c r="O645" s="31">
        <v>46076.64770833333</v>
      </c>
      <c r="P645" s="31">
        <v>46076.64770833333</v>
      </c>
      <c r="Q645" s="33"/>
      <c r="R645" s="3" t="s">
        <v>19410</v>
      </c>
    </row>
    <row r="646">
      <c r="A646" s="3" t="s">
        <v>19411</v>
      </c>
      <c r="B646" s="3" t="s">
        <v>17581</v>
      </c>
      <c r="C646" s="20">
        <v>1893.0</v>
      </c>
      <c r="D646" s="3" t="s">
        <v>16975</v>
      </c>
      <c r="E646" s="3" t="s">
        <v>19412</v>
      </c>
      <c r="F646" s="3" t="s">
        <v>19108</v>
      </c>
      <c r="G646" s="3" t="s">
        <v>16565</v>
      </c>
      <c r="H646" s="3" t="s">
        <v>17609</v>
      </c>
      <c r="I646" s="3" t="s">
        <v>17586</v>
      </c>
      <c r="J646" s="5" t="s">
        <v>19413</v>
      </c>
      <c r="L646" s="3" t="s">
        <v>17689</v>
      </c>
      <c r="M646" s="2"/>
      <c r="N646" s="3" t="s">
        <v>138</v>
      </c>
      <c r="O646" s="31">
        <v>46076.647731481484</v>
      </c>
      <c r="P646" s="31">
        <v>46076.647731481484</v>
      </c>
      <c r="Q646" s="33"/>
      <c r="R646" s="3" t="s">
        <v>19414</v>
      </c>
    </row>
    <row r="647">
      <c r="A647" s="3" t="s">
        <v>19415</v>
      </c>
      <c r="B647" s="3" t="s">
        <v>17581</v>
      </c>
      <c r="C647" s="20">
        <v>1894.0</v>
      </c>
      <c r="D647" s="3" t="s">
        <v>16978</v>
      </c>
      <c r="E647" s="3" t="s">
        <v>19416</v>
      </c>
      <c r="F647" s="3" t="s">
        <v>19108</v>
      </c>
      <c r="G647" s="3" t="s">
        <v>16565</v>
      </c>
      <c r="H647" s="3" t="s">
        <v>17609</v>
      </c>
      <c r="I647" s="3" t="s">
        <v>17586</v>
      </c>
      <c r="J647" s="5" t="s">
        <v>19417</v>
      </c>
      <c r="L647" s="3" t="s">
        <v>17689</v>
      </c>
      <c r="M647" s="2"/>
      <c r="N647" s="3" t="s">
        <v>138</v>
      </c>
      <c r="O647" s="31">
        <v>46076.64775462963</v>
      </c>
      <c r="P647" s="31">
        <v>46076.64775462963</v>
      </c>
      <c r="Q647" s="33"/>
      <c r="R647" s="3" t="s">
        <v>19418</v>
      </c>
    </row>
    <row r="648">
      <c r="A648" s="3" t="s">
        <v>19419</v>
      </c>
      <c r="B648" s="3" t="s">
        <v>17581</v>
      </c>
      <c r="C648" s="20">
        <v>1895.0</v>
      </c>
      <c r="D648" s="3" t="s">
        <v>16981</v>
      </c>
      <c r="E648" s="3" t="s">
        <v>19420</v>
      </c>
      <c r="F648" s="3" t="s">
        <v>19108</v>
      </c>
      <c r="G648" s="3" t="s">
        <v>16569</v>
      </c>
      <c r="H648" s="3" t="s">
        <v>17609</v>
      </c>
      <c r="I648" s="3" t="s">
        <v>17586</v>
      </c>
      <c r="J648" s="5" t="s">
        <v>19421</v>
      </c>
      <c r="L648" s="3" t="s">
        <v>17689</v>
      </c>
      <c r="M648" s="2"/>
      <c r="N648" s="3" t="s">
        <v>138</v>
      </c>
      <c r="O648" s="31">
        <v>46076.647777777776</v>
      </c>
      <c r="P648" s="31">
        <v>46076.647777777776</v>
      </c>
      <c r="Q648" s="33"/>
      <c r="R648" s="3" t="s">
        <v>19422</v>
      </c>
    </row>
    <row r="649">
      <c r="A649" s="3" t="s">
        <v>19423</v>
      </c>
      <c r="B649" s="3" t="s">
        <v>17581</v>
      </c>
      <c r="C649" s="20">
        <v>1898.0</v>
      </c>
      <c r="D649" s="3" t="s">
        <v>16990</v>
      </c>
      <c r="E649" s="3" t="s">
        <v>19424</v>
      </c>
      <c r="F649" s="3" t="s">
        <v>19108</v>
      </c>
      <c r="G649" s="3" t="s">
        <v>16565</v>
      </c>
      <c r="H649" s="3" t="s">
        <v>17609</v>
      </c>
      <c r="I649" s="3" t="s">
        <v>17586</v>
      </c>
      <c r="J649" s="5" t="s">
        <v>19425</v>
      </c>
      <c r="L649" s="3" t="s">
        <v>17689</v>
      </c>
      <c r="M649" s="2"/>
      <c r="N649" s="3" t="s">
        <v>138</v>
      </c>
      <c r="O649" s="31">
        <v>46083.63940972222</v>
      </c>
      <c r="P649" s="31">
        <v>46083.63940972222</v>
      </c>
      <c r="Q649" s="33"/>
      <c r="R649" s="3" t="s">
        <v>19426</v>
      </c>
    </row>
    <row r="650">
      <c r="A650" s="3" t="s">
        <v>19427</v>
      </c>
      <c r="B650" s="3" t="s">
        <v>17581</v>
      </c>
      <c r="C650" s="20">
        <v>1899.0</v>
      </c>
      <c r="D650" s="3" t="s">
        <v>16993</v>
      </c>
      <c r="E650" s="3" t="s">
        <v>19428</v>
      </c>
      <c r="F650" s="3" t="s">
        <v>19108</v>
      </c>
      <c r="G650" s="3" t="s">
        <v>16569</v>
      </c>
      <c r="H650" s="3" t="s">
        <v>17609</v>
      </c>
      <c r="I650" s="3" t="s">
        <v>17586</v>
      </c>
      <c r="J650" s="5" t="s">
        <v>19429</v>
      </c>
      <c r="L650" s="3" t="s">
        <v>17689</v>
      </c>
      <c r="M650" s="2"/>
      <c r="N650" s="3" t="s">
        <v>138</v>
      </c>
      <c r="O650" s="31">
        <v>46083.639432870375</v>
      </c>
      <c r="P650" s="31">
        <v>46083.639432870375</v>
      </c>
      <c r="Q650" s="33"/>
      <c r="R650" s="3" t="s">
        <v>19430</v>
      </c>
    </row>
    <row r="651">
      <c r="A651" s="3" t="s">
        <v>19431</v>
      </c>
      <c r="B651" s="3" t="s">
        <v>17581</v>
      </c>
      <c r="C651" s="20">
        <v>1900.0</v>
      </c>
      <c r="D651" s="3" t="s">
        <v>16996</v>
      </c>
      <c r="E651" s="3" t="s">
        <v>19432</v>
      </c>
      <c r="F651" s="3" t="s">
        <v>19108</v>
      </c>
      <c r="G651" s="3" t="s">
        <v>16565</v>
      </c>
      <c r="H651" s="3" t="s">
        <v>17609</v>
      </c>
      <c r="I651" s="3" t="s">
        <v>17586</v>
      </c>
      <c r="J651" s="5" t="s">
        <v>19433</v>
      </c>
      <c r="L651" s="3" t="s">
        <v>17689</v>
      </c>
      <c r="M651" s="2"/>
      <c r="N651" s="3" t="s">
        <v>138</v>
      </c>
      <c r="O651" s="31">
        <v>46083.639456018514</v>
      </c>
      <c r="P651" s="31">
        <v>46083.639456018514</v>
      </c>
      <c r="Q651" s="33"/>
      <c r="R651" s="3" t="s">
        <v>19434</v>
      </c>
    </row>
    <row r="652">
      <c r="A652" s="3" t="s">
        <v>19435</v>
      </c>
      <c r="B652" s="3" t="s">
        <v>17581</v>
      </c>
      <c r="C652" s="20">
        <v>1901.0</v>
      </c>
      <c r="D652" s="3" t="s">
        <v>16999</v>
      </c>
      <c r="E652" s="3" t="s">
        <v>19436</v>
      </c>
      <c r="F652" s="3" t="s">
        <v>19108</v>
      </c>
      <c r="G652" s="3" t="s">
        <v>16569</v>
      </c>
      <c r="H652" s="3" t="s">
        <v>17609</v>
      </c>
      <c r="I652" s="3" t="s">
        <v>17586</v>
      </c>
      <c r="J652" s="5" t="s">
        <v>19437</v>
      </c>
      <c r="L652" s="3" t="s">
        <v>17689</v>
      </c>
      <c r="M652" s="2"/>
      <c r="N652" s="3" t="s">
        <v>138</v>
      </c>
      <c r="O652" s="31">
        <v>46083.63947916667</v>
      </c>
      <c r="P652" s="31">
        <v>46083.63947916667</v>
      </c>
      <c r="Q652" s="33"/>
      <c r="R652" s="3" t="s">
        <v>19438</v>
      </c>
    </row>
    <row r="653">
      <c r="A653" s="3" t="s">
        <v>19439</v>
      </c>
      <c r="B653" s="3" t="s">
        <v>17581</v>
      </c>
      <c r="C653" s="20">
        <v>1902.0</v>
      </c>
      <c r="D653" s="3" t="s">
        <v>17002</v>
      </c>
      <c r="E653" s="3" t="s">
        <v>19440</v>
      </c>
      <c r="F653" s="3" t="s">
        <v>19108</v>
      </c>
      <c r="G653" s="3" t="s">
        <v>16569</v>
      </c>
      <c r="H653" s="3" t="s">
        <v>17609</v>
      </c>
      <c r="I653" s="3" t="s">
        <v>17586</v>
      </c>
      <c r="J653" s="5" t="s">
        <v>19441</v>
      </c>
      <c r="L653" s="3" t="s">
        <v>17689</v>
      </c>
      <c r="M653" s="2"/>
      <c r="N653" s="3" t="s">
        <v>138</v>
      </c>
      <c r="O653" s="31">
        <v>46083.63949074074</v>
      </c>
      <c r="P653" s="31">
        <v>46083.63949074074</v>
      </c>
      <c r="Q653" s="33"/>
      <c r="R653" s="3" t="s">
        <v>19442</v>
      </c>
    </row>
    <row r="654">
      <c r="A654" s="3" t="s">
        <v>19443</v>
      </c>
      <c r="B654" s="3" t="s">
        <v>17581</v>
      </c>
      <c r="C654" s="20">
        <v>1903.0</v>
      </c>
      <c r="D654" s="3" t="s">
        <v>17005</v>
      </c>
      <c r="E654" s="3" t="s">
        <v>19444</v>
      </c>
      <c r="F654" s="3" t="s">
        <v>19108</v>
      </c>
      <c r="G654" s="3" t="s">
        <v>16565</v>
      </c>
      <c r="H654" s="3" t="s">
        <v>17609</v>
      </c>
      <c r="I654" s="3" t="s">
        <v>17586</v>
      </c>
      <c r="J654" s="5" t="s">
        <v>19445</v>
      </c>
      <c r="L654" s="3" t="s">
        <v>19446</v>
      </c>
      <c r="M654" s="2"/>
      <c r="N654" s="3" t="s">
        <v>164</v>
      </c>
      <c r="O654" s="31">
        <v>46084.57545138889</v>
      </c>
      <c r="P654" s="31">
        <v>46084.57545138889</v>
      </c>
      <c r="Q654" s="33"/>
      <c r="R654" s="3" t="s">
        <v>19447</v>
      </c>
    </row>
    <row r="655">
      <c r="A655" s="3" t="s">
        <v>19448</v>
      </c>
      <c r="B655" s="3" t="s">
        <v>17581</v>
      </c>
      <c r="C655" s="20">
        <v>1904.0</v>
      </c>
      <c r="D655" s="3" t="s">
        <v>17008</v>
      </c>
      <c r="E655" s="3" t="s">
        <v>19449</v>
      </c>
      <c r="F655" s="3" t="s">
        <v>19108</v>
      </c>
      <c r="G655" s="3" t="s">
        <v>16565</v>
      </c>
      <c r="H655" s="3" t="s">
        <v>17609</v>
      </c>
      <c r="I655" s="3" t="s">
        <v>17586</v>
      </c>
      <c r="J655" s="5" t="s">
        <v>19450</v>
      </c>
      <c r="L655" s="3" t="s">
        <v>19446</v>
      </c>
      <c r="M655" s="2"/>
      <c r="N655" s="3" t="s">
        <v>164</v>
      </c>
      <c r="O655" s="31">
        <v>46084.575474537036</v>
      </c>
      <c r="P655" s="31">
        <v>46084.575474537036</v>
      </c>
      <c r="Q655" s="33"/>
      <c r="R655" s="3" t="s">
        <v>19451</v>
      </c>
    </row>
    <row r="656">
      <c r="A656" s="3" t="s">
        <v>19452</v>
      </c>
      <c r="B656" s="3" t="s">
        <v>17581</v>
      </c>
      <c r="C656" s="20">
        <v>1905.0</v>
      </c>
      <c r="D656" s="3" t="s">
        <v>17011</v>
      </c>
      <c r="E656" s="3" t="s">
        <v>19453</v>
      </c>
      <c r="F656" s="3" t="s">
        <v>19108</v>
      </c>
      <c r="G656" s="3" t="s">
        <v>16569</v>
      </c>
      <c r="H656" s="3" t="s">
        <v>17609</v>
      </c>
      <c r="I656" s="3" t="s">
        <v>17586</v>
      </c>
      <c r="J656" s="5" t="s">
        <v>19454</v>
      </c>
      <c r="L656" s="3" t="s">
        <v>19446</v>
      </c>
      <c r="M656" s="2"/>
      <c r="N656" s="3" t="s">
        <v>164</v>
      </c>
      <c r="O656" s="31">
        <v>46084.57548611111</v>
      </c>
      <c r="P656" s="31">
        <v>46084.57548611111</v>
      </c>
      <c r="Q656" s="33"/>
      <c r="R656" s="3" t="s">
        <v>19455</v>
      </c>
    </row>
    <row r="657">
      <c r="A657" s="3" t="s">
        <v>19456</v>
      </c>
      <c r="B657" s="3" t="s">
        <v>17581</v>
      </c>
      <c r="C657" s="20">
        <v>1906.0</v>
      </c>
      <c r="D657" s="3" t="s">
        <v>17014</v>
      </c>
      <c r="E657" s="3" t="s">
        <v>19457</v>
      </c>
      <c r="F657" s="3" t="s">
        <v>19108</v>
      </c>
      <c r="G657" s="3" t="s">
        <v>16607</v>
      </c>
      <c r="H657" s="3" t="s">
        <v>17609</v>
      </c>
      <c r="I657" s="3" t="s">
        <v>17586</v>
      </c>
      <c r="J657" s="5" t="s">
        <v>19458</v>
      </c>
      <c r="L657" s="3" t="s">
        <v>19446</v>
      </c>
      <c r="M657" s="2"/>
      <c r="N657" s="3" t="s">
        <v>164</v>
      </c>
      <c r="O657" s="31">
        <v>46084.57550925926</v>
      </c>
      <c r="P657" s="31">
        <v>46084.57550925926</v>
      </c>
      <c r="Q657" s="33"/>
      <c r="R657" s="3" t="s">
        <v>19459</v>
      </c>
    </row>
    <row r="658">
      <c r="A658" s="3" t="s">
        <v>19460</v>
      </c>
      <c r="B658" s="3" t="s">
        <v>17581</v>
      </c>
      <c r="C658" s="20">
        <v>1907.0</v>
      </c>
      <c r="D658" s="3" t="s">
        <v>17017</v>
      </c>
      <c r="E658" s="3" t="s">
        <v>19461</v>
      </c>
      <c r="F658" s="3" t="s">
        <v>19108</v>
      </c>
      <c r="G658" s="3" t="s">
        <v>16576</v>
      </c>
      <c r="H658" s="3" t="s">
        <v>17609</v>
      </c>
      <c r="I658" s="3" t="s">
        <v>17586</v>
      </c>
      <c r="J658" s="5" t="s">
        <v>19462</v>
      </c>
      <c r="L658" s="3" t="s">
        <v>17588</v>
      </c>
      <c r="M658" s="2"/>
      <c r="N658" s="3" t="s">
        <v>183</v>
      </c>
      <c r="O658" s="31">
        <v>46084.59695601852</v>
      </c>
      <c r="P658" s="31">
        <v>46084.59695601852</v>
      </c>
      <c r="Q658" s="33"/>
      <c r="R658" s="3" t="s">
        <v>19463</v>
      </c>
    </row>
    <row r="659">
      <c r="A659" s="3" t="s">
        <v>19464</v>
      </c>
      <c r="B659" s="3" t="s">
        <v>17581</v>
      </c>
      <c r="C659" s="20">
        <v>1908.0</v>
      </c>
      <c r="D659" s="3" t="s">
        <v>17020</v>
      </c>
      <c r="E659" s="3" t="s">
        <v>19465</v>
      </c>
      <c r="F659" s="3" t="s">
        <v>19108</v>
      </c>
      <c r="G659" s="3" t="s">
        <v>16565</v>
      </c>
      <c r="H659" s="3" t="s">
        <v>17609</v>
      </c>
      <c r="I659" s="3" t="s">
        <v>17586</v>
      </c>
      <c r="J659" s="5" t="s">
        <v>19466</v>
      </c>
      <c r="L659" s="3" t="s">
        <v>17588</v>
      </c>
      <c r="M659" s="2"/>
      <c r="N659" s="3" t="s">
        <v>183</v>
      </c>
      <c r="O659" s="31">
        <v>46084.59697916667</v>
      </c>
      <c r="P659" s="31">
        <v>46084.59697916667</v>
      </c>
      <c r="Q659" s="33"/>
      <c r="R659" s="3" t="s">
        <v>19467</v>
      </c>
    </row>
    <row r="660">
      <c r="A660" s="3" t="s">
        <v>19468</v>
      </c>
      <c r="B660" s="3" t="s">
        <v>17581</v>
      </c>
      <c r="C660" s="20">
        <v>1909.0</v>
      </c>
      <c r="D660" s="3" t="s">
        <v>17023</v>
      </c>
      <c r="E660" s="3" t="s">
        <v>19469</v>
      </c>
      <c r="F660" s="3" t="s">
        <v>19108</v>
      </c>
      <c r="G660" s="3" t="s">
        <v>16565</v>
      </c>
      <c r="H660" s="3" t="s">
        <v>17609</v>
      </c>
      <c r="I660" s="3" t="s">
        <v>17586</v>
      </c>
      <c r="J660" s="5" t="s">
        <v>19470</v>
      </c>
      <c r="L660" s="3" t="s">
        <v>19471</v>
      </c>
      <c r="M660" s="2"/>
      <c r="N660" s="3" t="s">
        <v>189</v>
      </c>
      <c r="O660" s="31">
        <v>46084.61076388889</v>
      </c>
      <c r="P660" s="31">
        <v>46084.61076388889</v>
      </c>
      <c r="Q660" s="33"/>
      <c r="R660" s="3" t="s">
        <v>19472</v>
      </c>
    </row>
    <row r="661">
      <c r="A661" s="3" t="s">
        <v>19473</v>
      </c>
      <c r="B661" s="3" t="s">
        <v>17581</v>
      </c>
      <c r="C661" s="20">
        <v>1910.0</v>
      </c>
      <c r="D661" s="3" t="s">
        <v>17026</v>
      </c>
      <c r="E661" s="3" t="s">
        <v>19474</v>
      </c>
      <c r="F661" s="3" t="s">
        <v>19108</v>
      </c>
      <c r="G661" s="3" t="s">
        <v>16565</v>
      </c>
      <c r="H661" s="3" t="s">
        <v>17609</v>
      </c>
      <c r="I661" s="3" t="s">
        <v>17586</v>
      </c>
      <c r="J661" s="5" t="s">
        <v>19475</v>
      </c>
      <c r="L661" s="3" t="s">
        <v>19471</v>
      </c>
      <c r="M661" s="2"/>
      <c r="N661" s="3" t="s">
        <v>189</v>
      </c>
      <c r="O661" s="31">
        <v>46084.61078703703</v>
      </c>
      <c r="P661" s="31">
        <v>46084.61078703703</v>
      </c>
      <c r="Q661" s="33"/>
      <c r="R661" s="3" t="s">
        <v>19476</v>
      </c>
    </row>
    <row r="662">
      <c r="A662" s="3" t="s">
        <v>19477</v>
      </c>
      <c r="B662" s="3" t="s">
        <v>17581</v>
      </c>
      <c r="C662" s="20">
        <v>1911.0</v>
      </c>
      <c r="D662" s="3" t="s">
        <v>17029</v>
      </c>
      <c r="E662" s="3" t="s">
        <v>19478</v>
      </c>
      <c r="F662" s="3" t="s">
        <v>19108</v>
      </c>
      <c r="G662" s="3" t="s">
        <v>16569</v>
      </c>
      <c r="H662" s="3" t="s">
        <v>17609</v>
      </c>
      <c r="I662" s="3" t="s">
        <v>17586</v>
      </c>
      <c r="J662" s="5" t="s">
        <v>19479</v>
      </c>
      <c r="L662" s="3" t="s">
        <v>19471</v>
      </c>
      <c r="M662" s="2"/>
      <c r="N662" s="3" t="s">
        <v>189</v>
      </c>
      <c r="O662" s="31">
        <v>46084.610810185186</v>
      </c>
      <c r="P662" s="31">
        <v>46084.610810185186</v>
      </c>
      <c r="Q662" s="33"/>
      <c r="R662" s="3" t="s">
        <v>19480</v>
      </c>
    </row>
    <row r="663">
      <c r="A663" s="3" t="s">
        <v>19481</v>
      </c>
      <c r="B663" s="3" t="s">
        <v>17581</v>
      </c>
      <c r="C663" s="20">
        <v>1912.0</v>
      </c>
      <c r="D663" s="3" t="s">
        <v>17032</v>
      </c>
      <c r="E663" s="3" t="s">
        <v>19482</v>
      </c>
      <c r="F663" s="3" t="s">
        <v>19108</v>
      </c>
      <c r="G663" s="3" t="s">
        <v>16569</v>
      </c>
      <c r="H663" s="3" t="s">
        <v>17609</v>
      </c>
      <c r="I663" s="3" t="s">
        <v>17586</v>
      </c>
      <c r="J663" s="5" t="s">
        <v>19483</v>
      </c>
      <c r="L663" s="3" t="s">
        <v>19471</v>
      </c>
      <c r="M663" s="2"/>
      <c r="N663" s="3" t="s">
        <v>189</v>
      </c>
      <c r="O663" s="31">
        <v>46084.610821759255</v>
      </c>
      <c r="P663" s="31">
        <v>46084.610821759255</v>
      </c>
      <c r="Q663" s="33"/>
      <c r="R663" s="3" t="s">
        <v>19484</v>
      </c>
    </row>
    <row r="664">
      <c r="A664" s="3" t="s">
        <v>19485</v>
      </c>
      <c r="B664" s="3" t="s">
        <v>17581</v>
      </c>
      <c r="C664" s="20">
        <v>1913.0</v>
      </c>
      <c r="D664" s="3" t="s">
        <v>17035</v>
      </c>
      <c r="E664" s="3" t="s">
        <v>19486</v>
      </c>
      <c r="F664" s="3" t="s">
        <v>19108</v>
      </c>
      <c r="G664" s="3" t="s">
        <v>16565</v>
      </c>
      <c r="H664" s="3" t="s">
        <v>17609</v>
      </c>
      <c r="I664" s="3" t="s">
        <v>17586</v>
      </c>
      <c r="J664" s="5" t="s">
        <v>19487</v>
      </c>
      <c r="L664" s="3" t="s">
        <v>17965</v>
      </c>
      <c r="M664" s="2"/>
      <c r="N664" s="3" t="s">
        <v>220</v>
      </c>
      <c r="O664" s="31">
        <v>46084.65056712963</v>
      </c>
      <c r="P664" s="31">
        <v>46084.65056712963</v>
      </c>
      <c r="Q664" s="33"/>
      <c r="R664" s="3" t="s">
        <v>19488</v>
      </c>
    </row>
    <row r="665">
      <c r="A665" s="3" t="s">
        <v>19489</v>
      </c>
      <c r="B665" s="3" t="s">
        <v>17581</v>
      </c>
      <c r="C665" s="20">
        <v>1914.0</v>
      </c>
      <c r="D665" s="3" t="s">
        <v>17038</v>
      </c>
      <c r="E665" s="3" t="s">
        <v>19490</v>
      </c>
      <c r="F665" s="3" t="s">
        <v>19108</v>
      </c>
      <c r="G665" s="3" t="s">
        <v>16569</v>
      </c>
      <c r="H665" s="3" t="s">
        <v>17609</v>
      </c>
      <c r="I665" s="3" t="s">
        <v>17586</v>
      </c>
      <c r="J665" s="5" t="s">
        <v>19491</v>
      </c>
      <c r="L665" s="3" t="s">
        <v>17965</v>
      </c>
      <c r="M665" s="2"/>
      <c r="N665" s="3" t="s">
        <v>220</v>
      </c>
      <c r="O665" s="31">
        <v>46084.65059027778</v>
      </c>
      <c r="P665" s="31">
        <v>46084.65059027778</v>
      </c>
      <c r="Q665" s="33"/>
      <c r="R665" s="3" t="s">
        <v>19492</v>
      </c>
    </row>
    <row r="666">
      <c r="A666" s="3" t="s">
        <v>19493</v>
      </c>
      <c r="B666" s="3" t="s">
        <v>17581</v>
      </c>
      <c r="C666" s="20">
        <v>1915.0</v>
      </c>
      <c r="D666" s="3" t="s">
        <v>17041</v>
      </c>
      <c r="E666" s="3" t="s">
        <v>19494</v>
      </c>
      <c r="F666" s="3" t="s">
        <v>19108</v>
      </c>
      <c r="G666" s="3" t="s">
        <v>16565</v>
      </c>
      <c r="H666" s="3" t="s">
        <v>17609</v>
      </c>
      <c r="I666" s="3" t="s">
        <v>17586</v>
      </c>
      <c r="J666" s="5" t="s">
        <v>19495</v>
      </c>
      <c r="L666" s="3" t="s">
        <v>19496</v>
      </c>
      <c r="M666" s="2"/>
      <c r="N666" s="3" t="s">
        <v>242</v>
      </c>
      <c r="O666" s="31">
        <v>46084.673125</v>
      </c>
      <c r="P666" s="31">
        <v>46084.673125</v>
      </c>
      <c r="Q666" s="33"/>
      <c r="R666" s="3" t="s">
        <v>19497</v>
      </c>
    </row>
    <row r="667">
      <c r="A667" s="3" t="s">
        <v>19498</v>
      </c>
      <c r="B667" s="3" t="s">
        <v>17581</v>
      </c>
      <c r="C667" s="20">
        <v>1916.0</v>
      </c>
      <c r="D667" s="3" t="s">
        <v>17044</v>
      </c>
      <c r="E667" s="3" t="s">
        <v>19499</v>
      </c>
      <c r="F667" s="3" t="s">
        <v>19108</v>
      </c>
      <c r="G667" s="3" t="s">
        <v>16569</v>
      </c>
      <c r="H667" s="3" t="s">
        <v>17609</v>
      </c>
      <c r="I667" s="3" t="s">
        <v>17586</v>
      </c>
      <c r="J667" s="5" t="s">
        <v>19500</v>
      </c>
      <c r="L667" s="3" t="s">
        <v>19496</v>
      </c>
      <c r="M667" s="2"/>
      <c r="N667" s="3" t="s">
        <v>242</v>
      </c>
      <c r="O667" s="31">
        <v>46084.67314814815</v>
      </c>
      <c r="P667" s="31">
        <v>46084.67314814815</v>
      </c>
      <c r="Q667" s="33"/>
      <c r="R667" s="3" t="s">
        <v>19501</v>
      </c>
    </row>
    <row r="668">
      <c r="A668" s="3" t="s">
        <v>19502</v>
      </c>
      <c r="B668" s="3" t="s">
        <v>17581</v>
      </c>
      <c r="C668" s="20">
        <v>1917.0</v>
      </c>
      <c r="D668" s="3" t="s">
        <v>17047</v>
      </c>
      <c r="E668" s="3" t="s">
        <v>19503</v>
      </c>
      <c r="F668" s="3" t="s">
        <v>19108</v>
      </c>
      <c r="G668" s="3" t="s">
        <v>16565</v>
      </c>
      <c r="H668" s="3" t="s">
        <v>17609</v>
      </c>
      <c r="I668" s="3" t="s">
        <v>17586</v>
      </c>
      <c r="J668" s="5" t="s">
        <v>19504</v>
      </c>
      <c r="L668" s="3" t="s">
        <v>19496</v>
      </c>
      <c r="M668" s="2"/>
      <c r="N668" s="3" t="s">
        <v>242</v>
      </c>
      <c r="O668" s="31">
        <v>46084.673171296294</v>
      </c>
      <c r="P668" s="31">
        <v>46084.673171296294</v>
      </c>
      <c r="Q668" s="33"/>
      <c r="R668" s="3" t="s">
        <v>19505</v>
      </c>
    </row>
    <row r="669">
      <c r="A669" s="3" t="s">
        <v>19506</v>
      </c>
      <c r="B669" s="3" t="s">
        <v>17581</v>
      </c>
      <c r="C669" s="20">
        <v>1918.0</v>
      </c>
      <c r="D669" s="3" t="s">
        <v>17050</v>
      </c>
      <c r="E669" s="3" t="s">
        <v>19507</v>
      </c>
      <c r="F669" s="3" t="s">
        <v>19108</v>
      </c>
      <c r="G669" s="3" t="s">
        <v>16565</v>
      </c>
      <c r="H669" s="3" t="s">
        <v>17609</v>
      </c>
      <c r="I669" s="3" t="s">
        <v>17586</v>
      </c>
      <c r="J669" s="5" t="s">
        <v>19508</v>
      </c>
      <c r="L669" s="3" t="s">
        <v>19496</v>
      </c>
      <c r="M669" s="2"/>
      <c r="N669" s="3" t="s">
        <v>242</v>
      </c>
      <c r="O669" s="31">
        <v>46084.67318287037</v>
      </c>
      <c r="P669" s="31">
        <v>46084.67318287037</v>
      </c>
      <c r="Q669" s="33"/>
      <c r="R669" s="3" t="s">
        <v>19509</v>
      </c>
    </row>
    <row r="670">
      <c r="A670" s="3" t="s">
        <v>19510</v>
      </c>
      <c r="B670" s="3" t="s">
        <v>17581</v>
      </c>
      <c r="C670" s="20">
        <v>1919.0</v>
      </c>
      <c r="D670" s="3" t="s">
        <v>17053</v>
      </c>
      <c r="E670" s="3" t="s">
        <v>19511</v>
      </c>
      <c r="F670" s="3" t="s">
        <v>19108</v>
      </c>
      <c r="G670" s="3" t="s">
        <v>16607</v>
      </c>
      <c r="H670" s="3" t="s">
        <v>17609</v>
      </c>
      <c r="I670" s="3" t="s">
        <v>17586</v>
      </c>
      <c r="J670" s="5" t="s">
        <v>19512</v>
      </c>
      <c r="L670" s="3" t="s">
        <v>19496</v>
      </c>
      <c r="M670" s="2"/>
      <c r="N670" s="3" t="s">
        <v>242</v>
      </c>
      <c r="O670" s="31">
        <v>46084.67320601852</v>
      </c>
      <c r="P670" s="31">
        <v>46084.67320601852</v>
      </c>
      <c r="Q670" s="33"/>
      <c r="R670" s="3" t="s">
        <v>19513</v>
      </c>
    </row>
    <row r="671">
      <c r="A671" s="3" t="s">
        <v>19514</v>
      </c>
      <c r="B671" s="3" t="s">
        <v>17581</v>
      </c>
      <c r="C671" s="20">
        <v>1920.0</v>
      </c>
      <c r="D671" s="3" t="s">
        <v>17056</v>
      </c>
      <c r="E671" s="3" t="s">
        <v>19515</v>
      </c>
      <c r="F671" s="3" t="s">
        <v>19108</v>
      </c>
      <c r="G671" s="3" t="s">
        <v>16565</v>
      </c>
      <c r="H671" s="3" t="s">
        <v>17609</v>
      </c>
      <c r="I671" s="3" t="s">
        <v>17586</v>
      </c>
      <c r="J671" s="5" t="s">
        <v>19516</v>
      </c>
      <c r="L671" s="3" t="s">
        <v>18233</v>
      </c>
      <c r="O671" s="31">
        <v>46085.46253472222</v>
      </c>
      <c r="P671" s="31">
        <v>46085.46253472222</v>
      </c>
      <c r="Q671" s="33"/>
      <c r="R671" s="3" t="s">
        <v>19517</v>
      </c>
    </row>
    <row r="672">
      <c r="A672" s="3" t="s">
        <v>19518</v>
      </c>
      <c r="B672" s="3" t="s">
        <v>17581</v>
      </c>
      <c r="C672" s="20">
        <v>1921.0</v>
      </c>
      <c r="D672" s="3" t="s">
        <v>17059</v>
      </c>
      <c r="E672" s="3" t="s">
        <v>19519</v>
      </c>
      <c r="F672" s="3" t="s">
        <v>19108</v>
      </c>
      <c r="G672" s="3" t="s">
        <v>16565</v>
      </c>
      <c r="H672" s="3" t="s">
        <v>17609</v>
      </c>
      <c r="I672" s="3" t="s">
        <v>17586</v>
      </c>
      <c r="J672" s="5" t="s">
        <v>19520</v>
      </c>
      <c r="L672" s="3" t="s">
        <v>18233</v>
      </c>
      <c r="O672" s="31">
        <v>46085.46255787037</v>
      </c>
      <c r="P672" s="31">
        <v>46085.46255787037</v>
      </c>
      <c r="Q672" s="33"/>
      <c r="R672" s="3" t="s">
        <v>19521</v>
      </c>
    </row>
    <row r="673">
      <c r="A673" s="3" t="s">
        <v>19522</v>
      </c>
      <c r="B673" s="3" t="s">
        <v>17581</v>
      </c>
      <c r="C673" s="20">
        <v>1922.0</v>
      </c>
      <c r="D673" s="3" t="s">
        <v>17062</v>
      </c>
      <c r="E673" s="3" t="s">
        <v>19523</v>
      </c>
      <c r="F673" s="3" t="s">
        <v>19108</v>
      </c>
      <c r="G673" s="3" t="s">
        <v>16576</v>
      </c>
      <c r="H673" s="3" t="s">
        <v>17609</v>
      </c>
      <c r="I673" s="3" t="s">
        <v>17586</v>
      </c>
      <c r="J673" s="5" t="s">
        <v>19524</v>
      </c>
      <c r="L673" s="3" t="s">
        <v>18233</v>
      </c>
      <c r="O673" s="31">
        <v>46085.48560185185</v>
      </c>
      <c r="P673" s="31">
        <v>46085.48560185185</v>
      </c>
      <c r="Q673" s="33"/>
      <c r="R673" s="3" t="s">
        <v>19525</v>
      </c>
    </row>
    <row r="674">
      <c r="A674" s="3" t="s">
        <v>19526</v>
      </c>
      <c r="B674" s="3" t="s">
        <v>17581</v>
      </c>
      <c r="C674" s="20">
        <v>1923.0</v>
      </c>
      <c r="D674" s="3" t="s">
        <v>17065</v>
      </c>
      <c r="E674" s="3" t="s">
        <v>19527</v>
      </c>
      <c r="F674" s="3" t="s">
        <v>19108</v>
      </c>
      <c r="G674" s="3" t="s">
        <v>16565</v>
      </c>
      <c r="H674" s="3" t="s">
        <v>17609</v>
      </c>
      <c r="I674" s="3" t="s">
        <v>17586</v>
      </c>
      <c r="J674" s="5" t="s">
        <v>19528</v>
      </c>
      <c r="L674" s="3" t="s">
        <v>18233</v>
      </c>
      <c r="O674" s="31">
        <v>46085.485625</v>
      </c>
      <c r="P674" s="31">
        <v>46085.485625</v>
      </c>
      <c r="Q674" s="33"/>
      <c r="R674" s="3" t="s">
        <v>19529</v>
      </c>
    </row>
    <row r="675">
      <c r="A675" s="3" t="s">
        <v>19530</v>
      </c>
      <c r="B675" s="3" t="s">
        <v>17581</v>
      </c>
      <c r="C675" s="20">
        <v>1924.0</v>
      </c>
      <c r="D675" s="3" t="s">
        <v>17068</v>
      </c>
      <c r="E675" s="3" t="s">
        <v>19531</v>
      </c>
      <c r="F675" s="3" t="s">
        <v>19108</v>
      </c>
      <c r="G675" s="3" t="s">
        <v>16565</v>
      </c>
      <c r="H675" s="3" t="s">
        <v>17609</v>
      </c>
      <c r="I675" s="3" t="s">
        <v>17586</v>
      </c>
      <c r="J675" s="5" t="s">
        <v>19532</v>
      </c>
      <c r="L675" s="3" t="s">
        <v>18233</v>
      </c>
      <c r="O675" s="31">
        <v>46085.48563657407</v>
      </c>
      <c r="P675" s="31">
        <v>46085.48563657407</v>
      </c>
      <c r="Q675" s="33"/>
      <c r="R675" s="3" t="s">
        <v>19533</v>
      </c>
    </row>
    <row r="676">
      <c r="A676" s="3" t="s">
        <v>19534</v>
      </c>
      <c r="B676" s="3" t="s">
        <v>17581</v>
      </c>
      <c r="C676" s="20">
        <v>1925.0</v>
      </c>
      <c r="D676" s="3" t="s">
        <v>17071</v>
      </c>
      <c r="E676" s="3" t="s">
        <v>19535</v>
      </c>
      <c r="F676" s="3" t="s">
        <v>19108</v>
      </c>
      <c r="G676" s="3" t="s">
        <v>16569</v>
      </c>
      <c r="H676" s="3" t="s">
        <v>17609</v>
      </c>
      <c r="I676" s="3" t="s">
        <v>17586</v>
      </c>
      <c r="J676" s="5" t="s">
        <v>19536</v>
      </c>
      <c r="L676" s="3" t="s">
        <v>18233</v>
      </c>
      <c r="O676" s="31">
        <v>46085.485659722224</v>
      </c>
      <c r="P676" s="31">
        <v>46085.485659722224</v>
      </c>
      <c r="Q676" s="33"/>
      <c r="R676" s="3" t="s">
        <v>19537</v>
      </c>
    </row>
    <row r="677">
      <c r="A677" s="3" t="s">
        <v>19538</v>
      </c>
      <c r="B677" s="3" t="s">
        <v>17581</v>
      </c>
      <c r="C677" s="20">
        <v>1926.0</v>
      </c>
      <c r="D677" s="3" t="s">
        <v>17074</v>
      </c>
      <c r="E677" s="3" t="s">
        <v>19539</v>
      </c>
      <c r="F677" s="3" t="s">
        <v>19108</v>
      </c>
      <c r="G677" s="3" t="s">
        <v>16569</v>
      </c>
      <c r="H677" s="3" t="s">
        <v>17609</v>
      </c>
      <c r="I677" s="3" t="s">
        <v>17586</v>
      </c>
      <c r="J677" s="5" t="s">
        <v>19540</v>
      </c>
      <c r="L677" s="3" t="s">
        <v>18233</v>
      </c>
      <c r="O677" s="31">
        <v>46085.48568287037</v>
      </c>
      <c r="P677" s="31">
        <v>46085.48568287037</v>
      </c>
      <c r="Q677" s="33"/>
      <c r="R677" s="3" t="s">
        <v>19541</v>
      </c>
    </row>
    <row r="678">
      <c r="A678" s="3" t="s">
        <v>19542</v>
      </c>
      <c r="B678" s="3" t="s">
        <v>17581</v>
      </c>
      <c r="C678" s="20">
        <v>1927.0</v>
      </c>
      <c r="D678" s="3" t="s">
        <v>17077</v>
      </c>
      <c r="E678" s="3" t="s">
        <v>19543</v>
      </c>
      <c r="F678" s="3" t="s">
        <v>19108</v>
      </c>
      <c r="G678" s="3" t="s">
        <v>16607</v>
      </c>
      <c r="H678" s="3" t="s">
        <v>17609</v>
      </c>
      <c r="I678" s="3" t="s">
        <v>17586</v>
      </c>
      <c r="J678" s="5" t="s">
        <v>19544</v>
      </c>
      <c r="L678" s="3" t="s">
        <v>18233</v>
      </c>
      <c r="O678" s="31">
        <v>46085.48570601852</v>
      </c>
      <c r="P678" s="31">
        <v>46085.48570601852</v>
      </c>
      <c r="Q678" s="33"/>
      <c r="R678" s="3" t="s">
        <v>19545</v>
      </c>
    </row>
    <row r="679">
      <c r="A679" s="3" t="s">
        <v>19546</v>
      </c>
      <c r="B679" s="3" t="s">
        <v>17581</v>
      </c>
      <c r="C679" s="20">
        <v>1928.0</v>
      </c>
      <c r="D679" s="3" t="s">
        <v>17080</v>
      </c>
      <c r="E679" s="3" t="s">
        <v>19547</v>
      </c>
      <c r="F679" s="3" t="s">
        <v>19108</v>
      </c>
      <c r="G679" s="3" t="s">
        <v>16565</v>
      </c>
      <c r="H679" s="3" t="s">
        <v>17609</v>
      </c>
      <c r="I679" s="3" t="s">
        <v>17586</v>
      </c>
      <c r="J679" s="5" t="s">
        <v>19548</v>
      </c>
      <c r="L679" s="3" t="s">
        <v>18233</v>
      </c>
      <c r="O679" s="31">
        <v>46085.92972222222</v>
      </c>
      <c r="P679" s="31">
        <v>46085.92972222222</v>
      </c>
      <c r="Q679" s="33"/>
      <c r="R679" s="3" t="s">
        <v>19549</v>
      </c>
    </row>
    <row r="680">
      <c r="A680" s="3" t="s">
        <v>19550</v>
      </c>
      <c r="B680" s="3" t="s">
        <v>17581</v>
      </c>
      <c r="C680" s="20">
        <v>1929.0</v>
      </c>
      <c r="D680" s="3" t="s">
        <v>17083</v>
      </c>
      <c r="E680" s="3" t="s">
        <v>19551</v>
      </c>
      <c r="F680" s="3" t="s">
        <v>19108</v>
      </c>
      <c r="G680" s="3" t="s">
        <v>16565</v>
      </c>
      <c r="H680" s="3" t="s">
        <v>17609</v>
      </c>
      <c r="I680" s="3" t="s">
        <v>17586</v>
      </c>
      <c r="J680" s="5" t="s">
        <v>19552</v>
      </c>
      <c r="L680" s="3" t="s">
        <v>18233</v>
      </c>
      <c r="O680" s="31">
        <v>46085.92974537037</v>
      </c>
      <c r="P680" s="31">
        <v>46085.92974537037</v>
      </c>
      <c r="Q680" s="33"/>
      <c r="R680" s="3" t="s">
        <v>19553</v>
      </c>
    </row>
    <row r="681">
      <c r="A681" s="3" t="s">
        <v>19554</v>
      </c>
      <c r="B681" s="3" t="s">
        <v>17581</v>
      </c>
      <c r="C681" s="20">
        <v>1930.0</v>
      </c>
      <c r="D681" s="3" t="s">
        <v>17086</v>
      </c>
      <c r="E681" s="3" t="s">
        <v>19555</v>
      </c>
      <c r="F681" s="3" t="s">
        <v>19108</v>
      </c>
      <c r="G681" s="3" t="s">
        <v>16569</v>
      </c>
      <c r="H681" s="3" t="s">
        <v>17609</v>
      </c>
      <c r="I681" s="3" t="s">
        <v>17586</v>
      </c>
      <c r="J681" s="5" t="s">
        <v>19556</v>
      </c>
      <c r="L681" s="3" t="s">
        <v>18233</v>
      </c>
      <c r="O681" s="31">
        <v>46085.929756944446</v>
      </c>
      <c r="P681" s="31">
        <v>46085.929756944446</v>
      </c>
      <c r="Q681" s="33"/>
      <c r="R681" s="3" t="s">
        <v>19557</v>
      </c>
    </row>
    <row r="682">
      <c r="A682" s="3" t="s">
        <v>19558</v>
      </c>
      <c r="B682" s="3" t="s">
        <v>17581</v>
      </c>
      <c r="C682" s="20">
        <v>1931.0</v>
      </c>
      <c r="D682" s="3" t="s">
        <v>17089</v>
      </c>
      <c r="E682" s="3" t="s">
        <v>19559</v>
      </c>
      <c r="F682" s="3" t="s">
        <v>19108</v>
      </c>
      <c r="G682" s="3" t="s">
        <v>16607</v>
      </c>
      <c r="H682" s="3" t="s">
        <v>17609</v>
      </c>
      <c r="I682" s="3" t="s">
        <v>17586</v>
      </c>
      <c r="J682" s="5" t="s">
        <v>19560</v>
      </c>
      <c r="L682" s="3" t="s">
        <v>18233</v>
      </c>
      <c r="O682" s="31">
        <v>46085.92978009259</v>
      </c>
      <c r="P682" s="31">
        <v>46085.92978009259</v>
      </c>
      <c r="Q682" s="33"/>
      <c r="R682" s="3" t="s">
        <v>19561</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location="gid=0" ref="E32"/>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J70"/>
    <hyperlink r:id="rId71" ref="J71"/>
    <hyperlink r:id="rId72" ref="J72"/>
    <hyperlink r:id="rId73" ref="J73"/>
    <hyperlink r:id="rId74" ref="E74"/>
    <hyperlink r:id="rId75" ref="J74"/>
    <hyperlink r:id="rId76" ref="E75"/>
    <hyperlink r:id="rId77" ref="J75"/>
    <hyperlink r:id="rId78" ref="J76"/>
    <hyperlink r:id="rId79" location="inbox/FMfcgzQfBQCSfWFpcvdKjQfjddfJWnfj" ref="E77"/>
    <hyperlink r:id="rId80" ref="J77"/>
    <hyperlink r:id="rId81" ref="J78"/>
    <hyperlink r:id="rId82" ref="J79"/>
    <hyperlink r:id="rId83" ref="J80"/>
    <hyperlink r:id="rId84" ref="J81"/>
    <hyperlink r:id="rId85" ref="J82"/>
    <hyperlink r:id="rId86" ref="J83"/>
    <hyperlink r:id="rId87" ref="J84"/>
    <hyperlink r:id="rId88" ref="J85"/>
    <hyperlink r:id="rId89" ref="J86"/>
    <hyperlink r:id="rId90" ref="J87"/>
    <hyperlink r:id="rId91" ref="J88"/>
    <hyperlink r:id="rId92" ref="J89"/>
    <hyperlink r:id="rId93" ref="J90"/>
    <hyperlink r:id="rId94" ref="J91"/>
    <hyperlink r:id="rId95" ref="J92"/>
    <hyperlink r:id="rId96" ref="J93"/>
    <hyperlink r:id="rId97" ref="J94"/>
    <hyperlink r:id="rId98" ref="J95"/>
    <hyperlink r:id="rId99" ref="J96"/>
    <hyperlink r:id="rId100" ref="J97"/>
    <hyperlink r:id="rId101" ref="J98"/>
    <hyperlink r:id="rId102" ref="J99"/>
    <hyperlink r:id="rId103" ref="J100"/>
    <hyperlink r:id="rId104" ref="J101"/>
    <hyperlink r:id="rId105" ref="J102"/>
    <hyperlink r:id="rId106" ref="J103"/>
    <hyperlink r:id="rId107" ref="J104"/>
    <hyperlink r:id="rId108" ref="J105"/>
    <hyperlink r:id="rId109" ref="J106"/>
    <hyperlink r:id="rId110" ref="J107"/>
    <hyperlink r:id="rId111" ref="J108"/>
    <hyperlink r:id="rId112" ref="J109"/>
    <hyperlink r:id="rId113" ref="J110"/>
    <hyperlink r:id="rId114" ref="J111"/>
    <hyperlink r:id="rId115" ref="J112"/>
    <hyperlink r:id="rId116" ref="J113"/>
    <hyperlink r:id="rId117" ref="J114"/>
    <hyperlink r:id="rId118" ref="J115"/>
    <hyperlink r:id="rId119" ref="J116"/>
    <hyperlink r:id="rId120" ref="J117"/>
    <hyperlink r:id="rId121" ref="J118"/>
    <hyperlink r:id="rId122" ref="J119"/>
    <hyperlink r:id="rId123" ref="J120"/>
    <hyperlink r:id="rId124" ref="J121"/>
    <hyperlink r:id="rId125" ref="J122"/>
    <hyperlink r:id="rId126" ref="J123"/>
    <hyperlink r:id="rId127" ref="J124"/>
    <hyperlink r:id="rId128" ref="J125"/>
    <hyperlink r:id="rId129" ref="J126"/>
    <hyperlink r:id="rId130" ref="J127"/>
    <hyperlink r:id="rId131" ref="J128"/>
    <hyperlink r:id="rId132" ref="J129"/>
    <hyperlink r:id="rId133" ref="J130"/>
    <hyperlink r:id="rId134" ref="J131"/>
    <hyperlink r:id="rId135" ref="J132"/>
    <hyperlink r:id="rId136" ref="J133"/>
    <hyperlink r:id="rId137" ref="J134"/>
    <hyperlink r:id="rId138" ref="J135"/>
    <hyperlink r:id="rId139" ref="J136"/>
    <hyperlink r:id="rId140" ref="J137"/>
    <hyperlink r:id="rId141" ref="J138"/>
    <hyperlink r:id="rId142" ref="J139"/>
    <hyperlink r:id="rId143" ref="J140"/>
    <hyperlink r:id="rId144" ref="J141"/>
    <hyperlink r:id="rId145" ref="J142"/>
    <hyperlink r:id="rId146" ref="J143"/>
    <hyperlink r:id="rId147" ref="J144"/>
    <hyperlink r:id="rId148" ref="J145"/>
    <hyperlink r:id="rId149" ref="J146"/>
    <hyperlink r:id="rId150" ref="J147"/>
    <hyperlink r:id="rId151" ref="J148"/>
    <hyperlink r:id="rId152" ref="J149"/>
    <hyperlink r:id="rId153" ref="J150"/>
    <hyperlink r:id="rId154" ref="J151"/>
    <hyperlink r:id="rId155" ref="J152"/>
    <hyperlink r:id="rId156" ref="J153"/>
    <hyperlink r:id="rId157" ref="J154"/>
    <hyperlink r:id="rId158" ref="J155"/>
    <hyperlink r:id="rId159" ref="J156"/>
    <hyperlink r:id="rId160" ref="J157"/>
    <hyperlink r:id="rId161" ref="J158"/>
    <hyperlink r:id="rId162" ref="J159"/>
    <hyperlink r:id="rId163" ref="J160"/>
    <hyperlink r:id="rId164" ref="J161"/>
    <hyperlink r:id="rId165" ref="J162"/>
    <hyperlink r:id="rId166" ref="J163"/>
    <hyperlink r:id="rId167" ref="J164"/>
    <hyperlink r:id="rId168" ref="J165"/>
    <hyperlink r:id="rId169" ref="J166"/>
    <hyperlink r:id="rId170" ref="J167"/>
    <hyperlink r:id="rId171" ref="J168"/>
    <hyperlink r:id="rId172" ref="J169"/>
    <hyperlink r:id="rId173" ref="J170"/>
    <hyperlink r:id="rId174" ref="J171"/>
    <hyperlink r:id="rId175" ref="J172"/>
    <hyperlink r:id="rId176" ref="J173"/>
    <hyperlink r:id="rId177" ref="J174"/>
    <hyperlink r:id="rId178" ref="J175"/>
    <hyperlink r:id="rId179" ref="J176"/>
    <hyperlink r:id="rId180" ref="J177"/>
    <hyperlink r:id="rId181" ref="J178"/>
    <hyperlink r:id="rId182" ref="J179"/>
    <hyperlink r:id="rId183" ref="J180"/>
    <hyperlink r:id="rId184" ref="J181"/>
    <hyperlink r:id="rId185" ref="J182"/>
    <hyperlink r:id="rId186" ref="J183"/>
    <hyperlink r:id="rId187" ref="J184"/>
    <hyperlink r:id="rId188" ref="J185"/>
    <hyperlink r:id="rId189" ref="J186"/>
    <hyperlink r:id="rId190" ref="J187"/>
    <hyperlink r:id="rId191" ref="J188"/>
    <hyperlink r:id="rId192" ref="J189"/>
    <hyperlink r:id="rId193" ref="J190"/>
    <hyperlink r:id="rId194" ref="J191"/>
    <hyperlink r:id="rId195" ref="J192"/>
    <hyperlink r:id="rId196" ref="J193"/>
    <hyperlink r:id="rId197" ref="J194"/>
    <hyperlink r:id="rId198" ref="J195"/>
    <hyperlink r:id="rId199" ref="J196"/>
    <hyperlink r:id="rId200" ref="J197"/>
    <hyperlink r:id="rId201" ref="J198"/>
    <hyperlink r:id="rId202" ref="J199"/>
    <hyperlink r:id="rId203" ref="J200"/>
    <hyperlink r:id="rId204" ref="J201"/>
    <hyperlink r:id="rId205" ref="J202"/>
    <hyperlink r:id="rId206" ref="J203"/>
    <hyperlink r:id="rId207" ref="J204"/>
    <hyperlink r:id="rId208" ref="J205"/>
    <hyperlink r:id="rId209" ref="J206"/>
    <hyperlink r:id="rId210" ref="J207"/>
    <hyperlink r:id="rId211" ref="J208"/>
    <hyperlink r:id="rId212" ref="J209"/>
    <hyperlink r:id="rId213" ref="J210"/>
    <hyperlink r:id="rId214" ref="J211"/>
    <hyperlink r:id="rId215" ref="J212"/>
    <hyperlink r:id="rId216" ref="J213"/>
    <hyperlink r:id="rId217" ref="J214"/>
    <hyperlink r:id="rId218" ref="J215"/>
    <hyperlink r:id="rId219" ref="J216"/>
    <hyperlink r:id="rId220" ref="J217"/>
    <hyperlink r:id="rId221" ref="J218"/>
    <hyperlink r:id="rId222" ref="J219"/>
    <hyperlink r:id="rId223" ref="J220"/>
    <hyperlink r:id="rId224" ref="J221"/>
    <hyperlink r:id="rId225" ref="J222"/>
    <hyperlink r:id="rId226" ref="J223"/>
    <hyperlink r:id="rId227" ref="J224"/>
    <hyperlink r:id="rId228" ref="J225"/>
    <hyperlink r:id="rId229" ref="J226"/>
    <hyperlink r:id="rId230" ref="J227"/>
    <hyperlink r:id="rId231" ref="J228"/>
    <hyperlink r:id="rId232" ref="J229"/>
    <hyperlink r:id="rId233" ref="J230"/>
    <hyperlink r:id="rId234" ref="J231"/>
    <hyperlink r:id="rId235" ref="J232"/>
    <hyperlink r:id="rId236" ref="J233"/>
    <hyperlink r:id="rId237" ref="J234"/>
    <hyperlink r:id="rId238" ref="J235"/>
    <hyperlink r:id="rId239" ref="J236"/>
    <hyperlink r:id="rId240" ref="J237"/>
    <hyperlink r:id="rId241" ref="J238"/>
    <hyperlink r:id="rId242" ref="J239"/>
    <hyperlink r:id="rId243" ref="J240"/>
    <hyperlink r:id="rId244" ref="J241"/>
    <hyperlink r:id="rId245" ref="J242"/>
    <hyperlink r:id="rId246" ref="J243"/>
    <hyperlink r:id="rId247" ref="J244"/>
    <hyperlink r:id="rId248" ref="J245"/>
    <hyperlink r:id="rId249" ref="J246"/>
    <hyperlink r:id="rId250" ref="J247"/>
    <hyperlink r:id="rId251" ref="J248"/>
    <hyperlink r:id="rId252" ref="J249"/>
    <hyperlink r:id="rId253" ref="J250"/>
    <hyperlink r:id="rId254" ref="J251"/>
    <hyperlink r:id="rId255" ref="J252"/>
    <hyperlink r:id="rId256" ref="J253"/>
    <hyperlink r:id="rId257" ref="J254"/>
    <hyperlink r:id="rId258" ref="J255"/>
    <hyperlink r:id="rId259" ref="J256"/>
    <hyperlink r:id="rId260" ref="J257"/>
    <hyperlink r:id="rId261" ref="J258"/>
    <hyperlink r:id="rId262" ref="J259"/>
    <hyperlink r:id="rId263" ref="J260"/>
    <hyperlink r:id="rId264" ref="J261"/>
    <hyperlink r:id="rId265" ref="J262"/>
    <hyperlink r:id="rId266" ref="J263"/>
    <hyperlink r:id="rId267" ref="J264"/>
    <hyperlink r:id="rId268" ref="J265"/>
    <hyperlink r:id="rId269" ref="J266"/>
    <hyperlink r:id="rId270" ref="J267"/>
    <hyperlink r:id="rId271" ref="J268"/>
    <hyperlink r:id="rId272" ref="J269"/>
    <hyperlink r:id="rId273" ref="J270"/>
    <hyperlink r:id="rId274" ref="J271"/>
    <hyperlink r:id="rId275" ref="J272"/>
    <hyperlink r:id="rId276" ref="J273"/>
    <hyperlink r:id="rId277" ref="J274"/>
    <hyperlink r:id="rId278" ref="J275"/>
    <hyperlink r:id="rId279" ref="J276"/>
    <hyperlink r:id="rId280" ref="J277"/>
    <hyperlink r:id="rId281" ref="J278"/>
    <hyperlink r:id="rId282" ref="J279"/>
    <hyperlink r:id="rId283" ref="J280"/>
    <hyperlink r:id="rId284" ref="J281"/>
    <hyperlink r:id="rId285" ref="J282"/>
    <hyperlink r:id="rId286" ref="J283"/>
    <hyperlink r:id="rId287" ref="J284"/>
    <hyperlink r:id="rId288" ref="J285"/>
    <hyperlink r:id="rId289" ref="J286"/>
    <hyperlink r:id="rId290" ref="J287"/>
    <hyperlink r:id="rId291" ref="J288"/>
    <hyperlink r:id="rId292" ref="J289"/>
    <hyperlink r:id="rId293" ref="J290"/>
    <hyperlink r:id="rId294" ref="J291"/>
    <hyperlink r:id="rId295" ref="J292"/>
    <hyperlink r:id="rId296" ref="J293"/>
    <hyperlink r:id="rId297" ref="J294"/>
    <hyperlink r:id="rId298" ref="J295"/>
    <hyperlink r:id="rId299" ref="J296"/>
    <hyperlink r:id="rId300" ref="J297"/>
    <hyperlink r:id="rId301" ref="J298"/>
    <hyperlink r:id="rId302" ref="J299"/>
    <hyperlink r:id="rId303" ref="J300"/>
    <hyperlink r:id="rId304" ref="J301"/>
    <hyperlink r:id="rId305" ref="J302"/>
    <hyperlink r:id="rId306" ref="J303"/>
    <hyperlink r:id="rId307" ref="J304"/>
    <hyperlink r:id="rId308" ref="J305"/>
    <hyperlink r:id="rId309" ref="J306"/>
    <hyperlink r:id="rId310" ref="J307"/>
    <hyperlink r:id="rId311" ref="J308"/>
    <hyperlink r:id="rId312" ref="J309"/>
    <hyperlink r:id="rId313" ref="J310"/>
    <hyperlink r:id="rId314" ref="J311"/>
    <hyperlink r:id="rId315" ref="J312"/>
    <hyperlink r:id="rId316" ref="J313"/>
    <hyperlink r:id="rId317" ref="J314"/>
    <hyperlink r:id="rId318" ref="J315"/>
    <hyperlink r:id="rId319" ref="J316"/>
    <hyperlink r:id="rId320" ref="J317"/>
    <hyperlink r:id="rId321" ref="J318"/>
    <hyperlink r:id="rId322" ref="J319"/>
    <hyperlink r:id="rId323" ref="J320"/>
    <hyperlink r:id="rId324" ref="J321"/>
    <hyperlink r:id="rId325" ref="J322"/>
    <hyperlink r:id="rId326" ref="J323"/>
    <hyperlink r:id="rId327" ref="J324"/>
    <hyperlink r:id="rId328" ref="J325"/>
    <hyperlink r:id="rId329" ref="J326"/>
    <hyperlink r:id="rId330" ref="J327"/>
    <hyperlink r:id="rId331" ref="J328"/>
    <hyperlink r:id="rId332" ref="J329"/>
    <hyperlink r:id="rId333" ref="J330"/>
    <hyperlink r:id="rId334" ref="J331"/>
    <hyperlink r:id="rId335" ref="J332"/>
    <hyperlink r:id="rId336" ref="J333"/>
    <hyperlink r:id="rId337" ref="J334"/>
    <hyperlink r:id="rId338" ref="J335"/>
    <hyperlink r:id="rId339" ref="J336"/>
    <hyperlink r:id="rId340" ref="J337"/>
    <hyperlink r:id="rId341" ref="J338"/>
    <hyperlink r:id="rId342" ref="J339"/>
    <hyperlink r:id="rId343" ref="J340"/>
    <hyperlink r:id="rId344" ref="J341"/>
    <hyperlink r:id="rId345" ref="J342"/>
    <hyperlink r:id="rId346" ref="J343"/>
    <hyperlink r:id="rId347" ref="J344"/>
    <hyperlink r:id="rId348" ref="J345"/>
    <hyperlink r:id="rId349" ref="J346"/>
    <hyperlink r:id="rId350" ref="J347"/>
    <hyperlink r:id="rId351" ref="J348"/>
    <hyperlink r:id="rId352" ref="J349"/>
    <hyperlink r:id="rId353" ref="J350"/>
    <hyperlink r:id="rId354" ref="J351"/>
    <hyperlink r:id="rId355" ref="J352"/>
    <hyperlink r:id="rId356" ref="J353"/>
    <hyperlink r:id="rId357" ref="J354"/>
    <hyperlink r:id="rId358" ref="J355"/>
    <hyperlink r:id="rId359" ref="J356"/>
    <hyperlink r:id="rId360" ref="J357"/>
    <hyperlink r:id="rId361" ref="J358"/>
    <hyperlink r:id="rId362" ref="J359"/>
    <hyperlink r:id="rId363" ref="J360"/>
    <hyperlink r:id="rId364" ref="J361"/>
    <hyperlink r:id="rId365" ref="J362"/>
    <hyperlink r:id="rId366" ref="J363"/>
    <hyperlink r:id="rId367" ref="J364"/>
    <hyperlink r:id="rId368" ref="J365"/>
    <hyperlink r:id="rId369" ref="J366"/>
    <hyperlink r:id="rId370" ref="J367"/>
    <hyperlink r:id="rId371" ref="J368"/>
    <hyperlink r:id="rId372" ref="J369"/>
    <hyperlink r:id="rId373" ref="J370"/>
    <hyperlink r:id="rId374" ref="J371"/>
    <hyperlink r:id="rId375" ref="J372"/>
    <hyperlink r:id="rId376" ref="J373"/>
    <hyperlink r:id="rId377" ref="J374"/>
    <hyperlink r:id="rId378" ref="J375"/>
    <hyperlink r:id="rId379" ref="J376"/>
    <hyperlink r:id="rId380" ref="J377"/>
    <hyperlink r:id="rId381" ref="J378"/>
    <hyperlink r:id="rId382" ref="J379"/>
    <hyperlink r:id="rId383" ref="J380"/>
    <hyperlink r:id="rId384" ref="J381"/>
    <hyperlink r:id="rId385" ref="J382"/>
    <hyperlink r:id="rId386" ref="J383"/>
    <hyperlink r:id="rId387" ref="J384"/>
    <hyperlink r:id="rId388" ref="J385"/>
    <hyperlink r:id="rId389" ref="J386"/>
    <hyperlink r:id="rId390" ref="J387"/>
    <hyperlink r:id="rId391" ref="J388"/>
    <hyperlink r:id="rId392" ref="J389"/>
    <hyperlink r:id="rId393" ref="J390"/>
    <hyperlink r:id="rId394" ref="J391"/>
    <hyperlink r:id="rId395" ref="J392"/>
    <hyperlink r:id="rId396" ref="J393"/>
    <hyperlink r:id="rId397" ref="J394"/>
    <hyperlink r:id="rId398" ref="J395"/>
    <hyperlink r:id="rId399" ref="J396"/>
    <hyperlink r:id="rId400" ref="J397"/>
    <hyperlink r:id="rId401" ref="J398"/>
    <hyperlink r:id="rId402" ref="J399"/>
    <hyperlink r:id="rId403" ref="J400"/>
    <hyperlink r:id="rId404" ref="J401"/>
    <hyperlink r:id="rId405" ref="J402"/>
    <hyperlink r:id="rId406" ref="J403"/>
    <hyperlink r:id="rId407" ref="J404"/>
    <hyperlink r:id="rId408" ref="J405"/>
    <hyperlink r:id="rId409" ref="J406"/>
    <hyperlink r:id="rId410" ref="J407"/>
    <hyperlink r:id="rId411" ref="J408"/>
    <hyperlink r:id="rId412" ref="J409"/>
    <hyperlink r:id="rId413" ref="J410"/>
    <hyperlink r:id="rId414" ref="J411"/>
    <hyperlink r:id="rId415" ref="J412"/>
    <hyperlink r:id="rId416" ref="J413"/>
    <hyperlink r:id="rId417" ref="J414"/>
    <hyperlink r:id="rId418" ref="J415"/>
    <hyperlink r:id="rId419" ref="J416"/>
    <hyperlink r:id="rId420" ref="J417"/>
    <hyperlink r:id="rId421" ref="J418"/>
    <hyperlink r:id="rId422" ref="J419"/>
    <hyperlink r:id="rId423" ref="J420"/>
    <hyperlink r:id="rId424" ref="J421"/>
    <hyperlink r:id="rId425" ref="J422"/>
    <hyperlink r:id="rId426" ref="J423"/>
    <hyperlink r:id="rId427" ref="J424"/>
    <hyperlink r:id="rId428" ref="J425"/>
    <hyperlink r:id="rId429" ref="J426"/>
    <hyperlink r:id="rId430" ref="J427"/>
    <hyperlink r:id="rId431" ref="J428"/>
    <hyperlink r:id="rId432" ref="J429"/>
    <hyperlink r:id="rId433" ref="J430"/>
    <hyperlink r:id="rId434" ref="J431"/>
    <hyperlink r:id="rId435" ref="J432"/>
    <hyperlink r:id="rId436" ref="J433"/>
    <hyperlink r:id="rId437" ref="J434"/>
    <hyperlink r:id="rId438" ref="J435"/>
    <hyperlink r:id="rId439" ref="J436"/>
    <hyperlink r:id="rId440" ref="J437"/>
    <hyperlink r:id="rId441" ref="J438"/>
    <hyperlink r:id="rId442" ref="J439"/>
    <hyperlink r:id="rId443" ref="J440"/>
    <hyperlink r:id="rId444" ref="J441"/>
    <hyperlink r:id="rId445" ref="J442"/>
    <hyperlink r:id="rId446" ref="J443"/>
    <hyperlink r:id="rId447" ref="J444"/>
    <hyperlink r:id="rId448" ref="J445"/>
    <hyperlink r:id="rId449" ref="J446"/>
    <hyperlink r:id="rId450" ref="J447"/>
    <hyperlink r:id="rId451" ref="J448"/>
    <hyperlink r:id="rId452" ref="J449"/>
    <hyperlink r:id="rId453" ref="J450"/>
    <hyperlink r:id="rId454" ref="J451"/>
    <hyperlink r:id="rId455" ref="J452"/>
    <hyperlink r:id="rId456" ref="J453"/>
    <hyperlink r:id="rId457" ref="J454"/>
    <hyperlink r:id="rId458" ref="J455"/>
    <hyperlink r:id="rId459" ref="J456"/>
    <hyperlink r:id="rId460" ref="J457"/>
    <hyperlink r:id="rId461" ref="J458"/>
    <hyperlink r:id="rId462" ref="J459"/>
    <hyperlink r:id="rId463" ref="J460"/>
    <hyperlink r:id="rId464" ref="J461"/>
    <hyperlink r:id="rId465" ref="J462"/>
    <hyperlink r:id="rId466" ref="J463"/>
    <hyperlink r:id="rId467" ref="J464"/>
    <hyperlink r:id="rId468" ref="J465"/>
    <hyperlink r:id="rId469" ref="J466"/>
    <hyperlink r:id="rId470" ref="J467"/>
    <hyperlink r:id="rId471" ref="J468"/>
    <hyperlink r:id="rId472" ref="J469"/>
    <hyperlink r:id="rId473" ref="J470"/>
    <hyperlink r:id="rId474" ref="J471"/>
    <hyperlink r:id="rId475" ref="J472"/>
    <hyperlink r:id="rId476" ref="J473"/>
    <hyperlink r:id="rId477" ref="J474"/>
    <hyperlink r:id="rId478" ref="J475"/>
    <hyperlink r:id="rId479" ref="J476"/>
    <hyperlink r:id="rId480" ref="J477"/>
    <hyperlink r:id="rId481" ref="J478"/>
    <hyperlink r:id="rId482" ref="J479"/>
    <hyperlink r:id="rId483" ref="J480"/>
    <hyperlink r:id="rId484" ref="J481"/>
    <hyperlink r:id="rId485" ref="J482"/>
    <hyperlink r:id="rId486" ref="J483"/>
    <hyperlink r:id="rId487" ref="J484"/>
    <hyperlink r:id="rId488" ref="J485"/>
    <hyperlink r:id="rId489" ref="J486"/>
    <hyperlink r:id="rId490" ref="J487"/>
    <hyperlink r:id="rId491" ref="J488"/>
    <hyperlink r:id="rId492" ref="J489"/>
    <hyperlink r:id="rId493" ref="J490"/>
    <hyperlink r:id="rId494" ref="J491"/>
    <hyperlink r:id="rId495" ref="J492"/>
    <hyperlink r:id="rId496" ref="J493"/>
    <hyperlink r:id="rId497" ref="J494"/>
    <hyperlink r:id="rId498" ref="J495"/>
    <hyperlink r:id="rId499" ref="J496"/>
    <hyperlink r:id="rId500" ref="J497"/>
    <hyperlink r:id="rId501" ref="J498"/>
    <hyperlink r:id="rId502" ref="J499"/>
    <hyperlink r:id="rId503" ref="J500"/>
    <hyperlink r:id="rId504" ref="J501"/>
    <hyperlink r:id="rId505" ref="J502"/>
    <hyperlink r:id="rId506" ref="J503"/>
    <hyperlink r:id="rId507" ref="J504"/>
    <hyperlink r:id="rId508" ref="J505"/>
    <hyperlink r:id="rId509" ref="J506"/>
    <hyperlink r:id="rId510" ref="J507"/>
    <hyperlink r:id="rId511" ref="J508"/>
    <hyperlink r:id="rId512" ref="J509"/>
    <hyperlink r:id="rId513" ref="J510"/>
    <hyperlink r:id="rId514" ref="J511"/>
    <hyperlink r:id="rId515" ref="J512"/>
    <hyperlink r:id="rId516" ref="J513"/>
    <hyperlink r:id="rId517" ref="J514"/>
    <hyperlink r:id="rId518" ref="J515"/>
    <hyperlink r:id="rId519" ref="J516"/>
    <hyperlink r:id="rId520" ref="J517"/>
    <hyperlink r:id="rId521" ref="J518"/>
    <hyperlink r:id="rId522" ref="J519"/>
    <hyperlink r:id="rId523" ref="J520"/>
    <hyperlink r:id="rId524" ref="J521"/>
    <hyperlink r:id="rId525" ref="J522"/>
    <hyperlink r:id="rId526" ref="J523"/>
    <hyperlink r:id="rId527" ref="J524"/>
    <hyperlink r:id="rId528" ref="J525"/>
    <hyperlink r:id="rId529" ref="J526"/>
    <hyperlink r:id="rId530" ref="J527"/>
    <hyperlink r:id="rId531" ref="J528"/>
    <hyperlink r:id="rId532" ref="J529"/>
    <hyperlink r:id="rId533" ref="J530"/>
    <hyperlink r:id="rId534" ref="J531"/>
    <hyperlink r:id="rId535" ref="J532"/>
    <hyperlink r:id="rId536" ref="J533"/>
    <hyperlink r:id="rId537" ref="J534"/>
    <hyperlink r:id="rId538" ref="J535"/>
    <hyperlink r:id="rId539" ref="J536"/>
    <hyperlink r:id="rId540" ref="J537"/>
    <hyperlink r:id="rId541" ref="J538"/>
    <hyperlink r:id="rId542" ref="J539"/>
    <hyperlink r:id="rId543" ref="J540"/>
    <hyperlink r:id="rId544" ref="J541"/>
    <hyperlink r:id="rId545" ref="J542"/>
    <hyperlink r:id="rId546" ref="J543"/>
    <hyperlink r:id="rId547" ref="J544"/>
    <hyperlink r:id="rId548" ref="J545"/>
    <hyperlink r:id="rId549" ref="J546"/>
    <hyperlink r:id="rId550" ref="J547"/>
    <hyperlink r:id="rId551" ref="J548"/>
    <hyperlink r:id="rId552" ref="J549"/>
    <hyperlink r:id="rId553" ref="J550"/>
    <hyperlink r:id="rId554" ref="J551"/>
    <hyperlink r:id="rId555" ref="J552"/>
    <hyperlink r:id="rId556" ref="J553"/>
    <hyperlink r:id="rId557" ref="J554"/>
    <hyperlink r:id="rId558" ref="J555"/>
    <hyperlink r:id="rId559" ref="J556"/>
    <hyperlink r:id="rId560" ref="J557"/>
    <hyperlink r:id="rId561" ref="J558"/>
    <hyperlink r:id="rId562" ref="J559"/>
    <hyperlink r:id="rId563" ref="J560"/>
    <hyperlink r:id="rId564" ref="J561"/>
    <hyperlink r:id="rId565" ref="J562"/>
    <hyperlink r:id="rId566" ref="J563"/>
    <hyperlink r:id="rId567" ref="J564"/>
    <hyperlink r:id="rId568" ref="J565"/>
    <hyperlink r:id="rId569" ref="J566"/>
    <hyperlink r:id="rId570" ref="J567"/>
    <hyperlink r:id="rId571" ref="J568"/>
    <hyperlink r:id="rId572" ref="J569"/>
    <hyperlink r:id="rId573" ref="J570"/>
    <hyperlink r:id="rId574" ref="J571"/>
    <hyperlink r:id="rId575" ref="J572"/>
    <hyperlink r:id="rId576" ref="J573"/>
    <hyperlink r:id="rId577" ref="J574"/>
    <hyperlink r:id="rId578" ref="J575"/>
    <hyperlink r:id="rId579" ref="J576"/>
    <hyperlink r:id="rId580" ref="J577"/>
    <hyperlink r:id="rId581" ref="J578"/>
    <hyperlink r:id="rId582" ref="J579"/>
    <hyperlink r:id="rId583" ref="J580"/>
    <hyperlink r:id="rId584" ref="J581"/>
    <hyperlink r:id="rId585" ref="J582"/>
    <hyperlink r:id="rId586" ref="J583"/>
    <hyperlink r:id="rId587" ref="J584"/>
    <hyperlink r:id="rId588" ref="J585"/>
    <hyperlink r:id="rId589" ref="J586"/>
    <hyperlink r:id="rId590" ref="J587"/>
    <hyperlink r:id="rId591" ref="J588"/>
    <hyperlink r:id="rId592" ref="J589"/>
    <hyperlink r:id="rId593" ref="J590"/>
    <hyperlink r:id="rId594" ref="J591"/>
    <hyperlink r:id="rId595" ref="J592"/>
    <hyperlink r:id="rId596" ref="J593"/>
    <hyperlink r:id="rId597" ref="J594"/>
    <hyperlink r:id="rId598" ref="J595"/>
    <hyperlink r:id="rId599" ref="J596"/>
    <hyperlink r:id="rId600" ref="J597"/>
    <hyperlink r:id="rId601" ref="J598"/>
    <hyperlink r:id="rId602" ref="J599"/>
    <hyperlink r:id="rId603" ref="J600"/>
    <hyperlink r:id="rId604" ref="J601"/>
    <hyperlink r:id="rId605" ref="J602"/>
    <hyperlink r:id="rId606" ref="J603"/>
    <hyperlink r:id="rId607" ref="J604"/>
    <hyperlink r:id="rId608" ref="J605"/>
    <hyperlink r:id="rId609" ref="J606"/>
    <hyperlink r:id="rId610" ref="J607"/>
    <hyperlink r:id="rId611" ref="J608"/>
    <hyperlink r:id="rId612" ref="J609"/>
    <hyperlink r:id="rId613" ref="J610"/>
    <hyperlink r:id="rId614" ref="J611"/>
    <hyperlink r:id="rId615" ref="J612"/>
    <hyperlink r:id="rId616" ref="J613"/>
    <hyperlink r:id="rId617" ref="J614"/>
    <hyperlink r:id="rId618" ref="J615"/>
    <hyperlink r:id="rId619" ref="J616"/>
    <hyperlink r:id="rId620" ref="J617"/>
    <hyperlink r:id="rId621" ref="J618"/>
    <hyperlink r:id="rId622" ref="J619"/>
    <hyperlink r:id="rId623" ref="J620"/>
    <hyperlink r:id="rId624" ref="J621"/>
    <hyperlink r:id="rId625" ref="J622"/>
    <hyperlink r:id="rId626" ref="J623"/>
    <hyperlink r:id="rId627" ref="J624"/>
    <hyperlink r:id="rId628" ref="J625"/>
    <hyperlink r:id="rId629" ref="J626"/>
    <hyperlink r:id="rId630" ref="J627"/>
    <hyperlink r:id="rId631" ref="J628"/>
    <hyperlink r:id="rId632" ref="J629"/>
    <hyperlink r:id="rId633" ref="J630"/>
    <hyperlink r:id="rId634" ref="J631"/>
    <hyperlink r:id="rId635" ref="J632"/>
    <hyperlink r:id="rId636" ref="J633"/>
    <hyperlink r:id="rId637" ref="J634"/>
    <hyperlink r:id="rId638" ref="J635"/>
    <hyperlink r:id="rId639" ref="J636"/>
    <hyperlink r:id="rId640" ref="J637"/>
    <hyperlink r:id="rId641" ref="J638"/>
    <hyperlink r:id="rId642" ref="J639"/>
    <hyperlink r:id="rId643" ref="J640"/>
    <hyperlink r:id="rId644" ref="J641"/>
    <hyperlink r:id="rId645" ref="J642"/>
    <hyperlink r:id="rId646" ref="J643"/>
    <hyperlink r:id="rId647" ref="J644"/>
    <hyperlink r:id="rId648" ref="J645"/>
    <hyperlink r:id="rId649" ref="J646"/>
    <hyperlink r:id="rId650" ref="J647"/>
    <hyperlink r:id="rId651" ref="J648"/>
    <hyperlink r:id="rId652" ref="J649"/>
    <hyperlink r:id="rId653" ref="J650"/>
    <hyperlink r:id="rId654" ref="J651"/>
    <hyperlink r:id="rId655" ref="J652"/>
    <hyperlink r:id="rId656" ref="J653"/>
    <hyperlink r:id="rId657" ref="J654"/>
    <hyperlink r:id="rId658" ref="J655"/>
    <hyperlink r:id="rId659" ref="J656"/>
    <hyperlink r:id="rId660" ref="J657"/>
    <hyperlink r:id="rId661" ref="J658"/>
    <hyperlink r:id="rId662" ref="J659"/>
    <hyperlink r:id="rId663" ref="J660"/>
    <hyperlink r:id="rId664" ref="J661"/>
    <hyperlink r:id="rId665" ref="J662"/>
    <hyperlink r:id="rId666" ref="J663"/>
    <hyperlink r:id="rId667" ref="J664"/>
    <hyperlink r:id="rId668" ref="J665"/>
    <hyperlink r:id="rId669" ref="J666"/>
    <hyperlink r:id="rId670" ref="J667"/>
    <hyperlink r:id="rId671" ref="J668"/>
    <hyperlink r:id="rId672" ref="J669"/>
    <hyperlink r:id="rId673" ref="J670"/>
    <hyperlink r:id="rId674" ref="J671"/>
    <hyperlink r:id="rId675" ref="J672"/>
    <hyperlink r:id="rId676" ref="J673"/>
    <hyperlink r:id="rId677" ref="J674"/>
    <hyperlink r:id="rId678" ref="J675"/>
    <hyperlink r:id="rId679" ref="J676"/>
    <hyperlink r:id="rId680" ref="J677"/>
    <hyperlink r:id="rId681" ref="J678"/>
    <hyperlink r:id="rId682" ref="J679"/>
    <hyperlink r:id="rId683" ref="J680"/>
    <hyperlink r:id="rId684" ref="J681"/>
    <hyperlink r:id="rId685" ref="J682"/>
  </hyperlinks>
  <drawing r:id="rId68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5"/>
    <col customWidth="1" min="2" max="2" width="15.75"/>
    <col customWidth="1" min="3" max="3" width="44.63"/>
    <col customWidth="1" min="4" max="4" width="14.0"/>
    <col customWidth="1" min="5" max="5" width="80.25"/>
    <col customWidth="1" min="6" max="6" width="25.5"/>
    <col customWidth="1" min="7" max="7" width="75.5"/>
    <col customWidth="1" min="8" max="8" width="14.75"/>
    <col customWidth="1" min="9" max="9" width="83.25"/>
    <col customWidth="1" min="10" max="10" width="179.63"/>
    <col customWidth="1" min="11" max="11" width="15.5"/>
    <col customWidth="1" min="12" max="13" width="15.88"/>
    <col customWidth="1" min="14" max="14" width="13.5"/>
    <col customWidth="1" min="15" max="15" width="15.5"/>
  </cols>
  <sheetData>
    <row r="1">
      <c r="A1" s="39" t="s">
        <v>19562</v>
      </c>
      <c r="B1" s="39" t="s">
        <v>19563</v>
      </c>
      <c r="C1" s="39" t="s">
        <v>19564</v>
      </c>
      <c r="D1" s="39" t="s">
        <v>19565</v>
      </c>
      <c r="E1" s="39" t="s">
        <v>19566</v>
      </c>
      <c r="F1" s="39" t="s">
        <v>19567</v>
      </c>
      <c r="G1" s="39" t="s">
        <v>19568</v>
      </c>
      <c r="H1" s="39" t="s">
        <v>19569</v>
      </c>
      <c r="I1" s="39" t="s">
        <v>19570</v>
      </c>
      <c r="J1" s="39" t="s">
        <v>19571</v>
      </c>
      <c r="K1" s="39" t="s">
        <v>19572</v>
      </c>
      <c r="L1" s="39" t="s">
        <v>126</v>
      </c>
      <c r="M1" s="39" t="s">
        <v>127</v>
      </c>
      <c r="N1" s="39" t="s">
        <v>19573</v>
      </c>
      <c r="O1" s="39" t="s">
        <v>19572</v>
      </c>
    </row>
    <row r="2">
      <c r="A2" s="36" t="s">
        <v>19574</v>
      </c>
      <c r="B2" s="40">
        <v>46043.36975694445</v>
      </c>
      <c r="C2" s="36" t="s">
        <v>19575</v>
      </c>
      <c r="D2" s="41" t="s">
        <v>16162</v>
      </c>
      <c r="E2" s="36" t="s">
        <v>19576</v>
      </c>
      <c r="F2" s="41" t="s">
        <v>19577</v>
      </c>
      <c r="G2" s="36"/>
      <c r="H2" s="36"/>
      <c r="I2" s="36" t="s">
        <v>19578</v>
      </c>
      <c r="J2" s="36" t="s">
        <v>19579</v>
      </c>
      <c r="K2" s="36" t="s">
        <v>182</v>
      </c>
      <c r="L2" s="36" t="s">
        <v>182</v>
      </c>
      <c r="M2" s="36" t="s">
        <v>183</v>
      </c>
      <c r="N2" s="36"/>
      <c r="O2" s="3"/>
    </row>
    <row r="3">
      <c r="A3" s="36" t="s">
        <v>19580</v>
      </c>
      <c r="B3" s="40">
        <v>46042.57326388889</v>
      </c>
      <c r="C3" s="36" t="s">
        <v>19576</v>
      </c>
      <c r="D3" s="41" t="s">
        <v>19577</v>
      </c>
      <c r="E3" s="36" t="s">
        <v>19575</v>
      </c>
      <c r="F3" s="41" t="s">
        <v>16162</v>
      </c>
      <c r="G3" s="36"/>
      <c r="H3" s="36"/>
      <c r="I3" s="36" t="s">
        <v>19581</v>
      </c>
      <c r="J3" s="36" t="s">
        <v>19582</v>
      </c>
      <c r="K3" s="36" t="s">
        <v>182</v>
      </c>
      <c r="L3" s="36" t="s">
        <v>182</v>
      </c>
      <c r="M3" s="36" t="s">
        <v>183</v>
      </c>
      <c r="N3" s="36"/>
      <c r="O3" s="3"/>
    </row>
    <row r="4">
      <c r="A4" s="36" t="s">
        <v>19583</v>
      </c>
      <c r="B4" s="40">
        <v>46038.54844907408</v>
      </c>
      <c r="C4" s="36" t="s">
        <v>19584</v>
      </c>
      <c r="D4" s="41" t="s">
        <v>19577</v>
      </c>
      <c r="E4" s="36" t="s">
        <v>19585</v>
      </c>
      <c r="F4" s="36" t="s">
        <v>19586</v>
      </c>
      <c r="G4" s="36"/>
      <c r="H4" s="36"/>
      <c r="I4" s="36" t="s">
        <v>19587</v>
      </c>
      <c r="J4" s="36" t="s">
        <v>19588</v>
      </c>
      <c r="K4" s="36" t="s">
        <v>241</v>
      </c>
      <c r="L4" s="36" t="s">
        <v>241</v>
      </c>
      <c r="M4" s="36" t="s">
        <v>242</v>
      </c>
      <c r="N4" s="36"/>
      <c r="O4" s="3"/>
    </row>
    <row r="5">
      <c r="A5" s="36" t="s">
        <v>19589</v>
      </c>
      <c r="B5" s="40">
        <v>46038.55084490741</v>
      </c>
      <c r="C5" s="36" t="s">
        <v>19576</v>
      </c>
      <c r="D5" s="41" t="s">
        <v>19577</v>
      </c>
      <c r="E5" s="36" t="s">
        <v>19584</v>
      </c>
      <c r="F5" s="41" t="s">
        <v>19577</v>
      </c>
      <c r="G5" s="36" t="s">
        <v>19590</v>
      </c>
      <c r="H5" s="36" t="s">
        <v>19586</v>
      </c>
      <c r="I5" s="36" t="s">
        <v>19591</v>
      </c>
      <c r="J5" s="36" t="s">
        <v>19592</v>
      </c>
      <c r="K5" s="36" t="s">
        <v>241</v>
      </c>
      <c r="L5" s="36" t="s">
        <v>241</v>
      </c>
      <c r="M5" s="36" t="s">
        <v>242</v>
      </c>
      <c r="N5" s="36"/>
      <c r="O5" s="3"/>
    </row>
    <row r="6">
      <c r="A6" s="36" t="s">
        <v>19593</v>
      </c>
      <c r="B6" s="40">
        <v>46038.53518518519</v>
      </c>
      <c r="C6" s="36" t="s">
        <v>19584</v>
      </c>
      <c r="D6" s="41" t="s">
        <v>19577</v>
      </c>
      <c r="E6" s="36" t="s">
        <v>19594</v>
      </c>
      <c r="F6" s="36" t="s">
        <v>19595</v>
      </c>
      <c r="G6" s="36"/>
      <c r="H6" s="36"/>
      <c r="I6" s="36" t="s">
        <v>19596</v>
      </c>
      <c r="J6" s="36" t="s">
        <v>19597</v>
      </c>
      <c r="K6" s="36" t="s">
        <v>241</v>
      </c>
      <c r="L6" s="36" t="s">
        <v>241</v>
      </c>
      <c r="M6" s="36" t="s">
        <v>242</v>
      </c>
      <c r="N6" s="36"/>
      <c r="O6" s="3"/>
    </row>
    <row r="7">
      <c r="A7" s="36" t="s">
        <v>19598</v>
      </c>
      <c r="B7" s="40">
        <v>46038.48486111111</v>
      </c>
      <c r="C7" s="36" t="s">
        <v>19575</v>
      </c>
      <c r="D7" s="41" t="s">
        <v>16162</v>
      </c>
      <c r="E7" s="36" t="s">
        <v>19576</v>
      </c>
      <c r="F7" s="41" t="s">
        <v>19577</v>
      </c>
      <c r="G7" s="36"/>
      <c r="H7" s="36"/>
      <c r="I7" s="36" t="s">
        <v>19578</v>
      </c>
      <c r="J7" s="36" t="s">
        <v>19579</v>
      </c>
      <c r="K7" s="36" t="s">
        <v>182</v>
      </c>
      <c r="L7" s="36" t="s">
        <v>182</v>
      </c>
      <c r="M7" s="36" t="s">
        <v>183</v>
      </c>
      <c r="N7" s="36"/>
      <c r="O7" s="3"/>
    </row>
    <row r="8">
      <c r="A8" s="36" t="s">
        <v>19599</v>
      </c>
      <c r="B8" s="40">
        <v>46038.48474537037</v>
      </c>
      <c r="C8" s="36" t="s">
        <v>19575</v>
      </c>
      <c r="D8" s="41" t="s">
        <v>16162</v>
      </c>
      <c r="E8" s="36" t="s">
        <v>19576</v>
      </c>
      <c r="F8" s="41" t="s">
        <v>19577</v>
      </c>
      <c r="G8" s="36"/>
      <c r="H8" s="36"/>
      <c r="I8" s="36" t="s">
        <v>19600</v>
      </c>
      <c r="J8" s="36" t="s">
        <v>19601</v>
      </c>
      <c r="K8" s="36" t="s">
        <v>182</v>
      </c>
      <c r="L8" s="36" t="s">
        <v>182</v>
      </c>
      <c r="M8" s="36" t="s">
        <v>183</v>
      </c>
      <c r="N8" s="36"/>
      <c r="O8" s="3"/>
    </row>
    <row r="9">
      <c r="A9" s="36" t="s">
        <v>19602</v>
      </c>
      <c r="B9" s="40">
        <v>46038.48866898148</v>
      </c>
      <c r="C9" s="36" t="s">
        <v>19576</v>
      </c>
      <c r="D9" s="41" t="s">
        <v>19577</v>
      </c>
      <c r="E9" s="36" t="s">
        <v>19575</v>
      </c>
      <c r="F9" s="41" t="s">
        <v>16162</v>
      </c>
      <c r="G9" s="36"/>
      <c r="H9" s="36"/>
      <c r="I9" s="36" t="s">
        <v>19603</v>
      </c>
      <c r="J9" s="36" t="s">
        <v>19604</v>
      </c>
      <c r="K9" s="36" t="s">
        <v>182</v>
      </c>
      <c r="L9" s="36" t="s">
        <v>182</v>
      </c>
      <c r="M9" s="36" t="s">
        <v>183</v>
      </c>
      <c r="N9" s="36"/>
      <c r="O9" s="3"/>
    </row>
    <row r="10">
      <c r="A10" s="36" t="s">
        <v>19605</v>
      </c>
      <c r="B10" s="40">
        <v>46035.35834490741</v>
      </c>
      <c r="C10" s="36" t="s">
        <v>19606</v>
      </c>
      <c r="D10" s="41" t="s">
        <v>16171</v>
      </c>
      <c r="E10" s="36" t="s">
        <v>19576</v>
      </c>
      <c r="F10" s="41" t="s">
        <v>19577</v>
      </c>
      <c r="G10" s="36" t="s">
        <v>19584</v>
      </c>
      <c r="H10" s="41" t="s">
        <v>19577</v>
      </c>
      <c r="I10" s="36" t="s">
        <v>19607</v>
      </c>
      <c r="J10" s="36" t="s">
        <v>19608</v>
      </c>
      <c r="K10" s="36" t="s">
        <v>398</v>
      </c>
      <c r="L10" s="36" t="s">
        <v>398</v>
      </c>
      <c r="M10" s="36" t="s">
        <v>399</v>
      </c>
      <c r="N10" s="36"/>
      <c r="O10" s="3"/>
    </row>
    <row r="11">
      <c r="A11" s="36" t="s">
        <v>19609</v>
      </c>
      <c r="B11" s="40">
        <v>46038.502789351856</v>
      </c>
      <c r="C11" s="36" t="s">
        <v>19576</v>
      </c>
      <c r="D11" s="41" t="s">
        <v>19577</v>
      </c>
      <c r="E11" s="36" t="s">
        <v>19606</v>
      </c>
      <c r="F11" s="41" t="s">
        <v>16171</v>
      </c>
      <c r="G11" s="36" t="s">
        <v>19584</v>
      </c>
      <c r="H11" s="41" t="s">
        <v>19577</v>
      </c>
      <c r="I11" s="36" t="s">
        <v>19610</v>
      </c>
      <c r="J11" s="36" t="s">
        <v>19611</v>
      </c>
      <c r="K11" s="36" t="s">
        <v>398</v>
      </c>
      <c r="L11" s="36" t="s">
        <v>398</v>
      </c>
      <c r="M11" s="36" t="s">
        <v>399</v>
      </c>
      <c r="N11" s="36"/>
      <c r="O11" s="3"/>
    </row>
    <row r="12">
      <c r="A12" s="36" t="s">
        <v>19612</v>
      </c>
      <c r="B12" s="40">
        <v>46038.51148148148</v>
      </c>
      <c r="C12" s="36" t="s">
        <v>19576</v>
      </c>
      <c r="D12" s="41" t="s">
        <v>19577</v>
      </c>
      <c r="E12" s="36" t="s">
        <v>19606</v>
      </c>
      <c r="F12" s="41" t="s">
        <v>16171</v>
      </c>
      <c r="G12" s="36" t="s">
        <v>19584</v>
      </c>
      <c r="H12" s="41" t="s">
        <v>19577</v>
      </c>
      <c r="I12" s="36" t="s">
        <v>19610</v>
      </c>
      <c r="J12" s="36" t="s">
        <v>19613</v>
      </c>
      <c r="K12" s="36" t="s">
        <v>398</v>
      </c>
      <c r="L12" s="36" t="s">
        <v>398</v>
      </c>
      <c r="M12" s="36" t="s">
        <v>399</v>
      </c>
      <c r="N12" s="36"/>
      <c r="O12" s="3"/>
    </row>
    <row r="13">
      <c r="A13" s="36" t="s">
        <v>19614</v>
      </c>
      <c r="B13" s="40">
        <v>46034.38548611111</v>
      </c>
      <c r="C13" s="36" t="s">
        <v>19615</v>
      </c>
      <c r="D13" s="41" t="s">
        <v>19577</v>
      </c>
      <c r="E13" s="36" t="s">
        <v>19616</v>
      </c>
      <c r="F13" s="36" t="s">
        <v>19595</v>
      </c>
      <c r="G13" s="36"/>
      <c r="H13" s="36"/>
      <c r="I13" s="36" t="s">
        <v>19617</v>
      </c>
      <c r="J13" s="36" t="s">
        <v>19618</v>
      </c>
      <c r="K13" s="36" t="s">
        <v>241</v>
      </c>
      <c r="L13" s="36" t="s">
        <v>241</v>
      </c>
      <c r="M13" s="36" t="s">
        <v>242</v>
      </c>
      <c r="N13" s="36"/>
      <c r="O13" s="3"/>
    </row>
    <row r="14">
      <c r="A14" s="36" t="s">
        <v>19619</v>
      </c>
      <c r="B14" s="40">
        <v>46029.72607638889</v>
      </c>
      <c r="C14" s="36" t="s">
        <v>19575</v>
      </c>
      <c r="D14" s="41" t="s">
        <v>16162</v>
      </c>
      <c r="E14" s="36" t="s">
        <v>19576</v>
      </c>
      <c r="F14" s="41" t="s">
        <v>19577</v>
      </c>
      <c r="G14" s="36"/>
      <c r="H14" s="36"/>
      <c r="I14" s="36" t="s">
        <v>19620</v>
      </c>
      <c r="J14" s="36" t="s">
        <v>19579</v>
      </c>
      <c r="K14" s="36" t="s">
        <v>182</v>
      </c>
      <c r="L14" s="36" t="s">
        <v>182</v>
      </c>
      <c r="M14" s="36" t="s">
        <v>183</v>
      </c>
      <c r="N14" s="36"/>
      <c r="O14" s="3"/>
    </row>
    <row r="15">
      <c r="A15" s="36" t="s">
        <v>19621</v>
      </c>
      <c r="B15" s="40">
        <v>46029.55149305555</v>
      </c>
      <c r="C15" s="36" t="s">
        <v>19575</v>
      </c>
      <c r="D15" s="41" t="s">
        <v>16162</v>
      </c>
      <c r="E15" s="36" t="s">
        <v>19622</v>
      </c>
      <c r="F15" s="41" t="s">
        <v>19577</v>
      </c>
      <c r="G15" s="36"/>
      <c r="H15" s="36"/>
      <c r="I15" s="36" t="s">
        <v>19623</v>
      </c>
      <c r="J15" s="36" t="s">
        <v>19624</v>
      </c>
      <c r="K15" s="36" t="s">
        <v>182</v>
      </c>
      <c r="L15" s="36" t="s">
        <v>182</v>
      </c>
      <c r="M15" s="36" t="s">
        <v>183</v>
      </c>
      <c r="N15" s="36"/>
      <c r="O15" s="3"/>
    </row>
    <row r="16">
      <c r="A16" s="36" t="s">
        <v>19625</v>
      </c>
      <c r="B16" s="40">
        <v>46029.55028935186</v>
      </c>
      <c r="C16" s="36" t="s">
        <v>19575</v>
      </c>
      <c r="D16" s="41" t="s">
        <v>16162</v>
      </c>
      <c r="E16" s="36" t="s">
        <v>19622</v>
      </c>
      <c r="F16" s="41" t="s">
        <v>19577</v>
      </c>
      <c r="G16" s="36"/>
      <c r="H16" s="36"/>
      <c r="I16" s="36" t="s">
        <v>19626</v>
      </c>
      <c r="J16" s="36" t="s">
        <v>19627</v>
      </c>
      <c r="K16" s="36" t="s">
        <v>182</v>
      </c>
      <c r="L16" s="36" t="s">
        <v>182</v>
      </c>
      <c r="M16" s="36" t="s">
        <v>183</v>
      </c>
      <c r="N16" s="36"/>
      <c r="O16" s="3"/>
    </row>
    <row r="17">
      <c r="A17" s="36" t="s">
        <v>19628</v>
      </c>
      <c r="B17" s="40">
        <v>46029.55247685185</v>
      </c>
      <c r="C17" s="36" t="s">
        <v>19575</v>
      </c>
      <c r="D17" s="41" t="s">
        <v>16162</v>
      </c>
      <c r="E17" s="36" t="s">
        <v>19622</v>
      </c>
      <c r="F17" s="41" t="s">
        <v>19577</v>
      </c>
      <c r="G17" s="36"/>
      <c r="H17" s="36"/>
      <c r="I17" s="36" t="s">
        <v>19629</v>
      </c>
      <c r="J17" s="36" t="s">
        <v>19630</v>
      </c>
      <c r="K17" s="36" t="s">
        <v>182</v>
      </c>
      <c r="L17" s="36" t="s">
        <v>182</v>
      </c>
      <c r="M17" s="36" t="s">
        <v>183</v>
      </c>
      <c r="N17" s="36"/>
      <c r="O17" s="3"/>
    </row>
    <row r="18">
      <c r="A18" s="36" t="s">
        <v>19631</v>
      </c>
      <c r="B18" s="40">
        <v>46029.58887731482</v>
      </c>
      <c r="C18" s="36" t="s">
        <v>19576</v>
      </c>
      <c r="D18" s="41" t="s">
        <v>19577</v>
      </c>
      <c r="E18" s="36" t="s">
        <v>19575</v>
      </c>
      <c r="F18" s="41" t="s">
        <v>16162</v>
      </c>
      <c r="G18" s="36" t="s">
        <v>19632</v>
      </c>
      <c r="H18" s="41" t="s">
        <v>19577</v>
      </c>
      <c r="I18" s="36" t="s">
        <v>19633</v>
      </c>
      <c r="J18" s="36" t="s">
        <v>19634</v>
      </c>
      <c r="K18" s="36" t="s">
        <v>182</v>
      </c>
      <c r="L18" s="36" t="s">
        <v>182</v>
      </c>
      <c r="M18" s="36" t="s">
        <v>183</v>
      </c>
      <c r="N18" s="36"/>
      <c r="O18" s="3"/>
    </row>
    <row r="19">
      <c r="A19" s="36" t="s">
        <v>19635</v>
      </c>
      <c r="B19" s="40">
        <v>46029.62972222222</v>
      </c>
      <c r="C19" s="36" t="s">
        <v>19575</v>
      </c>
      <c r="D19" s="41" t="s">
        <v>16162</v>
      </c>
      <c r="E19" s="36" t="s">
        <v>19576</v>
      </c>
      <c r="F19" s="41" t="s">
        <v>19577</v>
      </c>
      <c r="G19" s="36" t="s">
        <v>19632</v>
      </c>
      <c r="H19" s="41" t="s">
        <v>19577</v>
      </c>
      <c r="I19" s="36" t="s">
        <v>19636</v>
      </c>
      <c r="J19" s="36" t="s">
        <v>19637</v>
      </c>
      <c r="K19" s="36" t="s">
        <v>182</v>
      </c>
      <c r="L19" s="36" t="s">
        <v>182</v>
      </c>
      <c r="M19" s="36" t="s">
        <v>183</v>
      </c>
      <c r="N19" s="36"/>
      <c r="O19" s="3"/>
    </row>
    <row r="20">
      <c r="A20" s="36" t="s">
        <v>19638</v>
      </c>
      <c r="B20" s="40">
        <v>46029.632939814815</v>
      </c>
      <c r="C20" s="36" t="s">
        <v>19576</v>
      </c>
      <c r="D20" s="41" t="s">
        <v>19577</v>
      </c>
      <c r="E20" s="36" t="s">
        <v>19575</v>
      </c>
      <c r="F20" s="41" t="s">
        <v>16162</v>
      </c>
      <c r="G20" s="36" t="s">
        <v>19632</v>
      </c>
      <c r="H20" s="41" t="s">
        <v>19577</v>
      </c>
      <c r="I20" s="36" t="s">
        <v>19639</v>
      </c>
      <c r="J20" s="36" t="s">
        <v>19640</v>
      </c>
      <c r="K20" s="36" t="s">
        <v>182</v>
      </c>
      <c r="L20" s="36" t="s">
        <v>182</v>
      </c>
      <c r="M20" s="36" t="s">
        <v>183</v>
      </c>
      <c r="N20" s="36"/>
      <c r="O20" s="3"/>
    </row>
    <row r="21">
      <c r="A21" s="36" t="s">
        <v>19641</v>
      </c>
      <c r="B21" s="40">
        <v>46028.63452546296</v>
      </c>
      <c r="C21" s="36" t="s">
        <v>19576</v>
      </c>
      <c r="D21" s="41" t="s">
        <v>19577</v>
      </c>
      <c r="E21" s="36" t="s">
        <v>19642</v>
      </c>
      <c r="F21" s="36" t="s">
        <v>19643</v>
      </c>
      <c r="G21" s="36" t="s">
        <v>19644</v>
      </c>
      <c r="H21" s="41" t="s">
        <v>19577</v>
      </c>
      <c r="I21" s="36" t="s">
        <v>19645</v>
      </c>
      <c r="J21" s="36" t="s">
        <v>19646</v>
      </c>
      <c r="K21" s="36" t="s">
        <v>14101</v>
      </c>
      <c r="L21" s="36" t="s">
        <v>14101</v>
      </c>
      <c r="M21" s="36" t="s">
        <v>853</v>
      </c>
      <c r="N21" s="36"/>
      <c r="O21" s="3"/>
    </row>
    <row r="22">
      <c r="A22" s="36" t="s">
        <v>19647</v>
      </c>
      <c r="B22" s="40">
        <v>46028.568148148144</v>
      </c>
      <c r="C22" s="36" t="s">
        <v>19576</v>
      </c>
      <c r="D22" s="41" t="s">
        <v>19577</v>
      </c>
      <c r="E22" s="36" t="s">
        <v>19648</v>
      </c>
      <c r="F22" s="36" t="s">
        <v>19649</v>
      </c>
      <c r="G22" s="36"/>
      <c r="H22" s="36"/>
      <c r="I22" s="36" t="s">
        <v>14920</v>
      </c>
      <c r="J22" s="36" t="s">
        <v>19650</v>
      </c>
      <c r="K22" s="36" t="s">
        <v>182</v>
      </c>
      <c r="L22" s="36" t="s">
        <v>182</v>
      </c>
      <c r="M22" s="36" t="s">
        <v>183</v>
      </c>
      <c r="N22" s="36"/>
      <c r="O22" s="3"/>
    </row>
    <row r="23">
      <c r="A23" s="36" t="s">
        <v>19651</v>
      </c>
      <c r="B23" s="40">
        <v>46028.66653935185</v>
      </c>
      <c r="C23" s="36" t="s">
        <v>19575</v>
      </c>
      <c r="D23" s="41" t="s">
        <v>16162</v>
      </c>
      <c r="E23" s="36" t="s">
        <v>19576</v>
      </c>
      <c r="F23" s="41" t="s">
        <v>19577</v>
      </c>
      <c r="G23" s="36"/>
      <c r="H23" s="36"/>
      <c r="I23" s="36" t="s">
        <v>19652</v>
      </c>
      <c r="J23" s="36" t="s">
        <v>19653</v>
      </c>
      <c r="K23" s="36" t="s">
        <v>182</v>
      </c>
      <c r="L23" s="36" t="s">
        <v>182</v>
      </c>
      <c r="M23" s="36" t="s">
        <v>183</v>
      </c>
      <c r="N23" s="36"/>
      <c r="O23" s="3"/>
    </row>
    <row r="24">
      <c r="A24" s="36" t="s">
        <v>19654</v>
      </c>
      <c r="B24" s="40">
        <v>46028.66726851852</v>
      </c>
      <c r="C24" s="36" t="s">
        <v>19576</v>
      </c>
      <c r="D24" s="41" t="s">
        <v>19577</v>
      </c>
      <c r="E24" s="36" t="s">
        <v>19575</v>
      </c>
      <c r="F24" s="41" t="s">
        <v>16162</v>
      </c>
      <c r="G24" s="36"/>
      <c r="H24" s="36"/>
      <c r="I24" s="36" t="s">
        <v>19652</v>
      </c>
      <c r="J24" s="36" t="s">
        <v>19655</v>
      </c>
      <c r="K24" s="36" t="s">
        <v>182</v>
      </c>
      <c r="L24" s="36" t="s">
        <v>182</v>
      </c>
      <c r="M24" s="36" t="s">
        <v>183</v>
      </c>
      <c r="N24" s="36"/>
      <c r="O24" s="3"/>
    </row>
    <row r="25">
      <c r="A25" s="36" t="s">
        <v>19656</v>
      </c>
      <c r="B25" s="40">
        <v>46023.385462962964</v>
      </c>
      <c r="C25" s="36" t="s">
        <v>19615</v>
      </c>
      <c r="D25" s="41" t="s">
        <v>19577</v>
      </c>
      <c r="E25" s="36" t="s">
        <v>19657</v>
      </c>
      <c r="F25" s="36" t="s">
        <v>19658</v>
      </c>
      <c r="G25" s="36"/>
      <c r="H25" s="36"/>
      <c r="I25" s="36" t="s">
        <v>19659</v>
      </c>
      <c r="J25" s="36" t="s">
        <v>19660</v>
      </c>
      <c r="K25" s="36" t="s">
        <v>404</v>
      </c>
      <c r="L25" s="36" t="s">
        <v>404</v>
      </c>
      <c r="M25" s="36" t="s">
        <v>405</v>
      </c>
      <c r="N25" s="36"/>
      <c r="O25" s="3"/>
    </row>
    <row r="26">
      <c r="A26" s="36" t="s">
        <v>19661</v>
      </c>
      <c r="B26" s="40">
        <v>46021.385462962964</v>
      </c>
      <c r="C26" s="36" t="s">
        <v>19615</v>
      </c>
      <c r="D26" s="41" t="s">
        <v>19577</v>
      </c>
      <c r="E26" s="36" t="s">
        <v>19662</v>
      </c>
      <c r="F26" s="36" t="s">
        <v>19663</v>
      </c>
      <c r="G26" s="36"/>
      <c r="H26" s="36"/>
      <c r="I26" s="36" t="s">
        <v>19664</v>
      </c>
      <c r="J26" s="36" t="s">
        <v>19665</v>
      </c>
      <c r="K26" s="36" t="s">
        <v>182</v>
      </c>
      <c r="L26" s="36" t="s">
        <v>182</v>
      </c>
      <c r="M26" s="36" t="s">
        <v>183</v>
      </c>
      <c r="N26" s="36"/>
      <c r="O26" s="3"/>
    </row>
    <row r="27">
      <c r="A27" s="36" t="s">
        <v>19666</v>
      </c>
      <c r="B27" s="40">
        <v>46013.44002314815</v>
      </c>
      <c r="C27" s="36" t="s">
        <v>19584</v>
      </c>
      <c r="D27" s="41" t="s">
        <v>19577</v>
      </c>
      <c r="E27" s="36" t="s">
        <v>19667</v>
      </c>
      <c r="F27" s="36" t="s">
        <v>19668</v>
      </c>
      <c r="G27" s="36"/>
      <c r="H27" s="36"/>
      <c r="I27" s="36" t="s">
        <v>19669</v>
      </c>
      <c r="J27" s="36" t="s">
        <v>19670</v>
      </c>
      <c r="K27" s="36" t="s">
        <v>398</v>
      </c>
      <c r="L27" s="36" t="s">
        <v>398</v>
      </c>
      <c r="M27" s="36" t="s">
        <v>399</v>
      </c>
      <c r="N27" s="36"/>
      <c r="O27" s="3"/>
    </row>
    <row r="28">
      <c r="A28" s="36" t="s">
        <v>19671</v>
      </c>
      <c r="B28" s="40">
        <v>46013.43855324074</v>
      </c>
      <c r="C28" s="36" t="s">
        <v>19575</v>
      </c>
      <c r="D28" s="41" t="s">
        <v>16162</v>
      </c>
      <c r="E28" s="36" t="s">
        <v>19576</v>
      </c>
      <c r="F28" s="41" t="s">
        <v>19577</v>
      </c>
      <c r="G28" s="36"/>
      <c r="H28" s="36"/>
      <c r="I28" s="36" t="s">
        <v>19578</v>
      </c>
      <c r="J28" s="36" t="s">
        <v>19579</v>
      </c>
      <c r="K28" s="36" t="s">
        <v>182</v>
      </c>
      <c r="L28" s="36" t="s">
        <v>182</v>
      </c>
      <c r="M28" s="36" t="s">
        <v>183</v>
      </c>
      <c r="N28" s="36"/>
      <c r="O28" s="3"/>
    </row>
    <row r="29">
      <c r="A29" s="36" t="s">
        <v>19672</v>
      </c>
      <c r="B29" s="40">
        <v>46012.76118055556</v>
      </c>
      <c r="C29" s="36" t="s">
        <v>19584</v>
      </c>
      <c r="D29" s="41" t="s">
        <v>19577</v>
      </c>
      <c r="E29" s="36" t="s">
        <v>19673</v>
      </c>
      <c r="F29" s="36" t="s">
        <v>19586</v>
      </c>
      <c r="G29" s="36" t="s">
        <v>19674</v>
      </c>
      <c r="H29" s="41" t="s">
        <v>16406</v>
      </c>
      <c r="I29" s="36" t="s">
        <v>19675</v>
      </c>
      <c r="J29" s="36" t="s">
        <v>19676</v>
      </c>
      <c r="K29" s="36" t="s">
        <v>241</v>
      </c>
      <c r="L29" s="36" t="s">
        <v>241</v>
      </c>
      <c r="M29" s="36" t="s">
        <v>242</v>
      </c>
      <c r="N29" s="36"/>
      <c r="O29" s="3"/>
    </row>
    <row r="30">
      <c r="A30" s="36" t="s">
        <v>19677</v>
      </c>
      <c r="B30" s="40">
        <v>46010.63417824074</v>
      </c>
      <c r="C30" s="36" t="s">
        <v>19584</v>
      </c>
      <c r="D30" s="41" t="s">
        <v>19577</v>
      </c>
      <c r="E30" s="36" t="s">
        <v>19678</v>
      </c>
      <c r="F30" s="36" t="s">
        <v>19595</v>
      </c>
      <c r="G30" s="36"/>
      <c r="H30" s="36"/>
      <c r="I30" s="36" t="s">
        <v>19679</v>
      </c>
      <c r="J30" s="36" t="s">
        <v>19680</v>
      </c>
      <c r="K30" s="36" t="s">
        <v>241</v>
      </c>
      <c r="L30" s="36" t="s">
        <v>241</v>
      </c>
      <c r="M30" s="36" t="s">
        <v>242</v>
      </c>
      <c r="N30" s="36"/>
      <c r="O30" s="3"/>
    </row>
    <row r="31">
      <c r="A31" s="36" t="s">
        <v>19681</v>
      </c>
      <c r="B31" s="40">
        <v>46010.63396990741</v>
      </c>
      <c r="C31" s="36" t="s">
        <v>19584</v>
      </c>
      <c r="D31" s="41" t="s">
        <v>19577</v>
      </c>
      <c r="E31" s="36" t="s">
        <v>19667</v>
      </c>
      <c r="F31" s="36" t="s">
        <v>19668</v>
      </c>
      <c r="G31" s="36"/>
      <c r="H31" s="36"/>
      <c r="I31" s="36" t="s">
        <v>19682</v>
      </c>
      <c r="J31" s="36" t="s">
        <v>19683</v>
      </c>
      <c r="K31" s="36" t="s">
        <v>398</v>
      </c>
      <c r="L31" s="36" t="s">
        <v>398</v>
      </c>
      <c r="M31" s="36" t="s">
        <v>399</v>
      </c>
      <c r="N31" s="36"/>
      <c r="O31" s="3"/>
    </row>
    <row r="32">
      <c r="A32" s="36" t="s">
        <v>19684</v>
      </c>
      <c r="B32" s="40">
        <v>46009.66936342593</v>
      </c>
      <c r="C32" s="36" t="s">
        <v>19685</v>
      </c>
      <c r="D32" s="41" t="s">
        <v>19577</v>
      </c>
      <c r="E32" s="36" t="s">
        <v>19686</v>
      </c>
      <c r="F32" s="41" t="s">
        <v>16406</v>
      </c>
      <c r="G32" s="36" t="s">
        <v>19687</v>
      </c>
      <c r="H32" s="41" t="s">
        <v>19577</v>
      </c>
      <c r="I32" s="36" t="s">
        <v>19688</v>
      </c>
      <c r="J32" s="36" t="s">
        <v>19689</v>
      </c>
      <c r="K32" s="36" t="s">
        <v>241</v>
      </c>
      <c r="L32" s="36" t="s">
        <v>241</v>
      </c>
      <c r="M32" s="36" t="s">
        <v>242</v>
      </c>
      <c r="N32" s="36"/>
      <c r="O32" s="3"/>
    </row>
    <row r="33">
      <c r="A33" s="36" t="s">
        <v>19690</v>
      </c>
      <c r="B33" s="40">
        <v>46009.71965277778</v>
      </c>
      <c r="C33" s="36" t="s">
        <v>19686</v>
      </c>
      <c r="D33" s="41" t="s">
        <v>16406</v>
      </c>
      <c r="E33" s="36" t="s">
        <v>19685</v>
      </c>
      <c r="F33" s="41" t="s">
        <v>19577</v>
      </c>
      <c r="G33" s="36" t="s">
        <v>19687</v>
      </c>
      <c r="H33" s="41" t="s">
        <v>19577</v>
      </c>
      <c r="I33" s="36" t="s">
        <v>19691</v>
      </c>
      <c r="J33" s="36" t="s">
        <v>19692</v>
      </c>
      <c r="K33" s="36" t="s">
        <v>241</v>
      </c>
      <c r="L33" s="36" t="s">
        <v>241</v>
      </c>
      <c r="M33" s="36" t="s">
        <v>242</v>
      </c>
      <c r="N33" s="36"/>
      <c r="O33" s="3"/>
    </row>
    <row r="34">
      <c r="A34" s="36" t="s">
        <v>19693</v>
      </c>
      <c r="B34" s="40">
        <v>46009.728217592594</v>
      </c>
      <c r="C34" s="36" t="s">
        <v>19685</v>
      </c>
      <c r="D34" s="41" t="s">
        <v>19577</v>
      </c>
      <c r="E34" s="36" t="s">
        <v>19686</v>
      </c>
      <c r="F34" s="41" t="s">
        <v>16406</v>
      </c>
      <c r="G34" s="36" t="s">
        <v>19687</v>
      </c>
      <c r="H34" s="41" t="s">
        <v>19577</v>
      </c>
      <c r="I34" s="36" t="s">
        <v>19688</v>
      </c>
      <c r="J34" s="36" t="s">
        <v>19694</v>
      </c>
      <c r="K34" s="36" t="s">
        <v>241</v>
      </c>
      <c r="L34" s="36" t="s">
        <v>241</v>
      </c>
      <c r="M34" s="36" t="s">
        <v>242</v>
      </c>
      <c r="N34" s="36"/>
      <c r="O34" s="3"/>
    </row>
    <row r="35">
      <c r="A35" s="36" t="s">
        <v>19695</v>
      </c>
      <c r="B35" s="40">
        <v>46009.73695601852</v>
      </c>
      <c r="C35" s="36" t="s">
        <v>19686</v>
      </c>
      <c r="D35" s="41" t="s">
        <v>16406</v>
      </c>
      <c r="E35" s="36" t="s">
        <v>19685</v>
      </c>
      <c r="F35" s="41" t="s">
        <v>19577</v>
      </c>
      <c r="G35" s="36" t="s">
        <v>19687</v>
      </c>
      <c r="H35" s="41" t="s">
        <v>19577</v>
      </c>
      <c r="I35" s="36" t="s">
        <v>19691</v>
      </c>
      <c r="J35" s="36" t="s">
        <v>19696</v>
      </c>
      <c r="K35" s="36" t="s">
        <v>241</v>
      </c>
      <c r="L35" s="36" t="s">
        <v>241</v>
      </c>
      <c r="M35" s="36" t="s">
        <v>242</v>
      </c>
      <c r="N35" s="36"/>
      <c r="O35" s="3"/>
    </row>
    <row r="36">
      <c r="A36" s="36" t="s">
        <v>19697</v>
      </c>
      <c r="B36" s="40">
        <v>46010.61077546296</v>
      </c>
      <c r="C36" s="36" t="s">
        <v>19685</v>
      </c>
      <c r="D36" s="41" t="s">
        <v>19577</v>
      </c>
      <c r="E36" s="36" t="s">
        <v>19686</v>
      </c>
      <c r="F36" s="41" t="s">
        <v>16406</v>
      </c>
      <c r="G36" s="36" t="s">
        <v>19687</v>
      </c>
      <c r="H36" s="41" t="s">
        <v>19577</v>
      </c>
      <c r="I36" s="36" t="s">
        <v>19688</v>
      </c>
      <c r="J36" s="36" t="s">
        <v>19698</v>
      </c>
      <c r="K36" s="36" t="s">
        <v>241</v>
      </c>
      <c r="L36" s="36" t="s">
        <v>241</v>
      </c>
      <c r="M36" s="36" t="s">
        <v>242</v>
      </c>
      <c r="N36" s="36"/>
      <c r="O36" s="3"/>
    </row>
    <row r="37">
      <c r="A37" s="36" t="s">
        <v>19699</v>
      </c>
      <c r="B37" s="40">
        <v>46029.732210648144</v>
      </c>
      <c r="C37" s="36" t="s">
        <v>19686</v>
      </c>
      <c r="D37" s="41" t="s">
        <v>16406</v>
      </c>
      <c r="E37" s="36" t="s">
        <v>19685</v>
      </c>
      <c r="F37" s="41" t="s">
        <v>19577</v>
      </c>
      <c r="G37" s="36" t="s">
        <v>19687</v>
      </c>
      <c r="H37" s="41" t="s">
        <v>19577</v>
      </c>
      <c r="I37" s="36" t="s">
        <v>19688</v>
      </c>
      <c r="J37" s="36" t="s">
        <v>19700</v>
      </c>
      <c r="K37" s="36" t="s">
        <v>241</v>
      </c>
      <c r="L37" s="36" t="s">
        <v>241</v>
      </c>
      <c r="M37" s="36" t="s">
        <v>242</v>
      </c>
      <c r="N37" s="36"/>
      <c r="O37" s="3"/>
    </row>
    <row r="38">
      <c r="A38" s="36" t="s">
        <v>19701</v>
      </c>
      <c r="B38" s="40">
        <v>46034.59107638889</v>
      </c>
      <c r="C38" s="36" t="s">
        <v>19685</v>
      </c>
      <c r="D38" s="41" t="s">
        <v>19577</v>
      </c>
      <c r="E38" s="36" t="s">
        <v>19686</v>
      </c>
      <c r="F38" s="41" t="s">
        <v>16406</v>
      </c>
      <c r="G38" s="36" t="s">
        <v>19702</v>
      </c>
      <c r="H38" s="41" t="s">
        <v>19577</v>
      </c>
      <c r="I38" s="36" t="s">
        <v>19688</v>
      </c>
      <c r="J38" s="36" t="s">
        <v>19703</v>
      </c>
      <c r="K38" s="36" t="s">
        <v>241</v>
      </c>
      <c r="L38" s="36" t="s">
        <v>241</v>
      </c>
      <c r="M38" s="36" t="s">
        <v>242</v>
      </c>
      <c r="N38" s="36"/>
      <c r="O38" s="3"/>
    </row>
    <row r="39">
      <c r="A39" s="36" t="s">
        <v>19704</v>
      </c>
      <c r="B39" s="40">
        <v>46040.66222222222</v>
      </c>
      <c r="C39" s="36" t="s">
        <v>19686</v>
      </c>
      <c r="D39" s="41" t="s">
        <v>16406</v>
      </c>
      <c r="E39" s="36" t="s">
        <v>19685</v>
      </c>
      <c r="F39" s="41" t="s">
        <v>19577</v>
      </c>
      <c r="G39" s="36" t="s">
        <v>19702</v>
      </c>
      <c r="H39" s="41" t="s">
        <v>19577</v>
      </c>
      <c r="I39" s="36" t="s">
        <v>19691</v>
      </c>
      <c r="J39" s="36" t="s">
        <v>19705</v>
      </c>
      <c r="K39" s="36" t="s">
        <v>241</v>
      </c>
      <c r="L39" s="36" t="s">
        <v>241</v>
      </c>
      <c r="M39" s="36" t="s">
        <v>242</v>
      </c>
      <c r="N39" s="36"/>
      <c r="O39" s="3"/>
    </row>
    <row r="40">
      <c r="A40" s="36" t="s">
        <v>19706</v>
      </c>
      <c r="B40" s="40">
        <v>46042.613182870366</v>
      </c>
      <c r="C40" s="36" t="s">
        <v>19685</v>
      </c>
      <c r="D40" s="41" t="s">
        <v>19577</v>
      </c>
      <c r="E40" s="36" t="s">
        <v>19686</v>
      </c>
      <c r="F40" s="41" t="s">
        <v>16406</v>
      </c>
      <c r="G40" s="36" t="s">
        <v>19702</v>
      </c>
      <c r="H40" s="41" t="s">
        <v>19577</v>
      </c>
      <c r="I40" s="36" t="s">
        <v>19688</v>
      </c>
      <c r="J40" s="36" t="s">
        <v>19707</v>
      </c>
      <c r="K40" s="36" t="s">
        <v>241</v>
      </c>
      <c r="L40" s="36" t="s">
        <v>241</v>
      </c>
      <c r="M40" s="36" t="s">
        <v>242</v>
      </c>
      <c r="N40" s="36"/>
      <c r="O40" s="3"/>
    </row>
    <row r="41">
      <c r="A41" s="36" t="s">
        <v>19708</v>
      </c>
      <c r="B41" s="40">
        <v>46009.60724537037</v>
      </c>
      <c r="C41" s="36" t="s">
        <v>19575</v>
      </c>
      <c r="D41" s="41" t="s">
        <v>16162</v>
      </c>
      <c r="E41" s="36" t="s">
        <v>19576</v>
      </c>
      <c r="F41" s="41" t="s">
        <v>19577</v>
      </c>
      <c r="G41" s="36"/>
      <c r="H41" s="36"/>
      <c r="I41" s="36" t="s">
        <v>19578</v>
      </c>
      <c r="J41" s="36" t="s">
        <v>19579</v>
      </c>
      <c r="K41" s="36" t="s">
        <v>182</v>
      </c>
      <c r="L41" s="36" t="s">
        <v>182</v>
      </c>
      <c r="M41" s="36" t="s">
        <v>183</v>
      </c>
      <c r="N41" s="36"/>
      <c r="O41" s="3"/>
    </row>
    <row r="42">
      <c r="A42" s="36" t="s">
        <v>19709</v>
      </c>
      <c r="B42" s="40">
        <v>46009.46814814815</v>
      </c>
      <c r="C42" s="36" t="s">
        <v>19575</v>
      </c>
      <c r="D42" s="41" t="s">
        <v>16162</v>
      </c>
      <c r="E42" s="36" t="s">
        <v>19710</v>
      </c>
      <c r="F42" s="41" t="s">
        <v>19577</v>
      </c>
      <c r="G42" s="36" t="s">
        <v>19711</v>
      </c>
      <c r="H42" s="36" t="s">
        <v>19663</v>
      </c>
      <c r="I42" s="36" t="s">
        <v>19712</v>
      </c>
      <c r="J42" s="36" t="s">
        <v>19713</v>
      </c>
      <c r="K42" s="36" t="s">
        <v>182</v>
      </c>
      <c r="L42" s="36" t="s">
        <v>182</v>
      </c>
      <c r="M42" s="36" t="s">
        <v>183</v>
      </c>
      <c r="N42" s="36"/>
      <c r="O42" s="3"/>
    </row>
    <row r="43">
      <c r="A43" s="36" t="s">
        <v>19714</v>
      </c>
      <c r="B43" s="40">
        <v>46009.46853009259</v>
      </c>
      <c r="C43" s="36" t="s">
        <v>19715</v>
      </c>
      <c r="D43" s="41" t="s">
        <v>19577</v>
      </c>
      <c r="E43" s="36" t="s">
        <v>176</v>
      </c>
      <c r="F43" s="41" t="s">
        <v>16162</v>
      </c>
      <c r="G43" s="36" t="s">
        <v>19716</v>
      </c>
      <c r="H43" s="36" t="s">
        <v>19663</v>
      </c>
      <c r="I43" s="36" t="s">
        <v>19717</v>
      </c>
      <c r="J43" s="36" t="s">
        <v>19718</v>
      </c>
      <c r="K43" s="36" t="s">
        <v>182</v>
      </c>
      <c r="L43" s="36" t="s">
        <v>182</v>
      </c>
      <c r="M43" s="36" t="s">
        <v>183</v>
      </c>
      <c r="N43" s="36"/>
      <c r="O43" s="3"/>
    </row>
    <row r="44">
      <c r="A44" s="36" t="s">
        <v>19719</v>
      </c>
      <c r="B44" s="40">
        <v>46009.47458333333</v>
      </c>
      <c r="C44" s="36" t="s">
        <v>19584</v>
      </c>
      <c r="D44" s="41" t="s">
        <v>19577</v>
      </c>
      <c r="E44" s="36" t="s">
        <v>19575</v>
      </c>
      <c r="F44" s="41" t="s">
        <v>16162</v>
      </c>
      <c r="G44" s="36" t="s">
        <v>19720</v>
      </c>
      <c r="H44" s="36" t="s">
        <v>19663</v>
      </c>
      <c r="I44" s="36" t="s">
        <v>19721</v>
      </c>
      <c r="J44" s="36" t="s">
        <v>19722</v>
      </c>
      <c r="K44" s="36" t="s">
        <v>182</v>
      </c>
      <c r="L44" s="36" t="s">
        <v>182</v>
      </c>
      <c r="M44" s="36" t="s">
        <v>183</v>
      </c>
      <c r="N44" s="36"/>
      <c r="O44" s="3"/>
    </row>
    <row r="45">
      <c r="A45" s="36" t="s">
        <v>19723</v>
      </c>
      <c r="B45" s="40">
        <v>46009.479999999996</v>
      </c>
      <c r="C45" s="36" t="s">
        <v>19575</v>
      </c>
      <c r="D45" s="41" t="s">
        <v>16162</v>
      </c>
      <c r="E45" s="36" t="s">
        <v>19584</v>
      </c>
      <c r="F45" s="41" t="s">
        <v>19577</v>
      </c>
      <c r="G45" s="36" t="s">
        <v>19720</v>
      </c>
      <c r="H45" s="36" t="s">
        <v>19663</v>
      </c>
      <c r="I45" s="36" t="s">
        <v>19724</v>
      </c>
      <c r="J45" s="36" t="s">
        <v>19725</v>
      </c>
      <c r="K45" s="36" t="s">
        <v>182</v>
      </c>
      <c r="L45" s="36" t="s">
        <v>182</v>
      </c>
      <c r="M45" s="36" t="s">
        <v>183</v>
      </c>
      <c r="N45" s="36"/>
      <c r="O45" s="3"/>
    </row>
    <row r="46">
      <c r="A46" s="36" t="s">
        <v>19726</v>
      </c>
      <c r="B46" s="40">
        <v>46009.54300925926</v>
      </c>
      <c r="C46" s="36" t="s">
        <v>19584</v>
      </c>
      <c r="D46" s="41" t="s">
        <v>19577</v>
      </c>
      <c r="E46" s="36" t="s">
        <v>19575</v>
      </c>
      <c r="F46" s="41" t="s">
        <v>16162</v>
      </c>
      <c r="G46" s="36" t="s">
        <v>19720</v>
      </c>
      <c r="H46" s="36" t="s">
        <v>19663</v>
      </c>
      <c r="I46" s="36" t="s">
        <v>19727</v>
      </c>
      <c r="J46" s="36" t="s">
        <v>19728</v>
      </c>
      <c r="K46" s="36" t="s">
        <v>182</v>
      </c>
      <c r="L46" s="36" t="s">
        <v>182</v>
      </c>
      <c r="M46" s="36" t="s">
        <v>183</v>
      </c>
      <c r="N46" s="36"/>
      <c r="O46" s="3"/>
    </row>
    <row r="47">
      <c r="A47" s="36" t="s">
        <v>19729</v>
      </c>
      <c r="B47" s="40">
        <v>46010.21734953704</v>
      </c>
      <c r="C47" s="36" t="s">
        <v>19730</v>
      </c>
      <c r="D47" s="41" t="s">
        <v>19577</v>
      </c>
      <c r="E47" s="36" t="s">
        <v>14401</v>
      </c>
      <c r="F47" s="41" t="s">
        <v>19577</v>
      </c>
      <c r="G47" s="36" t="s">
        <v>19731</v>
      </c>
      <c r="H47" s="36" t="s">
        <v>19649</v>
      </c>
      <c r="I47" s="36" t="s">
        <v>19717</v>
      </c>
      <c r="J47" s="36" t="s">
        <v>19732</v>
      </c>
      <c r="K47" s="36" t="s">
        <v>182</v>
      </c>
      <c r="L47" s="36" t="s">
        <v>182</v>
      </c>
      <c r="M47" s="36" t="s">
        <v>183</v>
      </c>
      <c r="N47" s="36"/>
      <c r="O47" s="3"/>
    </row>
    <row r="48">
      <c r="A48" s="36" t="s">
        <v>19733</v>
      </c>
      <c r="B48" s="40">
        <v>46010.21737268519</v>
      </c>
      <c r="C48" s="36" t="s">
        <v>19730</v>
      </c>
      <c r="D48" s="41" t="s">
        <v>19577</v>
      </c>
      <c r="E48" s="36" t="s">
        <v>176</v>
      </c>
      <c r="F48" s="41" t="s">
        <v>16162</v>
      </c>
      <c r="G48" s="36" t="s">
        <v>19716</v>
      </c>
      <c r="H48" s="36" t="s">
        <v>19663</v>
      </c>
      <c r="I48" s="36" t="s">
        <v>19717</v>
      </c>
      <c r="J48" s="36" t="s">
        <v>19734</v>
      </c>
      <c r="K48" s="36" t="s">
        <v>182</v>
      </c>
      <c r="L48" s="36" t="s">
        <v>182</v>
      </c>
      <c r="M48" s="36" t="s">
        <v>183</v>
      </c>
      <c r="N48" s="36"/>
      <c r="O48" s="3"/>
    </row>
    <row r="49">
      <c r="A49" s="36" t="s">
        <v>19735</v>
      </c>
      <c r="B49" s="40">
        <v>46010.28768518519</v>
      </c>
      <c r="C49" s="36" t="s">
        <v>19575</v>
      </c>
      <c r="D49" s="41" t="s">
        <v>16162</v>
      </c>
      <c r="E49" s="36" t="s">
        <v>19736</v>
      </c>
      <c r="F49" s="41" t="s">
        <v>19577</v>
      </c>
      <c r="G49" s="36" t="s">
        <v>19737</v>
      </c>
      <c r="H49" s="36" t="s">
        <v>19649</v>
      </c>
      <c r="I49" s="36" t="s">
        <v>19738</v>
      </c>
      <c r="J49" s="36" t="s">
        <v>19739</v>
      </c>
      <c r="K49" s="36" t="s">
        <v>182</v>
      </c>
      <c r="L49" s="36" t="s">
        <v>182</v>
      </c>
      <c r="M49" s="36" t="s">
        <v>183</v>
      </c>
      <c r="N49" s="36"/>
      <c r="O49" s="3"/>
    </row>
    <row r="50">
      <c r="A50" s="36" t="s">
        <v>19740</v>
      </c>
      <c r="B50" s="40">
        <v>46010.61350694444</v>
      </c>
      <c r="C50" s="36" t="s">
        <v>19730</v>
      </c>
      <c r="D50" s="41" t="s">
        <v>19577</v>
      </c>
      <c r="E50" s="36" t="s">
        <v>176</v>
      </c>
      <c r="F50" s="41" t="s">
        <v>16162</v>
      </c>
      <c r="G50" s="36" t="s">
        <v>19741</v>
      </c>
      <c r="H50" s="36" t="s">
        <v>19663</v>
      </c>
      <c r="I50" s="36" t="s">
        <v>19717</v>
      </c>
      <c r="J50" s="36" t="s">
        <v>19742</v>
      </c>
      <c r="K50" s="36" t="s">
        <v>182</v>
      </c>
      <c r="L50" s="36" t="s">
        <v>182</v>
      </c>
      <c r="M50" s="36" t="s">
        <v>183</v>
      </c>
      <c r="N50" s="36"/>
      <c r="O50" s="3"/>
    </row>
    <row r="51">
      <c r="A51" s="36" t="s">
        <v>19743</v>
      </c>
      <c r="B51" s="40">
        <v>46010.613530092596</v>
      </c>
      <c r="C51" s="36" t="s">
        <v>19730</v>
      </c>
      <c r="D51" s="41" t="s">
        <v>19577</v>
      </c>
      <c r="E51" s="36" t="s">
        <v>176</v>
      </c>
      <c r="F51" s="41" t="s">
        <v>16162</v>
      </c>
      <c r="G51" s="36" t="s">
        <v>19716</v>
      </c>
      <c r="H51" s="36" t="s">
        <v>19663</v>
      </c>
      <c r="I51" s="36" t="s">
        <v>19717</v>
      </c>
      <c r="J51" s="36" t="s">
        <v>19744</v>
      </c>
      <c r="K51" s="36" t="s">
        <v>182</v>
      </c>
      <c r="L51" s="36" t="s">
        <v>182</v>
      </c>
      <c r="M51" s="36" t="s">
        <v>183</v>
      </c>
      <c r="N51" s="36"/>
      <c r="O51" s="3"/>
    </row>
    <row r="52">
      <c r="A52" s="36" t="s">
        <v>19745</v>
      </c>
      <c r="B52" s="40">
        <v>46013.58758101852</v>
      </c>
      <c r="C52" s="36" t="s">
        <v>19575</v>
      </c>
      <c r="D52" s="41" t="s">
        <v>16162</v>
      </c>
      <c r="E52" s="36" t="s">
        <v>19730</v>
      </c>
      <c r="F52" s="41" t="s">
        <v>19577</v>
      </c>
      <c r="G52" s="36" t="s">
        <v>19746</v>
      </c>
      <c r="H52" s="36" t="s">
        <v>19663</v>
      </c>
      <c r="I52" s="36" t="s">
        <v>19738</v>
      </c>
      <c r="J52" s="36" t="s">
        <v>19747</v>
      </c>
      <c r="K52" s="36" t="s">
        <v>182</v>
      </c>
      <c r="L52" s="36" t="s">
        <v>182</v>
      </c>
      <c r="M52" s="36" t="s">
        <v>183</v>
      </c>
      <c r="N52" s="36"/>
      <c r="O52" s="3"/>
    </row>
    <row r="53">
      <c r="A53" s="36" t="s">
        <v>19748</v>
      </c>
      <c r="B53" s="40">
        <v>46013.58809027778</v>
      </c>
      <c r="C53" s="36" t="s">
        <v>19715</v>
      </c>
      <c r="D53" s="41" t="s">
        <v>19577</v>
      </c>
      <c r="E53" s="36" t="s">
        <v>176</v>
      </c>
      <c r="F53" s="41" t="s">
        <v>16162</v>
      </c>
      <c r="G53" s="36" t="s">
        <v>19716</v>
      </c>
      <c r="H53" s="36" t="s">
        <v>19663</v>
      </c>
      <c r="I53" s="36" t="s">
        <v>19749</v>
      </c>
      <c r="J53" s="36" t="s">
        <v>19750</v>
      </c>
      <c r="K53" s="36" t="s">
        <v>182</v>
      </c>
      <c r="L53" s="36" t="s">
        <v>182</v>
      </c>
      <c r="M53" s="36" t="s">
        <v>183</v>
      </c>
      <c r="N53" s="36"/>
      <c r="O53" s="3"/>
    </row>
    <row r="54">
      <c r="A54" s="36" t="s">
        <v>19751</v>
      </c>
      <c r="B54" s="40">
        <v>46014.13791666667</v>
      </c>
      <c r="C54" s="36" t="s">
        <v>19730</v>
      </c>
      <c r="D54" s="41" t="s">
        <v>19577</v>
      </c>
      <c r="E54" s="36" t="s">
        <v>176</v>
      </c>
      <c r="F54" s="41" t="s">
        <v>16162</v>
      </c>
      <c r="G54" s="36" t="s">
        <v>19741</v>
      </c>
      <c r="H54" s="36" t="s">
        <v>19663</v>
      </c>
      <c r="I54" s="36" t="s">
        <v>19749</v>
      </c>
      <c r="J54" s="36" t="s">
        <v>19732</v>
      </c>
      <c r="K54" s="36" t="s">
        <v>182</v>
      </c>
      <c r="L54" s="36" t="s">
        <v>182</v>
      </c>
      <c r="M54" s="36" t="s">
        <v>183</v>
      </c>
      <c r="N54" s="36"/>
      <c r="O54" s="3"/>
    </row>
    <row r="55">
      <c r="A55" s="36" t="s">
        <v>19752</v>
      </c>
      <c r="B55" s="40">
        <v>46014.13795138889</v>
      </c>
      <c r="C55" s="36" t="s">
        <v>19730</v>
      </c>
      <c r="D55" s="41" t="s">
        <v>19577</v>
      </c>
      <c r="E55" s="36" t="s">
        <v>176</v>
      </c>
      <c r="F55" s="41" t="s">
        <v>16162</v>
      </c>
      <c r="G55" s="36" t="s">
        <v>19716</v>
      </c>
      <c r="H55" s="36" t="s">
        <v>19663</v>
      </c>
      <c r="I55" s="36" t="s">
        <v>19749</v>
      </c>
      <c r="J55" s="36" t="s">
        <v>19753</v>
      </c>
      <c r="K55" s="36" t="s">
        <v>182</v>
      </c>
      <c r="L55" s="36" t="s">
        <v>182</v>
      </c>
      <c r="M55" s="36" t="s">
        <v>183</v>
      </c>
      <c r="N55" s="36"/>
      <c r="O55" s="3"/>
    </row>
    <row r="56">
      <c r="A56" s="36" t="s">
        <v>19754</v>
      </c>
      <c r="B56" s="40">
        <v>46014.208923611106</v>
      </c>
      <c r="C56" s="36" t="s">
        <v>19730</v>
      </c>
      <c r="D56" s="41" t="s">
        <v>19577</v>
      </c>
      <c r="E56" s="36" t="s">
        <v>176</v>
      </c>
      <c r="F56" s="41" t="s">
        <v>16162</v>
      </c>
      <c r="G56" s="36" t="s">
        <v>19741</v>
      </c>
      <c r="H56" s="36" t="s">
        <v>19663</v>
      </c>
      <c r="I56" s="36" t="s">
        <v>19749</v>
      </c>
      <c r="J56" s="36" t="s">
        <v>19755</v>
      </c>
      <c r="K56" s="36" t="s">
        <v>182</v>
      </c>
      <c r="L56" s="36" t="s">
        <v>182</v>
      </c>
      <c r="M56" s="36" t="s">
        <v>183</v>
      </c>
      <c r="N56" s="36"/>
      <c r="O56" s="3"/>
    </row>
    <row r="57">
      <c r="A57" s="36" t="s">
        <v>19756</v>
      </c>
      <c r="B57" s="40">
        <v>46014.20895833333</v>
      </c>
      <c r="C57" s="36" t="s">
        <v>19730</v>
      </c>
      <c r="D57" s="41" t="s">
        <v>19577</v>
      </c>
      <c r="E57" s="36" t="s">
        <v>176</v>
      </c>
      <c r="F57" s="41" t="s">
        <v>16162</v>
      </c>
      <c r="G57" s="36" t="s">
        <v>19716</v>
      </c>
      <c r="H57" s="36" t="s">
        <v>19663</v>
      </c>
      <c r="I57" s="36" t="s">
        <v>19749</v>
      </c>
      <c r="J57" s="36" t="s">
        <v>19757</v>
      </c>
      <c r="K57" s="36" t="s">
        <v>182</v>
      </c>
      <c r="L57" s="36" t="s">
        <v>182</v>
      </c>
      <c r="M57" s="36" t="s">
        <v>183</v>
      </c>
      <c r="N57" s="36"/>
      <c r="O57" s="3"/>
    </row>
    <row r="58">
      <c r="A58" s="36" t="s">
        <v>19758</v>
      </c>
      <c r="B58" s="40">
        <v>46014.2987037037</v>
      </c>
      <c r="C58" s="36" t="s">
        <v>19575</v>
      </c>
      <c r="D58" s="41" t="s">
        <v>16162</v>
      </c>
      <c r="E58" s="36" t="s">
        <v>19730</v>
      </c>
      <c r="F58" s="41" t="s">
        <v>19577</v>
      </c>
      <c r="G58" s="36" t="s">
        <v>19759</v>
      </c>
      <c r="H58" s="36" t="s">
        <v>19663</v>
      </c>
      <c r="I58" s="36" t="s">
        <v>19760</v>
      </c>
      <c r="J58" s="36" t="s">
        <v>19761</v>
      </c>
      <c r="K58" s="36" t="s">
        <v>182</v>
      </c>
      <c r="L58" s="36" t="s">
        <v>182</v>
      </c>
      <c r="M58" s="36" t="s">
        <v>183</v>
      </c>
      <c r="N58" s="36"/>
      <c r="O58" s="3"/>
    </row>
    <row r="59">
      <c r="A59" s="36" t="s">
        <v>19762</v>
      </c>
      <c r="B59" s="40">
        <v>46002.423171296294</v>
      </c>
      <c r="C59" s="36" t="s">
        <v>19575</v>
      </c>
      <c r="D59" s="41" t="s">
        <v>16162</v>
      </c>
      <c r="E59" s="36" t="s">
        <v>19763</v>
      </c>
      <c r="F59" s="41" t="s">
        <v>19577</v>
      </c>
      <c r="G59" s="36"/>
      <c r="H59" s="36"/>
      <c r="I59" s="36" t="s">
        <v>19764</v>
      </c>
      <c r="J59" s="36" t="s">
        <v>19765</v>
      </c>
      <c r="K59" s="36" t="s">
        <v>182</v>
      </c>
      <c r="L59" s="36" t="s">
        <v>182</v>
      </c>
      <c r="M59" s="36" t="s">
        <v>183</v>
      </c>
      <c r="N59" s="36"/>
      <c r="O59" s="3"/>
    </row>
    <row r="60">
      <c r="A60" s="36" t="s">
        <v>19766</v>
      </c>
      <c r="B60" s="40">
        <v>46002.42878472222</v>
      </c>
      <c r="C60" s="36" t="s">
        <v>19576</v>
      </c>
      <c r="D60" s="41" t="s">
        <v>19577</v>
      </c>
      <c r="E60" s="36" t="s">
        <v>19575</v>
      </c>
      <c r="F60" s="41" t="s">
        <v>16162</v>
      </c>
      <c r="G60" s="36" t="s">
        <v>19584</v>
      </c>
      <c r="H60" s="41" t="s">
        <v>19577</v>
      </c>
      <c r="I60" s="36" t="s">
        <v>19767</v>
      </c>
      <c r="J60" s="36" t="s">
        <v>19768</v>
      </c>
      <c r="K60" s="36" t="s">
        <v>182</v>
      </c>
      <c r="L60" s="36" t="s">
        <v>182</v>
      </c>
      <c r="M60" s="36" t="s">
        <v>183</v>
      </c>
      <c r="N60" s="36"/>
      <c r="O60" s="3"/>
    </row>
    <row r="61">
      <c r="A61" s="36" t="s">
        <v>19769</v>
      </c>
      <c r="B61" s="40">
        <v>46008.577673611115</v>
      </c>
      <c r="C61" s="36" t="s">
        <v>19584</v>
      </c>
      <c r="D61" s="41" t="s">
        <v>19577</v>
      </c>
      <c r="E61" s="36" t="s">
        <v>19770</v>
      </c>
      <c r="F61" s="41" t="s">
        <v>19577</v>
      </c>
      <c r="G61" s="36" t="s">
        <v>19575</v>
      </c>
      <c r="H61" s="41" t="s">
        <v>16162</v>
      </c>
      <c r="I61" s="36" t="s">
        <v>19767</v>
      </c>
      <c r="J61" s="36" t="s">
        <v>19771</v>
      </c>
      <c r="K61" s="36" t="s">
        <v>182</v>
      </c>
      <c r="L61" s="36" t="s">
        <v>182</v>
      </c>
      <c r="M61" s="36" t="s">
        <v>183</v>
      </c>
      <c r="N61" s="36"/>
      <c r="O61" s="3"/>
    </row>
    <row r="62">
      <c r="A62" s="36" t="s">
        <v>19772</v>
      </c>
      <c r="B62" s="40">
        <v>46008.63427083333</v>
      </c>
      <c r="C62" s="36" t="s">
        <v>19576</v>
      </c>
      <c r="D62" s="41" t="s">
        <v>19577</v>
      </c>
      <c r="E62" s="36" t="s">
        <v>19584</v>
      </c>
      <c r="F62" s="41" t="s">
        <v>19577</v>
      </c>
      <c r="G62" s="36" t="s">
        <v>19575</v>
      </c>
      <c r="H62" s="41" t="s">
        <v>16162</v>
      </c>
      <c r="I62" s="36" t="s">
        <v>19767</v>
      </c>
      <c r="J62" s="36" t="s">
        <v>19773</v>
      </c>
      <c r="K62" s="36" t="s">
        <v>182</v>
      </c>
      <c r="L62" s="36" t="s">
        <v>182</v>
      </c>
      <c r="M62" s="36" t="s">
        <v>183</v>
      </c>
      <c r="N62" s="36"/>
      <c r="O62" s="3"/>
    </row>
    <row r="63">
      <c r="A63" s="36" t="s">
        <v>19774</v>
      </c>
      <c r="B63" s="40">
        <v>46008.73063657407</v>
      </c>
      <c r="C63" s="36" t="s">
        <v>19775</v>
      </c>
      <c r="D63" s="41" t="s">
        <v>19577</v>
      </c>
      <c r="E63" s="36" t="s">
        <v>19584</v>
      </c>
      <c r="F63" s="41" t="s">
        <v>19577</v>
      </c>
      <c r="G63" s="36" t="s">
        <v>19776</v>
      </c>
      <c r="H63" s="36" t="s">
        <v>19663</v>
      </c>
      <c r="I63" s="36" t="s">
        <v>19767</v>
      </c>
      <c r="J63" s="36" t="s">
        <v>19777</v>
      </c>
      <c r="K63" s="36" t="s">
        <v>182</v>
      </c>
      <c r="L63" s="36" t="s">
        <v>182</v>
      </c>
      <c r="M63" s="36" t="s">
        <v>183</v>
      </c>
      <c r="N63" s="36"/>
      <c r="O63" s="3"/>
    </row>
    <row r="64">
      <c r="A64" s="36" t="s">
        <v>19778</v>
      </c>
      <c r="B64" s="40">
        <v>46009.471921296295</v>
      </c>
      <c r="C64" s="36" t="s">
        <v>19575</v>
      </c>
      <c r="D64" s="41" t="s">
        <v>16162</v>
      </c>
      <c r="E64" s="36" t="s">
        <v>19622</v>
      </c>
      <c r="F64" s="41" t="s">
        <v>19577</v>
      </c>
      <c r="G64" s="36"/>
      <c r="H64" s="36"/>
      <c r="I64" s="36" t="s">
        <v>19779</v>
      </c>
      <c r="J64" s="36" t="s">
        <v>19780</v>
      </c>
      <c r="K64" s="36" t="s">
        <v>182</v>
      </c>
      <c r="L64" s="36" t="s">
        <v>182</v>
      </c>
      <c r="M64" s="36" t="s">
        <v>183</v>
      </c>
      <c r="N64" s="36"/>
      <c r="O64" s="3"/>
    </row>
    <row r="65">
      <c r="A65" s="36" t="s">
        <v>19781</v>
      </c>
      <c r="B65" s="40">
        <v>46009.478356481486</v>
      </c>
      <c r="C65" s="36" t="s">
        <v>19575</v>
      </c>
      <c r="D65" s="41" t="s">
        <v>16162</v>
      </c>
      <c r="E65" s="36" t="s">
        <v>19782</v>
      </c>
      <c r="F65" s="41" t="s">
        <v>19577</v>
      </c>
      <c r="G65" s="36" t="s">
        <v>19576</v>
      </c>
      <c r="H65" s="41" t="s">
        <v>19577</v>
      </c>
      <c r="I65" s="36" t="s">
        <v>19779</v>
      </c>
      <c r="J65" s="36" t="s">
        <v>19783</v>
      </c>
      <c r="K65" s="36" t="s">
        <v>182</v>
      </c>
      <c r="L65" s="36" t="s">
        <v>182</v>
      </c>
      <c r="M65" s="36" t="s">
        <v>183</v>
      </c>
      <c r="N65" s="36"/>
      <c r="O65" s="3"/>
    </row>
    <row r="66">
      <c r="A66" s="36" t="s">
        <v>19784</v>
      </c>
      <c r="B66" s="40">
        <v>46010.58525462963</v>
      </c>
      <c r="C66" s="36" t="s">
        <v>19575</v>
      </c>
      <c r="D66" s="41" t="s">
        <v>16162</v>
      </c>
      <c r="E66" s="36" t="s">
        <v>19622</v>
      </c>
      <c r="F66" s="41" t="s">
        <v>19577</v>
      </c>
      <c r="G66" s="36"/>
      <c r="H66" s="36"/>
      <c r="I66" s="36" t="s">
        <v>19779</v>
      </c>
      <c r="J66" s="36" t="s">
        <v>19785</v>
      </c>
      <c r="K66" s="36" t="s">
        <v>182</v>
      </c>
      <c r="L66" s="36" t="s">
        <v>182</v>
      </c>
      <c r="M66" s="36" t="s">
        <v>183</v>
      </c>
      <c r="N66" s="36"/>
      <c r="O66" s="3"/>
    </row>
    <row r="67">
      <c r="A67" s="36" t="s">
        <v>19786</v>
      </c>
      <c r="B67" s="40">
        <v>46013.42129629629</v>
      </c>
      <c r="C67" s="36" t="s">
        <v>19576</v>
      </c>
      <c r="D67" s="41" t="s">
        <v>19577</v>
      </c>
      <c r="E67" s="36" t="s">
        <v>19575</v>
      </c>
      <c r="F67" s="41" t="s">
        <v>16162</v>
      </c>
      <c r="G67" s="36" t="s">
        <v>19584</v>
      </c>
      <c r="H67" s="41" t="s">
        <v>19577</v>
      </c>
      <c r="I67" s="36" t="s">
        <v>19787</v>
      </c>
      <c r="J67" s="36" t="s">
        <v>19788</v>
      </c>
      <c r="K67" s="36" t="s">
        <v>182</v>
      </c>
      <c r="L67" s="36" t="s">
        <v>182</v>
      </c>
      <c r="M67" s="36" t="s">
        <v>183</v>
      </c>
      <c r="N67" s="36"/>
      <c r="O67" s="3"/>
    </row>
    <row r="68">
      <c r="A68" s="36" t="s">
        <v>19789</v>
      </c>
      <c r="B68" s="40">
        <v>46013.4396412037</v>
      </c>
      <c r="C68" s="36" t="s">
        <v>19575</v>
      </c>
      <c r="D68" s="41" t="s">
        <v>16162</v>
      </c>
      <c r="E68" s="36" t="s">
        <v>19576</v>
      </c>
      <c r="F68" s="41" t="s">
        <v>19577</v>
      </c>
      <c r="G68" s="36" t="s">
        <v>19584</v>
      </c>
      <c r="H68" s="41" t="s">
        <v>19577</v>
      </c>
      <c r="I68" s="36" t="s">
        <v>19779</v>
      </c>
      <c r="J68" s="36" t="s">
        <v>19790</v>
      </c>
      <c r="K68" s="36" t="s">
        <v>182</v>
      </c>
      <c r="L68" s="36" t="s">
        <v>182</v>
      </c>
      <c r="M68" s="36" t="s">
        <v>183</v>
      </c>
      <c r="N68" s="36"/>
      <c r="O68" s="3"/>
    </row>
    <row r="69">
      <c r="A69" s="36" t="s">
        <v>19791</v>
      </c>
      <c r="B69" s="40">
        <v>45992.454780092594</v>
      </c>
      <c r="C69" s="36" t="s">
        <v>19792</v>
      </c>
      <c r="D69" s="41" t="s">
        <v>19577</v>
      </c>
      <c r="E69" s="36" t="s">
        <v>19793</v>
      </c>
      <c r="F69" s="36" t="s">
        <v>19794</v>
      </c>
      <c r="G69" s="36"/>
      <c r="H69" s="36"/>
      <c r="I69" s="36" t="s">
        <v>19587</v>
      </c>
      <c r="J69" s="36" t="s">
        <v>19795</v>
      </c>
      <c r="K69" s="36" t="s">
        <v>13990</v>
      </c>
      <c r="L69" s="36" t="s">
        <v>13990</v>
      </c>
      <c r="M69" s="36" t="s">
        <v>878</v>
      </c>
      <c r="N69" s="36"/>
      <c r="O69" s="3"/>
    </row>
    <row r="70">
      <c r="A70" s="36" t="s">
        <v>19796</v>
      </c>
      <c r="B70" s="40">
        <v>45993.670439814814</v>
      </c>
      <c r="C70" s="36" t="s">
        <v>19576</v>
      </c>
      <c r="D70" s="41" t="s">
        <v>19577</v>
      </c>
      <c r="E70" s="36" t="s">
        <v>19792</v>
      </c>
      <c r="F70" s="41" t="s">
        <v>19577</v>
      </c>
      <c r="G70" s="36" t="s">
        <v>19797</v>
      </c>
      <c r="H70" s="41" t="s">
        <v>19798</v>
      </c>
      <c r="I70" s="36" t="s">
        <v>19591</v>
      </c>
      <c r="J70" s="36" t="s">
        <v>19799</v>
      </c>
      <c r="K70" s="36" t="s">
        <v>13990</v>
      </c>
      <c r="L70" s="36" t="s">
        <v>13990</v>
      </c>
      <c r="M70" s="36" t="s">
        <v>878</v>
      </c>
      <c r="N70" s="36"/>
      <c r="O70" s="3"/>
    </row>
    <row r="71">
      <c r="A71" s="36" t="s">
        <v>19800</v>
      </c>
      <c r="B71" s="40">
        <v>45986.37178240741</v>
      </c>
      <c r="C71" s="36" t="s">
        <v>19792</v>
      </c>
      <c r="D71" s="41" t="s">
        <v>19577</v>
      </c>
      <c r="E71" s="36" t="s">
        <v>19801</v>
      </c>
      <c r="F71" s="36" t="s">
        <v>19794</v>
      </c>
      <c r="G71" s="36"/>
      <c r="H71" s="36"/>
      <c r="I71" s="36" t="s">
        <v>19802</v>
      </c>
      <c r="J71" s="36" t="s">
        <v>19803</v>
      </c>
      <c r="K71" s="36" t="s">
        <v>13990</v>
      </c>
      <c r="L71" s="36" t="s">
        <v>13990</v>
      </c>
      <c r="M71" s="36" t="s">
        <v>878</v>
      </c>
      <c r="N71" s="36"/>
      <c r="O71" s="3"/>
    </row>
    <row r="72">
      <c r="A72" s="36" t="s">
        <v>19804</v>
      </c>
      <c r="B72" s="40">
        <v>45986.075787037036</v>
      </c>
      <c r="C72" s="36" t="s">
        <v>19584</v>
      </c>
      <c r="D72" s="41" t="s">
        <v>19577</v>
      </c>
      <c r="E72" s="36" t="s">
        <v>19805</v>
      </c>
      <c r="F72" s="36" t="s">
        <v>19663</v>
      </c>
      <c r="G72" s="36"/>
      <c r="H72" s="36"/>
      <c r="I72" s="36" t="s">
        <v>19806</v>
      </c>
      <c r="J72" s="36" t="s">
        <v>19807</v>
      </c>
      <c r="K72" s="36" t="s">
        <v>182</v>
      </c>
      <c r="L72" s="36" t="s">
        <v>182</v>
      </c>
      <c r="M72" s="36" t="s">
        <v>183</v>
      </c>
      <c r="N72" s="36"/>
      <c r="O72" s="3"/>
    </row>
    <row r="73">
      <c r="A73" s="36" t="s">
        <v>19808</v>
      </c>
      <c r="B73" s="40">
        <v>45986.073333333334</v>
      </c>
      <c r="C73" s="36" t="s">
        <v>19584</v>
      </c>
      <c r="D73" s="41" t="s">
        <v>19577</v>
      </c>
      <c r="E73" s="36" t="s">
        <v>19667</v>
      </c>
      <c r="F73" s="36" t="s">
        <v>19668</v>
      </c>
      <c r="G73" s="36"/>
      <c r="H73" s="36"/>
      <c r="I73" s="36" t="s">
        <v>19809</v>
      </c>
      <c r="J73" s="36" t="s">
        <v>19810</v>
      </c>
      <c r="K73" s="36" t="s">
        <v>398</v>
      </c>
      <c r="L73" s="36" t="s">
        <v>398</v>
      </c>
      <c r="M73" s="36" t="s">
        <v>399</v>
      </c>
      <c r="N73" s="36"/>
      <c r="O73" s="3"/>
    </row>
    <row r="74">
      <c r="A74" s="36" t="s">
        <v>19811</v>
      </c>
      <c r="B74" s="40">
        <v>46042.383356481485</v>
      </c>
      <c r="C74" s="36" t="s">
        <v>19812</v>
      </c>
      <c r="D74" s="41" t="s">
        <v>16468</v>
      </c>
      <c r="E74" s="36" t="s">
        <v>19576</v>
      </c>
      <c r="F74" s="41" t="s">
        <v>19577</v>
      </c>
      <c r="G74" s="36"/>
      <c r="H74" s="36"/>
      <c r="I74" s="36" t="s">
        <v>19813</v>
      </c>
      <c r="J74" s="36" t="s">
        <v>19814</v>
      </c>
      <c r="K74" s="36" t="s">
        <v>442</v>
      </c>
      <c r="L74" s="36" t="s">
        <v>442</v>
      </c>
      <c r="M74" s="36" t="s">
        <v>443</v>
      </c>
      <c r="N74" s="36"/>
      <c r="O74" s="3"/>
    </row>
    <row r="75">
      <c r="A75" s="36" t="s">
        <v>19815</v>
      </c>
      <c r="B75" s="40">
        <v>46042.38344907407</v>
      </c>
      <c r="C75" s="36" t="s">
        <v>19812</v>
      </c>
      <c r="D75" s="41" t="s">
        <v>16468</v>
      </c>
      <c r="E75" s="36" t="s">
        <v>19576</v>
      </c>
      <c r="F75" s="41" t="s">
        <v>19577</v>
      </c>
      <c r="G75" s="36"/>
      <c r="H75" s="36"/>
      <c r="I75" s="36" t="s">
        <v>19813</v>
      </c>
      <c r="J75" s="36" t="s">
        <v>19814</v>
      </c>
      <c r="K75" s="36" t="s">
        <v>442</v>
      </c>
      <c r="L75" s="36" t="s">
        <v>442</v>
      </c>
      <c r="M75" s="36" t="s">
        <v>443</v>
      </c>
      <c r="N75" s="36"/>
      <c r="O75" s="3"/>
    </row>
    <row r="76">
      <c r="A76" s="36" t="s">
        <v>19816</v>
      </c>
      <c r="B76" s="40">
        <v>46038.6330787037</v>
      </c>
      <c r="C76" s="36" t="s">
        <v>19576</v>
      </c>
      <c r="D76" s="41" t="s">
        <v>19577</v>
      </c>
      <c r="E76" s="36" t="s">
        <v>19817</v>
      </c>
      <c r="F76" s="41" t="s">
        <v>16468</v>
      </c>
      <c r="G76" s="36"/>
      <c r="H76" s="36"/>
      <c r="I76" s="36" t="s">
        <v>19818</v>
      </c>
      <c r="J76" s="36" t="s">
        <v>19819</v>
      </c>
      <c r="K76" s="36" t="s">
        <v>442</v>
      </c>
      <c r="L76" s="36" t="s">
        <v>442</v>
      </c>
      <c r="M76" s="36" t="s">
        <v>443</v>
      </c>
      <c r="N76" s="36"/>
      <c r="O76" s="3"/>
    </row>
    <row r="77">
      <c r="A77" s="36" t="s">
        <v>19820</v>
      </c>
      <c r="B77" s="40">
        <v>46038.52570601852</v>
      </c>
      <c r="C77" s="36" t="s">
        <v>19821</v>
      </c>
      <c r="D77" s="41" t="s">
        <v>16468</v>
      </c>
      <c r="E77" s="36" t="s">
        <v>19576</v>
      </c>
      <c r="F77" s="41" t="s">
        <v>19577</v>
      </c>
      <c r="G77" s="36"/>
      <c r="H77" s="36"/>
      <c r="I77" s="36" t="s">
        <v>19813</v>
      </c>
      <c r="J77" s="36"/>
      <c r="K77" s="36" t="s">
        <v>442</v>
      </c>
      <c r="L77" s="36" t="s">
        <v>442</v>
      </c>
      <c r="M77" s="36" t="s">
        <v>443</v>
      </c>
      <c r="N77" s="36"/>
      <c r="O77" s="3"/>
    </row>
    <row r="78">
      <c r="A78" s="36" t="s">
        <v>19822</v>
      </c>
      <c r="B78" s="40">
        <v>46038.47587962963</v>
      </c>
      <c r="C78" s="36" t="s">
        <v>19823</v>
      </c>
      <c r="D78" s="41" t="s">
        <v>16468</v>
      </c>
      <c r="E78" s="36" t="s">
        <v>19576</v>
      </c>
      <c r="F78" s="41" t="s">
        <v>19577</v>
      </c>
      <c r="G78" s="36"/>
      <c r="H78" s="36"/>
      <c r="I78" s="36" t="s">
        <v>19813</v>
      </c>
      <c r="J78" s="36"/>
      <c r="K78" s="36" t="s">
        <v>442</v>
      </c>
      <c r="L78" s="36" t="s">
        <v>442</v>
      </c>
      <c r="M78" s="36" t="s">
        <v>443</v>
      </c>
      <c r="N78" s="36"/>
      <c r="O78" s="3"/>
    </row>
    <row r="79">
      <c r="A79" s="36" t="s">
        <v>19824</v>
      </c>
      <c r="B79" s="40">
        <v>46038.47471064815</v>
      </c>
      <c r="C79" s="36" t="s">
        <v>19825</v>
      </c>
      <c r="D79" s="41" t="s">
        <v>16468</v>
      </c>
      <c r="E79" s="36" t="s">
        <v>19576</v>
      </c>
      <c r="F79" s="41" t="s">
        <v>19577</v>
      </c>
      <c r="G79" s="36"/>
      <c r="H79" s="36"/>
      <c r="I79" s="36" t="s">
        <v>19813</v>
      </c>
      <c r="J79" s="36"/>
      <c r="K79" s="36" t="s">
        <v>442</v>
      </c>
      <c r="L79" s="36" t="s">
        <v>442</v>
      </c>
      <c r="M79" s="36" t="s">
        <v>443</v>
      </c>
      <c r="N79" s="36"/>
      <c r="O79" s="3"/>
    </row>
    <row r="80">
      <c r="A80" s="36" t="s">
        <v>19826</v>
      </c>
      <c r="B80" s="40">
        <v>46034.67354166666</v>
      </c>
      <c r="C80" s="36" t="s">
        <v>19827</v>
      </c>
      <c r="D80" s="41" t="s">
        <v>19828</v>
      </c>
      <c r="E80" s="36" t="s">
        <v>19576</v>
      </c>
      <c r="F80" s="41" t="s">
        <v>19577</v>
      </c>
      <c r="G80" s="36" t="s">
        <v>19829</v>
      </c>
      <c r="H80" s="36" t="s">
        <v>19830</v>
      </c>
      <c r="I80" s="36" t="s">
        <v>19831</v>
      </c>
      <c r="J80" s="36" t="s">
        <v>19832</v>
      </c>
      <c r="K80" s="36" t="s">
        <v>377</v>
      </c>
      <c r="L80" s="36" t="s">
        <v>377</v>
      </c>
      <c r="M80" s="36" t="s">
        <v>521</v>
      </c>
      <c r="N80" s="36"/>
      <c r="O80" s="3"/>
    </row>
    <row r="81">
      <c r="A81" s="36" t="s">
        <v>19833</v>
      </c>
      <c r="B81" s="40">
        <v>46034.50189814815</v>
      </c>
      <c r="C81" s="36" t="s">
        <v>19834</v>
      </c>
      <c r="D81" s="41" t="s">
        <v>19828</v>
      </c>
      <c r="E81" s="36" t="s">
        <v>19576</v>
      </c>
      <c r="F81" s="41" t="s">
        <v>19577</v>
      </c>
      <c r="G81" s="36"/>
      <c r="H81" s="36"/>
      <c r="I81" s="36" t="s">
        <v>19835</v>
      </c>
      <c r="J81" s="36"/>
      <c r="K81" s="36" t="s">
        <v>377</v>
      </c>
      <c r="L81" s="36" t="s">
        <v>377</v>
      </c>
      <c r="M81" s="36" t="s">
        <v>521</v>
      </c>
      <c r="N81" s="36"/>
      <c r="O81" s="3"/>
    </row>
    <row r="82">
      <c r="A82" s="36" t="s">
        <v>19836</v>
      </c>
      <c r="B82" s="40">
        <v>46034.48771990741</v>
      </c>
      <c r="C82" s="36" t="s">
        <v>19827</v>
      </c>
      <c r="D82" s="41" t="s">
        <v>19828</v>
      </c>
      <c r="E82" s="36" t="s">
        <v>19576</v>
      </c>
      <c r="F82" s="41" t="s">
        <v>19577</v>
      </c>
      <c r="G82" s="36"/>
      <c r="H82" s="36"/>
      <c r="I82" s="36" t="s">
        <v>19835</v>
      </c>
      <c r="J82" s="36" t="s">
        <v>19814</v>
      </c>
      <c r="K82" s="36" t="s">
        <v>377</v>
      </c>
      <c r="L82" s="36" t="s">
        <v>377</v>
      </c>
      <c r="M82" s="36" t="s">
        <v>521</v>
      </c>
      <c r="N82" s="36"/>
      <c r="O82" s="3"/>
    </row>
    <row r="83">
      <c r="A83" s="36" t="s">
        <v>19837</v>
      </c>
      <c r="B83" s="40">
        <v>46021.385462962964</v>
      </c>
      <c r="C83" s="36" t="s">
        <v>19615</v>
      </c>
      <c r="D83" s="41" t="s">
        <v>19577</v>
      </c>
      <c r="E83" s="36" t="s">
        <v>19838</v>
      </c>
      <c r="F83" s="36" t="s">
        <v>19830</v>
      </c>
      <c r="G83" s="36"/>
      <c r="H83" s="36"/>
      <c r="I83" s="36" t="s">
        <v>19839</v>
      </c>
      <c r="J83" s="36" t="s">
        <v>19840</v>
      </c>
      <c r="K83" s="36" t="s">
        <v>377</v>
      </c>
      <c r="L83" s="36" t="s">
        <v>377</v>
      </c>
      <c r="M83" s="36" t="s">
        <v>521</v>
      </c>
      <c r="N83" s="36"/>
      <c r="O83" s="3"/>
    </row>
    <row r="84">
      <c r="A84" s="36" t="s">
        <v>19841</v>
      </c>
      <c r="B84" s="40">
        <v>46015.38545138889</v>
      </c>
      <c r="C84" s="36" t="s">
        <v>19615</v>
      </c>
      <c r="D84" s="41" t="s">
        <v>19577</v>
      </c>
      <c r="E84" s="36" t="s">
        <v>19842</v>
      </c>
      <c r="F84" s="36" t="s">
        <v>19843</v>
      </c>
      <c r="G84" s="36"/>
      <c r="H84" s="36"/>
      <c r="I84" s="36" t="s">
        <v>19844</v>
      </c>
      <c r="J84" s="36" t="s">
        <v>19845</v>
      </c>
      <c r="K84" s="36" t="s">
        <v>442</v>
      </c>
      <c r="L84" s="36" t="s">
        <v>442</v>
      </c>
      <c r="M84" s="36" t="s">
        <v>443</v>
      </c>
      <c r="N84" s="36"/>
      <c r="O84" s="3"/>
    </row>
    <row r="85">
      <c r="A85" s="36" t="s">
        <v>19846</v>
      </c>
      <c r="B85" s="40">
        <v>46009.84645833333</v>
      </c>
      <c r="C85" s="36" t="s">
        <v>19847</v>
      </c>
      <c r="D85" s="41" t="s">
        <v>19577</v>
      </c>
      <c r="E85" s="36" t="s">
        <v>19848</v>
      </c>
      <c r="F85" s="36" t="s">
        <v>19849</v>
      </c>
      <c r="G85" s="36"/>
      <c r="H85" s="36"/>
      <c r="I85" s="36" t="s">
        <v>19850</v>
      </c>
      <c r="J85" s="36" t="s">
        <v>19851</v>
      </c>
      <c r="K85" s="36" t="s">
        <v>439</v>
      </c>
      <c r="L85" s="36" t="s">
        <v>439</v>
      </c>
      <c r="M85" s="36" t="s">
        <v>440</v>
      </c>
      <c r="N85" s="36"/>
      <c r="O85" s="3"/>
    </row>
    <row r="86">
      <c r="A86" s="36" t="s">
        <v>19852</v>
      </c>
      <c r="B86" s="40">
        <v>46029.582824074074</v>
      </c>
      <c r="C86" s="36" t="s">
        <v>19853</v>
      </c>
      <c r="D86" s="41" t="s">
        <v>16222</v>
      </c>
      <c r="E86" s="36" t="s">
        <v>19854</v>
      </c>
      <c r="F86" s="41" t="s">
        <v>19577</v>
      </c>
      <c r="G86" s="36"/>
      <c r="H86" s="36"/>
      <c r="I86" s="36" t="s">
        <v>19855</v>
      </c>
      <c r="J86" s="36" t="s">
        <v>19856</v>
      </c>
      <c r="K86" s="36" t="s">
        <v>439</v>
      </c>
      <c r="L86" s="36" t="s">
        <v>439</v>
      </c>
      <c r="M86" s="36" t="s">
        <v>440</v>
      </c>
      <c r="N86" s="36"/>
      <c r="O86" s="3"/>
    </row>
    <row r="87">
      <c r="A87" s="36" t="s">
        <v>19857</v>
      </c>
      <c r="B87" s="40">
        <v>46029.585439814815</v>
      </c>
      <c r="C87" s="36" t="s">
        <v>19576</v>
      </c>
      <c r="D87" s="41" t="s">
        <v>19577</v>
      </c>
      <c r="E87" s="36" t="s">
        <v>19853</v>
      </c>
      <c r="F87" s="41" t="s">
        <v>16222</v>
      </c>
      <c r="G87" s="36" t="s">
        <v>19847</v>
      </c>
      <c r="H87" s="41" t="s">
        <v>19577</v>
      </c>
      <c r="I87" s="36" t="s">
        <v>19858</v>
      </c>
      <c r="J87" s="36" t="s">
        <v>19859</v>
      </c>
      <c r="K87" s="36" t="s">
        <v>439</v>
      </c>
      <c r="L87" s="36" t="s">
        <v>439</v>
      </c>
      <c r="M87" s="36" t="s">
        <v>440</v>
      </c>
      <c r="N87" s="36"/>
      <c r="O87" s="3"/>
    </row>
    <row r="88">
      <c r="A88" s="36" t="s">
        <v>19860</v>
      </c>
      <c r="B88" s="40">
        <v>46029.61006944445</v>
      </c>
      <c r="C88" s="36" t="s">
        <v>19847</v>
      </c>
      <c r="D88" s="41" t="s">
        <v>19577</v>
      </c>
      <c r="E88" s="36" t="s">
        <v>19853</v>
      </c>
      <c r="F88" s="41" t="s">
        <v>16222</v>
      </c>
      <c r="G88" s="36" t="s">
        <v>19576</v>
      </c>
      <c r="H88" s="41" t="s">
        <v>19577</v>
      </c>
      <c r="I88" s="36" t="s">
        <v>19858</v>
      </c>
      <c r="J88" s="36" t="s">
        <v>19861</v>
      </c>
      <c r="K88" s="36" t="s">
        <v>439</v>
      </c>
      <c r="L88" s="36" t="s">
        <v>439</v>
      </c>
      <c r="M88" s="36" t="s">
        <v>440</v>
      </c>
      <c r="N88" s="36"/>
      <c r="O88" s="3"/>
    </row>
    <row r="89">
      <c r="A89" s="36" t="s">
        <v>19862</v>
      </c>
      <c r="B89" s="40">
        <v>46007.540127314816</v>
      </c>
      <c r="C89" s="36" t="s">
        <v>19584</v>
      </c>
      <c r="D89" s="41" t="s">
        <v>19577</v>
      </c>
      <c r="E89" s="36" t="s">
        <v>19863</v>
      </c>
      <c r="F89" s="36" t="s">
        <v>19864</v>
      </c>
      <c r="G89" s="36"/>
      <c r="H89" s="36"/>
      <c r="I89" s="36" t="s">
        <v>19865</v>
      </c>
      <c r="J89" s="36" t="s">
        <v>19866</v>
      </c>
      <c r="K89" s="36" t="s">
        <v>163</v>
      </c>
      <c r="L89" s="36" t="s">
        <v>163</v>
      </c>
      <c r="M89" s="36" t="s">
        <v>164</v>
      </c>
      <c r="N89" s="36"/>
      <c r="O89" s="3"/>
    </row>
    <row r="90">
      <c r="A90" s="36" t="s">
        <v>19867</v>
      </c>
      <c r="B90" s="40">
        <v>46003.62909722222</v>
      </c>
      <c r="C90" s="36" t="s">
        <v>19584</v>
      </c>
      <c r="D90" s="41" t="s">
        <v>19577</v>
      </c>
      <c r="E90" s="36" t="s">
        <v>19868</v>
      </c>
      <c r="F90" s="36" t="s">
        <v>19843</v>
      </c>
      <c r="G90" s="36"/>
      <c r="H90" s="36"/>
      <c r="I90" s="36" t="s">
        <v>19869</v>
      </c>
      <c r="J90" s="36" t="s">
        <v>19870</v>
      </c>
      <c r="K90" s="36" t="s">
        <v>442</v>
      </c>
      <c r="L90" s="36" t="s">
        <v>442</v>
      </c>
      <c r="M90" s="36" t="s">
        <v>443</v>
      </c>
      <c r="N90" s="36"/>
      <c r="O90" s="3"/>
    </row>
    <row r="91">
      <c r="A91" s="36" t="s">
        <v>19871</v>
      </c>
      <c r="B91" s="40">
        <v>46003.39712962963</v>
      </c>
      <c r="C91" s="36" t="s">
        <v>19584</v>
      </c>
      <c r="D91" s="41" t="s">
        <v>19577</v>
      </c>
      <c r="E91" s="36" t="s">
        <v>19872</v>
      </c>
      <c r="F91" s="36" t="s">
        <v>19830</v>
      </c>
      <c r="G91" s="36"/>
      <c r="H91" s="36"/>
      <c r="I91" s="36" t="s">
        <v>19873</v>
      </c>
      <c r="J91" s="36" t="s">
        <v>19874</v>
      </c>
      <c r="K91" s="36" t="s">
        <v>377</v>
      </c>
      <c r="L91" s="36" t="s">
        <v>377</v>
      </c>
      <c r="M91" s="36" t="s">
        <v>521</v>
      </c>
      <c r="N91" s="36"/>
      <c r="O91" s="3"/>
    </row>
    <row r="92">
      <c r="A92" s="36" t="s">
        <v>19875</v>
      </c>
      <c r="B92" s="40">
        <v>46000.41678240741</v>
      </c>
      <c r="C92" s="36" t="s">
        <v>19584</v>
      </c>
      <c r="D92" s="41" t="s">
        <v>19577</v>
      </c>
      <c r="E92" s="36" t="s">
        <v>19834</v>
      </c>
      <c r="F92" s="41" t="s">
        <v>19828</v>
      </c>
      <c r="G92" s="36" t="s">
        <v>19876</v>
      </c>
      <c r="H92" s="36" t="s">
        <v>19877</v>
      </c>
      <c r="I92" s="36" t="s">
        <v>19878</v>
      </c>
      <c r="J92" s="36" t="s">
        <v>19879</v>
      </c>
      <c r="K92" s="36" t="s">
        <v>377</v>
      </c>
      <c r="L92" s="36" t="s">
        <v>377</v>
      </c>
      <c r="M92" s="36" t="s">
        <v>521</v>
      </c>
      <c r="N92" s="36"/>
      <c r="O92" s="3"/>
    </row>
    <row r="93">
      <c r="A93" s="36" t="s">
        <v>19880</v>
      </c>
      <c r="B93" s="40">
        <v>46027.423159722224</v>
      </c>
      <c r="C93" s="36" t="s">
        <v>19576</v>
      </c>
      <c r="D93" s="41" t="s">
        <v>19577</v>
      </c>
      <c r="E93" s="36" t="s">
        <v>19584</v>
      </c>
      <c r="F93" s="41" t="s">
        <v>19577</v>
      </c>
      <c r="G93" s="36" t="s">
        <v>19881</v>
      </c>
      <c r="H93" s="36" t="s">
        <v>19877</v>
      </c>
      <c r="I93" s="36" t="s">
        <v>19878</v>
      </c>
      <c r="J93" s="36" t="s">
        <v>19882</v>
      </c>
      <c r="K93" s="36" t="s">
        <v>377</v>
      </c>
      <c r="L93" s="36" t="s">
        <v>377</v>
      </c>
      <c r="M93" s="36" t="s">
        <v>521</v>
      </c>
      <c r="N93" s="36"/>
      <c r="O93" s="3"/>
    </row>
    <row r="94">
      <c r="A94" s="36" t="s">
        <v>19883</v>
      </c>
      <c r="B94" s="40">
        <v>46034.417708333334</v>
      </c>
      <c r="C94" s="36" t="s">
        <v>19827</v>
      </c>
      <c r="D94" s="41" t="s">
        <v>19828</v>
      </c>
      <c r="E94" s="36" t="s">
        <v>19622</v>
      </c>
      <c r="F94" s="41" t="s">
        <v>19577</v>
      </c>
      <c r="G94" s="36" t="s">
        <v>19884</v>
      </c>
      <c r="H94" s="36" t="s">
        <v>19877</v>
      </c>
      <c r="I94" s="36" t="s">
        <v>19878</v>
      </c>
      <c r="J94" s="36" t="s">
        <v>19885</v>
      </c>
      <c r="K94" s="36" t="s">
        <v>377</v>
      </c>
      <c r="L94" s="36" t="s">
        <v>377</v>
      </c>
      <c r="M94" s="36" t="s">
        <v>521</v>
      </c>
      <c r="N94" s="36"/>
      <c r="O94" s="3"/>
    </row>
    <row r="95">
      <c r="A95" s="36" t="s">
        <v>19886</v>
      </c>
      <c r="B95" s="40">
        <v>45999.84626157407</v>
      </c>
      <c r="C95" s="36" t="s">
        <v>19584</v>
      </c>
      <c r="D95" s="41" t="s">
        <v>19577</v>
      </c>
      <c r="E95" s="36" t="s">
        <v>19863</v>
      </c>
      <c r="F95" s="36" t="s">
        <v>19864</v>
      </c>
      <c r="G95" s="36"/>
      <c r="H95" s="36"/>
      <c r="I95" s="36" t="s">
        <v>19887</v>
      </c>
      <c r="J95" s="36" t="s">
        <v>19888</v>
      </c>
      <c r="K95" s="36" t="s">
        <v>163</v>
      </c>
      <c r="L95" s="36" t="s">
        <v>163</v>
      </c>
      <c r="M95" s="36" t="s">
        <v>164</v>
      </c>
      <c r="N95" s="36"/>
      <c r="O95" s="3"/>
    </row>
    <row r="96">
      <c r="A96" s="36" t="s">
        <v>19889</v>
      </c>
      <c r="B96" s="40">
        <v>45986.07958333333</v>
      </c>
      <c r="C96" s="36" t="s">
        <v>19584</v>
      </c>
      <c r="D96" s="41" t="s">
        <v>19577</v>
      </c>
      <c r="E96" s="36" t="s">
        <v>19868</v>
      </c>
      <c r="F96" s="36" t="s">
        <v>19843</v>
      </c>
      <c r="G96" s="36"/>
      <c r="H96" s="36"/>
      <c r="I96" s="36" t="s">
        <v>19890</v>
      </c>
      <c r="J96" s="36" t="s">
        <v>19891</v>
      </c>
      <c r="K96" s="36" t="s">
        <v>442</v>
      </c>
      <c r="L96" s="36" t="s">
        <v>442</v>
      </c>
      <c r="M96" s="36" t="s">
        <v>443</v>
      </c>
      <c r="N96" s="36"/>
      <c r="O96" s="3"/>
    </row>
    <row r="97">
      <c r="A97" s="36" t="s">
        <v>19892</v>
      </c>
      <c r="B97" s="40">
        <v>45986.076828703706</v>
      </c>
      <c r="C97" s="36" t="s">
        <v>19584</v>
      </c>
      <c r="D97" s="41" t="s">
        <v>19577</v>
      </c>
      <c r="E97" s="36" t="s">
        <v>19893</v>
      </c>
      <c r="F97" s="36" t="s">
        <v>19894</v>
      </c>
      <c r="G97" s="36"/>
      <c r="H97" s="36"/>
      <c r="I97" s="36" t="s">
        <v>19895</v>
      </c>
      <c r="J97" s="36" t="s">
        <v>19896</v>
      </c>
      <c r="K97" s="36" t="s">
        <v>401</v>
      </c>
      <c r="L97" s="36" t="s">
        <v>401</v>
      </c>
      <c r="M97" s="36" t="s">
        <v>402</v>
      </c>
      <c r="N97" s="36"/>
      <c r="O97" s="3"/>
    </row>
    <row r="98">
      <c r="A98" s="36" t="s">
        <v>19897</v>
      </c>
      <c r="B98" s="40">
        <v>45986.07434027777</v>
      </c>
      <c r="C98" s="36" t="s">
        <v>19584</v>
      </c>
      <c r="D98" s="41" t="s">
        <v>19577</v>
      </c>
      <c r="E98" s="36" t="s">
        <v>19863</v>
      </c>
      <c r="F98" s="36" t="s">
        <v>19864</v>
      </c>
      <c r="G98" s="36"/>
      <c r="H98" s="36"/>
      <c r="I98" s="36" t="s">
        <v>19898</v>
      </c>
      <c r="J98" s="36" t="s">
        <v>19899</v>
      </c>
      <c r="K98" s="36" t="s">
        <v>163</v>
      </c>
      <c r="L98" s="36" t="s">
        <v>163</v>
      </c>
      <c r="M98" s="36" t="s">
        <v>164</v>
      </c>
      <c r="N98" s="36"/>
      <c r="O98" s="3"/>
    </row>
    <row r="99">
      <c r="A99" s="36" t="s">
        <v>19900</v>
      </c>
      <c r="B99" s="40">
        <v>46038.551828703705</v>
      </c>
      <c r="C99" s="36" t="s">
        <v>19901</v>
      </c>
      <c r="D99" s="41" t="s">
        <v>16315</v>
      </c>
      <c r="E99" s="36" t="s">
        <v>19576</v>
      </c>
      <c r="F99" s="41" t="s">
        <v>19577</v>
      </c>
      <c r="G99" s="36"/>
      <c r="H99" s="36"/>
      <c r="I99" s="36" t="s">
        <v>19902</v>
      </c>
      <c r="J99" s="36"/>
      <c r="K99" s="36" t="s">
        <v>421</v>
      </c>
      <c r="L99" s="36" t="s">
        <v>421</v>
      </c>
      <c r="M99" s="36" t="s">
        <v>422</v>
      </c>
      <c r="N99" s="36"/>
      <c r="O99" s="3"/>
    </row>
    <row r="100">
      <c r="A100" s="36" t="s">
        <v>19903</v>
      </c>
      <c r="B100" s="40">
        <v>46037.41668981481</v>
      </c>
      <c r="C100" s="36" t="s">
        <v>19904</v>
      </c>
      <c r="D100" s="41" t="s">
        <v>19905</v>
      </c>
      <c r="E100" s="36" t="s">
        <v>19906</v>
      </c>
      <c r="F100" s="41" t="s">
        <v>16249</v>
      </c>
      <c r="G100" s="36" t="s">
        <v>14753</v>
      </c>
      <c r="H100" s="41" t="s">
        <v>19577</v>
      </c>
      <c r="I100" s="36" t="s">
        <v>19907</v>
      </c>
      <c r="J100" s="36" t="s">
        <v>19908</v>
      </c>
      <c r="K100" s="36" t="s">
        <v>14079</v>
      </c>
      <c r="L100" s="36" t="s">
        <v>14079</v>
      </c>
      <c r="M100" s="36" t="s">
        <v>888</v>
      </c>
      <c r="N100" s="36"/>
      <c r="O100" s="3"/>
    </row>
    <row r="101">
      <c r="A101" s="36" t="s">
        <v>19909</v>
      </c>
      <c r="B101" s="40">
        <v>46037.45836805555</v>
      </c>
      <c r="C101" s="36" t="s">
        <v>19904</v>
      </c>
      <c r="D101" s="41" t="s">
        <v>19905</v>
      </c>
      <c r="E101" s="36" t="s">
        <v>19910</v>
      </c>
      <c r="F101" s="41" t="s">
        <v>16297</v>
      </c>
      <c r="G101" s="36" t="s">
        <v>19911</v>
      </c>
      <c r="H101" s="41" t="s">
        <v>19577</v>
      </c>
      <c r="I101" s="36" t="s">
        <v>19907</v>
      </c>
      <c r="J101" s="36" t="s">
        <v>19908</v>
      </c>
      <c r="K101" s="36" t="s">
        <v>409</v>
      </c>
      <c r="L101" s="36" t="s">
        <v>409</v>
      </c>
      <c r="M101" s="36" t="s">
        <v>410</v>
      </c>
      <c r="N101" s="36"/>
      <c r="O101" s="3"/>
    </row>
    <row r="102">
      <c r="A102" s="36" t="s">
        <v>19912</v>
      </c>
      <c r="B102" s="40">
        <v>46037.52084490741</v>
      </c>
      <c r="C102" s="36" t="s">
        <v>19904</v>
      </c>
      <c r="D102" s="41" t="s">
        <v>19905</v>
      </c>
      <c r="E102" s="36" t="s">
        <v>19913</v>
      </c>
      <c r="F102" s="41" t="s">
        <v>16315</v>
      </c>
      <c r="G102" s="36" t="s">
        <v>19914</v>
      </c>
      <c r="H102" s="36" t="s">
        <v>19915</v>
      </c>
      <c r="I102" s="36" t="s">
        <v>19907</v>
      </c>
      <c r="J102" s="36" t="s">
        <v>19908</v>
      </c>
      <c r="K102" s="36" t="s">
        <v>421</v>
      </c>
      <c r="L102" s="36" t="s">
        <v>421</v>
      </c>
      <c r="M102" s="36" t="s">
        <v>422</v>
      </c>
      <c r="N102" s="36"/>
      <c r="O102" s="3"/>
    </row>
    <row r="103">
      <c r="A103" s="36" t="s">
        <v>19916</v>
      </c>
      <c r="B103" s="40">
        <v>46037.60423611111</v>
      </c>
      <c r="C103" s="36" t="s">
        <v>19904</v>
      </c>
      <c r="D103" s="41" t="s">
        <v>19905</v>
      </c>
      <c r="E103" s="36" t="s">
        <v>227</v>
      </c>
      <c r="F103" s="41" t="s">
        <v>16190</v>
      </c>
      <c r="G103" s="36" t="s">
        <v>19917</v>
      </c>
      <c r="H103" s="36" t="s">
        <v>19918</v>
      </c>
      <c r="I103" s="36" t="s">
        <v>19907</v>
      </c>
      <c r="J103" s="36" t="s">
        <v>19908</v>
      </c>
      <c r="K103" s="36" t="s">
        <v>219</v>
      </c>
      <c r="L103" s="36" t="s">
        <v>219</v>
      </c>
      <c r="M103" s="36" t="s">
        <v>220</v>
      </c>
      <c r="N103" s="36"/>
      <c r="O103" s="3"/>
    </row>
    <row r="104">
      <c r="A104" s="36" t="s">
        <v>19919</v>
      </c>
      <c r="B104" s="40">
        <v>46037.50952546296</v>
      </c>
      <c r="C104" s="36" t="s">
        <v>19584</v>
      </c>
      <c r="D104" s="41" t="s">
        <v>19577</v>
      </c>
      <c r="E104" s="36" t="s">
        <v>19920</v>
      </c>
      <c r="F104" s="36" t="s">
        <v>19915</v>
      </c>
      <c r="G104" s="36"/>
      <c r="H104" s="36"/>
      <c r="I104" s="36" t="s">
        <v>19921</v>
      </c>
      <c r="J104" s="36" t="s">
        <v>19922</v>
      </c>
      <c r="K104" s="36" t="s">
        <v>421</v>
      </c>
      <c r="L104" s="36" t="s">
        <v>421</v>
      </c>
      <c r="M104" s="36" t="s">
        <v>422</v>
      </c>
      <c r="N104" s="36"/>
      <c r="O104" s="3"/>
    </row>
    <row r="105">
      <c r="A105" s="36" t="s">
        <v>19923</v>
      </c>
      <c r="B105" s="40">
        <v>46037.44226851852</v>
      </c>
      <c r="C105" s="36" t="s">
        <v>19924</v>
      </c>
      <c r="D105" s="41" t="s">
        <v>16306</v>
      </c>
      <c r="E105" s="36" t="s">
        <v>19925</v>
      </c>
      <c r="F105" s="36" t="s">
        <v>19926</v>
      </c>
      <c r="G105" s="36"/>
      <c r="H105" s="36"/>
      <c r="I105" s="36" t="s">
        <v>15006</v>
      </c>
      <c r="J105" s="36" t="s">
        <v>19927</v>
      </c>
      <c r="K105" s="36" t="s">
        <v>386</v>
      </c>
      <c r="L105" s="36" t="s">
        <v>386</v>
      </c>
      <c r="M105" s="36" t="s">
        <v>584</v>
      </c>
      <c r="N105" s="36"/>
      <c r="O105" s="3"/>
    </row>
    <row r="106">
      <c r="A106" s="36" t="s">
        <v>19928</v>
      </c>
      <c r="B106" s="40">
        <v>46037.349745370375</v>
      </c>
      <c r="C106" s="36" t="s">
        <v>19584</v>
      </c>
      <c r="D106" s="41" t="s">
        <v>19577</v>
      </c>
      <c r="E106" s="36" t="s">
        <v>19920</v>
      </c>
      <c r="F106" s="36" t="s">
        <v>19915</v>
      </c>
      <c r="G106" s="36"/>
      <c r="H106" s="36"/>
      <c r="I106" s="36" t="s">
        <v>19929</v>
      </c>
      <c r="J106" s="36" t="s">
        <v>19930</v>
      </c>
      <c r="K106" s="36" t="s">
        <v>421</v>
      </c>
      <c r="L106" s="36" t="s">
        <v>421</v>
      </c>
      <c r="M106" s="36" t="s">
        <v>422</v>
      </c>
      <c r="N106" s="36"/>
      <c r="O106" s="3"/>
    </row>
    <row r="107">
      <c r="A107" s="36" t="s">
        <v>19931</v>
      </c>
      <c r="B107" s="40">
        <v>46036.90456018518</v>
      </c>
      <c r="C107" s="36" t="s">
        <v>19584</v>
      </c>
      <c r="D107" s="41" t="s">
        <v>19577</v>
      </c>
      <c r="E107" s="36" t="s">
        <v>19932</v>
      </c>
      <c r="F107" s="36" t="s">
        <v>19933</v>
      </c>
      <c r="G107" s="36" t="s">
        <v>19934</v>
      </c>
      <c r="H107" s="41" t="s">
        <v>19577</v>
      </c>
      <c r="I107" s="36" t="s">
        <v>19935</v>
      </c>
      <c r="J107" s="36" t="s">
        <v>19936</v>
      </c>
      <c r="K107" s="36" t="s">
        <v>430</v>
      </c>
      <c r="L107" s="36" t="s">
        <v>430</v>
      </c>
      <c r="M107" s="36" t="s">
        <v>529</v>
      </c>
      <c r="N107" s="36"/>
      <c r="O107" s="3"/>
    </row>
    <row r="108">
      <c r="A108" s="36" t="s">
        <v>19937</v>
      </c>
      <c r="B108" s="40">
        <v>46030.60597222223</v>
      </c>
      <c r="C108" s="36" t="s">
        <v>19584</v>
      </c>
      <c r="D108" s="41" t="s">
        <v>19577</v>
      </c>
      <c r="E108" s="36" t="s">
        <v>19920</v>
      </c>
      <c r="F108" s="36" t="s">
        <v>19915</v>
      </c>
      <c r="G108" s="36"/>
      <c r="H108" s="36"/>
      <c r="I108" s="36" t="s">
        <v>19938</v>
      </c>
      <c r="J108" s="36" t="s">
        <v>19939</v>
      </c>
      <c r="K108" s="36" t="s">
        <v>421</v>
      </c>
      <c r="L108" s="36" t="s">
        <v>421</v>
      </c>
      <c r="M108" s="36" t="s">
        <v>422</v>
      </c>
      <c r="N108" s="36"/>
      <c r="O108" s="3"/>
    </row>
    <row r="109">
      <c r="A109" s="36" t="s">
        <v>19940</v>
      </c>
      <c r="B109" s="40">
        <v>46030.605416666665</v>
      </c>
      <c r="C109" s="36" t="s">
        <v>19941</v>
      </c>
      <c r="D109" s="41" t="s">
        <v>16315</v>
      </c>
      <c r="E109" s="36" t="s">
        <v>19942</v>
      </c>
      <c r="F109" s="36" t="s">
        <v>19915</v>
      </c>
      <c r="G109" s="36"/>
      <c r="H109" s="36"/>
      <c r="I109" s="36" t="s">
        <v>19943</v>
      </c>
      <c r="J109" s="36" t="s">
        <v>19944</v>
      </c>
      <c r="K109" s="36" t="s">
        <v>421</v>
      </c>
      <c r="L109" s="36" t="s">
        <v>421</v>
      </c>
      <c r="M109" s="36" t="s">
        <v>422</v>
      </c>
      <c r="N109" s="36"/>
      <c r="O109" s="3"/>
    </row>
    <row r="110">
      <c r="A110" s="36" t="s">
        <v>19945</v>
      </c>
      <c r="B110" s="40">
        <v>46030.61515046297</v>
      </c>
      <c r="C110" s="36" t="s">
        <v>19576</v>
      </c>
      <c r="D110" s="41" t="s">
        <v>19577</v>
      </c>
      <c r="E110" s="36" t="s">
        <v>19941</v>
      </c>
      <c r="F110" s="41" t="s">
        <v>16315</v>
      </c>
      <c r="G110" s="36" t="s">
        <v>19946</v>
      </c>
      <c r="H110" s="36" t="s">
        <v>19915</v>
      </c>
      <c r="I110" s="36" t="s">
        <v>19947</v>
      </c>
      <c r="J110" s="36" t="s">
        <v>19948</v>
      </c>
      <c r="K110" s="36" t="s">
        <v>421</v>
      </c>
      <c r="L110" s="36" t="s">
        <v>421</v>
      </c>
      <c r="M110" s="36" t="s">
        <v>422</v>
      </c>
      <c r="N110" s="36"/>
      <c r="O110" s="3"/>
    </row>
    <row r="111">
      <c r="A111" s="36" t="s">
        <v>19949</v>
      </c>
      <c r="B111" s="40">
        <v>46030.582083333335</v>
      </c>
      <c r="C111" s="36" t="s">
        <v>19950</v>
      </c>
      <c r="D111" s="41" t="s">
        <v>16230</v>
      </c>
      <c r="E111" s="36" t="s">
        <v>19576</v>
      </c>
      <c r="F111" s="41" t="s">
        <v>19577</v>
      </c>
      <c r="G111" s="36"/>
      <c r="H111" s="36"/>
      <c r="I111" s="36" t="s">
        <v>19951</v>
      </c>
      <c r="J111" s="36" t="s">
        <v>19952</v>
      </c>
      <c r="K111" s="36" t="s">
        <v>143</v>
      </c>
      <c r="L111" s="36" t="s">
        <v>143</v>
      </c>
      <c r="M111" s="36" t="s">
        <v>144</v>
      </c>
      <c r="N111" s="36"/>
      <c r="O111" s="3"/>
    </row>
    <row r="112">
      <c r="A112" s="36" t="s">
        <v>19953</v>
      </c>
      <c r="B112" s="40">
        <v>46030.57984953704</v>
      </c>
      <c r="C112" s="36" t="s">
        <v>19576</v>
      </c>
      <c r="D112" s="41" t="s">
        <v>19577</v>
      </c>
      <c r="E112" s="36" t="s">
        <v>19954</v>
      </c>
      <c r="F112" s="41" t="s">
        <v>16230</v>
      </c>
      <c r="G112" s="36" t="s">
        <v>19955</v>
      </c>
      <c r="H112" s="41" t="s">
        <v>19577</v>
      </c>
      <c r="I112" s="36" t="s">
        <v>19956</v>
      </c>
      <c r="J112" s="36" t="s">
        <v>19957</v>
      </c>
      <c r="K112" s="36" t="s">
        <v>143</v>
      </c>
      <c r="L112" s="36" t="s">
        <v>143</v>
      </c>
      <c r="M112" s="36" t="s">
        <v>144</v>
      </c>
      <c r="N112" s="36"/>
      <c r="O112" s="3"/>
    </row>
    <row r="113">
      <c r="A113" s="36" t="s">
        <v>19958</v>
      </c>
      <c r="B113" s="40">
        <v>46035.66805555555</v>
      </c>
      <c r="C113" s="36" t="s">
        <v>19576</v>
      </c>
      <c r="D113" s="41" t="s">
        <v>19577</v>
      </c>
      <c r="E113" s="36" t="s">
        <v>19954</v>
      </c>
      <c r="F113" s="41" t="s">
        <v>16230</v>
      </c>
      <c r="G113" s="36" t="s">
        <v>19955</v>
      </c>
      <c r="H113" s="41" t="s">
        <v>19577</v>
      </c>
      <c r="I113" s="36" t="s">
        <v>19959</v>
      </c>
      <c r="J113" s="36" t="s">
        <v>19960</v>
      </c>
      <c r="K113" s="36" t="s">
        <v>143</v>
      </c>
      <c r="L113" s="36" t="s">
        <v>143</v>
      </c>
      <c r="M113" s="36" t="s">
        <v>144</v>
      </c>
      <c r="N113" s="36"/>
      <c r="O113" s="3"/>
    </row>
    <row r="114">
      <c r="A114" s="36" t="s">
        <v>19961</v>
      </c>
      <c r="B114" s="40">
        <v>46030.535995370374</v>
      </c>
      <c r="C114" s="36" t="s">
        <v>19584</v>
      </c>
      <c r="D114" s="41" t="s">
        <v>19577</v>
      </c>
      <c r="E114" s="36" t="s">
        <v>19962</v>
      </c>
      <c r="F114" s="36" t="s">
        <v>19963</v>
      </c>
      <c r="G114" s="36"/>
      <c r="H114" s="36"/>
      <c r="I114" s="36" t="s">
        <v>19964</v>
      </c>
      <c r="J114" s="36" t="s">
        <v>19965</v>
      </c>
      <c r="K114" s="36" t="s">
        <v>421</v>
      </c>
      <c r="L114" s="36" t="s">
        <v>421</v>
      </c>
      <c r="M114" s="36" t="s">
        <v>422</v>
      </c>
      <c r="N114" s="36"/>
      <c r="O114" s="3"/>
    </row>
    <row r="115">
      <c r="A115" s="36" t="s">
        <v>19966</v>
      </c>
      <c r="B115" s="40">
        <v>46022.38552083333</v>
      </c>
      <c r="C115" s="36" t="s">
        <v>19615</v>
      </c>
      <c r="D115" s="41" t="s">
        <v>19577</v>
      </c>
      <c r="E115" s="36" t="s">
        <v>19967</v>
      </c>
      <c r="F115" s="36" t="s">
        <v>19933</v>
      </c>
      <c r="G115" s="36"/>
      <c r="H115" s="36"/>
      <c r="I115" s="36" t="s">
        <v>19968</v>
      </c>
      <c r="J115" s="36" t="s">
        <v>19969</v>
      </c>
      <c r="K115" s="36" t="s">
        <v>430</v>
      </c>
      <c r="L115" s="36" t="s">
        <v>430</v>
      </c>
      <c r="M115" s="36" t="s">
        <v>529</v>
      </c>
      <c r="N115" s="36"/>
      <c r="O115" s="3"/>
    </row>
    <row r="116">
      <c r="A116" s="36" t="s">
        <v>19970</v>
      </c>
      <c r="B116" s="40">
        <v>46013.59313657407</v>
      </c>
      <c r="C116" s="36" t="s">
        <v>19950</v>
      </c>
      <c r="D116" s="41" t="s">
        <v>16230</v>
      </c>
      <c r="E116" s="36" t="s">
        <v>19576</v>
      </c>
      <c r="F116" s="41" t="s">
        <v>19577</v>
      </c>
      <c r="G116" s="36"/>
      <c r="H116" s="36"/>
      <c r="I116" s="36" t="s">
        <v>19971</v>
      </c>
      <c r="J116" s="36" t="s">
        <v>19972</v>
      </c>
      <c r="K116" s="36" t="s">
        <v>143</v>
      </c>
      <c r="L116" s="36" t="s">
        <v>143</v>
      </c>
      <c r="M116" s="36" t="s">
        <v>144</v>
      </c>
      <c r="N116" s="36"/>
      <c r="O116" s="3"/>
    </row>
    <row r="117">
      <c r="A117" s="36" t="s">
        <v>19973</v>
      </c>
      <c r="B117" s="40">
        <v>46013.42034722222</v>
      </c>
      <c r="C117" s="36" t="s">
        <v>19974</v>
      </c>
      <c r="D117" s="41" t="s">
        <v>16230</v>
      </c>
      <c r="E117" s="36" t="s">
        <v>19975</v>
      </c>
      <c r="F117" s="36" t="s">
        <v>19976</v>
      </c>
      <c r="G117" s="36" t="s">
        <v>19974</v>
      </c>
      <c r="H117" s="41" t="s">
        <v>16230</v>
      </c>
      <c r="I117" s="36" t="s">
        <v>19977</v>
      </c>
      <c r="J117" s="36" t="s">
        <v>19978</v>
      </c>
      <c r="K117" s="36" t="s">
        <v>143</v>
      </c>
      <c r="L117" s="36" t="s">
        <v>143</v>
      </c>
      <c r="M117" s="36" t="s">
        <v>144</v>
      </c>
      <c r="N117" s="36"/>
      <c r="O117" s="3"/>
    </row>
    <row r="118">
      <c r="A118" s="36" t="s">
        <v>19979</v>
      </c>
      <c r="B118" s="40">
        <v>46013.53399305556</v>
      </c>
      <c r="C118" s="36" t="s">
        <v>19576</v>
      </c>
      <c r="D118" s="41" t="s">
        <v>19577</v>
      </c>
      <c r="E118" s="36" t="s">
        <v>19954</v>
      </c>
      <c r="F118" s="41" t="s">
        <v>16230</v>
      </c>
      <c r="G118" s="36" t="s">
        <v>19584</v>
      </c>
      <c r="H118" s="41" t="s">
        <v>19577</v>
      </c>
      <c r="I118" s="36" t="s">
        <v>19980</v>
      </c>
      <c r="J118" s="36" t="s">
        <v>19981</v>
      </c>
      <c r="K118" s="36" t="s">
        <v>143</v>
      </c>
      <c r="L118" s="36" t="s">
        <v>143</v>
      </c>
      <c r="M118" s="36" t="s">
        <v>144</v>
      </c>
      <c r="N118" s="36"/>
      <c r="O118" s="3"/>
    </row>
    <row r="119">
      <c r="A119" s="36" t="s">
        <v>19982</v>
      </c>
      <c r="B119" s="40">
        <v>46013.5607175926</v>
      </c>
      <c r="C119" s="36" t="s">
        <v>19950</v>
      </c>
      <c r="D119" s="41" t="s">
        <v>16230</v>
      </c>
      <c r="E119" s="36" t="s">
        <v>19983</v>
      </c>
      <c r="F119" s="36" t="s">
        <v>19984</v>
      </c>
      <c r="G119" s="36" t="s">
        <v>19584</v>
      </c>
      <c r="H119" s="41" t="s">
        <v>19577</v>
      </c>
      <c r="I119" s="36" t="s">
        <v>19980</v>
      </c>
      <c r="J119" s="36" t="s">
        <v>19985</v>
      </c>
      <c r="K119" s="36" t="s">
        <v>143</v>
      </c>
      <c r="L119" s="36" t="s">
        <v>143</v>
      </c>
      <c r="M119" s="36" t="s">
        <v>144</v>
      </c>
      <c r="N119" s="36"/>
      <c r="O119" s="3"/>
    </row>
    <row r="120">
      <c r="A120" s="36" t="s">
        <v>19986</v>
      </c>
      <c r="B120" s="40">
        <v>46013.566412037035</v>
      </c>
      <c r="C120" s="36" t="s">
        <v>19576</v>
      </c>
      <c r="D120" s="41" t="s">
        <v>19577</v>
      </c>
      <c r="E120" s="36" t="s">
        <v>19950</v>
      </c>
      <c r="F120" s="41" t="s">
        <v>16230</v>
      </c>
      <c r="G120" s="36" t="s">
        <v>19987</v>
      </c>
      <c r="H120" s="36" t="s">
        <v>19976</v>
      </c>
      <c r="I120" s="36" t="s">
        <v>19980</v>
      </c>
      <c r="J120" s="36" t="s">
        <v>19988</v>
      </c>
      <c r="K120" s="36" t="s">
        <v>143</v>
      </c>
      <c r="L120" s="36" t="s">
        <v>143</v>
      </c>
      <c r="M120" s="36" t="s">
        <v>144</v>
      </c>
      <c r="N120" s="36"/>
      <c r="O120" s="3"/>
    </row>
    <row r="121">
      <c r="A121" s="36" t="s">
        <v>19989</v>
      </c>
      <c r="B121" s="40">
        <v>46013.59052083333</v>
      </c>
      <c r="C121" s="36" t="s">
        <v>19950</v>
      </c>
      <c r="D121" s="41" t="s">
        <v>16230</v>
      </c>
      <c r="E121" s="36" t="s">
        <v>19576</v>
      </c>
      <c r="F121" s="41" t="s">
        <v>19577</v>
      </c>
      <c r="G121" s="36" t="s">
        <v>19987</v>
      </c>
      <c r="H121" s="36" t="s">
        <v>19976</v>
      </c>
      <c r="I121" s="36" t="s">
        <v>19980</v>
      </c>
      <c r="J121" s="36" t="s">
        <v>19990</v>
      </c>
      <c r="K121" s="36" t="s">
        <v>143</v>
      </c>
      <c r="L121" s="36" t="s">
        <v>143</v>
      </c>
      <c r="M121" s="36" t="s">
        <v>144</v>
      </c>
      <c r="N121" s="36"/>
      <c r="O121" s="3"/>
    </row>
    <row r="122">
      <c r="A122" s="36" t="s">
        <v>19991</v>
      </c>
      <c r="B122" s="40">
        <v>46008.727361111116</v>
      </c>
      <c r="C122" s="36" t="s">
        <v>19584</v>
      </c>
      <c r="D122" s="41" t="s">
        <v>19577</v>
      </c>
      <c r="E122" s="36" t="s">
        <v>19992</v>
      </c>
      <c r="F122" s="36" t="s">
        <v>19926</v>
      </c>
      <c r="G122" s="36"/>
      <c r="H122" s="36"/>
      <c r="I122" s="36" t="s">
        <v>19993</v>
      </c>
      <c r="J122" s="36" t="s">
        <v>19994</v>
      </c>
      <c r="K122" s="36" t="s">
        <v>386</v>
      </c>
      <c r="L122" s="36" t="s">
        <v>386</v>
      </c>
      <c r="M122" s="36" t="s">
        <v>584</v>
      </c>
      <c r="N122" s="36"/>
      <c r="O122" s="3"/>
    </row>
    <row r="123">
      <c r="A123" s="36" t="s">
        <v>19995</v>
      </c>
      <c r="B123" s="40">
        <v>46008.88674768519</v>
      </c>
      <c r="C123" s="36" t="s">
        <v>19576</v>
      </c>
      <c r="D123" s="41" t="s">
        <v>19577</v>
      </c>
      <c r="E123" s="36" t="s">
        <v>19584</v>
      </c>
      <c r="F123" s="41" t="s">
        <v>19577</v>
      </c>
      <c r="G123" s="36" t="s">
        <v>19996</v>
      </c>
      <c r="H123" s="41" t="s">
        <v>16306</v>
      </c>
      <c r="I123" s="36" t="s">
        <v>19997</v>
      </c>
      <c r="J123" s="36" t="s">
        <v>19998</v>
      </c>
      <c r="K123" s="36" t="s">
        <v>386</v>
      </c>
      <c r="L123" s="36" t="s">
        <v>386</v>
      </c>
      <c r="M123" s="36" t="s">
        <v>584</v>
      </c>
      <c r="N123" s="36"/>
      <c r="O123" s="3"/>
    </row>
    <row r="124">
      <c r="A124" s="36" t="s">
        <v>19999</v>
      </c>
      <c r="B124" s="40">
        <v>46010.46703703704</v>
      </c>
      <c r="C124" s="36" t="s">
        <v>19924</v>
      </c>
      <c r="D124" s="41" t="s">
        <v>16306</v>
      </c>
      <c r="E124" s="36" t="s">
        <v>19622</v>
      </c>
      <c r="F124" s="41" t="s">
        <v>19577</v>
      </c>
      <c r="G124" s="36" t="s">
        <v>20000</v>
      </c>
      <c r="H124" s="41" t="s">
        <v>16306</v>
      </c>
      <c r="I124" s="36" t="s">
        <v>20001</v>
      </c>
      <c r="J124" s="36" t="s">
        <v>20002</v>
      </c>
      <c r="K124" s="36" t="s">
        <v>386</v>
      </c>
      <c r="L124" s="36" t="s">
        <v>386</v>
      </c>
      <c r="M124" s="36" t="s">
        <v>584</v>
      </c>
      <c r="N124" s="36"/>
      <c r="O124" s="3"/>
    </row>
    <row r="125">
      <c r="A125" s="36" t="s">
        <v>20003</v>
      </c>
      <c r="B125" s="40">
        <v>46024.41284722222</v>
      </c>
      <c r="C125" s="36" t="s">
        <v>19576</v>
      </c>
      <c r="D125" s="41" t="s">
        <v>19577</v>
      </c>
      <c r="E125" s="36" t="s">
        <v>19924</v>
      </c>
      <c r="F125" s="41" t="s">
        <v>16306</v>
      </c>
      <c r="G125" s="36" t="s">
        <v>20004</v>
      </c>
      <c r="H125" s="36" t="s">
        <v>20005</v>
      </c>
      <c r="I125" s="36" t="s">
        <v>20001</v>
      </c>
      <c r="J125" s="36" t="s">
        <v>20006</v>
      </c>
      <c r="K125" s="36" t="s">
        <v>386</v>
      </c>
      <c r="L125" s="36" t="s">
        <v>386</v>
      </c>
      <c r="M125" s="36" t="s">
        <v>584</v>
      </c>
      <c r="N125" s="36"/>
      <c r="O125" s="3"/>
    </row>
    <row r="126">
      <c r="A126" s="36" t="s">
        <v>20007</v>
      </c>
      <c r="B126" s="40">
        <v>46024.41521990741</v>
      </c>
      <c r="C126" s="36" t="s">
        <v>19924</v>
      </c>
      <c r="D126" s="41" t="s">
        <v>16306</v>
      </c>
      <c r="E126" s="36" t="s">
        <v>19576</v>
      </c>
      <c r="F126" s="41" t="s">
        <v>19577</v>
      </c>
      <c r="G126" s="36" t="s">
        <v>20004</v>
      </c>
      <c r="H126" s="36" t="s">
        <v>20005</v>
      </c>
      <c r="I126" s="36" t="s">
        <v>20001</v>
      </c>
      <c r="J126" s="36" t="s">
        <v>20008</v>
      </c>
      <c r="K126" s="36" t="s">
        <v>386</v>
      </c>
      <c r="L126" s="36" t="s">
        <v>386</v>
      </c>
      <c r="M126" s="36" t="s">
        <v>584</v>
      </c>
      <c r="N126" s="36"/>
      <c r="O126" s="3"/>
    </row>
    <row r="127">
      <c r="A127" s="36" t="s">
        <v>20009</v>
      </c>
      <c r="B127" s="40">
        <v>46007.52421296296</v>
      </c>
      <c r="C127" s="36" t="s">
        <v>19974</v>
      </c>
      <c r="D127" s="41" t="s">
        <v>16230</v>
      </c>
      <c r="E127" s="36" t="s">
        <v>19576</v>
      </c>
      <c r="F127" s="41" t="s">
        <v>19577</v>
      </c>
      <c r="G127" s="36"/>
      <c r="H127" s="36"/>
      <c r="I127" s="36" t="s">
        <v>20010</v>
      </c>
      <c r="J127" s="36" t="s">
        <v>19972</v>
      </c>
      <c r="K127" s="36" t="s">
        <v>143</v>
      </c>
      <c r="L127" s="36" t="s">
        <v>143</v>
      </c>
      <c r="M127" s="36" t="s">
        <v>144</v>
      </c>
      <c r="N127" s="36"/>
      <c r="O127" s="3"/>
    </row>
    <row r="128">
      <c r="A128" s="36" t="s">
        <v>20011</v>
      </c>
      <c r="B128" s="40">
        <v>46007.52431712963</v>
      </c>
      <c r="C128" s="36" t="s">
        <v>19974</v>
      </c>
      <c r="D128" s="41" t="s">
        <v>16230</v>
      </c>
      <c r="E128" s="36" t="s">
        <v>19576</v>
      </c>
      <c r="F128" s="41" t="s">
        <v>19577</v>
      </c>
      <c r="G128" s="36"/>
      <c r="H128" s="36"/>
      <c r="I128" s="36" t="s">
        <v>20010</v>
      </c>
      <c r="J128" s="36" t="s">
        <v>19972</v>
      </c>
      <c r="K128" s="36" t="s">
        <v>143</v>
      </c>
      <c r="L128" s="36" t="s">
        <v>143</v>
      </c>
      <c r="M128" s="36" t="s">
        <v>144</v>
      </c>
      <c r="N128" s="36"/>
      <c r="O128" s="3"/>
    </row>
    <row r="129">
      <c r="A129" s="36" t="s">
        <v>20012</v>
      </c>
      <c r="B129" s="40">
        <v>46007.524513888886</v>
      </c>
      <c r="C129" s="36" t="s">
        <v>19974</v>
      </c>
      <c r="D129" s="41" t="s">
        <v>16230</v>
      </c>
      <c r="E129" s="36" t="s">
        <v>19576</v>
      </c>
      <c r="F129" s="41" t="s">
        <v>19577</v>
      </c>
      <c r="G129" s="36"/>
      <c r="H129" s="36"/>
      <c r="I129" s="36" t="s">
        <v>20010</v>
      </c>
      <c r="J129" s="36" t="s">
        <v>19972</v>
      </c>
      <c r="K129" s="36" t="s">
        <v>143</v>
      </c>
      <c r="L129" s="36" t="s">
        <v>143</v>
      </c>
      <c r="M129" s="36" t="s">
        <v>144</v>
      </c>
      <c r="N129" s="36"/>
      <c r="O129" s="3"/>
    </row>
    <row r="130">
      <c r="A130" s="36" t="s">
        <v>20013</v>
      </c>
      <c r="B130" s="40">
        <v>46007.490949074076</v>
      </c>
      <c r="C130" s="36" t="s">
        <v>19950</v>
      </c>
      <c r="D130" s="41" t="s">
        <v>16230</v>
      </c>
      <c r="E130" s="36" t="s">
        <v>19576</v>
      </c>
      <c r="F130" s="41" t="s">
        <v>19577</v>
      </c>
      <c r="G130" s="36"/>
      <c r="H130" s="36"/>
      <c r="I130" s="36" t="s">
        <v>20010</v>
      </c>
      <c r="J130" s="36" t="s">
        <v>19972</v>
      </c>
      <c r="K130" s="36" t="s">
        <v>143</v>
      </c>
      <c r="L130" s="36" t="s">
        <v>143</v>
      </c>
      <c r="M130" s="36" t="s">
        <v>144</v>
      </c>
      <c r="N130" s="36"/>
      <c r="O130" s="3"/>
    </row>
    <row r="131">
      <c r="A131" s="36" t="s">
        <v>20014</v>
      </c>
      <c r="B131" s="40">
        <v>46007.49098379629</v>
      </c>
      <c r="C131" s="36" t="s">
        <v>19950</v>
      </c>
      <c r="D131" s="41" t="s">
        <v>16230</v>
      </c>
      <c r="E131" s="36" t="s">
        <v>19576</v>
      </c>
      <c r="F131" s="41" t="s">
        <v>19577</v>
      </c>
      <c r="G131" s="36"/>
      <c r="H131" s="36"/>
      <c r="I131" s="36" t="s">
        <v>20010</v>
      </c>
      <c r="J131" s="36" t="s">
        <v>19972</v>
      </c>
      <c r="K131" s="36" t="s">
        <v>143</v>
      </c>
      <c r="L131" s="36" t="s">
        <v>143</v>
      </c>
      <c r="M131" s="36" t="s">
        <v>144</v>
      </c>
      <c r="N131" s="36"/>
      <c r="O131" s="3"/>
    </row>
    <row r="132">
      <c r="A132" s="36" t="s">
        <v>20015</v>
      </c>
      <c r="B132" s="40">
        <v>46007.58928240741</v>
      </c>
      <c r="C132" s="36" t="s">
        <v>19950</v>
      </c>
      <c r="D132" s="41" t="s">
        <v>16230</v>
      </c>
      <c r="E132" s="36" t="s">
        <v>19576</v>
      </c>
      <c r="F132" s="41" t="s">
        <v>19577</v>
      </c>
      <c r="G132" s="36"/>
      <c r="H132" s="36"/>
      <c r="I132" s="36" t="s">
        <v>20010</v>
      </c>
      <c r="J132" s="36" t="s">
        <v>19972</v>
      </c>
      <c r="K132" s="36" t="s">
        <v>143</v>
      </c>
      <c r="L132" s="36" t="s">
        <v>143</v>
      </c>
      <c r="M132" s="36" t="s">
        <v>144</v>
      </c>
      <c r="N132" s="36"/>
      <c r="O132" s="3"/>
    </row>
    <row r="133">
      <c r="A133" s="36" t="s">
        <v>20016</v>
      </c>
      <c r="B133" s="40">
        <v>46007.58953703704</v>
      </c>
      <c r="C133" s="36" t="s">
        <v>19950</v>
      </c>
      <c r="D133" s="41" t="s">
        <v>16230</v>
      </c>
      <c r="E133" s="36" t="s">
        <v>19576</v>
      </c>
      <c r="F133" s="41" t="s">
        <v>19577</v>
      </c>
      <c r="G133" s="36"/>
      <c r="H133" s="36"/>
      <c r="I133" s="36" t="s">
        <v>20010</v>
      </c>
      <c r="J133" s="36" t="s">
        <v>19972</v>
      </c>
      <c r="K133" s="36" t="s">
        <v>143</v>
      </c>
      <c r="L133" s="36" t="s">
        <v>143</v>
      </c>
      <c r="M133" s="36" t="s">
        <v>144</v>
      </c>
      <c r="N133" s="36"/>
      <c r="O133" s="3"/>
    </row>
    <row r="134">
      <c r="A134" s="36" t="s">
        <v>20017</v>
      </c>
      <c r="B134" s="40">
        <v>46007.47184027778</v>
      </c>
      <c r="C134" s="36" t="s">
        <v>20018</v>
      </c>
      <c r="D134" s="41" t="s">
        <v>16230</v>
      </c>
      <c r="E134" s="36" t="s">
        <v>19576</v>
      </c>
      <c r="F134" s="41" t="s">
        <v>19577</v>
      </c>
      <c r="G134" s="36"/>
      <c r="H134" s="36"/>
      <c r="I134" s="36" t="s">
        <v>20019</v>
      </c>
      <c r="J134" s="36" t="s">
        <v>20020</v>
      </c>
      <c r="K134" s="36" t="s">
        <v>143</v>
      </c>
      <c r="L134" s="36" t="s">
        <v>143</v>
      </c>
      <c r="M134" s="36" t="s">
        <v>144</v>
      </c>
      <c r="N134" s="36"/>
      <c r="O134" s="3"/>
    </row>
    <row r="135">
      <c r="A135" s="36" t="s">
        <v>20021</v>
      </c>
      <c r="B135" s="40">
        <v>46007.471562499995</v>
      </c>
      <c r="C135" s="36" t="s">
        <v>20022</v>
      </c>
      <c r="D135" s="41" t="s">
        <v>16230</v>
      </c>
      <c r="E135" s="36" t="s">
        <v>19576</v>
      </c>
      <c r="F135" s="41" t="s">
        <v>19577</v>
      </c>
      <c r="G135" s="36"/>
      <c r="H135" s="36"/>
      <c r="I135" s="36" t="s">
        <v>20023</v>
      </c>
      <c r="J135" s="36" t="s">
        <v>20024</v>
      </c>
      <c r="K135" s="36" t="s">
        <v>143</v>
      </c>
      <c r="L135" s="36" t="s">
        <v>143</v>
      </c>
      <c r="M135" s="36" t="s">
        <v>144</v>
      </c>
      <c r="N135" s="36"/>
      <c r="O135" s="3"/>
    </row>
    <row r="136">
      <c r="A136" s="36" t="s">
        <v>20025</v>
      </c>
      <c r="B136" s="40">
        <v>46000.90166666667</v>
      </c>
      <c r="C136" s="36" t="s">
        <v>19584</v>
      </c>
      <c r="D136" s="41" t="s">
        <v>19577</v>
      </c>
      <c r="E136" s="36" t="s">
        <v>20026</v>
      </c>
      <c r="F136" s="36" t="s">
        <v>19933</v>
      </c>
      <c r="G136" s="36"/>
      <c r="H136" s="36"/>
      <c r="I136" s="36" t="s">
        <v>20027</v>
      </c>
      <c r="J136" s="36" t="s">
        <v>20028</v>
      </c>
      <c r="K136" s="36" t="s">
        <v>430</v>
      </c>
      <c r="L136" s="36" t="s">
        <v>430</v>
      </c>
      <c r="M136" s="36" t="s">
        <v>529</v>
      </c>
      <c r="N136" s="36"/>
      <c r="O136" s="3"/>
    </row>
    <row r="137">
      <c r="A137" s="36" t="s">
        <v>20029</v>
      </c>
      <c r="B137" s="40">
        <v>45986.12688657407</v>
      </c>
      <c r="C137" s="36" t="s">
        <v>19584</v>
      </c>
      <c r="D137" s="41" t="s">
        <v>19577</v>
      </c>
      <c r="E137" s="36" t="s">
        <v>20030</v>
      </c>
      <c r="F137" s="36" t="s">
        <v>20031</v>
      </c>
      <c r="G137" s="36"/>
      <c r="H137" s="36"/>
      <c r="I137" s="36" t="s">
        <v>20032</v>
      </c>
      <c r="J137" s="36" t="s">
        <v>20033</v>
      </c>
      <c r="K137" s="36" t="s">
        <v>13793</v>
      </c>
      <c r="L137" s="36" t="s">
        <v>13793</v>
      </c>
      <c r="M137" s="36" t="s">
        <v>813</v>
      </c>
      <c r="N137" s="36"/>
      <c r="O137" s="3"/>
    </row>
    <row r="138">
      <c r="A138" s="36" t="s">
        <v>20034</v>
      </c>
      <c r="B138" s="40">
        <v>45986.435428240744</v>
      </c>
      <c r="C138" s="36" t="s">
        <v>19576</v>
      </c>
      <c r="D138" s="41" t="s">
        <v>19577</v>
      </c>
      <c r="E138" s="36" t="s">
        <v>19584</v>
      </c>
      <c r="F138" s="41" t="s">
        <v>19577</v>
      </c>
      <c r="G138" s="36" t="s">
        <v>20035</v>
      </c>
      <c r="H138" s="41" t="s">
        <v>20036</v>
      </c>
      <c r="I138" s="36" t="s">
        <v>20037</v>
      </c>
      <c r="J138" s="36" t="s">
        <v>20038</v>
      </c>
      <c r="K138" s="36" t="s">
        <v>13793</v>
      </c>
      <c r="L138" s="36" t="s">
        <v>13793</v>
      </c>
      <c r="M138" s="36" t="s">
        <v>813</v>
      </c>
      <c r="N138" s="36"/>
      <c r="O138" s="3"/>
    </row>
    <row r="139">
      <c r="A139" s="36" t="s">
        <v>20039</v>
      </c>
      <c r="B139" s="40">
        <v>45993.23373842593</v>
      </c>
      <c r="C139" s="36" t="s">
        <v>20035</v>
      </c>
      <c r="D139" s="41" t="s">
        <v>20036</v>
      </c>
      <c r="E139" s="36" t="s">
        <v>19622</v>
      </c>
      <c r="F139" s="41" t="s">
        <v>19577</v>
      </c>
      <c r="G139" s="36"/>
      <c r="H139" s="36"/>
      <c r="I139" s="36" t="s">
        <v>20040</v>
      </c>
      <c r="J139" s="36" t="s">
        <v>20041</v>
      </c>
      <c r="K139" s="36" t="s">
        <v>13793</v>
      </c>
      <c r="L139" s="36" t="s">
        <v>13793</v>
      </c>
      <c r="M139" s="36" t="s">
        <v>813</v>
      </c>
      <c r="N139" s="36"/>
      <c r="O139" s="3"/>
    </row>
    <row r="140">
      <c r="A140" s="36" t="s">
        <v>20042</v>
      </c>
      <c r="B140" s="40">
        <v>46000.474814814814</v>
      </c>
      <c r="C140" s="36" t="s">
        <v>19576</v>
      </c>
      <c r="D140" s="41" t="s">
        <v>19577</v>
      </c>
      <c r="E140" s="36" t="s">
        <v>20035</v>
      </c>
      <c r="F140" s="41" t="s">
        <v>20036</v>
      </c>
      <c r="G140" s="36" t="s">
        <v>19584</v>
      </c>
      <c r="H140" s="41" t="s">
        <v>19577</v>
      </c>
      <c r="I140" s="36" t="s">
        <v>20040</v>
      </c>
      <c r="J140" s="36" t="s">
        <v>20043</v>
      </c>
      <c r="K140" s="36" t="s">
        <v>13793</v>
      </c>
      <c r="L140" s="36" t="s">
        <v>13793</v>
      </c>
      <c r="M140" s="36" t="s">
        <v>813</v>
      </c>
      <c r="N140" s="36"/>
      <c r="O140" s="3"/>
    </row>
    <row r="141">
      <c r="A141" s="36" t="s">
        <v>20044</v>
      </c>
      <c r="B141" s="40">
        <v>46028.51039351852</v>
      </c>
      <c r="C141" s="36" t="s">
        <v>19576</v>
      </c>
      <c r="D141" s="41" t="s">
        <v>19577</v>
      </c>
      <c r="E141" s="36" t="s">
        <v>20035</v>
      </c>
      <c r="F141" s="41" t="s">
        <v>20036</v>
      </c>
      <c r="G141" s="36" t="s">
        <v>19584</v>
      </c>
      <c r="H141" s="41" t="s">
        <v>19577</v>
      </c>
      <c r="I141" s="36" t="s">
        <v>20040</v>
      </c>
      <c r="J141" s="36" t="s">
        <v>20045</v>
      </c>
      <c r="K141" s="36" t="s">
        <v>13793</v>
      </c>
      <c r="L141" s="36" t="s">
        <v>13793</v>
      </c>
      <c r="M141" s="36" t="s">
        <v>813</v>
      </c>
      <c r="N141" s="36"/>
      <c r="O141" s="3"/>
    </row>
    <row r="142">
      <c r="A142" s="36" t="s">
        <v>20046</v>
      </c>
      <c r="B142" s="40">
        <v>45986.079143518524</v>
      </c>
      <c r="C142" s="36" t="s">
        <v>19584</v>
      </c>
      <c r="D142" s="41" t="s">
        <v>19577</v>
      </c>
      <c r="E142" s="36" t="s">
        <v>20047</v>
      </c>
      <c r="F142" s="36" t="s">
        <v>20005</v>
      </c>
      <c r="G142" s="36"/>
      <c r="H142" s="36"/>
      <c r="I142" s="36" t="s">
        <v>20048</v>
      </c>
      <c r="J142" s="36" t="s">
        <v>20049</v>
      </c>
      <c r="K142" s="36" t="s">
        <v>386</v>
      </c>
      <c r="L142" s="36" t="s">
        <v>386</v>
      </c>
      <c r="M142" s="36" t="s">
        <v>584</v>
      </c>
      <c r="N142" s="36"/>
      <c r="O142" s="3"/>
    </row>
    <row r="143">
      <c r="A143" s="36" t="s">
        <v>20050</v>
      </c>
      <c r="B143" s="40">
        <v>45986.07759259259</v>
      </c>
      <c r="C143" s="36" t="s">
        <v>19584</v>
      </c>
      <c r="D143" s="41" t="s">
        <v>19577</v>
      </c>
      <c r="E143" s="36" t="s">
        <v>20051</v>
      </c>
      <c r="F143" s="36" t="s">
        <v>19984</v>
      </c>
      <c r="G143" s="36"/>
      <c r="H143" s="36"/>
      <c r="I143" s="36" t="s">
        <v>20052</v>
      </c>
      <c r="J143" s="36" t="s">
        <v>20053</v>
      </c>
      <c r="K143" s="36" t="s">
        <v>143</v>
      </c>
      <c r="L143" s="36" t="s">
        <v>143</v>
      </c>
      <c r="M143" s="36" t="s">
        <v>144</v>
      </c>
      <c r="N143" s="36"/>
      <c r="O143" s="3"/>
    </row>
    <row r="144">
      <c r="A144" s="36" t="s">
        <v>20054</v>
      </c>
      <c r="B144" s="40">
        <v>45986.076886574076</v>
      </c>
      <c r="C144" s="36" t="s">
        <v>19584</v>
      </c>
      <c r="D144" s="41" t="s">
        <v>19577</v>
      </c>
      <c r="E144" s="36" t="s">
        <v>20026</v>
      </c>
      <c r="F144" s="36" t="s">
        <v>19933</v>
      </c>
      <c r="G144" s="36"/>
      <c r="H144" s="36"/>
      <c r="I144" s="36" t="s">
        <v>20055</v>
      </c>
      <c r="J144" s="36" t="s">
        <v>20056</v>
      </c>
      <c r="K144" s="36" t="s">
        <v>430</v>
      </c>
      <c r="L144" s="36" t="s">
        <v>430</v>
      </c>
      <c r="M144" s="36" t="s">
        <v>529</v>
      </c>
      <c r="N144" s="36"/>
      <c r="O144" s="3"/>
    </row>
    <row r="145">
      <c r="A145" s="36" t="s">
        <v>20057</v>
      </c>
      <c r="B145" s="40">
        <v>46043.3019212963</v>
      </c>
      <c r="C145" s="36" t="s">
        <v>20058</v>
      </c>
      <c r="D145" s="41" t="s">
        <v>16239</v>
      </c>
      <c r="E145" s="36" t="s">
        <v>19576</v>
      </c>
      <c r="F145" s="41" t="s">
        <v>19577</v>
      </c>
      <c r="G145" s="36"/>
      <c r="H145" s="36"/>
      <c r="I145" s="36" t="s">
        <v>20059</v>
      </c>
      <c r="J145" s="36" t="s">
        <v>20060</v>
      </c>
      <c r="K145" s="36" t="s">
        <v>188</v>
      </c>
      <c r="L145" s="36" t="s">
        <v>188</v>
      </c>
      <c r="M145" s="36" t="s">
        <v>189</v>
      </c>
      <c r="N145" s="36"/>
      <c r="O145" s="3"/>
    </row>
    <row r="146">
      <c r="A146" s="36" t="s">
        <v>20061</v>
      </c>
      <c r="B146" s="40">
        <v>46043.44734953703</v>
      </c>
      <c r="C146" s="36" t="s">
        <v>19576</v>
      </c>
      <c r="D146" s="41" t="s">
        <v>19577</v>
      </c>
      <c r="E146" s="36" t="s">
        <v>20058</v>
      </c>
      <c r="F146" s="41" t="s">
        <v>16239</v>
      </c>
      <c r="G146" s="36"/>
      <c r="H146" s="36"/>
      <c r="I146" s="36" t="s">
        <v>20062</v>
      </c>
      <c r="J146" s="36" t="s">
        <v>20063</v>
      </c>
      <c r="K146" s="36" t="s">
        <v>188</v>
      </c>
      <c r="L146" s="36" t="s">
        <v>188</v>
      </c>
      <c r="M146" s="36" t="s">
        <v>189</v>
      </c>
      <c r="N146" s="36"/>
      <c r="O146" s="3"/>
    </row>
    <row r="147">
      <c r="A147" s="36" t="s">
        <v>20064</v>
      </c>
      <c r="B147" s="40">
        <v>46042.59136574074</v>
      </c>
      <c r="C147" s="36" t="s">
        <v>20065</v>
      </c>
      <c r="D147" s="41" t="s">
        <v>16380</v>
      </c>
      <c r="E147" s="36" t="s">
        <v>19576</v>
      </c>
      <c r="F147" s="41" t="s">
        <v>19577</v>
      </c>
      <c r="G147" s="36"/>
      <c r="H147" s="36"/>
      <c r="I147" s="36" t="s">
        <v>20066</v>
      </c>
      <c r="J147" s="36" t="s">
        <v>19814</v>
      </c>
      <c r="K147" s="36" t="s">
        <v>395</v>
      </c>
      <c r="L147" s="36" t="s">
        <v>395</v>
      </c>
      <c r="M147" s="36" t="s">
        <v>690</v>
      </c>
      <c r="N147" s="36"/>
      <c r="O147" s="3"/>
    </row>
    <row r="148">
      <c r="A148" s="36" t="s">
        <v>20067</v>
      </c>
      <c r="B148" s="40">
        <v>46042.59097222222</v>
      </c>
      <c r="C148" s="36" t="s">
        <v>20065</v>
      </c>
      <c r="D148" s="41" t="s">
        <v>16380</v>
      </c>
      <c r="E148" s="36" t="s">
        <v>19576</v>
      </c>
      <c r="F148" s="41" t="s">
        <v>19577</v>
      </c>
      <c r="G148" s="36"/>
      <c r="H148" s="36"/>
      <c r="I148" s="36" t="s">
        <v>20068</v>
      </c>
      <c r="J148" s="36" t="s">
        <v>19814</v>
      </c>
      <c r="K148" s="36" t="s">
        <v>395</v>
      </c>
      <c r="L148" s="36" t="s">
        <v>395</v>
      </c>
      <c r="M148" s="36" t="s">
        <v>690</v>
      </c>
      <c r="N148" s="36"/>
      <c r="O148" s="3"/>
    </row>
    <row r="149">
      <c r="A149" s="36" t="s">
        <v>20069</v>
      </c>
      <c r="B149" s="40">
        <v>46042.32518518518</v>
      </c>
      <c r="C149" s="36" t="s">
        <v>20065</v>
      </c>
      <c r="D149" s="41" t="s">
        <v>16380</v>
      </c>
      <c r="E149" s="36" t="s">
        <v>20070</v>
      </c>
      <c r="F149" s="36" t="s">
        <v>20071</v>
      </c>
      <c r="G149" s="36" t="s">
        <v>20072</v>
      </c>
      <c r="H149" s="41" t="s">
        <v>16380</v>
      </c>
      <c r="I149" s="36" t="s">
        <v>20073</v>
      </c>
      <c r="J149" s="36" t="s">
        <v>20074</v>
      </c>
      <c r="K149" s="36" t="s">
        <v>395</v>
      </c>
      <c r="L149" s="36" t="s">
        <v>395</v>
      </c>
      <c r="M149" s="36" t="s">
        <v>690</v>
      </c>
      <c r="N149" s="36"/>
      <c r="O149" s="3"/>
    </row>
    <row r="150">
      <c r="A150" s="36" t="s">
        <v>20075</v>
      </c>
      <c r="B150" s="40">
        <v>46042.44527777778</v>
      </c>
      <c r="C150" s="36" t="s">
        <v>20076</v>
      </c>
      <c r="D150" s="41" t="s">
        <v>16380</v>
      </c>
      <c r="E150" s="36" t="s">
        <v>20077</v>
      </c>
      <c r="F150" s="36" t="s">
        <v>20078</v>
      </c>
      <c r="G150" s="36" t="s">
        <v>20072</v>
      </c>
      <c r="H150" s="41" t="s">
        <v>16380</v>
      </c>
      <c r="I150" s="36" t="s">
        <v>20079</v>
      </c>
      <c r="J150" s="36" t="s">
        <v>20080</v>
      </c>
      <c r="K150" s="36" t="s">
        <v>395</v>
      </c>
      <c r="L150" s="36" t="s">
        <v>395</v>
      </c>
      <c r="M150" s="36" t="s">
        <v>690</v>
      </c>
      <c r="N150" s="36"/>
      <c r="O150" s="3"/>
    </row>
    <row r="151">
      <c r="A151" s="36" t="s">
        <v>20081</v>
      </c>
      <c r="B151" s="40">
        <v>46042.589594907404</v>
      </c>
      <c r="C151" s="36" t="s">
        <v>20065</v>
      </c>
      <c r="D151" s="41" t="s">
        <v>16380</v>
      </c>
      <c r="E151" s="36" t="s">
        <v>20082</v>
      </c>
      <c r="F151" s="36" t="s">
        <v>20078</v>
      </c>
      <c r="G151" s="36" t="s">
        <v>20072</v>
      </c>
      <c r="H151" s="41" t="s">
        <v>16380</v>
      </c>
      <c r="I151" s="36" t="s">
        <v>20073</v>
      </c>
      <c r="J151" s="36" t="s">
        <v>20083</v>
      </c>
      <c r="K151" s="36" t="s">
        <v>395</v>
      </c>
      <c r="L151" s="36" t="s">
        <v>395</v>
      </c>
      <c r="M151" s="36" t="s">
        <v>690</v>
      </c>
      <c r="N151" s="36"/>
      <c r="O151" s="3"/>
    </row>
    <row r="152">
      <c r="A152" s="36" t="s">
        <v>20084</v>
      </c>
      <c r="B152" s="40">
        <v>46042.25</v>
      </c>
      <c r="C152" s="36" t="s">
        <v>19576</v>
      </c>
      <c r="D152" s="41" t="s">
        <v>19577</v>
      </c>
      <c r="E152" s="36" t="s">
        <v>20085</v>
      </c>
      <c r="F152" s="36" t="s">
        <v>20071</v>
      </c>
      <c r="G152" s="36"/>
      <c r="H152" s="36"/>
      <c r="I152" s="36" t="s">
        <v>20086</v>
      </c>
      <c r="J152" s="36" t="s">
        <v>20087</v>
      </c>
      <c r="K152" s="36" t="s">
        <v>395</v>
      </c>
      <c r="L152" s="36" t="s">
        <v>395</v>
      </c>
      <c r="M152" s="36" t="s">
        <v>690</v>
      </c>
      <c r="N152" s="36"/>
      <c r="O152" s="3"/>
    </row>
    <row r="153">
      <c r="A153" s="36" t="s">
        <v>20088</v>
      </c>
      <c r="B153" s="40">
        <v>46038.391284722224</v>
      </c>
      <c r="C153" s="36" t="s">
        <v>20089</v>
      </c>
      <c r="D153" s="41" t="s">
        <v>16442</v>
      </c>
      <c r="E153" s="36" t="s">
        <v>19576</v>
      </c>
      <c r="F153" s="41" t="s">
        <v>19577</v>
      </c>
      <c r="G153" s="36"/>
      <c r="H153" s="36"/>
      <c r="I153" s="36" t="s">
        <v>20090</v>
      </c>
      <c r="J153" s="36" t="s">
        <v>19814</v>
      </c>
      <c r="K153" s="36" t="s">
        <v>418</v>
      </c>
      <c r="L153" s="36" t="s">
        <v>418</v>
      </c>
      <c r="M153" s="36" t="s">
        <v>419</v>
      </c>
      <c r="N153" s="36"/>
      <c r="O153" s="3"/>
    </row>
    <row r="154">
      <c r="A154" s="36" t="s">
        <v>20091</v>
      </c>
      <c r="B154" s="40">
        <v>46036.328125</v>
      </c>
      <c r="C154" s="36" t="s">
        <v>20092</v>
      </c>
      <c r="D154" s="41" t="s">
        <v>20093</v>
      </c>
      <c r="E154" s="36" t="s">
        <v>19576</v>
      </c>
      <c r="F154" s="41" t="s">
        <v>19577</v>
      </c>
      <c r="G154" s="36"/>
      <c r="H154" s="36"/>
      <c r="I154" s="36" t="s">
        <v>20094</v>
      </c>
      <c r="J154" s="36" t="s">
        <v>20095</v>
      </c>
      <c r="K154" s="36" t="s">
        <v>14101</v>
      </c>
      <c r="L154" s="36" t="s">
        <v>14101</v>
      </c>
      <c r="M154" s="36" t="s">
        <v>853</v>
      </c>
      <c r="N154" s="36"/>
      <c r="O154" s="3"/>
    </row>
    <row r="155">
      <c r="A155" s="36" t="s">
        <v>20096</v>
      </c>
      <c r="B155" s="40">
        <v>46034.492627314816</v>
      </c>
      <c r="C155" s="36" t="s">
        <v>20097</v>
      </c>
      <c r="D155" s="41" t="s">
        <v>16249</v>
      </c>
      <c r="E155" s="36" t="s">
        <v>19576</v>
      </c>
      <c r="F155" s="41" t="s">
        <v>19577</v>
      </c>
      <c r="G155" s="36"/>
      <c r="H155" s="36"/>
      <c r="I155" s="36" t="s">
        <v>20098</v>
      </c>
      <c r="J155" s="36" t="s">
        <v>20099</v>
      </c>
      <c r="K155" s="36" t="s">
        <v>14079</v>
      </c>
      <c r="L155" s="36" t="s">
        <v>14079</v>
      </c>
      <c r="M155" s="36" t="s">
        <v>888</v>
      </c>
      <c r="N155" s="36"/>
      <c r="O155" s="3"/>
    </row>
    <row r="156">
      <c r="A156" s="36" t="s">
        <v>20100</v>
      </c>
      <c r="B156" s="40">
        <v>46034.457395833335</v>
      </c>
      <c r="C156" s="36" t="s">
        <v>19584</v>
      </c>
      <c r="D156" s="41" t="s">
        <v>19577</v>
      </c>
      <c r="E156" s="36" t="s">
        <v>20101</v>
      </c>
      <c r="F156" s="36" t="s">
        <v>20102</v>
      </c>
      <c r="G156" s="36"/>
      <c r="H156" s="36"/>
      <c r="I156" s="36" t="s">
        <v>20103</v>
      </c>
      <c r="J156" s="36" t="s">
        <v>20104</v>
      </c>
      <c r="K156" s="36" t="s">
        <v>14079</v>
      </c>
      <c r="L156" s="36" t="s">
        <v>14079</v>
      </c>
      <c r="M156" s="36" t="s">
        <v>888</v>
      </c>
      <c r="N156" s="36"/>
      <c r="O156" s="3"/>
    </row>
    <row r="157">
      <c r="A157" s="36" t="s">
        <v>20105</v>
      </c>
      <c r="B157" s="40">
        <v>46034.40872685185</v>
      </c>
      <c r="C157" s="36" t="s">
        <v>19584</v>
      </c>
      <c r="D157" s="41" t="s">
        <v>19577</v>
      </c>
      <c r="E157" s="36" t="s">
        <v>20101</v>
      </c>
      <c r="F157" s="36" t="s">
        <v>20102</v>
      </c>
      <c r="G157" s="36"/>
      <c r="H157" s="36"/>
      <c r="I157" s="36" t="s">
        <v>20106</v>
      </c>
      <c r="J157" s="36" t="s">
        <v>20107</v>
      </c>
      <c r="K157" s="36" t="s">
        <v>14079</v>
      </c>
      <c r="L157" s="36" t="s">
        <v>14079</v>
      </c>
      <c r="M157" s="36" t="s">
        <v>888</v>
      </c>
      <c r="N157" s="36"/>
      <c r="O157" s="3"/>
    </row>
    <row r="158">
      <c r="A158" s="36" t="s">
        <v>20108</v>
      </c>
      <c r="B158" s="40">
        <v>46029.51006944444</v>
      </c>
      <c r="C158" s="36" t="s">
        <v>19584</v>
      </c>
      <c r="D158" s="41" t="s">
        <v>19577</v>
      </c>
      <c r="E158" s="36" t="s">
        <v>20109</v>
      </c>
      <c r="F158" s="36" t="s">
        <v>20110</v>
      </c>
      <c r="G158" s="36"/>
      <c r="H158" s="36"/>
      <c r="I158" s="36" t="s">
        <v>20111</v>
      </c>
      <c r="J158" s="36" t="s">
        <v>20112</v>
      </c>
      <c r="K158" s="36" t="s">
        <v>14079</v>
      </c>
      <c r="L158" s="36" t="s">
        <v>14079</v>
      </c>
      <c r="M158" s="36" t="s">
        <v>888</v>
      </c>
      <c r="N158" s="36"/>
      <c r="O158" s="3"/>
    </row>
    <row r="159">
      <c r="A159" s="36" t="s">
        <v>20113</v>
      </c>
      <c r="B159" s="40">
        <v>46034.40938657407</v>
      </c>
      <c r="C159" s="36" t="s">
        <v>20097</v>
      </c>
      <c r="D159" s="41" t="s">
        <v>16249</v>
      </c>
      <c r="E159" s="36" t="s">
        <v>19763</v>
      </c>
      <c r="F159" s="41" t="s">
        <v>19577</v>
      </c>
      <c r="G159" s="36"/>
      <c r="H159" s="36"/>
      <c r="I159" s="36" t="s">
        <v>20114</v>
      </c>
      <c r="J159" s="36" t="s">
        <v>20115</v>
      </c>
      <c r="K159" s="36" t="s">
        <v>14079</v>
      </c>
      <c r="L159" s="36" t="s">
        <v>14079</v>
      </c>
      <c r="M159" s="36" t="s">
        <v>888</v>
      </c>
      <c r="N159" s="36"/>
      <c r="O159" s="3"/>
    </row>
    <row r="160">
      <c r="A160" s="36" t="s">
        <v>20116</v>
      </c>
      <c r="B160" s="40">
        <v>46028.58731481481</v>
      </c>
      <c r="C160" s="36" t="s">
        <v>19576</v>
      </c>
      <c r="D160" s="41" t="s">
        <v>19577</v>
      </c>
      <c r="E160" s="36" t="s">
        <v>185</v>
      </c>
      <c r="F160" s="41" t="s">
        <v>16239</v>
      </c>
      <c r="G160" s="36"/>
      <c r="H160" s="36"/>
      <c r="I160" s="36" t="s">
        <v>20117</v>
      </c>
      <c r="J160" s="36" t="s">
        <v>20118</v>
      </c>
      <c r="K160" s="36" t="s">
        <v>188</v>
      </c>
      <c r="L160" s="36" t="s">
        <v>188</v>
      </c>
      <c r="M160" s="36" t="s">
        <v>189</v>
      </c>
      <c r="N160" s="36"/>
      <c r="O160" s="3"/>
    </row>
    <row r="161">
      <c r="A161" s="36" t="s">
        <v>20119</v>
      </c>
      <c r="B161" s="40">
        <v>46029.27248842592</v>
      </c>
      <c r="C161" s="36" t="s">
        <v>20058</v>
      </c>
      <c r="D161" s="41" t="s">
        <v>16239</v>
      </c>
      <c r="E161" s="36" t="s">
        <v>19576</v>
      </c>
      <c r="F161" s="41" t="s">
        <v>19577</v>
      </c>
      <c r="G161" s="36"/>
      <c r="H161" s="36"/>
      <c r="I161" s="36" t="s">
        <v>20120</v>
      </c>
      <c r="J161" s="36" t="s">
        <v>20121</v>
      </c>
      <c r="K161" s="36" t="s">
        <v>188</v>
      </c>
      <c r="L161" s="36" t="s">
        <v>188</v>
      </c>
      <c r="M161" s="36" t="s">
        <v>189</v>
      </c>
      <c r="N161" s="36"/>
      <c r="O161" s="3"/>
    </row>
    <row r="162">
      <c r="A162" s="36" t="s">
        <v>20122</v>
      </c>
      <c r="B162" s="40">
        <v>46029.62523148148</v>
      </c>
      <c r="C162" s="36" t="s">
        <v>19576</v>
      </c>
      <c r="D162" s="41" t="s">
        <v>19577</v>
      </c>
      <c r="E162" s="36" t="s">
        <v>20058</v>
      </c>
      <c r="F162" s="41" t="s">
        <v>16239</v>
      </c>
      <c r="G162" s="36"/>
      <c r="H162" s="36"/>
      <c r="I162" s="36" t="s">
        <v>20120</v>
      </c>
      <c r="J162" s="36" t="s">
        <v>20123</v>
      </c>
      <c r="K162" s="36" t="s">
        <v>188</v>
      </c>
      <c r="L162" s="36" t="s">
        <v>188</v>
      </c>
      <c r="M162" s="36" t="s">
        <v>189</v>
      </c>
      <c r="N162" s="36"/>
      <c r="O162" s="3"/>
    </row>
    <row r="163">
      <c r="A163" s="36" t="s">
        <v>20124</v>
      </c>
      <c r="B163" s="40">
        <v>46030.29960648148</v>
      </c>
      <c r="C163" s="36" t="s">
        <v>20058</v>
      </c>
      <c r="D163" s="41" t="s">
        <v>16239</v>
      </c>
      <c r="E163" s="36" t="s">
        <v>19576</v>
      </c>
      <c r="F163" s="41" t="s">
        <v>19577</v>
      </c>
      <c r="G163" s="36"/>
      <c r="H163" s="36"/>
      <c r="I163" s="36" t="s">
        <v>20120</v>
      </c>
      <c r="J163" s="36" t="s">
        <v>20125</v>
      </c>
      <c r="K163" s="36" t="s">
        <v>188</v>
      </c>
      <c r="L163" s="36" t="s">
        <v>188</v>
      </c>
      <c r="M163" s="36" t="s">
        <v>189</v>
      </c>
      <c r="N163" s="36"/>
      <c r="O163" s="3"/>
    </row>
    <row r="164">
      <c r="A164" s="36" t="s">
        <v>20126</v>
      </c>
      <c r="B164" s="40">
        <v>46027.59442129629</v>
      </c>
      <c r="C164" s="36" t="s">
        <v>19584</v>
      </c>
      <c r="D164" s="41" t="s">
        <v>19577</v>
      </c>
      <c r="E164" s="36" t="s">
        <v>20127</v>
      </c>
      <c r="F164" s="36" t="s">
        <v>20128</v>
      </c>
      <c r="G164" s="36"/>
      <c r="H164" s="36"/>
      <c r="I164" s="36" t="s">
        <v>20129</v>
      </c>
      <c r="J164" s="36" t="s">
        <v>20130</v>
      </c>
      <c r="K164" s="36" t="s">
        <v>188</v>
      </c>
      <c r="L164" s="36" t="s">
        <v>188</v>
      </c>
      <c r="M164" s="36" t="s">
        <v>189</v>
      </c>
      <c r="N164" s="36"/>
      <c r="O164" s="3"/>
    </row>
    <row r="165">
      <c r="A165" s="36" t="s">
        <v>20131</v>
      </c>
      <c r="B165" s="40">
        <v>46027.56476851852</v>
      </c>
      <c r="C165" s="36" t="s">
        <v>19576</v>
      </c>
      <c r="D165" s="41" t="s">
        <v>19577</v>
      </c>
      <c r="E165" s="36" t="s">
        <v>185</v>
      </c>
      <c r="F165" s="41" t="s">
        <v>16239</v>
      </c>
      <c r="G165" s="36" t="s">
        <v>19584</v>
      </c>
      <c r="H165" s="41" t="s">
        <v>19577</v>
      </c>
      <c r="I165" s="36" t="s">
        <v>20132</v>
      </c>
      <c r="J165" s="36" t="s">
        <v>20133</v>
      </c>
      <c r="K165" s="36" t="s">
        <v>188</v>
      </c>
      <c r="L165" s="36" t="s">
        <v>188</v>
      </c>
      <c r="M165" s="36" t="s">
        <v>189</v>
      </c>
      <c r="N165" s="36"/>
      <c r="O165" s="3"/>
    </row>
    <row r="166">
      <c r="A166" s="36" t="s">
        <v>20134</v>
      </c>
      <c r="B166" s="40">
        <v>46030.30259259259</v>
      </c>
      <c r="C166" s="36" t="s">
        <v>20058</v>
      </c>
      <c r="D166" s="41" t="s">
        <v>16239</v>
      </c>
      <c r="E166" s="36" t="s">
        <v>19576</v>
      </c>
      <c r="F166" s="41" t="s">
        <v>19577</v>
      </c>
      <c r="G166" s="36" t="s">
        <v>19584</v>
      </c>
      <c r="H166" s="41" t="s">
        <v>19577</v>
      </c>
      <c r="I166" s="36" t="s">
        <v>20135</v>
      </c>
      <c r="J166" s="36" t="s">
        <v>20136</v>
      </c>
      <c r="K166" s="36" t="s">
        <v>188</v>
      </c>
      <c r="L166" s="36" t="s">
        <v>188</v>
      </c>
      <c r="M166" s="36" t="s">
        <v>189</v>
      </c>
      <c r="N166" s="36"/>
      <c r="O166" s="3"/>
    </row>
    <row r="167">
      <c r="A167" s="36" t="s">
        <v>20137</v>
      </c>
      <c r="B167" s="40">
        <v>46030.41234953704</v>
      </c>
      <c r="C167" s="36" t="s">
        <v>19584</v>
      </c>
      <c r="D167" s="41" t="s">
        <v>19577</v>
      </c>
      <c r="E167" s="36" t="s">
        <v>20058</v>
      </c>
      <c r="F167" s="41" t="s">
        <v>16239</v>
      </c>
      <c r="G167" s="36" t="s">
        <v>19576</v>
      </c>
      <c r="H167" s="41" t="s">
        <v>19577</v>
      </c>
      <c r="I167" s="36" t="s">
        <v>20135</v>
      </c>
      <c r="J167" s="36" t="s">
        <v>20138</v>
      </c>
      <c r="K167" s="36" t="s">
        <v>188</v>
      </c>
      <c r="L167" s="36" t="s">
        <v>188</v>
      </c>
      <c r="M167" s="36" t="s">
        <v>189</v>
      </c>
      <c r="N167" s="36"/>
      <c r="O167" s="3"/>
    </row>
    <row r="168">
      <c r="A168" s="36" t="s">
        <v>20139</v>
      </c>
      <c r="B168" s="40">
        <v>46031.32525462963</v>
      </c>
      <c r="C168" s="36" t="s">
        <v>20058</v>
      </c>
      <c r="D168" s="41" t="s">
        <v>16239</v>
      </c>
      <c r="E168" s="36" t="s">
        <v>19584</v>
      </c>
      <c r="F168" s="41" t="s">
        <v>19577</v>
      </c>
      <c r="G168" s="36" t="s">
        <v>19576</v>
      </c>
      <c r="H168" s="41" t="s">
        <v>19577</v>
      </c>
      <c r="I168" s="36" t="s">
        <v>20135</v>
      </c>
      <c r="J168" s="36" t="s">
        <v>20140</v>
      </c>
      <c r="K168" s="36" t="s">
        <v>188</v>
      </c>
      <c r="L168" s="36" t="s">
        <v>188</v>
      </c>
      <c r="M168" s="36" t="s">
        <v>189</v>
      </c>
      <c r="N168" s="36"/>
      <c r="O168" s="3"/>
    </row>
    <row r="169">
      <c r="A169" s="36" t="s">
        <v>20141</v>
      </c>
      <c r="B169" s="40">
        <v>46031.33583333333</v>
      </c>
      <c r="C169" s="36" t="s">
        <v>19576</v>
      </c>
      <c r="D169" s="41" t="s">
        <v>19577</v>
      </c>
      <c r="E169" s="36" t="s">
        <v>20058</v>
      </c>
      <c r="F169" s="41" t="s">
        <v>16239</v>
      </c>
      <c r="G169" s="36" t="s">
        <v>19584</v>
      </c>
      <c r="H169" s="41" t="s">
        <v>19577</v>
      </c>
      <c r="I169" s="36" t="s">
        <v>20135</v>
      </c>
      <c r="J169" s="36" t="s">
        <v>20142</v>
      </c>
      <c r="K169" s="36" t="s">
        <v>188</v>
      </c>
      <c r="L169" s="36" t="s">
        <v>188</v>
      </c>
      <c r="M169" s="36" t="s">
        <v>189</v>
      </c>
      <c r="N169" s="36"/>
      <c r="O169" s="3"/>
    </row>
    <row r="170">
      <c r="A170" s="36" t="s">
        <v>20143</v>
      </c>
      <c r="B170" s="40">
        <v>46031.50282407408</v>
      </c>
      <c r="C170" s="36" t="s">
        <v>20058</v>
      </c>
      <c r="D170" s="41" t="s">
        <v>16239</v>
      </c>
      <c r="E170" s="36" t="s">
        <v>19576</v>
      </c>
      <c r="F170" s="41" t="s">
        <v>19577</v>
      </c>
      <c r="G170" s="36" t="s">
        <v>19584</v>
      </c>
      <c r="H170" s="41" t="s">
        <v>19577</v>
      </c>
      <c r="I170" s="36" t="s">
        <v>20135</v>
      </c>
      <c r="J170" s="36" t="s">
        <v>20144</v>
      </c>
      <c r="K170" s="36" t="s">
        <v>188</v>
      </c>
      <c r="L170" s="36" t="s">
        <v>188</v>
      </c>
      <c r="M170" s="36" t="s">
        <v>189</v>
      </c>
      <c r="N170" s="36"/>
      <c r="O170" s="3"/>
    </row>
    <row r="171">
      <c r="A171" s="36" t="s">
        <v>20145</v>
      </c>
      <c r="B171" s="40">
        <v>46031.62712962963</v>
      </c>
      <c r="C171" s="36" t="s">
        <v>19576</v>
      </c>
      <c r="D171" s="41" t="s">
        <v>19577</v>
      </c>
      <c r="E171" s="36" t="s">
        <v>20058</v>
      </c>
      <c r="F171" s="41" t="s">
        <v>16239</v>
      </c>
      <c r="G171" s="36" t="s">
        <v>19584</v>
      </c>
      <c r="H171" s="41" t="s">
        <v>19577</v>
      </c>
      <c r="I171" s="36" t="s">
        <v>20135</v>
      </c>
      <c r="J171" s="36" t="s">
        <v>20146</v>
      </c>
      <c r="K171" s="36" t="s">
        <v>188</v>
      </c>
      <c r="L171" s="36" t="s">
        <v>188</v>
      </c>
      <c r="M171" s="36" t="s">
        <v>189</v>
      </c>
      <c r="N171" s="36"/>
      <c r="O171" s="3"/>
    </row>
    <row r="172">
      <c r="A172" s="36" t="s">
        <v>20147</v>
      </c>
      <c r="B172" s="40">
        <v>46034.531909722224</v>
      </c>
      <c r="C172" s="36" t="s">
        <v>20058</v>
      </c>
      <c r="D172" s="41" t="s">
        <v>16239</v>
      </c>
      <c r="E172" s="36" t="s">
        <v>19576</v>
      </c>
      <c r="F172" s="41" t="s">
        <v>19577</v>
      </c>
      <c r="G172" s="36" t="s">
        <v>19584</v>
      </c>
      <c r="H172" s="41" t="s">
        <v>19577</v>
      </c>
      <c r="I172" s="36" t="s">
        <v>20135</v>
      </c>
      <c r="J172" s="36" t="s">
        <v>20148</v>
      </c>
      <c r="K172" s="36" t="s">
        <v>188</v>
      </c>
      <c r="L172" s="36" t="s">
        <v>188</v>
      </c>
      <c r="M172" s="36" t="s">
        <v>189</v>
      </c>
      <c r="N172" s="36"/>
      <c r="O172" s="3"/>
    </row>
    <row r="173">
      <c r="A173" s="36" t="s">
        <v>20149</v>
      </c>
      <c r="B173" s="40">
        <v>46034.60146990741</v>
      </c>
      <c r="C173" s="36" t="s">
        <v>20058</v>
      </c>
      <c r="D173" s="41" t="s">
        <v>16239</v>
      </c>
      <c r="E173" s="36" t="s">
        <v>19576</v>
      </c>
      <c r="F173" s="41" t="s">
        <v>19577</v>
      </c>
      <c r="G173" s="36" t="s">
        <v>19584</v>
      </c>
      <c r="H173" s="41" t="s">
        <v>19577</v>
      </c>
      <c r="I173" s="36" t="s">
        <v>20135</v>
      </c>
      <c r="J173" s="36" t="s">
        <v>20150</v>
      </c>
      <c r="K173" s="36" t="s">
        <v>188</v>
      </c>
      <c r="L173" s="36" t="s">
        <v>188</v>
      </c>
      <c r="M173" s="36" t="s">
        <v>189</v>
      </c>
      <c r="N173" s="36"/>
      <c r="O173" s="3"/>
    </row>
    <row r="174">
      <c r="A174" s="36" t="s">
        <v>20151</v>
      </c>
      <c r="B174" s="40">
        <v>46034.626539351855</v>
      </c>
      <c r="C174" s="36" t="s">
        <v>19576</v>
      </c>
      <c r="D174" s="41" t="s">
        <v>19577</v>
      </c>
      <c r="E174" s="36" t="s">
        <v>20058</v>
      </c>
      <c r="F174" s="41" t="s">
        <v>16239</v>
      </c>
      <c r="G174" s="36" t="s">
        <v>19584</v>
      </c>
      <c r="H174" s="41" t="s">
        <v>19577</v>
      </c>
      <c r="I174" s="36" t="s">
        <v>20135</v>
      </c>
      <c r="J174" s="36" t="s">
        <v>20152</v>
      </c>
      <c r="K174" s="36" t="s">
        <v>188</v>
      </c>
      <c r="L174" s="36" t="s">
        <v>188</v>
      </c>
      <c r="M174" s="36" t="s">
        <v>189</v>
      </c>
      <c r="N174" s="36"/>
      <c r="O174" s="3"/>
    </row>
    <row r="175">
      <c r="A175" s="36" t="s">
        <v>20153</v>
      </c>
      <c r="B175" s="40">
        <v>46013.45835648148</v>
      </c>
      <c r="C175" s="36" t="s">
        <v>19904</v>
      </c>
      <c r="D175" s="41" t="s">
        <v>19905</v>
      </c>
      <c r="E175" s="36" t="s">
        <v>250</v>
      </c>
      <c r="F175" s="41" t="s">
        <v>16380</v>
      </c>
      <c r="G175" s="36" t="s">
        <v>20154</v>
      </c>
      <c r="H175" s="36" t="s">
        <v>20078</v>
      </c>
      <c r="I175" s="36" t="s">
        <v>19907</v>
      </c>
      <c r="J175" s="36" t="s">
        <v>19908</v>
      </c>
      <c r="K175" s="36" t="s">
        <v>395</v>
      </c>
      <c r="L175" s="36" t="s">
        <v>395</v>
      </c>
      <c r="M175" s="36" t="s">
        <v>690</v>
      </c>
      <c r="N175" s="36"/>
      <c r="O175" s="3"/>
    </row>
    <row r="176">
      <c r="A176" s="36" t="s">
        <v>20155</v>
      </c>
      <c r="B176" s="40">
        <v>46012.43870370371</v>
      </c>
      <c r="C176" s="36" t="s">
        <v>20092</v>
      </c>
      <c r="D176" s="41" t="s">
        <v>20093</v>
      </c>
      <c r="E176" s="36" t="s">
        <v>19576</v>
      </c>
      <c r="F176" s="41" t="s">
        <v>19577</v>
      </c>
      <c r="G176" s="36"/>
      <c r="H176" s="36"/>
      <c r="I176" s="36" t="s">
        <v>20156</v>
      </c>
      <c r="J176" s="36" t="s">
        <v>20157</v>
      </c>
      <c r="K176" s="36" t="s">
        <v>14101</v>
      </c>
      <c r="L176" s="36" t="s">
        <v>14101</v>
      </c>
      <c r="M176" s="36" t="s">
        <v>853</v>
      </c>
      <c r="N176" s="36"/>
      <c r="O176" s="3"/>
    </row>
    <row r="177">
      <c r="A177" s="36" t="s">
        <v>20158</v>
      </c>
      <c r="B177" s="40">
        <v>46010.54465277778</v>
      </c>
      <c r="C177" s="36" t="s">
        <v>20159</v>
      </c>
      <c r="D177" s="41" t="s">
        <v>20093</v>
      </c>
      <c r="E177" s="36" t="s">
        <v>19576</v>
      </c>
      <c r="F177" s="41" t="s">
        <v>19577</v>
      </c>
      <c r="G177" s="36"/>
      <c r="H177" s="36"/>
      <c r="I177" s="36" t="s">
        <v>20094</v>
      </c>
      <c r="J177" s="36" t="s">
        <v>20095</v>
      </c>
      <c r="K177" s="36" t="s">
        <v>14101</v>
      </c>
      <c r="L177" s="36" t="s">
        <v>14101</v>
      </c>
      <c r="M177" s="36" t="s">
        <v>853</v>
      </c>
      <c r="N177" s="36"/>
      <c r="O177" s="3"/>
    </row>
    <row r="178">
      <c r="A178" s="36" t="s">
        <v>20160</v>
      </c>
      <c r="B178" s="40">
        <v>46009.66747685186</v>
      </c>
      <c r="C178" s="36" t="s">
        <v>19792</v>
      </c>
      <c r="D178" s="41" t="s">
        <v>19577</v>
      </c>
      <c r="E178" s="36" t="s">
        <v>20161</v>
      </c>
      <c r="F178" s="36" t="s">
        <v>20071</v>
      </c>
      <c r="G178" s="36"/>
      <c r="H178" s="36"/>
      <c r="I178" s="36" t="s">
        <v>20162</v>
      </c>
      <c r="J178" s="36" t="s">
        <v>20163</v>
      </c>
      <c r="K178" s="36" t="s">
        <v>395</v>
      </c>
      <c r="L178" s="36" t="s">
        <v>395</v>
      </c>
      <c r="M178" s="36" t="s">
        <v>690</v>
      </c>
      <c r="N178" s="36"/>
      <c r="O178" s="3"/>
    </row>
    <row r="179">
      <c r="A179" s="36" t="s">
        <v>20164</v>
      </c>
      <c r="B179" s="40">
        <v>46009.43094907407</v>
      </c>
      <c r="C179" s="36" t="s">
        <v>19792</v>
      </c>
      <c r="D179" s="41" t="s">
        <v>19577</v>
      </c>
      <c r="E179" s="36" t="s">
        <v>20165</v>
      </c>
      <c r="F179" s="41" t="s">
        <v>16380</v>
      </c>
      <c r="G179" s="36" t="s">
        <v>19576</v>
      </c>
      <c r="H179" s="41" t="s">
        <v>19577</v>
      </c>
      <c r="I179" s="36" t="s">
        <v>19587</v>
      </c>
      <c r="J179" s="36" t="s">
        <v>20166</v>
      </c>
      <c r="K179" s="36" t="s">
        <v>395</v>
      </c>
      <c r="L179" s="36" t="s">
        <v>395</v>
      </c>
      <c r="M179" s="36" t="s">
        <v>690</v>
      </c>
      <c r="N179" s="36"/>
      <c r="O179" s="3"/>
    </row>
    <row r="180">
      <c r="A180" s="36" t="s">
        <v>20167</v>
      </c>
      <c r="B180" s="40">
        <v>46009.66846064814</v>
      </c>
      <c r="C180" s="36" t="s">
        <v>20065</v>
      </c>
      <c r="D180" s="41" t="s">
        <v>16380</v>
      </c>
      <c r="E180" s="36" t="s">
        <v>20168</v>
      </c>
      <c r="F180" s="36" t="s">
        <v>20071</v>
      </c>
      <c r="G180" s="36" t="s">
        <v>20169</v>
      </c>
      <c r="H180" s="36" t="s">
        <v>20071</v>
      </c>
      <c r="I180" s="36" t="s">
        <v>20170</v>
      </c>
      <c r="J180" s="36" t="s">
        <v>20171</v>
      </c>
      <c r="K180" s="36" t="s">
        <v>395</v>
      </c>
      <c r="L180" s="36" t="s">
        <v>395</v>
      </c>
      <c r="M180" s="36" t="s">
        <v>690</v>
      </c>
      <c r="N180" s="36"/>
      <c r="O180" s="3"/>
    </row>
    <row r="181">
      <c r="A181" s="36" t="s">
        <v>20172</v>
      </c>
      <c r="B181" s="40">
        <v>46013.528807870374</v>
      </c>
      <c r="C181" s="36" t="s">
        <v>19576</v>
      </c>
      <c r="D181" s="41" t="s">
        <v>19577</v>
      </c>
      <c r="E181" s="36" t="s">
        <v>20065</v>
      </c>
      <c r="F181" s="41" t="s">
        <v>16380</v>
      </c>
      <c r="G181" s="36" t="s">
        <v>20173</v>
      </c>
      <c r="H181" s="36" t="s">
        <v>20071</v>
      </c>
      <c r="I181" s="36" t="s">
        <v>20174</v>
      </c>
      <c r="J181" s="36" t="s">
        <v>20175</v>
      </c>
      <c r="K181" s="36" t="s">
        <v>395</v>
      </c>
      <c r="L181" s="36" t="s">
        <v>395</v>
      </c>
      <c r="M181" s="36" t="s">
        <v>690</v>
      </c>
      <c r="N181" s="36"/>
      <c r="O181" s="3"/>
    </row>
    <row r="182">
      <c r="A182" s="36" t="s">
        <v>20176</v>
      </c>
      <c r="B182" s="40">
        <v>46014.35671296297</v>
      </c>
      <c r="C182" s="36" t="s">
        <v>20065</v>
      </c>
      <c r="D182" s="41" t="s">
        <v>16380</v>
      </c>
      <c r="E182" s="36" t="s">
        <v>19576</v>
      </c>
      <c r="F182" s="41" t="s">
        <v>19577</v>
      </c>
      <c r="G182" s="36" t="s">
        <v>20173</v>
      </c>
      <c r="H182" s="36" t="s">
        <v>20071</v>
      </c>
      <c r="I182" s="36" t="s">
        <v>20170</v>
      </c>
      <c r="J182" s="36" t="s">
        <v>20177</v>
      </c>
      <c r="K182" s="36" t="s">
        <v>395</v>
      </c>
      <c r="L182" s="36" t="s">
        <v>395</v>
      </c>
      <c r="M182" s="36" t="s">
        <v>690</v>
      </c>
      <c r="N182" s="36"/>
      <c r="O182" s="3"/>
    </row>
    <row r="183">
      <c r="A183" s="36" t="s">
        <v>20178</v>
      </c>
      <c r="B183" s="40">
        <v>46014.36122685185</v>
      </c>
      <c r="C183" s="36" t="s">
        <v>20065</v>
      </c>
      <c r="D183" s="41" t="s">
        <v>16380</v>
      </c>
      <c r="E183" s="36" t="s">
        <v>19576</v>
      </c>
      <c r="F183" s="41" t="s">
        <v>19577</v>
      </c>
      <c r="G183" s="36"/>
      <c r="H183" s="36"/>
      <c r="I183" s="36" t="s">
        <v>20179</v>
      </c>
      <c r="J183" s="36" t="s">
        <v>20180</v>
      </c>
      <c r="K183" s="36" t="s">
        <v>395</v>
      </c>
      <c r="L183" s="36" t="s">
        <v>395</v>
      </c>
      <c r="M183" s="36" t="s">
        <v>690</v>
      </c>
      <c r="N183" s="36"/>
      <c r="O183" s="3"/>
    </row>
    <row r="184">
      <c r="A184" s="36" t="s">
        <v>20181</v>
      </c>
      <c r="B184" s="40">
        <v>46006.50005787037</v>
      </c>
      <c r="C184" s="36" t="s">
        <v>19904</v>
      </c>
      <c r="D184" s="41" t="s">
        <v>19905</v>
      </c>
      <c r="E184" s="36" t="s">
        <v>20182</v>
      </c>
      <c r="F184" s="41" t="s">
        <v>20093</v>
      </c>
      <c r="G184" s="36" t="s">
        <v>20183</v>
      </c>
      <c r="H184" s="36" t="s">
        <v>20184</v>
      </c>
      <c r="I184" s="36" t="s">
        <v>19907</v>
      </c>
      <c r="J184" s="36" t="s">
        <v>19908</v>
      </c>
      <c r="K184" s="36" t="s">
        <v>14101</v>
      </c>
      <c r="L184" s="36" t="s">
        <v>14101</v>
      </c>
      <c r="M184" s="36" t="s">
        <v>853</v>
      </c>
      <c r="N184" s="36"/>
      <c r="O184" s="3"/>
    </row>
    <row r="185">
      <c r="A185" s="36" t="s">
        <v>20185</v>
      </c>
      <c r="B185" s="40">
        <v>46006.50052083333</v>
      </c>
      <c r="C185" s="36" t="s">
        <v>19715</v>
      </c>
      <c r="D185" s="41" t="s">
        <v>19577</v>
      </c>
      <c r="E185" s="36" t="s">
        <v>14401</v>
      </c>
      <c r="F185" s="41" t="s">
        <v>19577</v>
      </c>
      <c r="G185" s="36" t="s">
        <v>20186</v>
      </c>
      <c r="H185" s="36" t="s">
        <v>20184</v>
      </c>
      <c r="I185" s="36" t="s">
        <v>20187</v>
      </c>
      <c r="J185" s="36" t="s">
        <v>20188</v>
      </c>
      <c r="K185" s="36" t="s">
        <v>14101</v>
      </c>
      <c r="L185" s="36" t="s">
        <v>14101</v>
      </c>
      <c r="M185" s="36" t="s">
        <v>853</v>
      </c>
      <c r="N185" s="36"/>
      <c r="O185" s="3"/>
    </row>
    <row r="186">
      <c r="A186" s="36" t="s">
        <v>20189</v>
      </c>
      <c r="B186" s="40">
        <v>46002.389340277776</v>
      </c>
      <c r="C186" s="36" t="s">
        <v>19715</v>
      </c>
      <c r="D186" s="41" t="s">
        <v>19577</v>
      </c>
      <c r="E186" s="36" t="s">
        <v>14401</v>
      </c>
      <c r="F186" s="41" t="s">
        <v>19577</v>
      </c>
      <c r="G186" s="36" t="s">
        <v>20190</v>
      </c>
      <c r="H186" s="36" t="s">
        <v>20191</v>
      </c>
      <c r="I186" s="36" t="s">
        <v>20192</v>
      </c>
      <c r="J186" s="36" t="s">
        <v>20193</v>
      </c>
      <c r="K186" s="36" t="s">
        <v>14101</v>
      </c>
      <c r="L186" s="36" t="s">
        <v>14101</v>
      </c>
      <c r="M186" s="36" t="s">
        <v>853</v>
      </c>
      <c r="N186" s="36"/>
      <c r="O186" s="3"/>
    </row>
    <row r="187">
      <c r="A187" s="36" t="s">
        <v>20194</v>
      </c>
      <c r="B187" s="40">
        <v>46002.38905092592</v>
      </c>
      <c r="C187" s="36" t="s">
        <v>19584</v>
      </c>
      <c r="D187" s="41" t="s">
        <v>19577</v>
      </c>
      <c r="E187" s="36" t="s">
        <v>20195</v>
      </c>
      <c r="F187" s="36" t="s">
        <v>20191</v>
      </c>
      <c r="G187" s="36"/>
      <c r="H187" s="36"/>
      <c r="I187" s="36" t="s">
        <v>20196</v>
      </c>
      <c r="J187" s="36" t="s">
        <v>20197</v>
      </c>
      <c r="K187" s="36" t="s">
        <v>14101</v>
      </c>
      <c r="L187" s="36" t="s">
        <v>14101</v>
      </c>
      <c r="M187" s="36" t="s">
        <v>853</v>
      </c>
      <c r="N187" s="36"/>
      <c r="O187" s="3"/>
    </row>
    <row r="188">
      <c r="A188" s="36" t="s">
        <v>20198</v>
      </c>
      <c r="B188" s="40">
        <v>46002.387615740736</v>
      </c>
      <c r="C188" s="36" t="s">
        <v>19715</v>
      </c>
      <c r="D188" s="41" t="s">
        <v>19577</v>
      </c>
      <c r="E188" s="36" t="s">
        <v>14401</v>
      </c>
      <c r="F188" s="41" t="s">
        <v>19577</v>
      </c>
      <c r="G188" s="36" t="s">
        <v>20190</v>
      </c>
      <c r="H188" s="36" t="s">
        <v>20191</v>
      </c>
      <c r="I188" s="36" t="s">
        <v>20199</v>
      </c>
      <c r="J188" s="36" t="s">
        <v>20200</v>
      </c>
      <c r="K188" s="36" t="s">
        <v>14101</v>
      </c>
      <c r="L188" s="36" t="s">
        <v>14101</v>
      </c>
      <c r="M188" s="36" t="s">
        <v>853</v>
      </c>
      <c r="N188" s="36"/>
      <c r="O188" s="3"/>
    </row>
    <row r="189">
      <c r="A189" s="36" t="s">
        <v>20201</v>
      </c>
      <c r="B189" s="40">
        <v>46002.38581018518</v>
      </c>
      <c r="C189" s="36" t="s">
        <v>19584</v>
      </c>
      <c r="D189" s="41" t="s">
        <v>19577</v>
      </c>
      <c r="E189" s="36" t="s">
        <v>20195</v>
      </c>
      <c r="F189" s="36" t="s">
        <v>20191</v>
      </c>
      <c r="G189" s="36"/>
      <c r="H189" s="36"/>
      <c r="I189" s="36" t="s">
        <v>20202</v>
      </c>
      <c r="J189" s="36" t="s">
        <v>20203</v>
      </c>
      <c r="K189" s="36" t="s">
        <v>14101</v>
      </c>
      <c r="L189" s="36" t="s">
        <v>14101</v>
      </c>
      <c r="M189" s="36" t="s">
        <v>853</v>
      </c>
      <c r="N189" s="36"/>
      <c r="O189" s="3"/>
    </row>
    <row r="190">
      <c r="A190" s="36" t="s">
        <v>20204</v>
      </c>
      <c r="B190" s="40">
        <v>46002.32722222222</v>
      </c>
      <c r="C190" s="36" t="s">
        <v>19584</v>
      </c>
      <c r="D190" s="41" t="s">
        <v>19577</v>
      </c>
      <c r="E190" s="36" t="s">
        <v>20205</v>
      </c>
      <c r="F190" s="36" t="s">
        <v>20184</v>
      </c>
      <c r="G190" s="36" t="s">
        <v>20206</v>
      </c>
      <c r="H190" s="36" t="s">
        <v>20191</v>
      </c>
      <c r="I190" s="36" t="s">
        <v>20207</v>
      </c>
      <c r="J190" s="36" t="s">
        <v>20208</v>
      </c>
      <c r="K190" s="36" t="s">
        <v>14101</v>
      </c>
      <c r="L190" s="36" t="s">
        <v>14101</v>
      </c>
      <c r="M190" s="36" t="s">
        <v>853</v>
      </c>
      <c r="N190" s="36"/>
      <c r="O190" s="3"/>
    </row>
    <row r="191">
      <c r="A191" s="36" t="s">
        <v>20209</v>
      </c>
      <c r="B191" s="40">
        <v>46006.58015046296</v>
      </c>
      <c r="C191" s="36" t="s">
        <v>20092</v>
      </c>
      <c r="D191" s="41" t="s">
        <v>20093</v>
      </c>
      <c r="E191" s="36" t="s">
        <v>20210</v>
      </c>
      <c r="F191" s="41" t="s">
        <v>19577</v>
      </c>
      <c r="G191" s="36" t="s">
        <v>20159</v>
      </c>
      <c r="H191" s="41" t="s">
        <v>20093</v>
      </c>
      <c r="I191" s="36" t="s">
        <v>20211</v>
      </c>
      <c r="J191" s="36" t="s">
        <v>20212</v>
      </c>
      <c r="K191" s="36" t="s">
        <v>14101</v>
      </c>
      <c r="L191" s="36" t="s">
        <v>14101</v>
      </c>
      <c r="M191" s="36" t="s">
        <v>853</v>
      </c>
      <c r="N191" s="36"/>
      <c r="O191" s="3"/>
    </row>
    <row r="192">
      <c r="A192" s="36" t="s">
        <v>20213</v>
      </c>
      <c r="B192" s="40">
        <v>46009.33333333333</v>
      </c>
      <c r="C192" s="36" t="s">
        <v>19576</v>
      </c>
      <c r="D192" s="41" t="s">
        <v>19577</v>
      </c>
      <c r="E192" s="36" t="s">
        <v>20092</v>
      </c>
      <c r="F192" s="41" t="s">
        <v>20093</v>
      </c>
      <c r="G192" s="36" t="s">
        <v>20214</v>
      </c>
      <c r="H192" s="36" t="s">
        <v>20191</v>
      </c>
      <c r="I192" s="36" t="s">
        <v>20207</v>
      </c>
      <c r="J192" s="36" t="s">
        <v>20215</v>
      </c>
      <c r="K192" s="36" t="s">
        <v>14101</v>
      </c>
      <c r="L192" s="36" t="s">
        <v>14101</v>
      </c>
      <c r="M192" s="36" t="s">
        <v>853</v>
      </c>
      <c r="N192" s="36"/>
      <c r="O192" s="3"/>
    </row>
    <row r="193">
      <c r="A193" s="36" t="s">
        <v>20216</v>
      </c>
      <c r="B193" s="40">
        <v>46009.35005787037</v>
      </c>
      <c r="C193" s="36" t="s">
        <v>20092</v>
      </c>
      <c r="D193" s="41" t="s">
        <v>20093</v>
      </c>
      <c r="E193" s="36" t="s">
        <v>19576</v>
      </c>
      <c r="F193" s="41" t="s">
        <v>19577</v>
      </c>
      <c r="G193" s="36" t="s">
        <v>20214</v>
      </c>
      <c r="H193" s="36" t="s">
        <v>20191</v>
      </c>
      <c r="I193" s="36" t="s">
        <v>20217</v>
      </c>
      <c r="J193" s="36" t="s">
        <v>20218</v>
      </c>
      <c r="K193" s="36" t="s">
        <v>14101</v>
      </c>
      <c r="L193" s="36" t="s">
        <v>14101</v>
      </c>
      <c r="M193" s="36" t="s">
        <v>853</v>
      </c>
      <c r="N193" s="36"/>
      <c r="O193" s="3"/>
    </row>
    <row r="194">
      <c r="A194" s="36" t="s">
        <v>20219</v>
      </c>
      <c r="B194" s="40">
        <v>46009.35800925926</v>
      </c>
      <c r="C194" s="36" t="s">
        <v>19576</v>
      </c>
      <c r="D194" s="41" t="s">
        <v>19577</v>
      </c>
      <c r="E194" s="36" t="s">
        <v>20092</v>
      </c>
      <c r="F194" s="41" t="s">
        <v>20093</v>
      </c>
      <c r="G194" s="36" t="s">
        <v>20214</v>
      </c>
      <c r="H194" s="36" t="s">
        <v>20191</v>
      </c>
      <c r="I194" s="36" t="s">
        <v>20220</v>
      </c>
      <c r="J194" s="36" t="s">
        <v>20221</v>
      </c>
      <c r="K194" s="36" t="s">
        <v>14101</v>
      </c>
      <c r="L194" s="36" t="s">
        <v>14101</v>
      </c>
      <c r="M194" s="36" t="s">
        <v>853</v>
      </c>
      <c r="N194" s="36"/>
      <c r="O194" s="3"/>
    </row>
    <row r="195">
      <c r="A195" s="36" t="s">
        <v>20222</v>
      </c>
      <c r="B195" s="40">
        <v>46009.39645833333</v>
      </c>
      <c r="C195" s="36" t="s">
        <v>20092</v>
      </c>
      <c r="D195" s="41" t="s">
        <v>20093</v>
      </c>
      <c r="E195" s="36" t="s">
        <v>19576</v>
      </c>
      <c r="F195" s="41" t="s">
        <v>19577</v>
      </c>
      <c r="G195" s="36" t="s">
        <v>20214</v>
      </c>
      <c r="H195" s="36" t="s">
        <v>20191</v>
      </c>
      <c r="I195" s="36" t="s">
        <v>20217</v>
      </c>
      <c r="J195" s="36" t="s">
        <v>20223</v>
      </c>
      <c r="K195" s="36" t="s">
        <v>14101</v>
      </c>
      <c r="L195" s="36" t="s">
        <v>14101</v>
      </c>
      <c r="M195" s="36" t="s">
        <v>853</v>
      </c>
      <c r="N195" s="36"/>
      <c r="O195" s="3"/>
    </row>
    <row r="196">
      <c r="A196" s="36" t="s">
        <v>20224</v>
      </c>
      <c r="B196" s="40">
        <v>46042.321018518516</v>
      </c>
      <c r="C196" s="36" t="s">
        <v>20092</v>
      </c>
      <c r="D196" s="41" t="s">
        <v>20093</v>
      </c>
      <c r="E196" s="36" t="s">
        <v>19576</v>
      </c>
      <c r="F196" s="41" t="s">
        <v>19577</v>
      </c>
      <c r="G196" s="36" t="s">
        <v>20159</v>
      </c>
      <c r="H196" s="41" t="s">
        <v>20093</v>
      </c>
      <c r="I196" s="36" t="s">
        <v>20217</v>
      </c>
      <c r="J196" s="36" t="s">
        <v>20225</v>
      </c>
      <c r="K196" s="36" t="s">
        <v>14101</v>
      </c>
      <c r="L196" s="36" t="s">
        <v>14101</v>
      </c>
      <c r="M196" s="36" t="s">
        <v>853</v>
      </c>
      <c r="N196" s="36"/>
      <c r="O196" s="3"/>
    </row>
    <row r="197">
      <c r="A197" s="36" t="s">
        <v>20226</v>
      </c>
      <c r="B197" s="40">
        <v>46042.43388888889</v>
      </c>
      <c r="C197" s="36" t="s">
        <v>19576</v>
      </c>
      <c r="D197" s="41" t="s">
        <v>19577</v>
      </c>
      <c r="E197" s="36" t="s">
        <v>20092</v>
      </c>
      <c r="F197" s="41" t="s">
        <v>20093</v>
      </c>
      <c r="G197" s="36" t="s">
        <v>20227</v>
      </c>
      <c r="H197" s="36" t="s">
        <v>20184</v>
      </c>
      <c r="I197" s="36" t="s">
        <v>20220</v>
      </c>
      <c r="J197" s="36" t="s">
        <v>20228</v>
      </c>
      <c r="K197" s="36" t="s">
        <v>14101</v>
      </c>
      <c r="L197" s="36" t="s">
        <v>14101</v>
      </c>
      <c r="M197" s="36" t="s">
        <v>853</v>
      </c>
      <c r="N197" s="36"/>
      <c r="O197" s="3"/>
    </row>
    <row r="198">
      <c r="A198" s="36" t="s">
        <v>20229</v>
      </c>
      <c r="B198" s="40">
        <v>46042.59137731481</v>
      </c>
      <c r="C198" s="36" t="s">
        <v>20092</v>
      </c>
      <c r="D198" s="41" t="s">
        <v>20093</v>
      </c>
      <c r="E198" s="36" t="s">
        <v>20230</v>
      </c>
      <c r="F198" s="36" t="s">
        <v>20231</v>
      </c>
      <c r="G198" s="36" t="s">
        <v>20227</v>
      </c>
      <c r="H198" s="36" t="s">
        <v>20184</v>
      </c>
      <c r="I198" s="36" t="s">
        <v>20217</v>
      </c>
      <c r="J198" s="36" t="s">
        <v>20232</v>
      </c>
      <c r="K198" s="36" t="s">
        <v>14101</v>
      </c>
      <c r="L198" s="36" t="s">
        <v>14101</v>
      </c>
      <c r="M198" s="36" t="s">
        <v>853</v>
      </c>
      <c r="N198" s="36"/>
      <c r="O198" s="3"/>
    </row>
    <row r="199">
      <c r="A199" s="36" t="s">
        <v>20233</v>
      </c>
      <c r="B199" s="40">
        <v>46042.5996875</v>
      </c>
      <c r="C199" s="36" t="s">
        <v>19576</v>
      </c>
      <c r="D199" s="41" t="s">
        <v>19577</v>
      </c>
      <c r="E199" s="36" t="s">
        <v>20092</v>
      </c>
      <c r="F199" s="41" t="s">
        <v>20093</v>
      </c>
      <c r="G199" s="36" t="s">
        <v>20234</v>
      </c>
      <c r="H199" s="36" t="s">
        <v>20235</v>
      </c>
      <c r="I199" s="36" t="s">
        <v>20220</v>
      </c>
      <c r="J199" s="36" t="s">
        <v>20236</v>
      </c>
      <c r="K199" s="36" t="s">
        <v>14101</v>
      </c>
      <c r="L199" s="36" t="s">
        <v>14101</v>
      </c>
      <c r="M199" s="36" t="s">
        <v>853</v>
      </c>
      <c r="N199" s="36"/>
      <c r="O199" s="3"/>
    </row>
    <row r="200">
      <c r="A200" s="36" t="s">
        <v>20237</v>
      </c>
      <c r="B200" s="40">
        <v>45986.07797453704</v>
      </c>
      <c r="C200" s="36" t="s">
        <v>19584</v>
      </c>
      <c r="D200" s="41" t="s">
        <v>19577</v>
      </c>
      <c r="E200" s="36" t="s">
        <v>20238</v>
      </c>
      <c r="F200" s="36" t="s">
        <v>20239</v>
      </c>
      <c r="G200" s="36"/>
      <c r="H200" s="36"/>
      <c r="I200" s="36" t="s">
        <v>20240</v>
      </c>
      <c r="J200" s="36" t="s">
        <v>20241</v>
      </c>
      <c r="K200" s="36" t="s">
        <v>418</v>
      </c>
      <c r="L200" s="36" t="s">
        <v>418</v>
      </c>
      <c r="M200" s="36" t="s">
        <v>419</v>
      </c>
      <c r="N200" s="36"/>
      <c r="O200" s="3"/>
    </row>
    <row r="201">
      <c r="A201" s="36" t="s">
        <v>20242</v>
      </c>
      <c r="B201" s="40">
        <v>45986.07445601852</v>
      </c>
      <c r="C201" s="36" t="s">
        <v>19584</v>
      </c>
      <c r="D201" s="41" t="s">
        <v>19577</v>
      </c>
      <c r="E201" s="36" t="s">
        <v>20243</v>
      </c>
      <c r="F201" s="36" t="s">
        <v>20128</v>
      </c>
      <c r="G201" s="36"/>
      <c r="H201" s="36"/>
      <c r="I201" s="36" t="s">
        <v>20244</v>
      </c>
      <c r="J201" s="36" t="s">
        <v>20245</v>
      </c>
      <c r="K201" s="36" t="s">
        <v>188</v>
      </c>
      <c r="L201" s="36" t="s">
        <v>188</v>
      </c>
      <c r="M201" s="36" t="s">
        <v>189</v>
      </c>
      <c r="N201" s="36"/>
      <c r="O201" s="3"/>
    </row>
    <row r="202">
      <c r="A202" s="36" t="s">
        <v>20246</v>
      </c>
      <c r="B202" s="40">
        <v>46043.418217592596</v>
      </c>
      <c r="C202" s="36" t="s">
        <v>20247</v>
      </c>
      <c r="D202" s="41" t="s">
        <v>16258</v>
      </c>
      <c r="E202" s="36" t="s">
        <v>19576</v>
      </c>
      <c r="F202" s="41" t="s">
        <v>19577</v>
      </c>
      <c r="G202" s="36"/>
      <c r="H202" s="36"/>
      <c r="I202" s="36" t="s">
        <v>20248</v>
      </c>
      <c r="J202" s="36" t="s">
        <v>20249</v>
      </c>
      <c r="K202" s="36" t="s">
        <v>359</v>
      </c>
      <c r="L202" s="36" t="s">
        <v>359</v>
      </c>
      <c r="M202" s="36" t="s">
        <v>360</v>
      </c>
      <c r="N202" s="36"/>
      <c r="O202" s="3"/>
    </row>
    <row r="203">
      <c r="A203" s="36" t="s">
        <v>20250</v>
      </c>
      <c r="B203" s="40">
        <v>46043.39587962963</v>
      </c>
      <c r="C203" s="36" t="s">
        <v>20251</v>
      </c>
      <c r="D203" s="41" t="s">
        <v>16258</v>
      </c>
      <c r="E203" s="36" t="s">
        <v>19576</v>
      </c>
      <c r="F203" s="41" t="s">
        <v>19577</v>
      </c>
      <c r="G203" s="36"/>
      <c r="H203" s="36"/>
      <c r="I203" s="36" t="s">
        <v>20248</v>
      </c>
      <c r="J203" s="36" t="s">
        <v>20249</v>
      </c>
      <c r="K203" s="36" t="s">
        <v>359</v>
      </c>
      <c r="L203" s="36" t="s">
        <v>359</v>
      </c>
      <c r="M203" s="36" t="s">
        <v>360</v>
      </c>
      <c r="N203" s="36"/>
      <c r="O203" s="3"/>
    </row>
    <row r="204">
      <c r="A204" s="36" t="s">
        <v>20252</v>
      </c>
      <c r="B204" s="40">
        <v>46035.364537037036</v>
      </c>
      <c r="C204" s="36" t="s">
        <v>20253</v>
      </c>
      <c r="D204" s="41" t="s">
        <v>16258</v>
      </c>
      <c r="E204" s="36" t="s">
        <v>19576</v>
      </c>
      <c r="F204" s="41" t="s">
        <v>19577</v>
      </c>
      <c r="G204" s="36"/>
      <c r="H204" s="36"/>
      <c r="I204" s="36" t="s">
        <v>20248</v>
      </c>
      <c r="J204" s="36" t="s">
        <v>20249</v>
      </c>
      <c r="K204" s="36" t="s">
        <v>359</v>
      </c>
      <c r="L204" s="36" t="s">
        <v>359</v>
      </c>
      <c r="M204" s="36" t="s">
        <v>360</v>
      </c>
      <c r="N204" s="36"/>
      <c r="O204" s="3"/>
    </row>
    <row r="205">
      <c r="A205" s="36" t="s">
        <v>20254</v>
      </c>
      <c r="B205" s="40">
        <v>46034.627280092594</v>
      </c>
      <c r="C205" s="36" t="s">
        <v>20251</v>
      </c>
      <c r="D205" s="41" t="s">
        <v>16258</v>
      </c>
      <c r="E205" s="36" t="s">
        <v>19576</v>
      </c>
      <c r="F205" s="41" t="s">
        <v>19577</v>
      </c>
      <c r="G205" s="36"/>
      <c r="H205" s="36"/>
      <c r="I205" s="36" t="s">
        <v>20248</v>
      </c>
      <c r="J205" s="36" t="s">
        <v>20249</v>
      </c>
      <c r="K205" s="36" t="s">
        <v>359</v>
      </c>
      <c r="L205" s="36" t="s">
        <v>359</v>
      </c>
      <c r="M205" s="36" t="s">
        <v>360</v>
      </c>
      <c r="N205" s="36"/>
      <c r="O205" s="3"/>
    </row>
    <row r="206">
      <c r="A206" s="36" t="s">
        <v>20255</v>
      </c>
      <c r="B206" s="40">
        <v>46030.62760416667</v>
      </c>
      <c r="C206" s="36" t="s">
        <v>19576</v>
      </c>
      <c r="D206" s="41" t="s">
        <v>19577</v>
      </c>
      <c r="E206" s="36" t="s">
        <v>20256</v>
      </c>
      <c r="F206" s="36" t="s">
        <v>20257</v>
      </c>
      <c r="G206" s="36" t="s">
        <v>19584</v>
      </c>
      <c r="H206" s="41" t="s">
        <v>19577</v>
      </c>
      <c r="I206" s="36" t="s">
        <v>20258</v>
      </c>
      <c r="J206" s="36" t="s">
        <v>20259</v>
      </c>
      <c r="K206" s="36" t="s">
        <v>449</v>
      </c>
      <c r="L206" s="36" t="s">
        <v>449</v>
      </c>
      <c r="M206" s="36" t="s">
        <v>450</v>
      </c>
      <c r="N206" s="36"/>
      <c r="O206" s="3"/>
    </row>
    <row r="207">
      <c r="A207" s="36" t="s">
        <v>20260</v>
      </c>
      <c r="B207" s="40">
        <v>46030.47976851852</v>
      </c>
      <c r="C207" s="36" t="s">
        <v>20247</v>
      </c>
      <c r="D207" s="41" t="s">
        <v>16258</v>
      </c>
      <c r="E207" s="36" t="s">
        <v>19576</v>
      </c>
      <c r="F207" s="41" t="s">
        <v>19577</v>
      </c>
      <c r="G207" s="36"/>
      <c r="H207" s="36"/>
      <c r="I207" s="36" t="s">
        <v>20248</v>
      </c>
      <c r="J207" s="36" t="s">
        <v>20249</v>
      </c>
      <c r="K207" s="36" t="s">
        <v>359</v>
      </c>
      <c r="L207" s="36" t="s">
        <v>359</v>
      </c>
      <c r="M207" s="36" t="s">
        <v>360</v>
      </c>
      <c r="N207" s="36"/>
      <c r="O207" s="3"/>
    </row>
    <row r="208">
      <c r="A208" s="36" t="s">
        <v>20261</v>
      </c>
      <c r="B208" s="40">
        <v>46023.385462962964</v>
      </c>
      <c r="C208" s="36" t="s">
        <v>19615</v>
      </c>
      <c r="D208" s="41" t="s">
        <v>19577</v>
      </c>
      <c r="E208" s="36" t="s">
        <v>20262</v>
      </c>
      <c r="F208" s="36" t="s">
        <v>20263</v>
      </c>
      <c r="G208" s="36"/>
      <c r="H208" s="36"/>
      <c r="I208" s="36" t="s">
        <v>20264</v>
      </c>
      <c r="J208" s="36" t="s">
        <v>20265</v>
      </c>
      <c r="K208" s="36" t="s">
        <v>424</v>
      </c>
      <c r="L208" s="36" t="s">
        <v>424</v>
      </c>
      <c r="M208" s="36" t="s">
        <v>828</v>
      </c>
      <c r="N208" s="36"/>
      <c r="O208" s="3"/>
    </row>
    <row r="209">
      <c r="A209" s="36" t="s">
        <v>20266</v>
      </c>
      <c r="B209" s="40">
        <v>46021.59248842593</v>
      </c>
      <c r="C209" s="36" t="s">
        <v>19584</v>
      </c>
      <c r="D209" s="41" t="s">
        <v>19577</v>
      </c>
      <c r="E209" s="36" t="s">
        <v>20267</v>
      </c>
      <c r="F209" s="36" t="s">
        <v>20268</v>
      </c>
      <c r="G209" s="36"/>
      <c r="H209" s="36"/>
      <c r="I209" s="36" t="s">
        <v>20269</v>
      </c>
      <c r="J209" s="36" t="s">
        <v>20270</v>
      </c>
      <c r="K209" s="36" t="s">
        <v>424</v>
      </c>
      <c r="L209" s="36" t="s">
        <v>424</v>
      </c>
      <c r="M209" s="36" t="s">
        <v>828</v>
      </c>
      <c r="N209" s="36"/>
      <c r="O209" s="3"/>
    </row>
    <row r="210">
      <c r="A210" s="36" t="s">
        <v>20271</v>
      </c>
      <c r="B210" s="40">
        <v>46021.385462962964</v>
      </c>
      <c r="C210" s="36" t="s">
        <v>19615</v>
      </c>
      <c r="D210" s="41" t="s">
        <v>19577</v>
      </c>
      <c r="E210" s="36" t="s">
        <v>20272</v>
      </c>
      <c r="F210" s="36" t="s">
        <v>20273</v>
      </c>
      <c r="G210" s="36"/>
      <c r="H210" s="36"/>
      <c r="I210" s="36" t="s">
        <v>20274</v>
      </c>
      <c r="J210" s="36" t="s">
        <v>20275</v>
      </c>
      <c r="K210" s="36" t="s">
        <v>359</v>
      </c>
      <c r="L210" s="36" t="s">
        <v>359</v>
      </c>
      <c r="M210" s="36" t="s">
        <v>360</v>
      </c>
      <c r="N210" s="36"/>
      <c r="O210" s="3"/>
    </row>
    <row r="211">
      <c r="A211" s="36" t="s">
        <v>20276</v>
      </c>
      <c r="B211" s="40">
        <v>46021.40699074074</v>
      </c>
      <c r="C211" s="36" t="s">
        <v>20251</v>
      </c>
      <c r="D211" s="41" t="s">
        <v>16258</v>
      </c>
      <c r="E211" s="36" t="s">
        <v>20277</v>
      </c>
      <c r="F211" s="41" t="s">
        <v>19577</v>
      </c>
      <c r="G211" s="36"/>
      <c r="H211" s="36"/>
      <c r="I211" s="36" t="s">
        <v>20278</v>
      </c>
      <c r="J211" s="36" t="s">
        <v>20279</v>
      </c>
      <c r="K211" s="36" t="s">
        <v>359</v>
      </c>
      <c r="L211" s="36" t="s">
        <v>359</v>
      </c>
      <c r="M211" s="36" t="s">
        <v>360</v>
      </c>
      <c r="N211" s="36"/>
      <c r="O211" s="3"/>
    </row>
    <row r="212">
      <c r="A212" s="36" t="s">
        <v>20280</v>
      </c>
      <c r="B212" s="40">
        <v>46014.406539351854</v>
      </c>
      <c r="C212" s="36" t="s">
        <v>20247</v>
      </c>
      <c r="D212" s="41" t="s">
        <v>16258</v>
      </c>
      <c r="E212" s="36" t="s">
        <v>19576</v>
      </c>
      <c r="F212" s="41" t="s">
        <v>19577</v>
      </c>
      <c r="G212" s="36"/>
      <c r="H212" s="36"/>
      <c r="I212" s="36" t="s">
        <v>20281</v>
      </c>
      <c r="J212" s="36" t="s">
        <v>20282</v>
      </c>
      <c r="K212" s="36" t="s">
        <v>359</v>
      </c>
      <c r="L212" s="36" t="s">
        <v>359</v>
      </c>
      <c r="M212" s="36" t="s">
        <v>360</v>
      </c>
      <c r="N212" s="36"/>
      <c r="O212" s="3"/>
    </row>
    <row r="213">
      <c r="A213" s="36" t="s">
        <v>20283</v>
      </c>
      <c r="B213" s="40">
        <v>46014.050416666665</v>
      </c>
      <c r="C213" s="36" t="s">
        <v>20247</v>
      </c>
      <c r="D213" s="41" t="s">
        <v>16258</v>
      </c>
      <c r="E213" s="36" t="s">
        <v>19576</v>
      </c>
      <c r="F213" s="41" t="s">
        <v>19577</v>
      </c>
      <c r="G213" s="36"/>
      <c r="H213" s="36"/>
      <c r="I213" s="36" t="s">
        <v>20284</v>
      </c>
      <c r="J213" s="36" t="s">
        <v>20249</v>
      </c>
      <c r="K213" s="36" t="s">
        <v>359</v>
      </c>
      <c r="L213" s="36" t="s">
        <v>359</v>
      </c>
      <c r="M213" s="36" t="s">
        <v>360</v>
      </c>
      <c r="N213" s="36"/>
      <c r="O213" s="3"/>
    </row>
    <row r="214">
      <c r="A214" s="36" t="s">
        <v>20285</v>
      </c>
      <c r="B214" s="40">
        <v>46013.63277777778</v>
      </c>
      <c r="C214" s="36" t="s">
        <v>20286</v>
      </c>
      <c r="D214" s="41" t="s">
        <v>16258</v>
      </c>
      <c r="E214" s="36" t="s">
        <v>19576</v>
      </c>
      <c r="F214" s="41" t="s">
        <v>19577</v>
      </c>
      <c r="G214" s="36"/>
      <c r="H214" s="36"/>
      <c r="I214" s="36" t="s">
        <v>20284</v>
      </c>
      <c r="J214" s="36" t="s">
        <v>20287</v>
      </c>
      <c r="K214" s="36" t="s">
        <v>359</v>
      </c>
      <c r="L214" s="36" t="s">
        <v>359</v>
      </c>
      <c r="M214" s="36" t="s">
        <v>360</v>
      </c>
      <c r="N214" s="36"/>
      <c r="O214" s="3"/>
    </row>
    <row r="215">
      <c r="A215" s="36" t="s">
        <v>20288</v>
      </c>
      <c r="B215" s="40">
        <v>46010.425520833334</v>
      </c>
      <c r="C215" s="36" t="s">
        <v>20289</v>
      </c>
      <c r="D215" s="41" t="s">
        <v>20290</v>
      </c>
      <c r="E215" s="36" t="s">
        <v>20291</v>
      </c>
      <c r="F215" s="36" t="s">
        <v>20263</v>
      </c>
      <c r="G215" s="36"/>
      <c r="H215" s="36"/>
      <c r="I215" s="36" t="s">
        <v>20292</v>
      </c>
      <c r="J215" s="36" t="s">
        <v>20293</v>
      </c>
      <c r="K215" s="36" t="s">
        <v>424</v>
      </c>
      <c r="L215" s="36" t="s">
        <v>424</v>
      </c>
      <c r="M215" s="36" t="s">
        <v>828</v>
      </c>
      <c r="N215" s="36"/>
      <c r="O215" s="3"/>
    </row>
    <row r="216">
      <c r="A216" s="36" t="s">
        <v>20294</v>
      </c>
      <c r="B216" s="40">
        <v>46009.311689814815</v>
      </c>
      <c r="C216" s="36" t="s">
        <v>20251</v>
      </c>
      <c r="D216" s="41" t="s">
        <v>16258</v>
      </c>
      <c r="E216" s="36" t="s">
        <v>19576</v>
      </c>
      <c r="F216" s="41" t="s">
        <v>19577</v>
      </c>
      <c r="G216" s="36"/>
      <c r="H216" s="36"/>
      <c r="I216" s="36" t="s">
        <v>20248</v>
      </c>
      <c r="J216" s="36" t="s">
        <v>20249</v>
      </c>
      <c r="K216" s="36" t="s">
        <v>359</v>
      </c>
      <c r="L216" s="36" t="s">
        <v>359</v>
      </c>
      <c r="M216" s="36" t="s">
        <v>360</v>
      </c>
      <c r="N216" s="36"/>
      <c r="O216" s="3"/>
    </row>
    <row r="217">
      <c r="A217" s="36" t="s">
        <v>20295</v>
      </c>
      <c r="B217" s="40">
        <v>46007.41121527778</v>
      </c>
      <c r="C217" s="36" t="s">
        <v>20251</v>
      </c>
      <c r="D217" s="41" t="s">
        <v>16258</v>
      </c>
      <c r="E217" s="36" t="s">
        <v>19576</v>
      </c>
      <c r="F217" s="41" t="s">
        <v>19577</v>
      </c>
      <c r="G217" s="36"/>
      <c r="H217" s="36"/>
      <c r="I217" s="36" t="s">
        <v>20284</v>
      </c>
      <c r="J217" s="36" t="s">
        <v>20249</v>
      </c>
      <c r="K217" s="36" t="s">
        <v>359</v>
      </c>
      <c r="L217" s="36" t="s">
        <v>359</v>
      </c>
      <c r="M217" s="36" t="s">
        <v>360</v>
      </c>
      <c r="N217" s="36"/>
      <c r="O217" s="3"/>
    </row>
    <row r="218">
      <c r="A218" s="36" t="s">
        <v>20296</v>
      </c>
      <c r="B218" s="40">
        <v>46007.4125</v>
      </c>
      <c r="C218" s="36" t="s">
        <v>20251</v>
      </c>
      <c r="D218" s="41" t="s">
        <v>16258</v>
      </c>
      <c r="E218" s="36" t="s">
        <v>19576</v>
      </c>
      <c r="F218" s="41" t="s">
        <v>19577</v>
      </c>
      <c r="G218" s="36"/>
      <c r="H218" s="36"/>
      <c r="I218" s="36" t="s">
        <v>20284</v>
      </c>
      <c r="J218" s="36" t="s">
        <v>20249</v>
      </c>
      <c r="K218" s="36" t="s">
        <v>359</v>
      </c>
      <c r="L218" s="36" t="s">
        <v>359</v>
      </c>
      <c r="M218" s="36" t="s">
        <v>360</v>
      </c>
      <c r="N218" s="36"/>
      <c r="O218" s="3"/>
    </row>
    <row r="219">
      <c r="A219" s="36" t="s">
        <v>20297</v>
      </c>
      <c r="B219" s="40">
        <v>46006.442777777775</v>
      </c>
      <c r="C219" s="36" t="s">
        <v>19576</v>
      </c>
      <c r="D219" s="41" t="s">
        <v>19577</v>
      </c>
      <c r="E219" s="36" t="s">
        <v>20298</v>
      </c>
      <c r="F219" s="36" t="s">
        <v>20299</v>
      </c>
      <c r="G219" s="36"/>
      <c r="H219" s="36"/>
      <c r="I219" s="36" t="s">
        <v>14442</v>
      </c>
      <c r="J219" s="36" t="s">
        <v>20300</v>
      </c>
      <c r="K219" s="36" t="s">
        <v>436</v>
      </c>
      <c r="L219" s="36" t="s">
        <v>436</v>
      </c>
      <c r="M219" s="36" t="s">
        <v>437</v>
      </c>
      <c r="N219" s="36"/>
      <c r="O219" s="3"/>
    </row>
    <row r="220">
      <c r="A220" s="36" t="s">
        <v>20301</v>
      </c>
      <c r="B220" s="40">
        <v>46002.59724537037</v>
      </c>
      <c r="C220" s="36" t="s">
        <v>20286</v>
      </c>
      <c r="D220" s="41" t="s">
        <v>16258</v>
      </c>
      <c r="E220" s="36" t="s">
        <v>19576</v>
      </c>
      <c r="F220" s="41" t="s">
        <v>19577</v>
      </c>
      <c r="G220" s="36"/>
      <c r="H220" s="36"/>
      <c r="I220" s="36" t="s">
        <v>20248</v>
      </c>
      <c r="J220" s="36" t="s">
        <v>20249</v>
      </c>
      <c r="K220" s="36" t="s">
        <v>359</v>
      </c>
      <c r="L220" s="36" t="s">
        <v>359</v>
      </c>
      <c r="M220" s="36" t="s">
        <v>360</v>
      </c>
      <c r="N220" s="36"/>
      <c r="O220" s="3"/>
    </row>
    <row r="221">
      <c r="A221" s="36" t="s">
        <v>20302</v>
      </c>
      <c r="B221" s="40">
        <v>46002.33528935185</v>
      </c>
      <c r="C221" s="36" t="s">
        <v>19584</v>
      </c>
      <c r="D221" s="41" t="s">
        <v>19577</v>
      </c>
      <c r="E221" s="36" t="s">
        <v>20303</v>
      </c>
      <c r="F221" s="36" t="s">
        <v>20304</v>
      </c>
      <c r="G221" s="36"/>
      <c r="H221" s="36"/>
      <c r="I221" s="36" t="s">
        <v>20305</v>
      </c>
      <c r="J221" s="36" t="s">
        <v>20306</v>
      </c>
      <c r="K221" s="36" t="s">
        <v>449</v>
      </c>
      <c r="L221" s="36" t="s">
        <v>449</v>
      </c>
      <c r="M221" s="36" t="s">
        <v>450</v>
      </c>
      <c r="N221" s="36"/>
      <c r="O221" s="3"/>
    </row>
    <row r="222">
      <c r="A222" s="36" t="s">
        <v>20307</v>
      </c>
      <c r="B222" s="40">
        <v>46002.331238425926</v>
      </c>
      <c r="C222" s="36" t="s">
        <v>19584</v>
      </c>
      <c r="D222" s="41" t="s">
        <v>19577</v>
      </c>
      <c r="E222" s="36" t="s">
        <v>20308</v>
      </c>
      <c r="F222" s="36" t="s">
        <v>20309</v>
      </c>
      <c r="G222" s="36"/>
      <c r="H222" s="36"/>
      <c r="I222" s="36" t="s">
        <v>20310</v>
      </c>
      <c r="J222" s="36" t="s">
        <v>20311</v>
      </c>
      <c r="K222" s="36" t="s">
        <v>449</v>
      </c>
      <c r="L222" s="36" t="s">
        <v>449</v>
      </c>
      <c r="M222" s="36" t="s">
        <v>450</v>
      </c>
      <c r="N222" s="36"/>
      <c r="O222" s="3"/>
    </row>
    <row r="223">
      <c r="A223" s="36" t="s">
        <v>20312</v>
      </c>
      <c r="B223" s="40">
        <v>45994.680625</v>
      </c>
      <c r="C223" s="36" t="s">
        <v>19685</v>
      </c>
      <c r="D223" s="41" t="s">
        <v>19577</v>
      </c>
      <c r="E223" s="36" t="s">
        <v>20251</v>
      </c>
      <c r="F223" s="41" t="s">
        <v>16258</v>
      </c>
      <c r="G223" s="36" t="s">
        <v>19763</v>
      </c>
      <c r="H223" s="41" t="s">
        <v>19577</v>
      </c>
      <c r="I223" s="36" t="s">
        <v>20313</v>
      </c>
      <c r="J223" s="36" t="s">
        <v>20314</v>
      </c>
      <c r="K223" s="36" t="s">
        <v>359</v>
      </c>
      <c r="L223" s="36" t="s">
        <v>359</v>
      </c>
      <c r="M223" s="36" t="s">
        <v>360</v>
      </c>
      <c r="N223" s="36"/>
      <c r="O223" s="3"/>
    </row>
    <row r="224">
      <c r="A224" s="36" t="s">
        <v>20315</v>
      </c>
      <c r="B224" s="40">
        <v>45986.08015046296</v>
      </c>
      <c r="C224" s="36" t="s">
        <v>19584</v>
      </c>
      <c r="D224" s="41" t="s">
        <v>19577</v>
      </c>
      <c r="E224" s="36" t="s">
        <v>20316</v>
      </c>
      <c r="F224" s="36" t="s">
        <v>20263</v>
      </c>
      <c r="G224" s="36"/>
      <c r="H224" s="36"/>
      <c r="I224" s="36" t="s">
        <v>20317</v>
      </c>
      <c r="J224" s="36" t="s">
        <v>20318</v>
      </c>
      <c r="K224" s="36" t="s">
        <v>424</v>
      </c>
      <c r="L224" s="36" t="s">
        <v>424</v>
      </c>
      <c r="M224" s="36" t="s">
        <v>828</v>
      </c>
      <c r="N224" s="36"/>
      <c r="O224" s="3"/>
    </row>
    <row r="225">
      <c r="A225" s="36" t="s">
        <v>20319</v>
      </c>
      <c r="B225" s="40">
        <v>45986.077418981484</v>
      </c>
      <c r="C225" s="36" t="s">
        <v>19584</v>
      </c>
      <c r="D225" s="41" t="s">
        <v>19577</v>
      </c>
      <c r="E225" s="36" t="s">
        <v>20320</v>
      </c>
      <c r="F225" s="36" t="s">
        <v>20299</v>
      </c>
      <c r="G225" s="36"/>
      <c r="H225" s="36"/>
      <c r="I225" s="36" t="s">
        <v>20321</v>
      </c>
      <c r="J225" s="36" t="s">
        <v>20322</v>
      </c>
      <c r="K225" s="36" t="s">
        <v>436</v>
      </c>
      <c r="L225" s="36" t="s">
        <v>436</v>
      </c>
      <c r="M225" s="36" t="s">
        <v>437</v>
      </c>
      <c r="N225" s="36"/>
      <c r="O225" s="3"/>
    </row>
    <row r="226">
      <c r="A226" s="36" t="s">
        <v>20323</v>
      </c>
      <c r="B226" s="40">
        <v>45986.07638888889</v>
      </c>
      <c r="C226" s="36" t="s">
        <v>19584</v>
      </c>
      <c r="D226" s="41" t="s">
        <v>19577</v>
      </c>
      <c r="E226" s="36" t="s">
        <v>20324</v>
      </c>
      <c r="F226" s="36" t="s">
        <v>20273</v>
      </c>
      <c r="G226" s="36"/>
      <c r="H226" s="36"/>
      <c r="I226" s="36" t="s">
        <v>20325</v>
      </c>
      <c r="J226" s="36" t="s">
        <v>20326</v>
      </c>
      <c r="K226" s="36" t="s">
        <v>359</v>
      </c>
      <c r="L226" s="36" t="s">
        <v>359</v>
      </c>
      <c r="M226" s="36" t="s">
        <v>360</v>
      </c>
      <c r="N226" s="36"/>
      <c r="O226" s="3"/>
    </row>
    <row r="227">
      <c r="A227" s="36" t="s">
        <v>20327</v>
      </c>
      <c r="B227" s="40">
        <v>45986.07591435185</v>
      </c>
      <c r="C227" s="36" t="s">
        <v>19584</v>
      </c>
      <c r="D227" s="41" t="s">
        <v>19577</v>
      </c>
      <c r="E227" s="36" t="s">
        <v>20303</v>
      </c>
      <c r="F227" s="36" t="s">
        <v>20304</v>
      </c>
      <c r="G227" s="36"/>
      <c r="H227" s="36"/>
      <c r="I227" s="36" t="s">
        <v>20328</v>
      </c>
      <c r="J227" s="36" t="s">
        <v>20329</v>
      </c>
      <c r="K227" s="36" t="s">
        <v>449</v>
      </c>
      <c r="L227" s="36" t="s">
        <v>449</v>
      </c>
      <c r="M227" s="36" t="s">
        <v>450</v>
      </c>
      <c r="N227" s="36"/>
      <c r="O227" s="3"/>
    </row>
    <row r="228">
      <c r="A228" s="36" t="s">
        <v>20330</v>
      </c>
      <c r="B228" s="40">
        <v>46040.63693287037</v>
      </c>
      <c r="C228" s="36" t="s">
        <v>20331</v>
      </c>
      <c r="D228" s="41" t="s">
        <v>16190</v>
      </c>
      <c r="E228" s="36" t="s">
        <v>19576</v>
      </c>
      <c r="F228" s="41" t="s">
        <v>19577</v>
      </c>
      <c r="G228" s="36"/>
      <c r="H228" s="36"/>
      <c r="I228" s="36" t="s">
        <v>20332</v>
      </c>
      <c r="J228" s="36" t="s">
        <v>20333</v>
      </c>
      <c r="K228" s="36" t="s">
        <v>219</v>
      </c>
      <c r="L228" s="36" t="s">
        <v>219</v>
      </c>
      <c r="M228" s="36" t="s">
        <v>220</v>
      </c>
      <c r="N228" s="36"/>
      <c r="O228" s="3"/>
    </row>
    <row r="229">
      <c r="A229" s="36" t="s">
        <v>20334</v>
      </c>
      <c r="B229" s="40">
        <v>46040.63244212963</v>
      </c>
      <c r="C229" s="36" t="s">
        <v>20335</v>
      </c>
      <c r="D229" s="41" t="s">
        <v>16190</v>
      </c>
      <c r="E229" s="36" t="s">
        <v>19576</v>
      </c>
      <c r="F229" s="41" t="s">
        <v>19577</v>
      </c>
      <c r="G229" s="36"/>
      <c r="H229" s="36"/>
      <c r="I229" s="36" t="s">
        <v>20332</v>
      </c>
      <c r="J229" s="36" t="s">
        <v>20336</v>
      </c>
      <c r="K229" s="36" t="s">
        <v>219</v>
      </c>
      <c r="L229" s="36" t="s">
        <v>219</v>
      </c>
      <c r="M229" s="36" t="s">
        <v>220</v>
      </c>
      <c r="N229" s="36"/>
      <c r="O229" s="3"/>
    </row>
    <row r="230">
      <c r="A230" s="36" t="s">
        <v>20337</v>
      </c>
      <c r="B230" s="40">
        <v>46040.62703703703</v>
      </c>
      <c r="C230" s="36" t="s">
        <v>20338</v>
      </c>
      <c r="D230" s="41" t="s">
        <v>16190</v>
      </c>
      <c r="E230" s="36" t="s">
        <v>19576</v>
      </c>
      <c r="F230" s="41" t="s">
        <v>19577</v>
      </c>
      <c r="G230" s="36"/>
      <c r="H230" s="36"/>
      <c r="I230" s="36" t="s">
        <v>20332</v>
      </c>
      <c r="J230" s="36" t="s">
        <v>20336</v>
      </c>
      <c r="K230" s="36" t="s">
        <v>219</v>
      </c>
      <c r="L230" s="36" t="s">
        <v>219</v>
      </c>
      <c r="M230" s="36" t="s">
        <v>220</v>
      </c>
      <c r="N230" s="36"/>
      <c r="O230" s="3"/>
    </row>
    <row r="231">
      <c r="A231" s="36" t="s">
        <v>20339</v>
      </c>
      <c r="B231" s="40">
        <v>46040.589791666665</v>
      </c>
      <c r="C231" s="36" t="s">
        <v>20340</v>
      </c>
      <c r="D231" s="41" t="s">
        <v>16190</v>
      </c>
      <c r="E231" s="36" t="s">
        <v>19576</v>
      </c>
      <c r="F231" s="41" t="s">
        <v>19577</v>
      </c>
      <c r="G231" s="36"/>
      <c r="H231" s="36"/>
      <c r="I231" s="36" t="s">
        <v>20332</v>
      </c>
      <c r="J231" s="36" t="s">
        <v>20336</v>
      </c>
      <c r="K231" s="36" t="s">
        <v>219</v>
      </c>
      <c r="L231" s="36" t="s">
        <v>219</v>
      </c>
      <c r="M231" s="36" t="s">
        <v>220</v>
      </c>
      <c r="N231" s="36"/>
      <c r="O231" s="3"/>
    </row>
    <row r="232">
      <c r="A232" s="36" t="s">
        <v>20341</v>
      </c>
      <c r="B232" s="40">
        <v>46038.60422453703</v>
      </c>
      <c r="C232" s="36" t="s">
        <v>19644</v>
      </c>
      <c r="D232" s="41" t="s">
        <v>19577</v>
      </c>
      <c r="E232" s="36" t="s">
        <v>20342</v>
      </c>
      <c r="F232" s="41" t="s">
        <v>20343</v>
      </c>
      <c r="G232" s="36" t="s">
        <v>19576</v>
      </c>
      <c r="H232" s="41" t="s">
        <v>19577</v>
      </c>
      <c r="I232" s="36" t="s">
        <v>20344</v>
      </c>
      <c r="J232" s="36" t="s">
        <v>20345</v>
      </c>
      <c r="K232" s="36" t="s">
        <v>346</v>
      </c>
      <c r="L232" s="36" t="s">
        <v>346</v>
      </c>
      <c r="M232" s="36" t="s">
        <v>505</v>
      </c>
      <c r="N232" s="36"/>
      <c r="O232" s="3"/>
    </row>
    <row r="233">
      <c r="A233" s="36" t="s">
        <v>20346</v>
      </c>
      <c r="B233" s="40">
        <v>46042.6078125</v>
      </c>
      <c r="C233" s="36" t="s">
        <v>19644</v>
      </c>
      <c r="D233" s="41" t="s">
        <v>19577</v>
      </c>
      <c r="E233" s="36" t="s">
        <v>20342</v>
      </c>
      <c r="F233" s="41" t="s">
        <v>20343</v>
      </c>
      <c r="G233" s="36" t="s">
        <v>19576</v>
      </c>
      <c r="H233" s="41" t="s">
        <v>19577</v>
      </c>
      <c r="I233" s="36" t="s">
        <v>20347</v>
      </c>
      <c r="J233" s="36" t="s">
        <v>20348</v>
      </c>
      <c r="K233" s="36" t="s">
        <v>346</v>
      </c>
      <c r="L233" s="36" t="s">
        <v>346</v>
      </c>
      <c r="M233" s="36" t="s">
        <v>505</v>
      </c>
      <c r="N233" s="36"/>
      <c r="O233" s="3"/>
    </row>
    <row r="234">
      <c r="A234" s="36" t="s">
        <v>20349</v>
      </c>
      <c r="B234" s="40">
        <v>46042.6175462963</v>
      </c>
      <c r="C234" s="36" t="s">
        <v>20350</v>
      </c>
      <c r="D234" s="41" t="s">
        <v>20343</v>
      </c>
      <c r="E234" s="36" t="s">
        <v>19644</v>
      </c>
      <c r="F234" s="41" t="s">
        <v>19577</v>
      </c>
      <c r="G234" s="36" t="s">
        <v>19576</v>
      </c>
      <c r="H234" s="41" t="s">
        <v>19577</v>
      </c>
      <c r="I234" s="36" t="s">
        <v>20347</v>
      </c>
      <c r="J234" s="36" t="s">
        <v>20351</v>
      </c>
      <c r="K234" s="36" t="s">
        <v>346</v>
      </c>
      <c r="L234" s="36" t="s">
        <v>346</v>
      </c>
      <c r="M234" s="36" t="s">
        <v>505</v>
      </c>
      <c r="N234" s="36"/>
      <c r="O234" s="3"/>
    </row>
    <row r="235">
      <c r="A235" s="36" t="s">
        <v>20352</v>
      </c>
      <c r="B235" s="40">
        <v>46042.62391203704</v>
      </c>
      <c r="C235" s="36" t="s">
        <v>19644</v>
      </c>
      <c r="D235" s="41" t="s">
        <v>19577</v>
      </c>
      <c r="E235" s="36" t="s">
        <v>20350</v>
      </c>
      <c r="F235" s="41" t="s">
        <v>20343</v>
      </c>
      <c r="G235" s="36" t="s">
        <v>19576</v>
      </c>
      <c r="H235" s="41" t="s">
        <v>19577</v>
      </c>
      <c r="I235" s="36" t="s">
        <v>20347</v>
      </c>
      <c r="J235" s="36" t="s">
        <v>20353</v>
      </c>
      <c r="K235" s="36" t="s">
        <v>346</v>
      </c>
      <c r="L235" s="36" t="s">
        <v>346</v>
      </c>
      <c r="M235" s="36" t="s">
        <v>505</v>
      </c>
      <c r="N235" s="36"/>
      <c r="O235" s="3"/>
    </row>
    <row r="236">
      <c r="A236" s="36" t="s">
        <v>20354</v>
      </c>
      <c r="B236" s="40">
        <v>46038.48762731481</v>
      </c>
      <c r="C236" s="36" t="s">
        <v>19576</v>
      </c>
      <c r="D236" s="41" t="s">
        <v>19577</v>
      </c>
      <c r="E236" s="36" t="s">
        <v>20355</v>
      </c>
      <c r="F236" s="41" t="s">
        <v>16190</v>
      </c>
      <c r="G236" s="36" t="s">
        <v>19584</v>
      </c>
      <c r="H236" s="41" t="s">
        <v>19577</v>
      </c>
      <c r="I236" s="36" t="s">
        <v>20356</v>
      </c>
      <c r="J236" s="36" t="s">
        <v>20357</v>
      </c>
      <c r="K236" s="36" t="s">
        <v>219</v>
      </c>
      <c r="L236" s="36" t="s">
        <v>219</v>
      </c>
      <c r="M236" s="36" t="s">
        <v>220</v>
      </c>
      <c r="N236" s="36"/>
      <c r="O236" s="3"/>
    </row>
    <row r="237">
      <c r="A237" s="36" t="s">
        <v>20358</v>
      </c>
      <c r="B237" s="40">
        <v>46037.649618055555</v>
      </c>
      <c r="C237" s="36" t="s">
        <v>20340</v>
      </c>
      <c r="D237" s="41" t="s">
        <v>16190</v>
      </c>
      <c r="E237" s="36" t="s">
        <v>19576</v>
      </c>
      <c r="F237" s="41" t="s">
        <v>19577</v>
      </c>
      <c r="G237" s="36" t="s">
        <v>19584</v>
      </c>
      <c r="H237" s="41" t="s">
        <v>19577</v>
      </c>
      <c r="I237" s="36" t="s">
        <v>20359</v>
      </c>
      <c r="J237" s="36" t="s">
        <v>20360</v>
      </c>
      <c r="K237" s="36" t="s">
        <v>219</v>
      </c>
      <c r="L237" s="36" t="s">
        <v>219</v>
      </c>
      <c r="M237" s="36" t="s">
        <v>220</v>
      </c>
      <c r="N237" s="36"/>
      <c r="O237" s="3"/>
    </row>
    <row r="238">
      <c r="A238" s="36" t="s">
        <v>20361</v>
      </c>
      <c r="B238" s="40">
        <v>46035.43984953704</v>
      </c>
      <c r="C238" s="36" t="s">
        <v>20362</v>
      </c>
      <c r="D238" s="41" t="s">
        <v>16268</v>
      </c>
      <c r="E238" s="36" t="s">
        <v>14684</v>
      </c>
      <c r="F238" s="41" t="s">
        <v>19577</v>
      </c>
      <c r="G238" s="36"/>
      <c r="H238" s="36"/>
      <c r="I238" s="36" t="s">
        <v>20363</v>
      </c>
      <c r="J238" s="36" t="s">
        <v>20364</v>
      </c>
      <c r="K238" s="36" t="s">
        <v>362</v>
      </c>
      <c r="L238" s="36" t="s">
        <v>362</v>
      </c>
      <c r="M238" s="36" t="s">
        <v>553</v>
      </c>
      <c r="N238" s="36"/>
      <c r="O238" s="3"/>
    </row>
    <row r="239">
      <c r="A239" s="36" t="s">
        <v>20365</v>
      </c>
      <c r="B239" s="40">
        <v>46035.35815972222</v>
      </c>
      <c r="C239" s="36" t="s">
        <v>20366</v>
      </c>
      <c r="D239" s="41" t="s">
        <v>16268</v>
      </c>
      <c r="E239" s="36" t="s">
        <v>14684</v>
      </c>
      <c r="F239" s="41" t="s">
        <v>19577</v>
      </c>
      <c r="G239" s="36"/>
      <c r="H239" s="36"/>
      <c r="I239" s="36" t="s">
        <v>20367</v>
      </c>
      <c r="J239" s="36" t="s">
        <v>20368</v>
      </c>
      <c r="K239" s="36" t="s">
        <v>362</v>
      </c>
      <c r="L239" s="36" t="s">
        <v>362</v>
      </c>
      <c r="M239" s="36" t="s">
        <v>553</v>
      </c>
      <c r="N239" s="36"/>
      <c r="O239" s="3"/>
    </row>
    <row r="240">
      <c r="A240" s="36" t="s">
        <v>20369</v>
      </c>
      <c r="B240" s="40">
        <v>46031.59649305556</v>
      </c>
      <c r="C240" s="36" t="s">
        <v>20366</v>
      </c>
      <c r="D240" s="41" t="s">
        <v>16268</v>
      </c>
      <c r="E240" s="36" t="s">
        <v>19576</v>
      </c>
      <c r="F240" s="41" t="s">
        <v>19577</v>
      </c>
      <c r="G240" s="36"/>
      <c r="H240" s="36"/>
      <c r="I240" s="36" t="s">
        <v>20370</v>
      </c>
      <c r="J240" s="36" t="s">
        <v>20371</v>
      </c>
      <c r="K240" s="36" t="s">
        <v>362</v>
      </c>
      <c r="L240" s="36" t="s">
        <v>362</v>
      </c>
      <c r="M240" s="36" t="s">
        <v>553</v>
      </c>
      <c r="N240" s="36"/>
      <c r="O240" s="3"/>
    </row>
    <row r="241">
      <c r="A241" s="36" t="s">
        <v>20372</v>
      </c>
      <c r="B241" s="40">
        <v>46034.58503472222</v>
      </c>
      <c r="C241" s="36" t="s">
        <v>20373</v>
      </c>
      <c r="D241" s="41" t="s">
        <v>19577</v>
      </c>
      <c r="E241" s="36" t="s">
        <v>20374</v>
      </c>
      <c r="F241" s="36" t="s">
        <v>20375</v>
      </c>
      <c r="G241" s="36"/>
      <c r="H241" s="36"/>
      <c r="I241" s="36" t="s">
        <v>20376</v>
      </c>
      <c r="J241" s="36" t="s">
        <v>20377</v>
      </c>
      <c r="K241" s="36" t="s">
        <v>362</v>
      </c>
      <c r="L241" s="36" t="s">
        <v>362</v>
      </c>
      <c r="M241" s="36" t="s">
        <v>553</v>
      </c>
      <c r="N241" s="36"/>
      <c r="O241" s="3"/>
    </row>
    <row r="242">
      <c r="A242" s="36" t="s">
        <v>20378</v>
      </c>
      <c r="B242" s="40">
        <v>46035.35949074074</v>
      </c>
      <c r="C242" s="36" t="s">
        <v>20366</v>
      </c>
      <c r="D242" s="41" t="s">
        <v>16268</v>
      </c>
      <c r="E242" s="36" t="s">
        <v>20373</v>
      </c>
      <c r="F242" s="41" t="s">
        <v>19577</v>
      </c>
      <c r="G242" s="36" t="s">
        <v>20379</v>
      </c>
      <c r="H242" s="36" t="s">
        <v>20375</v>
      </c>
      <c r="I242" s="36" t="s">
        <v>20376</v>
      </c>
      <c r="J242" s="36" t="s">
        <v>20380</v>
      </c>
      <c r="K242" s="36" t="s">
        <v>362</v>
      </c>
      <c r="L242" s="36" t="s">
        <v>362</v>
      </c>
      <c r="M242" s="36" t="s">
        <v>553</v>
      </c>
      <c r="N242" s="36"/>
      <c r="O242" s="3"/>
    </row>
    <row r="243">
      <c r="A243" s="36" t="s">
        <v>20381</v>
      </c>
      <c r="B243" s="40">
        <v>46035.45979166667</v>
      </c>
      <c r="C243" s="36" t="s">
        <v>20373</v>
      </c>
      <c r="D243" s="41" t="s">
        <v>19577</v>
      </c>
      <c r="E243" s="36" t="s">
        <v>20366</v>
      </c>
      <c r="F243" s="41" t="s">
        <v>16268</v>
      </c>
      <c r="G243" s="36" t="s">
        <v>20379</v>
      </c>
      <c r="H243" s="36" t="s">
        <v>20375</v>
      </c>
      <c r="I243" s="36" t="s">
        <v>20376</v>
      </c>
      <c r="J243" s="36" t="s">
        <v>20382</v>
      </c>
      <c r="K243" s="36" t="s">
        <v>362</v>
      </c>
      <c r="L243" s="36" t="s">
        <v>362</v>
      </c>
      <c r="M243" s="36" t="s">
        <v>553</v>
      </c>
      <c r="N243" s="36"/>
      <c r="O243" s="3"/>
    </row>
    <row r="244">
      <c r="A244" s="36" t="s">
        <v>20383</v>
      </c>
      <c r="B244" s="40">
        <v>46035.52039351852</v>
      </c>
      <c r="C244" s="36" t="s">
        <v>20366</v>
      </c>
      <c r="D244" s="41" t="s">
        <v>16268</v>
      </c>
      <c r="E244" s="36" t="s">
        <v>20373</v>
      </c>
      <c r="F244" s="41" t="s">
        <v>19577</v>
      </c>
      <c r="G244" s="36" t="s">
        <v>20379</v>
      </c>
      <c r="H244" s="36" t="s">
        <v>20375</v>
      </c>
      <c r="I244" s="36" t="s">
        <v>20376</v>
      </c>
      <c r="J244" s="36" t="s">
        <v>20384</v>
      </c>
      <c r="K244" s="36" t="s">
        <v>362</v>
      </c>
      <c r="L244" s="36" t="s">
        <v>362</v>
      </c>
      <c r="M244" s="36" t="s">
        <v>553</v>
      </c>
      <c r="N244" s="36"/>
      <c r="O244" s="3"/>
    </row>
    <row r="245">
      <c r="A245" s="36" t="s">
        <v>20385</v>
      </c>
      <c r="B245" s="40">
        <v>46035.5811574074</v>
      </c>
      <c r="C245" s="36" t="s">
        <v>20386</v>
      </c>
      <c r="D245" s="41" t="s">
        <v>16268</v>
      </c>
      <c r="E245" s="36" t="s">
        <v>20366</v>
      </c>
      <c r="F245" s="41" t="s">
        <v>16268</v>
      </c>
      <c r="G245" s="36" t="s">
        <v>20387</v>
      </c>
      <c r="H245" s="41" t="s">
        <v>19577</v>
      </c>
      <c r="I245" s="36" t="s">
        <v>20376</v>
      </c>
      <c r="J245" s="36" t="s">
        <v>20388</v>
      </c>
      <c r="K245" s="36" t="s">
        <v>362</v>
      </c>
      <c r="L245" s="36" t="s">
        <v>362</v>
      </c>
      <c r="M245" s="36" t="s">
        <v>553</v>
      </c>
      <c r="N245" s="36"/>
      <c r="O245" s="3"/>
    </row>
    <row r="246">
      <c r="A246" s="36" t="s">
        <v>20389</v>
      </c>
      <c r="B246" s="40">
        <v>46035.58215277777</v>
      </c>
      <c r="C246" s="36" t="s">
        <v>20373</v>
      </c>
      <c r="D246" s="41" t="s">
        <v>19577</v>
      </c>
      <c r="E246" s="36" t="s">
        <v>20386</v>
      </c>
      <c r="F246" s="41" t="s">
        <v>16268</v>
      </c>
      <c r="G246" s="36" t="s">
        <v>20390</v>
      </c>
      <c r="H246" s="36" t="s">
        <v>20391</v>
      </c>
      <c r="I246" s="36" t="s">
        <v>20376</v>
      </c>
      <c r="J246" s="36" t="s">
        <v>20392</v>
      </c>
      <c r="K246" s="36" t="s">
        <v>362</v>
      </c>
      <c r="L246" s="36" t="s">
        <v>362</v>
      </c>
      <c r="M246" s="36" t="s">
        <v>553</v>
      </c>
      <c r="N246" s="36"/>
      <c r="O246" s="3"/>
    </row>
    <row r="247">
      <c r="A247" s="36" t="s">
        <v>20393</v>
      </c>
      <c r="B247" s="40">
        <v>46037.67957175926</v>
      </c>
      <c r="C247" s="36" t="s">
        <v>20366</v>
      </c>
      <c r="D247" s="41" t="s">
        <v>16268</v>
      </c>
      <c r="E247" s="36" t="s">
        <v>20373</v>
      </c>
      <c r="F247" s="41" t="s">
        <v>19577</v>
      </c>
      <c r="G247" s="36" t="s">
        <v>20394</v>
      </c>
      <c r="H247" s="36" t="s">
        <v>20391</v>
      </c>
      <c r="I247" s="36" t="s">
        <v>20376</v>
      </c>
      <c r="J247" s="36" t="s">
        <v>20395</v>
      </c>
      <c r="K247" s="36" t="s">
        <v>362</v>
      </c>
      <c r="L247" s="36" t="s">
        <v>362</v>
      </c>
      <c r="M247" s="36" t="s">
        <v>553</v>
      </c>
      <c r="N247" s="36"/>
      <c r="O247" s="3"/>
    </row>
    <row r="248">
      <c r="A248" s="36" t="s">
        <v>20396</v>
      </c>
      <c r="B248" s="40">
        <v>46038.37489583333</v>
      </c>
      <c r="C248" s="36" t="s">
        <v>20373</v>
      </c>
      <c r="D248" s="41" t="s">
        <v>19577</v>
      </c>
      <c r="E248" s="36" t="s">
        <v>20366</v>
      </c>
      <c r="F248" s="41" t="s">
        <v>16268</v>
      </c>
      <c r="G248" s="36" t="s">
        <v>20394</v>
      </c>
      <c r="H248" s="36" t="s">
        <v>20391</v>
      </c>
      <c r="I248" s="36" t="s">
        <v>20376</v>
      </c>
      <c r="J248" s="36" t="s">
        <v>20397</v>
      </c>
      <c r="K248" s="36" t="s">
        <v>362</v>
      </c>
      <c r="L248" s="36" t="s">
        <v>362</v>
      </c>
      <c r="M248" s="36" t="s">
        <v>553</v>
      </c>
      <c r="N248" s="36"/>
      <c r="O248" s="3"/>
    </row>
    <row r="249">
      <c r="A249" s="36" t="s">
        <v>20398</v>
      </c>
      <c r="B249" s="40">
        <v>46031.579317129625</v>
      </c>
      <c r="C249" s="36" t="s">
        <v>20366</v>
      </c>
      <c r="D249" s="41" t="s">
        <v>16268</v>
      </c>
      <c r="E249" s="36" t="s">
        <v>20399</v>
      </c>
      <c r="F249" s="36" t="s">
        <v>20375</v>
      </c>
      <c r="G249" s="36"/>
      <c r="H249" s="36"/>
      <c r="I249" s="36" t="s">
        <v>20400</v>
      </c>
      <c r="J249" s="36" t="s">
        <v>20401</v>
      </c>
      <c r="K249" s="36" t="s">
        <v>362</v>
      </c>
      <c r="L249" s="36" t="s">
        <v>362</v>
      </c>
      <c r="M249" s="36" t="s">
        <v>553</v>
      </c>
      <c r="N249" s="36"/>
      <c r="O249" s="3"/>
    </row>
    <row r="250">
      <c r="A250" s="36" t="s">
        <v>20402</v>
      </c>
      <c r="B250" s="40">
        <v>46031.59799768518</v>
      </c>
      <c r="C250" s="36" t="s">
        <v>19576</v>
      </c>
      <c r="D250" s="41" t="s">
        <v>19577</v>
      </c>
      <c r="E250" s="36" t="s">
        <v>20366</v>
      </c>
      <c r="F250" s="41" t="s">
        <v>16268</v>
      </c>
      <c r="G250" s="36" t="s">
        <v>20403</v>
      </c>
      <c r="H250" s="41" t="s">
        <v>16268</v>
      </c>
      <c r="I250" s="36" t="s">
        <v>20404</v>
      </c>
      <c r="J250" s="36" t="s">
        <v>20405</v>
      </c>
      <c r="K250" s="36" t="s">
        <v>362</v>
      </c>
      <c r="L250" s="36" t="s">
        <v>362</v>
      </c>
      <c r="M250" s="36" t="s">
        <v>553</v>
      </c>
      <c r="N250" s="36"/>
      <c r="O250" s="3"/>
    </row>
    <row r="251">
      <c r="A251" s="36" t="s">
        <v>20406</v>
      </c>
      <c r="B251" s="40">
        <v>46034.45824074074</v>
      </c>
      <c r="C251" s="36" t="s">
        <v>20403</v>
      </c>
      <c r="D251" s="41" t="s">
        <v>16268</v>
      </c>
      <c r="E251" s="36" t="s">
        <v>19576</v>
      </c>
      <c r="F251" s="41" t="s">
        <v>19577</v>
      </c>
      <c r="G251" s="36" t="s">
        <v>20366</v>
      </c>
      <c r="H251" s="41" t="s">
        <v>16268</v>
      </c>
      <c r="I251" s="36" t="s">
        <v>20404</v>
      </c>
      <c r="J251" s="36" t="s">
        <v>20407</v>
      </c>
      <c r="K251" s="36" t="s">
        <v>362</v>
      </c>
      <c r="L251" s="36" t="s">
        <v>362</v>
      </c>
      <c r="M251" s="36" t="s">
        <v>553</v>
      </c>
      <c r="N251" s="36"/>
      <c r="O251" s="3"/>
    </row>
    <row r="252">
      <c r="A252" s="36" t="s">
        <v>20408</v>
      </c>
      <c r="B252" s="40">
        <v>46034.63700231482</v>
      </c>
      <c r="C252" s="36" t="s">
        <v>19576</v>
      </c>
      <c r="D252" s="41" t="s">
        <v>19577</v>
      </c>
      <c r="E252" s="36" t="s">
        <v>20403</v>
      </c>
      <c r="F252" s="41" t="s">
        <v>16268</v>
      </c>
      <c r="G252" s="36" t="s">
        <v>20366</v>
      </c>
      <c r="H252" s="41" t="s">
        <v>16268</v>
      </c>
      <c r="I252" s="36" t="s">
        <v>20404</v>
      </c>
      <c r="J252" s="36" t="s">
        <v>20409</v>
      </c>
      <c r="K252" s="36" t="s">
        <v>362</v>
      </c>
      <c r="L252" s="36" t="s">
        <v>362</v>
      </c>
      <c r="M252" s="36" t="s">
        <v>553</v>
      </c>
      <c r="N252" s="36"/>
      <c r="O252" s="3"/>
    </row>
    <row r="253">
      <c r="A253" s="36" t="s">
        <v>20410</v>
      </c>
      <c r="B253" s="40">
        <v>46030.44388888888</v>
      </c>
      <c r="C253" s="36" t="s">
        <v>20366</v>
      </c>
      <c r="D253" s="41" t="s">
        <v>16268</v>
      </c>
      <c r="E253" s="36" t="s">
        <v>20411</v>
      </c>
      <c r="F253" s="36" t="s">
        <v>20375</v>
      </c>
      <c r="G253" s="36"/>
      <c r="H253" s="36"/>
      <c r="I253" s="36" t="s">
        <v>20412</v>
      </c>
      <c r="J253" s="36" t="s">
        <v>20413</v>
      </c>
      <c r="K253" s="36" t="s">
        <v>362</v>
      </c>
      <c r="L253" s="36" t="s">
        <v>362</v>
      </c>
      <c r="M253" s="36" t="s">
        <v>553</v>
      </c>
      <c r="N253" s="36"/>
      <c r="O253" s="3"/>
    </row>
    <row r="254">
      <c r="A254" s="36" t="s">
        <v>20414</v>
      </c>
      <c r="B254" s="40">
        <v>46028.656180555554</v>
      </c>
      <c r="C254" s="36" t="s">
        <v>20338</v>
      </c>
      <c r="D254" s="41" t="s">
        <v>16190</v>
      </c>
      <c r="E254" s="36" t="s">
        <v>19576</v>
      </c>
      <c r="F254" s="41" t="s">
        <v>19577</v>
      </c>
      <c r="G254" s="36"/>
      <c r="H254" s="36"/>
      <c r="I254" s="36" t="s">
        <v>20415</v>
      </c>
      <c r="J254" s="36" t="s">
        <v>20336</v>
      </c>
      <c r="K254" s="36" t="s">
        <v>219</v>
      </c>
      <c r="L254" s="36" t="s">
        <v>219</v>
      </c>
      <c r="M254" s="36" t="s">
        <v>220</v>
      </c>
      <c r="N254" s="36"/>
      <c r="O254" s="3"/>
    </row>
    <row r="255">
      <c r="A255" s="36" t="s">
        <v>20416</v>
      </c>
      <c r="B255" s="40">
        <v>46027.44952546296</v>
      </c>
      <c r="C255" s="36" t="s">
        <v>20331</v>
      </c>
      <c r="D255" s="41" t="s">
        <v>16190</v>
      </c>
      <c r="E255" s="36" t="s">
        <v>19576</v>
      </c>
      <c r="F255" s="41" t="s">
        <v>19577</v>
      </c>
      <c r="G255" s="36"/>
      <c r="H255" s="36"/>
      <c r="I255" s="36" t="s">
        <v>20417</v>
      </c>
      <c r="J255" s="36" t="s">
        <v>20418</v>
      </c>
      <c r="K255" s="36" t="s">
        <v>219</v>
      </c>
      <c r="L255" s="36" t="s">
        <v>219</v>
      </c>
      <c r="M255" s="36" t="s">
        <v>220</v>
      </c>
      <c r="N255" s="36"/>
      <c r="O255" s="3"/>
    </row>
    <row r="256">
      <c r="A256" s="36" t="s">
        <v>20419</v>
      </c>
      <c r="B256" s="40">
        <v>46022.38552083333</v>
      </c>
      <c r="C256" s="36" t="s">
        <v>19615</v>
      </c>
      <c r="D256" s="41" t="s">
        <v>19577</v>
      </c>
      <c r="E256" s="36" t="s">
        <v>20420</v>
      </c>
      <c r="F256" s="36" t="s">
        <v>20375</v>
      </c>
      <c r="G256" s="36"/>
      <c r="H256" s="36"/>
      <c r="I256" s="36" t="s">
        <v>20421</v>
      </c>
      <c r="J256" s="36" t="s">
        <v>20422</v>
      </c>
      <c r="K256" s="36" t="s">
        <v>362</v>
      </c>
      <c r="L256" s="36" t="s">
        <v>362</v>
      </c>
      <c r="M256" s="36" t="s">
        <v>553</v>
      </c>
      <c r="N256" s="36"/>
      <c r="O256" s="3"/>
    </row>
    <row r="257">
      <c r="A257" s="36" t="s">
        <v>20423</v>
      </c>
      <c r="B257" s="40">
        <v>46034.56349537037</v>
      </c>
      <c r="C257" s="36" t="s">
        <v>20386</v>
      </c>
      <c r="D257" s="41" t="s">
        <v>16268</v>
      </c>
      <c r="E257" s="36" t="s">
        <v>20424</v>
      </c>
      <c r="F257" s="36" t="s">
        <v>20375</v>
      </c>
      <c r="G257" s="36" t="s">
        <v>20425</v>
      </c>
      <c r="H257" s="41" t="s">
        <v>19577</v>
      </c>
      <c r="I257" s="36" t="s">
        <v>20426</v>
      </c>
      <c r="J257" s="36" t="s">
        <v>20427</v>
      </c>
      <c r="K257" s="36" t="s">
        <v>362</v>
      </c>
      <c r="L257" s="36" t="s">
        <v>362</v>
      </c>
      <c r="M257" s="36" t="s">
        <v>553</v>
      </c>
      <c r="N257" s="36"/>
      <c r="O257" s="3"/>
    </row>
    <row r="258">
      <c r="A258" s="36" t="s">
        <v>20428</v>
      </c>
      <c r="B258" s="40">
        <v>46021.385462962964</v>
      </c>
      <c r="C258" s="36" t="s">
        <v>19615</v>
      </c>
      <c r="D258" s="41" t="s">
        <v>19577</v>
      </c>
      <c r="E258" s="36" t="s">
        <v>20429</v>
      </c>
      <c r="F258" s="36" t="s">
        <v>20430</v>
      </c>
      <c r="G258" s="36"/>
      <c r="H258" s="36"/>
      <c r="I258" s="36" t="s">
        <v>20431</v>
      </c>
      <c r="J258" s="36" t="s">
        <v>20432</v>
      </c>
      <c r="K258" s="36" t="s">
        <v>346</v>
      </c>
      <c r="L258" s="36" t="s">
        <v>346</v>
      </c>
      <c r="M258" s="36" t="s">
        <v>505</v>
      </c>
      <c r="N258" s="36"/>
      <c r="O258" s="3"/>
    </row>
    <row r="259">
      <c r="A259" s="36" t="s">
        <v>20433</v>
      </c>
      <c r="B259" s="40">
        <v>46008.586006944446</v>
      </c>
      <c r="C259" s="36" t="s">
        <v>19644</v>
      </c>
      <c r="D259" s="41" t="s">
        <v>19577</v>
      </c>
      <c r="E259" s="36" t="s">
        <v>20434</v>
      </c>
      <c r="F259" s="41" t="s">
        <v>20435</v>
      </c>
      <c r="G259" s="36" t="s">
        <v>19622</v>
      </c>
      <c r="H259" s="41" t="s">
        <v>19577</v>
      </c>
      <c r="I259" s="36" t="s">
        <v>20436</v>
      </c>
      <c r="J259" s="36" t="s">
        <v>20437</v>
      </c>
      <c r="K259" s="36" t="s">
        <v>346</v>
      </c>
      <c r="L259" s="36" t="s">
        <v>346</v>
      </c>
      <c r="M259" s="36" t="s">
        <v>505</v>
      </c>
      <c r="N259" s="36"/>
      <c r="O259" s="3"/>
    </row>
    <row r="260">
      <c r="A260" s="36" t="s">
        <v>20438</v>
      </c>
      <c r="B260" s="40">
        <v>46008.592557870375</v>
      </c>
      <c r="C260" s="36" t="s">
        <v>20434</v>
      </c>
      <c r="D260" s="41" t="s">
        <v>20435</v>
      </c>
      <c r="E260" s="36" t="s">
        <v>19644</v>
      </c>
      <c r="F260" s="41" t="s">
        <v>19577</v>
      </c>
      <c r="G260" s="36" t="s">
        <v>19622</v>
      </c>
      <c r="H260" s="41" t="s">
        <v>19577</v>
      </c>
      <c r="I260" s="36" t="s">
        <v>20439</v>
      </c>
      <c r="J260" s="36" t="s">
        <v>20440</v>
      </c>
      <c r="K260" s="36" t="s">
        <v>346</v>
      </c>
      <c r="L260" s="36" t="s">
        <v>346</v>
      </c>
      <c r="M260" s="36" t="s">
        <v>505</v>
      </c>
      <c r="N260" s="36"/>
      <c r="O260" s="3"/>
    </row>
    <row r="261">
      <c r="A261" s="36" t="s">
        <v>20441</v>
      </c>
      <c r="B261" s="40">
        <v>46008.59732638889</v>
      </c>
      <c r="C261" s="36" t="s">
        <v>19644</v>
      </c>
      <c r="D261" s="41" t="s">
        <v>19577</v>
      </c>
      <c r="E261" s="36" t="s">
        <v>20434</v>
      </c>
      <c r="F261" s="41" t="s">
        <v>20435</v>
      </c>
      <c r="G261" s="36" t="s">
        <v>19622</v>
      </c>
      <c r="H261" s="41" t="s">
        <v>19577</v>
      </c>
      <c r="I261" s="36" t="s">
        <v>20442</v>
      </c>
      <c r="J261" s="36" t="s">
        <v>20443</v>
      </c>
      <c r="K261" s="36" t="s">
        <v>346</v>
      </c>
      <c r="L261" s="36" t="s">
        <v>346</v>
      </c>
      <c r="M261" s="36" t="s">
        <v>505</v>
      </c>
      <c r="N261" s="36"/>
      <c r="O261" s="3"/>
    </row>
    <row r="262">
      <c r="A262" s="36" t="s">
        <v>20444</v>
      </c>
      <c r="B262" s="40">
        <v>46003.293495370366</v>
      </c>
      <c r="C262" s="36" t="s">
        <v>19576</v>
      </c>
      <c r="D262" s="41" t="s">
        <v>19577</v>
      </c>
      <c r="E262" s="36" t="s">
        <v>257</v>
      </c>
      <c r="F262" s="41" t="s">
        <v>16268</v>
      </c>
      <c r="G262" s="36"/>
      <c r="H262" s="36"/>
      <c r="I262" s="36" t="s">
        <v>20445</v>
      </c>
      <c r="J262" s="36" t="s">
        <v>20446</v>
      </c>
      <c r="K262" s="36" t="s">
        <v>362</v>
      </c>
      <c r="L262" s="36" t="s">
        <v>362</v>
      </c>
      <c r="M262" s="36" t="s">
        <v>553</v>
      </c>
      <c r="N262" s="36"/>
      <c r="O262" s="3"/>
    </row>
    <row r="263">
      <c r="A263" s="36" t="s">
        <v>20447</v>
      </c>
      <c r="B263" s="40">
        <v>46002.58962962963</v>
      </c>
      <c r="C263" s="36" t="s">
        <v>20366</v>
      </c>
      <c r="D263" s="41" t="s">
        <v>16268</v>
      </c>
      <c r="E263" s="36" t="s">
        <v>19763</v>
      </c>
      <c r="F263" s="41" t="s">
        <v>19577</v>
      </c>
      <c r="G263" s="36"/>
      <c r="H263" s="36"/>
      <c r="I263" s="36" t="s">
        <v>20448</v>
      </c>
      <c r="J263" s="36" t="s">
        <v>20449</v>
      </c>
      <c r="K263" s="36" t="s">
        <v>362</v>
      </c>
      <c r="L263" s="36" t="s">
        <v>362</v>
      </c>
      <c r="M263" s="36" t="s">
        <v>553</v>
      </c>
      <c r="N263" s="36"/>
      <c r="O263" s="3"/>
    </row>
    <row r="264">
      <c r="A264" s="36" t="s">
        <v>20450</v>
      </c>
      <c r="B264" s="40">
        <v>46002.58273148148</v>
      </c>
      <c r="C264" s="36" t="s">
        <v>20366</v>
      </c>
      <c r="D264" s="41" t="s">
        <v>16268</v>
      </c>
      <c r="E264" s="36" t="s">
        <v>20451</v>
      </c>
      <c r="F264" s="36" t="s">
        <v>20375</v>
      </c>
      <c r="G264" s="36"/>
      <c r="H264" s="36"/>
      <c r="I264" s="36" t="s">
        <v>20452</v>
      </c>
      <c r="J264" s="36" t="s">
        <v>20453</v>
      </c>
      <c r="K264" s="36" t="s">
        <v>362</v>
      </c>
      <c r="L264" s="36" t="s">
        <v>362</v>
      </c>
      <c r="M264" s="36" t="s">
        <v>553</v>
      </c>
      <c r="N264" s="36"/>
      <c r="O264" s="3"/>
    </row>
    <row r="265">
      <c r="A265" s="36" t="s">
        <v>20454</v>
      </c>
      <c r="B265" s="40">
        <v>46002.62435185185</v>
      </c>
      <c r="C265" s="36" t="s">
        <v>19576</v>
      </c>
      <c r="D265" s="41" t="s">
        <v>19577</v>
      </c>
      <c r="E265" s="36" t="s">
        <v>20366</v>
      </c>
      <c r="F265" s="41" t="s">
        <v>16268</v>
      </c>
      <c r="G265" s="36" t="s">
        <v>19584</v>
      </c>
      <c r="H265" s="41" t="s">
        <v>19577</v>
      </c>
      <c r="I265" s="36" t="s">
        <v>20455</v>
      </c>
      <c r="J265" s="36" t="s">
        <v>20456</v>
      </c>
      <c r="K265" s="36" t="s">
        <v>362</v>
      </c>
      <c r="L265" s="36" t="s">
        <v>362</v>
      </c>
      <c r="M265" s="36" t="s">
        <v>553</v>
      </c>
      <c r="N265" s="36"/>
      <c r="O265" s="3"/>
    </row>
    <row r="266">
      <c r="A266" s="36" t="s">
        <v>20457</v>
      </c>
      <c r="B266" s="40">
        <v>46003.293171296296</v>
      </c>
      <c r="C266" s="36" t="s">
        <v>20366</v>
      </c>
      <c r="D266" s="41" t="s">
        <v>16268</v>
      </c>
      <c r="E266" s="36" t="s">
        <v>19576</v>
      </c>
      <c r="F266" s="41" t="s">
        <v>19577</v>
      </c>
      <c r="G266" s="36" t="s">
        <v>19584</v>
      </c>
      <c r="H266" s="41" t="s">
        <v>19577</v>
      </c>
      <c r="I266" s="36" t="s">
        <v>20455</v>
      </c>
      <c r="J266" s="36" t="s">
        <v>20458</v>
      </c>
      <c r="K266" s="36" t="s">
        <v>362</v>
      </c>
      <c r="L266" s="36" t="s">
        <v>362</v>
      </c>
      <c r="M266" s="36" t="s">
        <v>553</v>
      </c>
      <c r="N266" s="36"/>
      <c r="O266" s="3"/>
    </row>
    <row r="267">
      <c r="A267" s="36" t="s">
        <v>20459</v>
      </c>
      <c r="B267" s="40">
        <v>46006.42563657407</v>
      </c>
      <c r="C267" s="36" t="s">
        <v>19576</v>
      </c>
      <c r="D267" s="41" t="s">
        <v>19577</v>
      </c>
      <c r="E267" s="36" t="s">
        <v>20366</v>
      </c>
      <c r="F267" s="41" t="s">
        <v>16268</v>
      </c>
      <c r="G267" s="36" t="s">
        <v>19584</v>
      </c>
      <c r="H267" s="41" t="s">
        <v>19577</v>
      </c>
      <c r="I267" s="36" t="s">
        <v>20455</v>
      </c>
      <c r="J267" s="36" t="s">
        <v>20460</v>
      </c>
      <c r="K267" s="36" t="s">
        <v>362</v>
      </c>
      <c r="L267" s="36" t="s">
        <v>362</v>
      </c>
      <c r="M267" s="36" t="s">
        <v>553</v>
      </c>
      <c r="N267" s="36"/>
      <c r="O267" s="3"/>
    </row>
    <row r="268">
      <c r="A268" s="36" t="s">
        <v>20461</v>
      </c>
      <c r="B268" s="40">
        <v>46009.28775462963</v>
      </c>
      <c r="C268" s="36" t="s">
        <v>20366</v>
      </c>
      <c r="D268" s="41" t="s">
        <v>16268</v>
      </c>
      <c r="E268" s="36" t="s">
        <v>19576</v>
      </c>
      <c r="F268" s="41" t="s">
        <v>19577</v>
      </c>
      <c r="G268" s="36" t="s">
        <v>19584</v>
      </c>
      <c r="H268" s="41" t="s">
        <v>19577</v>
      </c>
      <c r="I268" s="36" t="s">
        <v>20455</v>
      </c>
      <c r="J268" s="36" t="s">
        <v>20462</v>
      </c>
      <c r="K268" s="36" t="s">
        <v>362</v>
      </c>
      <c r="L268" s="36" t="s">
        <v>362</v>
      </c>
      <c r="M268" s="36" t="s">
        <v>553</v>
      </c>
      <c r="N268" s="36"/>
      <c r="O268" s="3"/>
    </row>
    <row r="269">
      <c r="A269" s="36" t="s">
        <v>20463</v>
      </c>
      <c r="B269" s="40">
        <v>46010.48898148148</v>
      </c>
      <c r="C269" s="36" t="s">
        <v>19576</v>
      </c>
      <c r="D269" s="41" t="s">
        <v>19577</v>
      </c>
      <c r="E269" s="36" t="s">
        <v>20366</v>
      </c>
      <c r="F269" s="41" t="s">
        <v>16268</v>
      </c>
      <c r="G269" s="36" t="s">
        <v>19584</v>
      </c>
      <c r="H269" s="41" t="s">
        <v>19577</v>
      </c>
      <c r="I269" s="36" t="s">
        <v>20455</v>
      </c>
      <c r="J269" s="36" t="s">
        <v>20464</v>
      </c>
      <c r="K269" s="36" t="s">
        <v>362</v>
      </c>
      <c r="L269" s="36" t="s">
        <v>362</v>
      </c>
      <c r="M269" s="36" t="s">
        <v>553</v>
      </c>
      <c r="N269" s="36"/>
      <c r="O269" s="3"/>
    </row>
    <row r="270">
      <c r="A270" s="36" t="s">
        <v>20465</v>
      </c>
      <c r="B270" s="40">
        <v>46010.520104166666</v>
      </c>
      <c r="C270" s="36" t="s">
        <v>20366</v>
      </c>
      <c r="D270" s="41" t="s">
        <v>16268</v>
      </c>
      <c r="E270" s="36" t="s">
        <v>19576</v>
      </c>
      <c r="F270" s="41" t="s">
        <v>19577</v>
      </c>
      <c r="G270" s="36" t="s">
        <v>19584</v>
      </c>
      <c r="H270" s="41" t="s">
        <v>19577</v>
      </c>
      <c r="I270" s="36" t="s">
        <v>20455</v>
      </c>
      <c r="J270" s="36" t="s">
        <v>20466</v>
      </c>
      <c r="K270" s="36" t="s">
        <v>362</v>
      </c>
      <c r="L270" s="36" t="s">
        <v>362</v>
      </c>
      <c r="M270" s="36" t="s">
        <v>553</v>
      </c>
      <c r="N270" s="36"/>
      <c r="O270" s="3"/>
    </row>
    <row r="271">
      <c r="A271" s="36" t="s">
        <v>20467</v>
      </c>
      <c r="B271" s="40">
        <v>46010.55403935185</v>
      </c>
      <c r="C271" s="36" t="s">
        <v>19576</v>
      </c>
      <c r="D271" s="41" t="s">
        <v>19577</v>
      </c>
      <c r="E271" s="36" t="s">
        <v>20366</v>
      </c>
      <c r="F271" s="41" t="s">
        <v>16268</v>
      </c>
      <c r="G271" s="36" t="s">
        <v>19584</v>
      </c>
      <c r="H271" s="41" t="s">
        <v>19577</v>
      </c>
      <c r="I271" s="36" t="s">
        <v>20455</v>
      </c>
      <c r="J271" s="36" t="s">
        <v>20468</v>
      </c>
      <c r="K271" s="36" t="s">
        <v>362</v>
      </c>
      <c r="L271" s="36" t="s">
        <v>362</v>
      </c>
      <c r="M271" s="36" t="s">
        <v>553</v>
      </c>
      <c r="N271" s="36"/>
      <c r="O271" s="3"/>
    </row>
    <row r="272">
      <c r="A272" s="36" t="s">
        <v>20469</v>
      </c>
      <c r="B272" s="40">
        <v>46010.59298611111</v>
      </c>
      <c r="C272" s="36" t="s">
        <v>20366</v>
      </c>
      <c r="D272" s="41" t="s">
        <v>16268</v>
      </c>
      <c r="E272" s="36" t="s">
        <v>19576</v>
      </c>
      <c r="F272" s="41" t="s">
        <v>19577</v>
      </c>
      <c r="G272" s="36"/>
      <c r="H272" s="36"/>
      <c r="I272" s="36" t="s">
        <v>20455</v>
      </c>
      <c r="J272" s="36" t="s">
        <v>20470</v>
      </c>
      <c r="K272" s="36" t="s">
        <v>362</v>
      </c>
      <c r="L272" s="36" t="s">
        <v>362</v>
      </c>
      <c r="M272" s="36" t="s">
        <v>553</v>
      </c>
      <c r="N272" s="36"/>
      <c r="O272" s="3"/>
    </row>
    <row r="273">
      <c r="A273" s="36" t="s">
        <v>20471</v>
      </c>
      <c r="B273" s="40">
        <v>46010.59532407408</v>
      </c>
      <c r="C273" s="36" t="s">
        <v>19576</v>
      </c>
      <c r="D273" s="41" t="s">
        <v>19577</v>
      </c>
      <c r="E273" s="36" t="s">
        <v>20366</v>
      </c>
      <c r="F273" s="41" t="s">
        <v>16268</v>
      </c>
      <c r="G273" s="36"/>
      <c r="H273" s="36"/>
      <c r="I273" s="36" t="s">
        <v>20455</v>
      </c>
      <c r="J273" s="36" t="s">
        <v>20472</v>
      </c>
      <c r="K273" s="36" t="s">
        <v>362</v>
      </c>
      <c r="L273" s="36" t="s">
        <v>362</v>
      </c>
      <c r="M273" s="36" t="s">
        <v>553</v>
      </c>
      <c r="N273" s="36"/>
      <c r="O273" s="3"/>
    </row>
    <row r="274">
      <c r="A274" s="36" t="s">
        <v>20473</v>
      </c>
      <c r="B274" s="40">
        <v>46013.30403935185</v>
      </c>
      <c r="C274" s="36" t="s">
        <v>20366</v>
      </c>
      <c r="D274" s="41" t="s">
        <v>16268</v>
      </c>
      <c r="E274" s="36" t="s">
        <v>19576</v>
      </c>
      <c r="F274" s="41" t="s">
        <v>19577</v>
      </c>
      <c r="G274" s="36"/>
      <c r="H274" s="36"/>
      <c r="I274" s="36" t="s">
        <v>20455</v>
      </c>
      <c r="J274" s="36" t="s">
        <v>20474</v>
      </c>
      <c r="K274" s="36" t="s">
        <v>362</v>
      </c>
      <c r="L274" s="36" t="s">
        <v>362</v>
      </c>
      <c r="M274" s="36" t="s">
        <v>553</v>
      </c>
      <c r="N274" s="36"/>
      <c r="O274" s="3"/>
    </row>
    <row r="275">
      <c r="A275" s="36" t="s">
        <v>20475</v>
      </c>
      <c r="B275" s="40">
        <v>46013.42847222222</v>
      </c>
      <c r="C275" s="36" t="s">
        <v>19576</v>
      </c>
      <c r="D275" s="41" t="s">
        <v>19577</v>
      </c>
      <c r="E275" s="36" t="s">
        <v>20476</v>
      </c>
      <c r="F275" s="36" t="s">
        <v>20391</v>
      </c>
      <c r="G275" s="36"/>
      <c r="H275" s="36"/>
      <c r="I275" s="36" t="s">
        <v>20455</v>
      </c>
      <c r="J275" s="36" t="s">
        <v>20477</v>
      </c>
      <c r="K275" s="36" t="s">
        <v>362</v>
      </c>
      <c r="L275" s="36" t="s">
        <v>362</v>
      </c>
      <c r="M275" s="36" t="s">
        <v>553</v>
      </c>
      <c r="N275" s="36"/>
      <c r="O275" s="3"/>
    </row>
    <row r="276">
      <c r="A276" s="36" t="s">
        <v>20478</v>
      </c>
      <c r="B276" s="40">
        <v>46013.510879629626</v>
      </c>
      <c r="C276" s="36" t="s">
        <v>20366</v>
      </c>
      <c r="D276" s="41" t="s">
        <v>16268</v>
      </c>
      <c r="E276" s="36" t="s">
        <v>19576</v>
      </c>
      <c r="F276" s="41" t="s">
        <v>19577</v>
      </c>
      <c r="G276" s="36" t="s">
        <v>19584</v>
      </c>
      <c r="H276" s="41" t="s">
        <v>19577</v>
      </c>
      <c r="I276" s="36" t="s">
        <v>20455</v>
      </c>
      <c r="J276" s="36" t="s">
        <v>20479</v>
      </c>
      <c r="K276" s="36" t="s">
        <v>362</v>
      </c>
      <c r="L276" s="36" t="s">
        <v>362</v>
      </c>
      <c r="M276" s="36" t="s">
        <v>553</v>
      </c>
      <c r="N276" s="36"/>
      <c r="O276" s="3"/>
    </row>
    <row r="277">
      <c r="A277" s="36" t="s">
        <v>20480</v>
      </c>
      <c r="B277" s="40">
        <v>46014.29232638889</v>
      </c>
      <c r="C277" s="36" t="s">
        <v>20366</v>
      </c>
      <c r="D277" s="41" t="s">
        <v>16268</v>
      </c>
      <c r="E277" s="36" t="s">
        <v>19576</v>
      </c>
      <c r="F277" s="41" t="s">
        <v>19577</v>
      </c>
      <c r="G277" s="36" t="s">
        <v>19584</v>
      </c>
      <c r="H277" s="41" t="s">
        <v>19577</v>
      </c>
      <c r="I277" s="36" t="s">
        <v>20455</v>
      </c>
      <c r="J277" s="36" t="s">
        <v>20481</v>
      </c>
      <c r="K277" s="36" t="s">
        <v>362</v>
      </c>
      <c r="L277" s="36" t="s">
        <v>362</v>
      </c>
      <c r="M277" s="36" t="s">
        <v>553</v>
      </c>
      <c r="N277" s="36"/>
      <c r="O277" s="3"/>
    </row>
    <row r="278">
      <c r="A278" s="36" t="s">
        <v>20482</v>
      </c>
      <c r="B278" s="40">
        <v>46028.509305555555</v>
      </c>
      <c r="C278" s="36" t="s">
        <v>20366</v>
      </c>
      <c r="D278" s="41" t="s">
        <v>16268</v>
      </c>
      <c r="E278" s="36" t="s">
        <v>19576</v>
      </c>
      <c r="F278" s="41" t="s">
        <v>19577</v>
      </c>
      <c r="G278" s="36" t="s">
        <v>19584</v>
      </c>
      <c r="H278" s="41" t="s">
        <v>19577</v>
      </c>
      <c r="I278" s="36" t="s">
        <v>20455</v>
      </c>
      <c r="J278" s="36" t="s">
        <v>20483</v>
      </c>
      <c r="K278" s="36" t="s">
        <v>362</v>
      </c>
      <c r="L278" s="36" t="s">
        <v>362</v>
      </c>
      <c r="M278" s="36" t="s">
        <v>553</v>
      </c>
      <c r="N278" s="36"/>
      <c r="O278" s="3"/>
    </row>
    <row r="279">
      <c r="A279" s="36" t="s">
        <v>20484</v>
      </c>
      <c r="B279" s="40">
        <v>46028.610625</v>
      </c>
      <c r="C279" s="36" t="s">
        <v>19576</v>
      </c>
      <c r="D279" s="41" t="s">
        <v>19577</v>
      </c>
      <c r="E279" s="36" t="s">
        <v>20366</v>
      </c>
      <c r="F279" s="41" t="s">
        <v>16268</v>
      </c>
      <c r="G279" s="36" t="s">
        <v>19584</v>
      </c>
      <c r="H279" s="41" t="s">
        <v>19577</v>
      </c>
      <c r="I279" s="36" t="s">
        <v>20455</v>
      </c>
      <c r="J279" s="36" t="s">
        <v>20485</v>
      </c>
      <c r="K279" s="36" t="s">
        <v>362</v>
      </c>
      <c r="L279" s="36" t="s">
        <v>362</v>
      </c>
      <c r="M279" s="36" t="s">
        <v>553</v>
      </c>
      <c r="N279" s="36"/>
      <c r="O279" s="3"/>
    </row>
    <row r="280">
      <c r="A280" s="36" t="s">
        <v>20486</v>
      </c>
      <c r="B280" s="40">
        <v>46029.292604166665</v>
      </c>
      <c r="C280" s="36" t="s">
        <v>20366</v>
      </c>
      <c r="D280" s="41" t="s">
        <v>16268</v>
      </c>
      <c r="E280" s="36" t="s">
        <v>19576</v>
      </c>
      <c r="F280" s="41" t="s">
        <v>19577</v>
      </c>
      <c r="G280" s="36" t="s">
        <v>19584</v>
      </c>
      <c r="H280" s="41" t="s">
        <v>19577</v>
      </c>
      <c r="I280" s="36" t="s">
        <v>20455</v>
      </c>
      <c r="J280" s="36" t="s">
        <v>20487</v>
      </c>
      <c r="K280" s="36" t="s">
        <v>362</v>
      </c>
      <c r="L280" s="36" t="s">
        <v>362</v>
      </c>
      <c r="M280" s="36" t="s">
        <v>553</v>
      </c>
      <c r="N280" s="36"/>
      <c r="O280" s="3"/>
    </row>
    <row r="281">
      <c r="A281" s="36" t="s">
        <v>20488</v>
      </c>
      <c r="B281" s="40">
        <v>46002.38266203704</v>
      </c>
      <c r="C281" s="36" t="s">
        <v>19584</v>
      </c>
      <c r="D281" s="41" t="s">
        <v>19577</v>
      </c>
      <c r="E281" s="36" t="s">
        <v>20390</v>
      </c>
      <c r="F281" s="36" t="s">
        <v>20391</v>
      </c>
      <c r="G281" s="36"/>
      <c r="H281" s="36"/>
      <c r="I281" s="36" t="s">
        <v>20489</v>
      </c>
      <c r="J281" s="36" t="s">
        <v>20490</v>
      </c>
      <c r="K281" s="36" t="s">
        <v>362</v>
      </c>
      <c r="L281" s="36" t="s">
        <v>362</v>
      </c>
      <c r="M281" s="36" t="s">
        <v>553</v>
      </c>
      <c r="N281" s="36"/>
      <c r="O281" s="3"/>
    </row>
    <row r="282">
      <c r="A282" s="36" t="s">
        <v>20491</v>
      </c>
      <c r="B282" s="40">
        <v>46002.39587962963</v>
      </c>
      <c r="C282" s="36" t="s">
        <v>20366</v>
      </c>
      <c r="D282" s="41" t="s">
        <v>16268</v>
      </c>
      <c r="E282" s="36" t="s">
        <v>19584</v>
      </c>
      <c r="F282" s="41" t="s">
        <v>19577</v>
      </c>
      <c r="G282" s="36" t="s">
        <v>19576</v>
      </c>
      <c r="H282" s="41" t="s">
        <v>19577</v>
      </c>
      <c r="I282" s="36" t="s">
        <v>20492</v>
      </c>
      <c r="J282" s="36" t="s">
        <v>20493</v>
      </c>
      <c r="K282" s="36" t="s">
        <v>362</v>
      </c>
      <c r="L282" s="36" t="s">
        <v>362</v>
      </c>
      <c r="M282" s="36" t="s">
        <v>553</v>
      </c>
      <c r="N282" s="36"/>
      <c r="O282" s="3"/>
    </row>
    <row r="283">
      <c r="A283" s="36" t="s">
        <v>20494</v>
      </c>
      <c r="B283" s="40">
        <v>46001.85606481481</v>
      </c>
      <c r="C283" s="36" t="s">
        <v>20335</v>
      </c>
      <c r="D283" s="41" t="s">
        <v>16190</v>
      </c>
      <c r="E283" s="36" t="s">
        <v>19576</v>
      </c>
      <c r="F283" s="41" t="s">
        <v>19577</v>
      </c>
      <c r="G283" s="36"/>
      <c r="H283" s="36"/>
      <c r="I283" s="36" t="s">
        <v>20495</v>
      </c>
      <c r="J283" s="36" t="s">
        <v>20336</v>
      </c>
      <c r="K283" s="36" t="s">
        <v>219</v>
      </c>
      <c r="L283" s="36" t="s">
        <v>219</v>
      </c>
      <c r="M283" s="36" t="s">
        <v>220</v>
      </c>
      <c r="N283" s="36"/>
      <c r="O283" s="3"/>
    </row>
    <row r="284">
      <c r="A284" s="36" t="s">
        <v>20496</v>
      </c>
      <c r="B284" s="40">
        <v>46001.771319444444</v>
      </c>
      <c r="C284" s="36" t="s">
        <v>20331</v>
      </c>
      <c r="D284" s="41" t="s">
        <v>16190</v>
      </c>
      <c r="E284" s="36" t="s">
        <v>19576</v>
      </c>
      <c r="F284" s="41" t="s">
        <v>19577</v>
      </c>
      <c r="G284" s="36"/>
      <c r="H284" s="36"/>
      <c r="I284" s="36" t="s">
        <v>20495</v>
      </c>
      <c r="J284" s="36" t="s">
        <v>20333</v>
      </c>
      <c r="K284" s="36" t="s">
        <v>219</v>
      </c>
      <c r="L284" s="36" t="s">
        <v>219</v>
      </c>
      <c r="M284" s="36" t="s">
        <v>220</v>
      </c>
      <c r="N284" s="36"/>
      <c r="O284" s="3"/>
    </row>
    <row r="285">
      <c r="A285" s="36" t="s">
        <v>20497</v>
      </c>
      <c r="B285" s="40">
        <v>46001.76866898148</v>
      </c>
      <c r="C285" s="36" t="s">
        <v>20340</v>
      </c>
      <c r="D285" s="41" t="s">
        <v>16190</v>
      </c>
      <c r="E285" s="36" t="s">
        <v>19576</v>
      </c>
      <c r="F285" s="41" t="s">
        <v>19577</v>
      </c>
      <c r="G285" s="36"/>
      <c r="H285" s="36"/>
      <c r="I285" s="36" t="s">
        <v>20498</v>
      </c>
      <c r="J285" s="36" t="s">
        <v>20336</v>
      </c>
      <c r="K285" s="36" t="s">
        <v>219</v>
      </c>
      <c r="L285" s="36" t="s">
        <v>219</v>
      </c>
      <c r="M285" s="36" t="s">
        <v>220</v>
      </c>
      <c r="N285" s="36"/>
      <c r="O285" s="3"/>
    </row>
    <row r="286">
      <c r="A286" s="36" t="s">
        <v>20499</v>
      </c>
      <c r="B286" s="40">
        <v>46001.630578703705</v>
      </c>
      <c r="C286" s="36" t="s">
        <v>19576</v>
      </c>
      <c r="D286" s="41" t="s">
        <v>19577</v>
      </c>
      <c r="E286" s="36" t="s">
        <v>20500</v>
      </c>
      <c r="F286" s="36" t="s">
        <v>20501</v>
      </c>
      <c r="G286" s="36"/>
      <c r="H286" s="36"/>
      <c r="I286" s="36" t="s">
        <v>20502</v>
      </c>
      <c r="J286" s="36" t="s">
        <v>20503</v>
      </c>
      <c r="K286" s="36" t="s">
        <v>219</v>
      </c>
      <c r="L286" s="36" t="s">
        <v>219</v>
      </c>
      <c r="M286" s="36" t="s">
        <v>220</v>
      </c>
      <c r="N286" s="36"/>
      <c r="O286" s="3"/>
    </row>
    <row r="287">
      <c r="A287" s="36" t="s">
        <v>20504</v>
      </c>
      <c r="B287" s="40">
        <v>46001.6053125</v>
      </c>
      <c r="C287" s="36" t="s">
        <v>19584</v>
      </c>
      <c r="D287" s="41" t="s">
        <v>19577</v>
      </c>
      <c r="E287" s="36" t="s">
        <v>20505</v>
      </c>
      <c r="F287" s="36" t="s">
        <v>19918</v>
      </c>
      <c r="G287" s="36"/>
      <c r="H287" s="36"/>
      <c r="I287" s="36" t="s">
        <v>20506</v>
      </c>
      <c r="J287" s="36" t="s">
        <v>20507</v>
      </c>
      <c r="K287" s="36" t="s">
        <v>219</v>
      </c>
      <c r="L287" s="36" t="s">
        <v>219</v>
      </c>
      <c r="M287" s="36" t="s">
        <v>220</v>
      </c>
      <c r="N287" s="36"/>
      <c r="O287" s="3"/>
    </row>
    <row r="288">
      <c r="A288" s="36" t="s">
        <v>20508</v>
      </c>
      <c r="B288" s="40">
        <v>46001.56252314815</v>
      </c>
      <c r="C288" s="36" t="s">
        <v>19904</v>
      </c>
      <c r="D288" s="41" t="s">
        <v>19905</v>
      </c>
      <c r="E288" s="36" t="s">
        <v>227</v>
      </c>
      <c r="F288" s="41" t="s">
        <v>16190</v>
      </c>
      <c r="G288" s="36" t="s">
        <v>14753</v>
      </c>
      <c r="H288" s="41" t="s">
        <v>19577</v>
      </c>
      <c r="I288" s="36" t="s">
        <v>19907</v>
      </c>
      <c r="J288" s="36" t="s">
        <v>19908</v>
      </c>
      <c r="K288" s="36" t="s">
        <v>219</v>
      </c>
      <c r="L288" s="36" t="s">
        <v>219</v>
      </c>
      <c r="M288" s="36" t="s">
        <v>220</v>
      </c>
      <c r="N288" s="36"/>
      <c r="O288" s="3"/>
    </row>
    <row r="289">
      <c r="A289" s="36" t="s">
        <v>20509</v>
      </c>
      <c r="B289" s="40">
        <v>46000.43298611111</v>
      </c>
      <c r="C289" s="36" t="s">
        <v>19644</v>
      </c>
      <c r="D289" s="41" t="s">
        <v>19577</v>
      </c>
      <c r="E289" s="36" t="s">
        <v>20510</v>
      </c>
      <c r="F289" s="36" t="s">
        <v>20511</v>
      </c>
      <c r="G289" s="36"/>
      <c r="H289" s="36"/>
      <c r="I289" s="36" t="s">
        <v>20512</v>
      </c>
      <c r="J289" s="36" t="s">
        <v>20513</v>
      </c>
      <c r="K289" s="36" t="s">
        <v>346</v>
      </c>
      <c r="L289" s="36" t="s">
        <v>346</v>
      </c>
      <c r="M289" s="36" t="s">
        <v>505</v>
      </c>
      <c r="N289" s="36"/>
      <c r="O289" s="3"/>
    </row>
    <row r="290">
      <c r="A290" s="36" t="s">
        <v>20514</v>
      </c>
      <c r="B290" s="40">
        <v>45987.12195601852</v>
      </c>
      <c r="C290" s="36" t="s">
        <v>19584</v>
      </c>
      <c r="D290" s="41" t="s">
        <v>19577</v>
      </c>
      <c r="E290" s="36" t="s">
        <v>20505</v>
      </c>
      <c r="F290" s="36" t="s">
        <v>19918</v>
      </c>
      <c r="G290" s="36"/>
      <c r="H290" s="36"/>
      <c r="I290" s="36" t="s">
        <v>20515</v>
      </c>
      <c r="J290" s="36" t="s">
        <v>20516</v>
      </c>
      <c r="K290" s="36" t="s">
        <v>219</v>
      </c>
      <c r="L290" s="36" t="s">
        <v>219</v>
      </c>
      <c r="M290" s="36" t="s">
        <v>220</v>
      </c>
      <c r="N290" s="36"/>
      <c r="O290" s="3"/>
    </row>
    <row r="291">
      <c r="A291" s="36" t="s">
        <v>20517</v>
      </c>
      <c r="B291" s="40">
        <v>45987.12168981481</v>
      </c>
      <c r="C291" s="36" t="s">
        <v>19584</v>
      </c>
      <c r="D291" s="41" t="s">
        <v>19577</v>
      </c>
      <c r="E291" s="36" t="s">
        <v>20505</v>
      </c>
      <c r="F291" s="36" t="s">
        <v>19918</v>
      </c>
      <c r="G291" s="36"/>
      <c r="H291" s="36"/>
      <c r="I291" s="36" t="s">
        <v>20518</v>
      </c>
      <c r="J291" s="36" t="s">
        <v>20519</v>
      </c>
      <c r="K291" s="36" t="s">
        <v>219</v>
      </c>
      <c r="L291" s="36" t="s">
        <v>219</v>
      </c>
      <c r="M291" s="36" t="s">
        <v>220</v>
      </c>
      <c r="N291" s="36"/>
      <c r="O291" s="3"/>
    </row>
    <row r="292">
      <c r="A292" s="36" t="s">
        <v>20520</v>
      </c>
      <c r="B292" s="40">
        <v>45986.43712962963</v>
      </c>
      <c r="C292" s="36" t="s">
        <v>19584</v>
      </c>
      <c r="D292" s="41" t="s">
        <v>19577</v>
      </c>
      <c r="E292" s="36" t="s">
        <v>20505</v>
      </c>
      <c r="F292" s="36" t="s">
        <v>19918</v>
      </c>
      <c r="G292" s="36"/>
      <c r="H292" s="36"/>
      <c r="I292" s="36" t="s">
        <v>20521</v>
      </c>
      <c r="J292" s="36" t="s">
        <v>20522</v>
      </c>
      <c r="K292" s="36" t="s">
        <v>219</v>
      </c>
      <c r="L292" s="36" t="s">
        <v>219</v>
      </c>
      <c r="M292" s="36" t="s">
        <v>220</v>
      </c>
      <c r="N292" s="36"/>
      <c r="O292" s="3"/>
    </row>
    <row r="293">
      <c r="A293" s="36" t="s">
        <v>20523</v>
      </c>
      <c r="B293" s="40">
        <v>45986.13108796296</v>
      </c>
      <c r="C293" s="36" t="s">
        <v>19584</v>
      </c>
      <c r="D293" s="41" t="s">
        <v>19577</v>
      </c>
      <c r="E293" s="36" t="s">
        <v>20524</v>
      </c>
      <c r="F293" s="36" t="s">
        <v>20501</v>
      </c>
      <c r="G293" s="36"/>
      <c r="H293" s="36"/>
      <c r="I293" s="36" t="s">
        <v>20525</v>
      </c>
      <c r="J293" s="36" t="s">
        <v>20526</v>
      </c>
      <c r="K293" s="36" t="s">
        <v>219</v>
      </c>
      <c r="L293" s="36" t="s">
        <v>219</v>
      </c>
      <c r="M293" s="36" t="s">
        <v>220</v>
      </c>
      <c r="N293" s="36"/>
      <c r="O293" s="3"/>
    </row>
    <row r="294">
      <c r="A294" s="36" t="s">
        <v>20527</v>
      </c>
      <c r="B294" s="40">
        <v>45986.436377314814</v>
      </c>
      <c r="C294" s="36" t="s">
        <v>19576</v>
      </c>
      <c r="D294" s="41" t="s">
        <v>19577</v>
      </c>
      <c r="E294" s="36" t="s">
        <v>19584</v>
      </c>
      <c r="F294" s="41" t="s">
        <v>19577</v>
      </c>
      <c r="G294" s="36" t="s">
        <v>20528</v>
      </c>
      <c r="H294" s="41" t="s">
        <v>16190</v>
      </c>
      <c r="I294" s="36" t="s">
        <v>20529</v>
      </c>
      <c r="J294" s="36" t="s">
        <v>20530</v>
      </c>
      <c r="K294" s="36" t="s">
        <v>219</v>
      </c>
      <c r="L294" s="36" t="s">
        <v>219</v>
      </c>
      <c r="M294" s="36" t="s">
        <v>220</v>
      </c>
      <c r="N294" s="36"/>
      <c r="O294" s="3"/>
    </row>
    <row r="295">
      <c r="A295" s="36" t="s">
        <v>20531</v>
      </c>
      <c r="B295" s="40">
        <v>46001.76788194444</v>
      </c>
      <c r="C295" s="36" t="s">
        <v>20340</v>
      </c>
      <c r="D295" s="41" t="s">
        <v>16190</v>
      </c>
      <c r="E295" s="36" t="s">
        <v>20532</v>
      </c>
      <c r="F295" s="36" t="s">
        <v>19918</v>
      </c>
      <c r="G295" s="36" t="s">
        <v>20335</v>
      </c>
      <c r="H295" s="41" t="s">
        <v>16190</v>
      </c>
      <c r="I295" s="36" t="s">
        <v>20529</v>
      </c>
      <c r="J295" s="36" t="s">
        <v>20533</v>
      </c>
      <c r="K295" s="36" t="s">
        <v>219</v>
      </c>
      <c r="L295" s="36" t="s">
        <v>219</v>
      </c>
      <c r="M295" s="36" t="s">
        <v>220</v>
      </c>
      <c r="N295" s="36"/>
      <c r="O295" s="3"/>
    </row>
    <row r="296">
      <c r="A296" s="36" t="s">
        <v>20534</v>
      </c>
      <c r="B296" s="40">
        <v>46027.4455787037</v>
      </c>
      <c r="C296" s="36" t="s">
        <v>19576</v>
      </c>
      <c r="D296" s="41" t="s">
        <v>19577</v>
      </c>
      <c r="E296" s="36" t="s">
        <v>20340</v>
      </c>
      <c r="F296" s="41" t="s">
        <v>16190</v>
      </c>
      <c r="G296" s="36" t="s">
        <v>20535</v>
      </c>
      <c r="H296" s="36" t="s">
        <v>19918</v>
      </c>
      <c r="I296" s="36" t="s">
        <v>20529</v>
      </c>
      <c r="J296" s="36" t="s">
        <v>20536</v>
      </c>
      <c r="K296" s="36" t="s">
        <v>219</v>
      </c>
      <c r="L296" s="36" t="s">
        <v>219</v>
      </c>
      <c r="M296" s="36" t="s">
        <v>220</v>
      </c>
      <c r="N296" s="36"/>
      <c r="O296" s="3"/>
    </row>
    <row r="297">
      <c r="A297" s="36" t="s">
        <v>20537</v>
      </c>
      <c r="B297" s="40">
        <v>46027.784432870365</v>
      </c>
      <c r="C297" s="36" t="s">
        <v>20340</v>
      </c>
      <c r="D297" s="41" t="s">
        <v>16190</v>
      </c>
      <c r="E297" s="36" t="s">
        <v>19576</v>
      </c>
      <c r="F297" s="41" t="s">
        <v>19577</v>
      </c>
      <c r="G297" s="36" t="s">
        <v>20538</v>
      </c>
      <c r="H297" s="36" t="s">
        <v>19918</v>
      </c>
      <c r="I297" s="36" t="s">
        <v>20529</v>
      </c>
      <c r="J297" s="36" t="s">
        <v>20539</v>
      </c>
      <c r="K297" s="36" t="s">
        <v>219</v>
      </c>
      <c r="L297" s="36" t="s">
        <v>219</v>
      </c>
      <c r="M297" s="36" t="s">
        <v>220</v>
      </c>
      <c r="N297" s="36"/>
      <c r="O297" s="3"/>
    </row>
    <row r="298">
      <c r="A298" s="36" t="s">
        <v>20540</v>
      </c>
      <c r="B298" s="40">
        <v>46028.37810185185</v>
      </c>
      <c r="C298" s="36" t="s">
        <v>19576</v>
      </c>
      <c r="D298" s="41" t="s">
        <v>19577</v>
      </c>
      <c r="E298" s="36" t="s">
        <v>20340</v>
      </c>
      <c r="F298" s="41" t="s">
        <v>16190</v>
      </c>
      <c r="G298" s="36" t="s">
        <v>20538</v>
      </c>
      <c r="H298" s="36" t="s">
        <v>19918</v>
      </c>
      <c r="I298" s="36" t="s">
        <v>20529</v>
      </c>
      <c r="J298" s="36" t="s">
        <v>20541</v>
      </c>
      <c r="K298" s="36" t="s">
        <v>219</v>
      </c>
      <c r="L298" s="36" t="s">
        <v>219</v>
      </c>
      <c r="M298" s="36" t="s">
        <v>220</v>
      </c>
      <c r="N298" s="36"/>
      <c r="O298" s="3"/>
    </row>
    <row r="299">
      <c r="A299" s="36" t="s">
        <v>20542</v>
      </c>
      <c r="B299" s="40">
        <v>45986.07623842593</v>
      </c>
      <c r="C299" s="36" t="s">
        <v>19584</v>
      </c>
      <c r="D299" s="41" t="s">
        <v>19577</v>
      </c>
      <c r="E299" s="36" t="s">
        <v>20543</v>
      </c>
      <c r="F299" s="36" t="s">
        <v>20375</v>
      </c>
      <c r="G299" s="36"/>
      <c r="H299" s="36"/>
      <c r="I299" s="36" t="s">
        <v>20544</v>
      </c>
      <c r="J299" s="36" t="s">
        <v>20545</v>
      </c>
      <c r="K299" s="36" t="s">
        <v>362</v>
      </c>
      <c r="L299" s="36" t="s">
        <v>362</v>
      </c>
      <c r="M299" s="36" t="s">
        <v>553</v>
      </c>
      <c r="N299" s="36"/>
      <c r="O299" s="3"/>
    </row>
    <row r="300">
      <c r="A300" s="36" t="s">
        <v>20546</v>
      </c>
      <c r="B300" s="40">
        <v>46043.46450231482</v>
      </c>
      <c r="C300" s="36" t="s">
        <v>20547</v>
      </c>
      <c r="D300" s="41" t="s">
        <v>16278</v>
      </c>
      <c r="E300" s="36" t="s">
        <v>20548</v>
      </c>
      <c r="F300" s="36" t="s">
        <v>20549</v>
      </c>
      <c r="G300" s="36"/>
      <c r="H300" s="36"/>
      <c r="I300" s="36" t="s">
        <v>14962</v>
      </c>
      <c r="J300" s="36" t="s">
        <v>20550</v>
      </c>
      <c r="K300" s="36" t="s">
        <v>365</v>
      </c>
      <c r="L300" s="36" t="s">
        <v>365</v>
      </c>
      <c r="M300" s="36" t="s">
        <v>366</v>
      </c>
      <c r="N300" s="36"/>
      <c r="O300" s="3"/>
    </row>
    <row r="301">
      <c r="A301" s="36" t="s">
        <v>20551</v>
      </c>
      <c r="B301" s="40">
        <v>46043.46716435185</v>
      </c>
      <c r="C301" s="36" t="s">
        <v>19576</v>
      </c>
      <c r="D301" s="41" t="s">
        <v>19577</v>
      </c>
      <c r="E301" s="36" t="s">
        <v>20547</v>
      </c>
      <c r="F301" s="41" t="s">
        <v>16278</v>
      </c>
      <c r="G301" s="36"/>
      <c r="H301" s="36"/>
      <c r="I301" s="36" t="s">
        <v>20552</v>
      </c>
      <c r="J301" s="36" t="s">
        <v>20553</v>
      </c>
      <c r="K301" s="36" t="s">
        <v>365</v>
      </c>
      <c r="L301" s="36" t="s">
        <v>365</v>
      </c>
      <c r="M301" s="36" t="s">
        <v>366</v>
      </c>
      <c r="N301" s="36"/>
      <c r="O301" s="3"/>
    </row>
    <row r="302">
      <c r="A302" s="36" t="s">
        <v>20554</v>
      </c>
      <c r="B302" s="40">
        <v>46042.47201388889</v>
      </c>
      <c r="C302" s="36" t="s">
        <v>20555</v>
      </c>
      <c r="D302" s="41" t="s">
        <v>20556</v>
      </c>
      <c r="E302" s="36" t="s">
        <v>19576</v>
      </c>
      <c r="F302" s="41" t="s">
        <v>19577</v>
      </c>
      <c r="G302" s="36"/>
      <c r="H302" s="36"/>
      <c r="I302" s="36" t="s">
        <v>20557</v>
      </c>
      <c r="J302" s="36" t="s">
        <v>19814</v>
      </c>
      <c r="K302" s="36" t="s">
        <v>373</v>
      </c>
      <c r="L302" s="36" t="s">
        <v>373</v>
      </c>
      <c r="M302" s="36" t="s">
        <v>617</v>
      </c>
      <c r="N302" s="36"/>
      <c r="O302" s="3"/>
    </row>
    <row r="303">
      <c r="A303" s="36" t="s">
        <v>20558</v>
      </c>
      <c r="B303" s="40">
        <v>46041.53125</v>
      </c>
      <c r="C303" s="36" t="s">
        <v>20559</v>
      </c>
      <c r="D303" s="41" t="s">
        <v>16278</v>
      </c>
      <c r="E303" s="36" t="s">
        <v>14684</v>
      </c>
      <c r="F303" s="41" t="s">
        <v>19577</v>
      </c>
      <c r="G303" s="36"/>
      <c r="H303" s="36"/>
      <c r="I303" s="36" t="s">
        <v>20560</v>
      </c>
      <c r="J303" s="36" t="s">
        <v>20561</v>
      </c>
      <c r="K303" s="36" t="s">
        <v>365</v>
      </c>
      <c r="L303" s="36" t="s">
        <v>365</v>
      </c>
      <c r="M303" s="36" t="s">
        <v>366</v>
      </c>
      <c r="N303" s="36"/>
      <c r="O303" s="3"/>
    </row>
    <row r="304">
      <c r="A304" s="36" t="s">
        <v>20562</v>
      </c>
      <c r="B304" s="40">
        <v>46041.397511574076</v>
      </c>
      <c r="C304" s="36" t="s">
        <v>20555</v>
      </c>
      <c r="D304" s="41" t="s">
        <v>20556</v>
      </c>
      <c r="E304" s="36" t="s">
        <v>19576</v>
      </c>
      <c r="F304" s="41" t="s">
        <v>19577</v>
      </c>
      <c r="G304" s="36"/>
      <c r="H304" s="36"/>
      <c r="I304" s="36" t="s">
        <v>20557</v>
      </c>
      <c r="J304" s="36"/>
      <c r="K304" s="36" t="s">
        <v>373</v>
      </c>
      <c r="L304" s="36" t="s">
        <v>373</v>
      </c>
      <c r="M304" s="36" t="s">
        <v>617</v>
      </c>
      <c r="N304" s="36"/>
      <c r="O304" s="3"/>
    </row>
    <row r="305">
      <c r="A305" s="36" t="s">
        <v>20563</v>
      </c>
      <c r="B305" s="40">
        <v>46041.34313657407</v>
      </c>
      <c r="C305" s="36" t="s">
        <v>20564</v>
      </c>
      <c r="D305" s="41" t="s">
        <v>20556</v>
      </c>
      <c r="E305" s="36" t="s">
        <v>19576</v>
      </c>
      <c r="F305" s="41" t="s">
        <v>19577</v>
      </c>
      <c r="G305" s="36"/>
      <c r="H305" s="36"/>
      <c r="I305" s="36" t="s">
        <v>20565</v>
      </c>
      <c r="J305" s="36" t="s">
        <v>19814</v>
      </c>
      <c r="K305" s="36" t="s">
        <v>373</v>
      </c>
      <c r="L305" s="36" t="s">
        <v>373</v>
      </c>
      <c r="M305" s="36" t="s">
        <v>617</v>
      </c>
      <c r="N305" s="36"/>
      <c r="O305" s="3"/>
    </row>
    <row r="306">
      <c r="A306" s="36" t="s">
        <v>20566</v>
      </c>
      <c r="B306" s="40">
        <v>46041.28534722222</v>
      </c>
      <c r="C306" s="36" t="s">
        <v>20559</v>
      </c>
      <c r="D306" s="41" t="s">
        <v>16278</v>
      </c>
      <c r="E306" s="36" t="s">
        <v>14684</v>
      </c>
      <c r="F306" s="41" t="s">
        <v>19577</v>
      </c>
      <c r="G306" s="36"/>
      <c r="H306" s="36"/>
      <c r="I306" s="36" t="s">
        <v>20567</v>
      </c>
      <c r="J306" s="36" t="s">
        <v>20568</v>
      </c>
      <c r="K306" s="36" t="s">
        <v>365</v>
      </c>
      <c r="L306" s="36" t="s">
        <v>365</v>
      </c>
      <c r="M306" s="36" t="s">
        <v>366</v>
      </c>
      <c r="N306" s="36"/>
      <c r="O306" s="3"/>
    </row>
    <row r="307">
      <c r="A307" s="36" t="s">
        <v>20569</v>
      </c>
      <c r="B307" s="40">
        <v>46038.54305555555</v>
      </c>
      <c r="C307" s="36" t="s">
        <v>19576</v>
      </c>
      <c r="D307" s="41" t="s">
        <v>19577</v>
      </c>
      <c r="E307" s="36" t="s">
        <v>20570</v>
      </c>
      <c r="F307" s="41" t="s">
        <v>20556</v>
      </c>
      <c r="G307" s="36" t="s">
        <v>19584</v>
      </c>
      <c r="H307" s="41" t="s">
        <v>19577</v>
      </c>
      <c r="I307" s="36" t="s">
        <v>20571</v>
      </c>
      <c r="J307" s="36" t="s">
        <v>20572</v>
      </c>
      <c r="K307" s="36" t="s">
        <v>373</v>
      </c>
      <c r="L307" s="36" t="s">
        <v>373</v>
      </c>
      <c r="M307" s="36" t="s">
        <v>617</v>
      </c>
      <c r="N307" s="36"/>
      <c r="O307" s="3"/>
    </row>
    <row r="308">
      <c r="A308" s="36" t="s">
        <v>20573</v>
      </c>
      <c r="B308" s="40">
        <v>46038.53119212963</v>
      </c>
      <c r="C308" s="36" t="s">
        <v>20574</v>
      </c>
      <c r="D308" s="41" t="s">
        <v>16278</v>
      </c>
      <c r="E308" s="36" t="s">
        <v>14684</v>
      </c>
      <c r="F308" s="41" t="s">
        <v>19577</v>
      </c>
      <c r="G308" s="36"/>
      <c r="H308" s="36"/>
      <c r="I308" s="36" t="s">
        <v>20575</v>
      </c>
      <c r="J308" s="36" t="s">
        <v>20576</v>
      </c>
      <c r="K308" s="36" t="s">
        <v>365</v>
      </c>
      <c r="L308" s="36" t="s">
        <v>365</v>
      </c>
      <c r="M308" s="36" t="s">
        <v>366</v>
      </c>
      <c r="N308" s="36"/>
      <c r="O308" s="3"/>
    </row>
    <row r="309">
      <c r="A309" s="36" t="s">
        <v>20577</v>
      </c>
      <c r="B309" s="40">
        <v>46038.524733796294</v>
      </c>
      <c r="C309" s="36" t="s">
        <v>20547</v>
      </c>
      <c r="D309" s="41" t="s">
        <v>16278</v>
      </c>
      <c r="E309" s="36" t="s">
        <v>14684</v>
      </c>
      <c r="F309" s="41" t="s">
        <v>19577</v>
      </c>
      <c r="G309" s="36"/>
      <c r="H309" s="36"/>
      <c r="I309" s="36" t="s">
        <v>20575</v>
      </c>
      <c r="J309" s="36" t="s">
        <v>20578</v>
      </c>
      <c r="K309" s="36" t="s">
        <v>365</v>
      </c>
      <c r="L309" s="36" t="s">
        <v>365</v>
      </c>
      <c r="M309" s="36" t="s">
        <v>366</v>
      </c>
      <c r="N309" s="36"/>
      <c r="O309" s="3"/>
    </row>
    <row r="310">
      <c r="A310" s="36" t="s">
        <v>20579</v>
      </c>
      <c r="B310" s="40">
        <v>46038.51513888889</v>
      </c>
      <c r="C310" s="36" t="s">
        <v>19576</v>
      </c>
      <c r="D310" s="41" t="s">
        <v>19577</v>
      </c>
      <c r="E310" s="36" t="s">
        <v>20580</v>
      </c>
      <c r="F310" s="41" t="s">
        <v>16202</v>
      </c>
      <c r="G310" s="36"/>
      <c r="H310" s="36"/>
      <c r="I310" s="36" t="s">
        <v>20581</v>
      </c>
      <c r="J310" s="36" t="s">
        <v>20582</v>
      </c>
      <c r="K310" s="36" t="s">
        <v>137</v>
      </c>
      <c r="L310" s="36" t="s">
        <v>137</v>
      </c>
      <c r="M310" s="36" t="s">
        <v>138</v>
      </c>
      <c r="N310" s="36"/>
      <c r="O310" s="3"/>
    </row>
    <row r="311">
      <c r="A311" s="36" t="s">
        <v>20583</v>
      </c>
      <c r="B311" s="40">
        <v>46038.53259259259</v>
      </c>
      <c r="C311" s="36" t="s">
        <v>20580</v>
      </c>
      <c r="D311" s="41" t="s">
        <v>16202</v>
      </c>
      <c r="E311" s="36" t="s">
        <v>19576</v>
      </c>
      <c r="F311" s="41" t="s">
        <v>19577</v>
      </c>
      <c r="G311" s="36"/>
      <c r="H311" s="36"/>
      <c r="I311" s="36" t="s">
        <v>20584</v>
      </c>
      <c r="J311" s="36" t="s">
        <v>20585</v>
      </c>
      <c r="K311" s="36" t="s">
        <v>137</v>
      </c>
      <c r="L311" s="36" t="s">
        <v>137</v>
      </c>
      <c r="M311" s="36" t="s">
        <v>138</v>
      </c>
      <c r="N311" s="36"/>
      <c r="O311" s="3"/>
    </row>
    <row r="312">
      <c r="A312" s="36" t="s">
        <v>20586</v>
      </c>
      <c r="B312" s="40">
        <v>46038.53717592593</v>
      </c>
      <c r="C312" s="36" t="s">
        <v>19576</v>
      </c>
      <c r="D312" s="41" t="s">
        <v>19577</v>
      </c>
      <c r="E312" s="36" t="s">
        <v>20580</v>
      </c>
      <c r="F312" s="41" t="s">
        <v>16202</v>
      </c>
      <c r="G312" s="36"/>
      <c r="H312" s="36"/>
      <c r="I312" s="36" t="s">
        <v>20587</v>
      </c>
      <c r="J312" s="36" t="s">
        <v>20588</v>
      </c>
      <c r="K312" s="36" t="s">
        <v>137</v>
      </c>
      <c r="L312" s="36" t="s">
        <v>137</v>
      </c>
      <c r="M312" s="36" t="s">
        <v>138</v>
      </c>
      <c r="N312" s="36"/>
      <c r="O312" s="3"/>
    </row>
    <row r="313">
      <c r="A313" s="36" t="s">
        <v>20589</v>
      </c>
      <c r="B313" s="40">
        <v>46038.50885416666</v>
      </c>
      <c r="C313" s="36" t="s">
        <v>19576</v>
      </c>
      <c r="D313" s="41" t="s">
        <v>19577</v>
      </c>
      <c r="E313" s="36" t="s">
        <v>20590</v>
      </c>
      <c r="F313" s="41" t="s">
        <v>16278</v>
      </c>
      <c r="G313" s="36" t="s">
        <v>19584</v>
      </c>
      <c r="H313" s="41" t="s">
        <v>19577</v>
      </c>
      <c r="I313" s="36" t="s">
        <v>20591</v>
      </c>
      <c r="J313" s="36" t="s">
        <v>20592</v>
      </c>
      <c r="K313" s="36" t="s">
        <v>365</v>
      </c>
      <c r="L313" s="36" t="s">
        <v>365</v>
      </c>
      <c r="M313" s="36" t="s">
        <v>366</v>
      </c>
      <c r="N313" s="36"/>
      <c r="O313" s="3"/>
    </row>
    <row r="314">
      <c r="A314" s="36" t="s">
        <v>20593</v>
      </c>
      <c r="B314" s="40">
        <v>46038.5262037037</v>
      </c>
      <c r="C314" s="36" t="s">
        <v>20547</v>
      </c>
      <c r="D314" s="41" t="s">
        <v>16278</v>
      </c>
      <c r="E314" s="36" t="s">
        <v>19576</v>
      </c>
      <c r="F314" s="41" t="s">
        <v>19577</v>
      </c>
      <c r="G314" s="36" t="s">
        <v>20594</v>
      </c>
      <c r="H314" s="36" t="s">
        <v>20595</v>
      </c>
      <c r="I314" s="36" t="s">
        <v>20596</v>
      </c>
      <c r="J314" s="36" t="s">
        <v>20597</v>
      </c>
      <c r="K314" s="36" t="s">
        <v>365</v>
      </c>
      <c r="L314" s="36" t="s">
        <v>365</v>
      </c>
      <c r="M314" s="36" t="s">
        <v>366</v>
      </c>
      <c r="N314" s="36"/>
      <c r="O314" s="3"/>
    </row>
    <row r="315">
      <c r="A315" s="36" t="s">
        <v>20598</v>
      </c>
      <c r="B315" s="40">
        <v>46037.38104166667</v>
      </c>
      <c r="C315" s="36" t="s">
        <v>20547</v>
      </c>
      <c r="D315" s="41" t="s">
        <v>16278</v>
      </c>
      <c r="E315" s="36" t="s">
        <v>14684</v>
      </c>
      <c r="F315" s="41" t="s">
        <v>19577</v>
      </c>
      <c r="G315" s="36"/>
      <c r="H315" s="36"/>
      <c r="I315" s="36" t="s">
        <v>20599</v>
      </c>
      <c r="J315" s="36" t="s">
        <v>20600</v>
      </c>
      <c r="K315" s="36" t="s">
        <v>365</v>
      </c>
      <c r="L315" s="36" t="s">
        <v>365</v>
      </c>
      <c r="M315" s="36" t="s">
        <v>366</v>
      </c>
      <c r="N315" s="36"/>
      <c r="O315" s="3"/>
    </row>
    <row r="316">
      <c r="A316" s="36" t="s">
        <v>20601</v>
      </c>
      <c r="B316" s="40">
        <v>46036.38550925926</v>
      </c>
      <c r="C316" s="36" t="s">
        <v>19615</v>
      </c>
      <c r="D316" s="41" t="s">
        <v>19577</v>
      </c>
      <c r="E316" s="36" t="s">
        <v>20602</v>
      </c>
      <c r="F316" s="36" t="s">
        <v>20549</v>
      </c>
      <c r="G316" s="36"/>
      <c r="H316" s="36"/>
      <c r="I316" s="36" t="s">
        <v>20603</v>
      </c>
      <c r="J316" s="36" t="s">
        <v>20604</v>
      </c>
      <c r="K316" s="36" t="s">
        <v>365</v>
      </c>
      <c r="L316" s="36" t="s">
        <v>365</v>
      </c>
      <c r="M316" s="36" t="s">
        <v>366</v>
      </c>
      <c r="N316" s="36"/>
      <c r="O316" s="3"/>
    </row>
    <row r="317">
      <c r="A317" s="36" t="s">
        <v>20605</v>
      </c>
      <c r="B317" s="40">
        <v>46036.38550925926</v>
      </c>
      <c r="C317" s="36" t="s">
        <v>19615</v>
      </c>
      <c r="D317" s="41" t="s">
        <v>19577</v>
      </c>
      <c r="E317" s="36" t="s">
        <v>20606</v>
      </c>
      <c r="F317" s="36" t="s">
        <v>20549</v>
      </c>
      <c r="G317" s="36"/>
      <c r="H317" s="36"/>
      <c r="I317" s="36" t="s">
        <v>20603</v>
      </c>
      <c r="J317" s="36" t="s">
        <v>20607</v>
      </c>
      <c r="K317" s="36" t="s">
        <v>365</v>
      </c>
      <c r="L317" s="36" t="s">
        <v>365</v>
      </c>
      <c r="M317" s="36" t="s">
        <v>366</v>
      </c>
      <c r="N317" s="36"/>
      <c r="O317" s="3"/>
    </row>
    <row r="318">
      <c r="A318" s="36" t="s">
        <v>20608</v>
      </c>
      <c r="B318" s="40">
        <v>46036.36960648149</v>
      </c>
      <c r="C318" s="36" t="s">
        <v>19584</v>
      </c>
      <c r="D318" s="41" t="s">
        <v>19577</v>
      </c>
      <c r="E318" s="36" t="s">
        <v>20609</v>
      </c>
      <c r="F318" s="41" t="s">
        <v>20610</v>
      </c>
      <c r="G318" s="36" t="s">
        <v>19576</v>
      </c>
      <c r="H318" s="41" t="s">
        <v>19577</v>
      </c>
      <c r="I318" s="36" t="s">
        <v>20611</v>
      </c>
      <c r="J318" s="36" t="s">
        <v>20612</v>
      </c>
      <c r="K318" s="36" t="s">
        <v>350</v>
      </c>
      <c r="L318" s="36" t="s">
        <v>350</v>
      </c>
      <c r="M318" s="36" t="s">
        <v>661</v>
      </c>
      <c r="N318" s="36"/>
      <c r="O318" s="3"/>
    </row>
    <row r="319">
      <c r="A319" s="36" t="s">
        <v>20613</v>
      </c>
      <c r="B319" s="40">
        <v>46035.527245370366</v>
      </c>
      <c r="C319" s="36" t="s">
        <v>20580</v>
      </c>
      <c r="D319" s="41" t="s">
        <v>16202</v>
      </c>
      <c r="E319" s="36" t="s">
        <v>20614</v>
      </c>
      <c r="F319" s="41" t="s">
        <v>19577</v>
      </c>
      <c r="G319" s="36" t="s">
        <v>20615</v>
      </c>
      <c r="H319" s="41" t="s">
        <v>19577</v>
      </c>
      <c r="I319" s="36" t="s">
        <v>20616</v>
      </c>
      <c r="J319" s="36" t="s">
        <v>20617</v>
      </c>
      <c r="K319" s="36" t="s">
        <v>137</v>
      </c>
      <c r="L319" s="36" t="s">
        <v>137</v>
      </c>
      <c r="M319" s="36" t="s">
        <v>138</v>
      </c>
      <c r="N319" s="36"/>
      <c r="O319" s="3"/>
    </row>
    <row r="320">
      <c r="A320" s="36" t="s">
        <v>20618</v>
      </c>
      <c r="B320" s="40">
        <v>46035.536828703705</v>
      </c>
      <c r="C320" s="36" t="s">
        <v>19576</v>
      </c>
      <c r="D320" s="41" t="s">
        <v>19577</v>
      </c>
      <c r="E320" s="36" t="s">
        <v>20580</v>
      </c>
      <c r="F320" s="41" t="s">
        <v>16202</v>
      </c>
      <c r="G320" s="36" t="s">
        <v>20615</v>
      </c>
      <c r="H320" s="41" t="s">
        <v>19577</v>
      </c>
      <c r="I320" s="36" t="s">
        <v>20619</v>
      </c>
      <c r="J320" s="36" t="s">
        <v>20620</v>
      </c>
      <c r="K320" s="36" t="s">
        <v>137</v>
      </c>
      <c r="L320" s="36" t="s">
        <v>137</v>
      </c>
      <c r="M320" s="36" t="s">
        <v>138</v>
      </c>
      <c r="N320" s="36"/>
      <c r="O320" s="3"/>
    </row>
    <row r="321">
      <c r="A321" s="36" t="s">
        <v>20621</v>
      </c>
      <c r="B321" s="40">
        <v>46030.64765046297</v>
      </c>
      <c r="C321" s="36" t="s">
        <v>19576</v>
      </c>
      <c r="D321" s="41" t="s">
        <v>19577</v>
      </c>
      <c r="E321" s="36" t="s">
        <v>20590</v>
      </c>
      <c r="F321" s="41" t="s">
        <v>16278</v>
      </c>
      <c r="G321" s="36" t="s">
        <v>19584</v>
      </c>
      <c r="H321" s="41" t="s">
        <v>19577</v>
      </c>
      <c r="I321" s="36" t="s">
        <v>20622</v>
      </c>
      <c r="J321" s="36" t="s">
        <v>20623</v>
      </c>
      <c r="K321" s="36" t="s">
        <v>365</v>
      </c>
      <c r="L321" s="36" t="s">
        <v>365</v>
      </c>
      <c r="M321" s="36" t="s">
        <v>366</v>
      </c>
      <c r="N321" s="36"/>
      <c r="O321" s="3"/>
    </row>
    <row r="322">
      <c r="A322" s="36" t="s">
        <v>20624</v>
      </c>
      <c r="B322" s="40">
        <v>46031.604108796295</v>
      </c>
      <c r="C322" s="36" t="s">
        <v>20547</v>
      </c>
      <c r="D322" s="41" t="s">
        <v>16278</v>
      </c>
      <c r="E322" s="36" t="s">
        <v>19576</v>
      </c>
      <c r="F322" s="41" t="s">
        <v>19577</v>
      </c>
      <c r="G322" s="36" t="s">
        <v>20594</v>
      </c>
      <c r="H322" s="36" t="s">
        <v>20595</v>
      </c>
      <c r="I322" s="36" t="s">
        <v>20625</v>
      </c>
      <c r="J322" s="36" t="s">
        <v>20626</v>
      </c>
      <c r="K322" s="36" t="s">
        <v>365</v>
      </c>
      <c r="L322" s="36" t="s">
        <v>365</v>
      </c>
      <c r="M322" s="36" t="s">
        <v>366</v>
      </c>
      <c r="N322" s="36"/>
      <c r="O322" s="3"/>
    </row>
    <row r="323">
      <c r="A323" s="36" t="s">
        <v>20627</v>
      </c>
      <c r="B323" s="40">
        <v>46031.60822916667</v>
      </c>
      <c r="C323" s="36" t="s">
        <v>19576</v>
      </c>
      <c r="D323" s="41" t="s">
        <v>19577</v>
      </c>
      <c r="E323" s="36" t="s">
        <v>20628</v>
      </c>
      <c r="F323" s="36" t="s">
        <v>20595</v>
      </c>
      <c r="G323" s="36" t="s">
        <v>20594</v>
      </c>
      <c r="H323" s="36" t="s">
        <v>20595</v>
      </c>
      <c r="I323" s="36" t="s">
        <v>20625</v>
      </c>
      <c r="J323" s="36" t="s">
        <v>20629</v>
      </c>
      <c r="K323" s="36" t="s">
        <v>365</v>
      </c>
      <c r="L323" s="36" t="s">
        <v>365</v>
      </c>
      <c r="M323" s="36" t="s">
        <v>366</v>
      </c>
      <c r="N323" s="36"/>
      <c r="O323" s="3"/>
    </row>
    <row r="324">
      <c r="A324" s="36" t="s">
        <v>20630</v>
      </c>
      <c r="B324" s="40">
        <v>46031.60865740741</v>
      </c>
      <c r="C324" s="36" t="s">
        <v>19715</v>
      </c>
      <c r="D324" s="41" t="s">
        <v>19577</v>
      </c>
      <c r="E324" s="36" t="s">
        <v>14684</v>
      </c>
      <c r="F324" s="41" t="s">
        <v>19577</v>
      </c>
      <c r="G324" s="36" t="s">
        <v>20631</v>
      </c>
      <c r="H324" s="36" t="s">
        <v>20595</v>
      </c>
      <c r="I324" s="36" t="s">
        <v>20632</v>
      </c>
      <c r="J324" s="36" t="s">
        <v>20633</v>
      </c>
      <c r="K324" s="36" t="s">
        <v>365</v>
      </c>
      <c r="L324" s="36" t="s">
        <v>365</v>
      </c>
      <c r="M324" s="36" t="s">
        <v>366</v>
      </c>
      <c r="N324" s="36"/>
      <c r="O324" s="3"/>
    </row>
    <row r="325">
      <c r="A325" s="36" t="s">
        <v>20634</v>
      </c>
      <c r="B325" s="40">
        <v>46034.18366898148</v>
      </c>
      <c r="C325" s="36" t="s">
        <v>20635</v>
      </c>
      <c r="D325" s="41" t="s">
        <v>19577</v>
      </c>
      <c r="E325" s="36" t="s">
        <v>14684</v>
      </c>
      <c r="F325" s="41" t="s">
        <v>19577</v>
      </c>
      <c r="G325" s="36" t="s">
        <v>20636</v>
      </c>
      <c r="H325" s="36" t="s">
        <v>20595</v>
      </c>
      <c r="I325" s="36" t="s">
        <v>20632</v>
      </c>
      <c r="J325" s="36" t="s">
        <v>20637</v>
      </c>
      <c r="K325" s="36" t="s">
        <v>365</v>
      </c>
      <c r="L325" s="36" t="s">
        <v>365</v>
      </c>
      <c r="M325" s="36" t="s">
        <v>366</v>
      </c>
      <c r="N325" s="36"/>
      <c r="O325" s="3"/>
    </row>
    <row r="326">
      <c r="A326" s="36" t="s">
        <v>20638</v>
      </c>
      <c r="B326" s="40">
        <v>46034.183703703704</v>
      </c>
      <c r="C326" s="36" t="s">
        <v>20635</v>
      </c>
      <c r="D326" s="41" t="s">
        <v>19577</v>
      </c>
      <c r="E326" s="36" t="s">
        <v>14684</v>
      </c>
      <c r="F326" s="41" t="s">
        <v>19577</v>
      </c>
      <c r="G326" s="36" t="s">
        <v>20631</v>
      </c>
      <c r="H326" s="36" t="s">
        <v>20595</v>
      </c>
      <c r="I326" s="36" t="s">
        <v>20632</v>
      </c>
      <c r="J326" s="36" t="s">
        <v>20639</v>
      </c>
      <c r="K326" s="36" t="s">
        <v>365</v>
      </c>
      <c r="L326" s="36" t="s">
        <v>365</v>
      </c>
      <c r="M326" s="36" t="s">
        <v>366</v>
      </c>
      <c r="N326" s="36"/>
      <c r="O326" s="3"/>
    </row>
    <row r="327">
      <c r="A327" s="36" t="s">
        <v>20640</v>
      </c>
      <c r="B327" s="40">
        <v>46036.61857638889</v>
      </c>
      <c r="C327" s="36" t="s">
        <v>20547</v>
      </c>
      <c r="D327" s="41" t="s">
        <v>16278</v>
      </c>
      <c r="E327" s="36" t="s">
        <v>20635</v>
      </c>
      <c r="F327" s="41" t="s">
        <v>19577</v>
      </c>
      <c r="G327" s="36" t="s">
        <v>20641</v>
      </c>
      <c r="H327" s="36" t="s">
        <v>20549</v>
      </c>
      <c r="I327" s="36" t="s">
        <v>20632</v>
      </c>
      <c r="J327" s="36" t="s">
        <v>20642</v>
      </c>
      <c r="K327" s="36" t="s">
        <v>365</v>
      </c>
      <c r="L327" s="36" t="s">
        <v>365</v>
      </c>
      <c r="M327" s="36" t="s">
        <v>366</v>
      </c>
      <c r="N327" s="36"/>
      <c r="O327" s="3"/>
    </row>
    <row r="328">
      <c r="A328" s="36" t="s">
        <v>20643</v>
      </c>
      <c r="B328" s="40">
        <v>46042.47460648148</v>
      </c>
      <c r="C328" s="36" t="s">
        <v>20635</v>
      </c>
      <c r="D328" s="41" t="s">
        <v>19577</v>
      </c>
      <c r="E328" s="36" t="s">
        <v>16277</v>
      </c>
      <c r="F328" s="41" t="s">
        <v>16278</v>
      </c>
      <c r="G328" s="36" t="s">
        <v>20644</v>
      </c>
      <c r="H328" s="36" t="s">
        <v>20595</v>
      </c>
      <c r="I328" s="36" t="s">
        <v>20632</v>
      </c>
      <c r="J328" s="36" t="s">
        <v>20645</v>
      </c>
      <c r="K328" s="36" t="s">
        <v>365</v>
      </c>
      <c r="L328" s="36" t="s">
        <v>365</v>
      </c>
      <c r="M328" s="36" t="s">
        <v>366</v>
      </c>
      <c r="N328" s="36"/>
      <c r="O328" s="3"/>
    </row>
    <row r="329">
      <c r="A329" s="36" t="s">
        <v>20646</v>
      </c>
      <c r="B329" s="40">
        <v>46042.4747337963</v>
      </c>
      <c r="C329" s="36" t="s">
        <v>20635</v>
      </c>
      <c r="D329" s="41" t="s">
        <v>19577</v>
      </c>
      <c r="E329" s="36" t="s">
        <v>14684</v>
      </c>
      <c r="F329" s="41" t="s">
        <v>19577</v>
      </c>
      <c r="G329" s="36" t="s">
        <v>20631</v>
      </c>
      <c r="H329" s="36" t="s">
        <v>20595</v>
      </c>
      <c r="I329" s="36" t="s">
        <v>20632</v>
      </c>
      <c r="J329" s="36" t="s">
        <v>20647</v>
      </c>
      <c r="K329" s="36" t="s">
        <v>365</v>
      </c>
      <c r="L329" s="36" t="s">
        <v>365</v>
      </c>
      <c r="M329" s="36" t="s">
        <v>366</v>
      </c>
      <c r="N329" s="36"/>
      <c r="O329" s="3"/>
    </row>
    <row r="330">
      <c r="A330" s="36" t="s">
        <v>20648</v>
      </c>
      <c r="B330" s="40">
        <v>46029.593576388885</v>
      </c>
      <c r="C330" s="36" t="s">
        <v>20547</v>
      </c>
      <c r="D330" s="41" t="s">
        <v>16278</v>
      </c>
      <c r="E330" s="36" t="s">
        <v>14684</v>
      </c>
      <c r="F330" s="41" t="s">
        <v>19577</v>
      </c>
      <c r="G330" s="36"/>
      <c r="H330" s="36"/>
      <c r="I330" s="36" t="s">
        <v>20649</v>
      </c>
      <c r="J330" s="36" t="s">
        <v>20650</v>
      </c>
      <c r="K330" s="36" t="s">
        <v>365</v>
      </c>
      <c r="L330" s="36" t="s">
        <v>365</v>
      </c>
      <c r="M330" s="36" t="s">
        <v>366</v>
      </c>
      <c r="N330" s="36"/>
      <c r="O330" s="3"/>
    </row>
    <row r="331">
      <c r="A331" s="36" t="s">
        <v>20651</v>
      </c>
      <c r="B331" s="40">
        <v>46028.581238425926</v>
      </c>
      <c r="C331" s="36" t="s">
        <v>20580</v>
      </c>
      <c r="D331" s="41" t="s">
        <v>16202</v>
      </c>
      <c r="E331" s="36" t="s">
        <v>20652</v>
      </c>
      <c r="F331" s="36" t="s">
        <v>20653</v>
      </c>
      <c r="G331" s="36" t="s">
        <v>20654</v>
      </c>
      <c r="H331" s="41" t="s">
        <v>16202</v>
      </c>
      <c r="I331" s="36" t="s">
        <v>20655</v>
      </c>
      <c r="J331" s="42" t="s">
        <v>20656</v>
      </c>
      <c r="K331" s="36" t="s">
        <v>137</v>
      </c>
      <c r="L331" s="36" t="s">
        <v>137</v>
      </c>
      <c r="M331" s="36" t="s">
        <v>138</v>
      </c>
      <c r="N331" s="36"/>
      <c r="O331" s="3"/>
    </row>
    <row r="332">
      <c r="A332" s="36" t="s">
        <v>20657</v>
      </c>
      <c r="B332" s="40">
        <v>46028.582824074074</v>
      </c>
      <c r="C332" s="36" t="s">
        <v>20373</v>
      </c>
      <c r="D332" s="41" t="s">
        <v>19577</v>
      </c>
      <c r="E332" s="36" t="s">
        <v>20580</v>
      </c>
      <c r="F332" s="41" t="s">
        <v>16202</v>
      </c>
      <c r="G332" s="36" t="s">
        <v>20658</v>
      </c>
      <c r="H332" s="36" t="s">
        <v>20653</v>
      </c>
      <c r="I332" s="36" t="s">
        <v>20659</v>
      </c>
      <c r="J332" s="36" t="s">
        <v>20660</v>
      </c>
      <c r="K332" s="36" t="s">
        <v>137</v>
      </c>
      <c r="L332" s="36" t="s">
        <v>137</v>
      </c>
      <c r="M332" s="36" t="s">
        <v>138</v>
      </c>
      <c r="N332" s="36"/>
      <c r="O332" s="3"/>
    </row>
    <row r="333">
      <c r="A333" s="36" t="s">
        <v>20661</v>
      </c>
      <c r="B333" s="40">
        <v>46028.63741898148</v>
      </c>
      <c r="C333" s="36" t="s">
        <v>20580</v>
      </c>
      <c r="D333" s="41" t="s">
        <v>16202</v>
      </c>
      <c r="E333" s="36" t="s">
        <v>20662</v>
      </c>
      <c r="F333" s="36" t="s">
        <v>20663</v>
      </c>
      <c r="G333" s="36" t="s">
        <v>20658</v>
      </c>
      <c r="H333" s="36" t="s">
        <v>20653</v>
      </c>
      <c r="I333" s="36" t="s">
        <v>20655</v>
      </c>
      <c r="J333" s="36" t="s">
        <v>20664</v>
      </c>
      <c r="K333" s="36" t="s">
        <v>137</v>
      </c>
      <c r="L333" s="36" t="s">
        <v>137</v>
      </c>
      <c r="M333" s="36" t="s">
        <v>138</v>
      </c>
      <c r="N333" s="36"/>
      <c r="O333" s="3"/>
    </row>
    <row r="334">
      <c r="A334" s="36" t="s">
        <v>20665</v>
      </c>
      <c r="B334" s="40">
        <v>46029.32947916667</v>
      </c>
      <c r="C334" s="36" t="s">
        <v>20666</v>
      </c>
      <c r="D334" s="41" t="s">
        <v>16202</v>
      </c>
      <c r="E334" s="36" t="s">
        <v>20667</v>
      </c>
      <c r="F334" s="36" t="s">
        <v>20653</v>
      </c>
      <c r="G334" s="36" t="s">
        <v>20668</v>
      </c>
      <c r="H334" s="36" t="s">
        <v>20663</v>
      </c>
      <c r="I334" s="36" t="s">
        <v>20655</v>
      </c>
      <c r="J334" s="36" t="s">
        <v>20669</v>
      </c>
      <c r="K334" s="36" t="s">
        <v>137</v>
      </c>
      <c r="L334" s="36" t="s">
        <v>137</v>
      </c>
      <c r="M334" s="36" t="s">
        <v>138</v>
      </c>
      <c r="N334" s="36"/>
      <c r="O334" s="3"/>
    </row>
    <row r="335">
      <c r="A335" s="36" t="s">
        <v>20670</v>
      </c>
      <c r="B335" s="40">
        <v>46029.33106481482</v>
      </c>
      <c r="C335" s="36" t="s">
        <v>20373</v>
      </c>
      <c r="D335" s="41" t="s">
        <v>19577</v>
      </c>
      <c r="E335" s="36" t="s">
        <v>20666</v>
      </c>
      <c r="F335" s="41" t="s">
        <v>16202</v>
      </c>
      <c r="G335" s="36" t="s">
        <v>20671</v>
      </c>
      <c r="H335" s="36" t="s">
        <v>20653</v>
      </c>
      <c r="I335" s="36" t="s">
        <v>20659</v>
      </c>
      <c r="J335" s="36" t="s">
        <v>20672</v>
      </c>
      <c r="K335" s="36" t="s">
        <v>137</v>
      </c>
      <c r="L335" s="36" t="s">
        <v>137</v>
      </c>
      <c r="M335" s="36" t="s">
        <v>138</v>
      </c>
      <c r="N335" s="36"/>
      <c r="O335" s="3"/>
    </row>
    <row r="336">
      <c r="A336" s="36" t="s">
        <v>20673</v>
      </c>
      <c r="B336" s="40">
        <v>46030.43834490741</v>
      </c>
      <c r="C336" s="36" t="s">
        <v>20674</v>
      </c>
      <c r="D336" s="41" t="s">
        <v>19577</v>
      </c>
      <c r="E336" s="36" t="s">
        <v>20675</v>
      </c>
      <c r="F336" s="41" t="s">
        <v>16202</v>
      </c>
      <c r="G336" s="36" t="s">
        <v>20676</v>
      </c>
      <c r="H336" s="36" t="s">
        <v>20653</v>
      </c>
      <c r="I336" s="36" t="s">
        <v>20659</v>
      </c>
      <c r="J336" s="36" t="s">
        <v>20677</v>
      </c>
      <c r="K336" s="36" t="s">
        <v>137</v>
      </c>
      <c r="L336" s="36" t="s">
        <v>137</v>
      </c>
      <c r="M336" s="36" t="s">
        <v>138</v>
      </c>
      <c r="N336" s="36"/>
      <c r="O336" s="3"/>
    </row>
    <row r="337">
      <c r="A337" s="36" t="s">
        <v>20678</v>
      </c>
      <c r="B337" s="40">
        <v>46027.51700231481</v>
      </c>
      <c r="C337" s="36" t="s">
        <v>20574</v>
      </c>
      <c r="D337" s="41" t="s">
        <v>16278</v>
      </c>
      <c r="E337" s="36" t="s">
        <v>20679</v>
      </c>
      <c r="F337" s="36" t="s">
        <v>20595</v>
      </c>
      <c r="G337" s="36"/>
      <c r="H337" s="36"/>
      <c r="I337" s="36" t="s">
        <v>15465</v>
      </c>
      <c r="J337" s="36" t="s">
        <v>20680</v>
      </c>
      <c r="K337" s="36" t="s">
        <v>365</v>
      </c>
      <c r="L337" s="36" t="s">
        <v>365</v>
      </c>
      <c r="M337" s="36" t="s">
        <v>366</v>
      </c>
      <c r="N337" s="36"/>
      <c r="O337" s="3"/>
    </row>
    <row r="338">
      <c r="A338" s="36" t="s">
        <v>20681</v>
      </c>
      <c r="B338" s="40">
        <v>46027.54106481481</v>
      </c>
      <c r="C338" s="36" t="s">
        <v>19576</v>
      </c>
      <c r="D338" s="41" t="s">
        <v>19577</v>
      </c>
      <c r="E338" s="36" t="s">
        <v>20574</v>
      </c>
      <c r="F338" s="41" t="s">
        <v>16278</v>
      </c>
      <c r="G338" s="36" t="s">
        <v>20682</v>
      </c>
      <c r="H338" s="36" t="s">
        <v>20595</v>
      </c>
      <c r="I338" s="36" t="s">
        <v>20683</v>
      </c>
      <c r="J338" s="36" t="s">
        <v>20684</v>
      </c>
      <c r="K338" s="36" t="s">
        <v>365</v>
      </c>
      <c r="L338" s="36" t="s">
        <v>365</v>
      </c>
      <c r="M338" s="36" t="s">
        <v>366</v>
      </c>
      <c r="N338" s="36"/>
      <c r="O338" s="3"/>
    </row>
    <row r="339">
      <c r="A339" s="36" t="s">
        <v>20685</v>
      </c>
      <c r="B339" s="40">
        <v>46027.50002314815</v>
      </c>
      <c r="C339" s="36" t="s">
        <v>19904</v>
      </c>
      <c r="D339" s="41" t="s">
        <v>19905</v>
      </c>
      <c r="E339" s="36" t="s">
        <v>20686</v>
      </c>
      <c r="F339" s="41" t="s">
        <v>16278</v>
      </c>
      <c r="G339" s="36" t="s">
        <v>20687</v>
      </c>
      <c r="H339" s="36" t="s">
        <v>20595</v>
      </c>
      <c r="I339" s="36" t="s">
        <v>19907</v>
      </c>
      <c r="J339" s="36" t="s">
        <v>19908</v>
      </c>
      <c r="K339" s="36" t="s">
        <v>365</v>
      </c>
      <c r="L339" s="36" t="s">
        <v>365</v>
      </c>
      <c r="M339" s="36" t="s">
        <v>366</v>
      </c>
      <c r="N339" s="36"/>
      <c r="O339" s="3"/>
    </row>
    <row r="340">
      <c r="A340" s="36" t="s">
        <v>20688</v>
      </c>
      <c r="B340" s="40">
        <v>46027.33403935185</v>
      </c>
      <c r="C340" s="36" t="s">
        <v>20580</v>
      </c>
      <c r="D340" s="41" t="s">
        <v>16202</v>
      </c>
      <c r="E340" s="36" t="s">
        <v>20689</v>
      </c>
      <c r="F340" s="41" t="s">
        <v>19577</v>
      </c>
      <c r="G340" s="36" t="s">
        <v>20690</v>
      </c>
      <c r="H340" s="36" t="s">
        <v>20663</v>
      </c>
      <c r="I340" s="36" t="s">
        <v>20691</v>
      </c>
      <c r="J340" s="36" t="s">
        <v>20692</v>
      </c>
      <c r="K340" s="36" t="s">
        <v>137</v>
      </c>
      <c r="L340" s="36" t="s">
        <v>137</v>
      </c>
      <c r="M340" s="36" t="s">
        <v>138</v>
      </c>
      <c r="N340" s="36"/>
      <c r="O340" s="3"/>
    </row>
    <row r="341">
      <c r="A341" s="36" t="s">
        <v>20693</v>
      </c>
      <c r="B341" s="40">
        <v>46027.426157407404</v>
      </c>
      <c r="C341" s="36" t="s">
        <v>19576</v>
      </c>
      <c r="D341" s="41" t="s">
        <v>19577</v>
      </c>
      <c r="E341" s="36" t="s">
        <v>20580</v>
      </c>
      <c r="F341" s="41" t="s">
        <v>16202</v>
      </c>
      <c r="G341" s="36" t="s">
        <v>20694</v>
      </c>
      <c r="H341" s="36" t="s">
        <v>20663</v>
      </c>
      <c r="I341" s="36" t="s">
        <v>20695</v>
      </c>
      <c r="J341" s="36" t="s">
        <v>20696</v>
      </c>
      <c r="K341" s="36" t="s">
        <v>137</v>
      </c>
      <c r="L341" s="36" t="s">
        <v>137</v>
      </c>
      <c r="M341" s="36" t="s">
        <v>138</v>
      </c>
      <c r="N341" s="36"/>
      <c r="O341" s="3"/>
    </row>
    <row r="342">
      <c r="A342" s="36" t="s">
        <v>20697</v>
      </c>
      <c r="B342" s="40">
        <v>46029.6937962963</v>
      </c>
      <c r="C342" s="36" t="s">
        <v>20580</v>
      </c>
      <c r="D342" s="41" t="s">
        <v>16202</v>
      </c>
      <c r="E342" s="36" t="s">
        <v>19576</v>
      </c>
      <c r="F342" s="41" t="s">
        <v>19577</v>
      </c>
      <c r="G342" s="36" t="s">
        <v>20694</v>
      </c>
      <c r="H342" s="36" t="s">
        <v>20663</v>
      </c>
      <c r="I342" s="36" t="s">
        <v>20698</v>
      </c>
      <c r="J342" s="36" t="s">
        <v>20699</v>
      </c>
      <c r="K342" s="36" t="s">
        <v>137</v>
      </c>
      <c r="L342" s="36" t="s">
        <v>137</v>
      </c>
      <c r="M342" s="36" t="s">
        <v>138</v>
      </c>
      <c r="N342" s="36"/>
      <c r="O342" s="3"/>
    </row>
    <row r="343">
      <c r="A343" s="36" t="s">
        <v>20700</v>
      </c>
      <c r="B343" s="40">
        <v>46029.82927083333</v>
      </c>
      <c r="C343" s="36" t="s">
        <v>19576</v>
      </c>
      <c r="D343" s="41" t="s">
        <v>19577</v>
      </c>
      <c r="E343" s="36" t="s">
        <v>20580</v>
      </c>
      <c r="F343" s="41" t="s">
        <v>16202</v>
      </c>
      <c r="G343" s="36" t="s">
        <v>20694</v>
      </c>
      <c r="H343" s="36" t="s">
        <v>20663</v>
      </c>
      <c r="I343" s="36" t="s">
        <v>20695</v>
      </c>
      <c r="J343" s="36" t="s">
        <v>20701</v>
      </c>
      <c r="K343" s="36" t="s">
        <v>137</v>
      </c>
      <c r="L343" s="36" t="s">
        <v>137</v>
      </c>
      <c r="M343" s="36" t="s">
        <v>138</v>
      </c>
      <c r="N343" s="36"/>
      <c r="O343" s="3"/>
    </row>
    <row r="344">
      <c r="A344" s="36" t="s">
        <v>20702</v>
      </c>
      <c r="B344" s="40">
        <v>46034.35836805556</v>
      </c>
      <c r="C344" s="36" t="s">
        <v>20580</v>
      </c>
      <c r="D344" s="41" t="s">
        <v>16202</v>
      </c>
      <c r="E344" s="36" t="s">
        <v>19576</v>
      </c>
      <c r="F344" s="41" t="s">
        <v>19577</v>
      </c>
      <c r="G344" s="36" t="s">
        <v>20703</v>
      </c>
      <c r="H344" s="41" t="s">
        <v>19577</v>
      </c>
      <c r="I344" s="36" t="s">
        <v>20698</v>
      </c>
      <c r="J344" s="36" t="s">
        <v>20704</v>
      </c>
      <c r="K344" s="36" t="s">
        <v>137</v>
      </c>
      <c r="L344" s="36" t="s">
        <v>137</v>
      </c>
      <c r="M344" s="36" t="s">
        <v>138</v>
      </c>
      <c r="N344" s="36"/>
      <c r="O344" s="3"/>
    </row>
    <row r="345">
      <c r="A345" s="36" t="s">
        <v>20705</v>
      </c>
      <c r="B345" s="40">
        <v>46034.358715277776</v>
      </c>
      <c r="C345" s="36" t="s">
        <v>19715</v>
      </c>
      <c r="D345" s="41" t="s">
        <v>19577</v>
      </c>
      <c r="E345" s="36" t="s">
        <v>131</v>
      </c>
      <c r="F345" s="41" t="s">
        <v>16202</v>
      </c>
      <c r="G345" s="36" t="s">
        <v>20706</v>
      </c>
      <c r="H345" s="41" t="s">
        <v>19577</v>
      </c>
      <c r="I345" s="36" t="s">
        <v>20707</v>
      </c>
      <c r="J345" s="36" t="s">
        <v>20708</v>
      </c>
      <c r="K345" s="36" t="s">
        <v>137</v>
      </c>
      <c r="L345" s="36" t="s">
        <v>137</v>
      </c>
      <c r="M345" s="36" t="s">
        <v>138</v>
      </c>
      <c r="N345" s="36"/>
      <c r="O345" s="3"/>
    </row>
    <row r="346">
      <c r="A346" s="36" t="s">
        <v>20709</v>
      </c>
      <c r="B346" s="40">
        <v>46034.41841435185</v>
      </c>
      <c r="C346" s="36" t="s">
        <v>19576</v>
      </c>
      <c r="D346" s="41" t="s">
        <v>19577</v>
      </c>
      <c r="E346" s="36" t="s">
        <v>19715</v>
      </c>
      <c r="F346" s="41" t="s">
        <v>19577</v>
      </c>
      <c r="G346" s="36" t="s">
        <v>20710</v>
      </c>
      <c r="H346" s="36" t="s">
        <v>20653</v>
      </c>
      <c r="I346" s="36" t="s">
        <v>20707</v>
      </c>
      <c r="J346" s="36" t="s">
        <v>20711</v>
      </c>
      <c r="K346" s="36" t="s">
        <v>137</v>
      </c>
      <c r="L346" s="36" t="s">
        <v>137</v>
      </c>
      <c r="M346" s="36" t="s">
        <v>138</v>
      </c>
      <c r="N346" s="36"/>
      <c r="O346" s="3"/>
    </row>
    <row r="347">
      <c r="A347" s="36" t="s">
        <v>20712</v>
      </c>
      <c r="B347" s="40">
        <v>46035.35128472222</v>
      </c>
      <c r="C347" s="36" t="s">
        <v>20713</v>
      </c>
      <c r="D347" s="41" t="s">
        <v>19577</v>
      </c>
      <c r="E347" s="36" t="s">
        <v>131</v>
      </c>
      <c r="F347" s="41" t="s">
        <v>16202</v>
      </c>
      <c r="G347" s="36" t="s">
        <v>20706</v>
      </c>
      <c r="H347" s="41" t="s">
        <v>19577</v>
      </c>
      <c r="I347" s="36" t="s">
        <v>20707</v>
      </c>
      <c r="J347" s="36" t="s">
        <v>20714</v>
      </c>
      <c r="K347" s="36" t="s">
        <v>137</v>
      </c>
      <c r="L347" s="36" t="s">
        <v>137</v>
      </c>
      <c r="M347" s="36" t="s">
        <v>138</v>
      </c>
      <c r="N347" s="36"/>
      <c r="O347" s="3"/>
    </row>
    <row r="348">
      <c r="A348" s="36" t="s">
        <v>20715</v>
      </c>
      <c r="B348" s="40">
        <v>46035.52150462963</v>
      </c>
      <c r="C348" s="36" t="s">
        <v>20580</v>
      </c>
      <c r="D348" s="41" t="s">
        <v>16202</v>
      </c>
      <c r="E348" s="36" t="s">
        <v>20614</v>
      </c>
      <c r="F348" s="41" t="s">
        <v>19577</v>
      </c>
      <c r="G348" s="36" t="s">
        <v>20615</v>
      </c>
      <c r="H348" s="41" t="s">
        <v>19577</v>
      </c>
      <c r="I348" s="36" t="s">
        <v>20716</v>
      </c>
      <c r="J348" s="36" t="s">
        <v>20717</v>
      </c>
      <c r="K348" s="36" t="s">
        <v>137</v>
      </c>
      <c r="L348" s="36" t="s">
        <v>137</v>
      </c>
      <c r="M348" s="36" t="s">
        <v>138</v>
      </c>
      <c r="N348" s="36"/>
      <c r="O348" s="3"/>
    </row>
    <row r="349">
      <c r="A349" s="36" t="s">
        <v>20718</v>
      </c>
      <c r="B349" s="40">
        <v>46027.2993287037</v>
      </c>
      <c r="C349" s="36" t="s">
        <v>20547</v>
      </c>
      <c r="D349" s="41" t="s">
        <v>16278</v>
      </c>
      <c r="E349" s="36" t="s">
        <v>14684</v>
      </c>
      <c r="F349" s="41" t="s">
        <v>19577</v>
      </c>
      <c r="G349" s="36"/>
      <c r="H349" s="36"/>
      <c r="I349" s="36" t="s">
        <v>20719</v>
      </c>
      <c r="J349" s="36" t="s">
        <v>20720</v>
      </c>
      <c r="K349" s="36" t="s">
        <v>365</v>
      </c>
      <c r="L349" s="36" t="s">
        <v>365</v>
      </c>
      <c r="M349" s="36" t="s">
        <v>366</v>
      </c>
      <c r="N349" s="36"/>
      <c r="O349" s="3"/>
    </row>
    <row r="350">
      <c r="A350" s="36" t="s">
        <v>20721</v>
      </c>
      <c r="B350" s="40">
        <v>46027.25</v>
      </c>
      <c r="C350" s="36" t="s">
        <v>19576</v>
      </c>
      <c r="D350" s="41" t="s">
        <v>19577</v>
      </c>
      <c r="E350" s="36" t="s">
        <v>20580</v>
      </c>
      <c r="F350" s="41" t="s">
        <v>16202</v>
      </c>
      <c r="G350" s="36"/>
      <c r="H350" s="36"/>
      <c r="I350" s="36" t="s">
        <v>20722</v>
      </c>
      <c r="J350" s="36" t="s">
        <v>20723</v>
      </c>
      <c r="K350" s="36" t="s">
        <v>137</v>
      </c>
      <c r="L350" s="36" t="s">
        <v>137</v>
      </c>
      <c r="M350" s="36" t="s">
        <v>138</v>
      </c>
      <c r="N350" s="36"/>
      <c r="O350" s="3"/>
    </row>
    <row r="351">
      <c r="A351" s="36" t="s">
        <v>20724</v>
      </c>
      <c r="B351" s="40">
        <v>46024.290127314816</v>
      </c>
      <c r="C351" s="36" t="s">
        <v>20725</v>
      </c>
      <c r="D351" s="41" t="s">
        <v>16202</v>
      </c>
      <c r="E351" s="36" t="s">
        <v>20726</v>
      </c>
      <c r="F351" s="36" t="s">
        <v>20653</v>
      </c>
      <c r="G351" s="36" t="s">
        <v>20727</v>
      </c>
      <c r="H351" s="41" t="s">
        <v>16202</v>
      </c>
      <c r="I351" s="36" t="s">
        <v>20728</v>
      </c>
      <c r="J351" s="36" t="s">
        <v>20729</v>
      </c>
      <c r="K351" s="36" t="s">
        <v>137</v>
      </c>
      <c r="L351" s="36" t="s">
        <v>137</v>
      </c>
      <c r="M351" s="36" t="s">
        <v>138</v>
      </c>
      <c r="N351" s="36"/>
      <c r="O351" s="3"/>
    </row>
    <row r="352">
      <c r="A352" s="36" t="s">
        <v>20730</v>
      </c>
      <c r="B352" s="40">
        <v>46024.29047453703</v>
      </c>
      <c r="C352" s="36" t="s">
        <v>19715</v>
      </c>
      <c r="D352" s="41" t="s">
        <v>19577</v>
      </c>
      <c r="E352" s="36" t="s">
        <v>20731</v>
      </c>
      <c r="F352" s="41" t="s">
        <v>16202</v>
      </c>
      <c r="G352" s="36" t="s">
        <v>20732</v>
      </c>
      <c r="H352" s="36" t="s">
        <v>20653</v>
      </c>
      <c r="I352" s="36" t="s">
        <v>20733</v>
      </c>
      <c r="J352" s="36" t="s">
        <v>20734</v>
      </c>
      <c r="K352" s="36" t="s">
        <v>137</v>
      </c>
      <c r="L352" s="36" t="s">
        <v>137</v>
      </c>
      <c r="M352" s="36" t="s">
        <v>138</v>
      </c>
      <c r="N352" s="36"/>
      <c r="O352" s="3"/>
    </row>
    <row r="353">
      <c r="A353" s="36" t="s">
        <v>20735</v>
      </c>
      <c r="B353" s="40">
        <v>46022.40584490741</v>
      </c>
      <c r="C353" s="36" t="s">
        <v>20725</v>
      </c>
      <c r="D353" s="41" t="s">
        <v>16202</v>
      </c>
      <c r="E353" s="36" t="s">
        <v>20726</v>
      </c>
      <c r="F353" s="36" t="s">
        <v>20653</v>
      </c>
      <c r="G353" s="36" t="s">
        <v>20727</v>
      </c>
      <c r="H353" s="41" t="s">
        <v>16202</v>
      </c>
      <c r="I353" s="36" t="s">
        <v>20736</v>
      </c>
      <c r="J353" s="36" t="s">
        <v>20737</v>
      </c>
      <c r="K353" s="36" t="s">
        <v>137</v>
      </c>
      <c r="L353" s="36" t="s">
        <v>137</v>
      </c>
      <c r="M353" s="36" t="s">
        <v>138</v>
      </c>
      <c r="N353" s="36"/>
      <c r="O353" s="3"/>
    </row>
    <row r="354">
      <c r="A354" s="36" t="s">
        <v>20738</v>
      </c>
      <c r="B354" s="40">
        <v>46022.40628472222</v>
      </c>
      <c r="C354" s="36" t="s">
        <v>19715</v>
      </c>
      <c r="D354" s="41" t="s">
        <v>19577</v>
      </c>
      <c r="E354" s="36" t="s">
        <v>20731</v>
      </c>
      <c r="F354" s="41" t="s">
        <v>16202</v>
      </c>
      <c r="G354" s="36" t="s">
        <v>20732</v>
      </c>
      <c r="H354" s="36" t="s">
        <v>20653</v>
      </c>
      <c r="I354" s="36" t="s">
        <v>20739</v>
      </c>
      <c r="J354" s="36" t="s">
        <v>20740</v>
      </c>
      <c r="K354" s="36" t="s">
        <v>137</v>
      </c>
      <c r="L354" s="36" t="s">
        <v>137</v>
      </c>
      <c r="M354" s="36" t="s">
        <v>138</v>
      </c>
      <c r="N354" s="36"/>
      <c r="O354" s="3"/>
    </row>
    <row r="355">
      <c r="A355" s="36" t="s">
        <v>20741</v>
      </c>
      <c r="B355" s="40">
        <v>46027.124872685185</v>
      </c>
      <c r="C355" s="36" t="s">
        <v>20713</v>
      </c>
      <c r="D355" s="41" t="s">
        <v>19577</v>
      </c>
      <c r="E355" s="36" t="s">
        <v>20731</v>
      </c>
      <c r="F355" s="41" t="s">
        <v>16202</v>
      </c>
      <c r="G355" s="36" t="s">
        <v>20732</v>
      </c>
      <c r="H355" s="36" t="s">
        <v>20653</v>
      </c>
      <c r="I355" s="36" t="s">
        <v>20739</v>
      </c>
      <c r="J355" s="36" t="s">
        <v>20742</v>
      </c>
      <c r="K355" s="36" t="s">
        <v>137</v>
      </c>
      <c r="L355" s="36" t="s">
        <v>137</v>
      </c>
      <c r="M355" s="36" t="s">
        <v>138</v>
      </c>
      <c r="N355" s="36"/>
      <c r="O355" s="3"/>
    </row>
    <row r="356">
      <c r="A356" s="36" t="s">
        <v>20743</v>
      </c>
      <c r="B356" s="40">
        <v>46015.54104166667</v>
      </c>
      <c r="C356" s="36" t="s">
        <v>20725</v>
      </c>
      <c r="D356" s="41" t="s">
        <v>16202</v>
      </c>
      <c r="E356" s="36" t="s">
        <v>20744</v>
      </c>
      <c r="F356" s="36" t="s">
        <v>20653</v>
      </c>
      <c r="G356" s="36" t="s">
        <v>20745</v>
      </c>
      <c r="H356" s="41" t="s">
        <v>19577</v>
      </c>
      <c r="I356" s="36" t="s">
        <v>20746</v>
      </c>
      <c r="J356" s="36" t="s">
        <v>20747</v>
      </c>
      <c r="K356" s="36" t="s">
        <v>137</v>
      </c>
      <c r="L356" s="36" t="s">
        <v>137</v>
      </c>
      <c r="M356" s="36" t="s">
        <v>138</v>
      </c>
      <c r="N356" s="36"/>
      <c r="O356" s="3"/>
    </row>
    <row r="357">
      <c r="A357" s="36" t="s">
        <v>20748</v>
      </c>
      <c r="B357" s="40">
        <v>46015.542349537034</v>
      </c>
      <c r="C357" s="36" t="s">
        <v>20725</v>
      </c>
      <c r="D357" s="41" t="s">
        <v>16202</v>
      </c>
      <c r="E357" s="36" t="s">
        <v>20749</v>
      </c>
      <c r="F357" s="36" t="s">
        <v>20653</v>
      </c>
      <c r="G357" s="36" t="s">
        <v>20745</v>
      </c>
      <c r="H357" s="41" t="s">
        <v>19577</v>
      </c>
      <c r="I357" s="36" t="s">
        <v>20746</v>
      </c>
      <c r="J357" s="36" t="s">
        <v>20750</v>
      </c>
      <c r="K357" s="36" t="s">
        <v>137</v>
      </c>
      <c r="L357" s="36" t="s">
        <v>137</v>
      </c>
      <c r="M357" s="36" t="s">
        <v>138</v>
      </c>
      <c r="N357" s="36"/>
      <c r="O357" s="3"/>
    </row>
    <row r="358">
      <c r="A358" s="36" t="s">
        <v>20751</v>
      </c>
      <c r="B358" s="40">
        <v>46015.65502314815</v>
      </c>
      <c r="C358" s="36" t="s">
        <v>20580</v>
      </c>
      <c r="D358" s="41" t="s">
        <v>16202</v>
      </c>
      <c r="E358" s="36" t="s">
        <v>20752</v>
      </c>
      <c r="F358" s="36" t="s">
        <v>20653</v>
      </c>
      <c r="G358" s="36" t="s">
        <v>20745</v>
      </c>
      <c r="H358" s="41" t="s">
        <v>19577</v>
      </c>
      <c r="I358" s="36" t="s">
        <v>20753</v>
      </c>
      <c r="J358" s="36" t="s">
        <v>20754</v>
      </c>
      <c r="K358" s="36" t="s">
        <v>137</v>
      </c>
      <c r="L358" s="36" t="s">
        <v>137</v>
      </c>
      <c r="M358" s="36" t="s">
        <v>138</v>
      </c>
      <c r="N358" s="36"/>
      <c r="O358" s="3"/>
    </row>
    <row r="359">
      <c r="A359" s="36" t="s">
        <v>20755</v>
      </c>
      <c r="B359" s="40">
        <v>46017.33861111111</v>
      </c>
      <c r="C359" s="36" t="s">
        <v>20756</v>
      </c>
      <c r="D359" s="41" t="s">
        <v>19577</v>
      </c>
      <c r="E359" s="36" t="s">
        <v>20580</v>
      </c>
      <c r="F359" s="41" t="s">
        <v>16202</v>
      </c>
      <c r="G359" s="36" t="s">
        <v>20757</v>
      </c>
      <c r="H359" s="36" t="s">
        <v>20653</v>
      </c>
      <c r="I359" s="36" t="s">
        <v>20753</v>
      </c>
      <c r="J359" s="36" t="s">
        <v>20758</v>
      </c>
      <c r="K359" s="36" t="s">
        <v>137</v>
      </c>
      <c r="L359" s="36" t="s">
        <v>137</v>
      </c>
      <c r="M359" s="36" t="s">
        <v>138</v>
      </c>
      <c r="N359" s="36"/>
      <c r="O359" s="3"/>
    </row>
    <row r="360">
      <c r="A360" s="36" t="s">
        <v>20759</v>
      </c>
      <c r="B360" s="40">
        <v>46017.71116898148</v>
      </c>
      <c r="C360" s="36" t="s">
        <v>20756</v>
      </c>
      <c r="D360" s="41" t="s">
        <v>19577</v>
      </c>
      <c r="E360" s="36" t="s">
        <v>20580</v>
      </c>
      <c r="F360" s="41" t="s">
        <v>16202</v>
      </c>
      <c r="G360" s="36" t="s">
        <v>20757</v>
      </c>
      <c r="H360" s="36" t="s">
        <v>20653</v>
      </c>
      <c r="I360" s="36" t="s">
        <v>20753</v>
      </c>
      <c r="J360" s="36" t="s">
        <v>20760</v>
      </c>
      <c r="K360" s="36" t="s">
        <v>137</v>
      </c>
      <c r="L360" s="36" t="s">
        <v>137</v>
      </c>
      <c r="M360" s="36" t="s">
        <v>138</v>
      </c>
      <c r="N360" s="36"/>
      <c r="O360" s="3"/>
    </row>
    <row r="361">
      <c r="A361" s="36" t="s">
        <v>20761</v>
      </c>
      <c r="B361" s="40">
        <v>46020.296319444446</v>
      </c>
      <c r="C361" s="36" t="s">
        <v>20725</v>
      </c>
      <c r="D361" s="41" t="s">
        <v>16202</v>
      </c>
      <c r="E361" s="36" t="s">
        <v>20762</v>
      </c>
      <c r="F361" s="36" t="s">
        <v>20663</v>
      </c>
      <c r="G361" s="36" t="s">
        <v>20763</v>
      </c>
      <c r="H361" s="36" t="s">
        <v>20653</v>
      </c>
      <c r="I361" s="36" t="s">
        <v>20746</v>
      </c>
      <c r="J361" s="36" t="s">
        <v>20764</v>
      </c>
      <c r="K361" s="36" t="s">
        <v>137</v>
      </c>
      <c r="L361" s="36" t="s">
        <v>137</v>
      </c>
      <c r="M361" s="36" t="s">
        <v>138</v>
      </c>
      <c r="N361" s="36"/>
      <c r="O361" s="3"/>
    </row>
    <row r="362">
      <c r="A362" s="36" t="s">
        <v>20765</v>
      </c>
      <c r="B362" s="40">
        <v>46020.47150462963</v>
      </c>
      <c r="C362" s="36" t="s">
        <v>20580</v>
      </c>
      <c r="D362" s="41" t="s">
        <v>16202</v>
      </c>
      <c r="E362" s="36" t="s">
        <v>20766</v>
      </c>
      <c r="F362" s="36" t="s">
        <v>20653</v>
      </c>
      <c r="G362" s="36" t="s">
        <v>20763</v>
      </c>
      <c r="H362" s="36" t="s">
        <v>20653</v>
      </c>
      <c r="I362" s="36" t="s">
        <v>20746</v>
      </c>
      <c r="J362" s="36" t="s">
        <v>20767</v>
      </c>
      <c r="K362" s="36" t="s">
        <v>137</v>
      </c>
      <c r="L362" s="36" t="s">
        <v>137</v>
      </c>
      <c r="M362" s="36" t="s">
        <v>138</v>
      </c>
      <c r="N362" s="36"/>
      <c r="O362" s="3"/>
    </row>
    <row r="363">
      <c r="A363" s="36" t="s">
        <v>20768</v>
      </c>
      <c r="B363" s="40">
        <v>46021.63528935185</v>
      </c>
      <c r="C363" s="36" t="s">
        <v>20756</v>
      </c>
      <c r="D363" s="41" t="s">
        <v>19577</v>
      </c>
      <c r="E363" s="36" t="s">
        <v>20580</v>
      </c>
      <c r="F363" s="41" t="s">
        <v>16202</v>
      </c>
      <c r="G363" s="36" t="s">
        <v>20757</v>
      </c>
      <c r="H363" s="36" t="s">
        <v>20653</v>
      </c>
      <c r="I363" s="36" t="s">
        <v>20753</v>
      </c>
      <c r="J363" s="36" t="s">
        <v>20769</v>
      </c>
      <c r="K363" s="36" t="s">
        <v>137</v>
      </c>
      <c r="L363" s="36" t="s">
        <v>137</v>
      </c>
      <c r="M363" s="36" t="s">
        <v>138</v>
      </c>
      <c r="N363" s="36"/>
      <c r="O363" s="3"/>
    </row>
    <row r="364">
      <c r="A364" s="36" t="s">
        <v>20770</v>
      </c>
      <c r="B364" s="40">
        <v>46021.687581018516</v>
      </c>
      <c r="C364" s="36" t="s">
        <v>19584</v>
      </c>
      <c r="D364" s="41" t="s">
        <v>19577</v>
      </c>
      <c r="E364" s="36" t="s">
        <v>14725</v>
      </c>
      <c r="F364" s="41" t="s">
        <v>19577</v>
      </c>
      <c r="G364" s="36" t="s">
        <v>20771</v>
      </c>
      <c r="H364" s="36" t="s">
        <v>20653</v>
      </c>
      <c r="I364" s="36" t="s">
        <v>20753</v>
      </c>
      <c r="J364" s="36" t="s">
        <v>20772</v>
      </c>
      <c r="K364" s="36" t="s">
        <v>137</v>
      </c>
      <c r="L364" s="36" t="s">
        <v>137</v>
      </c>
      <c r="M364" s="36" t="s">
        <v>138</v>
      </c>
      <c r="N364" s="36"/>
      <c r="O364" s="3"/>
    </row>
    <row r="365">
      <c r="A365" s="36" t="s">
        <v>20773</v>
      </c>
      <c r="B365" s="40">
        <v>46022.40405092592</v>
      </c>
      <c r="C365" s="36" t="s">
        <v>20756</v>
      </c>
      <c r="D365" s="41" t="s">
        <v>19577</v>
      </c>
      <c r="E365" s="36" t="s">
        <v>19584</v>
      </c>
      <c r="F365" s="41" t="s">
        <v>19577</v>
      </c>
      <c r="G365" s="36" t="s">
        <v>20771</v>
      </c>
      <c r="H365" s="36" t="s">
        <v>20653</v>
      </c>
      <c r="I365" s="36" t="s">
        <v>20753</v>
      </c>
      <c r="J365" s="36" t="s">
        <v>20774</v>
      </c>
      <c r="K365" s="36" t="s">
        <v>137</v>
      </c>
      <c r="L365" s="36" t="s">
        <v>137</v>
      </c>
      <c r="M365" s="36" t="s">
        <v>138</v>
      </c>
      <c r="N365" s="36"/>
      <c r="O365" s="3"/>
    </row>
    <row r="366">
      <c r="A366" s="36" t="s">
        <v>20775</v>
      </c>
      <c r="B366" s="40">
        <v>46022.406875</v>
      </c>
      <c r="C366" s="36" t="s">
        <v>20725</v>
      </c>
      <c r="D366" s="41" t="s">
        <v>16202</v>
      </c>
      <c r="E366" s="36" t="s">
        <v>20776</v>
      </c>
      <c r="F366" s="41" t="s">
        <v>19577</v>
      </c>
      <c r="G366" s="36" t="s">
        <v>20777</v>
      </c>
      <c r="H366" s="36" t="s">
        <v>20653</v>
      </c>
      <c r="I366" s="36" t="s">
        <v>20746</v>
      </c>
      <c r="J366" s="36" t="s">
        <v>20778</v>
      </c>
      <c r="K366" s="36" t="s">
        <v>137</v>
      </c>
      <c r="L366" s="36" t="s">
        <v>137</v>
      </c>
      <c r="M366" s="36" t="s">
        <v>138</v>
      </c>
      <c r="N366" s="36"/>
      <c r="O366" s="3"/>
    </row>
    <row r="367">
      <c r="A367" s="36" t="s">
        <v>20779</v>
      </c>
      <c r="B367" s="40">
        <v>46022.47032407408</v>
      </c>
      <c r="C367" s="36" t="s">
        <v>20756</v>
      </c>
      <c r="D367" s="41" t="s">
        <v>19577</v>
      </c>
      <c r="E367" s="36" t="s">
        <v>20725</v>
      </c>
      <c r="F367" s="41" t="s">
        <v>16202</v>
      </c>
      <c r="G367" s="36" t="s">
        <v>20780</v>
      </c>
      <c r="H367" s="36" t="s">
        <v>20663</v>
      </c>
      <c r="I367" s="36" t="s">
        <v>20753</v>
      </c>
      <c r="J367" s="36" t="s">
        <v>20781</v>
      </c>
      <c r="K367" s="36" t="s">
        <v>137</v>
      </c>
      <c r="L367" s="36" t="s">
        <v>137</v>
      </c>
      <c r="M367" s="36" t="s">
        <v>138</v>
      </c>
      <c r="N367" s="36"/>
      <c r="O367" s="3"/>
    </row>
    <row r="368">
      <c r="A368" s="36" t="s">
        <v>20782</v>
      </c>
      <c r="B368" s="40">
        <v>46022.47552083334</v>
      </c>
      <c r="C368" s="36" t="s">
        <v>20580</v>
      </c>
      <c r="D368" s="41" t="s">
        <v>16202</v>
      </c>
      <c r="E368" s="36" t="s">
        <v>20783</v>
      </c>
      <c r="F368" s="36" t="s">
        <v>20653</v>
      </c>
      <c r="G368" s="36" t="s">
        <v>20784</v>
      </c>
      <c r="H368" s="36" t="s">
        <v>20653</v>
      </c>
      <c r="I368" s="36" t="s">
        <v>20753</v>
      </c>
      <c r="J368" s="36" t="s">
        <v>20785</v>
      </c>
      <c r="K368" s="36" t="s">
        <v>137</v>
      </c>
      <c r="L368" s="36" t="s">
        <v>137</v>
      </c>
      <c r="M368" s="36" t="s">
        <v>138</v>
      </c>
      <c r="N368" s="36"/>
      <c r="O368" s="3"/>
    </row>
    <row r="369">
      <c r="A369" s="36" t="s">
        <v>20786</v>
      </c>
      <c r="B369" s="40">
        <v>46022.47829861111</v>
      </c>
      <c r="C369" s="36" t="s">
        <v>20756</v>
      </c>
      <c r="D369" s="41" t="s">
        <v>19577</v>
      </c>
      <c r="E369" s="36" t="s">
        <v>20580</v>
      </c>
      <c r="F369" s="41" t="s">
        <v>16202</v>
      </c>
      <c r="G369" s="36" t="s">
        <v>20787</v>
      </c>
      <c r="H369" s="36" t="s">
        <v>20653</v>
      </c>
      <c r="I369" s="36" t="s">
        <v>20753</v>
      </c>
      <c r="J369" s="36" t="s">
        <v>20788</v>
      </c>
      <c r="K369" s="36" t="s">
        <v>137</v>
      </c>
      <c r="L369" s="36" t="s">
        <v>137</v>
      </c>
      <c r="M369" s="36" t="s">
        <v>138</v>
      </c>
      <c r="N369" s="36"/>
      <c r="O369" s="3"/>
    </row>
    <row r="370">
      <c r="A370" s="36" t="s">
        <v>20789</v>
      </c>
      <c r="B370" s="40">
        <v>46022.48211805556</v>
      </c>
      <c r="C370" s="36" t="s">
        <v>20725</v>
      </c>
      <c r="D370" s="41" t="s">
        <v>16202</v>
      </c>
      <c r="E370" s="36" t="s">
        <v>20790</v>
      </c>
      <c r="F370" s="36" t="s">
        <v>20663</v>
      </c>
      <c r="G370" s="36" t="s">
        <v>20791</v>
      </c>
      <c r="H370" s="36" t="s">
        <v>20663</v>
      </c>
      <c r="I370" s="36" t="s">
        <v>20746</v>
      </c>
      <c r="J370" s="36" t="s">
        <v>20792</v>
      </c>
      <c r="K370" s="36" t="s">
        <v>137</v>
      </c>
      <c r="L370" s="36" t="s">
        <v>137</v>
      </c>
      <c r="M370" s="36" t="s">
        <v>138</v>
      </c>
      <c r="N370" s="36"/>
      <c r="O370" s="3"/>
    </row>
    <row r="371">
      <c r="A371" s="36" t="s">
        <v>20793</v>
      </c>
      <c r="B371" s="40">
        <v>46023.816041666665</v>
      </c>
      <c r="C371" s="36" t="s">
        <v>20756</v>
      </c>
      <c r="D371" s="41" t="s">
        <v>19577</v>
      </c>
      <c r="E371" s="36" t="s">
        <v>20725</v>
      </c>
      <c r="F371" s="41" t="s">
        <v>16202</v>
      </c>
      <c r="G371" s="36" t="s">
        <v>20794</v>
      </c>
      <c r="H371" s="36" t="s">
        <v>20653</v>
      </c>
      <c r="I371" s="36" t="s">
        <v>20753</v>
      </c>
      <c r="J371" s="36" t="s">
        <v>20795</v>
      </c>
      <c r="K371" s="36" t="s">
        <v>137</v>
      </c>
      <c r="L371" s="36" t="s">
        <v>137</v>
      </c>
      <c r="M371" s="36" t="s">
        <v>138</v>
      </c>
      <c r="N371" s="36"/>
      <c r="O371" s="3"/>
    </row>
    <row r="372">
      <c r="A372" s="36" t="s">
        <v>20796</v>
      </c>
      <c r="B372" s="40">
        <v>46024.3343287037</v>
      </c>
      <c r="C372" s="36" t="s">
        <v>20797</v>
      </c>
      <c r="D372" s="41" t="s">
        <v>16202</v>
      </c>
      <c r="E372" s="36" t="s">
        <v>20798</v>
      </c>
      <c r="F372" s="36" t="s">
        <v>20653</v>
      </c>
      <c r="G372" s="36" t="s">
        <v>20791</v>
      </c>
      <c r="H372" s="36" t="s">
        <v>20663</v>
      </c>
      <c r="I372" s="36" t="s">
        <v>20746</v>
      </c>
      <c r="J372" s="36" t="s">
        <v>20799</v>
      </c>
      <c r="K372" s="36" t="s">
        <v>137</v>
      </c>
      <c r="L372" s="36" t="s">
        <v>137</v>
      </c>
      <c r="M372" s="36" t="s">
        <v>138</v>
      </c>
      <c r="N372" s="36"/>
      <c r="O372" s="3"/>
    </row>
    <row r="373">
      <c r="A373" s="36" t="s">
        <v>20800</v>
      </c>
      <c r="B373" s="40">
        <v>46024.3575925926</v>
      </c>
      <c r="C373" s="36" t="s">
        <v>20756</v>
      </c>
      <c r="D373" s="41" t="s">
        <v>19577</v>
      </c>
      <c r="E373" s="36" t="s">
        <v>20797</v>
      </c>
      <c r="F373" s="41" t="s">
        <v>16202</v>
      </c>
      <c r="G373" s="36" t="s">
        <v>20801</v>
      </c>
      <c r="H373" s="36" t="s">
        <v>20653</v>
      </c>
      <c r="I373" s="36" t="s">
        <v>20753</v>
      </c>
      <c r="J373" s="36" t="s">
        <v>20802</v>
      </c>
      <c r="K373" s="36" t="s">
        <v>137</v>
      </c>
      <c r="L373" s="36" t="s">
        <v>137</v>
      </c>
      <c r="M373" s="36" t="s">
        <v>138</v>
      </c>
      <c r="N373" s="36"/>
      <c r="O373" s="3"/>
    </row>
    <row r="374">
      <c r="A374" s="36" t="s">
        <v>20803</v>
      </c>
      <c r="B374" s="40">
        <v>46027.31452546296</v>
      </c>
      <c r="C374" s="36" t="s">
        <v>20580</v>
      </c>
      <c r="D374" s="41" t="s">
        <v>16202</v>
      </c>
      <c r="E374" s="36" t="s">
        <v>20804</v>
      </c>
      <c r="F374" s="36" t="s">
        <v>20663</v>
      </c>
      <c r="G374" s="36" t="s">
        <v>20787</v>
      </c>
      <c r="H374" s="36" t="s">
        <v>20653</v>
      </c>
      <c r="I374" s="36" t="s">
        <v>20746</v>
      </c>
      <c r="J374" s="36" t="s">
        <v>20805</v>
      </c>
      <c r="K374" s="36" t="s">
        <v>137</v>
      </c>
      <c r="L374" s="36" t="s">
        <v>137</v>
      </c>
      <c r="M374" s="36" t="s">
        <v>138</v>
      </c>
      <c r="N374" s="36"/>
      <c r="O374" s="3"/>
    </row>
    <row r="375">
      <c r="A375" s="36" t="s">
        <v>20806</v>
      </c>
      <c r="B375" s="40">
        <v>46027.331932870366</v>
      </c>
      <c r="C375" s="36" t="s">
        <v>20580</v>
      </c>
      <c r="D375" s="41" t="s">
        <v>16202</v>
      </c>
      <c r="E375" s="36" t="s">
        <v>20689</v>
      </c>
      <c r="F375" s="41" t="s">
        <v>19577</v>
      </c>
      <c r="G375" s="36" t="s">
        <v>20807</v>
      </c>
      <c r="H375" s="36" t="s">
        <v>20653</v>
      </c>
      <c r="I375" s="36" t="s">
        <v>20746</v>
      </c>
      <c r="J375" s="36" t="s">
        <v>20808</v>
      </c>
      <c r="K375" s="36" t="s">
        <v>137</v>
      </c>
      <c r="L375" s="36" t="s">
        <v>137</v>
      </c>
      <c r="M375" s="36" t="s">
        <v>138</v>
      </c>
      <c r="N375" s="36"/>
      <c r="O375" s="3"/>
    </row>
    <row r="376">
      <c r="A376" s="36" t="s">
        <v>20809</v>
      </c>
      <c r="B376" s="40">
        <v>46027.35356481481</v>
      </c>
      <c r="C376" s="36" t="s">
        <v>20756</v>
      </c>
      <c r="D376" s="41" t="s">
        <v>19577</v>
      </c>
      <c r="E376" s="36" t="s">
        <v>20580</v>
      </c>
      <c r="F376" s="41" t="s">
        <v>16202</v>
      </c>
      <c r="G376" s="36" t="s">
        <v>20810</v>
      </c>
      <c r="H376" s="36" t="s">
        <v>20663</v>
      </c>
      <c r="I376" s="36" t="s">
        <v>20753</v>
      </c>
      <c r="J376" s="36" t="s">
        <v>20811</v>
      </c>
      <c r="K376" s="36" t="s">
        <v>137</v>
      </c>
      <c r="L376" s="36" t="s">
        <v>137</v>
      </c>
      <c r="M376" s="36" t="s">
        <v>138</v>
      </c>
      <c r="N376" s="36"/>
      <c r="O376" s="3"/>
    </row>
    <row r="377">
      <c r="A377" s="36" t="s">
        <v>20812</v>
      </c>
      <c r="B377" s="40">
        <v>46027.41998842593</v>
      </c>
      <c r="C377" s="36" t="s">
        <v>20756</v>
      </c>
      <c r="D377" s="41" t="s">
        <v>19577</v>
      </c>
      <c r="E377" s="36" t="s">
        <v>20580</v>
      </c>
      <c r="F377" s="41" t="s">
        <v>16202</v>
      </c>
      <c r="G377" s="36" t="s">
        <v>20810</v>
      </c>
      <c r="H377" s="36" t="s">
        <v>20663</v>
      </c>
      <c r="I377" s="36" t="s">
        <v>20753</v>
      </c>
      <c r="J377" s="36" t="s">
        <v>20813</v>
      </c>
      <c r="K377" s="36" t="s">
        <v>137</v>
      </c>
      <c r="L377" s="36" t="s">
        <v>137</v>
      </c>
      <c r="M377" s="36" t="s">
        <v>138</v>
      </c>
      <c r="N377" s="36"/>
      <c r="O377" s="3"/>
    </row>
    <row r="378">
      <c r="A378" s="36" t="s">
        <v>20814</v>
      </c>
      <c r="B378" s="40">
        <v>46028.606203703705</v>
      </c>
      <c r="C378" s="36" t="s">
        <v>20725</v>
      </c>
      <c r="D378" s="41" t="s">
        <v>16202</v>
      </c>
      <c r="E378" s="36" t="s">
        <v>20762</v>
      </c>
      <c r="F378" s="36" t="s">
        <v>20663</v>
      </c>
      <c r="G378" s="36" t="s">
        <v>20815</v>
      </c>
      <c r="H378" s="36" t="s">
        <v>20663</v>
      </c>
      <c r="I378" s="36" t="s">
        <v>20746</v>
      </c>
      <c r="J378" s="36" t="s">
        <v>20816</v>
      </c>
      <c r="K378" s="36" t="s">
        <v>137</v>
      </c>
      <c r="L378" s="36" t="s">
        <v>137</v>
      </c>
      <c r="M378" s="36" t="s">
        <v>138</v>
      </c>
      <c r="N378" s="36"/>
      <c r="O378" s="3"/>
    </row>
    <row r="379">
      <c r="A379" s="36" t="s">
        <v>20817</v>
      </c>
      <c r="B379" s="40">
        <v>46028.61033564815</v>
      </c>
      <c r="C379" s="36" t="s">
        <v>20580</v>
      </c>
      <c r="D379" s="41" t="s">
        <v>16202</v>
      </c>
      <c r="E379" s="36" t="s">
        <v>20766</v>
      </c>
      <c r="F379" s="36" t="s">
        <v>20653</v>
      </c>
      <c r="G379" s="36" t="s">
        <v>20815</v>
      </c>
      <c r="H379" s="36" t="s">
        <v>20663</v>
      </c>
      <c r="I379" s="36" t="s">
        <v>20746</v>
      </c>
      <c r="J379" s="36" t="s">
        <v>20818</v>
      </c>
      <c r="K379" s="36" t="s">
        <v>137</v>
      </c>
      <c r="L379" s="36" t="s">
        <v>137</v>
      </c>
      <c r="M379" s="36" t="s">
        <v>138</v>
      </c>
      <c r="N379" s="36"/>
      <c r="O379" s="3"/>
    </row>
    <row r="380">
      <c r="A380" s="36" t="s">
        <v>20819</v>
      </c>
      <c r="B380" s="40">
        <v>46028.622928240744</v>
      </c>
      <c r="C380" s="36" t="s">
        <v>20756</v>
      </c>
      <c r="D380" s="41" t="s">
        <v>19577</v>
      </c>
      <c r="E380" s="36" t="s">
        <v>20580</v>
      </c>
      <c r="F380" s="41" t="s">
        <v>16202</v>
      </c>
      <c r="G380" s="36" t="s">
        <v>20820</v>
      </c>
      <c r="H380" s="36" t="s">
        <v>20653</v>
      </c>
      <c r="I380" s="36" t="s">
        <v>20753</v>
      </c>
      <c r="J380" s="36" t="s">
        <v>20821</v>
      </c>
      <c r="K380" s="36" t="s">
        <v>137</v>
      </c>
      <c r="L380" s="36" t="s">
        <v>137</v>
      </c>
      <c r="M380" s="36" t="s">
        <v>138</v>
      </c>
      <c r="N380" s="36"/>
      <c r="O380" s="3"/>
    </row>
    <row r="381">
      <c r="A381" s="36" t="s">
        <v>20822</v>
      </c>
      <c r="B381" s="40">
        <v>46036.33196759259</v>
      </c>
      <c r="C381" s="36" t="s">
        <v>20580</v>
      </c>
      <c r="D381" s="41" t="s">
        <v>16202</v>
      </c>
      <c r="E381" s="36" t="s">
        <v>20766</v>
      </c>
      <c r="F381" s="36" t="s">
        <v>20653</v>
      </c>
      <c r="G381" s="36" t="s">
        <v>20815</v>
      </c>
      <c r="H381" s="36" t="s">
        <v>20663</v>
      </c>
      <c r="I381" s="36" t="s">
        <v>20746</v>
      </c>
      <c r="J381" s="36" t="s">
        <v>20823</v>
      </c>
      <c r="K381" s="36" t="s">
        <v>137</v>
      </c>
      <c r="L381" s="36" t="s">
        <v>137</v>
      </c>
      <c r="M381" s="36" t="s">
        <v>138</v>
      </c>
      <c r="N381" s="36"/>
      <c r="O381" s="3"/>
    </row>
    <row r="382">
      <c r="A382" s="36" t="s">
        <v>20824</v>
      </c>
      <c r="B382" s="40">
        <v>46036.33237268518</v>
      </c>
      <c r="C382" s="36" t="s">
        <v>19715</v>
      </c>
      <c r="D382" s="41" t="s">
        <v>19577</v>
      </c>
      <c r="E382" s="36" t="s">
        <v>131</v>
      </c>
      <c r="F382" s="41" t="s">
        <v>16202</v>
      </c>
      <c r="G382" s="36" t="s">
        <v>20825</v>
      </c>
      <c r="H382" s="36" t="s">
        <v>20653</v>
      </c>
      <c r="I382" s="36" t="s">
        <v>20826</v>
      </c>
      <c r="J382" s="36" t="s">
        <v>20827</v>
      </c>
      <c r="K382" s="36" t="s">
        <v>137</v>
      </c>
      <c r="L382" s="36" t="s">
        <v>137</v>
      </c>
      <c r="M382" s="36" t="s">
        <v>138</v>
      </c>
      <c r="N382" s="36"/>
      <c r="O382" s="3"/>
    </row>
    <row r="383">
      <c r="A383" s="36" t="s">
        <v>20828</v>
      </c>
      <c r="B383" s="40">
        <v>46036.33861111111</v>
      </c>
      <c r="C383" s="36" t="s">
        <v>20725</v>
      </c>
      <c r="D383" s="41" t="s">
        <v>16202</v>
      </c>
      <c r="E383" s="36" t="s">
        <v>20829</v>
      </c>
      <c r="F383" s="36" t="s">
        <v>20653</v>
      </c>
      <c r="G383" s="36" t="s">
        <v>20815</v>
      </c>
      <c r="H383" s="36" t="s">
        <v>20663</v>
      </c>
      <c r="I383" s="36" t="s">
        <v>20746</v>
      </c>
      <c r="J383" s="36" t="s">
        <v>20830</v>
      </c>
      <c r="K383" s="36" t="s">
        <v>137</v>
      </c>
      <c r="L383" s="36" t="s">
        <v>137</v>
      </c>
      <c r="M383" s="36" t="s">
        <v>138</v>
      </c>
      <c r="N383" s="36"/>
      <c r="O383" s="3"/>
    </row>
    <row r="384">
      <c r="A384" s="36" t="s">
        <v>20831</v>
      </c>
      <c r="B384" s="40">
        <v>46036.34162037037</v>
      </c>
      <c r="C384" s="36" t="s">
        <v>20580</v>
      </c>
      <c r="D384" s="41" t="s">
        <v>16202</v>
      </c>
      <c r="E384" s="36" t="s">
        <v>20832</v>
      </c>
      <c r="F384" s="36" t="s">
        <v>20653</v>
      </c>
      <c r="G384" s="36" t="s">
        <v>20815</v>
      </c>
      <c r="H384" s="36" t="s">
        <v>20663</v>
      </c>
      <c r="I384" s="36" t="s">
        <v>20746</v>
      </c>
      <c r="J384" s="36" t="s">
        <v>20833</v>
      </c>
      <c r="K384" s="36" t="s">
        <v>137</v>
      </c>
      <c r="L384" s="36" t="s">
        <v>137</v>
      </c>
      <c r="M384" s="36" t="s">
        <v>138</v>
      </c>
      <c r="N384" s="36"/>
      <c r="O384" s="3"/>
    </row>
    <row r="385">
      <c r="A385" s="36" t="s">
        <v>20834</v>
      </c>
      <c r="B385" s="40">
        <v>46015.374085648145</v>
      </c>
      <c r="C385" s="36" t="s">
        <v>20580</v>
      </c>
      <c r="D385" s="41" t="s">
        <v>16202</v>
      </c>
      <c r="E385" s="36" t="s">
        <v>20835</v>
      </c>
      <c r="F385" s="41" t="s">
        <v>19577</v>
      </c>
      <c r="G385" s="36"/>
      <c r="H385" s="36"/>
      <c r="I385" s="36" t="s">
        <v>20836</v>
      </c>
      <c r="J385" s="36" t="s">
        <v>20837</v>
      </c>
      <c r="K385" s="36" t="s">
        <v>137</v>
      </c>
      <c r="L385" s="36" t="s">
        <v>137</v>
      </c>
      <c r="M385" s="36" t="s">
        <v>138</v>
      </c>
      <c r="N385" s="36"/>
      <c r="O385" s="3"/>
    </row>
    <row r="386">
      <c r="A386" s="36" t="s">
        <v>20838</v>
      </c>
      <c r="B386" s="40">
        <v>46015.37443287037</v>
      </c>
      <c r="C386" s="36" t="s">
        <v>19715</v>
      </c>
      <c r="D386" s="41" t="s">
        <v>19577</v>
      </c>
      <c r="E386" s="36" t="s">
        <v>131</v>
      </c>
      <c r="F386" s="41" t="s">
        <v>16202</v>
      </c>
      <c r="G386" s="36" t="s">
        <v>20706</v>
      </c>
      <c r="H386" s="41" t="s">
        <v>19577</v>
      </c>
      <c r="I386" s="36" t="s">
        <v>20839</v>
      </c>
      <c r="J386" s="36" t="s">
        <v>20840</v>
      </c>
      <c r="K386" s="36" t="s">
        <v>137</v>
      </c>
      <c r="L386" s="36" t="s">
        <v>137</v>
      </c>
      <c r="M386" s="36" t="s">
        <v>138</v>
      </c>
      <c r="N386" s="36"/>
      <c r="O386" s="3"/>
    </row>
    <row r="387">
      <c r="A387" s="36" t="s">
        <v>20841</v>
      </c>
      <c r="B387" s="40">
        <v>46015.38375</v>
      </c>
      <c r="C387" s="36" t="s">
        <v>20756</v>
      </c>
      <c r="D387" s="41" t="s">
        <v>19577</v>
      </c>
      <c r="E387" s="36" t="s">
        <v>19715</v>
      </c>
      <c r="F387" s="41" t="s">
        <v>19577</v>
      </c>
      <c r="G387" s="36" t="s">
        <v>20842</v>
      </c>
      <c r="H387" s="36" t="s">
        <v>20653</v>
      </c>
      <c r="I387" s="36" t="s">
        <v>20839</v>
      </c>
      <c r="J387" s="36" t="s">
        <v>20843</v>
      </c>
      <c r="K387" s="36" t="s">
        <v>137</v>
      </c>
      <c r="L387" s="36" t="s">
        <v>137</v>
      </c>
      <c r="M387" s="36" t="s">
        <v>138</v>
      </c>
      <c r="N387" s="36"/>
      <c r="O387" s="3"/>
    </row>
    <row r="388">
      <c r="A388" s="36" t="s">
        <v>20844</v>
      </c>
      <c r="B388" s="40">
        <v>46015.39037037037</v>
      </c>
      <c r="C388" s="36" t="s">
        <v>19576</v>
      </c>
      <c r="D388" s="41" t="s">
        <v>19577</v>
      </c>
      <c r="E388" s="36" t="s">
        <v>20756</v>
      </c>
      <c r="F388" s="41" t="s">
        <v>19577</v>
      </c>
      <c r="G388" s="36" t="s">
        <v>20845</v>
      </c>
      <c r="H388" s="36" t="s">
        <v>20663</v>
      </c>
      <c r="I388" s="36" t="s">
        <v>20839</v>
      </c>
      <c r="J388" s="36" t="s">
        <v>20846</v>
      </c>
      <c r="K388" s="36" t="s">
        <v>137</v>
      </c>
      <c r="L388" s="36" t="s">
        <v>137</v>
      </c>
      <c r="M388" s="36" t="s">
        <v>138</v>
      </c>
      <c r="N388" s="36"/>
      <c r="O388" s="3"/>
    </row>
    <row r="389">
      <c r="A389" s="36" t="s">
        <v>20847</v>
      </c>
      <c r="B389" s="40">
        <v>46015.39127314815</v>
      </c>
      <c r="C389" s="36" t="s">
        <v>20580</v>
      </c>
      <c r="D389" s="41" t="s">
        <v>16202</v>
      </c>
      <c r="E389" s="36" t="s">
        <v>20848</v>
      </c>
      <c r="F389" s="41" t="s">
        <v>19577</v>
      </c>
      <c r="G389" s="36" t="s">
        <v>20849</v>
      </c>
      <c r="H389" s="41" t="s">
        <v>19577</v>
      </c>
      <c r="I389" s="36" t="s">
        <v>20850</v>
      </c>
      <c r="J389" s="36" t="s">
        <v>20851</v>
      </c>
      <c r="K389" s="36" t="s">
        <v>137</v>
      </c>
      <c r="L389" s="36" t="s">
        <v>137</v>
      </c>
      <c r="M389" s="36" t="s">
        <v>138</v>
      </c>
      <c r="N389" s="36"/>
      <c r="O389" s="3"/>
    </row>
    <row r="390">
      <c r="A390" s="36" t="s">
        <v>20852</v>
      </c>
      <c r="B390" s="40">
        <v>46015.393275462964</v>
      </c>
      <c r="C390" s="36" t="s">
        <v>20580</v>
      </c>
      <c r="D390" s="41" t="s">
        <v>16202</v>
      </c>
      <c r="E390" s="36" t="s">
        <v>20853</v>
      </c>
      <c r="F390" s="41" t="s">
        <v>19577</v>
      </c>
      <c r="G390" s="36" t="s">
        <v>20854</v>
      </c>
      <c r="H390" s="41" t="s">
        <v>19577</v>
      </c>
      <c r="I390" s="36" t="s">
        <v>20850</v>
      </c>
      <c r="J390" s="36" t="s">
        <v>20855</v>
      </c>
      <c r="K390" s="36" t="s">
        <v>137</v>
      </c>
      <c r="L390" s="36" t="s">
        <v>137</v>
      </c>
      <c r="M390" s="36" t="s">
        <v>138</v>
      </c>
      <c r="N390" s="36"/>
      <c r="O390" s="3"/>
    </row>
    <row r="391">
      <c r="A391" s="36" t="s">
        <v>20856</v>
      </c>
      <c r="B391" s="40">
        <v>46015.928518518514</v>
      </c>
      <c r="C391" s="36" t="s">
        <v>19584</v>
      </c>
      <c r="D391" s="41" t="s">
        <v>19577</v>
      </c>
      <c r="E391" s="36" t="s">
        <v>20580</v>
      </c>
      <c r="F391" s="41" t="s">
        <v>16202</v>
      </c>
      <c r="G391" s="36" t="s">
        <v>20857</v>
      </c>
      <c r="H391" s="41" t="s">
        <v>19577</v>
      </c>
      <c r="I391" s="36" t="s">
        <v>20839</v>
      </c>
      <c r="J391" s="36" t="s">
        <v>20858</v>
      </c>
      <c r="K391" s="36" t="s">
        <v>137</v>
      </c>
      <c r="L391" s="36" t="s">
        <v>137</v>
      </c>
      <c r="M391" s="36" t="s">
        <v>138</v>
      </c>
      <c r="N391" s="36"/>
      <c r="O391" s="3"/>
    </row>
    <row r="392">
      <c r="A392" s="36" t="s">
        <v>20859</v>
      </c>
      <c r="B392" s="40">
        <v>46017.353379629625</v>
      </c>
      <c r="C392" s="36" t="s">
        <v>20580</v>
      </c>
      <c r="D392" s="41" t="s">
        <v>16202</v>
      </c>
      <c r="E392" s="36" t="s">
        <v>19584</v>
      </c>
      <c r="F392" s="41" t="s">
        <v>19577</v>
      </c>
      <c r="G392" s="36" t="s">
        <v>20857</v>
      </c>
      <c r="H392" s="41" t="s">
        <v>19577</v>
      </c>
      <c r="I392" s="36" t="s">
        <v>20850</v>
      </c>
      <c r="J392" s="36" t="s">
        <v>20860</v>
      </c>
      <c r="K392" s="36" t="s">
        <v>137</v>
      </c>
      <c r="L392" s="36" t="s">
        <v>137</v>
      </c>
      <c r="M392" s="36" t="s">
        <v>138</v>
      </c>
      <c r="N392" s="36"/>
      <c r="O392" s="3"/>
    </row>
    <row r="393">
      <c r="A393" s="36" t="s">
        <v>20861</v>
      </c>
      <c r="B393" s="40">
        <v>46017.408125</v>
      </c>
      <c r="C393" s="36" t="s">
        <v>20756</v>
      </c>
      <c r="D393" s="41" t="s">
        <v>19577</v>
      </c>
      <c r="E393" s="36" t="s">
        <v>20580</v>
      </c>
      <c r="F393" s="41" t="s">
        <v>16202</v>
      </c>
      <c r="G393" s="36" t="s">
        <v>20862</v>
      </c>
      <c r="H393" s="41" t="s">
        <v>19577</v>
      </c>
      <c r="I393" s="36" t="s">
        <v>20839</v>
      </c>
      <c r="J393" s="36" t="s">
        <v>20863</v>
      </c>
      <c r="K393" s="36" t="s">
        <v>137</v>
      </c>
      <c r="L393" s="36" t="s">
        <v>137</v>
      </c>
      <c r="M393" s="36" t="s">
        <v>138</v>
      </c>
      <c r="N393" s="36"/>
      <c r="O393" s="3"/>
    </row>
    <row r="394">
      <c r="A394" s="36" t="s">
        <v>20864</v>
      </c>
      <c r="B394" s="40">
        <v>46017.44054398148</v>
      </c>
      <c r="C394" s="36" t="s">
        <v>20580</v>
      </c>
      <c r="D394" s="41" t="s">
        <v>16202</v>
      </c>
      <c r="E394" s="36" t="s">
        <v>20865</v>
      </c>
      <c r="F394" s="41" t="s">
        <v>19577</v>
      </c>
      <c r="G394" s="36" t="s">
        <v>20862</v>
      </c>
      <c r="H394" s="41" t="s">
        <v>19577</v>
      </c>
      <c r="I394" s="36" t="s">
        <v>20839</v>
      </c>
      <c r="J394" s="36" t="s">
        <v>20866</v>
      </c>
      <c r="K394" s="36" t="s">
        <v>137</v>
      </c>
      <c r="L394" s="36" t="s">
        <v>137</v>
      </c>
      <c r="M394" s="36" t="s">
        <v>138</v>
      </c>
      <c r="N394" s="36"/>
      <c r="O394" s="3"/>
    </row>
    <row r="395">
      <c r="A395" s="36" t="s">
        <v>20867</v>
      </c>
      <c r="B395" s="40">
        <v>46017.47039351852</v>
      </c>
      <c r="C395" s="36" t="s">
        <v>19584</v>
      </c>
      <c r="D395" s="41" t="s">
        <v>19577</v>
      </c>
      <c r="E395" s="36" t="s">
        <v>20580</v>
      </c>
      <c r="F395" s="41" t="s">
        <v>16202</v>
      </c>
      <c r="G395" s="36" t="s">
        <v>20868</v>
      </c>
      <c r="H395" s="41" t="s">
        <v>19577</v>
      </c>
      <c r="I395" s="36" t="s">
        <v>20839</v>
      </c>
      <c r="J395" s="36" t="s">
        <v>20869</v>
      </c>
      <c r="K395" s="36" t="s">
        <v>137</v>
      </c>
      <c r="L395" s="36" t="s">
        <v>137</v>
      </c>
      <c r="M395" s="36" t="s">
        <v>138</v>
      </c>
      <c r="N395" s="36"/>
      <c r="O395" s="3"/>
    </row>
    <row r="396">
      <c r="A396" s="36" t="s">
        <v>20870</v>
      </c>
      <c r="B396" s="40">
        <v>46017.470625</v>
      </c>
      <c r="C396" s="36" t="s">
        <v>19584</v>
      </c>
      <c r="D396" s="41" t="s">
        <v>19577</v>
      </c>
      <c r="E396" s="36" t="s">
        <v>20580</v>
      </c>
      <c r="F396" s="41" t="s">
        <v>16202</v>
      </c>
      <c r="G396" s="36" t="s">
        <v>20868</v>
      </c>
      <c r="H396" s="41" t="s">
        <v>19577</v>
      </c>
      <c r="I396" s="36" t="s">
        <v>20839</v>
      </c>
      <c r="J396" s="36" t="s">
        <v>20871</v>
      </c>
      <c r="K396" s="36" t="s">
        <v>137</v>
      </c>
      <c r="L396" s="36" t="s">
        <v>137</v>
      </c>
      <c r="M396" s="36" t="s">
        <v>138</v>
      </c>
      <c r="N396" s="36"/>
      <c r="O396" s="3"/>
    </row>
    <row r="397">
      <c r="A397" s="36" t="s">
        <v>20872</v>
      </c>
      <c r="B397" s="40">
        <v>46020.60849537037</v>
      </c>
      <c r="C397" s="36" t="s">
        <v>20580</v>
      </c>
      <c r="D397" s="41" t="s">
        <v>16202</v>
      </c>
      <c r="E397" s="36" t="s">
        <v>19584</v>
      </c>
      <c r="F397" s="41" t="s">
        <v>19577</v>
      </c>
      <c r="G397" s="36" t="s">
        <v>20868</v>
      </c>
      <c r="H397" s="41" t="s">
        <v>19577</v>
      </c>
      <c r="I397" s="36" t="s">
        <v>20850</v>
      </c>
      <c r="J397" s="36" t="s">
        <v>20873</v>
      </c>
      <c r="K397" s="36" t="s">
        <v>137</v>
      </c>
      <c r="L397" s="36" t="s">
        <v>137</v>
      </c>
      <c r="M397" s="36" t="s">
        <v>138</v>
      </c>
      <c r="N397" s="36"/>
      <c r="O397" s="3"/>
    </row>
    <row r="398">
      <c r="A398" s="36" t="s">
        <v>20874</v>
      </c>
      <c r="B398" s="40">
        <v>46021.608715277776</v>
      </c>
      <c r="C398" s="36" t="s">
        <v>20713</v>
      </c>
      <c r="D398" s="41" t="s">
        <v>19577</v>
      </c>
      <c r="E398" s="36" t="s">
        <v>131</v>
      </c>
      <c r="F398" s="41" t="s">
        <v>16202</v>
      </c>
      <c r="G398" s="36" t="s">
        <v>20875</v>
      </c>
      <c r="H398" s="36" t="s">
        <v>20663</v>
      </c>
      <c r="I398" s="36" t="s">
        <v>20839</v>
      </c>
      <c r="J398" s="36" t="s">
        <v>20876</v>
      </c>
      <c r="K398" s="36" t="s">
        <v>137</v>
      </c>
      <c r="L398" s="36" t="s">
        <v>137</v>
      </c>
      <c r="M398" s="36" t="s">
        <v>138</v>
      </c>
      <c r="N398" s="36"/>
      <c r="O398" s="3"/>
    </row>
    <row r="399">
      <c r="A399" s="36" t="s">
        <v>20877</v>
      </c>
      <c r="B399" s="40">
        <v>46021.60885416667</v>
      </c>
      <c r="C399" s="36" t="s">
        <v>20713</v>
      </c>
      <c r="D399" s="41" t="s">
        <v>19577</v>
      </c>
      <c r="E399" s="36" t="s">
        <v>131</v>
      </c>
      <c r="F399" s="41" t="s">
        <v>16202</v>
      </c>
      <c r="G399" s="36" t="s">
        <v>20878</v>
      </c>
      <c r="H399" s="36" t="s">
        <v>20663</v>
      </c>
      <c r="I399" s="36" t="s">
        <v>20839</v>
      </c>
      <c r="J399" s="36" t="s">
        <v>20879</v>
      </c>
      <c r="K399" s="36" t="s">
        <v>137</v>
      </c>
      <c r="L399" s="36" t="s">
        <v>137</v>
      </c>
      <c r="M399" s="36" t="s">
        <v>138</v>
      </c>
      <c r="N399" s="36"/>
      <c r="O399" s="3"/>
    </row>
    <row r="400">
      <c r="A400" s="36" t="s">
        <v>20880</v>
      </c>
      <c r="B400" s="40">
        <v>46029.28648148148</v>
      </c>
      <c r="C400" s="36" t="s">
        <v>20713</v>
      </c>
      <c r="D400" s="41" t="s">
        <v>19577</v>
      </c>
      <c r="E400" s="36" t="s">
        <v>131</v>
      </c>
      <c r="F400" s="41" t="s">
        <v>16202</v>
      </c>
      <c r="G400" s="36" t="s">
        <v>20881</v>
      </c>
      <c r="H400" s="36" t="s">
        <v>20663</v>
      </c>
      <c r="I400" s="36" t="s">
        <v>20839</v>
      </c>
      <c r="J400" s="36" t="s">
        <v>20882</v>
      </c>
      <c r="K400" s="36" t="s">
        <v>137</v>
      </c>
      <c r="L400" s="36" t="s">
        <v>137</v>
      </c>
      <c r="M400" s="36" t="s">
        <v>138</v>
      </c>
      <c r="N400" s="36"/>
      <c r="O400" s="3"/>
    </row>
    <row r="401">
      <c r="A401" s="36" t="s">
        <v>20883</v>
      </c>
      <c r="B401" s="40">
        <v>46013.56171296297</v>
      </c>
      <c r="C401" s="36" t="s">
        <v>19576</v>
      </c>
      <c r="D401" s="41" t="s">
        <v>19577</v>
      </c>
      <c r="E401" s="36" t="s">
        <v>20884</v>
      </c>
      <c r="F401" s="36" t="s">
        <v>20653</v>
      </c>
      <c r="G401" s="36"/>
      <c r="H401" s="36"/>
      <c r="I401" s="36" t="s">
        <v>14828</v>
      </c>
      <c r="J401" s="36" t="s">
        <v>20885</v>
      </c>
      <c r="K401" s="36" t="s">
        <v>137</v>
      </c>
      <c r="L401" s="36" t="s">
        <v>137</v>
      </c>
      <c r="M401" s="36" t="s">
        <v>138</v>
      </c>
      <c r="N401" s="36"/>
      <c r="O401" s="3"/>
    </row>
    <row r="402">
      <c r="A402" s="36" t="s">
        <v>20886</v>
      </c>
      <c r="B402" s="40">
        <v>46007.64334490741</v>
      </c>
      <c r="C402" s="36" t="s">
        <v>19576</v>
      </c>
      <c r="D402" s="41" t="s">
        <v>19577</v>
      </c>
      <c r="E402" s="36" t="s">
        <v>20887</v>
      </c>
      <c r="F402" s="36" t="s">
        <v>20888</v>
      </c>
      <c r="G402" s="36"/>
      <c r="H402" s="36"/>
      <c r="I402" s="36" t="s">
        <v>20889</v>
      </c>
      <c r="J402" s="36" t="s">
        <v>20890</v>
      </c>
      <c r="K402" s="36" t="s">
        <v>373</v>
      </c>
      <c r="L402" s="36" t="s">
        <v>373</v>
      </c>
      <c r="M402" s="36" t="s">
        <v>617</v>
      </c>
      <c r="N402" s="36"/>
      <c r="O402" s="3"/>
    </row>
    <row r="403">
      <c r="A403" s="36" t="s">
        <v>20891</v>
      </c>
      <c r="B403" s="40">
        <v>46006.76629629629</v>
      </c>
      <c r="C403" s="36" t="s">
        <v>20580</v>
      </c>
      <c r="D403" s="41" t="s">
        <v>16202</v>
      </c>
      <c r="E403" s="36" t="s">
        <v>19576</v>
      </c>
      <c r="F403" s="41" t="s">
        <v>19577</v>
      </c>
      <c r="G403" s="36"/>
      <c r="H403" s="36"/>
      <c r="I403" s="36" t="s">
        <v>20892</v>
      </c>
      <c r="J403" s="36" t="s">
        <v>19814</v>
      </c>
      <c r="K403" s="36" t="s">
        <v>137</v>
      </c>
      <c r="L403" s="36" t="s">
        <v>137</v>
      </c>
      <c r="M403" s="36" t="s">
        <v>138</v>
      </c>
      <c r="N403" s="36"/>
      <c r="O403" s="3"/>
    </row>
    <row r="404">
      <c r="A404" s="36" t="s">
        <v>20893</v>
      </c>
      <c r="B404" s="40">
        <v>46006.76600694444</v>
      </c>
      <c r="C404" s="36" t="s">
        <v>20580</v>
      </c>
      <c r="D404" s="41" t="s">
        <v>16202</v>
      </c>
      <c r="E404" s="36" t="s">
        <v>20894</v>
      </c>
      <c r="F404" s="36" t="s">
        <v>20653</v>
      </c>
      <c r="G404" s="36"/>
      <c r="H404" s="36"/>
      <c r="I404" s="36" t="s">
        <v>14844</v>
      </c>
      <c r="J404" s="36" t="s">
        <v>20895</v>
      </c>
      <c r="K404" s="36" t="s">
        <v>137</v>
      </c>
      <c r="L404" s="36" t="s">
        <v>137</v>
      </c>
      <c r="M404" s="36" t="s">
        <v>138</v>
      </c>
      <c r="N404" s="36"/>
      <c r="O404" s="3"/>
    </row>
    <row r="405">
      <c r="A405" s="36" t="s">
        <v>20896</v>
      </c>
      <c r="B405" s="40">
        <v>46006.716469907406</v>
      </c>
      <c r="C405" s="36" t="s">
        <v>20580</v>
      </c>
      <c r="D405" s="41" t="s">
        <v>16202</v>
      </c>
      <c r="E405" s="36" t="s">
        <v>20897</v>
      </c>
      <c r="F405" s="41" t="s">
        <v>19577</v>
      </c>
      <c r="G405" s="36"/>
      <c r="H405" s="36"/>
      <c r="I405" s="36" t="s">
        <v>20898</v>
      </c>
      <c r="J405" s="36" t="s">
        <v>20899</v>
      </c>
      <c r="K405" s="36" t="s">
        <v>137</v>
      </c>
      <c r="L405" s="36" t="s">
        <v>137</v>
      </c>
      <c r="M405" s="36" t="s">
        <v>138</v>
      </c>
      <c r="N405" s="36"/>
      <c r="O405" s="3"/>
    </row>
    <row r="406">
      <c r="A406" s="36" t="s">
        <v>20900</v>
      </c>
      <c r="B406" s="40">
        <v>46006.71980324074</v>
      </c>
      <c r="C406" s="36" t="s">
        <v>20580</v>
      </c>
      <c r="D406" s="41" t="s">
        <v>16202</v>
      </c>
      <c r="E406" s="36" t="s">
        <v>20897</v>
      </c>
      <c r="F406" s="41" t="s">
        <v>19577</v>
      </c>
      <c r="G406" s="36"/>
      <c r="H406" s="36"/>
      <c r="I406" s="36" t="s">
        <v>20901</v>
      </c>
      <c r="J406" s="36" t="s">
        <v>20902</v>
      </c>
      <c r="K406" s="36" t="s">
        <v>137</v>
      </c>
      <c r="L406" s="36" t="s">
        <v>137</v>
      </c>
      <c r="M406" s="36" t="s">
        <v>138</v>
      </c>
      <c r="N406" s="36"/>
      <c r="O406" s="3"/>
    </row>
    <row r="407">
      <c r="A407" s="36" t="s">
        <v>20903</v>
      </c>
      <c r="B407" s="40">
        <v>46006.73630787037</v>
      </c>
      <c r="C407" s="36" t="s">
        <v>19576</v>
      </c>
      <c r="D407" s="41" t="s">
        <v>19577</v>
      </c>
      <c r="E407" s="36" t="s">
        <v>20580</v>
      </c>
      <c r="F407" s="41" t="s">
        <v>16202</v>
      </c>
      <c r="G407" s="36" t="s">
        <v>20904</v>
      </c>
      <c r="H407" s="41" t="s">
        <v>19577</v>
      </c>
      <c r="I407" s="36" t="s">
        <v>20905</v>
      </c>
      <c r="J407" s="36" t="s">
        <v>20906</v>
      </c>
      <c r="K407" s="36" t="s">
        <v>137</v>
      </c>
      <c r="L407" s="36" t="s">
        <v>137</v>
      </c>
      <c r="M407" s="36" t="s">
        <v>138</v>
      </c>
      <c r="N407" s="36"/>
      <c r="O407" s="3"/>
    </row>
    <row r="408">
      <c r="A408" s="36" t="s">
        <v>20907</v>
      </c>
      <c r="B408" s="40">
        <v>46006.74104166667</v>
      </c>
      <c r="C408" s="36" t="s">
        <v>20580</v>
      </c>
      <c r="D408" s="41" t="s">
        <v>16202</v>
      </c>
      <c r="E408" s="36" t="s">
        <v>19576</v>
      </c>
      <c r="F408" s="41" t="s">
        <v>19577</v>
      </c>
      <c r="G408" s="36" t="s">
        <v>20904</v>
      </c>
      <c r="H408" s="41" t="s">
        <v>19577</v>
      </c>
      <c r="I408" s="36" t="s">
        <v>20901</v>
      </c>
      <c r="J408" s="36" t="s">
        <v>20908</v>
      </c>
      <c r="K408" s="36" t="s">
        <v>137</v>
      </c>
      <c r="L408" s="36" t="s">
        <v>137</v>
      </c>
      <c r="M408" s="36" t="s">
        <v>138</v>
      </c>
      <c r="N408" s="36"/>
      <c r="O408" s="3"/>
    </row>
    <row r="409">
      <c r="A409" s="36" t="s">
        <v>20909</v>
      </c>
      <c r="B409" s="40">
        <v>46006.75042824074</v>
      </c>
      <c r="C409" s="36" t="s">
        <v>19576</v>
      </c>
      <c r="D409" s="41" t="s">
        <v>19577</v>
      </c>
      <c r="E409" s="36" t="s">
        <v>20580</v>
      </c>
      <c r="F409" s="41" t="s">
        <v>16202</v>
      </c>
      <c r="G409" s="36" t="s">
        <v>20904</v>
      </c>
      <c r="H409" s="41" t="s">
        <v>19577</v>
      </c>
      <c r="I409" s="36" t="s">
        <v>20905</v>
      </c>
      <c r="J409" s="36" t="s">
        <v>20910</v>
      </c>
      <c r="K409" s="36" t="s">
        <v>137</v>
      </c>
      <c r="L409" s="36" t="s">
        <v>137</v>
      </c>
      <c r="M409" s="36" t="s">
        <v>138</v>
      </c>
      <c r="N409" s="36"/>
      <c r="O409" s="3"/>
    </row>
    <row r="410">
      <c r="A410" s="36" t="s">
        <v>20911</v>
      </c>
      <c r="B410" s="40">
        <v>46006.76663194444</v>
      </c>
      <c r="C410" s="36" t="s">
        <v>20580</v>
      </c>
      <c r="D410" s="41" t="s">
        <v>16202</v>
      </c>
      <c r="E410" s="36" t="s">
        <v>19576</v>
      </c>
      <c r="F410" s="41" t="s">
        <v>19577</v>
      </c>
      <c r="G410" s="36" t="s">
        <v>20904</v>
      </c>
      <c r="H410" s="41" t="s">
        <v>19577</v>
      </c>
      <c r="I410" s="36" t="s">
        <v>20901</v>
      </c>
      <c r="J410" s="36" t="s">
        <v>20912</v>
      </c>
      <c r="K410" s="36" t="s">
        <v>137</v>
      </c>
      <c r="L410" s="36" t="s">
        <v>137</v>
      </c>
      <c r="M410" s="36" t="s">
        <v>138</v>
      </c>
      <c r="N410" s="36"/>
      <c r="O410" s="3"/>
    </row>
    <row r="411">
      <c r="A411" s="36" t="s">
        <v>20913</v>
      </c>
      <c r="B411" s="40">
        <v>46006.63579861111</v>
      </c>
      <c r="C411" s="36" t="s">
        <v>20580</v>
      </c>
      <c r="D411" s="41" t="s">
        <v>16202</v>
      </c>
      <c r="E411" s="36" t="s">
        <v>20914</v>
      </c>
      <c r="F411" s="36" t="s">
        <v>20653</v>
      </c>
      <c r="G411" s="36" t="s">
        <v>20915</v>
      </c>
      <c r="H411" s="41" t="s">
        <v>16202</v>
      </c>
      <c r="I411" s="36" t="s">
        <v>20916</v>
      </c>
      <c r="J411" s="36" t="s">
        <v>20917</v>
      </c>
      <c r="K411" s="36" t="s">
        <v>137</v>
      </c>
      <c r="L411" s="36" t="s">
        <v>137</v>
      </c>
      <c r="M411" s="36" t="s">
        <v>138</v>
      </c>
      <c r="N411" s="36"/>
      <c r="O411" s="3"/>
    </row>
    <row r="412">
      <c r="A412" s="36" t="s">
        <v>20918</v>
      </c>
      <c r="B412" s="40">
        <v>46006.772268518514</v>
      </c>
      <c r="C412" s="36" t="s">
        <v>20373</v>
      </c>
      <c r="D412" s="41" t="s">
        <v>19577</v>
      </c>
      <c r="E412" s="36" t="s">
        <v>20580</v>
      </c>
      <c r="F412" s="41" t="s">
        <v>16202</v>
      </c>
      <c r="G412" s="36" t="s">
        <v>20919</v>
      </c>
      <c r="H412" s="36" t="s">
        <v>20653</v>
      </c>
      <c r="I412" s="36" t="s">
        <v>20920</v>
      </c>
      <c r="J412" s="36" t="s">
        <v>20921</v>
      </c>
      <c r="K412" s="36" t="s">
        <v>137</v>
      </c>
      <c r="L412" s="36" t="s">
        <v>137</v>
      </c>
      <c r="M412" s="36" t="s">
        <v>138</v>
      </c>
      <c r="N412" s="36"/>
      <c r="O412" s="3"/>
    </row>
    <row r="413">
      <c r="A413" s="36" t="s">
        <v>20922</v>
      </c>
      <c r="B413" s="40">
        <v>46007.25546296296</v>
      </c>
      <c r="C413" s="36" t="s">
        <v>20666</v>
      </c>
      <c r="D413" s="41" t="s">
        <v>16202</v>
      </c>
      <c r="E413" s="36" t="s">
        <v>20373</v>
      </c>
      <c r="F413" s="41" t="s">
        <v>19577</v>
      </c>
      <c r="G413" s="36" t="s">
        <v>20923</v>
      </c>
      <c r="H413" s="36" t="s">
        <v>20653</v>
      </c>
      <c r="I413" s="36" t="s">
        <v>20924</v>
      </c>
      <c r="J413" s="36" t="s">
        <v>20925</v>
      </c>
      <c r="K413" s="36" t="s">
        <v>137</v>
      </c>
      <c r="L413" s="36" t="s">
        <v>137</v>
      </c>
      <c r="M413" s="36" t="s">
        <v>138</v>
      </c>
      <c r="N413" s="36"/>
      <c r="O413" s="3"/>
    </row>
    <row r="414">
      <c r="A414" s="36" t="s">
        <v>20926</v>
      </c>
      <c r="B414" s="40">
        <v>46006.60949074074</v>
      </c>
      <c r="C414" s="36" t="s">
        <v>20580</v>
      </c>
      <c r="D414" s="41" t="s">
        <v>16202</v>
      </c>
      <c r="E414" s="36" t="s">
        <v>19622</v>
      </c>
      <c r="F414" s="41" t="s">
        <v>19577</v>
      </c>
      <c r="G414" s="36"/>
      <c r="H414" s="36"/>
      <c r="I414" s="36" t="s">
        <v>20927</v>
      </c>
      <c r="J414" s="36" t="s">
        <v>20928</v>
      </c>
      <c r="K414" s="36" t="s">
        <v>137</v>
      </c>
      <c r="L414" s="36" t="s">
        <v>137</v>
      </c>
      <c r="M414" s="36" t="s">
        <v>138</v>
      </c>
      <c r="N414" s="36"/>
      <c r="O414" s="3"/>
    </row>
    <row r="415">
      <c r="A415" s="36" t="s">
        <v>20929</v>
      </c>
      <c r="B415" s="40">
        <v>46006.670590277776</v>
      </c>
      <c r="C415" s="36" t="s">
        <v>19576</v>
      </c>
      <c r="D415" s="41" t="s">
        <v>19577</v>
      </c>
      <c r="E415" s="36" t="s">
        <v>20580</v>
      </c>
      <c r="F415" s="41" t="s">
        <v>16202</v>
      </c>
      <c r="G415" s="36" t="s">
        <v>19584</v>
      </c>
      <c r="H415" s="41" t="s">
        <v>19577</v>
      </c>
      <c r="I415" s="36" t="s">
        <v>20930</v>
      </c>
      <c r="J415" s="36" t="s">
        <v>20931</v>
      </c>
      <c r="K415" s="36" t="s">
        <v>137</v>
      </c>
      <c r="L415" s="36" t="s">
        <v>137</v>
      </c>
      <c r="M415" s="36" t="s">
        <v>138</v>
      </c>
      <c r="N415" s="36"/>
      <c r="O415" s="3"/>
    </row>
    <row r="416">
      <c r="A416" s="36" t="s">
        <v>20932</v>
      </c>
      <c r="B416" s="40">
        <v>46006.56252314815</v>
      </c>
      <c r="C416" s="36" t="s">
        <v>19904</v>
      </c>
      <c r="D416" s="41" t="s">
        <v>19905</v>
      </c>
      <c r="E416" s="36" t="s">
        <v>131</v>
      </c>
      <c r="F416" s="41" t="s">
        <v>16202</v>
      </c>
      <c r="G416" s="36" t="s">
        <v>19911</v>
      </c>
      <c r="H416" s="41" t="s">
        <v>19577</v>
      </c>
      <c r="I416" s="36" t="s">
        <v>19907</v>
      </c>
      <c r="J416" s="36" t="s">
        <v>19908</v>
      </c>
      <c r="K416" s="36" t="s">
        <v>137</v>
      </c>
      <c r="L416" s="36" t="s">
        <v>137</v>
      </c>
      <c r="M416" s="36" t="s">
        <v>138</v>
      </c>
      <c r="N416" s="36"/>
      <c r="O416" s="3"/>
    </row>
    <row r="417">
      <c r="A417" s="36" t="s">
        <v>20933</v>
      </c>
      <c r="B417" s="40">
        <v>46006.385601851856</v>
      </c>
      <c r="C417" s="36" t="s">
        <v>19615</v>
      </c>
      <c r="D417" s="41" t="s">
        <v>19577</v>
      </c>
      <c r="E417" s="36" t="s">
        <v>20606</v>
      </c>
      <c r="F417" s="36" t="s">
        <v>20549</v>
      </c>
      <c r="G417" s="36"/>
      <c r="H417" s="36"/>
      <c r="I417" s="36" t="s">
        <v>20603</v>
      </c>
      <c r="J417" s="36" t="s">
        <v>20934</v>
      </c>
      <c r="K417" s="36" t="s">
        <v>365</v>
      </c>
      <c r="L417" s="36" t="s">
        <v>365</v>
      </c>
      <c r="M417" s="36" t="s">
        <v>366</v>
      </c>
      <c r="N417" s="36"/>
      <c r="O417" s="3"/>
    </row>
    <row r="418">
      <c r="A418" s="36" t="s">
        <v>20935</v>
      </c>
      <c r="B418" s="40">
        <v>46006.385601851856</v>
      </c>
      <c r="C418" s="36" t="s">
        <v>19615</v>
      </c>
      <c r="D418" s="41" t="s">
        <v>19577</v>
      </c>
      <c r="E418" s="36" t="s">
        <v>20602</v>
      </c>
      <c r="F418" s="36" t="s">
        <v>20549</v>
      </c>
      <c r="G418" s="36"/>
      <c r="H418" s="36"/>
      <c r="I418" s="36" t="s">
        <v>20603</v>
      </c>
      <c r="J418" s="36" t="s">
        <v>20936</v>
      </c>
      <c r="K418" s="36" t="s">
        <v>365</v>
      </c>
      <c r="L418" s="36" t="s">
        <v>365</v>
      </c>
      <c r="M418" s="36" t="s">
        <v>366</v>
      </c>
      <c r="N418" s="36"/>
      <c r="O418" s="3"/>
    </row>
    <row r="419">
      <c r="A419" s="36" t="s">
        <v>20937</v>
      </c>
      <c r="B419" s="40">
        <v>46003.62430555555</v>
      </c>
      <c r="C419" s="36" t="s">
        <v>19576</v>
      </c>
      <c r="D419" s="41" t="s">
        <v>19577</v>
      </c>
      <c r="E419" s="36" t="s">
        <v>20938</v>
      </c>
      <c r="F419" s="41" t="s">
        <v>16202</v>
      </c>
      <c r="G419" s="36"/>
      <c r="H419" s="36"/>
      <c r="I419" s="36" t="s">
        <v>20939</v>
      </c>
      <c r="J419" s="36" t="s">
        <v>20446</v>
      </c>
      <c r="K419" s="36" t="s">
        <v>137</v>
      </c>
      <c r="L419" s="36" t="s">
        <v>137</v>
      </c>
      <c r="M419" s="36" t="s">
        <v>138</v>
      </c>
      <c r="N419" s="36"/>
      <c r="O419" s="3"/>
    </row>
    <row r="420">
      <c r="A420" s="36" t="s">
        <v>20940</v>
      </c>
      <c r="B420" s="40">
        <v>46003.62423611111</v>
      </c>
      <c r="C420" s="36" t="s">
        <v>20580</v>
      </c>
      <c r="D420" s="41" t="s">
        <v>16202</v>
      </c>
      <c r="E420" s="36" t="s">
        <v>19576</v>
      </c>
      <c r="F420" s="41" t="s">
        <v>19577</v>
      </c>
      <c r="G420" s="36"/>
      <c r="H420" s="36"/>
      <c r="I420" s="36" t="s">
        <v>20498</v>
      </c>
      <c r="J420" s="36" t="s">
        <v>19814</v>
      </c>
      <c r="K420" s="36" t="s">
        <v>137</v>
      </c>
      <c r="L420" s="36" t="s">
        <v>137</v>
      </c>
      <c r="M420" s="36" t="s">
        <v>138</v>
      </c>
      <c r="N420" s="36"/>
      <c r="O420" s="3"/>
    </row>
    <row r="421">
      <c r="A421" s="36" t="s">
        <v>20941</v>
      </c>
      <c r="B421" s="40">
        <v>46002.60545138889</v>
      </c>
      <c r="C421" s="36" t="s">
        <v>20574</v>
      </c>
      <c r="D421" s="41" t="s">
        <v>16278</v>
      </c>
      <c r="E421" s="36" t="s">
        <v>14684</v>
      </c>
      <c r="F421" s="41" t="s">
        <v>19577</v>
      </c>
      <c r="G421" s="36"/>
      <c r="H421" s="36"/>
      <c r="I421" s="36" t="s">
        <v>20942</v>
      </c>
      <c r="J421" s="36" t="s">
        <v>20943</v>
      </c>
      <c r="K421" s="36" t="s">
        <v>365</v>
      </c>
      <c r="L421" s="36" t="s">
        <v>365</v>
      </c>
      <c r="M421" s="36" t="s">
        <v>366</v>
      </c>
      <c r="N421" s="36"/>
      <c r="O421" s="3"/>
    </row>
    <row r="422">
      <c r="A422" s="36" t="s">
        <v>20944</v>
      </c>
      <c r="B422" s="40">
        <v>46002.597604166665</v>
      </c>
      <c r="C422" s="36" t="s">
        <v>20574</v>
      </c>
      <c r="D422" s="41" t="s">
        <v>16278</v>
      </c>
      <c r="E422" s="36" t="s">
        <v>14684</v>
      </c>
      <c r="F422" s="41" t="s">
        <v>19577</v>
      </c>
      <c r="G422" s="36"/>
      <c r="H422" s="36"/>
      <c r="I422" s="36" t="s">
        <v>20945</v>
      </c>
      <c r="J422" s="36" t="s">
        <v>20946</v>
      </c>
      <c r="K422" s="36" t="s">
        <v>365</v>
      </c>
      <c r="L422" s="36" t="s">
        <v>365</v>
      </c>
      <c r="M422" s="36" t="s">
        <v>366</v>
      </c>
      <c r="N422" s="36"/>
      <c r="O422" s="3"/>
    </row>
    <row r="423">
      <c r="A423" s="36" t="s">
        <v>20947</v>
      </c>
      <c r="B423" s="40">
        <v>46002.474756944444</v>
      </c>
      <c r="C423" s="36" t="s">
        <v>19584</v>
      </c>
      <c r="D423" s="41" t="s">
        <v>19577</v>
      </c>
      <c r="E423" s="36" t="s">
        <v>20948</v>
      </c>
      <c r="F423" s="36" t="s">
        <v>20549</v>
      </c>
      <c r="G423" s="36"/>
      <c r="H423" s="36"/>
      <c r="I423" s="36" t="s">
        <v>20949</v>
      </c>
      <c r="J423" s="36" t="s">
        <v>20950</v>
      </c>
      <c r="K423" s="36" t="s">
        <v>365</v>
      </c>
      <c r="L423" s="36" t="s">
        <v>365</v>
      </c>
      <c r="M423" s="36" t="s">
        <v>366</v>
      </c>
      <c r="N423" s="36"/>
      <c r="O423" s="3"/>
    </row>
    <row r="424">
      <c r="A424" s="36" t="s">
        <v>20951</v>
      </c>
      <c r="B424" s="40">
        <v>46000.60969907408</v>
      </c>
      <c r="C424" s="36" t="s">
        <v>20756</v>
      </c>
      <c r="D424" s="41" t="s">
        <v>19577</v>
      </c>
      <c r="E424" s="36" t="s">
        <v>20952</v>
      </c>
      <c r="F424" s="41" t="s">
        <v>16202</v>
      </c>
      <c r="G424" s="36" t="s">
        <v>20953</v>
      </c>
      <c r="H424" s="41" t="s">
        <v>19577</v>
      </c>
      <c r="I424" s="36" t="s">
        <v>20954</v>
      </c>
      <c r="J424" s="36" t="s">
        <v>20955</v>
      </c>
      <c r="K424" s="36" t="s">
        <v>137</v>
      </c>
      <c r="L424" s="36" t="s">
        <v>137</v>
      </c>
      <c r="M424" s="36" t="s">
        <v>138</v>
      </c>
      <c r="N424" s="36"/>
      <c r="O424" s="3"/>
    </row>
    <row r="425">
      <c r="A425" s="36" t="s">
        <v>20956</v>
      </c>
      <c r="B425" s="40">
        <v>46001.32162037037</v>
      </c>
      <c r="C425" s="36" t="s">
        <v>20580</v>
      </c>
      <c r="D425" s="41" t="s">
        <v>16202</v>
      </c>
      <c r="E425" s="36" t="s">
        <v>20957</v>
      </c>
      <c r="F425" s="36" t="s">
        <v>20663</v>
      </c>
      <c r="G425" s="36" t="s">
        <v>20953</v>
      </c>
      <c r="H425" s="41" t="s">
        <v>19577</v>
      </c>
      <c r="I425" s="36" t="s">
        <v>20958</v>
      </c>
      <c r="J425" s="36" t="s">
        <v>20959</v>
      </c>
      <c r="K425" s="36" t="s">
        <v>137</v>
      </c>
      <c r="L425" s="36" t="s">
        <v>137</v>
      </c>
      <c r="M425" s="36" t="s">
        <v>138</v>
      </c>
      <c r="N425" s="36"/>
      <c r="O425" s="3"/>
    </row>
    <row r="426">
      <c r="A426" s="36" t="s">
        <v>20960</v>
      </c>
      <c r="B426" s="40">
        <v>46001.354571759264</v>
      </c>
      <c r="C426" s="36" t="s">
        <v>20756</v>
      </c>
      <c r="D426" s="41" t="s">
        <v>19577</v>
      </c>
      <c r="E426" s="36" t="s">
        <v>20580</v>
      </c>
      <c r="F426" s="41" t="s">
        <v>16202</v>
      </c>
      <c r="G426" s="36" t="s">
        <v>20961</v>
      </c>
      <c r="H426" s="36" t="s">
        <v>20653</v>
      </c>
      <c r="I426" s="36" t="s">
        <v>20962</v>
      </c>
      <c r="J426" s="36" t="s">
        <v>20963</v>
      </c>
      <c r="K426" s="36" t="s">
        <v>137</v>
      </c>
      <c r="L426" s="36" t="s">
        <v>137</v>
      </c>
      <c r="M426" s="36" t="s">
        <v>138</v>
      </c>
      <c r="N426" s="36"/>
      <c r="O426" s="3"/>
    </row>
    <row r="427">
      <c r="A427" s="36" t="s">
        <v>20964</v>
      </c>
      <c r="B427" s="40">
        <v>45996.52290509259</v>
      </c>
      <c r="C427" s="36" t="s">
        <v>20580</v>
      </c>
      <c r="D427" s="41" t="s">
        <v>16202</v>
      </c>
      <c r="E427" s="36" t="s">
        <v>20965</v>
      </c>
      <c r="F427" s="36" t="s">
        <v>20653</v>
      </c>
      <c r="G427" s="36"/>
      <c r="H427" s="36"/>
      <c r="I427" s="36" t="s">
        <v>14735</v>
      </c>
      <c r="J427" s="36" t="s">
        <v>20966</v>
      </c>
      <c r="K427" s="36" t="s">
        <v>137</v>
      </c>
      <c r="L427" s="36" t="s">
        <v>137</v>
      </c>
      <c r="M427" s="36" t="s">
        <v>138</v>
      </c>
      <c r="N427" s="36"/>
      <c r="O427" s="3"/>
    </row>
    <row r="428">
      <c r="A428" s="36" t="s">
        <v>20967</v>
      </c>
      <c r="B428" s="40">
        <v>45996.30621527778</v>
      </c>
      <c r="C428" s="36" t="s">
        <v>20580</v>
      </c>
      <c r="D428" s="41" t="s">
        <v>16202</v>
      </c>
      <c r="E428" s="36" t="s">
        <v>20968</v>
      </c>
      <c r="F428" s="36" t="s">
        <v>20653</v>
      </c>
      <c r="G428" s="36"/>
      <c r="H428" s="36"/>
      <c r="I428" s="36" t="s">
        <v>14728</v>
      </c>
      <c r="J428" s="36" t="s">
        <v>20969</v>
      </c>
      <c r="K428" s="36" t="s">
        <v>137</v>
      </c>
      <c r="L428" s="36" t="s">
        <v>137</v>
      </c>
      <c r="M428" s="36" t="s">
        <v>138</v>
      </c>
      <c r="N428" s="36"/>
      <c r="O428" s="3"/>
    </row>
    <row r="429">
      <c r="A429" s="36" t="s">
        <v>20970</v>
      </c>
      <c r="B429" s="40">
        <v>45995.74431712963</v>
      </c>
      <c r="C429" s="36" t="s">
        <v>20580</v>
      </c>
      <c r="D429" s="41" t="s">
        <v>16202</v>
      </c>
      <c r="E429" s="36" t="s">
        <v>20971</v>
      </c>
      <c r="F429" s="41" t="s">
        <v>19577</v>
      </c>
      <c r="G429" s="36"/>
      <c r="H429" s="36"/>
      <c r="I429" s="36" t="s">
        <v>20972</v>
      </c>
      <c r="J429" s="36" t="s">
        <v>20973</v>
      </c>
      <c r="K429" s="36" t="s">
        <v>137</v>
      </c>
      <c r="L429" s="36" t="s">
        <v>137</v>
      </c>
      <c r="M429" s="36" t="s">
        <v>138</v>
      </c>
      <c r="N429" s="36"/>
      <c r="O429" s="3"/>
    </row>
    <row r="430">
      <c r="A430" s="36" t="s">
        <v>20974</v>
      </c>
      <c r="B430" s="40">
        <v>45995.61724537037</v>
      </c>
      <c r="C430" s="36" t="s">
        <v>20580</v>
      </c>
      <c r="D430" s="41" t="s">
        <v>16202</v>
      </c>
      <c r="E430" s="36" t="s">
        <v>20975</v>
      </c>
      <c r="F430" s="36" t="s">
        <v>20653</v>
      </c>
      <c r="G430" s="36"/>
      <c r="H430" s="36"/>
      <c r="I430" s="36" t="s">
        <v>20976</v>
      </c>
      <c r="J430" s="36" t="s">
        <v>20977</v>
      </c>
      <c r="K430" s="36" t="s">
        <v>137</v>
      </c>
      <c r="L430" s="36" t="s">
        <v>137</v>
      </c>
      <c r="M430" s="36" t="s">
        <v>138</v>
      </c>
      <c r="N430" s="36"/>
      <c r="O430" s="3"/>
    </row>
    <row r="431">
      <c r="A431" s="36" t="s">
        <v>20978</v>
      </c>
      <c r="B431" s="40">
        <v>45995.51576388889</v>
      </c>
      <c r="C431" s="36" t="s">
        <v>20580</v>
      </c>
      <c r="D431" s="41" t="s">
        <v>16202</v>
      </c>
      <c r="E431" s="36" t="s">
        <v>20979</v>
      </c>
      <c r="F431" s="41" t="s">
        <v>19577</v>
      </c>
      <c r="G431" s="36"/>
      <c r="H431" s="36"/>
      <c r="I431" s="36" t="s">
        <v>20980</v>
      </c>
      <c r="J431" s="36" t="s">
        <v>20981</v>
      </c>
      <c r="K431" s="36" t="s">
        <v>137</v>
      </c>
      <c r="L431" s="36" t="s">
        <v>137</v>
      </c>
      <c r="M431" s="36" t="s">
        <v>138</v>
      </c>
      <c r="N431" s="36"/>
      <c r="O431" s="3"/>
    </row>
    <row r="432">
      <c r="A432" s="36" t="s">
        <v>20982</v>
      </c>
      <c r="B432" s="40">
        <v>45995.516180555554</v>
      </c>
      <c r="C432" s="36" t="s">
        <v>19715</v>
      </c>
      <c r="D432" s="41" t="s">
        <v>19577</v>
      </c>
      <c r="E432" s="36" t="s">
        <v>131</v>
      </c>
      <c r="F432" s="41" t="s">
        <v>16202</v>
      </c>
      <c r="G432" s="36" t="s">
        <v>14679</v>
      </c>
      <c r="H432" s="41" t="s">
        <v>19577</v>
      </c>
      <c r="I432" s="36" t="s">
        <v>20983</v>
      </c>
      <c r="J432" s="36" t="s">
        <v>20984</v>
      </c>
      <c r="K432" s="36" t="s">
        <v>137</v>
      </c>
      <c r="L432" s="36" t="s">
        <v>137</v>
      </c>
      <c r="M432" s="36" t="s">
        <v>138</v>
      </c>
      <c r="N432" s="36"/>
      <c r="O432" s="3"/>
    </row>
    <row r="433">
      <c r="A433" s="36" t="s">
        <v>20985</v>
      </c>
      <c r="B433" s="40">
        <v>45995.52722222223</v>
      </c>
      <c r="C433" s="36" t="s">
        <v>19576</v>
      </c>
      <c r="D433" s="41" t="s">
        <v>19577</v>
      </c>
      <c r="E433" s="36" t="s">
        <v>19715</v>
      </c>
      <c r="F433" s="41" t="s">
        <v>19577</v>
      </c>
      <c r="G433" s="36" t="s">
        <v>20986</v>
      </c>
      <c r="H433" s="36" t="s">
        <v>20653</v>
      </c>
      <c r="I433" s="36" t="s">
        <v>20983</v>
      </c>
      <c r="J433" s="36" t="s">
        <v>20987</v>
      </c>
      <c r="K433" s="36" t="s">
        <v>137</v>
      </c>
      <c r="L433" s="36" t="s">
        <v>137</v>
      </c>
      <c r="M433" s="36" t="s">
        <v>138</v>
      </c>
      <c r="N433" s="36"/>
      <c r="O433" s="3"/>
    </row>
    <row r="434">
      <c r="A434" s="36" t="s">
        <v>20988</v>
      </c>
      <c r="B434" s="40">
        <v>45999.26988425926</v>
      </c>
      <c r="C434" s="36" t="s">
        <v>20580</v>
      </c>
      <c r="D434" s="41" t="s">
        <v>16202</v>
      </c>
      <c r="E434" s="36" t="s">
        <v>20979</v>
      </c>
      <c r="F434" s="41" t="s">
        <v>19577</v>
      </c>
      <c r="G434" s="36"/>
      <c r="H434" s="36"/>
      <c r="I434" s="36" t="s">
        <v>20989</v>
      </c>
      <c r="J434" s="36" t="s">
        <v>20990</v>
      </c>
      <c r="K434" s="36" t="s">
        <v>137</v>
      </c>
      <c r="L434" s="36" t="s">
        <v>137</v>
      </c>
      <c r="M434" s="36" t="s">
        <v>138</v>
      </c>
      <c r="N434" s="36"/>
      <c r="O434" s="3"/>
    </row>
    <row r="435">
      <c r="A435" s="36" t="s">
        <v>20991</v>
      </c>
      <c r="B435" s="40">
        <v>45995.50001157407</v>
      </c>
      <c r="C435" s="36" t="s">
        <v>19904</v>
      </c>
      <c r="D435" s="41" t="s">
        <v>19905</v>
      </c>
      <c r="E435" s="36" t="s">
        <v>131</v>
      </c>
      <c r="F435" s="41" t="s">
        <v>16202</v>
      </c>
      <c r="G435" s="36" t="s">
        <v>20992</v>
      </c>
      <c r="H435" s="41" t="s">
        <v>19577</v>
      </c>
      <c r="I435" s="36" t="s">
        <v>20993</v>
      </c>
      <c r="J435" s="36" t="s">
        <v>20994</v>
      </c>
      <c r="K435" s="36" t="s">
        <v>137</v>
      </c>
      <c r="L435" s="36" t="s">
        <v>137</v>
      </c>
      <c r="M435" s="36" t="s">
        <v>138</v>
      </c>
      <c r="N435" s="36"/>
      <c r="O435" s="3"/>
    </row>
    <row r="436">
      <c r="A436" s="36" t="s">
        <v>20995</v>
      </c>
      <c r="B436" s="40">
        <v>45995.32200231482</v>
      </c>
      <c r="C436" s="36" t="s">
        <v>20580</v>
      </c>
      <c r="D436" s="41" t="s">
        <v>16202</v>
      </c>
      <c r="E436" s="36" t="s">
        <v>20996</v>
      </c>
      <c r="F436" s="41" t="s">
        <v>19577</v>
      </c>
      <c r="G436" s="36"/>
      <c r="H436" s="36"/>
      <c r="I436" s="36" t="s">
        <v>20997</v>
      </c>
      <c r="J436" s="36" t="s">
        <v>20998</v>
      </c>
      <c r="K436" s="36" t="s">
        <v>137</v>
      </c>
      <c r="L436" s="36" t="s">
        <v>137</v>
      </c>
      <c r="M436" s="36" t="s">
        <v>138</v>
      </c>
      <c r="N436" s="36"/>
      <c r="O436" s="3"/>
    </row>
    <row r="437">
      <c r="A437" s="36" t="s">
        <v>20999</v>
      </c>
      <c r="B437" s="40">
        <v>45995.32482638889</v>
      </c>
      <c r="C437" s="36" t="s">
        <v>20373</v>
      </c>
      <c r="D437" s="41" t="s">
        <v>19577</v>
      </c>
      <c r="E437" s="36" t="s">
        <v>20580</v>
      </c>
      <c r="F437" s="41" t="s">
        <v>16202</v>
      </c>
      <c r="G437" s="36" t="s">
        <v>21000</v>
      </c>
      <c r="H437" s="41" t="s">
        <v>19577</v>
      </c>
      <c r="I437" s="36" t="s">
        <v>21001</v>
      </c>
      <c r="J437" s="36" t="s">
        <v>21002</v>
      </c>
      <c r="K437" s="36" t="s">
        <v>137</v>
      </c>
      <c r="L437" s="36" t="s">
        <v>137</v>
      </c>
      <c r="M437" s="36" t="s">
        <v>138</v>
      </c>
      <c r="N437" s="36"/>
      <c r="O437" s="3"/>
    </row>
    <row r="438">
      <c r="A438" s="36" t="s">
        <v>21003</v>
      </c>
      <c r="B438" s="40">
        <v>45995.25577546297</v>
      </c>
      <c r="C438" s="36" t="s">
        <v>20580</v>
      </c>
      <c r="D438" s="41" t="s">
        <v>16202</v>
      </c>
      <c r="E438" s="36" t="s">
        <v>21004</v>
      </c>
      <c r="F438" s="41" t="s">
        <v>19577</v>
      </c>
      <c r="G438" s="36"/>
      <c r="H438" s="36"/>
      <c r="I438" s="36" t="s">
        <v>21005</v>
      </c>
      <c r="J438" s="36" t="s">
        <v>21006</v>
      </c>
      <c r="K438" s="36" t="s">
        <v>137</v>
      </c>
      <c r="L438" s="36" t="s">
        <v>137</v>
      </c>
      <c r="M438" s="36" t="s">
        <v>138</v>
      </c>
      <c r="N438" s="36"/>
      <c r="O438" s="3"/>
    </row>
    <row r="439">
      <c r="A439" s="36" t="s">
        <v>21007</v>
      </c>
      <c r="B439" s="40">
        <v>45994.66021990741</v>
      </c>
      <c r="C439" s="36" t="s">
        <v>20373</v>
      </c>
      <c r="D439" s="41" t="s">
        <v>19577</v>
      </c>
      <c r="E439" s="36" t="s">
        <v>21008</v>
      </c>
      <c r="F439" s="36" t="s">
        <v>20663</v>
      </c>
      <c r="G439" s="36"/>
      <c r="H439" s="36"/>
      <c r="I439" s="36" t="s">
        <v>21009</v>
      </c>
      <c r="J439" s="36" t="s">
        <v>21010</v>
      </c>
      <c r="K439" s="36" t="s">
        <v>137</v>
      </c>
      <c r="L439" s="36" t="s">
        <v>137</v>
      </c>
      <c r="M439" s="36" t="s">
        <v>138</v>
      </c>
      <c r="N439" s="36"/>
      <c r="O439" s="3"/>
    </row>
    <row r="440">
      <c r="A440" s="36" t="s">
        <v>21011</v>
      </c>
      <c r="B440" s="40">
        <v>45994.608576388884</v>
      </c>
      <c r="C440" s="36" t="s">
        <v>20580</v>
      </c>
      <c r="D440" s="41" t="s">
        <v>16202</v>
      </c>
      <c r="E440" s="36" t="s">
        <v>21012</v>
      </c>
      <c r="F440" s="41" t="s">
        <v>19577</v>
      </c>
      <c r="G440" s="36"/>
      <c r="H440" s="36"/>
      <c r="I440" s="36" t="s">
        <v>20901</v>
      </c>
      <c r="J440" s="36" t="s">
        <v>21013</v>
      </c>
      <c r="K440" s="36" t="s">
        <v>137</v>
      </c>
      <c r="L440" s="36" t="s">
        <v>137</v>
      </c>
      <c r="M440" s="36" t="s">
        <v>138</v>
      </c>
      <c r="N440" s="36"/>
      <c r="O440" s="3"/>
    </row>
    <row r="441">
      <c r="A441" s="36" t="s">
        <v>21014</v>
      </c>
      <c r="B441" s="40">
        <v>45994.60936342593</v>
      </c>
      <c r="C441" s="36" t="s">
        <v>19715</v>
      </c>
      <c r="D441" s="41" t="s">
        <v>19577</v>
      </c>
      <c r="E441" s="36" t="s">
        <v>131</v>
      </c>
      <c r="F441" s="41" t="s">
        <v>16202</v>
      </c>
      <c r="G441" s="36" t="s">
        <v>21015</v>
      </c>
      <c r="H441" s="41" t="s">
        <v>19577</v>
      </c>
      <c r="I441" s="36" t="s">
        <v>21016</v>
      </c>
      <c r="J441" s="36" t="s">
        <v>21017</v>
      </c>
      <c r="K441" s="36" t="s">
        <v>137</v>
      </c>
      <c r="L441" s="36" t="s">
        <v>137</v>
      </c>
      <c r="M441" s="36" t="s">
        <v>138</v>
      </c>
      <c r="N441" s="36"/>
      <c r="O441" s="3"/>
    </row>
    <row r="442">
      <c r="A442" s="36" t="s">
        <v>21018</v>
      </c>
      <c r="B442" s="40">
        <v>45994.61796296296</v>
      </c>
      <c r="C442" s="36" t="s">
        <v>20580</v>
      </c>
      <c r="D442" s="41" t="s">
        <v>16202</v>
      </c>
      <c r="E442" s="36" t="s">
        <v>21019</v>
      </c>
      <c r="F442" s="41" t="s">
        <v>19577</v>
      </c>
      <c r="G442" s="36"/>
      <c r="H442" s="36"/>
      <c r="I442" s="36" t="s">
        <v>20901</v>
      </c>
      <c r="J442" s="36" t="s">
        <v>21020</v>
      </c>
      <c r="K442" s="36" t="s">
        <v>137</v>
      </c>
      <c r="L442" s="36" t="s">
        <v>137</v>
      </c>
      <c r="M442" s="36" t="s">
        <v>138</v>
      </c>
      <c r="N442" s="36"/>
      <c r="O442" s="3"/>
    </row>
    <row r="443">
      <c r="A443" s="36" t="s">
        <v>21021</v>
      </c>
      <c r="B443" s="40">
        <v>45994.64650462963</v>
      </c>
      <c r="C443" s="36" t="s">
        <v>20373</v>
      </c>
      <c r="D443" s="41" t="s">
        <v>19577</v>
      </c>
      <c r="E443" s="36" t="s">
        <v>20580</v>
      </c>
      <c r="F443" s="41" t="s">
        <v>16202</v>
      </c>
      <c r="G443" s="36" t="s">
        <v>19576</v>
      </c>
      <c r="H443" s="41" t="s">
        <v>19577</v>
      </c>
      <c r="I443" s="36" t="s">
        <v>20905</v>
      </c>
      <c r="J443" s="36" t="s">
        <v>21022</v>
      </c>
      <c r="K443" s="36" t="s">
        <v>137</v>
      </c>
      <c r="L443" s="36" t="s">
        <v>137</v>
      </c>
      <c r="M443" s="36" t="s">
        <v>138</v>
      </c>
      <c r="N443" s="36"/>
      <c r="O443" s="3"/>
    </row>
    <row r="444">
      <c r="A444" s="36" t="s">
        <v>21023</v>
      </c>
      <c r="B444" s="40">
        <v>45994.65091435185</v>
      </c>
      <c r="C444" s="36" t="s">
        <v>20580</v>
      </c>
      <c r="D444" s="41" t="s">
        <v>16202</v>
      </c>
      <c r="E444" s="36" t="s">
        <v>20373</v>
      </c>
      <c r="F444" s="41" t="s">
        <v>19577</v>
      </c>
      <c r="G444" s="36" t="s">
        <v>19576</v>
      </c>
      <c r="H444" s="41" t="s">
        <v>19577</v>
      </c>
      <c r="I444" s="36" t="s">
        <v>20901</v>
      </c>
      <c r="J444" s="36" t="s">
        <v>21024</v>
      </c>
      <c r="K444" s="36" t="s">
        <v>137</v>
      </c>
      <c r="L444" s="36" t="s">
        <v>137</v>
      </c>
      <c r="M444" s="36" t="s">
        <v>138</v>
      </c>
      <c r="N444" s="36"/>
      <c r="O444" s="3"/>
    </row>
    <row r="445">
      <c r="A445" s="36" t="s">
        <v>21025</v>
      </c>
      <c r="B445" s="40">
        <v>45994.65363425926</v>
      </c>
      <c r="C445" s="36" t="s">
        <v>20373</v>
      </c>
      <c r="D445" s="41" t="s">
        <v>19577</v>
      </c>
      <c r="E445" s="36" t="s">
        <v>20580</v>
      </c>
      <c r="F445" s="41" t="s">
        <v>16202</v>
      </c>
      <c r="G445" s="36" t="s">
        <v>19576</v>
      </c>
      <c r="H445" s="41" t="s">
        <v>19577</v>
      </c>
      <c r="I445" s="36" t="s">
        <v>20905</v>
      </c>
      <c r="J445" s="36" t="s">
        <v>21026</v>
      </c>
      <c r="K445" s="36" t="s">
        <v>137</v>
      </c>
      <c r="L445" s="36" t="s">
        <v>137</v>
      </c>
      <c r="M445" s="36" t="s">
        <v>138</v>
      </c>
      <c r="N445" s="36"/>
      <c r="O445" s="3"/>
    </row>
    <row r="446">
      <c r="A446" s="36" t="s">
        <v>21027</v>
      </c>
      <c r="B446" s="40">
        <v>45994.65771990741</v>
      </c>
      <c r="C446" s="36" t="s">
        <v>20580</v>
      </c>
      <c r="D446" s="41" t="s">
        <v>16202</v>
      </c>
      <c r="E446" s="36" t="s">
        <v>20373</v>
      </c>
      <c r="F446" s="41" t="s">
        <v>19577</v>
      </c>
      <c r="G446" s="36" t="s">
        <v>19576</v>
      </c>
      <c r="H446" s="41" t="s">
        <v>19577</v>
      </c>
      <c r="I446" s="36" t="s">
        <v>20905</v>
      </c>
      <c r="J446" s="36" t="s">
        <v>21028</v>
      </c>
      <c r="K446" s="36" t="s">
        <v>137</v>
      </c>
      <c r="L446" s="36" t="s">
        <v>137</v>
      </c>
      <c r="M446" s="36" t="s">
        <v>138</v>
      </c>
      <c r="N446" s="36"/>
      <c r="O446" s="3"/>
    </row>
    <row r="447">
      <c r="A447" s="36" t="s">
        <v>21029</v>
      </c>
      <c r="B447" s="40">
        <v>45995.35008101852</v>
      </c>
      <c r="C447" s="36" t="s">
        <v>21030</v>
      </c>
      <c r="D447" s="41" t="s">
        <v>19577</v>
      </c>
      <c r="E447" s="36" t="s">
        <v>20580</v>
      </c>
      <c r="F447" s="41" t="s">
        <v>16202</v>
      </c>
      <c r="G447" s="36" t="s">
        <v>21031</v>
      </c>
      <c r="H447" s="41" t="s">
        <v>19577</v>
      </c>
      <c r="I447" s="36" t="s">
        <v>20905</v>
      </c>
      <c r="J447" s="36" t="s">
        <v>21032</v>
      </c>
      <c r="K447" s="36" t="s">
        <v>137</v>
      </c>
      <c r="L447" s="36" t="s">
        <v>137</v>
      </c>
      <c r="M447" s="36" t="s">
        <v>138</v>
      </c>
      <c r="N447" s="36"/>
      <c r="O447" s="3"/>
    </row>
    <row r="448">
      <c r="A448" s="36" t="s">
        <v>21033</v>
      </c>
      <c r="B448" s="40">
        <v>45995.69158564815</v>
      </c>
      <c r="C448" s="36" t="s">
        <v>19576</v>
      </c>
      <c r="D448" s="41" t="s">
        <v>19577</v>
      </c>
      <c r="E448" s="36" t="s">
        <v>21030</v>
      </c>
      <c r="F448" s="41" t="s">
        <v>19577</v>
      </c>
      <c r="G448" s="36" t="s">
        <v>21034</v>
      </c>
      <c r="H448" s="36" t="s">
        <v>20653</v>
      </c>
      <c r="I448" s="36" t="s">
        <v>20905</v>
      </c>
      <c r="J448" s="36" t="s">
        <v>21035</v>
      </c>
      <c r="K448" s="36" t="s">
        <v>137</v>
      </c>
      <c r="L448" s="36" t="s">
        <v>137</v>
      </c>
      <c r="M448" s="36" t="s">
        <v>138</v>
      </c>
      <c r="N448" s="36"/>
      <c r="O448" s="3"/>
    </row>
    <row r="449">
      <c r="A449" s="36" t="s">
        <v>21036</v>
      </c>
      <c r="B449" s="40">
        <v>45995.743055555555</v>
      </c>
      <c r="C449" s="36" t="s">
        <v>20580</v>
      </c>
      <c r="D449" s="41" t="s">
        <v>16202</v>
      </c>
      <c r="E449" s="36" t="s">
        <v>20971</v>
      </c>
      <c r="F449" s="41" t="s">
        <v>19577</v>
      </c>
      <c r="G449" s="36" t="s">
        <v>21037</v>
      </c>
      <c r="H449" s="36" t="s">
        <v>20663</v>
      </c>
      <c r="I449" s="36" t="s">
        <v>20905</v>
      </c>
      <c r="J449" s="36" t="s">
        <v>21038</v>
      </c>
      <c r="K449" s="36" t="s">
        <v>137</v>
      </c>
      <c r="L449" s="36" t="s">
        <v>137</v>
      </c>
      <c r="M449" s="36" t="s">
        <v>138</v>
      </c>
      <c r="N449" s="36"/>
      <c r="O449" s="3"/>
    </row>
    <row r="450">
      <c r="A450" s="36" t="s">
        <v>21039</v>
      </c>
      <c r="B450" s="40">
        <v>45995.75703703704</v>
      </c>
      <c r="C450" s="36" t="s">
        <v>19576</v>
      </c>
      <c r="D450" s="41" t="s">
        <v>19577</v>
      </c>
      <c r="E450" s="36" t="s">
        <v>20580</v>
      </c>
      <c r="F450" s="41" t="s">
        <v>16202</v>
      </c>
      <c r="G450" s="36" t="s">
        <v>21040</v>
      </c>
      <c r="H450" s="36" t="s">
        <v>20663</v>
      </c>
      <c r="I450" s="36" t="s">
        <v>20905</v>
      </c>
      <c r="J450" s="36" t="s">
        <v>21041</v>
      </c>
      <c r="K450" s="36" t="s">
        <v>137</v>
      </c>
      <c r="L450" s="36" t="s">
        <v>137</v>
      </c>
      <c r="M450" s="36" t="s">
        <v>138</v>
      </c>
      <c r="N450" s="36"/>
      <c r="O450" s="3"/>
    </row>
    <row r="451">
      <c r="A451" s="36" t="s">
        <v>21042</v>
      </c>
      <c r="B451" s="40">
        <v>45996.2899537037</v>
      </c>
      <c r="C451" s="36" t="s">
        <v>21043</v>
      </c>
      <c r="D451" s="41" t="s">
        <v>16202</v>
      </c>
      <c r="E451" s="36" t="s">
        <v>21044</v>
      </c>
      <c r="F451" s="36" t="s">
        <v>20663</v>
      </c>
      <c r="G451" s="36" t="s">
        <v>21045</v>
      </c>
      <c r="H451" s="36" t="s">
        <v>20663</v>
      </c>
      <c r="I451" s="36" t="s">
        <v>20901</v>
      </c>
      <c r="J451" s="36" t="s">
        <v>21046</v>
      </c>
      <c r="K451" s="36" t="s">
        <v>137</v>
      </c>
      <c r="L451" s="36" t="s">
        <v>137</v>
      </c>
      <c r="M451" s="36" t="s">
        <v>138</v>
      </c>
      <c r="N451" s="36"/>
      <c r="O451" s="3"/>
    </row>
    <row r="452">
      <c r="A452" s="36" t="s">
        <v>21047</v>
      </c>
      <c r="B452" s="40">
        <v>45996.302141203705</v>
      </c>
      <c r="C452" s="36" t="s">
        <v>20580</v>
      </c>
      <c r="D452" s="41" t="s">
        <v>16202</v>
      </c>
      <c r="E452" s="36" t="s">
        <v>21048</v>
      </c>
      <c r="F452" s="36" t="s">
        <v>20653</v>
      </c>
      <c r="G452" s="36" t="s">
        <v>21049</v>
      </c>
      <c r="H452" s="36" t="s">
        <v>20663</v>
      </c>
      <c r="I452" s="36" t="s">
        <v>20901</v>
      </c>
      <c r="J452" s="36" t="s">
        <v>21050</v>
      </c>
      <c r="K452" s="36" t="s">
        <v>137</v>
      </c>
      <c r="L452" s="36" t="s">
        <v>137</v>
      </c>
      <c r="M452" s="36" t="s">
        <v>138</v>
      </c>
      <c r="N452" s="36"/>
      <c r="O452" s="3"/>
    </row>
    <row r="453">
      <c r="A453" s="36" t="s">
        <v>21051</v>
      </c>
      <c r="B453" s="40">
        <v>45996.30850694445</v>
      </c>
      <c r="C453" s="36" t="s">
        <v>19576</v>
      </c>
      <c r="D453" s="41" t="s">
        <v>19577</v>
      </c>
      <c r="E453" s="36" t="s">
        <v>20580</v>
      </c>
      <c r="F453" s="41" t="s">
        <v>16202</v>
      </c>
      <c r="G453" s="36" t="s">
        <v>21052</v>
      </c>
      <c r="H453" s="36" t="s">
        <v>20653</v>
      </c>
      <c r="I453" s="36" t="s">
        <v>20905</v>
      </c>
      <c r="J453" s="36" t="s">
        <v>21053</v>
      </c>
      <c r="K453" s="36" t="s">
        <v>137</v>
      </c>
      <c r="L453" s="36" t="s">
        <v>137</v>
      </c>
      <c r="M453" s="36" t="s">
        <v>138</v>
      </c>
      <c r="N453" s="36"/>
      <c r="O453" s="3"/>
    </row>
    <row r="454">
      <c r="A454" s="36" t="s">
        <v>21054</v>
      </c>
      <c r="B454" s="40">
        <v>45996.31116898148</v>
      </c>
      <c r="C454" s="36" t="s">
        <v>20580</v>
      </c>
      <c r="D454" s="41" t="s">
        <v>16202</v>
      </c>
      <c r="E454" s="36" t="s">
        <v>19576</v>
      </c>
      <c r="F454" s="41" t="s">
        <v>19577</v>
      </c>
      <c r="G454" s="36" t="s">
        <v>21052</v>
      </c>
      <c r="H454" s="36" t="s">
        <v>20653</v>
      </c>
      <c r="I454" s="36" t="s">
        <v>20901</v>
      </c>
      <c r="J454" s="36" t="s">
        <v>21055</v>
      </c>
      <c r="K454" s="36" t="s">
        <v>137</v>
      </c>
      <c r="L454" s="36" t="s">
        <v>137</v>
      </c>
      <c r="M454" s="36" t="s">
        <v>138</v>
      </c>
      <c r="N454" s="36"/>
      <c r="O454" s="3"/>
    </row>
    <row r="455">
      <c r="A455" s="36" t="s">
        <v>21056</v>
      </c>
      <c r="B455" s="40">
        <v>45996.34929398148</v>
      </c>
      <c r="C455" s="36" t="s">
        <v>21057</v>
      </c>
      <c r="D455" s="41" t="s">
        <v>19577</v>
      </c>
      <c r="E455" s="36" t="s">
        <v>20580</v>
      </c>
      <c r="F455" s="41" t="s">
        <v>16202</v>
      </c>
      <c r="G455" s="36" t="s">
        <v>21058</v>
      </c>
      <c r="H455" s="36" t="s">
        <v>20663</v>
      </c>
      <c r="I455" s="36" t="s">
        <v>20905</v>
      </c>
      <c r="J455" s="36" t="s">
        <v>21059</v>
      </c>
      <c r="K455" s="36" t="s">
        <v>137</v>
      </c>
      <c r="L455" s="36" t="s">
        <v>137</v>
      </c>
      <c r="M455" s="36" t="s">
        <v>138</v>
      </c>
      <c r="N455" s="36"/>
      <c r="O455" s="3"/>
    </row>
    <row r="456">
      <c r="A456" s="36" t="s">
        <v>21060</v>
      </c>
      <c r="B456" s="40">
        <v>45996.35600694444</v>
      </c>
      <c r="C456" s="36" t="s">
        <v>19576</v>
      </c>
      <c r="D456" s="41" t="s">
        <v>19577</v>
      </c>
      <c r="E456" s="36" t="s">
        <v>21057</v>
      </c>
      <c r="F456" s="41" t="s">
        <v>19577</v>
      </c>
      <c r="G456" s="36" t="s">
        <v>21061</v>
      </c>
      <c r="H456" s="36" t="s">
        <v>20653</v>
      </c>
      <c r="I456" s="36" t="s">
        <v>20905</v>
      </c>
      <c r="J456" s="36" t="s">
        <v>21062</v>
      </c>
      <c r="K456" s="36" t="s">
        <v>137</v>
      </c>
      <c r="L456" s="36" t="s">
        <v>137</v>
      </c>
      <c r="M456" s="36" t="s">
        <v>138</v>
      </c>
      <c r="N456" s="36"/>
      <c r="O456" s="3"/>
    </row>
    <row r="457">
      <c r="A457" s="36" t="s">
        <v>21063</v>
      </c>
      <c r="B457" s="40">
        <v>45996.43783564815</v>
      </c>
      <c r="C457" s="36" t="s">
        <v>20580</v>
      </c>
      <c r="D457" s="41" t="s">
        <v>16202</v>
      </c>
      <c r="E457" s="36" t="s">
        <v>21064</v>
      </c>
      <c r="F457" s="41" t="s">
        <v>19577</v>
      </c>
      <c r="G457" s="36" t="s">
        <v>21065</v>
      </c>
      <c r="H457" s="36" t="s">
        <v>20653</v>
      </c>
      <c r="I457" s="36" t="s">
        <v>20901</v>
      </c>
      <c r="J457" s="36" t="s">
        <v>21066</v>
      </c>
      <c r="K457" s="36" t="s">
        <v>137</v>
      </c>
      <c r="L457" s="36" t="s">
        <v>137</v>
      </c>
      <c r="M457" s="36" t="s">
        <v>138</v>
      </c>
      <c r="N457" s="36"/>
      <c r="O457" s="3"/>
    </row>
    <row r="458">
      <c r="A458" s="36" t="s">
        <v>21067</v>
      </c>
      <c r="B458" s="40">
        <v>45996.51751157407</v>
      </c>
      <c r="C458" s="36" t="s">
        <v>20580</v>
      </c>
      <c r="D458" s="41" t="s">
        <v>16202</v>
      </c>
      <c r="E458" s="36" t="s">
        <v>21064</v>
      </c>
      <c r="F458" s="41" t="s">
        <v>19577</v>
      </c>
      <c r="G458" s="36" t="s">
        <v>21065</v>
      </c>
      <c r="H458" s="36" t="s">
        <v>20653</v>
      </c>
      <c r="I458" s="36" t="s">
        <v>20901</v>
      </c>
      <c r="J458" s="36" t="s">
        <v>21068</v>
      </c>
      <c r="K458" s="36" t="s">
        <v>137</v>
      </c>
      <c r="L458" s="36" t="s">
        <v>137</v>
      </c>
      <c r="M458" s="36" t="s">
        <v>138</v>
      </c>
      <c r="N458" s="36"/>
      <c r="O458" s="3"/>
    </row>
    <row r="459">
      <c r="A459" s="36" t="s">
        <v>21069</v>
      </c>
      <c r="B459" s="40">
        <v>45996.52767361111</v>
      </c>
      <c r="C459" s="36" t="s">
        <v>20580</v>
      </c>
      <c r="D459" s="41" t="s">
        <v>16202</v>
      </c>
      <c r="E459" s="36" t="s">
        <v>21064</v>
      </c>
      <c r="F459" s="41" t="s">
        <v>19577</v>
      </c>
      <c r="G459" s="36" t="s">
        <v>21070</v>
      </c>
      <c r="H459" s="41" t="s">
        <v>19577</v>
      </c>
      <c r="I459" s="36" t="s">
        <v>20901</v>
      </c>
      <c r="J459" s="36" t="s">
        <v>21071</v>
      </c>
      <c r="K459" s="36" t="s">
        <v>137</v>
      </c>
      <c r="L459" s="36" t="s">
        <v>137</v>
      </c>
      <c r="M459" s="36" t="s">
        <v>138</v>
      </c>
      <c r="N459" s="36"/>
      <c r="O459" s="3"/>
    </row>
    <row r="460">
      <c r="A460" s="36" t="s">
        <v>21072</v>
      </c>
      <c r="B460" s="40">
        <v>45999.320868055554</v>
      </c>
      <c r="C460" s="36" t="s">
        <v>20713</v>
      </c>
      <c r="D460" s="41" t="s">
        <v>19577</v>
      </c>
      <c r="E460" s="36" t="s">
        <v>131</v>
      </c>
      <c r="F460" s="41" t="s">
        <v>16202</v>
      </c>
      <c r="G460" s="36" t="s">
        <v>21073</v>
      </c>
      <c r="H460" s="36" t="s">
        <v>20663</v>
      </c>
      <c r="I460" s="36" t="s">
        <v>21016</v>
      </c>
      <c r="J460" s="36" t="s">
        <v>21074</v>
      </c>
      <c r="K460" s="36" t="s">
        <v>137</v>
      </c>
      <c r="L460" s="36" t="s">
        <v>137</v>
      </c>
      <c r="M460" s="36" t="s">
        <v>138</v>
      </c>
      <c r="N460" s="36"/>
      <c r="O460" s="3"/>
    </row>
    <row r="461">
      <c r="A461" s="36" t="s">
        <v>21075</v>
      </c>
      <c r="B461" s="40">
        <v>46001.487291666665</v>
      </c>
      <c r="C461" s="36" t="s">
        <v>20580</v>
      </c>
      <c r="D461" s="41" t="s">
        <v>16202</v>
      </c>
      <c r="E461" s="36" t="s">
        <v>19576</v>
      </c>
      <c r="F461" s="41" t="s">
        <v>19577</v>
      </c>
      <c r="G461" s="36"/>
      <c r="H461" s="36"/>
      <c r="I461" s="36" t="s">
        <v>20901</v>
      </c>
      <c r="J461" s="36" t="s">
        <v>21076</v>
      </c>
      <c r="K461" s="36" t="s">
        <v>137</v>
      </c>
      <c r="L461" s="36" t="s">
        <v>137</v>
      </c>
      <c r="M461" s="36" t="s">
        <v>138</v>
      </c>
      <c r="N461" s="36"/>
      <c r="O461" s="3"/>
    </row>
    <row r="462">
      <c r="A462" s="36" t="s">
        <v>21077</v>
      </c>
      <c r="B462" s="40">
        <v>46002.42685185185</v>
      </c>
      <c r="C462" s="36" t="s">
        <v>19576</v>
      </c>
      <c r="D462" s="41" t="s">
        <v>19577</v>
      </c>
      <c r="E462" s="36" t="s">
        <v>20580</v>
      </c>
      <c r="F462" s="41" t="s">
        <v>16202</v>
      </c>
      <c r="G462" s="36"/>
      <c r="H462" s="36"/>
      <c r="I462" s="36" t="s">
        <v>20905</v>
      </c>
      <c r="J462" s="36" t="s">
        <v>21078</v>
      </c>
      <c r="K462" s="36" t="s">
        <v>137</v>
      </c>
      <c r="L462" s="36" t="s">
        <v>137</v>
      </c>
      <c r="M462" s="36" t="s">
        <v>138</v>
      </c>
      <c r="N462" s="36"/>
      <c r="O462" s="3"/>
    </row>
    <row r="463">
      <c r="A463" s="36" t="s">
        <v>21079</v>
      </c>
      <c r="B463" s="40">
        <v>45994.27947916667</v>
      </c>
      <c r="C463" s="36" t="s">
        <v>20580</v>
      </c>
      <c r="D463" s="41" t="s">
        <v>16202</v>
      </c>
      <c r="E463" s="36" t="s">
        <v>20971</v>
      </c>
      <c r="F463" s="41" t="s">
        <v>19577</v>
      </c>
      <c r="G463" s="36"/>
      <c r="H463" s="36"/>
      <c r="I463" s="36" t="s">
        <v>21080</v>
      </c>
      <c r="J463" s="36" t="s">
        <v>21081</v>
      </c>
      <c r="K463" s="36" t="s">
        <v>137</v>
      </c>
      <c r="L463" s="36" t="s">
        <v>137</v>
      </c>
      <c r="M463" s="36" t="s">
        <v>138</v>
      </c>
      <c r="N463" s="36"/>
      <c r="O463" s="3"/>
    </row>
    <row r="464">
      <c r="A464" s="36" t="s">
        <v>21082</v>
      </c>
      <c r="B464" s="40">
        <v>45994.435324074075</v>
      </c>
      <c r="C464" s="36" t="s">
        <v>21030</v>
      </c>
      <c r="D464" s="41" t="s">
        <v>19577</v>
      </c>
      <c r="E464" s="36" t="s">
        <v>20580</v>
      </c>
      <c r="F464" s="41" t="s">
        <v>16202</v>
      </c>
      <c r="G464" s="36" t="s">
        <v>19576</v>
      </c>
      <c r="H464" s="41" t="s">
        <v>19577</v>
      </c>
      <c r="I464" s="36" t="s">
        <v>21083</v>
      </c>
      <c r="J464" s="36" t="s">
        <v>21084</v>
      </c>
      <c r="K464" s="36" t="s">
        <v>137</v>
      </c>
      <c r="L464" s="36" t="s">
        <v>137</v>
      </c>
      <c r="M464" s="36" t="s">
        <v>138</v>
      </c>
      <c r="N464" s="36"/>
      <c r="O464" s="3"/>
    </row>
    <row r="465">
      <c r="A465" s="36" t="s">
        <v>21085</v>
      </c>
      <c r="B465" s="40">
        <v>45994.27019675926</v>
      </c>
      <c r="C465" s="36" t="s">
        <v>21086</v>
      </c>
      <c r="D465" s="41" t="s">
        <v>20556</v>
      </c>
      <c r="E465" s="36" t="s">
        <v>14684</v>
      </c>
      <c r="F465" s="41" t="s">
        <v>19577</v>
      </c>
      <c r="G465" s="36"/>
      <c r="H465" s="36"/>
      <c r="I465" s="36" t="s">
        <v>21087</v>
      </c>
      <c r="J465" s="36" t="s">
        <v>21088</v>
      </c>
      <c r="K465" s="36" t="s">
        <v>373</v>
      </c>
      <c r="L465" s="36" t="s">
        <v>373</v>
      </c>
      <c r="M465" s="36" t="s">
        <v>617</v>
      </c>
      <c r="N465" s="36"/>
      <c r="O465" s="3"/>
    </row>
    <row r="466">
      <c r="A466" s="36" t="s">
        <v>21089</v>
      </c>
      <c r="B466" s="40">
        <v>45993.6734837963</v>
      </c>
      <c r="C466" s="36" t="s">
        <v>20555</v>
      </c>
      <c r="D466" s="41" t="s">
        <v>20556</v>
      </c>
      <c r="E466" s="36" t="s">
        <v>19576</v>
      </c>
      <c r="F466" s="41" t="s">
        <v>19577</v>
      </c>
      <c r="G466" s="36"/>
      <c r="H466" s="36"/>
      <c r="I466" s="36" t="s">
        <v>21090</v>
      </c>
      <c r="J466" s="36" t="s">
        <v>19814</v>
      </c>
      <c r="K466" s="36" t="s">
        <v>373</v>
      </c>
      <c r="L466" s="36" t="s">
        <v>373</v>
      </c>
      <c r="M466" s="36" t="s">
        <v>617</v>
      </c>
      <c r="N466" s="36"/>
      <c r="O466" s="3"/>
    </row>
    <row r="467">
      <c r="A467" s="36" t="s">
        <v>21091</v>
      </c>
      <c r="B467" s="40">
        <v>45993.66763888889</v>
      </c>
      <c r="C467" s="36" t="s">
        <v>20564</v>
      </c>
      <c r="D467" s="41" t="s">
        <v>20556</v>
      </c>
      <c r="E467" s="36" t="s">
        <v>19576</v>
      </c>
      <c r="F467" s="41" t="s">
        <v>19577</v>
      </c>
      <c r="G467" s="36"/>
      <c r="H467" s="36"/>
      <c r="I467" s="36" t="s">
        <v>21092</v>
      </c>
      <c r="J467" s="36" t="s">
        <v>19814</v>
      </c>
      <c r="K467" s="36" t="s">
        <v>373</v>
      </c>
      <c r="L467" s="36" t="s">
        <v>373</v>
      </c>
      <c r="M467" s="36" t="s">
        <v>617</v>
      </c>
      <c r="N467" s="36"/>
      <c r="O467" s="3"/>
    </row>
    <row r="468">
      <c r="A468" s="36" t="s">
        <v>21093</v>
      </c>
      <c r="B468" s="40">
        <v>45987.37423611111</v>
      </c>
      <c r="C468" s="36" t="s">
        <v>19576</v>
      </c>
      <c r="D468" s="41" t="s">
        <v>19577</v>
      </c>
      <c r="E468" s="36" t="s">
        <v>21094</v>
      </c>
      <c r="F468" s="41" t="s">
        <v>20556</v>
      </c>
      <c r="G468" s="36"/>
      <c r="H468" s="36"/>
      <c r="I468" s="36" t="s">
        <v>21095</v>
      </c>
      <c r="J468" s="36" t="s">
        <v>21096</v>
      </c>
      <c r="K468" s="36" t="s">
        <v>373</v>
      </c>
      <c r="L468" s="36" t="s">
        <v>373</v>
      </c>
      <c r="M468" s="36" t="s">
        <v>617</v>
      </c>
      <c r="N468" s="36"/>
      <c r="O468" s="3"/>
    </row>
    <row r="469">
      <c r="A469" s="36" t="s">
        <v>21097</v>
      </c>
      <c r="B469" s="40">
        <v>45986.36584490741</v>
      </c>
      <c r="C469" s="36" t="s">
        <v>21030</v>
      </c>
      <c r="D469" s="41" t="s">
        <v>19577</v>
      </c>
      <c r="E469" s="36" t="s">
        <v>21098</v>
      </c>
      <c r="F469" s="36" t="s">
        <v>20663</v>
      </c>
      <c r="G469" s="36"/>
      <c r="H469" s="36"/>
      <c r="I469" s="36" t="s">
        <v>21099</v>
      </c>
      <c r="J469" s="36" t="s">
        <v>21100</v>
      </c>
      <c r="K469" s="36" t="s">
        <v>137</v>
      </c>
      <c r="L469" s="36" t="s">
        <v>137</v>
      </c>
      <c r="M469" s="36" t="s">
        <v>138</v>
      </c>
      <c r="N469" s="36"/>
      <c r="O469" s="3"/>
    </row>
    <row r="470">
      <c r="A470" s="36" t="s">
        <v>21101</v>
      </c>
      <c r="B470" s="40">
        <v>45986.1193287037</v>
      </c>
      <c r="C470" s="36" t="s">
        <v>19584</v>
      </c>
      <c r="D470" s="41" t="s">
        <v>19577</v>
      </c>
      <c r="E470" s="36" t="s">
        <v>19847</v>
      </c>
      <c r="F470" s="41" t="s">
        <v>19577</v>
      </c>
      <c r="G470" s="36" t="s">
        <v>21102</v>
      </c>
      <c r="H470" s="36" t="s">
        <v>20888</v>
      </c>
      <c r="I470" s="36" t="s">
        <v>21103</v>
      </c>
      <c r="J470" s="36" t="s">
        <v>21104</v>
      </c>
      <c r="K470" s="36" t="s">
        <v>373</v>
      </c>
      <c r="L470" s="36" t="s">
        <v>373</v>
      </c>
      <c r="M470" s="36" t="s">
        <v>617</v>
      </c>
      <c r="N470" s="36"/>
      <c r="O470" s="3"/>
    </row>
    <row r="471">
      <c r="A471" s="36" t="s">
        <v>21105</v>
      </c>
      <c r="B471" s="40">
        <v>45986.39618055556</v>
      </c>
      <c r="C471" s="36" t="s">
        <v>20564</v>
      </c>
      <c r="D471" s="41" t="s">
        <v>20556</v>
      </c>
      <c r="E471" s="36" t="s">
        <v>21106</v>
      </c>
      <c r="F471" s="41" t="s">
        <v>19577</v>
      </c>
      <c r="G471" s="36" t="s">
        <v>21107</v>
      </c>
      <c r="H471" s="36" t="s">
        <v>20888</v>
      </c>
      <c r="I471" s="36" t="s">
        <v>21103</v>
      </c>
      <c r="J471" s="36" t="s">
        <v>21108</v>
      </c>
      <c r="K471" s="36" t="s">
        <v>373</v>
      </c>
      <c r="L471" s="36" t="s">
        <v>373</v>
      </c>
      <c r="M471" s="36" t="s">
        <v>617</v>
      </c>
      <c r="N471" s="36"/>
      <c r="O471" s="3"/>
    </row>
    <row r="472">
      <c r="A472" s="36" t="s">
        <v>21109</v>
      </c>
      <c r="B472" s="40">
        <v>45986.41983796297</v>
      </c>
      <c r="C472" s="36" t="s">
        <v>19847</v>
      </c>
      <c r="D472" s="41" t="s">
        <v>19577</v>
      </c>
      <c r="E472" s="36" t="s">
        <v>20564</v>
      </c>
      <c r="F472" s="41" t="s">
        <v>20556</v>
      </c>
      <c r="G472" s="36" t="s">
        <v>21110</v>
      </c>
      <c r="H472" s="36" t="s">
        <v>21111</v>
      </c>
      <c r="I472" s="36" t="s">
        <v>21103</v>
      </c>
      <c r="J472" s="36" t="s">
        <v>21112</v>
      </c>
      <c r="K472" s="36" t="s">
        <v>373</v>
      </c>
      <c r="L472" s="36" t="s">
        <v>373</v>
      </c>
      <c r="M472" s="36" t="s">
        <v>617</v>
      </c>
      <c r="N472" s="36"/>
      <c r="O472" s="3"/>
    </row>
    <row r="473">
      <c r="A473" s="36" t="s">
        <v>21113</v>
      </c>
      <c r="B473" s="40">
        <v>45987.37123842593</v>
      </c>
      <c r="C473" s="36" t="s">
        <v>19847</v>
      </c>
      <c r="D473" s="41" t="s">
        <v>19577</v>
      </c>
      <c r="E473" s="36" t="s">
        <v>20564</v>
      </c>
      <c r="F473" s="41" t="s">
        <v>20556</v>
      </c>
      <c r="G473" s="36" t="s">
        <v>21110</v>
      </c>
      <c r="H473" s="36" t="s">
        <v>21111</v>
      </c>
      <c r="I473" s="36" t="s">
        <v>21103</v>
      </c>
      <c r="J473" s="36" t="s">
        <v>21114</v>
      </c>
      <c r="K473" s="36" t="s">
        <v>373</v>
      </c>
      <c r="L473" s="36" t="s">
        <v>373</v>
      </c>
      <c r="M473" s="36" t="s">
        <v>617</v>
      </c>
      <c r="N473" s="36"/>
      <c r="O473" s="3"/>
    </row>
    <row r="474">
      <c r="A474" s="36" t="s">
        <v>21115</v>
      </c>
      <c r="B474" s="40">
        <v>45987.374085648145</v>
      </c>
      <c r="C474" s="36" t="s">
        <v>20564</v>
      </c>
      <c r="D474" s="41" t="s">
        <v>20556</v>
      </c>
      <c r="E474" s="36" t="s">
        <v>19847</v>
      </c>
      <c r="F474" s="41" t="s">
        <v>19577</v>
      </c>
      <c r="G474" s="36" t="s">
        <v>21110</v>
      </c>
      <c r="H474" s="36" t="s">
        <v>21111</v>
      </c>
      <c r="I474" s="36" t="s">
        <v>21103</v>
      </c>
      <c r="J474" s="36" t="s">
        <v>21116</v>
      </c>
      <c r="K474" s="36" t="s">
        <v>373</v>
      </c>
      <c r="L474" s="36" t="s">
        <v>373</v>
      </c>
      <c r="M474" s="36" t="s">
        <v>617</v>
      </c>
      <c r="N474" s="36"/>
      <c r="O474" s="3"/>
    </row>
    <row r="475">
      <c r="A475" s="36" t="s">
        <v>21117</v>
      </c>
      <c r="B475" s="40">
        <v>45987.42145833334</v>
      </c>
      <c r="C475" s="36" t="s">
        <v>19847</v>
      </c>
      <c r="D475" s="41" t="s">
        <v>19577</v>
      </c>
      <c r="E475" s="36" t="s">
        <v>20564</v>
      </c>
      <c r="F475" s="41" t="s">
        <v>20556</v>
      </c>
      <c r="G475" s="36" t="s">
        <v>21110</v>
      </c>
      <c r="H475" s="36" t="s">
        <v>21111</v>
      </c>
      <c r="I475" s="36" t="s">
        <v>21103</v>
      </c>
      <c r="J475" s="36" t="s">
        <v>21118</v>
      </c>
      <c r="K475" s="36" t="s">
        <v>373</v>
      </c>
      <c r="L475" s="36" t="s">
        <v>373</v>
      </c>
      <c r="M475" s="36" t="s">
        <v>617</v>
      </c>
      <c r="N475" s="36"/>
      <c r="O475" s="3"/>
    </row>
    <row r="476">
      <c r="A476" s="36" t="s">
        <v>21119</v>
      </c>
      <c r="B476" s="40">
        <v>45987.55143518519</v>
      </c>
      <c r="C476" s="36" t="s">
        <v>19584</v>
      </c>
      <c r="D476" s="41" t="s">
        <v>19577</v>
      </c>
      <c r="E476" s="36" t="s">
        <v>19847</v>
      </c>
      <c r="F476" s="41" t="s">
        <v>19577</v>
      </c>
      <c r="G476" s="36" t="s">
        <v>21120</v>
      </c>
      <c r="H476" s="36" t="s">
        <v>20888</v>
      </c>
      <c r="I476" s="36" t="s">
        <v>21103</v>
      </c>
      <c r="J476" s="36" t="s">
        <v>21121</v>
      </c>
      <c r="K476" s="36" t="s">
        <v>373</v>
      </c>
      <c r="L476" s="36" t="s">
        <v>373</v>
      </c>
      <c r="M476" s="36" t="s">
        <v>617</v>
      </c>
      <c r="N476" s="36"/>
      <c r="O476" s="3"/>
    </row>
    <row r="477">
      <c r="A477" s="36" t="s">
        <v>21122</v>
      </c>
      <c r="B477" s="40">
        <v>45987.636342592596</v>
      </c>
      <c r="C477" s="36" t="s">
        <v>20564</v>
      </c>
      <c r="D477" s="41" t="s">
        <v>20556</v>
      </c>
      <c r="E477" s="36" t="s">
        <v>21106</v>
      </c>
      <c r="F477" s="41" t="s">
        <v>19577</v>
      </c>
      <c r="G477" s="36" t="s">
        <v>21123</v>
      </c>
      <c r="H477" s="36" t="s">
        <v>20888</v>
      </c>
      <c r="I477" s="36" t="s">
        <v>21103</v>
      </c>
      <c r="J477" s="36" t="s">
        <v>21124</v>
      </c>
      <c r="K477" s="36" t="s">
        <v>373</v>
      </c>
      <c r="L477" s="36" t="s">
        <v>373</v>
      </c>
      <c r="M477" s="36" t="s">
        <v>617</v>
      </c>
      <c r="N477" s="36"/>
      <c r="O477" s="3"/>
    </row>
    <row r="478">
      <c r="A478" s="36" t="s">
        <v>21125</v>
      </c>
      <c r="B478" s="40">
        <v>45987.64239583333</v>
      </c>
      <c r="C478" s="36" t="s">
        <v>19584</v>
      </c>
      <c r="D478" s="41" t="s">
        <v>19577</v>
      </c>
      <c r="E478" s="36" t="s">
        <v>21126</v>
      </c>
      <c r="F478" s="41" t="s">
        <v>20556</v>
      </c>
      <c r="G478" s="36" t="s">
        <v>21127</v>
      </c>
      <c r="H478" s="36" t="s">
        <v>21111</v>
      </c>
      <c r="I478" s="36" t="s">
        <v>21103</v>
      </c>
      <c r="J478" s="36" t="s">
        <v>21128</v>
      </c>
      <c r="K478" s="36" t="s">
        <v>373</v>
      </c>
      <c r="L478" s="36" t="s">
        <v>373</v>
      </c>
      <c r="M478" s="36" t="s">
        <v>617</v>
      </c>
      <c r="N478" s="36"/>
      <c r="O478" s="3"/>
    </row>
    <row r="479">
      <c r="A479" s="36" t="s">
        <v>21129</v>
      </c>
      <c r="B479" s="40">
        <v>45993.577303240745</v>
      </c>
      <c r="C479" s="36" t="s">
        <v>19576</v>
      </c>
      <c r="D479" s="41" t="s">
        <v>19577</v>
      </c>
      <c r="E479" s="36" t="s">
        <v>19584</v>
      </c>
      <c r="F479" s="41" t="s">
        <v>19577</v>
      </c>
      <c r="G479" s="36" t="s">
        <v>21130</v>
      </c>
      <c r="H479" s="36" t="s">
        <v>20888</v>
      </c>
      <c r="I479" s="36" t="s">
        <v>21103</v>
      </c>
      <c r="J479" s="36" t="s">
        <v>21131</v>
      </c>
      <c r="K479" s="36" t="s">
        <v>373</v>
      </c>
      <c r="L479" s="36" t="s">
        <v>373</v>
      </c>
      <c r="M479" s="36" t="s">
        <v>617</v>
      </c>
      <c r="N479" s="36"/>
      <c r="O479" s="3"/>
    </row>
    <row r="480">
      <c r="A480" s="36" t="s">
        <v>21132</v>
      </c>
      <c r="B480" s="40">
        <v>45993.65503472222</v>
      </c>
      <c r="C480" s="36" t="s">
        <v>19576</v>
      </c>
      <c r="D480" s="41" t="s">
        <v>19577</v>
      </c>
      <c r="E480" s="36" t="s">
        <v>19584</v>
      </c>
      <c r="F480" s="41" t="s">
        <v>19577</v>
      </c>
      <c r="G480" s="36" t="s">
        <v>21130</v>
      </c>
      <c r="H480" s="36" t="s">
        <v>20888</v>
      </c>
      <c r="I480" s="36" t="s">
        <v>21103</v>
      </c>
      <c r="J480" s="36" t="s">
        <v>21133</v>
      </c>
      <c r="K480" s="36" t="s">
        <v>373</v>
      </c>
      <c r="L480" s="36" t="s">
        <v>373</v>
      </c>
      <c r="M480" s="36" t="s">
        <v>617</v>
      </c>
      <c r="N480" s="36"/>
      <c r="O480" s="3"/>
    </row>
    <row r="481">
      <c r="A481" s="36" t="s">
        <v>21134</v>
      </c>
      <c r="B481" s="40">
        <v>45986.118055555555</v>
      </c>
      <c r="C481" s="36" t="s">
        <v>19584</v>
      </c>
      <c r="D481" s="41" t="s">
        <v>19577</v>
      </c>
      <c r="E481" s="36" t="s">
        <v>21135</v>
      </c>
      <c r="F481" s="36" t="s">
        <v>21111</v>
      </c>
      <c r="G481" s="36"/>
      <c r="H481" s="36"/>
      <c r="I481" s="36" t="s">
        <v>21136</v>
      </c>
      <c r="J481" s="36" t="s">
        <v>21137</v>
      </c>
      <c r="K481" s="36" t="s">
        <v>373</v>
      </c>
      <c r="L481" s="36" t="s">
        <v>373</v>
      </c>
      <c r="M481" s="36" t="s">
        <v>617</v>
      </c>
      <c r="N481" s="36"/>
      <c r="O481" s="3"/>
    </row>
    <row r="482">
      <c r="A482" s="36" t="s">
        <v>21138</v>
      </c>
      <c r="B482" s="40">
        <v>45986.10122685185</v>
      </c>
      <c r="C482" s="36" t="s">
        <v>19584</v>
      </c>
      <c r="D482" s="41" t="s">
        <v>19577</v>
      </c>
      <c r="E482" s="36" t="s">
        <v>21139</v>
      </c>
      <c r="F482" s="36" t="s">
        <v>20595</v>
      </c>
      <c r="G482" s="36"/>
      <c r="H482" s="36"/>
      <c r="I482" s="36" t="s">
        <v>21140</v>
      </c>
      <c r="J482" s="36" t="s">
        <v>21141</v>
      </c>
      <c r="K482" s="36" t="s">
        <v>365</v>
      </c>
      <c r="L482" s="36" t="s">
        <v>365</v>
      </c>
      <c r="M482" s="36" t="s">
        <v>366</v>
      </c>
      <c r="N482" s="36"/>
      <c r="O482" s="3"/>
    </row>
    <row r="483">
      <c r="A483" s="36" t="s">
        <v>21142</v>
      </c>
      <c r="B483" s="40">
        <v>45986.32724537037</v>
      </c>
      <c r="C483" s="36" t="s">
        <v>20574</v>
      </c>
      <c r="D483" s="41" t="s">
        <v>16278</v>
      </c>
      <c r="E483" s="36" t="s">
        <v>19584</v>
      </c>
      <c r="F483" s="41" t="s">
        <v>19577</v>
      </c>
      <c r="G483" s="36" t="s">
        <v>21143</v>
      </c>
      <c r="H483" s="36" t="s">
        <v>20549</v>
      </c>
      <c r="I483" s="36" t="s">
        <v>21144</v>
      </c>
      <c r="J483" s="36" t="s">
        <v>21145</v>
      </c>
      <c r="K483" s="36" t="s">
        <v>365</v>
      </c>
      <c r="L483" s="36" t="s">
        <v>365</v>
      </c>
      <c r="M483" s="36" t="s">
        <v>366</v>
      </c>
      <c r="N483" s="36"/>
      <c r="O483" s="3"/>
    </row>
    <row r="484">
      <c r="A484" s="36" t="s">
        <v>21146</v>
      </c>
      <c r="B484" s="40">
        <v>45986.441157407404</v>
      </c>
      <c r="C484" s="36" t="s">
        <v>19576</v>
      </c>
      <c r="D484" s="41" t="s">
        <v>19577</v>
      </c>
      <c r="E484" s="36" t="s">
        <v>20574</v>
      </c>
      <c r="F484" s="41" t="s">
        <v>16278</v>
      </c>
      <c r="G484" s="36" t="s">
        <v>21147</v>
      </c>
      <c r="H484" s="36" t="s">
        <v>20549</v>
      </c>
      <c r="I484" s="36" t="s">
        <v>21144</v>
      </c>
      <c r="J484" s="36" t="s">
        <v>21148</v>
      </c>
      <c r="K484" s="36" t="s">
        <v>365</v>
      </c>
      <c r="L484" s="36" t="s">
        <v>365</v>
      </c>
      <c r="M484" s="36" t="s">
        <v>366</v>
      </c>
      <c r="N484" s="36"/>
      <c r="O484" s="3"/>
    </row>
    <row r="485">
      <c r="A485" s="36" t="s">
        <v>21149</v>
      </c>
      <c r="B485" s="40">
        <v>46002.58787037037</v>
      </c>
      <c r="C485" s="36" t="s">
        <v>19576</v>
      </c>
      <c r="D485" s="41" t="s">
        <v>19577</v>
      </c>
      <c r="E485" s="36" t="s">
        <v>20574</v>
      </c>
      <c r="F485" s="41" t="s">
        <v>16278</v>
      </c>
      <c r="G485" s="36" t="s">
        <v>21147</v>
      </c>
      <c r="H485" s="36" t="s">
        <v>20549</v>
      </c>
      <c r="I485" s="36" t="s">
        <v>21144</v>
      </c>
      <c r="J485" s="36" t="s">
        <v>21150</v>
      </c>
      <c r="K485" s="36" t="s">
        <v>365</v>
      </c>
      <c r="L485" s="36" t="s">
        <v>365</v>
      </c>
      <c r="M485" s="36" t="s">
        <v>366</v>
      </c>
      <c r="N485" s="36"/>
      <c r="O485" s="3"/>
    </row>
    <row r="486">
      <c r="A486" s="36" t="s">
        <v>21151</v>
      </c>
      <c r="B486" s="40">
        <v>45986.09903935185</v>
      </c>
      <c r="C486" s="36" t="s">
        <v>19584</v>
      </c>
      <c r="D486" s="41" t="s">
        <v>19577</v>
      </c>
      <c r="E486" s="36" t="s">
        <v>21152</v>
      </c>
      <c r="F486" s="36" t="s">
        <v>20549</v>
      </c>
      <c r="G486" s="36"/>
      <c r="H486" s="36"/>
      <c r="I486" s="36" t="s">
        <v>21153</v>
      </c>
      <c r="J486" s="36" t="s">
        <v>21154</v>
      </c>
      <c r="K486" s="36" t="s">
        <v>365</v>
      </c>
      <c r="L486" s="36" t="s">
        <v>365</v>
      </c>
      <c r="M486" s="36" t="s">
        <v>366</v>
      </c>
      <c r="N486" s="36"/>
      <c r="O486" s="3"/>
    </row>
    <row r="487">
      <c r="A487" s="36" t="s">
        <v>21155</v>
      </c>
      <c r="B487" s="40">
        <v>45986.077199074076</v>
      </c>
      <c r="C487" s="36" t="s">
        <v>19584</v>
      </c>
      <c r="D487" s="41" t="s">
        <v>19577</v>
      </c>
      <c r="E487" s="36" t="s">
        <v>21156</v>
      </c>
      <c r="F487" s="36" t="s">
        <v>20663</v>
      </c>
      <c r="G487" s="36"/>
      <c r="H487" s="36"/>
      <c r="I487" s="36" t="s">
        <v>21157</v>
      </c>
      <c r="J487" s="36" t="s">
        <v>21158</v>
      </c>
      <c r="K487" s="36" t="s">
        <v>137</v>
      </c>
      <c r="L487" s="36" t="s">
        <v>137</v>
      </c>
      <c r="M487" s="36" t="s">
        <v>138</v>
      </c>
      <c r="N487" s="36"/>
      <c r="O487" s="3"/>
    </row>
    <row r="488">
      <c r="A488" s="36" t="s">
        <v>21159</v>
      </c>
      <c r="B488" s="40">
        <v>45986.07561342593</v>
      </c>
      <c r="C488" s="36" t="s">
        <v>19584</v>
      </c>
      <c r="D488" s="41" t="s">
        <v>19577</v>
      </c>
      <c r="E488" s="36" t="s">
        <v>21160</v>
      </c>
      <c r="F488" s="36" t="s">
        <v>21161</v>
      </c>
      <c r="G488" s="36"/>
      <c r="H488" s="36"/>
      <c r="I488" s="36" t="s">
        <v>21162</v>
      </c>
      <c r="J488" s="36" t="s">
        <v>21163</v>
      </c>
      <c r="K488" s="36" t="s">
        <v>350</v>
      </c>
      <c r="L488" s="36" t="s">
        <v>350</v>
      </c>
      <c r="M488" s="36" t="s">
        <v>661</v>
      </c>
      <c r="N488" s="36"/>
      <c r="O488" s="3"/>
    </row>
    <row r="489">
      <c r="A489" s="36" t="s">
        <v>21164</v>
      </c>
      <c r="B489" s="40">
        <v>45980.48767361111</v>
      </c>
      <c r="C489" s="36" t="s">
        <v>20580</v>
      </c>
      <c r="D489" s="41" t="s">
        <v>16202</v>
      </c>
      <c r="E489" s="36" t="s">
        <v>20975</v>
      </c>
      <c r="F489" s="36" t="s">
        <v>20653</v>
      </c>
      <c r="G489" s="36"/>
      <c r="H489" s="36"/>
      <c r="I489" s="36" t="s">
        <v>14703</v>
      </c>
      <c r="J489" s="36" t="s">
        <v>21165</v>
      </c>
      <c r="K489" s="36" t="s">
        <v>137</v>
      </c>
      <c r="L489" s="36" t="s">
        <v>137</v>
      </c>
      <c r="M489" s="36" t="s">
        <v>138</v>
      </c>
      <c r="N489" s="36"/>
      <c r="O489" s="3"/>
    </row>
    <row r="490">
      <c r="A490" s="36" t="s">
        <v>21166</v>
      </c>
      <c r="B490" s="40">
        <v>45985.42344907408</v>
      </c>
      <c r="C490" s="36" t="s">
        <v>21030</v>
      </c>
      <c r="D490" s="41" t="s">
        <v>19577</v>
      </c>
      <c r="E490" s="36" t="s">
        <v>20580</v>
      </c>
      <c r="F490" s="41" t="s">
        <v>16202</v>
      </c>
      <c r="G490" s="36" t="s">
        <v>21167</v>
      </c>
      <c r="H490" s="36" t="s">
        <v>20653</v>
      </c>
      <c r="I490" s="36" t="s">
        <v>21168</v>
      </c>
      <c r="J490" s="36" t="s">
        <v>21169</v>
      </c>
      <c r="K490" s="36" t="s">
        <v>137</v>
      </c>
      <c r="L490" s="36" t="s">
        <v>137</v>
      </c>
      <c r="M490" s="36" t="s">
        <v>138</v>
      </c>
      <c r="N490" s="36"/>
      <c r="O490" s="3"/>
    </row>
    <row r="491">
      <c r="A491" s="36" t="s">
        <v>21170</v>
      </c>
      <c r="B491" s="40">
        <v>45980.4143287037</v>
      </c>
      <c r="C491" s="36" t="s">
        <v>19584</v>
      </c>
      <c r="D491" s="41" t="s">
        <v>19577</v>
      </c>
      <c r="E491" s="36" t="s">
        <v>21171</v>
      </c>
      <c r="F491" s="36" t="s">
        <v>20653</v>
      </c>
      <c r="G491" s="36"/>
      <c r="H491" s="36"/>
      <c r="I491" s="36" t="s">
        <v>21172</v>
      </c>
      <c r="J491" s="36" t="s">
        <v>21173</v>
      </c>
      <c r="K491" s="36" t="s">
        <v>137</v>
      </c>
      <c r="L491" s="36" t="s">
        <v>137</v>
      </c>
      <c r="M491" s="36" t="s">
        <v>138</v>
      </c>
      <c r="N491" s="36"/>
      <c r="O491" s="3"/>
    </row>
    <row r="492">
      <c r="A492" s="36" t="s">
        <v>21174</v>
      </c>
      <c r="B492" s="40">
        <v>45980.419074074074</v>
      </c>
      <c r="C492" s="36" t="s">
        <v>21030</v>
      </c>
      <c r="D492" s="41" t="s">
        <v>19577</v>
      </c>
      <c r="E492" s="36" t="s">
        <v>19584</v>
      </c>
      <c r="F492" s="41" t="s">
        <v>19577</v>
      </c>
      <c r="G492" s="36" t="s">
        <v>21175</v>
      </c>
      <c r="H492" s="36" t="s">
        <v>20653</v>
      </c>
      <c r="I492" s="36" t="s">
        <v>21172</v>
      </c>
      <c r="J492" s="36" t="s">
        <v>21176</v>
      </c>
      <c r="K492" s="36" t="s">
        <v>137</v>
      </c>
      <c r="L492" s="36" t="s">
        <v>137</v>
      </c>
      <c r="M492" s="36" t="s">
        <v>138</v>
      </c>
      <c r="N492" s="36"/>
      <c r="O492" s="3"/>
    </row>
    <row r="493">
      <c r="A493" s="36" t="s">
        <v>21177</v>
      </c>
      <c r="B493" s="40">
        <v>46043.41916666667</v>
      </c>
      <c r="C493" s="36" t="s">
        <v>19584</v>
      </c>
      <c r="D493" s="41" t="s">
        <v>19577</v>
      </c>
      <c r="E493" s="36" t="s">
        <v>21178</v>
      </c>
      <c r="F493" s="36" t="s">
        <v>21179</v>
      </c>
      <c r="G493" s="36"/>
      <c r="H493" s="36"/>
      <c r="I493" s="36" t="s">
        <v>21180</v>
      </c>
      <c r="J493" s="36" t="s">
        <v>21181</v>
      </c>
      <c r="K493" s="36" t="s">
        <v>427</v>
      </c>
      <c r="L493" s="36" t="s">
        <v>427</v>
      </c>
      <c r="M493" s="36" t="s">
        <v>428</v>
      </c>
      <c r="N493" s="36"/>
      <c r="O493" s="3"/>
    </row>
    <row r="494">
      <c r="A494" s="36" t="s">
        <v>21182</v>
      </c>
      <c r="B494" s="40">
        <v>46043.41832175926</v>
      </c>
      <c r="C494" s="36" t="s">
        <v>19584</v>
      </c>
      <c r="D494" s="41" t="s">
        <v>19577</v>
      </c>
      <c r="E494" s="36" t="s">
        <v>21178</v>
      </c>
      <c r="F494" s="36" t="s">
        <v>21179</v>
      </c>
      <c r="G494" s="36"/>
      <c r="H494" s="36"/>
      <c r="I494" s="36" t="s">
        <v>21183</v>
      </c>
      <c r="J494" s="36" t="s">
        <v>21184</v>
      </c>
      <c r="K494" s="36" t="s">
        <v>427</v>
      </c>
      <c r="L494" s="36" t="s">
        <v>427</v>
      </c>
      <c r="M494" s="36" t="s">
        <v>428</v>
      </c>
      <c r="N494" s="36"/>
      <c r="O494" s="3"/>
    </row>
    <row r="495">
      <c r="A495" s="36" t="s">
        <v>21185</v>
      </c>
      <c r="B495" s="40">
        <v>46038.57879629629</v>
      </c>
      <c r="C495" s="36" t="s">
        <v>19584</v>
      </c>
      <c r="D495" s="41" t="s">
        <v>19577</v>
      </c>
      <c r="E495" s="36" t="s">
        <v>21186</v>
      </c>
      <c r="F495" s="36" t="s">
        <v>21187</v>
      </c>
      <c r="G495" s="36" t="s">
        <v>21188</v>
      </c>
      <c r="H495" s="41" t="s">
        <v>21189</v>
      </c>
      <c r="I495" s="36" t="s">
        <v>21190</v>
      </c>
      <c r="J495" s="36" t="s">
        <v>21191</v>
      </c>
      <c r="K495" s="36" t="s">
        <v>427</v>
      </c>
      <c r="L495" s="36" t="s">
        <v>427</v>
      </c>
      <c r="M495" s="36" t="s">
        <v>428</v>
      </c>
      <c r="N495" s="36"/>
      <c r="O495" s="3"/>
    </row>
    <row r="496">
      <c r="A496" s="36" t="s">
        <v>21192</v>
      </c>
      <c r="B496" s="40">
        <v>46043.38994212963</v>
      </c>
      <c r="C496" s="36" t="s">
        <v>19584</v>
      </c>
      <c r="D496" s="41" t="s">
        <v>19577</v>
      </c>
      <c r="E496" s="36" t="s">
        <v>21193</v>
      </c>
      <c r="F496" s="41" t="s">
        <v>19577</v>
      </c>
      <c r="G496" s="36" t="s">
        <v>21188</v>
      </c>
      <c r="H496" s="41" t="s">
        <v>21189</v>
      </c>
      <c r="I496" s="36" t="s">
        <v>21190</v>
      </c>
      <c r="J496" s="36" t="s">
        <v>21194</v>
      </c>
      <c r="K496" s="36" t="s">
        <v>427</v>
      </c>
      <c r="L496" s="36" t="s">
        <v>427</v>
      </c>
      <c r="M496" s="36" t="s">
        <v>428</v>
      </c>
      <c r="N496" s="36"/>
      <c r="O496" s="3"/>
    </row>
    <row r="497">
      <c r="A497" s="36" t="s">
        <v>21195</v>
      </c>
      <c r="B497" s="40">
        <v>46036.61158564815</v>
      </c>
      <c r="C497" s="36" t="s">
        <v>19576</v>
      </c>
      <c r="D497" s="41" t="s">
        <v>19577</v>
      </c>
      <c r="E497" s="36" t="s">
        <v>16343</v>
      </c>
      <c r="F497" s="41" t="s">
        <v>16344</v>
      </c>
      <c r="G497" s="36" t="s">
        <v>19584</v>
      </c>
      <c r="H497" s="41" t="s">
        <v>19577</v>
      </c>
      <c r="I497" s="36" t="s">
        <v>21196</v>
      </c>
      <c r="J497" s="36" t="s">
        <v>21197</v>
      </c>
      <c r="K497" s="36" t="s">
        <v>389</v>
      </c>
      <c r="L497" s="36" t="s">
        <v>389</v>
      </c>
      <c r="M497" s="36" t="s">
        <v>390</v>
      </c>
      <c r="N497" s="36"/>
      <c r="O497" s="3"/>
    </row>
    <row r="498">
      <c r="A498" s="36" t="s">
        <v>21198</v>
      </c>
      <c r="B498" s="40">
        <v>46035.556180555555</v>
      </c>
      <c r="C498" s="36" t="s">
        <v>19576</v>
      </c>
      <c r="D498" s="41" t="s">
        <v>19577</v>
      </c>
      <c r="E498" s="36" t="s">
        <v>16156</v>
      </c>
      <c r="F498" s="41" t="s">
        <v>16148</v>
      </c>
      <c r="G498" s="36" t="s">
        <v>19584</v>
      </c>
      <c r="H498" s="41" t="s">
        <v>19577</v>
      </c>
      <c r="I498" s="36" t="s">
        <v>21199</v>
      </c>
      <c r="J498" s="36" t="s">
        <v>21200</v>
      </c>
      <c r="K498" s="36" t="s">
        <v>415</v>
      </c>
      <c r="L498" s="36" t="s">
        <v>415</v>
      </c>
      <c r="M498" s="36" t="s">
        <v>748</v>
      </c>
      <c r="N498" s="36"/>
      <c r="O498" s="3"/>
    </row>
    <row r="499">
      <c r="A499" s="36" t="s">
        <v>21201</v>
      </c>
      <c r="B499" s="40">
        <v>46035.753020833334</v>
      </c>
      <c r="C499" s="36" t="s">
        <v>21202</v>
      </c>
      <c r="D499" s="41" t="s">
        <v>16148</v>
      </c>
      <c r="E499" s="36" t="s">
        <v>19576</v>
      </c>
      <c r="F499" s="41" t="s">
        <v>19577</v>
      </c>
      <c r="G499" s="36" t="s">
        <v>19584</v>
      </c>
      <c r="H499" s="41" t="s">
        <v>19577</v>
      </c>
      <c r="I499" s="36" t="s">
        <v>21203</v>
      </c>
      <c r="J499" s="36" t="s">
        <v>21204</v>
      </c>
      <c r="K499" s="36" t="s">
        <v>415</v>
      </c>
      <c r="L499" s="36" t="s">
        <v>415</v>
      </c>
      <c r="M499" s="36" t="s">
        <v>748</v>
      </c>
      <c r="N499" s="36"/>
      <c r="O499" s="3"/>
    </row>
    <row r="500">
      <c r="A500" s="36" t="s">
        <v>21205</v>
      </c>
      <c r="B500" s="40">
        <v>46036.48105324074</v>
      </c>
      <c r="C500" s="36" t="s">
        <v>21202</v>
      </c>
      <c r="D500" s="41" t="s">
        <v>16148</v>
      </c>
      <c r="E500" s="36" t="s">
        <v>19576</v>
      </c>
      <c r="F500" s="41" t="s">
        <v>19577</v>
      </c>
      <c r="G500" s="36"/>
      <c r="H500" s="36"/>
      <c r="I500" s="36" t="s">
        <v>21203</v>
      </c>
      <c r="J500" s="36" t="s">
        <v>21206</v>
      </c>
      <c r="K500" s="36" t="s">
        <v>415</v>
      </c>
      <c r="L500" s="36" t="s">
        <v>415</v>
      </c>
      <c r="M500" s="36" t="s">
        <v>748</v>
      </c>
      <c r="N500" s="36"/>
      <c r="O500" s="3"/>
    </row>
    <row r="501">
      <c r="A501" s="36" t="s">
        <v>21207</v>
      </c>
      <c r="B501" s="40">
        <v>46036.593206018515</v>
      </c>
      <c r="C501" s="36" t="s">
        <v>19576</v>
      </c>
      <c r="D501" s="41" t="s">
        <v>19577</v>
      </c>
      <c r="E501" s="36" t="s">
        <v>21202</v>
      </c>
      <c r="F501" s="41" t="s">
        <v>16148</v>
      </c>
      <c r="G501" s="36"/>
      <c r="H501" s="36"/>
      <c r="I501" s="36" t="s">
        <v>21208</v>
      </c>
      <c r="J501" s="36" t="s">
        <v>21209</v>
      </c>
      <c r="K501" s="36" t="s">
        <v>415</v>
      </c>
      <c r="L501" s="36" t="s">
        <v>415</v>
      </c>
      <c r="M501" s="36" t="s">
        <v>748</v>
      </c>
      <c r="N501" s="36"/>
      <c r="O501" s="3"/>
    </row>
    <row r="502">
      <c r="A502" s="36" t="s">
        <v>21210</v>
      </c>
      <c r="B502" s="40">
        <v>46036.619988425926</v>
      </c>
      <c r="C502" s="36" t="s">
        <v>21202</v>
      </c>
      <c r="D502" s="41" t="s">
        <v>16148</v>
      </c>
      <c r="E502" s="36" t="s">
        <v>19576</v>
      </c>
      <c r="F502" s="41" t="s">
        <v>19577</v>
      </c>
      <c r="G502" s="36"/>
      <c r="H502" s="36"/>
      <c r="I502" s="36" t="s">
        <v>21203</v>
      </c>
      <c r="J502" s="36" t="s">
        <v>21211</v>
      </c>
      <c r="K502" s="36" t="s">
        <v>415</v>
      </c>
      <c r="L502" s="36" t="s">
        <v>415</v>
      </c>
      <c r="M502" s="36" t="s">
        <v>748</v>
      </c>
      <c r="N502" s="36"/>
      <c r="O502" s="3"/>
    </row>
    <row r="503">
      <c r="A503" s="36" t="s">
        <v>21212</v>
      </c>
      <c r="B503" s="40">
        <v>46037.37100694445</v>
      </c>
      <c r="C503" s="36" t="s">
        <v>19576</v>
      </c>
      <c r="D503" s="41" t="s">
        <v>19577</v>
      </c>
      <c r="E503" s="36" t="s">
        <v>21202</v>
      </c>
      <c r="F503" s="41" t="s">
        <v>16148</v>
      </c>
      <c r="G503" s="36"/>
      <c r="H503" s="36"/>
      <c r="I503" s="36" t="s">
        <v>21208</v>
      </c>
      <c r="J503" s="36" t="s">
        <v>21213</v>
      </c>
      <c r="K503" s="36" t="s">
        <v>415</v>
      </c>
      <c r="L503" s="36" t="s">
        <v>415</v>
      </c>
      <c r="M503" s="36" t="s">
        <v>748</v>
      </c>
      <c r="N503" s="36"/>
      <c r="O503" s="3"/>
    </row>
    <row r="504">
      <c r="A504" s="36" t="s">
        <v>21214</v>
      </c>
      <c r="B504" s="40">
        <v>46038.29540509259</v>
      </c>
      <c r="C504" s="36" t="s">
        <v>21202</v>
      </c>
      <c r="D504" s="41" t="s">
        <v>16148</v>
      </c>
      <c r="E504" s="36" t="s">
        <v>19576</v>
      </c>
      <c r="F504" s="41" t="s">
        <v>19577</v>
      </c>
      <c r="G504" s="36"/>
      <c r="H504" s="36"/>
      <c r="I504" s="36" t="s">
        <v>21203</v>
      </c>
      <c r="J504" s="36" t="s">
        <v>21215</v>
      </c>
      <c r="K504" s="36" t="s">
        <v>415</v>
      </c>
      <c r="L504" s="36" t="s">
        <v>415</v>
      </c>
      <c r="M504" s="36" t="s">
        <v>748</v>
      </c>
      <c r="N504" s="36"/>
      <c r="O504" s="3"/>
    </row>
    <row r="505">
      <c r="A505" s="36" t="s">
        <v>21216</v>
      </c>
      <c r="B505" s="40">
        <v>46038.45767361111</v>
      </c>
      <c r="C505" s="36" t="s">
        <v>19576</v>
      </c>
      <c r="D505" s="41" t="s">
        <v>19577</v>
      </c>
      <c r="E505" s="36" t="s">
        <v>21202</v>
      </c>
      <c r="F505" s="41" t="s">
        <v>16148</v>
      </c>
      <c r="G505" s="36"/>
      <c r="H505" s="36"/>
      <c r="I505" s="36" t="s">
        <v>21208</v>
      </c>
      <c r="J505" s="36" t="s">
        <v>21217</v>
      </c>
      <c r="K505" s="36" t="s">
        <v>415</v>
      </c>
      <c r="L505" s="36" t="s">
        <v>415</v>
      </c>
      <c r="M505" s="36" t="s">
        <v>748</v>
      </c>
      <c r="N505" s="36"/>
      <c r="O505" s="3"/>
    </row>
    <row r="506">
      <c r="A506" s="36" t="s">
        <v>21218</v>
      </c>
      <c r="B506" s="40">
        <v>46042.51559027778</v>
      </c>
      <c r="C506" s="36" t="s">
        <v>19576</v>
      </c>
      <c r="D506" s="41" t="s">
        <v>19577</v>
      </c>
      <c r="E506" s="36" t="s">
        <v>21202</v>
      </c>
      <c r="F506" s="41" t="s">
        <v>16148</v>
      </c>
      <c r="G506" s="36"/>
      <c r="H506" s="36"/>
      <c r="I506" s="36" t="s">
        <v>21208</v>
      </c>
      <c r="J506" s="36" t="s">
        <v>21219</v>
      </c>
      <c r="K506" s="36" t="s">
        <v>415</v>
      </c>
      <c r="L506" s="36" t="s">
        <v>415</v>
      </c>
      <c r="M506" s="36" t="s">
        <v>748</v>
      </c>
      <c r="N506" s="36"/>
      <c r="O506" s="3"/>
    </row>
    <row r="507">
      <c r="A507" s="36" t="s">
        <v>21220</v>
      </c>
      <c r="B507" s="40">
        <v>46042.53329861111</v>
      </c>
      <c r="C507" s="36" t="s">
        <v>21202</v>
      </c>
      <c r="D507" s="41" t="s">
        <v>16148</v>
      </c>
      <c r="E507" s="36" t="s">
        <v>19576</v>
      </c>
      <c r="F507" s="41" t="s">
        <v>19577</v>
      </c>
      <c r="G507" s="36"/>
      <c r="H507" s="36"/>
      <c r="I507" s="36" t="s">
        <v>21203</v>
      </c>
      <c r="J507" s="36" t="s">
        <v>21221</v>
      </c>
      <c r="K507" s="36" t="s">
        <v>415</v>
      </c>
      <c r="L507" s="36" t="s">
        <v>415</v>
      </c>
      <c r="M507" s="36" t="s">
        <v>748</v>
      </c>
      <c r="N507" s="36"/>
      <c r="O507" s="3"/>
    </row>
    <row r="508">
      <c r="A508" s="36" t="s">
        <v>21222</v>
      </c>
      <c r="B508" s="40">
        <v>46042.53673611111</v>
      </c>
      <c r="C508" s="36" t="s">
        <v>19576</v>
      </c>
      <c r="D508" s="41" t="s">
        <v>19577</v>
      </c>
      <c r="E508" s="36" t="s">
        <v>21202</v>
      </c>
      <c r="F508" s="41" t="s">
        <v>16148</v>
      </c>
      <c r="G508" s="36"/>
      <c r="H508" s="36"/>
      <c r="I508" s="36" t="s">
        <v>21208</v>
      </c>
      <c r="J508" s="36" t="s">
        <v>21223</v>
      </c>
      <c r="K508" s="36" t="s">
        <v>415</v>
      </c>
      <c r="L508" s="36" t="s">
        <v>415</v>
      </c>
      <c r="M508" s="36" t="s">
        <v>748</v>
      </c>
      <c r="N508" s="36"/>
      <c r="O508" s="3"/>
    </row>
    <row r="509">
      <c r="A509" s="36" t="s">
        <v>21224</v>
      </c>
      <c r="B509" s="40">
        <v>46042.560428240744</v>
      </c>
      <c r="C509" s="36" t="s">
        <v>19576</v>
      </c>
      <c r="D509" s="41" t="s">
        <v>19577</v>
      </c>
      <c r="E509" s="36" t="s">
        <v>21202</v>
      </c>
      <c r="F509" s="41" t="s">
        <v>16148</v>
      </c>
      <c r="G509" s="36"/>
      <c r="H509" s="36"/>
      <c r="I509" s="36" t="s">
        <v>21208</v>
      </c>
      <c r="J509" s="36" t="s">
        <v>21225</v>
      </c>
      <c r="K509" s="36" t="s">
        <v>415</v>
      </c>
      <c r="L509" s="36" t="s">
        <v>415</v>
      </c>
      <c r="M509" s="36" t="s">
        <v>748</v>
      </c>
      <c r="N509" s="36"/>
      <c r="O509" s="3"/>
    </row>
    <row r="510">
      <c r="A510" s="36" t="s">
        <v>21226</v>
      </c>
      <c r="B510" s="40">
        <v>46043.31935185185</v>
      </c>
      <c r="C510" s="36" t="s">
        <v>21202</v>
      </c>
      <c r="D510" s="41" t="s">
        <v>16148</v>
      </c>
      <c r="E510" s="36" t="s">
        <v>19576</v>
      </c>
      <c r="F510" s="41" t="s">
        <v>19577</v>
      </c>
      <c r="G510" s="36"/>
      <c r="H510" s="36"/>
      <c r="I510" s="36" t="s">
        <v>21203</v>
      </c>
      <c r="J510" s="36" t="s">
        <v>21227</v>
      </c>
      <c r="K510" s="36" t="s">
        <v>415</v>
      </c>
      <c r="L510" s="36" t="s">
        <v>415</v>
      </c>
      <c r="M510" s="36" t="s">
        <v>748</v>
      </c>
      <c r="N510" s="36"/>
      <c r="O510" s="3"/>
    </row>
    <row r="511">
      <c r="A511" s="36" t="s">
        <v>21228</v>
      </c>
      <c r="B511" s="40">
        <v>46043.3299537037</v>
      </c>
      <c r="C511" s="36" t="s">
        <v>21202</v>
      </c>
      <c r="D511" s="41" t="s">
        <v>16148</v>
      </c>
      <c r="E511" s="36" t="s">
        <v>19576</v>
      </c>
      <c r="F511" s="41" t="s">
        <v>19577</v>
      </c>
      <c r="G511" s="36"/>
      <c r="H511" s="36"/>
      <c r="I511" s="36" t="s">
        <v>21203</v>
      </c>
      <c r="J511" s="36" t="s">
        <v>21229</v>
      </c>
      <c r="K511" s="36" t="s">
        <v>415</v>
      </c>
      <c r="L511" s="36" t="s">
        <v>415</v>
      </c>
      <c r="M511" s="36" t="s">
        <v>748</v>
      </c>
      <c r="N511" s="36"/>
      <c r="O511" s="3"/>
    </row>
    <row r="512">
      <c r="A512" s="36" t="s">
        <v>21230</v>
      </c>
      <c r="B512" s="40">
        <v>46043.331562499996</v>
      </c>
      <c r="C512" s="36" t="s">
        <v>21202</v>
      </c>
      <c r="D512" s="41" t="s">
        <v>16148</v>
      </c>
      <c r="E512" s="36" t="s">
        <v>19576</v>
      </c>
      <c r="F512" s="41" t="s">
        <v>19577</v>
      </c>
      <c r="G512" s="36"/>
      <c r="H512" s="36"/>
      <c r="I512" s="36" t="s">
        <v>21203</v>
      </c>
      <c r="J512" s="36" t="s">
        <v>21231</v>
      </c>
      <c r="K512" s="36" t="s">
        <v>415</v>
      </c>
      <c r="L512" s="36" t="s">
        <v>415</v>
      </c>
      <c r="M512" s="36" t="s">
        <v>748</v>
      </c>
      <c r="N512" s="36"/>
      <c r="O512" s="3"/>
    </row>
    <row r="513">
      <c r="A513" s="36" t="s">
        <v>21232</v>
      </c>
      <c r="B513" s="40">
        <v>46043.45118055555</v>
      </c>
      <c r="C513" s="36" t="s">
        <v>19576</v>
      </c>
      <c r="D513" s="41" t="s">
        <v>19577</v>
      </c>
      <c r="E513" s="36" t="s">
        <v>21202</v>
      </c>
      <c r="F513" s="41" t="s">
        <v>16148</v>
      </c>
      <c r="G513" s="36"/>
      <c r="H513" s="36"/>
      <c r="I513" s="36" t="s">
        <v>21208</v>
      </c>
      <c r="J513" s="36" t="s">
        <v>21233</v>
      </c>
      <c r="K513" s="36" t="s">
        <v>415</v>
      </c>
      <c r="L513" s="36" t="s">
        <v>415</v>
      </c>
      <c r="M513" s="36" t="s">
        <v>748</v>
      </c>
      <c r="N513" s="36"/>
      <c r="O513" s="3"/>
    </row>
    <row r="514">
      <c r="A514" s="36" t="s">
        <v>21234</v>
      </c>
      <c r="B514" s="40">
        <v>46035.510775462964</v>
      </c>
      <c r="C514" s="36" t="s">
        <v>21235</v>
      </c>
      <c r="D514" s="41" t="s">
        <v>21236</v>
      </c>
      <c r="E514" s="36" t="s">
        <v>21237</v>
      </c>
      <c r="F514" s="41" t="s">
        <v>19577</v>
      </c>
      <c r="G514" s="36" t="s">
        <v>21238</v>
      </c>
      <c r="H514" s="41" t="s">
        <v>21236</v>
      </c>
      <c r="I514" s="36" t="s">
        <v>21239</v>
      </c>
      <c r="J514" s="36" t="s">
        <v>21240</v>
      </c>
      <c r="K514" s="36" t="s">
        <v>445</v>
      </c>
      <c r="L514" s="36" t="s">
        <v>445</v>
      </c>
      <c r="M514" s="36" t="s">
        <v>446</v>
      </c>
      <c r="N514" s="36"/>
      <c r="O514" s="3"/>
    </row>
    <row r="515">
      <c r="A515" s="36" t="s">
        <v>21241</v>
      </c>
      <c r="B515" s="40">
        <v>46035.619374999995</v>
      </c>
      <c r="C515" s="36" t="s">
        <v>21242</v>
      </c>
      <c r="D515" s="41" t="s">
        <v>19577</v>
      </c>
      <c r="E515" s="36" t="s">
        <v>21235</v>
      </c>
      <c r="F515" s="41" t="s">
        <v>21236</v>
      </c>
      <c r="G515" s="36" t="s">
        <v>21243</v>
      </c>
      <c r="H515" s="36" t="s">
        <v>21244</v>
      </c>
      <c r="I515" s="36" t="s">
        <v>21245</v>
      </c>
      <c r="J515" s="36" t="s">
        <v>21246</v>
      </c>
      <c r="K515" s="36" t="s">
        <v>445</v>
      </c>
      <c r="L515" s="36" t="s">
        <v>445</v>
      </c>
      <c r="M515" s="36" t="s">
        <v>446</v>
      </c>
      <c r="N515" s="36"/>
      <c r="O515" s="3"/>
    </row>
    <row r="516">
      <c r="A516" s="36" t="s">
        <v>21247</v>
      </c>
      <c r="B516" s="40">
        <v>46035.62421296297</v>
      </c>
      <c r="C516" s="36" t="s">
        <v>21235</v>
      </c>
      <c r="D516" s="41" t="s">
        <v>21236</v>
      </c>
      <c r="E516" s="36" t="s">
        <v>21242</v>
      </c>
      <c r="F516" s="41" t="s">
        <v>19577</v>
      </c>
      <c r="G516" s="36" t="s">
        <v>21243</v>
      </c>
      <c r="H516" s="36" t="s">
        <v>21244</v>
      </c>
      <c r="I516" s="36" t="s">
        <v>21239</v>
      </c>
      <c r="J516" s="36" t="s">
        <v>21248</v>
      </c>
      <c r="K516" s="36" t="s">
        <v>445</v>
      </c>
      <c r="L516" s="36" t="s">
        <v>445</v>
      </c>
      <c r="M516" s="36" t="s">
        <v>446</v>
      </c>
      <c r="N516" s="36"/>
      <c r="O516" s="3"/>
    </row>
    <row r="517">
      <c r="A517" s="36" t="s">
        <v>21249</v>
      </c>
      <c r="B517" s="40">
        <v>46035.640868055554</v>
      </c>
      <c r="C517" s="36" t="s">
        <v>21242</v>
      </c>
      <c r="D517" s="41" t="s">
        <v>19577</v>
      </c>
      <c r="E517" s="36" t="s">
        <v>21235</v>
      </c>
      <c r="F517" s="41" t="s">
        <v>21236</v>
      </c>
      <c r="G517" s="36" t="s">
        <v>21243</v>
      </c>
      <c r="H517" s="36" t="s">
        <v>21244</v>
      </c>
      <c r="I517" s="36" t="s">
        <v>21245</v>
      </c>
      <c r="J517" s="36" t="s">
        <v>21250</v>
      </c>
      <c r="K517" s="36" t="s">
        <v>445</v>
      </c>
      <c r="L517" s="36" t="s">
        <v>445</v>
      </c>
      <c r="M517" s="36" t="s">
        <v>446</v>
      </c>
      <c r="N517" s="36"/>
      <c r="O517" s="3"/>
    </row>
    <row r="518">
      <c r="A518" s="36" t="s">
        <v>21251</v>
      </c>
      <c r="B518" s="40">
        <v>46035.646620370375</v>
      </c>
      <c r="C518" s="36" t="s">
        <v>21235</v>
      </c>
      <c r="D518" s="41" t="s">
        <v>21236</v>
      </c>
      <c r="E518" s="36" t="s">
        <v>21242</v>
      </c>
      <c r="F518" s="41" t="s">
        <v>19577</v>
      </c>
      <c r="G518" s="36" t="s">
        <v>21243</v>
      </c>
      <c r="H518" s="36" t="s">
        <v>21244</v>
      </c>
      <c r="I518" s="36" t="s">
        <v>21239</v>
      </c>
      <c r="J518" s="36" t="s">
        <v>21252</v>
      </c>
      <c r="K518" s="36" t="s">
        <v>445</v>
      </c>
      <c r="L518" s="36" t="s">
        <v>445</v>
      </c>
      <c r="M518" s="36" t="s">
        <v>446</v>
      </c>
      <c r="N518" s="36"/>
      <c r="O518" s="3"/>
    </row>
    <row r="519">
      <c r="A519" s="36" t="s">
        <v>21253</v>
      </c>
      <c r="B519" s="40">
        <v>46035.65590277778</v>
      </c>
      <c r="C519" s="36" t="s">
        <v>21242</v>
      </c>
      <c r="D519" s="41" t="s">
        <v>19577</v>
      </c>
      <c r="E519" s="36" t="s">
        <v>21235</v>
      </c>
      <c r="F519" s="41" t="s">
        <v>21236</v>
      </c>
      <c r="G519" s="36" t="s">
        <v>21243</v>
      </c>
      <c r="H519" s="36" t="s">
        <v>21244</v>
      </c>
      <c r="I519" s="36" t="s">
        <v>21245</v>
      </c>
      <c r="J519" s="36" t="s">
        <v>21254</v>
      </c>
      <c r="K519" s="36" t="s">
        <v>445</v>
      </c>
      <c r="L519" s="36" t="s">
        <v>445</v>
      </c>
      <c r="M519" s="36" t="s">
        <v>446</v>
      </c>
      <c r="N519" s="36"/>
      <c r="O519" s="3"/>
    </row>
    <row r="520">
      <c r="A520" s="36" t="s">
        <v>21255</v>
      </c>
      <c r="B520" s="40">
        <v>46034.56748842592</v>
      </c>
      <c r="C520" s="36" t="s">
        <v>21256</v>
      </c>
      <c r="D520" s="41" t="s">
        <v>21257</v>
      </c>
      <c r="E520" s="36" t="s">
        <v>19576</v>
      </c>
      <c r="F520" s="41" t="s">
        <v>19577</v>
      </c>
      <c r="G520" s="36"/>
      <c r="H520" s="36"/>
      <c r="I520" s="36" t="s">
        <v>21258</v>
      </c>
      <c r="J520" s="36"/>
      <c r="K520" s="36" t="s">
        <v>338</v>
      </c>
      <c r="L520" s="36" t="s">
        <v>338</v>
      </c>
      <c r="M520" s="36" t="s">
        <v>339</v>
      </c>
      <c r="N520" s="36"/>
      <c r="O520" s="3"/>
    </row>
    <row r="521">
      <c r="A521" s="36" t="s">
        <v>21259</v>
      </c>
      <c r="B521" s="40">
        <v>46034.56706018519</v>
      </c>
      <c r="C521" s="36" t="s">
        <v>21256</v>
      </c>
      <c r="D521" s="41" t="s">
        <v>21257</v>
      </c>
      <c r="E521" s="36" t="s">
        <v>21260</v>
      </c>
      <c r="F521" s="36" t="s">
        <v>21261</v>
      </c>
      <c r="G521" s="36"/>
      <c r="H521" s="36"/>
      <c r="I521" s="36" t="s">
        <v>21262</v>
      </c>
      <c r="J521" s="36" t="s">
        <v>21263</v>
      </c>
      <c r="K521" s="36" t="s">
        <v>338</v>
      </c>
      <c r="L521" s="36" t="s">
        <v>338</v>
      </c>
      <c r="M521" s="36" t="s">
        <v>339</v>
      </c>
      <c r="N521" s="36"/>
      <c r="O521" s="3"/>
    </row>
    <row r="522">
      <c r="A522" s="36" t="s">
        <v>21264</v>
      </c>
      <c r="B522" s="40">
        <v>46034.577002314814</v>
      </c>
      <c r="C522" s="36" t="s">
        <v>19576</v>
      </c>
      <c r="D522" s="41" t="s">
        <v>19577</v>
      </c>
      <c r="E522" s="36" t="s">
        <v>21256</v>
      </c>
      <c r="F522" s="41" t="s">
        <v>21257</v>
      </c>
      <c r="G522" s="36" t="s">
        <v>21265</v>
      </c>
      <c r="H522" s="36" t="s">
        <v>21261</v>
      </c>
      <c r="I522" s="36" t="s">
        <v>21266</v>
      </c>
      <c r="J522" s="36" t="s">
        <v>21267</v>
      </c>
      <c r="K522" s="36" t="s">
        <v>338</v>
      </c>
      <c r="L522" s="36" t="s">
        <v>338</v>
      </c>
      <c r="M522" s="36" t="s">
        <v>339</v>
      </c>
      <c r="N522" s="36"/>
      <c r="O522" s="3"/>
    </row>
    <row r="523">
      <c r="A523" s="36" t="s">
        <v>21268</v>
      </c>
      <c r="B523" s="40">
        <v>46031.35815972222</v>
      </c>
      <c r="C523" s="36" t="s">
        <v>21235</v>
      </c>
      <c r="D523" s="41" t="s">
        <v>21236</v>
      </c>
      <c r="E523" s="36" t="s">
        <v>19576</v>
      </c>
      <c r="F523" s="41" t="s">
        <v>19577</v>
      </c>
      <c r="G523" s="36"/>
      <c r="H523" s="36"/>
      <c r="I523" s="36" t="s">
        <v>21269</v>
      </c>
      <c r="J523" s="36" t="s">
        <v>21270</v>
      </c>
      <c r="K523" s="36" t="s">
        <v>445</v>
      </c>
      <c r="L523" s="36" t="s">
        <v>445</v>
      </c>
      <c r="M523" s="36" t="s">
        <v>446</v>
      </c>
      <c r="N523" s="36"/>
      <c r="O523" s="3"/>
    </row>
    <row r="524">
      <c r="A524" s="36" t="s">
        <v>21271</v>
      </c>
      <c r="B524" s="40">
        <v>46030.50439814814</v>
      </c>
      <c r="C524" s="36" t="s">
        <v>21272</v>
      </c>
      <c r="D524" s="41" t="s">
        <v>16344</v>
      </c>
      <c r="E524" s="36" t="s">
        <v>19576</v>
      </c>
      <c r="F524" s="41" t="s">
        <v>19577</v>
      </c>
      <c r="G524" s="36"/>
      <c r="H524" s="36"/>
      <c r="I524" s="36" t="s">
        <v>21273</v>
      </c>
      <c r="J524" s="36" t="s">
        <v>19814</v>
      </c>
      <c r="K524" s="36" t="s">
        <v>389</v>
      </c>
      <c r="L524" s="36" t="s">
        <v>389</v>
      </c>
      <c r="M524" s="36" t="s">
        <v>390</v>
      </c>
      <c r="N524" s="36"/>
      <c r="O524" s="3"/>
    </row>
    <row r="525">
      <c r="A525" s="36" t="s">
        <v>21274</v>
      </c>
      <c r="B525" s="40">
        <v>46030.34924768518</v>
      </c>
      <c r="C525" s="36" t="s">
        <v>21235</v>
      </c>
      <c r="D525" s="41" t="s">
        <v>21236</v>
      </c>
      <c r="E525" s="36" t="s">
        <v>19576</v>
      </c>
      <c r="F525" s="41" t="s">
        <v>19577</v>
      </c>
      <c r="G525" s="36"/>
      <c r="H525" s="36"/>
      <c r="I525" s="36" t="s">
        <v>21275</v>
      </c>
      <c r="J525" s="36" t="s">
        <v>19814</v>
      </c>
      <c r="K525" s="36" t="s">
        <v>445</v>
      </c>
      <c r="L525" s="36" t="s">
        <v>445</v>
      </c>
      <c r="M525" s="36" t="s">
        <v>446</v>
      </c>
      <c r="N525" s="36"/>
      <c r="O525" s="3"/>
    </row>
    <row r="526">
      <c r="A526" s="36" t="s">
        <v>21276</v>
      </c>
      <c r="B526" s="40">
        <v>46030.34846064815</v>
      </c>
      <c r="C526" s="36" t="s">
        <v>21235</v>
      </c>
      <c r="D526" s="41" t="s">
        <v>21236</v>
      </c>
      <c r="E526" s="36" t="s">
        <v>21277</v>
      </c>
      <c r="F526" s="36" t="s">
        <v>21278</v>
      </c>
      <c r="G526" s="36"/>
      <c r="H526" s="36"/>
      <c r="I526" s="36" t="s">
        <v>14987</v>
      </c>
      <c r="J526" s="36" t="s">
        <v>21279</v>
      </c>
      <c r="K526" s="36" t="s">
        <v>445</v>
      </c>
      <c r="L526" s="36" t="s">
        <v>445</v>
      </c>
      <c r="M526" s="36" t="s">
        <v>446</v>
      </c>
      <c r="N526" s="36"/>
      <c r="O526" s="3"/>
    </row>
    <row r="527">
      <c r="A527" s="36" t="s">
        <v>21280</v>
      </c>
      <c r="B527" s="40">
        <v>46029.64555555556</v>
      </c>
      <c r="C527" s="36" t="s">
        <v>21235</v>
      </c>
      <c r="D527" s="41" t="s">
        <v>21236</v>
      </c>
      <c r="E527" s="36" t="s">
        <v>19576</v>
      </c>
      <c r="F527" s="41" t="s">
        <v>19577</v>
      </c>
      <c r="G527" s="36" t="s">
        <v>21281</v>
      </c>
      <c r="H527" s="36" t="s">
        <v>21278</v>
      </c>
      <c r="I527" s="36" t="s">
        <v>21282</v>
      </c>
      <c r="J527" s="36" t="s">
        <v>21283</v>
      </c>
      <c r="K527" s="36" t="s">
        <v>445</v>
      </c>
      <c r="L527" s="36" t="s">
        <v>445</v>
      </c>
      <c r="M527" s="36" t="s">
        <v>446</v>
      </c>
      <c r="N527" s="36"/>
      <c r="O527" s="3"/>
    </row>
    <row r="528">
      <c r="A528" s="36" t="s">
        <v>21284</v>
      </c>
      <c r="B528" s="40">
        <v>46029.83185185185</v>
      </c>
      <c r="C528" s="36" t="s">
        <v>19576</v>
      </c>
      <c r="D528" s="41" t="s">
        <v>19577</v>
      </c>
      <c r="E528" s="36" t="s">
        <v>21235</v>
      </c>
      <c r="F528" s="41" t="s">
        <v>21236</v>
      </c>
      <c r="G528" s="36" t="s">
        <v>21281</v>
      </c>
      <c r="H528" s="36" t="s">
        <v>21278</v>
      </c>
      <c r="I528" s="36" t="s">
        <v>21285</v>
      </c>
      <c r="J528" s="36" t="s">
        <v>21286</v>
      </c>
      <c r="K528" s="36" t="s">
        <v>445</v>
      </c>
      <c r="L528" s="36" t="s">
        <v>445</v>
      </c>
      <c r="M528" s="36" t="s">
        <v>446</v>
      </c>
      <c r="N528" s="36"/>
      <c r="O528" s="3"/>
    </row>
    <row r="529">
      <c r="A529" s="36" t="s">
        <v>21287</v>
      </c>
      <c r="B529" s="40">
        <v>46030.34894675926</v>
      </c>
      <c r="C529" s="36" t="s">
        <v>21235</v>
      </c>
      <c r="D529" s="41" t="s">
        <v>21236</v>
      </c>
      <c r="E529" s="36" t="s">
        <v>19576</v>
      </c>
      <c r="F529" s="41" t="s">
        <v>19577</v>
      </c>
      <c r="G529" s="36" t="s">
        <v>21281</v>
      </c>
      <c r="H529" s="36" t="s">
        <v>21278</v>
      </c>
      <c r="I529" s="36" t="s">
        <v>21288</v>
      </c>
      <c r="J529" s="36" t="s">
        <v>21289</v>
      </c>
      <c r="K529" s="36" t="s">
        <v>445</v>
      </c>
      <c r="L529" s="36" t="s">
        <v>445</v>
      </c>
      <c r="M529" s="36" t="s">
        <v>446</v>
      </c>
      <c r="N529" s="36"/>
      <c r="O529" s="3"/>
    </row>
    <row r="530">
      <c r="A530" s="36" t="s">
        <v>21290</v>
      </c>
      <c r="B530" s="40">
        <v>46023.385462962964</v>
      </c>
      <c r="C530" s="36" t="s">
        <v>19615</v>
      </c>
      <c r="D530" s="41" t="s">
        <v>19577</v>
      </c>
      <c r="E530" s="36" t="s">
        <v>21291</v>
      </c>
      <c r="F530" s="36" t="s">
        <v>21179</v>
      </c>
      <c r="G530" s="36"/>
      <c r="H530" s="36"/>
      <c r="I530" s="36" t="s">
        <v>21292</v>
      </c>
      <c r="J530" s="36" t="s">
        <v>21293</v>
      </c>
      <c r="K530" s="36" t="s">
        <v>427</v>
      </c>
      <c r="L530" s="36" t="s">
        <v>427</v>
      </c>
      <c r="M530" s="36" t="s">
        <v>428</v>
      </c>
      <c r="N530" s="36"/>
      <c r="O530" s="3"/>
    </row>
    <row r="531">
      <c r="A531" s="36" t="s">
        <v>21294</v>
      </c>
      <c r="B531" s="40">
        <v>46022.38552083333</v>
      </c>
      <c r="C531" s="36" t="s">
        <v>19615</v>
      </c>
      <c r="D531" s="41" t="s">
        <v>19577</v>
      </c>
      <c r="E531" s="36" t="s">
        <v>21295</v>
      </c>
      <c r="F531" s="36" t="s">
        <v>21244</v>
      </c>
      <c r="G531" s="36"/>
      <c r="H531" s="36"/>
      <c r="I531" s="36" t="s">
        <v>21296</v>
      </c>
      <c r="J531" s="36" t="s">
        <v>21297</v>
      </c>
      <c r="K531" s="36" t="s">
        <v>445</v>
      </c>
      <c r="L531" s="36" t="s">
        <v>445</v>
      </c>
      <c r="M531" s="36" t="s">
        <v>446</v>
      </c>
      <c r="N531" s="36"/>
      <c r="O531" s="3"/>
    </row>
    <row r="532">
      <c r="A532" s="36" t="s">
        <v>21298</v>
      </c>
      <c r="B532" s="40">
        <v>46027.375289351854</v>
      </c>
      <c r="C532" s="36" t="s">
        <v>21235</v>
      </c>
      <c r="D532" s="41" t="s">
        <v>21236</v>
      </c>
      <c r="E532" s="36" t="s">
        <v>19615</v>
      </c>
      <c r="F532" s="41" t="s">
        <v>19577</v>
      </c>
      <c r="G532" s="36" t="s">
        <v>21299</v>
      </c>
      <c r="H532" s="41" t="s">
        <v>19577</v>
      </c>
      <c r="I532" s="36" t="s">
        <v>21300</v>
      </c>
      <c r="J532" s="36" t="s">
        <v>21301</v>
      </c>
      <c r="K532" s="36" t="s">
        <v>445</v>
      </c>
      <c r="L532" s="36" t="s">
        <v>445</v>
      </c>
      <c r="M532" s="36" t="s">
        <v>446</v>
      </c>
      <c r="N532" s="36"/>
      <c r="O532" s="3"/>
    </row>
    <row r="533">
      <c r="A533" s="36" t="s">
        <v>21302</v>
      </c>
      <c r="B533" s="40">
        <v>46027.40315972222</v>
      </c>
      <c r="C533" s="36" t="s">
        <v>21242</v>
      </c>
      <c r="D533" s="41" t="s">
        <v>19577</v>
      </c>
      <c r="E533" s="36" t="s">
        <v>21235</v>
      </c>
      <c r="F533" s="41" t="s">
        <v>21236</v>
      </c>
      <c r="G533" s="36" t="s">
        <v>21303</v>
      </c>
      <c r="H533" s="41" t="s">
        <v>19577</v>
      </c>
      <c r="I533" s="36" t="s">
        <v>21304</v>
      </c>
      <c r="J533" s="36" t="s">
        <v>21305</v>
      </c>
      <c r="K533" s="36" t="s">
        <v>445</v>
      </c>
      <c r="L533" s="36" t="s">
        <v>445</v>
      </c>
      <c r="M533" s="36" t="s">
        <v>446</v>
      </c>
      <c r="N533" s="36"/>
      <c r="O533" s="3"/>
    </row>
    <row r="534">
      <c r="A534" s="36" t="s">
        <v>21306</v>
      </c>
      <c r="B534" s="40">
        <v>46007.63570601852</v>
      </c>
      <c r="C534" s="36" t="s">
        <v>21238</v>
      </c>
      <c r="D534" s="41" t="s">
        <v>21236</v>
      </c>
      <c r="E534" s="36" t="s">
        <v>19576</v>
      </c>
      <c r="F534" s="41" t="s">
        <v>19577</v>
      </c>
      <c r="G534" s="36"/>
      <c r="H534" s="36"/>
      <c r="I534" s="36" t="s">
        <v>21275</v>
      </c>
      <c r="J534" s="36"/>
      <c r="K534" s="36" t="s">
        <v>445</v>
      </c>
      <c r="L534" s="36" t="s">
        <v>445</v>
      </c>
      <c r="M534" s="36" t="s">
        <v>446</v>
      </c>
      <c r="N534" s="36"/>
      <c r="O534" s="3"/>
    </row>
    <row r="535">
      <c r="A535" s="36" t="s">
        <v>21307</v>
      </c>
      <c r="B535" s="40">
        <v>46007.635046296295</v>
      </c>
      <c r="C535" s="36" t="s">
        <v>21235</v>
      </c>
      <c r="D535" s="41" t="s">
        <v>21236</v>
      </c>
      <c r="E535" s="36" t="s">
        <v>19576</v>
      </c>
      <c r="F535" s="41" t="s">
        <v>19577</v>
      </c>
      <c r="G535" s="36"/>
      <c r="H535" s="36"/>
      <c r="I535" s="36" t="s">
        <v>21275</v>
      </c>
      <c r="J535" s="36" t="s">
        <v>19814</v>
      </c>
      <c r="K535" s="36" t="s">
        <v>445</v>
      </c>
      <c r="L535" s="36" t="s">
        <v>445</v>
      </c>
      <c r="M535" s="36" t="s">
        <v>446</v>
      </c>
      <c r="N535" s="36"/>
      <c r="O535" s="3"/>
    </row>
    <row r="536">
      <c r="A536" s="36" t="s">
        <v>21308</v>
      </c>
      <c r="B536" s="40">
        <v>46007.33158564815</v>
      </c>
      <c r="C536" s="36" t="s">
        <v>21202</v>
      </c>
      <c r="D536" s="41" t="s">
        <v>16148</v>
      </c>
      <c r="E536" s="36" t="s">
        <v>21309</v>
      </c>
      <c r="F536" s="41" t="s">
        <v>19577</v>
      </c>
      <c r="G536" s="36"/>
      <c r="H536" s="36"/>
      <c r="I536" s="36" t="s">
        <v>21310</v>
      </c>
      <c r="J536" s="36" t="s">
        <v>21311</v>
      </c>
      <c r="K536" s="36" t="s">
        <v>415</v>
      </c>
      <c r="L536" s="36" t="s">
        <v>415</v>
      </c>
      <c r="M536" s="36" t="s">
        <v>748</v>
      </c>
      <c r="N536" s="36"/>
      <c r="O536" s="3"/>
    </row>
    <row r="537">
      <c r="A537" s="36" t="s">
        <v>21312</v>
      </c>
      <c r="B537" s="40">
        <v>46006.64121527778</v>
      </c>
      <c r="C537" s="36" t="s">
        <v>21238</v>
      </c>
      <c r="D537" s="41" t="s">
        <v>21236</v>
      </c>
      <c r="E537" s="36" t="s">
        <v>19576</v>
      </c>
      <c r="F537" s="41" t="s">
        <v>19577</v>
      </c>
      <c r="G537" s="36"/>
      <c r="H537" s="36"/>
      <c r="I537" s="36" t="s">
        <v>20498</v>
      </c>
      <c r="J537" s="36"/>
      <c r="K537" s="36" t="s">
        <v>445</v>
      </c>
      <c r="L537" s="36" t="s">
        <v>445</v>
      </c>
      <c r="M537" s="36" t="s">
        <v>446</v>
      </c>
      <c r="N537" s="36"/>
      <c r="O537" s="3"/>
    </row>
    <row r="538">
      <c r="A538" s="36" t="s">
        <v>21313</v>
      </c>
      <c r="B538" s="40">
        <v>46006.620717592596</v>
      </c>
      <c r="C538" s="36" t="s">
        <v>21235</v>
      </c>
      <c r="D538" s="41" t="s">
        <v>21236</v>
      </c>
      <c r="E538" s="36" t="s">
        <v>19576</v>
      </c>
      <c r="F538" s="41" t="s">
        <v>19577</v>
      </c>
      <c r="G538" s="36"/>
      <c r="H538" s="36"/>
      <c r="I538" s="36" t="s">
        <v>21314</v>
      </c>
      <c r="J538" s="36" t="s">
        <v>19814</v>
      </c>
      <c r="K538" s="36" t="s">
        <v>445</v>
      </c>
      <c r="L538" s="36" t="s">
        <v>445</v>
      </c>
      <c r="M538" s="36" t="s">
        <v>446</v>
      </c>
      <c r="N538" s="36"/>
      <c r="O538" s="3"/>
    </row>
    <row r="539">
      <c r="A539" s="36" t="s">
        <v>21315</v>
      </c>
      <c r="B539" s="40">
        <v>46006.6069675926</v>
      </c>
      <c r="C539" s="36" t="s">
        <v>19576</v>
      </c>
      <c r="D539" s="41" t="s">
        <v>19577</v>
      </c>
      <c r="E539" s="36" t="s">
        <v>21316</v>
      </c>
      <c r="F539" s="36" t="s">
        <v>21244</v>
      </c>
      <c r="G539" s="36"/>
      <c r="H539" s="36"/>
      <c r="I539" s="36" t="s">
        <v>21317</v>
      </c>
      <c r="J539" s="36" t="s">
        <v>21318</v>
      </c>
      <c r="K539" s="36" t="s">
        <v>445</v>
      </c>
      <c r="L539" s="36" t="s">
        <v>445</v>
      </c>
      <c r="M539" s="36" t="s">
        <v>446</v>
      </c>
      <c r="N539" s="36"/>
      <c r="O539" s="3"/>
    </row>
    <row r="540">
      <c r="A540" s="36" t="s">
        <v>21319</v>
      </c>
      <c r="B540" s="40">
        <v>46006.619201388894</v>
      </c>
      <c r="C540" s="36" t="s">
        <v>21235</v>
      </c>
      <c r="D540" s="41" t="s">
        <v>21236</v>
      </c>
      <c r="E540" s="36" t="s">
        <v>19576</v>
      </c>
      <c r="F540" s="41" t="s">
        <v>19577</v>
      </c>
      <c r="G540" s="36" t="s">
        <v>21320</v>
      </c>
      <c r="H540" s="36" t="s">
        <v>21244</v>
      </c>
      <c r="I540" s="36" t="s">
        <v>21321</v>
      </c>
      <c r="J540" s="36" t="s">
        <v>21322</v>
      </c>
      <c r="K540" s="36" t="s">
        <v>445</v>
      </c>
      <c r="L540" s="36" t="s">
        <v>445</v>
      </c>
      <c r="M540" s="36" t="s">
        <v>446</v>
      </c>
      <c r="N540" s="36"/>
      <c r="O540" s="3"/>
    </row>
    <row r="541">
      <c r="A541" s="36" t="s">
        <v>21323</v>
      </c>
      <c r="B541" s="40">
        <v>46007.62886574074</v>
      </c>
      <c r="C541" s="36" t="s">
        <v>19576</v>
      </c>
      <c r="D541" s="41" t="s">
        <v>19577</v>
      </c>
      <c r="E541" s="36" t="s">
        <v>21235</v>
      </c>
      <c r="F541" s="41" t="s">
        <v>21236</v>
      </c>
      <c r="G541" s="36" t="s">
        <v>21320</v>
      </c>
      <c r="H541" s="36" t="s">
        <v>21244</v>
      </c>
      <c r="I541" s="36" t="s">
        <v>21324</v>
      </c>
      <c r="J541" s="36" t="s">
        <v>21325</v>
      </c>
      <c r="K541" s="36" t="s">
        <v>445</v>
      </c>
      <c r="L541" s="36" t="s">
        <v>445</v>
      </c>
      <c r="M541" s="36" t="s">
        <v>446</v>
      </c>
      <c r="N541" s="36"/>
      <c r="O541" s="3"/>
    </row>
    <row r="542">
      <c r="A542" s="36" t="s">
        <v>21326</v>
      </c>
      <c r="B542" s="40">
        <v>46002.67386574074</v>
      </c>
      <c r="C542" s="36" t="s">
        <v>19584</v>
      </c>
      <c r="D542" s="41" t="s">
        <v>19577</v>
      </c>
      <c r="E542" s="36" t="s">
        <v>21327</v>
      </c>
      <c r="F542" s="36" t="s">
        <v>21244</v>
      </c>
      <c r="G542" s="36"/>
      <c r="H542" s="36"/>
      <c r="I542" s="36" t="s">
        <v>21328</v>
      </c>
      <c r="J542" s="36" t="s">
        <v>21329</v>
      </c>
      <c r="K542" s="36" t="s">
        <v>445</v>
      </c>
      <c r="L542" s="36" t="s">
        <v>445</v>
      </c>
      <c r="M542" s="36" t="s">
        <v>446</v>
      </c>
      <c r="N542" s="36"/>
      <c r="O542" s="3"/>
    </row>
    <row r="543">
      <c r="A543" s="36" t="s">
        <v>21330</v>
      </c>
      <c r="B543" s="40">
        <v>46001.65403935185</v>
      </c>
      <c r="C543" s="36" t="s">
        <v>21331</v>
      </c>
      <c r="D543" s="41" t="s">
        <v>21257</v>
      </c>
      <c r="E543" s="36" t="s">
        <v>19576</v>
      </c>
      <c r="F543" s="41" t="s">
        <v>19577</v>
      </c>
      <c r="G543" s="36"/>
      <c r="H543" s="36"/>
      <c r="I543" s="36" t="s">
        <v>21332</v>
      </c>
      <c r="J543" s="36" t="s">
        <v>21333</v>
      </c>
      <c r="K543" s="36" t="s">
        <v>338</v>
      </c>
      <c r="L543" s="36" t="s">
        <v>338</v>
      </c>
      <c r="M543" s="36" t="s">
        <v>339</v>
      </c>
      <c r="N543" s="36"/>
      <c r="O543" s="3"/>
    </row>
    <row r="544">
      <c r="A544" s="36" t="s">
        <v>21334</v>
      </c>
      <c r="B544" s="40">
        <v>46001.56582175926</v>
      </c>
      <c r="C544" s="36" t="s">
        <v>21335</v>
      </c>
      <c r="D544" s="41" t="s">
        <v>21257</v>
      </c>
      <c r="E544" s="36" t="s">
        <v>19576</v>
      </c>
      <c r="F544" s="41" t="s">
        <v>19577</v>
      </c>
      <c r="G544" s="36"/>
      <c r="H544" s="36"/>
      <c r="I544" s="36" t="s">
        <v>21336</v>
      </c>
      <c r="J544" s="36" t="s">
        <v>21337</v>
      </c>
      <c r="K544" s="36" t="s">
        <v>338</v>
      </c>
      <c r="L544" s="36" t="s">
        <v>338</v>
      </c>
      <c r="M544" s="36" t="s">
        <v>339</v>
      </c>
      <c r="N544" s="36"/>
      <c r="O544" s="3"/>
    </row>
    <row r="545">
      <c r="A545" s="36" t="s">
        <v>21338</v>
      </c>
      <c r="B545" s="40">
        <v>46000.5958912037</v>
      </c>
      <c r="C545" s="36" t="s">
        <v>19584</v>
      </c>
      <c r="D545" s="41" t="s">
        <v>19577</v>
      </c>
      <c r="E545" s="36" t="s">
        <v>21339</v>
      </c>
      <c r="F545" s="36" t="s">
        <v>21340</v>
      </c>
      <c r="G545" s="36"/>
      <c r="H545" s="36"/>
      <c r="I545" s="36" t="s">
        <v>21341</v>
      </c>
      <c r="J545" s="36" t="s">
        <v>21342</v>
      </c>
      <c r="K545" s="36" t="s">
        <v>389</v>
      </c>
      <c r="L545" s="36" t="s">
        <v>389</v>
      </c>
      <c r="M545" s="36" t="s">
        <v>390</v>
      </c>
      <c r="N545" s="36"/>
      <c r="O545" s="3"/>
    </row>
    <row r="546">
      <c r="A546" s="36" t="s">
        <v>21343</v>
      </c>
      <c r="B546" s="40">
        <v>46000.55079861111</v>
      </c>
      <c r="C546" s="36" t="s">
        <v>21256</v>
      </c>
      <c r="D546" s="41" t="s">
        <v>21257</v>
      </c>
      <c r="E546" s="36" t="s">
        <v>19576</v>
      </c>
      <c r="F546" s="41" t="s">
        <v>19577</v>
      </c>
      <c r="G546" s="36"/>
      <c r="H546" s="36"/>
      <c r="I546" s="36" t="s">
        <v>21336</v>
      </c>
      <c r="J546" s="36" t="s">
        <v>21337</v>
      </c>
      <c r="K546" s="36" t="s">
        <v>338</v>
      </c>
      <c r="L546" s="36" t="s">
        <v>338</v>
      </c>
      <c r="M546" s="36" t="s">
        <v>339</v>
      </c>
      <c r="N546" s="36"/>
      <c r="O546" s="3"/>
    </row>
    <row r="547">
      <c r="A547" s="36" t="s">
        <v>21344</v>
      </c>
      <c r="B547" s="40">
        <v>45993.951944444445</v>
      </c>
      <c r="C547" s="36" t="s">
        <v>21331</v>
      </c>
      <c r="D547" s="41" t="s">
        <v>21257</v>
      </c>
      <c r="E547" s="36" t="s">
        <v>19576</v>
      </c>
      <c r="F547" s="41" t="s">
        <v>19577</v>
      </c>
      <c r="G547" s="36"/>
      <c r="H547" s="36"/>
      <c r="I547" s="36" t="s">
        <v>21336</v>
      </c>
      <c r="J547" s="36" t="s">
        <v>21333</v>
      </c>
      <c r="K547" s="36" t="s">
        <v>338</v>
      </c>
      <c r="L547" s="36" t="s">
        <v>338</v>
      </c>
      <c r="M547" s="36" t="s">
        <v>339</v>
      </c>
      <c r="N547" s="36"/>
      <c r="O547" s="3"/>
    </row>
    <row r="548">
      <c r="A548" s="36" t="s">
        <v>21345</v>
      </c>
      <c r="B548" s="40">
        <v>45987.11875</v>
      </c>
      <c r="C548" s="36" t="s">
        <v>19584</v>
      </c>
      <c r="D548" s="41" t="s">
        <v>19577</v>
      </c>
      <c r="E548" s="36" t="s">
        <v>21346</v>
      </c>
      <c r="F548" s="36" t="s">
        <v>21347</v>
      </c>
      <c r="G548" s="36"/>
      <c r="H548" s="36"/>
      <c r="I548" s="36" t="s">
        <v>21348</v>
      </c>
      <c r="J548" s="36" t="s">
        <v>21349</v>
      </c>
      <c r="K548" s="36" t="s">
        <v>338</v>
      </c>
      <c r="L548" s="36" t="s">
        <v>338</v>
      </c>
      <c r="M548" s="36" t="s">
        <v>339</v>
      </c>
      <c r="N548" s="36"/>
      <c r="O548" s="3"/>
    </row>
    <row r="549">
      <c r="A549" s="36" t="s">
        <v>21350</v>
      </c>
      <c r="B549" s="40">
        <v>45986.43777777778</v>
      </c>
      <c r="C549" s="36" t="s">
        <v>19584</v>
      </c>
      <c r="D549" s="41" t="s">
        <v>19577</v>
      </c>
      <c r="E549" s="36" t="s">
        <v>21346</v>
      </c>
      <c r="F549" s="36" t="s">
        <v>21347</v>
      </c>
      <c r="G549" s="36"/>
      <c r="H549" s="36"/>
      <c r="I549" s="36" t="s">
        <v>20202</v>
      </c>
      <c r="J549" s="36" t="s">
        <v>21351</v>
      </c>
      <c r="K549" s="36" t="s">
        <v>338</v>
      </c>
      <c r="L549" s="36" t="s">
        <v>338</v>
      </c>
      <c r="M549" s="36" t="s">
        <v>339</v>
      </c>
      <c r="N549" s="36"/>
      <c r="O549" s="3"/>
    </row>
    <row r="550">
      <c r="A550" s="36" t="s">
        <v>21352</v>
      </c>
      <c r="B550" s="40">
        <v>45986.141805555555</v>
      </c>
      <c r="C550" s="36" t="s">
        <v>19584</v>
      </c>
      <c r="D550" s="41" t="s">
        <v>19577</v>
      </c>
      <c r="E550" s="36" t="s">
        <v>21353</v>
      </c>
      <c r="F550" s="36" t="s">
        <v>21261</v>
      </c>
      <c r="G550" s="36"/>
      <c r="H550" s="36"/>
      <c r="I550" s="36" t="s">
        <v>20032</v>
      </c>
      <c r="J550" s="36" t="s">
        <v>21354</v>
      </c>
      <c r="K550" s="36" t="s">
        <v>338</v>
      </c>
      <c r="L550" s="36" t="s">
        <v>338</v>
      </c>
      <c r="M550" s="36" t="s">
        <v>339</v>
      </c>
      <c r="N550" s="36"/>
      <c r="O550" s="3"/>
    </row>
    <row r="551">
      <c r="A551" s="36" t="s">
        <v>21355</v>
      </c>
      <c r="B551" s="40">
        <v>45986.43717592592</v>
      </c>
      <c r="C551" s="36" t="s">
        <v>19576</v>
      </c>
      <c r="D551" s="41" t="s">
        <v>19577</v>
      </c>
      <c r="E551" s="36" t="s">
        <v>19584</v>
      </c>
      <c r="F551" s="41" t="s">
        <v>19577</v>
      </c>
      <c r="G551" s="36" t="s">
        <v>21356</v>
      </c>
      <c r="H551" s="41" t="s">
        <v>21257</v>
      </c>
      <c r="I551" s="36" t="s">
        <v>20037</v>
      </c>
      <c r="J551" s="36" t="s">
        <v>21357</v>
      </c>
      <c r="K551" s="36" t="s">
        <v>338</v>
      </c>
      <c r="L551" s="36" t="s">
        <v>338</v>
      </c>
      <c r="M551" s="36" t="s">
        <v>339</v>
      </c>
      <c r="N551" s="36"/>
      <c r="O551" s="3"/>
    </row>
    <row r="552">
      <c r="A552" s="36" t="s">
        <v>21358</v>
      </c>
      <c r="B552" s="40">
        <v>45986.5555787037</v>
      </c>
      <c r="C552" s="36" t="s">
        <v>21331</v>
      </c>
      <c r="D552" s="41" t="s">
        <v>21257</v>
      </c>
      <c r="E552" s="36" t="s">
        <v>19622</v>
      </c>
      <c r="F552" s="41" t="s">
        <v>19577</v>
      </c>
      <c r="G552" s="36" t="s">
        <v>21359</v>
      </c>
      <c r="H552" s="41" t="s">
        <v>21257</v>
      </c>
      <c r="I552" s="36" t="s">
        <v>20037</v>
      </c>
      <c r="J552" s="36" t="s">
        <v>21360</v>
      </c>
      <c r="K552" s="36" t="s">
        <v>338</v>
      </c>
      <c r="L552" s="36" t="s">
        <v>338</v>
      </c>
      <c r="M552" s="36" t="s">
        <v>339</v>
      </c>
      <c r="N552" s="36"/>
      <c r="O552" s="3"/>
    </row>
    <row r="553">
      <c r="A553" s="36" t="s">
        <v>21361</v>
      </c>
      <c r="B553" s="40">
        <v>45986.59373842593</v>
      </c>
      <c r="C553" s="36" t="s">
        <v>21256</v>
      </c>
      <c r="D553" s="41" t="s">
        <v>21257</v>
      </c>
      <c r="E553" s="36" t="s">
        <v>21362</v>
      </c>
      <c r="F553" s="36" t="s">
        <v>21261</v>
      </c>
      <c r="G553" s="36" t="s">
        <v>21363</v>
      </c>
      <c r="H553" s="41" t="s">
        <v>21257</v>
      </c>
      <c r="I553" s="36" t="s">
        <v>20037</v>
      </c>
      <c r="J553" s="36" t="s">
        <v>21364</v>
      </c>
      <c r="K553" s="36" t="s">
        <v>338</v>
      </c>
      <c r="L553" s="36" t="s">
        <v>338</v>
      </c>
      <c r="M553" s="36" t="s">
        <v>339</v>
      </c>
      <c r="N553" s="36"/>
      <c r="O553" s="3"/>
    </row>
    <row r="554">
      <c r="A554" s="36" t="s">
        <v>21365</v>
      </c>
      <c r="B554" s="40">
        <v>45986.66763888889</v>
      </c>
      <c r="C554" s="36" t="s">
        <v>21331</v>
      </c>
      <c r="D554" s="41" t="s">
        <v>21257</v>
      </c>
      <c r="E554" s="36" t="s">
        <v>21366</v>
      </c>
      <c r="F554" s="36" t="s">
        <v>21261</v>
      </c>
      <c r="G554" s="36" t="s">
        <v>21363</v>
      </c>
      <c r="H554" s="41" t="s">
        <v>21257</v>
      </c>
      <c r="I554" s="36" t="s">
        <v>20037</v>
      </c>
      <c r="J554" s="36" t="s">
        <v>21367</v>
      </c>
      <c r="K554" s="36" t="s">
        <v>338</v>
      </c>
      <c r="L554" s="36" t="s">
        <v>338</v>
      </c>
      <c r="M554" s="36" t="s">
        <v>339</v>
      </c>
      <c r="N554" s="36"/>
      <c r="O554" s="3"/>
    </row>
    <row r="555">
      <c r="A555" s="36" t="s">
        <v>21368</v>
      </c>
      <c r="B555" s="40">
        <v>45986.68025462963</v>
      </c>
      <c r="C555" s="36" t="s">
        <v>14684</v>
      </c>
      <c r="D555" s="41" t="s">
        <v>19577</v>
      </c>
      <c r="E555" s="36" t="s">
        <v>21331</v>
      </c>
      <c r="F555" s="41" t="s">
        <v>21257</v>
      </c>
      <c r="G555" s="36" t="s">
        <v>21369</v>
      </c>
      <c r="H555" s="36" t="s">
        <v>21261</v>
      </c>
      <c r="I555" s="36" t="s">
        <v>20037</v>
      </c>
      <c r="J555" s="36" t="s">
        <v>21370</v>
      </c>
      <c r="K555" s="36" t="s">
        <v>338</v>
      </c>
      <c r="L555" s="36" t="s">
        <v>338</v>
      </c>
      <c r="M555" s="36" t="s">
        <v>339</v>
      </c>
      <c r="N555" s="36"/>
      <c r="O555" s="3"/>
    </row>
    <row r="556">
      <c r="A556" s="36" t="s">
        <v>21371</v>
      </c>
      <c r="B556" s="40">
        <v>45986.68335648148</v>
      </c>
      <c r="C556" s="36" t="s">
        <v>19576</v>
      </c>
      <c r="D556" s="41" t="s">
        <v>19577</v>
      </c>
      <c r="E556" s="36" t="s">
        <v>21331</v>
      </c>
      <c r="F556" s="41" t="s">
        <v>21257</v>
      </c>
      <c r="G556" s="36" t="s">
        <v>21369</v>
      </c>
      <c r="H556" s="36" t="s">
        <v>21261</v>
      </c>
      <c r="I556" s="36" t="s">
        <v>20037</v>
      </c>
      <c r="J556" s="36" t="s">
        <v>21372</v>
      </c>
      <c r="K556" s="36" t="s">
        <v>338</v>
      </c>
      <c r="L556" s="36" t="s">
        <v>338</v>
      </c>
      <c r="M556" s="36" t="s">
        <v>339</v>
      </c>
      <c r="N556" s="36"/>
      <c r="O556" s="3"/>
    </row>
    <row r="557">
      <c r="A557" s="36" t="s">
        <v>21373</v>
      </c>
      <c r="B557" s="40">
        <v>45986.68954861111</v>
      </c>
      <c r="C557" s="36" t="s">
        <v>19576</v>
      </c>
      <c r="D557" s="41" t="s">
        <v>19577</v>
      </c>
      <c r="E557" s="36" t="s">
        <v>21331</v>
      </c>
      <c r="F557" s="41" t="s">
        <v>21257</v>
      </c>
      <c r="G557" s="36" t="s">
        <v>21369</v>
      </c>
      <c r="H557" s="36" t="s">
        <v>21261</v>
      </c>
      <c r="I557" s="36" t="s">
        <v>20037</v>
      </c>
      <c r="J557" s="36" t="s">
        <v>21374</v>
      </c>
      <c r="K557" s="36" t="s">
        <v>338</v>
      </c>
      <c r="L557" s="36" t="s">
        <v>338</v>
      </c>
      <c r="M557" s="36" t="s">
        <v>339</v>
      </c>
      <c r="N557" s="36"/>
      <c r="O557" s="3"/>
    </row>
    <row r="558">
      <c r="A558" s="36" t="s">
        <v>21375</v>
      </c>
      <c r="B558" s="40">
        <v>45993.659791666665</v>
      </c>
      <c r="C558" s="36" t="s">
        <v>19576</v>
      </c>
      <c r="D558" s="41" t="s">
        <v>19577</v>
      </c>
      <c r="E558" s="36" t="s">
        <v>21331</v>
      </c>
      <c r="F558" s="41" t="s">
        <v>21257</v>
      </c>
      <c r="G558" s="36" t="s">
        <v>21369</v>
      </c>
      <c r="H558" s="36" t="s">
        <v>21261</v>
      </c>
      <c r="I558" s="36" t="s">
        <v>20037</v>
      </c>
      <c r="J558" s="36" t="s">
        <v>21376</v>
      </c>
      <c r="K558" s="36" t="s">
        <v>338</v>
      </c>
      <c r="L558" s="36" t="s">
        <v>338</v>
      </c>
      <c r="M558" s="36" t="s">
        <v>339</v>
      </c>
      <c r="N558" s="36"/>
      <c r="O558" s="3"/>
    </row>
    <row r="559">
      <c r="A559" s="36" t="s">
        <v>21377</v>
      </c>
      <c r="B559" s="40">
        <v>45986.120046296295</v>
      </c>
      <c r="C559" s="36" t="s">
        <v>19584</v>
      </c>
      <c r="D559" s="41" t="s">
        <v>19577</v>
      </c>
      <c r="E559" s="36" t="s">
        <v>21378</v>
      </c>
      <c r="F559" s="36" t="s">
        <v>21244</v>
      </c>
      <c r="G559" s="36"/>
      <c r="H559" s="36"/>
      <c r="I559" s="36" t="s">
        <v>21379</v>
      </c>
      <c r="J559" s="36" t="s">
        <v>21380</v>
      </c>
      <c r="K559" s="36" t="s">
        <v>445</v>
      </c>
      <c r="L559" s="36" t="s">
        <v>445</v>
      </c>
      <c r="M559" s="36" t="s">
        <v>446</v>
      </c>
      <c r="N559" s="36"/>
      <c r="O559" s="3"/>
    </row>
    <row r="560">
      <c r="A560" s="36" t="s">
        <v>21381</v>
      </c>
      <c r="B560" s="40">
        <v>45986.07778935185</v>
      </c>
      <c r="C560" s="36" t="s">
        <v>19584</v>
      </c>
      <c r="D560" s="41" t="s">
        <v>19577</v>
      </c>
      <c r="E560" s="36" t="s">
        <v>21382</v>
      </c>
      <c r="F560" s="36" t="s">
        <v>21383</v>
      </c>
      <c r="G560" s="36"/>
      <c r="H560" s="36"/>
      <c r="I560" s="36" t="s">
        <v>21384</v>
      </c>
      <c r="J560" s="36" t="s">
        <v>21385</v>
      </c>
      <c r="K560" s="36" t="s">
        <v>415</v>
      </c>
      <c r="L560" s="36" t="s">
        <v>415</v>
      </c>
      <c r="M560" s="36" t="s">
        <v>748</v>
      </c>
      <c r="N560" s="36"/>
      <c r="O560" s="3"/>
    </row>
    <row r="561">
      <c r="A561" s="36" t="s">
        <v>21386</v>
      </c>
      <c r="B561" s="40">
        <v>45986.07665509259</v>
      </c>
      <c r="C561" s="36" t="s">
        <v>19584</v>
      </c>
      <c r="D561" s="41" t="s">
        <v>19577</v>
      </c>
      <c r="E561" s="36" t="s">
        <v>21339</v>
      </c>
      <c r="F561" s="36" t="s">
        <v>21340</v>
      </c>
      <c r="G561" s="36"/>
      <c r="H561" s="36"/>
      <c r="I561" s="36" t="s">
        <v>21387</v>
      </c>
      <c r="J561" s="36" t="s">
        <v>21388</v>
      </c>
      <c r="K561" s="36" t="s">
        <v>389</v>
      </c>
      <c r="L561" s="36" t="s">
        <v>389</v>
      </c>
      <c r="M561" s="36" t="s">
        <v>390</v>
      </c>
      <c r="N561" s="36"/>
      <c r="O561" s="3"/>
    </row>
    <row r="562">
      <c r="A562" s="36" t="s">
        <v>21389</v>
      </c>
      <c r="B562" s="40">
        <v>45986.07415509259</v>
      </c>
      <c r="C562" s="36" t="s">
        <v>19584</v>
      </c>
      <c r="D562" s="41" t="s">
        <v>19577</v>
      </c>
      <c r="E562" s="36" t="s">
        <v>21382</v>
      </c>
      <c r="F562" s="36" t="s">
        <v>21383</v>
      </c>
      <c r="G562" s="36"/>
      <c r="H562" s="36"/>
      <c r="I562" s="36" t="s">
        <v>21390</v>
      </c>
      <c r="J562" s="36" t="s">
        <v>21391</v>
      </c>
      <c r="K562" s="36" t="s">
        <v>415</v>
      </c>
      <c r="L562" s="36" t="s">
        <v>415</v>
      </c>
      <c r="M562" s="36" t="s">
        <v>748</v>
      </c>
      <c r="N562" s="36"/>
      <c r="O562" s="3"/>
    </row>
    <row r="563">
      <c r="A563" s="36" t="s">
        <v>21392</v>
      </c>
      <c r="B563" s="40">
        <v>46042.51868055556</v>
      </c>
      <c r="C563" s="36" t="s">
        <v>19584</v>
      </c>
      <c r="D563" s="41" t="s">
        <v>19577</v>
      </c>
      <c r="E563" s="36" t="s">
        <v>21393</v>
      </c>
      <c r="F563" s="36" t="s">
        <v>21394</v>
      </c>
      <c r="G563" s="36"/>
      <c r="H563" s="36"/>
      <c r="I563" s="36" t="s">
        <v>21395</v>
      </c>
      <c r="J563" s="36" t="s">
        <v>21396</v>
      </c>
      <c r="K563" s="36" t="s">
        <v>433</v>
      </c>
      <c r="L563" s="36" t="s">
        <v>433</v>
      </c>
      <c r="M563" s="36" t="s">
        <v>434</v>
      </c>
      <c r="N563" s="36"/>
      <c r="O563" s="3"/>
    </row>
    <row r="564">
      <c r="A564" s="36" t="s">
        <v>21397</v>
      </c>
      <c r="B564" s="40">
        <v>46036.3597337963</v>
      </c>
      <c r="C564" s="36" t="s">
        <v>19584</v>
      </c>
      <c r="D564" s="41" t="s">
        <v>19577</v>
      </c>
      <c r="E564" s="36" t="s">
        <v>21393</v>
      </c>
      <c r="F564" s="36" t="s">
        <v>21394</v>
      </c>
      <c r="G564" s="36"/>
      <c r="H564" s="36"/>
      <c r="I564" s="36" t="s">
        <v>21398</v>
      </c>
      <c r="J564" s="36" t="s">
        <v>21399</v>
      </c>
      <c r="K564" s="36" t="s">
        <v>433</v>
      </c>
      <c r="L564" s="36" t="s">
        <v>433</v>
      </c>
      <c r="M564" s="36" t="s">
        <v>434</v>
      </c>
      <c r="N564" s="36"/>
      <c r="O564" s="3"/>
    </row>
    <row r="565">
      <c r="A565" s="36" t="s">
        <v>21400</v>
      </c>
      <c r="B565" s="40">
        <v>46034.58850694445</v>
      </c>
      <c r="C565" s="36" t="s">
        <v>21057</v>
      </c>
      <c r="D565" s="41" t="s">
        <v>19577</v>
      </c>
      <c r="E565" s="36" t="s">
        <v>21401</v>
      </c>
      <c r="F565" s="41" t="s">
        <v>21402</v>
      </c>
      <c r="G565" s="36" t="s">
        <v>19576</v>
      </c>
      <c r="H565" s="41" t="s">
        <v>19577</v>
      </c>
      <c r="I565" s="36" t="s">
        <v>21403</v>
      </c>
      <c r="J565" s="36" t="s">
        <v>21404</v>
      </c>
      <c r="K565" s="36" t="s">
        <v>14225</v>
      </c>
      <c r="L565" s="36" t="s">
        <v>14225</v>
      </c>
      <c r="M565" s="36" t="s">
        <v>771</v>
      </c>
      <c r="N565" s="36"/>
      <c r="O565" s="3"/>
    </row>
    <row r="566">
      <c r="A566" s="36" t="s">
        <v>21405</v>
      </c>
      <c r="B566" s="40">
        <v>46034.627488425926</v>
      </c>
      <c r="C566" s="36" t="s">
        <v>19576</v>
      </c>
      <c r="D566" s="41" t="s">
        <v>19577</v>
      </c>
      <c r="E566" s="36" t="s">
        <v>21057</v>
      </c>
      <c r="F566" s="41" t="s">
        <v>19577</v>
      </c>
      <c r="G566" s="36" t="s">
        <v>21401</v>
      </c>
      <c r="H566" s="41" t="s">
        <v>21402</v>
      </c>
      <c r="I566" s="36" t="s">
        <v>21406</v>
      </c>
      <c r="J566" s="36" t="s">
        <v>21407</v>
      </c>
      <c r="K566" s="36" t="s">
        <v>14225</v>
      </c>
      <c r="L566" s="36" t="s">
        <v>14225</v>
      </c>
      <c r="M566" s="36" t="s">
        <v>771</v>
      </c>
      <c r="N566" s="36"/>
      <c r="O566" s="3"/>
    </row>
    <row r="567">
      <c r="A567" s="36" t="s">
        <v>21408</v>
      </c>
      <c r="B567" s="40">
        <v>46006.445138888885</v>
      </c>
      <c r="C567" s="36" t="s">
        <v>19576</v>
      </c>
      <c r="D567" s="41" t="s">
        <v>19577</v>
      </c>
      <c r="E567" s="36" t="s">
        <v>21409</v>
      </c>
      <c r="F567" s="36" t="s">
        <v>21410</v>
      </c>
      <c r="G567" s="36"/>
      <c r="H567" s="36"/>
      <c r="I567" s="36" t="s">
        <v>14423</v>
      </c>
      <c r="J567" s="36" t="s">
        <v>21411</v>
      </c>
      <c r="K567" s="36" t="s">
        <v>409</v>
      </c>
      <c r="L567" s="36" t="s">
        <v>409</v>
      </c>
      <c r="M567" s="36" t="s">
        <v>410</v>
      </c>
      <c r="N567" s="36"/>
      <c r="O567" s="3"/>
    </row>
    <row r="568">
      <c r="A568" s="36" t="s">
        <v>21412</v>
      </c>
      <c r="B568" s="40">
        <v>46002.334016203706</v>
      </c>
      <c r="C568" s="36" t="s">
        <v>19584</v>
      </c>
      <c r="D568" s="41" t="s">
        <v>19577</v>
      </c>
      <c r="E568" s="36" t="s">
        <v>21413</v>
      </c>
      <c r="F568" s="36" t="s">
        <v>21414</v>
      </c>
      <c r="G568" s="36" t="s">
        <v>21415</v>
      </c>
      <c r="H568" s="41" t="s">
        <v>16297</v>
      </c>
      <c r="I568" s="36" t="s">
        <v>21416</v>
      </c>
      <c r="J568" s="36" t="s">
        <v>21417</v>
      </c>
      <c r="K568" s="36" t="s">
        <v>409</v>
      </c>
      <c r="L568" s="36" t="s">
        <v>409</v>
      </c>
      <c r="M568" s="36" t="s">
        <v>410</v>
      </c>
      <c r="N568" s="36"/>
      <c r="O568" s="3"/>
    </row>
    <row r="569">
      <c r="A569" s="36" t="s">
        <v>21418</v>
      </c>
      <c r="B569" s="40">
        <v>46002.37556712963</v>
      </c>
      <c r="C569" s="36" t="s">
        <v>21419</v>
      </c>
      <c r="D569" s="41" t="s">
        <v>16297</v>
      </c>
      <c r="E569" s="36" t="s">
        <v>19763</v>
      </c>
      <c r="F569" s="41" t="s">
        <v>19577</v>
      </c>
      <c r="G569" s="36" t="s">
        <v>21415</v>
      </c>
      <c r="H569" s="41" t="s">
        <v>16297</v>
      </c>
      <c r="I569" s="36" t="s">
        <v>21416</v>
      </c>
      <c r="J569" s="36" t="s">
        <v>21420</v>
      </c>
      <c r="K569" s="36" t="s">
        <v>409</v>
      </c>
      <c r="L569" s="36" t="s">
        <v>409</v>
      </c>
      <c r="M569" s="36" t="s">
        <v>410</v>
      </c>
      <c r="N569" s="36"/>
      <c r="O569" s="3"/>
    </row>
    <row r="570">
      <c r="A570" s="36" t="s">
        <v>21421</v>
      </c>
      <c r="B570" s="40">
        <v>45986.079409722224</v>
      </c>
      <c r="C570" s="36" t="s">
        <v>19584</v>
      </c>
      <c r="D570" s="41" t="s">
        <v>19577</v>
      </c>
      <c r="E570" s="36" t="s">
        <v>21422</v>
      </c>
      <c r="F570" s="36" t="s">
        <v>21423</v>
      </c>
      <c r="G570" s="36" t="s">
        <v>19685</v>
      </c>
      <c r="H570" s="41" t="s">
        <v>19577</v>
      </c>
      <c r="I570" s="36" t="s">
        <v>21424</v>
      </c>
      <c r="J570" s="36" t="s">
        <v>21425</v>
      </c>
      <c r="K570" s="36" t="s">
        <v>392</v>
      </c>
      <c r="L570" s="36" t="s">
        <v>392</v>
      </c>
      <c r="M570" s="36" t="s">
        <v>700</v>
      </c>
      <c r="N570" s="36"/>
      <c r="O570" s="3"/>
    </row>
    <row r="571">
      <c r="A571" s="36" t="s">
        <v>21426</v>
      </c>
      <c r="B571" s="40">
        <v>45986.07938657407</v>
      </c>
      <c r="C571" s="36" t="s">
        <v>19584</v>
      </c>
      <c r="D571" s="41" t="s">
        <v>19577</v>
      </c>
      <c r="E571" s="36" t="s">
        <v>21427</v>
      </c>
      <c r="F571" s="36" t="s">
        <v>21428</v>
      </c>
      <c r="G571" s="36"/>
      <c r="H571" s="36"/>
      <c r="I571" s="36" t="s">
        <v>21429</v>
      </c>
      <c r="J571" s="36" t="s">
        <v>21430</v>
      </c>
      <c r="K571" s="36" t="s">
        <v>383</v>
      </c>
      <c r="L571" s="36" t="s">
        <v>383</v>
      </c>
      <c r="M571" s="36" t="s">
        <v>624</v>
      </c>
      <c r="N571" s="36"/>
      <c r="O571" s="3"/>
    </row>
    <row r="572">
      <c r="A572" s="36" t="s">
        <v>21431</v>
      </c>
      <c r="B572" s="40">
        <v>45986.07616898148</v>
      </c>
      <c r="C572" s="36" t="s">
        <v>19584</v>
      </c>
      <c r="D572" s="41" t="s">
        <v>19577</v>
      </c>
      <c r="E572" s="36" t="s">
        <v>21432</v>
      </c>
      <c r="F572" s="36" t="s">
        <v>21410</v>
      </c>
      <c r="G572" s="36"/>
      <c r="H572" s="36"/>
      <c r="I572" s="36" t="s">
        <v>21433</v>
      </c>
      <c r="J572" s="36" t="s">
        <v>21434</v>
      </c>
      <c r="K572" s="36" t="s">
        <v>409</v>
      </c>
      <c r="L572" s="36" t="s">
        <v>409</v>
      </c>
      <c r="M572" s="36" t="s">
        <v>410</v>
      </c>
      <c r="N572" s="36"/>
      <c r="O572" s="3"/>
    </row>
    <row r="573">
      <c r="A573" s="36" t="s">
        <v>21435</v>
      </c>
      <c r="B573" s="40">
        <v>46042.38552083333</v>
      </c>
      <c r="C573" s="36" t="s">
        <v>19615</v>
      </c>
      <c r="D573" s="41" t="s">
        <v>19577</v>
      </c>
      <c r="E573" s="36" t="s">
        <v>21436</v>
      </c>
      <c r="F573" s="36" t="s">
        <v>21437</v>
      </c>
      <c r="G573" s="36"/>
      <c r="H573" s="36"/>
      <c r="I573" s="36" t="s">
        <v>21438</v>
      </c>
      <c r="J573" s="36" t="s">
        <v>21439</v>
      </c>
      <c r="K573" s="36" t="s">
        <v>353</v>
      </c>
      <c r="L573" s="36" t="s">
        <v>353</v>
      </c>
      <c r="M573" s="36" t="s">
        <v>354</v>
      </c>
      <c r="N573" s="36"/>
      <c r="O573" s="3"/>
    </row>
    <row r="574">
      <c r="A574" s="36" t="s">
        <v>21440</v>
      </c>
      <c r="B574" s="40">
        <v>46007.63827546296</v>
      </c>
      <c r="C574" s="36" t="s">
        <v>21441</v>
      </c>
      <c r="D574" s="41" t="s">
        <v>16391</v>
      </c>
      <c r="E574" s="36" t="s">
        <v>14684</v>
      </c>
      <c r="F574" s="41" t="s">
        <v>19577</v>
      </c>
      <c r="G574" s="36"/>
      <c r="H574" s="36"/>
      <c r="I574" s="36" t="s">
        <v>21442</v>
      </c>
      <c r="J574" s="36" t="s">
        <v>21443</v>
      </c>
      <c r="K574" s="36" t="s">
        <v>353</v>
      </c>
      <c r="L574" s="36" t="s">
        <v>353</v>
      </c>
      <c r="M574" s="36" t="s">
        <v>354</v>
      </c>
      <c r="N574" s="36"/>
      <c r="O574" s="3"/>
    </row>
    <row r="575">
      <c r="A575" s="36" t="s">
        <v>21444</v>
      </c>
      <c r="B575" s="40">
        <v>46001.52394675926</v>
      </c>
      <c r="C575" s="36" t="s">
        <v>21445</v>
      </c>
      <c r="D575" s="41" t="s">
        <v>16391</v>
      </c>
      <c r="E575" s="36" t="s">
        <v>21446</v>
      </c>
      <c r="F575" s="36" t="s">
        <v>21437</v>
      </c>
      <c r="G575" s="36"/>
      <c r="H575" s="36"/>
      <c r="I575" s="36" t="s">
        <v>21447</v>
      </c>
      <c r="J575" s="36" t="s">
        <v>21448</v>
      </c>
      <c r="K575" s="36" t="s">
        <v>353</v>
      </c>
      <c r="L575" s="36" t="s">
        <v>353</v>
      </c>
      <c r="M575" s="36" t="s">
        <v>354</v>
      </c>
      <c r="N575" s="36"/>
      <c r="O575" s="3"/>
    </row>
    <row r="576">
      <c r="A576" s="36" t="s">
        <v>21449</v>
      </c>
      <c r="B576" s="40">
        <v>45986.11130787037</v>
      </c>
      <c r="C576" s="36" t="s">
        <v>19584</v>
      </c>
      <c r="D576" s="41" t="s">
        <v>19577</v>
      </c>
      <c r="E576" s="36" t="s">
        <v>21450</v>
      </c>
      <c r="F576" s="36" t="s">
        <v>21451</v>
      </c>
      <c r="G576" s="36"/>
      <c r="H576" s="36"/>
      <c r="I576" s="36" t="s">
        <v>21452</v>
      </c>
      <c r="J576" s="36" t="s">
        <v>21453</v>
      </c>
      <c r="K576" s="36" t="s">
        <v>353</v>
      </c>
      <c r="L576" s="36" t="s">
        <v>353</v>
      </c>
      <c r="M576" s="36" t="s">
        <v>354</v>
      </c>
      <c r="N576" s="36"/>
      <c r="O576" s="3"/>
    </row>
    <row r="577">
      <c r="A577" s="36" t="s">
        <v>21454</v>
      </c>
      <c r="B577" s="40">
        <v>45986.43251157408</v>
      </c>
      <c r="C577" s="36" t="s">
        <v>19576</v>
      </c>
      <c r="D577" s="41" t="s">
        <v>19577</v>
      </c>
      <c r="E577" s="36" t="s">
        <v>19584</v>
      </c>
      <c r="F577" s="41" t="s">
        <v>19577</v>
      </c>
      <c r="G577" s="36" t="s">
        <v>14851</v>
      </c>
      <c r="H577" s="41" t="s">
        <v>16391</v>
      </c>
      <c r="I577" s="36" t="s">
        <v>21452</v>
      </c>
      <c r="J577" s="36" t="s">
        <v>21455</v>
      </c>
      <c r="K577" s="36" t="s">
        <v>353</v>
      </c>
      <c r="L577" s="36" t="s">
        <v>353</v>
      </c>
      <c r="M577" s="36" t="s">
        <v>354</v>
      </c>
      <c r="N577" s="36"/>
      <c r="O577" s="3"/>
    </row>
    <row r="578">
      <c r="A578" s="36" t="s">
        <v>21456</v>
      </c>
      <c r="B578" s="40">
        <v>45986.85927083333</v>
      </c>
      <c r="C578" s="36" t="s">
        <v>21445</v>
      </c>
      <c r="D578" s="41" t="s">
        <v>16391</v>
      </c>
      <c r="E578" s="36" t="s">
        <v>19576</v>
      </c>
      <c r="F578" s="41" t="s">
        <v>19577</v>
      </c>
      <c r="G578" s="36" t="s">
        <v>19584</v>
      </c>
      <c r="H578" s="41" t="s">
        <v>19577</v>
      </c>
      <c r="I578" s="36" t="s">
        <v>21452</v>
      </c>
      <c r="J578" s="36" t="s">
        <v>21457</v>
      </c>
      <c r="K578" s="36" t="s">
        <v>353</v>
      </c>
      <c r="L578" s="36" t="s">
        <v>353</v>
      </c>
      <c r="M578" s="36" t="s">
        <v>354</v>
      </c>
      <c r="N578" s="36"/>
      <c r="O578" s="3"/>
    </row>
    <row r="579">
      <c r="A579" s="36" t="s">
        <v>21458</v>
      </c>
      <c r="B579" s="40">
        <v>45993.57491898148</v>
      </c>
      <c r="C579" s="36" t="s">
        <v>19576</v>
      </c>
      <c r="D579" s="41" t="s">
        <v>19577</v>
      </c>
      <c r="E579" s="36" t="s">
        <v>14851</v>
      </c>
      <c r="F579" s="41" t="s">
        <v>16391</v>
      </c>
      <c r="G579" s="36" t="s">
        <v>19584</v>
      </c>
      <c r="H579" s="41" t="s">
        <v>19577</v>
      </c>
      <c r="I579" s="36" t="s">
        <v>21452</v>
      </c>
      <c r="J579" s="36" t="s">
        <v>21459</v>
      </c>
      <c r="K579" s="36" t="s">
        <v>353</v>
      </c>
      <c r="L579" s="36" t="s">
        <v>353</v>
      </c>
      <c r="M579" s="36" t="s">
        <v>354</v>
      </c>
      <c r="N579" s="36"/>
      <c r="O579" s="3"/>
    </row>
    <row r="580">
      <c r="A580" s="36" t="s">
        <v>21460</v>
      </c>
      <c r="B580" s="40">
        <v>46001.479479166665</v>
      </c>
      <c r="C580" s="36" t="s">
        <v>19576</v>
      </c>
      <c r="D580" s="41" t="s">
        <v>19577</v>
      </c>
      <c r="E580" s="36" t="s">
        <v>14851</v>
      </c>
      <c r="F580" s="41" t="s">
        <v>16391</v>
      </c>
      <c r="G580" s="36" t="s">
        <v>19584</v>
      </c>
      <c r="H580" s="41" t="s">
        <v>19577</v>
      </c>
      <c r="I580" s="36" t="s">
        <v>21452</v>
      </c>
      <c r="J580" s="36" t="s">
        <v>21461</v>
      </c>
      <c r="K580" s="36" t="s">
        <v>353</v>
      </c>
      <c r="L580" s="36" t="s">
        <v>353</v>
      </c>
      <c r="M580" s="36" t="s">
        <v>354</v>
      </c>
      <c r="N580" s="36"/>
      <c r="O580" s="3"/>
    </row>
    <row r="581">
      <c r="A581" s="36" t="s">
        <v>21462</v>
      </c>
      <c r="B581" s="40">
        <v>46001.486030092594</v>
      </c>
      <c r="C581" s="36" t="s">
        <v>21445</v>
      </c>
      <c r="D581" s="41" t="s">
        <v>16391</v>
      </c>
      <c r="E581" s="36" t="s">
        <v>19576</v>
      </c>
      <c r="F581" s="41" t="s">
        <v>19577</v>
      </c>
      <c r="G581" s="36" t="s">
        <v>21463</v>
      </c>
      <c r="H581" s="36" t="s">
        <v>21437</v>
      </c>
      <c r="I581" s="36" t="s">
        <v>21452</v>
      </c>
      <c r="J581" s="36" t="s">
        <v>21464</v>
      </c>
      <c r="K581" s="36" t="s">
        <v>353</v>
      </c>
      <c r="L581" s="36" t="s">
        <v>353</v>
      </c>
      <c r="M581" s="36" t="s">
        <v>354</v>
      </c>
      <c r="N581" s="36"/>
      <c r="O581" s="3"/>
    </row>
    <row r="582">
      <c r="A582" s="36" t="s">
        <v>21465</v>
      </c>
      <c r="B582" s="40">
        <v>46001.52190972222</v>
      </c>
      <c r="C582" s="36" t="s">
        <v>21441</v>
      </c>
      <c r="D582" s="41" t="s">
        <v>16391</v>
      </c>
      <c r="E582" s="36" t="s">
        <v>14851</v>
      </c>
      <c r="F582" s="41" t="s">
        <v>16391</v>
      </c>
      <c r="G582" s="36" t="s">
        <v>19763</v>
      </c>
      <c r="H582" s="41" t="s">
        <v>19577</v>
      </c>
      <c r="I582" s="36" t="s">
        <v>21452</v>
      </c>
      <c r="J582" s="36" t="s">
        <v>21466</v>
      </c>
      <c r="K582" s="36" t="s">
        <v>353</v>
      </c>
      <c r="L582" s="36" t="s">
        <v>353</v>
      </c>
      <c r="M582" s="36" t="s">
        <v>354</v>
      </c>
      <c r="N582" s="36"/>
      <c r="O582" s="3"/>
    </row>
    <row r="583">
      <c r="A583" s="36" t="s">
        <v>21467</v>
      </c>
      <c r="B583" s="40">
        <v>46001.52383101852</v>
      </c>
      <c r="C583" s="36" t="s">
        <v>21445</v>
      </c>
      <c r="D583" s="41" t="s">
        <v>16391</v>
      </c>
      <c r="E583" s="36" t="s">
        <v>21441</v>
      </c>
      <c r="F583" s="41" t="s">
        <v>16391</v>
      </c>
      <c r="G583" s="36" t="s">
        <v>19763</v>
      </c>
      <c r="H583" s="41" t="s">
        <v>19577</v>
      </c>
      <c r="I583" s="36" t="s">
        <v>21452</v>
      </c>
      <c r="J583" s="36" t="s">
        <v>21468</v>
      </c>
      <c r="K583" s="36" t="s">
        <v>353</v>
      </c>
      <c r="L583" s="36" t="s">
        <v>353</v>
      </c>
      <c r="M583" s="36" t="s">
        <v>354</v>
      </c>
      <c r="N583" s="36"/>
      <c r="O583" s="3"/>
    </row>
    <row r="584">
      <c r="A584" s="36" t="s">
        <v>21469</v>
      </c>
      <c r="B584" s="40">
        <v>46001.54550925926</v>
      </c>
      <c r="C584" s="36" t="s">
        <v>19576</v>
      </c>
      <c r="D584" s="41" t="s">
        <v>19577</v>
      </c>
      <c r="E584" s="36" t="s">
        <v>14851</v>
      </c>
      <c r="F584" s="41" t="s">
        <v>16391</v>
      </c>
      <c r="G584" s="36" t="s">
        <v>21470</v>
      </c>
      <c r="H584" s="36" t="s">
        <v>21451</v>
      </c>
      <c r="I584" s="36" t="s">
        <v>21452</v>
      </c>
      <c r="J584" s="36" t="s">
        <v>21471</v>
      </c>
      <c r="K584" s="36" t="s">
        <v>353</v>
      </c>
      <c r="L584" s="36" t="s">
        <v>353</v>
      </c>
      <c r="M584" s="36" t="s">
        <v>354</v>
      </c>
      <c r="N584" s="36"/>
      <c r="O584" s="3"/>
    </row>
    <row r="585">
      <c r="A585" s="36" t="s">
        <v>21472</v>
      </c>
      <c r="B585" s="40">
        <v>46007.56910879629</v>
      </c>
      <c r="C585" s="36" t="s">
        <v>19576</v>
      </c>
      <c r="D585" s="41" t="s">
        <v>19577</v>
      </c>
      <c r="E585" s="36" t="s">
        <v>14851</v>
      </c>
      <c r="F585" s="41" t="s">
        <v>16391</v>
      </c>
      <c r="G585" s="36" t="s">
        <v>21470</v>
      </c>
      <c r="H585" s="36" t="s">
        <v>21451</v>
      </c>
      <c r="I585" s="36" t="s">
        <v>21452</v>
      </c>
      <c r="J585" s="36" t="s">
        <v>21473</v>
      </c>
      <c r="K585" s="36" t="s">
        <v>353</v>
      </c>
      <c r="L585" s="36" t="s">
        <v>353</v>
      </c>
      <c r="M585" s="36" t="s">
        <v>354</v>
      </c>
      <c r="N585" s="36"/>
      <c r="O585" s="3"/>
    </row>
    <row r="586">
      <c r="A586" s="36" t="s">
        <v>21474</v>
      </c>
      <c r="B586" s="40">
        <v>46007.56905092593</v>
      </c>
      <c r="C586" s="36" t="s">
        <v>21445</v>
      </c>
      <c r="D586" s="41" t="s">
        <v>16391</v>
      </c>
      <c r="E586" s="36" t="s">
        <v>19576</v>
      </c>
      <c r="F586" s="41" t="s">
        <v>19577</v>
      </c>
      <c r="G586" s="36" t="s">
        <v>21470</v>
      </c>
      <c r="H586" s="36" t="s">
        <v>21451</v>
      </c>
      <c r="I586" s="36" t="s">
        <v>21452</v>
      </c>
      <c r="J586" s="36" t="s">
        <v>21475</v>
      </c>
      <c r="K586" s="36" t="s">
        <v>353</v>
      </c>
      <c r="L586" s="36" t="s">
        <v>353</v>
      </c>
      <c r="M586" s="36" t="s">
        <v>354</v>
      </c>
      <c r="N586" s="36"/>
      <c r="O586" s="3"/>
    </row>
    <row r="587">
      <c r="A587" s="36" t="s">
        <v>21476</v>
      </c>
      <c r="B587" s="40">
        <v>46007.57033564815</v>
      </c>
      <c r="C587" s="36" t="s">
        <v>21445</v>
      </c>
      <c r="D587" s="41" t="s">
        <v>16391</v>
      </c>
      <c r="E587" s="36" t="s">
        <v>19576</v>
      </c>
      <c r="F587" s="41" t="s">
        <v>19577</v>
      </c>
      <c r="G587" s="36" t="s">
        <v>21470</v>
      </c>
      <c r="H587" s="36" t="s">
        <v>21451</v>
      </c>
      <c r="I587" s="36" t="s">
        <v>21452</v>
      </c>
      <c r="J587" s="36" t="s">
        <v>21477</v>
      </c>
      <c r="K587" s="36" t="s">
        <v>353</v>
      </c>
      <c r="L587" s="36" t="s">
        <v>353</v>
      </c>
      <c r="M587" s="36" t="s">
        <v>354</v>
      </c>
      <c r="N587" s="36"/>
      <c r="O587" s="3"/>
    </row>
    <row r="588">
      <c r="A588" s="36" t="s">
        <v>21478</v>
      </c>
      <c r="B588" s="40">
        <v>46007.62028935185</v>
      </c>
      <c r="C588" s="36" t="s">
        <v>19576</v>
      </c>
      <c r="D588" s="41" t="s">
        <v>19577</v>
      </c>
      <c r="E588" s="36" t="s">
        <v>14851</v>
      </c>
      <c r="F588" s="41" t="s">
        <v>16391</v>
      </c>
      <c r="G588" s="36" t="s">
        <v>21470</v>
      </c>
      <c r="H588" s="36" t="s">
        <v>21451</v>
      </c>
      <c r="I588" s="36" t="s">
        <v>21452</v>
      </c>
      <c r="J588" s="36" t="s">
        <v>21479</v>
      </c>
      <c r="K588" s="36" t="s">
        <v>353</v>
      </c>
      <c r="L588" s="36" t="s">
        <v>353</v>
      </c>
      <c r="M588" s="36" t="s">
        <v>354</v>
      </c>
      <c r="N588" s="36"/>
      <c r="O588" s="3"/>
    </row>
    <row r="589">
      <c r="A589" s="36" t="s">
        <v>21480</v>
      </c>
      <c r="B589" s="40">
        <v>46007.63390046296</v>
      </c>
      <c r="C589" s="36" t="s">
        <v>21445</v>
      </c>
      <c r="D589" s="41" t="s">
        <v>16391</v>
      </c>
      <c r="E589" s="36" t="s">
        <v>19576</v>
      </c>
      <c r="F589" s="41" t="s">
        <v>19577</v>
      </c>
      <c r="G589" s="36" t="s">
        <v>21470</v>
      </c>
      <c r="H589" s="36" t="s">
        <v>21451</v>
      </c>
      <c r="I589" s="36" t="s">
        <v>21452</v>
      </c>
      <c r="J589" s="36" t="s">
        <v>21481</v>
      </c>
      <c r="K589" s="36" t="s">
        <v>353</v>
      </c>
      <c r="L589" s="36" t="s">
        <v>353</v>
      </c>
      <c r="M589" s="36" t="s">
        <v>354</v>
      </c>
      <c r="N589" s="36"/>
      <c r="O589" s="3"/>
    </row>
    <row r="590">
      <c r="A590" s="36" t="s">
        <v>21482</v>
      </c>
      <c r="B590" s="40">
        <v>46007.63685185185</v>
      </c>
      <c r="C590" s="36" t="s">
        <v>19576</v>
      </c>
      <c r="D590" s="41" t="s">
        <v>19577</v>
      </c>
      <c r="E590" s="36" t="s">
        <v>14851</v>
      </c>
      <c r="F590" s="41" t="s">
        <v>16391</v>
      </c>
      <c r="G590" s="36" t="s">
        <v>21470</v>
      </c>
      <c r="H590" s="36" t="s">
        <v>21451</v>
      </c>
      <c r="I590" s="36" t="s">
        <v>21452</v>
      </c>
      <c r="J590" s="36" t="s">
        <v>21483</v>
      </c>
      <c r="K590" s="36" t="s">
        <v>353</v>
      </c>
      <c r="L590" s="36" t="s">
        <v>353</v>
      </c>
      <c r="M590" s="36" t="s">
        <v>354</v>
      </c>
      <c r="N590" s="36"/>
      <c r="O590" s="3"/>
    </row>
    <row r="591">
      <c r="A591" s="36" t="s">
        <v>21484</v>
      </c>
      <c r="B591" s="40">
        <v>46044.25806712963</v>
      </c>
      <c r="C591" s="36" t="s">
        <v>20058</v>
      </c>
      <c r="D591" s="41" t="s">
        <v>16239</v>
      </c>
      <c r="E591" s="36" t="s">
        <v>19576</v>
      </c>
      <c r="F591" s="41" t="s">
        <v>19577</v>
      </c>
      <c r="G591" s="36"/>
      <c r="H591" s="36"/>
      <c r="I591" s="36" t="s">
        <v>20062</v>
      </c>
      <c r="J591" s="36" t="s">
        <v>21485</v>
      </c>
      <c r="K591" s="36" t="s">
        <v>188</v>
      </c>
      <c r="L591" s="36" t="s">
        <v>188</v>
      </c>
      <c r="M591" s="36" t="s">
        <v>189</v>
      </c>
      <c r="N591" s="36"/>
      <c r="O591" s="3"/>
    </row>
    <row r="592">
      <c r="A592" s="36" t="s">
        <v>21486</v>
      </c>
      <c r="B592" s="40">
        <v>46044.37912037037</v>
      </c>
      <c r="C592" s="36" t="s">
        <v>21235</v>
      </c>
      <c r="D592" s="41" t="s">
        <v>21236</v>
      </c>
      <c r="E592" s="36" t="s">
        <v>21487</v>
      </c>
      <c r="F592" s="41" t="s">
        <v>19577</v>
      </c>
      <c r="G592" s="36" t="s">
        <v>21488</v>
      </c>
      <c r="H592" s="36" t="s">
        <v>21244</v>
      </c>
      <c r="I592" s="36" t="s">
        <v>21489</v>
      </c>
      <c r="J592" s="36" t="s">
        <v>21490</v>
      </c>
      <c r="K592" s="36" t="s">
        <v>445</v>
      </c>
      <c r="L592" s="36" t="s">
        <v>445</v>
      </c>
      <c r="M592" s="36" t="s">
        <v>446</v>
      </c>
      <c r="N592" s="36"/>
      <c r="O592" s="3"/>
    </row>
    <row r="593">
      <c r="A593" s="36" t="s">
        <v>21491</v>
      </c>
      <c r="B593" s="40">
        <v>46044.38092592593</v>
      </c>
      <c r="C593" s="36" t="s">
        <v>19576</v>
      </c>
      <c r="D593" s="41" t="s">
        <v>19577</v>
      </c>
      <c r="E593" s="36" t="s">
        <v>21235</v>
      </c>
      <c r="F593" s="41" t="s">
        <v>21236</v>
      </c>
      <c r="G593" s="36" t="s">
        <v>21488</v>
      </c>
      <c r="H593" s="36" t="s">
        <v>21244</v>
      </c>
      <c r="I593" s="36" t="s">
        <v>20187</v>
      </c>
      <c r="J593" s="36" t="s">
        <v>21492</v>
      </c>
      <c r="K593" s="36" t="s">
        <v>445</v>
      </c>
      <c r="L593" s="36" t="s">
        <v>445</v>
      </c>
      <c r="M593" s="36" t="s">
        <v>446</v>
      </c>
      <c r="N593" s="36"/>
      <c r="O593" s="3"/>
    </row>
    <row r="594">
      <c r="A594" s="36" t="s">
        <v>21493</v>
      </c>
      <c r="B594" s="40">
        <v>46044.38313657408</v>
      </c>
      <c r="C594" s="36" t="s">
        <v>21235</v>
      </c>
      <c r="D594" s="41" t="s">
        <v>21236</v>
      </c>
      <c r="E594" s="36" t="s">
        <v>19576</v>
      </c>
      <c r="F594" s="41" t="s">
        <v>19577</v>
      </c>
      <c r="G594" s="36" t="s">
        <v>21488</v>
      </c>
      <c r="H594" s="36" t="s">
        <v>21244</v>
      </c>
      <c r="I594" s="36" t="s">
        <v>21489</v>
      </c>
      <c r="J594" s="36" t="s">
        <v>21494</v>
      </c>
      <c r="K594" s="36" t="s">
        <v>445</v>
      </c>
      <c r="L594" s="36" t="s">
        <v>445</v>
      </c>
      <c r="M594" s="36" t="s">
        <v>446</v>
      </c>
      <c r="N594" s="36"/>
      <c r="O594" s="3"/>
    </row>
    <row r="595">
      <c r="A595" s="36" t="s">
        <v>21495</v>
      </c>
      <c r="B595" s="40">
        <v>46044.46530092593</v>
      </c>
      <c r="C595" s="36" t="s">
        <v>20247</v>
      </c>
      <c r="D595" s="41" t="s">
        <v>16258</v>
      </c>
      <c r="E595" s="36" t="s">
        <v>19576</v>
      </c>
      <c r="F595" s="41" t="s">
        <v>19577</v>
      </c>
      <c r="G595" s="36"/>
      <c r="H595" s="36"/>
      <c r="I595" s="36" t="s">
        <v>21496</v>
      </c>
      <c r="J595" s="36" t="s">
        <v>20249</v>
      </c>
      <c r="K595" s="36" t="s">
        <v>359</v>
      </c>
      <c r="L595" s="36" t="s">
        <v>359</v>
      </c>
      <c r="M595" s="36" t="s">
        <v>360</v>
      </c>
      <c r="N595" s="36"/>
      <c r="O595" s="3"/>
    </row>
    <row r="596">
      <c r="A596" s="36" t="s">
        <v>21497</v>
      </c>
      <c r="B596" s="40">
        <v>46044.54069444444</v>
      </c>
      <c r="C596" s="36" t="s">
        <v>19576</v>
      </c>
      <c r="D596" s="41" t="s">
        <v>19577</v>
      </c>
      <c r="E596" s="36" t="s">
        <v>16426</v>
      </c>
      <c r="F596" s="41" t="s">
        <v>16258</v>
      </c>
      <c r="G596" s="36"/>
      <c r="H596" s="36"/>
      <c r="I596" s="36" t="s">
        <v>457</v>
      </c>
      <c r="J596" s="36" t="s">
        <v>21498</v>
      </c>
      <c r="K596" s="36" t="s">
        <v>359</v>
      </c>
      <c r="L596" s="36" t="s">
        <v>359</v>
      </c>
      <c r="M596" s="36" t="s">
        <v>360</v>
      </c>
      <c r="N596" s="36"/>
      <c r="O596" s="3"/>
    </row>
    <row r="597">
      <c r="A597" s="36" t="s">
        <v>21499</v>
      </c>
      <c r="B597" s="40">
        <v>46044.57256944444</v>
      </c>
      <c r="C597" s="36" t="s">
        <v>19576</v>
      </c>
      <c r="D597" s="41" t="s">
        <v>19577</v>
      </c>
      <c r="E597" s="36" t="s">
        <v>16426</v>
      </c>
      <c r="F597" s="41" t="s">
        <v>16258</v>
      </c>
      <c r="G597" s="36"/>
      <c r="H597" s="36"/>
      <c r="I597" s="36" t="s">
        <v>21500</v>
      </c>
      <c r="J597" s="36" t="s">
        <v>21501</v>
      </c>
      <c r="K597" s="36" t="s">
        <v>359</v>
      </c>
      <c r="L597" s="36" t="s">
        <v>359</v>
      </c>
      <c r="M597" s="36" t="s">
        <v>360</v>
      </c>
      <c r="N597" s="36"/>
      <c r="O597" s="3"/>
    </row>
    <row r="598">
      <c r="A598" s="36" t="s">
        <v>21502</v>
      </c>
      <c r="B598" s="40">
        <v>46044.58324074074</v>
      </c>
      <c r="C598" s="36" t="s">
        <v>19576</v>
      </c>
      <c r="D598" s="41" t="s">
        <v>19577</v>
      </c>
      <c r="E598" s="36" t="s">
        <v>21503</v>
      </c>
      <c r="F598" s="41" t="s">
        <v>20290</v>
      </c>
      <c r="G598" s="36" t="s">
        <v>19584</v>
      </c>
      <c r="H598" s="41" t="s">
        <v>19577</v>
      </c>
      <c r="I598" s="36" t="s">
        <v>21504</v>
      </c>
      <c r="J598" s="36" t="s">
        <v>21505</v>
      </c>
      <c r="K598" s="36" t="s">
        <v>424</v>
      </c>
      <c r="L598" s="36" t="s">
        <v>424</v>
      </c>
      <c r="M598" s="36" t="s">
        <v>828</v>
      </c>
      <c r="N598" s="36"/>
      <c r="O598" s="3"/>
    </row>
    <row r="599">
      <c r="A599" s="36" t="s">
        <v>21506</v>
      </c>
      <c r="B599" s="40">
        <v>46044.60594907407</v>
      </c>
      <c r="C599" s="36" t="s">
        <v>19685</v>
      </c>
      <c r="D599" s="41" t="s">
        <v>19577</v>
      </c>
      <c r="E599" s="36" t="s">
        <v>21507</v>
      </c>
      <c r="F599" s="36" t="s">
        <v>21508</v>
      </c>
      <c r="G599" s="36"/>
      <c r="H599" s="36"/>
      <c r="I599" s="36" t="s">
        <v>21509</v>
      </c>
      <c r="J599" s="36" t="s">
        <v>21510</v>
      </c>
      <c r="K599" s="36" t="s">
        <v>383</v>
      </c>
      <c r="L599" s="36" t="s">
        <v>383</v>
      </c>
      <c r="M599" s="36" t="s">
        <v>624</v>
      </c>
      <c r="N599" s="36"/>
      <c r="O599" s="3"/>
    </row>
    <row r="600">
      <c r="A600" s="36" t="s">
        <v>21511</v>
      </c>
      <c r="B600" s="40">
        <v>46044.62637731481</v>
      </c>
      <c r="C600" s="36" t="s">
        <v>19576</v>
      </c>
      <c r="D600" s="41" t="s">
        <v>19577</v>
      </c>
      <c r="E600" s="36" t="s">
        <v>19584</v>
      </c>
      <c r="F600" s="41" t="s">
        <v>19577</v>
      </c>
      <c r="G600" s="36" t="s">
        <v>20609</v>
      </c>
      <c r="H600" s="41" t="s">
        <v>20610</v>
      </c>
      <c r="I600" s="36" t="s">
        <v>20611</v>
      </c>
      <c r="J600" s="36" t="s">
        <v>21512</v>
      </c>
      <c r="K600" s="36" t="s">
        <v>350</v>
      </c>
      <c r="L600" s="36" t="s">
        <v>350</v>
      </c>
      <c r="M600" s="36" t="s">
        <v>661</v>
      </c>
      <c r="N600" s="36"/>
      <c r="O600" s="3"/>
    </row>
    <row r="601">
      <c r="A601" s="36" t="s">
        <v>21513</v>
      </c>
      <c r="B601" s="40">
        <v>46044.62194444444</v>
      </c>
      <c r="C601" s="36" t="s">
        <v>19576</v>
      </c>
      <c r="D601" s="41" t="s">
        <v>19577</v>
      </c>
      <c r="E601" s="36" t="s">
        <v>19685</v>
      </c>
      <c r="F601" s="41" t="s">
        <v>19577</v>
      </c>
      <c r="G601" s="36" t="s">
        <v>21514</v>
      </c>
      <c r="H601" s="41" t="s">
        <v>21515</v>
      </c>
      <c r="I601" s="36" t="s">
        <v>21516</v>
      </c>
      <c r="J601" s="36" t="s">
        <v>21517</v>
      </c>
      <c r="K601" s="36" t="s">
        <v>383</v>
      </c>
      <c r="L601" s="36" t="s">
        <v>383</v>
      </c>
      <c r="M601" s="36" t="s">
        <v>624</v>
      </c>
      <c r="N601" s="36"/>
      <c r="O601" s="3"/>
    </row>
    <row r="602">
      <c r="A602" s="36" t="s">
        <v>21518</v>
      </c>
      <c r="B602" s="40">
        <v>46044.62737268519</v>
      </c>
      <c r="C602" s="36" t="s">
        <v>19576</v>
      </c>
      <c r="D602" s="41" t="s">
        <v>19577</v>
      </c>
      <c r="E602" s="36" t="s">
        <v>19584</v>
      </c>
      <c r="F602" s="41" t="s">
        <v>19577</v>
      </c>
      <c r="G602" s="36" t="s">
        <v>20609</v>
      </c>
      <c r="H602" s="41" t="s">
        <v>20610</v>
      </c>
      <c r="I602" s="36" t="s">
        <v>20611</v>
      </c>
      <c r="J602" s="36" t="s">
        <v>21519</v>
      </c>
      <c r="K602" s="36" t="s">
        <v>350</v>
      </c>
      <c r="L602" s="36" t="s">
        <v>350</v>
      </c>
      <c r="M602" s="36" t="s">
        <v>661</v>
      </c>
      <c r="N602" s="36"/>
      <c r="O602" s="3"/>
    </row>
    <row r="603">
      <c r="A603" s="36" t="s">
        <v>21520</v>
      </c>
      <c r="B603" s="40">
        <v>46044.693078703705</v>
      </c>
      <c r="C603" s="36" t="s">
        <v>19576</v>
      </c>
      <c r="D603" s="41" t="s">
        <v>19577</v>
      </c>
      <c r="E603" s="36" t="s">
        <v>19584</v>
      </c>
      <c r="F603" s="41" t="s">
        <v>19577</v>
      </c>
      <c r="G603" s="36" t="s">
        <v>20609</v>
      </c>
      <c r="H603" s="41" t="s">
        <v>20610</v>
      </c>
      <c r="I603" s="36" t="s">
        <v>20611</v>
      </c>
      <c r="J603" s="36" t="s">
        <v>21521</v>
      </c>
      <c r="K603" s="36" t="s">
        <v>350</v>
      </c>
      <c r="L603" s="36" t="s">
        <v>350</v>
      </c>
      <c r="M603" s="36" t="s">
        <v>661</v>
      </c>
      <c r="N603" s="36"/>
      <c r="O603" s="3"/>
    </row>
    <row r="604">
      <c r="A604" s="36" t="s">
        <v>21522</v>
      </c>
      <c r="B604" s="40">
        <v>46044.70657407407</v>
      </c>
      <c r="C604" s="36" t="s">
        <v>19606</v>
      </c>
      <c r="D604" s="41" t="s">
        <v>16171</v>
      </c>
      <c r="E604" s="36" t="s">
        <v>19576</v>
      </c>
      <c r="F604" s="41" t="s">
        <v>19577</v>
      </c>
      <c r="G604" s="36"/>
      <c r="H604" s="36"/>
      <c r="I604" s="36" t="s">
        <v>21523</v>
      </c>
      <c r="J604" s="36" t="s">
        <v>21524</v>
      </c>
      <c r="K604" s="36" t="s">
        <v>398</v>
      </c>
      <c r="L604" s="36" t="s">
        <v>398</v>
      </c>
      <c r="M604" s="36" t="s">
        <v>399</v>
      </c>
      <c r="N604" s="36"/>
      <c r="O604" s="3"/>
    </row>
    <row r="605">
      <c r="A605" s="36" t="s">
        <v>21525</v>
      </c>
      <c r="B605" s="40">
        <v>46044.70568287037</v>
      </c>
      <c r="C605" s="36" t="s">
        <v>21526</v>
      </c>
      <c r="D605" s="41" t="s">
        <v>21189</v>
      </c>
      <c r="E605" s="36" t="s">
        <v>21527</v>
      </c>
      <c r="F605" s="41" t="s">
        <v>19577</v>
      </c>
      <c r="G605" s="36" t="s">
        <v>21528</v>
      </c>
      <c r="H605" s="41" t="s">
        <v>21189</v>
      </c>
      <c r="I605" s="36" t="s">
        <v>21529</v>
      </c>
      <c r="J605" s="36" t="s">
        <v>21530</v>
      </c>
      <c r="K605" s="36" t="s">
        <v>427</v>
      </c>
      <c r="L605" s="36" t="s">
        <v>427</v>
      </c>
      <c r="M605" s="36" t="s">
        <v>428</v>
      </c>
      <c r="N605" s="36"/>
      <c r="O605" s="3"/>
    </row>
    <row r="606">
      <c r="A606" s="36" t="s">
        <v>21531</v>
      </c>
      <c r="B606" s="40">
        <v>46044.714224537034</v>
      </c>
      <c r="C606" s="36" t="s">
        <v>19576</v>
      </c>
      <c r="D606" s="41" t="s">
        <v>19577</v>
      </c>
      <c r="E606" s="36" t="s">
        <v>16170</v>
      </c>
      <c r="F606" s="41" t="s">
        <v>16171</v>
      </c>
      <c r="G606" s="36"/>
      <c r="H606" s="36"/>
      <c r="I606" s="36" t="s">
        <v>21532</v>
      </c>
      <c r="J606" s="36" t="s">
        <v>21533</v>
      </c>
      <c r="K606" s="36" t="s">
        <v>398</v>
      </c>
      <c r="L606" s="36" t="s">
        <v>398</v>
      </c>
      <c r="M606" s="36" t="s">
        <v>399</v>
      </c>
      <c r="N606" s="36"/>
      <c r="O606" s="3"/>
    </row>
    <row r="607">
      <c r="A607" s="36" t="s">
        <v>21534</v>
      </c>
      <c r="B607" s="40">
        <v>46045.38547453703</v>
      </c>
      <c r="C607" s="36" t="s">
        <v>19615</v>
      </c>
      <c r="D607" s="41" t="s">
        <v>19577</v>
      </c>
      <c r="E607" s="36" t="s">
        <v>19842</v>
      </c>
      <c r="F607" s="36" t="s">
        <v>19843</v>
      </c>
      <c r="G607" s="36"/>
      <c r="H607" s="36"/>
      <c r="I607" s="36" t="s">
        <v>19844</v>
      </c>
      <c r="J607" s="36" t="s">
        <v>21535</v>
      </c>
      <c r="K607" s="36" t="s">
        <v>442</v>
      </c>
      <c r="L607" s="36" t="s">
        <v>442</v>
      </c>
      <c r="M607" s="36" t="s">
        <v>443</v>
      </c>
      <c r="N607" s="36"/>
      <c r="O607" s="3"/>
    </row>
    <row r="608">
      <c r="A608" s="36" t="s">
        <v>21536</v>
      </c>
      <c r="B608" s="40">
        <v>46045.4725</v>
      </c>
      <c r="C608" s="36" t="s">
        <v>19575</v>
      </c>
      <c r="D608" s="41" t="s">
        <v>16162</v>
      </c>
      <c r="E608" s="36" t="s">
        <v>19576</v>
      </c>
      <c r="F608" s="41" t="s">
        <v>19577</v>
      </c>
      <c r="G608" s="36"/>
      <c r="H608" s="36"/>
      <c r="I608" s="36" t="s">
        <v>14920</v>
      </c>
      <c r="J608" s="36" t="s">
        <v>21537</v>
      </c>
      <c r="K608" s="36" t="s">
        <v>182</v>
      </c>
      <c r="L608" s="36" t="s">
        <v>182</v>
      </c>
      <c r="M608" s="36" t="s">
        <v>183</v>
      </c>
      <c r="N608" s="36"/>
      <c r="O608" s="3"/>
    </row>
    <row r="609">
      <c r="A609" s="36" t="s">
        <v>21538</v>
      </c>
      <c r="B609" s="40">
        <v>46045.4775</v>
      </c>
      <c r="C609" s="36" t="s">
        <v>19576</v>
      </c>
      <c r="D609" s="41" t="s">
        <v>19577</v>
      </c>
      <c r="E609" s="36" t="s">
        <v>19575</v>
      </c>
      <c r="F609" s="41" t="s">
        <v>16162</v>
      </c>
      <c r="G609" s="36"/>
      <c r="H609" s="36"/>
      <c r="I609" s="36" t="s">
        <v>21539</v>
      </c>
      <c r="J609" s="36" t="s">
        <v>21540</v>
      </c>
      <c r="K609" s="36" t="s">
        <v>182</v>
      </c>
      <c r="L609" s="36" t="s">
        <v>182</v>
      </c>
      <c r="M609" s="36" t="s">
        <v>183</v>
      </c>
      <c r="N609" s="36"/>
      <c r="O609" s="3"/>
    </row>
    <row r="610">
      <c r="A610" s="36" t="s">
        <v>21541</v>
      </c>
      <c r="B610" s="40">
        <v>46045.49055555556</v>
      </c>
      <c r="C610" s="36" t="s">
        <v>20286</v>
      </c>
      <c r="D610" s="41" t="s">
        <v>16258</v>
      </c>
      <c r="E610" s="36" t="s">
        <v>21487</v>
      </c>
      <c r="F610" s="41" t="s">
        <v>19577</v>
      </c>
      <c r="G610" s="36"/>
      <c r="H610" s="36"/>
      <c r="I610" s="36" t="s">
        <v>21542</v>
      </c>
      <c r="J610" s="36" t="s">
        <v>21543</v>
      </c>
      <c r="K610" s="36" t="s">
        <v>359</v>
      </c>
      <c r="L610" s="36" t="s">
        <v>359</v>
      </c>
      <c r="M610" s="36" t="s">
        <v>360</v>
      </c>
      <c r="N610" s="36"/>
      <c r="O610" s="3"/>
    </row>
    <row r="611">
      <c r="A611" s="36" t="s">
        <v>21544</v>
      </c>
      <c r="B611" s="40">
        <v>46045.49763888889</v>
      </c>
      <c r="C611" s="36" t="s">
        <v>19576</v>
      </c>
      <c r="D611" s="41" t="s">
        <v>19577</v>
      </c>
      <c r="E611" s="36" t="s">
        <v>20286</v>
      </c>
      <c r="F611" s="41" t="s">
        <v>16258</v>
      </c>
      <c r="G611" s="36"/>
      <c r="H611" s="36"/>
      <c r="I611" s="36" t="s">
        <v>21545</v>
      </c>
      <c r="J611" s="36" t="s">
        <v>21546</v>
      </c>
      <c r="K611" s="36" t="s">
        <v>359</v>
      </c>
      <c r="L611" s="36" t="s">
        <v>359</v>
      </c>
      <c r="M611" s="36" t="s">
        <v>360</v>
      </c>
      <c r="N611" s="36"/>
      <c r="O611" s="3"/>
    </row>
    <row r="612">
      <c r="A612" s="36" t="s">
        <v>21547</v>
      </c>
      <c r="B612" s="40">
        <v>46045.501064814816</v>
      </c>
      <c r="C612" s="36" t="s">
        <v>20286</v>
      </c>
      <c r="D612" s="41" t="s">
        <v>16258</v>
      </c>
      <c r="E612" s="36" t="s">
        <v>19576</v>
      </c>
      <c r="F612" s="41" t="s">
        <v>19577</v>
      </c>
      <c r="G612" s="36"/>
      <c r="H612" s="36"/>
      <c r="I612" s="36" t="s">
        <v>21545</v>
      </c>
      <c r="J612" s="36" t="s">
        <v>21548</v>
      </c>
      <c r="K612" s="36" t="s">
        <v>359</v>
      </c>
      <c r="L612" s="36" t="s">
        <v>359</v>
      </c>
      <c r="M612" s="36" t="s">
        <v>360</v>
      </c>
      <c r="N612" s="36"/>
      <c r="O612" s="3"/>
    </row>
    <row r="613">
      <c r="A613" s="36" t="s">
        <v>21549</v>
      </c>
      <c r="B613" s="40">
        <v>46048.377650462964</v>
      </c>
      <c r="C613" s="36" t="s">
        <v>21550</v>
      </c>
      <c r="D613" s="41" t="s">
        <v>16363</v>
      </c>
      <c r="E613" s="36" t="s">
        <v>20756</v>
      </c>
      <c r="F613" s="41" t="s">
        <v>19577</v>
      </c>
      <c r="G613" s="36" t="s">
        <v>20210</v>
      </c>
      <c r="H613" s="41" t="s">
        <v>19577</v>
      </c>
      <c r="I613" s="36" t="s">
        <v>21551</v>
      </c>
      <c r="J613" s="36" t="s">
        <v>21552</v>
      </c>
      <c r="K613" s="36" t="s">
        <v>430</v>
      </c>
      <c r="L613" s="36" t="s">
        <v>430</v>
      </c>
      <c r="M613" s="36" t="s">
        <v>529</v>
      </c>
      <c r="N613" s="36"/>
      <c r="O613" s="3"/>
    </row>
    <row r="614">
      <c r="A614" s="36" t="s">
        <v>21553</v>
      </c>
      <c r="B614" s="40">
        <v>46048.405428240745</v>
      </c>
      <c r="C614" s="36" t="s">
        <v>19576</v>
      </c>
      <c r="D614" s="41" t="s">
        <v>19577</v>
      </c>
      <c r="E614" s="36" t="s">
        <v>19950</v>
      </c>
      <c r="F614" s="41" t="s">
        <v>16230</v>
      </c>
      <c r="G614" s="36" t="s">
        <v>19987</v>
      </c>
      <c r="H614" s="36" t="s">
        <v>19976</v>
      </c>
      <c r="I614" s="36" t="s">
        <v>19980</v>
      </c>
      <c r="J614" s="36" t="s">
        <v>21554</v>
      </c>
      <c r="K614" s="36" t="s">
        <v>143</v>
      </c>
      <c r="L614" s="36" t="s">
        <v>143</v>
      </c>
      <c r="M614" s="36" t="s">
        <v>144</v>
      </c>
      <c r="N614" s="36"/>
      <c r="O614" s="3"/>
    </row>
    <row r="615">
      <c r="A615" s="36" t="s">
        <v>21555</v>
      </c>
      <c r="B615" s="40">
        <v>46048.40991898148</v>
      </c>
      <c r="C615" s="36" t="s">
        <v>19576</v>
      </c>
      <c r="D615" s="41" t="s">
        <v>19577</v>
      </c>
      <c r="E615" s="36" t="s">
        <v>19950</v>
      </c>
      <c r="F615" s="41" t="s">
        <v>16230</v>
      </c>
      <c r="G615" s="36" t="s">
        <v>19987</v>
      </c>
      <c r="H615" s="36" t="s">
        <v>19976</v>
      </c>
      <c r="I615" s="36" t="s">
        <v>19980</v>
      </c>
      <c r="J615" s="36" t="s">
        <v>21556</v>
      </c>
      <c r="K615" s="36" t="s">
        <v>143</v>
      </c>
      <c r="L615" s="36" t="s">
        <v>143</v>
      </c>
      <c r="M615" s="36" t="s">
        <v>144</v>
      </c>
      <c r="N615" s="36"/>
      <c r="O615" s="3"/>
    </row>
    <row r="616">
      <c r="A616" s="36" t="s">
        <v>21557</v>
      </c>
      <c r="B616" s="40">
        <v>46048.54232638889</v>
      </c>
      <c r="C616" s="36" t="s">
        <v>21256</v>
      </c>
      <c r="D616" s="41" t="s">
        <v>21257</v>
      </c>
      <c r="E616" s="36" t="s">
        <v>19576</v>
      </c>
      <c r="F616" s="41" t="s">
        <v>19577</v>
      </c>
      <c r="G616" s="36"/>
      <c r="H616" s="36"/>
      <c r="I616" s="36" t="s">
        <v>21558</v>
      </c>
      <c r="J616" s="36" t="s">
        <v>21559</v>
      </c>
      <c r="K616" s="36" t="s">
        <v>338</v>
      </c>
      <c r="L616" s="36" t="s">
        <v>338</v>
      </c>
      <c r="M616" s="36" t="s">
        <v>339</v>
      </c>
      <c r="N616" s="36"/>
      <c r="O616" s="3"/>
    </row>
    <row r="617">
      <c r="A617" s="36" t="s">
        <v>21560</v>
      </c>
      <c r="B617" s="40">
        <v>46048.54096064815</v>
      </c>
      <c r="C617" s="36" t="s">
        <v>21561</v>
      </c>
      <c r="D617" s="41" t="s">
        <v>21257</v>
      </c>
      <c r="E617" s="36" t="s">
        <v>19576</v>
      </c>
      <c r="F617" s="41" t="s">
        <v>19577</v>
      </c>
      <c r="G617" s="36"/>
      <c r="H617" s="36"/>
      <c r="I617" s="36" t="s">
        <v>21562</v>
      </c>
      <c r="J617" s="36" t="s">
        <v>21559</v>
      </c>
      <c r="K617" s="36" t="s">
        <v>338</v>
      </c>
      <c r="L617" s="36" t="s">
        <v>338</v>
      </c>
      <c r="M617" s="36" t="s">
        <v>339</v>
      </c>
      <c r="N617" s="36"/>
      <c r="O617" s="3"/>
    </row>
    <row r="618">
      <c r="A618" s="36" t="s">
        <v>21563</v>
      </c>
      <c r="B618" s="40">
        <v>46048.53409722222</v>
      </c>
      <c r="C618" s="36" t="s">
        <v>21335</v>
      </c>
      <c r="D618" s="41" t="s">
        <v>21257</v>
      </c>
      <c r="E618" s="36" t="s">
        <v>21564</v>
      </c>
      <c r="F618" s="36" t="s">
        <v>21347</v>
      </c>
      <c r="G618" s="36" t="s">
        <v>21565</v>
      </c>
      <c r="H618" s="36" t="s">
        <v>21347</v>
      </c>
      <c r="I618" s="36" t="s">
        <v>21266</v>
      </c>
      <c r="J618" s="36" t="s">
        <v>21566</v>
      </c>
      <c r="K618" s="36" t="s">
        <v>338</v>
      </c>
      <c r="L618" s="36" t="s">
        <v>338</v>
      </c>
      <c r="M618" s="36" t="s">
        <v>339</v>
      </c>
      <c r="N618" s="36"/>
      <c r="O618" s="3"/>
    </row>
    <row r="619">
      <c r="A619" s="36" t="s">
        <v>21567</v>
      </c>
      <c r="B619" s="40">
        <v>46048.5420949074</v>
      </c>
      <c r="C619" s="36" t="s">
        <v>19576</v>
      </c>
      <c r="D619" s="41" t="s">
        <v>19577</v>
      </c>
      <c r="E619" s="36" t="s">
        <v>21335</v>
      </c>
      <c r="F619" s="41" t="s">
        <v>21257</v>
      </c>
      <c r="G619" s="36" t="s">
        <v>21568</v>
      </c>
      <c r="H619" s="36" t="s">
        <v>21261</v>
      </c>
      <c r="I619" s="36" t="s">
        <v>21266</v>
      </c>
      <c r="J619" s="36" t="s">
        <v>21569</v>
      </c>
      <c r="K619" s="36" t="s">
        <v>338</v>
      </c>
      <c r="L619" s="36" t="s">
        <v>338</v>
      </c>
      <c r="M619" s="36" t="s">
        <v>339</v>
      </c>
      <c r="N619" s="36"/>
      <c r="O619" s="3"/>
    </row>
    <row r="620">
      <c r="A620" s="36" t="s">
        <v>21570</v>
      </c>
      <c r="B620" s="40">
        <v>46048.546689814815</v>
      </c>
      <c r="C620" s="36" t="s">
        <v>19576</v>
      </c>
      <c r="D620" s="41" t="s">
        <v>19577</v>
      </c>
      <c r="E620" s="36" t="s">
        <v>21331</v>
      </c>
      <c r="F620" s="41" t="s">
        <v>21257</v>
      </c>
      <c r="G620" s="36"/>
      <c r="H620" s="36"/>
      <c r="I620" s="36" t="s">
        <v>21571</v>
      </c>
      <c r="J620" s="36" t="s">
        <v>21572</v>
      </c>
      <c r="K620" s="36" t="s">
        <v>338</v>
      </c>
      <c r="L620" s="36" t="s">
        <v>338</v>
      </c>
      <c r="M620" s="36" t="s">
        <v>339</v>
      </c>
      <c r="N620" s="36"/>
      <c r="O620" s="3"/>
    </row>
    <row r="621">
      <c r="A621" s="36" t="s">
        <v>21573</v>
      </c>
      <c r="B621" s="40">
        <v>46048.584398148145</v>
      </c>
      <c r="C621" s="36" t="s">
        <v>19576</v>
      </c>
      <c r="D621" s="41" t="s">
        <v>19577</v>
      </c>
      <c r="E621" s="36" t="s">
        <v>19974</v>
      </c>
      <c r="F621" s="41" t="s">
        <v>16230</v>
      </c>
      <c r="G621" s="36" t="s">
        <v>21574</v>
      </c>
      <c r="H621" s="41" t="s">
        <v>19577</v>
      </c>
      <c r="I621" s="36" t="s">
        <v>21575</v>
      </c>
      <c r="J621" s="36" t="s">
        <v>21576</v>
      </c>
      <c r="K621" s="36" t="s">
        <v>143</v>
      </c>
      <c r="L621" s="36" t="s">
        <v>143</v>
      </c>
      <c r="M621" s="36" t="s">
        <v>144</v>
      </c>
      <c r="N621" s="36"/>
      <c r="O621" s="3"/>
    </row>
    <row r="622">
      <c r="A622" s="36" t="s">
        <v>21577</v>
      </c>
      <c r="B622" s="40">
        <v>46048.58598379629</v>
      </c>
      <c r="C622" s="36" t="s">
        <v>20756</v>
      </c>
      <c r="D622" s="41" t="s">
        <v>19577</v>
      </c>
      <c r="E622" s="36" t="s">
        <v>21550</v>
      </c>
      <c r="F622" s="41" t="s">
        <v>16363</v>
      </c>
      <c r="G622" s="36" t="s">
        <v>20210</v>
      </c>
      <c r="H622" s="41" t="s">
        <v>19577</v>
      </c>
      <c r="I622" s="36" t="s">
        <v>21578</v>
      </c>
      <c r="J622" s="36" t="s">
        <v>21579</v>
      </c>
      <c r="K622" s="36" t="s">
        <v>430</v>
      </c>
      <c r="L622" s="36" t="s">
        <v>430</v>
      </c>
      <c r="M622" s="36" t="s">
        <v>529</v>
      </c>
      <c r="N622" s="36"/>
      <c r="O622" s="3"/>
    </row>
    <row r="623">
      <c r="A623" s="36" t="s">
        <v>21580</v>
      </c>
      <c r="B623" s="40">
        <v>46048.589467592596</v>
      </c>
      <c r="C623" s="36" t="s">
        <v>20756</v>
      </c>
      <c r="D623" s="41" t="s">
        <v>19577</v>
      </c>
      <c r="E623" s="36" t="s">
        <v>21550</v>
      </c>
      <c r="F623" s="41" t="s">
        <v>16363</v>
      </c>
      <c r="G623" s="36" t="s">
        <v>20210</v>
      </c>
      <c r="H623" s="41" t="s">
        <v>19577</v>
      </c>
      <c r="I623" s="36" t="s">
        <v>21578</v>
      </c>
      <c r="J623" s="36" t="s">
        <v>21581</v>
      </c>
      <c r="K623" s="36" t="s">
        <v>430</v>
      </c>
      <c r="L623" s="36" t="s">
        <v>430</v>
      </c>
      <c r="M623" s="36" t="s">
        <v>529</v>
      </c>
      <c r="N623" s="36"/>
      <c r="O623" s="3"/>
    </row>
    <row r="624">
      <c r="A624" s="36" t="s">
        <v>21582</v>
      </c>
      <c r="B624" s="40">
        <v>46048.60597222223</v>
      </c>
      <c r="C624" s="36" t="s">
        <v>19576</v>
      </c>
      <c r="D624" s="41" t="s">
        <v>19577</v>
      </c>
      <c r="E624" s="36" t="s">
        <v>20580</v>
      </c>
      <c r="F624" s="41" t="s">
        <v>16202</v>
      </c>
      <c r="G624" s="36"/>
      <c r="H624" s="36"/>
      <c r="I624" s="36"/>
      <c r="J624" s="36" t="s">
        <v>21583</v>
      </c>
      <c r="K624" s="36" t="s">
        <v>137</v>
      </c>
      <c r="L624" s="36" t="s">
        <v>137</v>
      </c>
      <c r="M624" s="36" t="s">
        <v>138</v>
      </c>
      <c r="N624" s="36"/>
      <c r="O624" s="3"/>
    </row>
    <row r="625">
      <c r="A625" s="36" t="s">
        <v>21584</v>
      </c>
      <c r="B625" s="40">
        <v>46048.602534722224</v>
      </c>
      <c r="C625" s="36" t="s">
        <v>21235</v>
      </c>
      <c r="D625" s="41" t="s">
        <v>21236</v>
      </c>
      <c r="E625" s="36" t="s">
        <v>21242</v>
      </c>
      <c r="F625" s="41" t="s">
        <v>19577</v>
      </c>
      <c r="G625" s="36" t="s">
        <v>21243</v>
      </c>
      <c r="H625" s="36" t="s">
        <v>21244</v>
      </c>
      <c r="I625" s="36" t="s">
        <v>21239</v>
      </c>
      <c r="J625" s="36" t="s">
        <v>21585</v>
      </c>
      <c r="K625" s="36" t="s">
        <v>445</v>
      </c>
      <c r="L625" s="36" t="s">
        <v>445</v>
      </c>
      <c r="M625" s="36" t="s">
        <v>446</v>
      </c>
      <c r="N625" s="36"/>
      <c r="O625" s="3"/>
    </row>
    <row r="626">
      <c r="A626" s="36" t="s">
        <v>21586</v>
      </c>
      <c r="B626" s="40">
        <v>46048.60606481481</v>
      </c>
      <c r="C626" s="36" t="s">
        <v>21550</v>
      </c>
      <c r="D626" s="41" t="s">
        <v>16363</v>
      </c>
      <c r="E626" s="36" t="s">
        <v>20865</v>
      </c>
      <c r="F626" s="41" t="s">
        <v>19577</v>
      </c>
      <c r="G626" s="36" t="s">
        <v>20210</v>
      </c>
      <c r="H626" s="41" t="s">
        <v>19577</v>
      </c>
      <c r="I626" s="36" t="s">
        <v>21578</v>
      </c>
      <c r="J626" s="36" t="s">
        <v>21587</v>
      </c>
      <c r="K626" s="36" t="s">
        <v>430</v>
      </c>
      <c r="L626" s="36" t="s">
        <v>430</v>
      </c>
      <c r="M626" s="36" t="s">
        <v>529</v>
      </c>
      <c r="N626" s="36"/>
      <c r="O626" s="3"/>
    </row>
    <row r="627">
      <c r="A627" s="36" t="s">
        <v>21588</v>
      </c>
      <c r="B627" s="40">
        <v>46048.60766203704</v>
      </c>
      <c r="C627" s="36" t="s">
        <v>19576</v>
      </c>
      <c r="D627" s="41" t="s">
        <v>19577</v>
      </c>
      <c r="E627" s="36" t="s">
        <v>20580</v>
      </c>
      <c r="F627" s="41" t="s">
        <v>16202</v>
      </c>
      <c r="G627" s="36"/>
      <c r="H627" s="36"/>
      <c r="I627" s="36" t="s">
        <v>21589</v>
      </c>
      <c r="J627" s="36" t="s">
        <v>21590</v>
      </c>
      <c r="K627" s="36" t="s">
        <v>137</v>
      </c>
      <c r="L627" s="36" t="s">
        <v>137</v>
      </c>
      <c r="M627" s="36" t="s">
        <v>138</v>
      </c>
      <c r="N627" s="36"/>
      <c r="O627" s="3"/>
    </row>
    <row r="628">
      <c r="A628" s="36" t="s">
        <v>21591</v>
      </c>
      <c r="B628" s="40">
        <v>46048.62700231481</v>
      </c>
      <c r="C628" s="36" t="s">
        <v>20580</v>
      </c>
      <c r="D628" s="41" t="s">
        <v>16202</v>
      </c>
      <c r="E628" s="36" t="s">
        <v>19576</v>
      </c>
      <c r="F628" s="41" t="s">
        <v>19577</v>
      </c>
      <c r="G628" s="36"/>
      <c r="H628" s="36"/>
      <c r="I628" s="36" t="s">
        <v>21592</v>
      </c>
      <c r="J628" s="36" t="s">
        <v>21593</v>
      </c>
      <c r="K628" s="36" t="s">
        <v>137</v>
      </c>
      <c r="L628" s="36" t="s">
        <v>137</v>
      </c>
      <c r="M628" s="36" t="s">
        <v>138</v>
      </c>
      <c r="N628" s="36"/>
      <c r="O628" s="3"/>
    </row>
    <row r="629">
      <c r="A629" s="36" t="s">
        <v>21594</v>
      </c>
      <c r="B629" s="40">
        <v>46048.642905092594</v>
      </c>
      <c r="C629" s="36" t="s">
        <v>19576</v>
      </c>
      <c r="D629" s="41" t="s">
        <v>19577</v>
      </c>
      <c r="E629" s="36" t="s">
        <v>20580</v>
      </c>
      <c r="F629" s="41" t="s">
        <v>16202</v>
      </c>
      <c r="G629" s="36"/>
      <c r="H629" s="36"/>
      <c r="I629" s="36" t="s">
        <v>21595</v>
      </c>
      <c r="J629" s="36" t="s">
        <v>21596</v>
      </c>
      <c r="K629" s="36" t="s">
        <v>137</v>
      </c>
      <c r="L629" s="36" t="s">
        <v>137</v>
      </c>
      <c r="M629" s="36" t="s">
        <v>138</v>
      </c>
      <c r="N629" s="36"/>
      <c r="O629" s="3"/>
    </row>
    <row r="630">
      <c r="A630" s="36" t="s">
        <v>21597</v>
      </c>
      <c r="B630" s="40">
        <v>46048.69877314815</v>
      </c>
      <c r="C630" s="36" t="s">
        <v>19974</v>
      </c>
      <c r="D630" s="41" t="s">
        <v>16230</v>
      </c>
      <c r="E630" s="36" t="s">
        <v>21598</v>
      </c>
      <c r="F630" s="41" t="s">
        <v>16230</v>
      </c>
      <c r="G630" s="36" t="s">
        <v>21599</v>
      </c>
      <c r="H630" s="36" t="s">
        <v>19976</v>
      </c>
      <c r="I630" s="36" t="s">
        <v>21600</v>
      </c>
      <c r="J630" s="36" t="s">
        <v>21601</v>
      </c>
      <c r="K630" s="36" t="s">
        <v>143</v>
      </c>
      <c r="L630" s="36" t="s">
        <v>143</v>
      </c>
      <c r="M630" s="36" t="s">
        <v>144</v>
      </c>
      <c r="N630" s="36"/>
      <c r="O630" s="3"/>
    </row>
    <row r="631">
      <c r="A631" s="36" t="s">
        <v>21602</v>
      </c>
      <c r="B631" s="40">
        <v>46048.718576388885</v>
      </c>
      <c r="C631" s="36" t="s">
        <v>19576</v>
      </c>
      <c r="D631" s="41" t="s">
        <v>19577</v>
      </c>
      <c r="E631" s="36" t="s">
        <v>19584</v>
      </c>
      <c r="F631" s="41" t="s">
        <v>19577</v>
      </c>
      <c r="G631" s="36" t="s">
        <v>19590</v>
      </c>
      <c r="H631" s="36" t="s">
        <v>19586</v>
      </c>
      <c r="I631" s="36" t="s">
        <v>19591</v>
      </c>
      <c r="J631" s="36" t="s">
        <v>21603</v>
      </c>
      <c r="K631" s="36" t="s">
        <v>241</v>
      </c>
      <c r="L631" s="36" t="s">
        <v>241</v>
      </c>
      <c r="M631" s="36" t="s">
        <v>242</v>
      </c>
      <c r="N631" s="36"/>
      <c r="O631" s="3"/>
    </row>
    <row r="632">
      <c r="A632" s="36" t="s">
        <v>21604</v>
      </c>
      <c r="B632" s="40">
        <v>46048.712430555555</v>
      </c>
      <c r="C632" s="36" t="s">
        <v>21605</v>
      </c>
      <c r="D632" s="41" t="s">
        <v>16451</v>
      </c>
      <c r="E632" s="36" t="s">
        <v>14684</v>
      </c>
      <c r="F632" s="41" t="s">
        <v>19577</v>
      </c>
      <c r="G632" s="36"/>
      <c r="H632" s="36"/>
      <c r="I632" s="36" t="s">
        <v>21606</v>
      </c>
      <c r="J632" s="36" t="s">
        <v>21607</v>
      </c>
      <c r="K632" s="36" t="s">
        <v>392</v>
      </c>
      <c r="L632" s="36" t="s">
        <v>392</v>
      </c>
      <c r="M632" s="36" t="s">
        <v>700</v>
      </c>
      <c r="N632" s="36"/>
      <c r="O632" s="3"/>
    </row>
    <row r="633">
      <c r="A633" s="36" t="s">
        <v>21608</v>
      </c>
      <c r="B633" s="40">
        <v>46048.725115740745</v>
      </c>
      <c r="C633" s="36" t="s">
        <v>19576</v>
      </c>
      <c r="D633" s="41" t="s">
        <v>19577</v>
      </c>
      <c r="E633" s="36" t="s">
        <v>19954</v>
      </c>
      <c r="F633" s="41" t="s">
        <v>16230</v>
      </c>
      <c r="G633" s="36"/>
      <c r="H633" s="36"/>
      <c r="I633" s="36" t="s">
        <v>21609</v>
      </c>
      <c r="J633" s="36" t="s">
        <v>21610</v>
      </c>
      <c r="K633" s="36" t="s">
        <v>143</v>
      </c>
      <c r="L633" s="36" t="s">
        <v>143</v>
      </c>
      <c r="M633" s="36" t="s">
        <v>144</v>
      </c>
      <c r="N633" s="36"/>
      <c r="O633" s="3"/>
    </row>
    <row r="634">
      <c r="A634" s="36" t="s">
        <v>21611</v>
      </c>
      <c r="B634" s="40">
        <v>46048.74793981481</v>
      </c>
      <c r="C634" s="36" t="s">
        <v>21331</v>
      </c>
      <c r="D634" s="41" t="s">
        <v>21257</v>
      </c>
      <c r="E634" s="36" t="s">
        <v>19576</v>
      </c>
      <c r="F634" s="41" t="s">
        <v>19577</v>
      </c>
      <c r="G634" s="36"/>
      <c r="H634" s="36"/>
      <c r="I634" s="36" t="s">
        <v>21571</v>
      </c>
      <c r="J634" s="36" t="s">
        <v>21612</v>
      </c>
      <c r="K634" s="36" t="s">
        <v>338</v>
      </c>
      <c r="L634" s="36" t="s">
        <v>338</v>
      </c>
      <c r="M634" s="36" t="s">
        <v>339</v>
      </c>
      <c r="N634" s="36"/>
      <c r="O634" s="3"/>
    </row>
    <row r="635">
      <c r="A635" s="36" t="s">
        <v>21613</v>
      </c>
      <c r="B635" s="40">
        <v>46048.87322916667</v>
      </c>
      <c r="C635" s="36" t="s">
        <v>20756</v>
      </c>
      <c r="D635" s="41" t="s">
        <v>19577</v>
      </c>
      <c r="E635" s="36" t="s">
        <v>21550</v>
      </c>
      <c r="F635" s="41" t="s">
        <v>16363</v>
      </c>
      <c r="G635" s="36" t="s">
        <v>20210</v>
      </c>
      <c r="H635" s="41" t="s">
        <v>19577</v>
      </c>
      <c r="I635" s="36" t="s">
        <v>21578</v>
      </c>
      <c r="J635" s="36" t="s">
        <v>21614</v>
      </c>
      <c r="K635" s="36" t="s">
        <v>430</v>
      </c>
      <c r="L635" s="36" t="s">
        <v>430</v>
      </c>
      <c r="M635" s="36" t="s">
        <v>529</v>
      </c>
      <c r="N635" s="36"/>
      <c r="O635" s="3"/>
    </row>
    <row r="636">
      <c r="A636" s="36" t="s">
        <v>21615</v>
      </c>
      <c r="B636" s="40">
        <v>46049.306597222225</v>
      </c>
      <c r="C636" s="36" t="s">
        <v>19950</v>
      </c>
      <c r="D636" s="41" t="s">
        <v>16230</v>
      </c>
      <c r="E636" s="36" t="s">
        <v>21616</v>
      </c>
      <c r="F636" s="41" t="s">
        <v>16230</v>
      </c>
      <c r="G636" s="36" t="s">
        <v>21599</v>
      </c>
      <c r="H636" s="36" t="s">
        <v>19976</v>
      </c>
      <c r="I636" s="36" t="s">
        <v>21617</v>
      </c>
      <c r="J636" s="36" t="s">
        <v>21618</v>
      </c>
      <c r="K636" s="36" t="s">
        <v>143</v>
      </c>
      <c r="L636" s="36" t="s">
        <v>143</v>
      </c>
      <c r="M636" s="36" t="s">
        <v>144</v>
      </c>
      <c r="N636" s="36"/>
      <c r="O636" s="3"/>
    </row>
    <row r="637">
      <c r="A637" s="36" t="s">
        <v>21619</v>
      </c>
      <c r="B637" s="40">
        <v>46049.43318287037</v>
      </c>
      <c r="C637" s="36" t="s">
        <v>20756</v>
      </c>
      <c r="D637" s="41" t="s">
        <v>19577</v>
      </c>
      <c r="E637" s="36" t="s">
        <v>21550</v>
      </c>
      <c r="F637" s="41" t="s">
        <v>16363</v>
      </c>
      <c r="G637" s="36" t="s">
        <v>20210</v>
      </c>
      <c r="H637" s="41" t="s">
        <v>19577</v>
      </c>
      <c r="I637" s="36" t="s">
        <v>21578</v>
      </c>
      <c r="J637" s="36" t="s">
        <v>21620</v>
      </c>
      <c r="K637" s="36" t="s">
        <v>430</v>
      </c>
      <c r="L637" s="36" t="s">
        <v>430</v>
      </c>
      <c r="M637" s="36" t="s">
        <v>529</v>
      </c>
      <c r="N637" s="36"/>
      <c r="O637" s="3"/>
    </row>
    <row r="638">
      <c r="A638" s="36" t="s">
        <v>21621</v>
      </c>
      <c r="B638" s="40">
        <v>46049.45395833333</v>
      </c>
      <c r="C638" s="36" t="s">
        <v>21242</v>
      </c>
      <c r="D638" s="41" t="s">
        <v>19577</v>
      </c>
      <c r="E638" s="36" t="s">
        <v>21235</v>
      </c>
      <c r="F638" s="41" t="s">
        <v>21236</v>
      </c>
      <c r="G638" s="36" t="s">
        <v>21243</v>
      </c>
      <c r="H638" s="36" t="s">
        <v>21244</v>
      </c>
      <c r="I638" s="36" t="s">
        <v>21245</v>
      </c>
      <c r="J638" s="36" t="s">
        <v>21622</v>
      </c>
      <c r="K638" s="36" t="s">
        <v>445</v>
      </c>
      <c r="L638" s="36" t="s">
        <v>445</v>
      </c>
      <c r="M638" s="36" t="s">
        <v>446</v>
      </c>
      <c r="N638" s="36"/>
      <c r="O638" s="3"/>
    </row>
    <row r="639">
      <c r="A639" s="36" t="s">
        <v>21623</v>
      </c>
      <c r="B639" s="40">
        <v>46049.54341435185</v>
      </c>
      <c r="C639" s="36" t="s">
        <v>19576</v>
      </c>
      <c r="D639" s="41" t="s">
        <v>19577</v>
      </c>
      <c r="E639" s="36" t="s">
        <v>21605</v>
      </c>
      <c r="F639" s="41" t="s">
        <v>16451</v>
      </c>
      <c r="G639" s="36" t="s">
        <v>21624</v>
      </c>
      <c r="H639" s="41" t="s">
        <v>19577</v>
      </c>
      <c r="I639" s="36" t="s">
        <v>21625</v>
      </c>
      <c r="J639" s="36" t="s">
        <v>21626</v>
      </c>
      <c r="K639" s="36" t="s">
        <v>392</v>
      </c>
      <c r="L639" s="36" t="s">
        <v>392</v>
      </c>
      <c r="M639" s="36" t="s">
        <v>700</v>
      </c>
      <c r="N639" s="36"/>
      <c r="O639" s="3"/>
    </row>
    <row r="640">
      <c r="A640" s="36" t="s">
        <v>21627</v>
      </c>
      <c r="B640" s="40">
        <v>46049.55334490741</v>
      </c>
      <c r="C640" s="36" t="s">
        <v>19576</v>
      </c>
      <c r="D640" s="41" t="s">
        <v>19577</v>
      </c>
      <c r="E640" s="36" t="s">
        <v>16170</v>
      </c>
      <c r="F640" s="41" t="s">
        <v>16171</v>
      </c>
      <c r="G640" s="36"/>
      <c r="H640" s="36"/>
      <c r="I640" s="36" t="s">
        <v>21532</v>
      </c>
      <c r="J640" s="36" t="s">
        <v>21628</v>
      </c>
      <c r="K640" s="36" t="s">
        <v>398</v>
      </c>
      <c r="L640" s="36" t="s">
        <v>398</v>
      </c>
      <c r="M640" s="36" t="s">
        <v>399</v>
      </c>
      <c r="N640" s="36"/>
      <c r="O640" s="3"/>
    </row>
    <row r="641">
      <c r="A641" s="36" t="s">
        <v>21629</v>
      </c>
      <c r="B641" s="40">
        <v>46049.5450925926</v>
      </c>
      <c r="C641" s="36" t="s">
        <v>19584</v>
      </c>
      <c r="D641" s="41" t="s">
        <v>19577</v>
      </c>
      <c r="E641" s="36" t="s">
        <v>14725</v>
      </c>
      <c r="F641" s="41" t="s">
        <v>19577</v>
      </c>
      <c r="G641" s="36" t="s">
        <v>21630</v>
      </c>
      <c r="H641" s="36" t="s">
        <v>21631</v>
      </c>
      <c r="I641" s="36" t="s">
        <v>21578</v>
      </c>
      <c r="J641" s="36" t="s">
        <v>21632</v>
      </c>
      <c r="K641" s="36" t="s">
        <v>430</v>
      </c>
      <c r="L641" s="36" t="s">
        <v>430</v>
      </c>
      <c r="M641" s="36" t="s">
        <v>529</v>
      </c>
      <c r="N641" s="36"/>
      <c r="O641" s="3"/>
    </row>
    <row r="642">
      <c r="A642" s="36" t="s">
        <v>21633</v>
      </c>
      <c r="B642" s="40">
        <v>46049.54671296296</v>
      </c>
      <c r="C642" s="36" t="s">
        <v>20756</v>
      </c>
      <c r="D642" s="41" t="s">
        <v>19577</v>
      </c>
      <c r="E642" s="36" t="s">
        <v>19584</v>
      </c>
      <c r="F642" s="41" t="s">
        <v>19577</v>
      </c>
      <c r="G642" s="36" t="s">
        <v>21630</v>
      </c>
      <c r="H642" s="36" t="s">
        <v>21631</v>
      </c>
      <c r="I642" s="36" t="s">
        <v>21578</v>
      </c>
      <c r="J642" s="36" t="s">
        <v>21634</v>
      </c>
      <c r="K642" s="36" t="s">
        <v>430</v>
      </c>
      <c r="L642" s="36" t="s">
        <v>430</v>
      </c>
      <c r="M642" s="36" t="s">
        <v>529</v>
      </c>
      <c r="N642" s="36"/>
      <c r="O642" s="3"/>
    </row>
    <row r="643">
      <c r="A643" s="36" t="s">
        <v>21635</v>
      </c>
      <c r="B643" s="40">
        <v>46049.54425925926</v>
      </c>
      <c r="C643" s="36" t="s">
        <v>19576</v>
      </c>
      <c r="D643" s="41" t="s">
        <v>19577</v>
      </c>
      <c r="E643" s="36" t="s">
        <v>21605</v>
      </c>
      <c r="F643" s="41" t="s">
        <v>16451</v>
      </c>
      <c r="G643" s="36" t="s">
        <v>21624</v>
      </c>
      <c r="H643" s="41" t="s">
        <v>19577</v>
      </c>
      <c r="I643" s="36" t="s">
        <v>21625</v>
      </c>
      <c r="J643" s="36" t="s">
        <v>21636</v>
      </c>
      <c r="K643" s="36" t="s">
        <v>392</v>
      </c>
      <c r="L643" s="36" t="s">
        <v>392</v>
      </c>
      <c r="M643" s="36" t="s">
        <v>700</v>
      </c>
      <c r="N643" s="36"/>
      <c r="O643" s="3"/>
    </row>
    <row r="644">
      <c r="A644" s="36" t="s">
        <v>21637</v>
      </c>
      <c r="B644" s="40">
        <v>46049.54466435185</v>
      </c>
      <c r="C644" s="36" t="s">
        <v>19715</v>
      </c>
      <c r="D644" s="41" t="s">
        <v>19577</v>
      </c>
      <c r="E644" s="36" t="s">
        <v>14684</v>
      </c>
      <c r="F644" s="41" t="s">
        <v>19577</v>
      </c>
      <c r="G644" s="36" t="s">
        <v>21638</v>
      </c>
      <c r="H644" s="41" t="s">
        <v>16451</v>
      </c>
      <c r="I644" s="36" t="s">
        <v>21639</v>
      </c>
      <c r="J644" s="36" t="s">
        <v>21640</v>
      </c>
      <c r="K644" s="36" t="s">
        <v>392</v>
      </c>
      <c r="L644" s="36" t="s">
        <v>392</v>
      </c>
      <c r="M644" s="36" t="s">
        <v>700</v>
      </c>
      <c r="N644" s="36"/>
      <c r="O644" s="3"/>
    </row>
    <row r="645">
      <c r="A645" s="36" t="s">
        <v>21641</v>
      </c>
      <c r="B645" s="40">
        <v>46049.56153935185</v>
      </c>
      <c r="C645" s="36" t="s">
        <v>21642</v>
      </c>
      <c r="D645" s="41" t="s">
        <v>19577</v>
      </c>
      <c r="E645" s="36" t="s">
        <v>14684</v>
      </c>
      <c r="F645" s="41" t="s">
        <v>19577</v>
      </c>
      <c r="G645" s="36" t="s">
        <v>21643</v>
      </c>
      <c r="H645" s="41" t="s">
        <v>16451</v>
      </c>
      <c r="I645" s="36" t="s">
        <v>21639</v>
      </c>
      <c r="J645" s="36" t="s">
        <v>21644</v>
      </c>
      <c r="K645" s="36" t="s">
        <v>392</v>
      </c>
      <c r="L645" s="36" t="s">
        <v>392</v>
      </c>
      <c r="M645" s="36" t="s">
        <v>700</v>
      </c>
      <c r="N645" s="36"/>
      <c r="O645" s="3"/>
    </row>
    <row r="646">
      <c r="A646" s="36" t="s">
        <v>21645</v>
      </c>
      <c r="B646" s="40">
        <v>46049.561585648145</v>
      </c>
      <c r="C646" s="36" t="s">
        <v>21642</v>
      </c>
      <c r="D646" s="41" t="s">
        <v>19577</v>
      </c>
      <c r="E646" s="36" t="s">
        <v>14684</v>
      </c>
      <c r="F646" s="41" t="s">
        <v>19577</v>
      </c>
      <c r="G646" s="36" t="s">
        <v>21638</v>
      </c>
      <c r="H646" s="41" t="s">
        <v>16451</v>
      </c>
      <c r="I646" s="36" t="s">
        <v>21639</v>
      </c>
      <c r="J646" s="36" t="s">
        <v>21646</v>
      </c>
      <c r="K646" s="36" t="s">
        <v>392</v>
      </c>
      <c r="L646" s="36" t="s">
        <v>392</v>
      </c>
      <c r="M646" s="36" t="s">
        <v>700</v>
      </c>
      <c r="N646" s="36"/>
      <c r="O646" s="3"/>
    </row>
    <row r="647">
      <c r="A647" s="36" t="s">
        <v>21647</v>
      </c>
      <c r="B647" s="40">
        <v>46049.57462962963</v>
      </c>
      <c r="C647" s="36" t="s">
        <v>19576</v>
      </c>
      <c r="D647" s="41" t="s">
        <v>19577</v>
      </c>
      <c r="E647" s="36" t="s">
        <v>20590</v>
      </c>
      <c r="F647" s="41" t="s">
        <v>16278</v>
      </c>
      <c r="G647" s="36" t="s">
        <v>19584</v>
      </c>
      <c r="H647" s="41" t="s">
        <v>19577</v>
      </c>
      <c r="I647" s="36" t="s">
        <v>21648</v>
      </c>
      <c r="J647" s="36" t="s">
        <v>21649</v>
      </c>
      <c r="K647" s="36" t="s">
        <v>365</v>
      </c>
      <c r="L647" s="36" t="s">
        <v>365</v>
      </c>
      <c r="M647" s="36" t="s">
        <v>366</v>
      </c>
      <c r="N647" s="36"/>
      <c r="O647" s="3"/>
    </row>
    <row r="648">
      <c r="A648" s="36" t="s">
        <v>21650</v>
      </c>
      <c r="B648" s="40">
        <v>46049.57814814815</v>
      </c>
      <c r="C648" s="36" t="s">
        <v>19576</v>
      </c>
      <c r="D648" s="41" t="s">
        <v>19577</v>
      </c>
      <c r="E648" s="36" t="s">
        <v>21651</v>
      </c>
      <c r="F648" s="36" t="s">
        <v>21652</v>
      </c>
      <c r="G648" s="36" t="s">
        <v>19584</v>
      </c>
      <c r="H648" s="41" t="s">
        <v>19577</v>
      </c>
      <c r="I648" s="36" t="s">
        <v>21648</v>
      </c>
      <c r="J648" s="36" t="s">
        <v>21653</v>
      </c>
      <c r="K648" s="36" t="s">
        <v>14079</v>
      </c>
      <c r="L648" s="36" t="s">
        <v>14079</v>
      </c>
      <c r="M648" s="36" t="s">
        <v>888</v>
      </c>
      <c r="N648" s="36"/>
      <c r="O648" s="3"/>
    </row>
    <row r="649">
      <c r="A649" s="36" t="s">
        <v>21654</v>
      </c>
      <c r="B649" s="40">
        <v>46049.57486111111</v>
      </c>
      <c r="C649" s="36" t="s">
        <v>19576</v>
      </c>
      <c r="D649" s="41" t="s">
        <v>19577</v>
      </c>
      <c r="E649" s="36" t="s">
        <v>20590</v>
      </c>
      <c r="F649" s="41" t="s">
        <v>16278</v>
      </c>
      <c r="G649" s="36" t="s">
        <v>19584</v>
      </c>
      <c r="H649" s="41" t="s">
        <v>19577</v>
      </c>
      <c r="I649" s="36" t="s">
        <v>21648</v>
      </c>
      <c r="J649" s="36" t="s">
        <v>21655</v>
      </c>
      <c r="K649" s="36" t="s">
        <v>365</v>
      </c>
      <c r="L649" s="36" t="s">
        <v>365</v>
      </c>
      <c r="M649" s="36" t="s">
        <v>366</v>
      </c>
      <c r="N649" s="36"/>
      <c r="O649" s="3"/>
    </row>
    <row r="650">
      <c r="A650" s="36" t="s">
        <v>21656</v>
      </c>
      <c r="B650" s="40">
        <v>46049.59012731482</v>
      </c>
      <c r="C650" s="36" t="s">
        <v>19606</v>
      </c>
      <c r="D650" s="41" t="s">
        <v>16171</v>
      </c>
      <c r="E650" s="36" t="s">
        <v>19576</v>
      </c>
      <c r="F650" s="41" t="s">
        <v>19577</v>
      </c>
      <c r="G650" s="36"/>
      <c r="H650" s="36"/>
      <c r="I650" s="36" t="s">
        <v>21657</v>
      </c>
      <c r="J650" s="36" t="s">
        <v>21658</v>
      </c>
      <c r="K650" s="36" t="s">
        <v>398</v>
      </c>
      <c r="L650" s="36" t="s">
        <v>398</v>
      </c>
      <c r="M650" s="36" t="s">
        <v>399</v>
      </c>
      <c r="N650" s="36"/>
      <c r="O650" s="3"/>
    </row>
    <row r="651">
      <c r="A651" s="36" t="s">
        <v>21659</v>
      </c>
      <c r="B651" s="40">
        <v>46049.591574074075</v>
      </c>
      <c r="C651" s="36" t="s">
        <v>19576</v>
      </c>
      <c r="D651" s="41" t="s">
        <v>19577</v>
      </c>
      <c r="E651" s="36" t="s">
        <v>21503</v>
      </c>
      <c r="F651" s="41" t="s">
        <v>20290</v>
      </c>
      <c r="G651" s="36" t="s">
        <v>19584</v>
      </c>
      <c r="H651" s="41" t="s">
        <v>19577</v>
      </c>
      <c r="I651" s="36" t="s">
        <v>21660</v>
      </c>
      <c r="J651" s="36" t="s">
        <v>21661</v>
      </c>
      <c r="K651" s="36" t="s">
        <v>424</v>
      </c>
      <c r="L651" s="36" t="s">
        <v>424</v>
      </c>
      <c r="M651" s="36" t="s">
        <v>828</v>
      </c>
      <c r="N651" s="36"/>
      <c r="O651" s="3"/>
    </row>
    <row r="652">
      <c r="A652" s="36" t="s">
        <v>21662</v>
      </c>
      <c r="B652" s="40">
        <v>46049.603113425925</v>
      </c>
      <c r="C652" s="36" t="s">
        <v>19576</v>
      </c>
      <c r="D652" s="41" t="s">
        <v>19577</v>
      </c>
      <c r="E652" s="36" t="s">
        <v>19606</v>
      </c>
      <c r="F652" s="41" t="s">
        <v>16171</v>
      </c>
      <c r="G652" s="36"/>
      <c r="H652" s="36"/>
      <c r="I652" s="36" t="s">
        <v>21532</v>
      </c>
      <c r="J652" s="36" t="s">
        <v>21663</v>
      </c>
      <c r="K652" s="36" t="s">
        <v>398</v>
      </c>
      <c r="L652" s="36" t="s">
        <v>398</v>
      </c>
      <c r="M652" s="36" t="s">
        <v>399</v>
      </c>
      <c r="N652" s="36"/>
      <c r="O652" s="3"/>
    </row>
    <row r="653">
      <c r="A653" s="36" t="s">
        <v>21664</v>
      </c>
      <c r="B653" s="40">
        <v>46049.60600694444</v>
      </c>
      <c r="C653" s="36" t="s">
        <v>19576</v>
      </c>
      <c r="D653" s="41" t="s">
        <v>19577</v>
      </c>
      <c r="E653" s="36" t="s">
        <v>16257</v>
      </c>
      <c r="F653" s="41" t="s">
        <v>16258</v>
      </c>
      <c r="G653" s="36"/>
      <c r="H653" s="36"/>
      <c r="I653" s="36" t="s">
        <v>21665</v>
      </c>
      <c r="J653" s="36" t="s">
        <v>21666</v>
      </c>
      <c r="K653" s="36" t="s">
        <v>359</v>
      </c>
      <c r="L653" s="36" t="s">
        <v>359</v>
      </c>
      <c r="M653" s="36" t="s">
        <v>360</v>
      </c>
      <c r="N653" s="36"/>
      <c r="O653" s="3"/>
    </row>
    <row r="654">
      <c r="A654" s="36" t="s">
        <v>21667</v>
      </c>
      <c r="B654" s="40">
        <v>46049.60947916667</v>
      </c>
      <c r="C654" s="36" t="s">
        <v>19576</v>
      </c>
      <c r="D654" s="41" t="s">
        <v>19577</v>
      </c>
      <c r="E654" s="36" t="s">
        <v>21668</v>
      </c>
      <c r="F654" s="41" t="s">
        <v>16258</v>
      </c>
      <c r="G654" s="36"/>
      <c r="H654" s="36"/>
      <c r="I654" s="36" t="s">
        <v>21665</v>
      </c>
      <c r="J654" s="36" t="s">
        <v>21669</v>
      </c>
      <c r="K654" s="36" t="s">
        <v>359</v>
      </c>
      <c r="L654" s="36" t="s">
        <v>359</v>
      </c>
      <c r="M654" s="36" t="s">
        <v>360</v>
      </c>
      <c r="N654" s="36"/>
      <c r="O654" s="3"/>
    </row>
    <row r="655">
      <c r="A655" s="36" t="s">
        <v>21670</v>
      </c>
      <c r="B655" s="40">
        <v>46049.62269675926</v>
      </c>
      <c r="C655" s="36" t="s">
        <v>19576</v>
      </c>
      <c r="D655" s="41" t="s">
        <v>19577</v>
      </c>
      <c r="E655" s="36" t="s">
        <v>19606</v>
      </c>
      <c r="F655" s="41" t="s">
        <v>16171</v>
      </c>
      <c r="G655" s="36"/>
      <c r="H655" s="36"/>
      <c r="I655" s="36" t="s">
        <v>21532</v>
      </c>
      <c r="J655" s="36" t="s">
        <v>21671</v>
      </c>
      <c r="K655" s="36" t="s">
        <v>398</v>
      </c>
      <c r="L655" s="36" t="s">
        <v>398</v>
      </c>
      <c r="M655" s="36" t="s">
        <v>399</v>
      </c>
      <c r="N655" s="36"/>
      <c r="O655" s="3"/>
    </row>
    <row r="656">
      <c r="A656" s="36" t="s">
        <v>21672</v>
      </c>
      <c r="B656" s="40">
        <v>46049.625625</v>
      </c>
      <c r="C656" s="36" t="s">
        <v>19606</v>
      </c>
      <c r="D656" s="41" t="s">
        <v>16171</v>
      </c>
      <c r="E656" s="36" t="s">
        <v>19576</v>
      </c>
      <c r="F656" s="41" t="s">
        <v>19577</v>
      </c>
      <c r="G656" s="36"/>
      <c r="H656" s="36"/>
      <c r="I656" s="36" t="s">
        <v>21657</v>
      </c>
      <c r="J656" s="36" t="s">
        <v>21673</v>
      </c>
      <c r="K656" s="36" t="s">
        <v>398</v>
      </c>
      <c r="L656" s="36" t="s">
        <v>398</v>
      </c>
      <c r="M656" s="36" t="s">
        <v>399</v>
      </c>
      <c r="N656" s="36"/>
      <c r="O656" s="3"/>
    </row>
    <row r="657">
      <c r="A657" s="36" t="s">
        <v>21674</v>
      </c>
      <c r="B657" s="40">
        <v>46049.63012731481</v>
      </c>
      <c r="C657" s="36" t="s">
        <v>21605</v>
      </c>
      <c r="D657" s="41" t="s">
        <v>16451</v>
      </c>
      <c r="E657" s="36" t="s">
        <v>21642</v>
      </c>
      <c r="F657" s="41" t="s">
        <v>19577</v>
      </c>
      <c r="G657" s="36" t="s">
        <v>14684</v>
      </c>
      <c r="H657" s="41" t="s">
        <v>19577</v>
      </c>
      <c r="I657" s="36" t="s">
        <v>21639</v>
      </c>
      <c r="J657" s="36" t="s">
        <v>21675</v>
      </c>
      <c r="K657" s="36" t="s">
        <v>392</v>
      </c>
      <c r="L657" s="36" t="s">
        <v>392</v>
      </c>
      <c r="M657" s="36" t="s">
        <v>700</v>
      </c>
      <c r="N657" s="36"/>
      <c r="O657" s="3"/>
    </row>
    <row r="658">
      <c r="A658" s="36" t="s">
        <v>21676</v>
      </c>
      <c r="B658" s="40">
        <v>46049.63050925926</v>
      </c>
      <c r="C658" s="36" t="s">
        <v>19715</v>
      </c>
      <c r="D658" s="41" t="s">
        <v>19577</v>
      </c>
      <c r="E658" s="36" t="s">
        <v>14684</v>
      </c>
      <c r="F658" s="41" t="s">
        <v>19577</v>
      </c>
      <c r="G658" s="36" t="s">
        <v>21638</v>
      </c>
      <c r="H658" s="41" t="s">
        <v>16451</v>
      </c>
      <c r="I658" s="36" t="s">
        <v>21639</v>
      </c>
      <c r="J658" s="36" t="s">
        <v>21677</v>
      </c>
      <c r="K658" s="36" t="s">
        <v>392</v>
      </c>
      <c r="L658" s="36" t="s">
        <v>392</v>
      </c>
      <c r="M658" s="36" t="s">
        <v>700</v>
      </c>
      <c r="N658" s="36"/>
      <c r="O658" s="3"/>
    </row>
    <row r="659">
      <c r="A659" s="36" t="s">
        <v>21678</v>
      </c>
      <c r="B659" s="40">
        <v>46049.647777777776</v>
      </c>
      <c r="C659" s="36" t="s">
        <v>19686</v>
      </c>
      <c r="D659" s="41" t="s">
        <v>16406</v>
      </c>
      <c r="E659" s="36" t="s">
        <v>19685</v>
      </c>
      <c r="F659" s="41" t="s">
        <v>19577</v>
      </c>
      <c r="G659" s="36" t="s">
        <v>19702</v>
      </c>
      <c r="H659" s="41" t="s">
        <v>19577</v>
      </c>
      <c r="I659" s="36" t="s">
        <v>19691</v>
      </c>
      <c r="J659" s="36" t="s">
        <v>21679</v>
      </c>
      <c r="K659" s="36" t="s">
        <v>241</v>
      </c>
      <c r="L659" s="36" t="s">
        <v>241</v>
      </c>
      <c r="M659" s="36" t="s">
        <v>242</v>
      </c>
      <c r="N659" s="36"/>
      <c r="O659" s="3"/>
    </row>
    <row r="660">
      <c r="A660" s="36" t="s">
        <v>21680</v>
      </c>
      <c r="B660" s="40">
        <v>46049.65361111111</v>
      </c>
      <c r="C660" s="36" t="s">
        <v>19685</v>
      </c>
      <c r="D660" s="41" t="s">
        <v>19577</v>
      </c>
      <c r="E660" s="36" t="s">
        <v>19686</v>
      </c>
      <c r="F660" s="41" t="s">
        <v>16406</v>
      </c>
      <c r="G660" s="36" t="s">
        <v>19702</v>
      </c>
      <c r="H660" s="41" t="s">
        <v>19577</v>
      </c>
      <c r="I660" s="36" t="s">
        <v>19688</v>
      </c>
      <c r="J660" s="36" t="s">
        <v>21681</v>
      </c>
      <c r="K660" s="36" t="s">
        <v>241</v>
      </c>
      <c r="L660" s="36" t="s">
        <v>241</v>
      </c>
      <c r="M660" s="36" t="s">
        <v>242</v>
      </c>
      <c r="N660" s="36"/>
      <c r="O660" s="3"/>
    </row>
    <row r="661">
      <c r="A661" s="36" t="s">
        <v>21682</v>
      </c>
      <c r="B661" s="40">
        <v>46049.656909722224</v>
      </c>
      <c r="C661" s="36" t="s">
        <v>19686</v>
      </c>
      <c r="D661" s="41" t="s">
        <v>16406</v>
      </c>
      <c r="E661" s="36" t="s">
        <v>19685</v>
      </c>
      <c r="F661" s="41" t="s">
        <v>19577</v>
      </c>
      <c r="G661" s="36" t="s">
        <v>19702</v>
      </c>
      <c r="H661" s="41" t="s">
        <v>19577</v>
      </c>
      <c r="I661" s="36" t="s">
        <v>19691</v>
      </c>
      <c r="J661" s="36" t="s">
        <v>21683</v>
      </c>
      <c r="K661" s="36" t="s">
        <v>241</v>
      </c>
      <c r="L661" s="36" t="s">
        <v>241</v>
      </c>
      <c r="M661" s="36" t="s">
        <v>242</v>
      </c>
      <c r="N661" s="36"/>
      <c r="O661" s="3"/>
    </row>
    <row r="662">
      <c r="A662" s="36" t="s">
        <v>21684</v>
      </c>
      <c r="B662" s="40">
        <v>46049.71303240741</v>
      </c>
      <c r="C662" s="36" t="s">
        <v>20635</v>
      </c>
      <c r="D662" s="41" t="s">
        <v>19577</v>
      </c>
      <c r="E662" s="36" t="s">
        <v>16277</v>
      </c>
      <c r="F662" s="41" t="s">
        <v>16278</v>
      </c>
      <c r="G662" s="36" t="s">
        <v>20644</v>
      </c>
      <c r="H662" s="36" t="s">
        <v>20595</v>
      </c>
      <c r="I662" s="36" t="s">
        <v>20632</v>
      </c>
      <c r="J662" s="36" t="s">
        <v>21685</v>
      </c>
      <c r="K662" s="36" t="s">
        <v>365</v>
      </c>
      <c r="L662" s="36" t="s">
        <v>365</v>
      </c>
      <c r="M662" s="36" t="s">
        <v>366</v>
      </c>
      <c r="N662" s="36"/>
      <c r="O662" s="3"/>
    </row>
    <row r="663">
      <c r="A663" s="36" t="s">
        <v>21686</v>
      </c>
      <c r="B663" s="40">
        <v>46050.344918981486</v>
      </c>
      <c r="C663" s="36" t="s">
        <v>20580</v>
      </c>
      <c r="D663" s="41" t="s">
        <v>16202</v>
      </c>
      <c r="E663" s="36" t="s">
        <v>19576</v>
      </c>
      <c r="F663" s="41" t="s">
        <v>19577</v>
      </c>
      <c r="G663" s="36"/>
      <c r="H663" s="36"/>
      <c r="I663" s="36" t="s">
        <v>21592</v>
      </c>
      <c r="J663" s="36" t="s">
        <v>21687</v>
      </c>
      <c r="K663" s="36" t="s">
        <v>137</v>
      </c>
      <c r="L663" s="36" t="s">
        <v>137</v>
      </c>
      <c r="M663" s="36" t="s">
        <v>138</v>
      </c>
      <c r="N663" s="36"/>
      <c r="O663" s="3"/>
    </row>
    <row r="664">
      <c r="A664" s="36" t="s">
        <v>21688</v>
      </c>
      <c r="B664" s="40">
        <v>46050.345543981486</v>
      </c>
      <c r="C664" s="36" t="s">
        <v>19576</v>
      </c>
      <c r="D664" s="41" t="s">
        <v>19577</v>
      </c>
      <c r="E664" s="36" t="s">
        <v>20580</v>
      </c>
      <c r="F664" s="41" t="s">
        <v>16202</v>
      </c>
      <c r="G664" s="36"/>
      <c r="H664" s="36"/>
      <c r="I664" s="36" t="s">
        <v>21595</v>
      </c>
      <c r="J664" s="36" t="s">
        <v>21689</v>
      </c>
      <c r="K664" s="36" t="s">
        <v>137</v>
      </c>
      <c r="L664" s="36" t="s">
        <v>137</v>
      </c>
      <c r="M664" s="36" t="s">
        <v>138</v>
      </c>
      <c r="N664" s="36"/>
      <c r="O664" s="3"/>
    </row>
    <row r="665">
      <c r="A665" s="36" t="s">
        <v>21690</v>
      </c>
      <c r="B665" s="40">
        <v>46050.34663194444</v>
      </c>
      <c r="C665" s="36" t="s">
        <v>19576</v>
      </c>
      <c r="D665" s="41" t="s">
        <v>19577</v>
      </c>
      <c r="E665" s="36" t="s">
        <v>20580</v>
      </c>
      <c r="F665" s="41" t="s">
        <v>16202</v>
      </c>
      <c r="G665" s="36"/>
      <c r="H665" s="36"/>
      <c r="I665" s="36" t="s">
        <v>21595</v>
      </c>
      <c r="J665" s="36" t="s">
        <v>21691</v>
      </c>
      <c r="K665" s="36" t="s">
        <v>137</v>
      </c>
      <c r="L665" s="36" t="s">
        <v>137</v>
      </c>
      <c r="M665" s="36" t="s">
        <v>138</v>
      </c>
      <c r="N665" s="36"/>
      <c r="O665" s="3"/>
    </row>
    <row r="666">
      <c r="A666" s="36" t="s">
        <v>21692</v>
      </c>
      <c r="B666" s="40">
        <v>46050.352060185185</v>
      </c>
      <c r="C666" s="36" t="s">
        <v>20580</v>
      </c>
      <c r="D666" s="41" t="s">
        <v>16202</v>
      </c>
      <c r="E666" s="36" t="s">
        <v>19576</v>
      </c>
      <c r="F666" s="41" t="s">
        <v>19577</v>
      </c>
      <c r="G666" s="36"/>
      <c r="H666" s="36"/>
      <c r="I666" s="36" t="s">
        <v>21592</v>
      </c>
      <c r="J666" s="36" t="s">
        <v>21693</v>
      </c>
      <c r="K666" s="36" t="s">
        <v>137</v>
      </c>
      <c r="L666" s="36" t="s">
        <v>137</v>
      </c>
      <c r="M666" s="36" t="s">
        <v>138</v>
      </c>
      <c r="N666" s="36"/>
      <c r="O666" s="3"/>
    </row>
    <row r="667">
      <c r="A667" s="36" t="s">
        <v>21694</v>
      </c>
      <c r="B667" s="40">
        <v>46050.40130787037</v>
      </c>
      <c r="C667" s="36" t="s">
        <v>21642</v>
      </c>
      <c r="D667" s="41" t="s">
        <v>19577</v>
      </c>
      <c r="E667" s="36" t="s">
        <v>21638</v>
      </c>
      <c r="F667" s="41" t="s">
        <v>16451</v>
      </c>
      <c r="G667" s="36" t="s">
        <v>19576</v>
      </c>
      <c r="H667" s="41" t="s">
        <v>19577</v>
      </c>
      <c r="I667" s="36" t="s">
        <v>21639</v>
      </c>
      <c r="J667" s="36" t="s">
        <v>21695</v>
      </c>
      <c r="K667" s="36" t="s">
        <v>392</v>
      </c>
      <c r="L667" s="36" t="s">
        <v>392</v>
      </c>
      <c r="M667" s="36" t="s">
        <v>700</v>
      </c>
      <c r="N667" s="36"/>
      <c r="O667" s="3"/>
    </row>
    <row r="668">
      <c r="A668" s="36" t="s">
        <v>21696</v>
      </c>
      <c r="B668" s="40">
        <v>46050.40137731482</v>
      </c>
      <c r="C668" s="36" t="s">
        <v>21642</v>
      </c>
      <c r="D668" s="41" t="s">
        <v>19577</v>
      </c>
      <c r="E668" s="36" t="s">
        <v>14684</v>
      </c>
      <c r="F668" s="41" t="s">
        <v>19577</v>
      </c>
      <c r="G668" s="36" t="s">
        <v>21638</v>
      </c>
      <c r="H668" s="41" t="s">
        <v>16451</v>
      </c>
      <c r="I668" s="36" t="s">
        <v>21639</v>
      </c>
      <c r="J668" s="36" t="s">
        <v>21646</v>
      </c>
      <c r="K668" s="36" t="s">
        <v>392</v>
      </c>
      <c r="L668" s="36" t="s">
        <v>392</v>
      </c>
      <c r="M668" s="36" t="s">
        <v>700</v>
      </c>
      <c r="N668" s="36"/>
      <c r="O668" s="3"/>
    </row>
    <row r="669">
      <c r="A669" s="36" t="s">
        <v>21697</v>
      </c>
      <c r="B669" s="40">
        <v>46050.43054398148</v>
      </c>
      <c r="C669" s="36" t="s">
        <v>19853</v>
      </c>
      <c r="D669" s="41" t="s">
        <v>16222</v>
      </c>
      <c r="E669" s="36" t="s">
        <v>19576</v>
      </c>
      <c r="F669" s="41" t="s">
        <v>19577</v>
      </c>
      <c r="G669" s="36" t="s">
        <v>19847</v>
      </c>
      <c r="H669" s="41" t="s">
        <v>19577</v>
      </c>
      <c r="I669" s="36" t="s">
        <v>19855</v>
      </c>
      <c r="J669" s="36" t="s">
        <v>21698</v>
      </c>
      <c r="K669" s="36" t="s">
        <v>439</v>
      </c>
      <c r="L669" s="36" t="s">
        <v>439</v>
      </c>
      <c r="M669" s="36" t="s">
        <v>440</v>
      </c>
      <c r="N669" s="36"/>
      <c r="O669" s="3"/>
    </row>
    <row r="670">
      <c r="A670" s="36" t="s">
        <v>21699</v>
      </c>
      <c r="B670" s="40">
        <v>46050.44395833333</v>
      </c>
      <c r="C670" s="36" t="s">
        <v>19847</v>
      </c>
      <c r="D670" s="41" t="s">
        <v>19577</v>
      </c>
      <c r="E670" s="36" t="s">
        <v>19853</v>
      </c>
      <c r="F670" s="41" t="s">
        <v>16222</v>
      </c>
      <c r="G670" s="36" t="s">
        <v>19576</v>
      </c>
      <c r="H670" s="41" t="s">
        <v>19577</v>
      </c>
      <c r="I670" s="36" t="s">
        <v>19858</v>
      </c>
      <c r="J670" s="36" t="s">
        <v>21700</v>
      </c>
      <c r="K670" s="36" t="s">
        <v>439</v>
      </c>
      <c r="L670" s="36" t="s">
        <v>439</v>
      </c>
      <c r="M670" s="36" t="s">
        <v>440</v>
      </c>
      <c r="N670" s="36"/>
      <c r="O670" s="3"/>
    </row>
    <row r="671">
      <c r="A671" s="36" t="s">
        <v>21701</v>
      </c>
      <c r="B671" s="40">
        <v>46050.449583333335</v>
      </c>
      <c r="C671" s="36" t="s">
        <v>19576</v>
      </c>
      <c r="D671" s="41" t="s">
        <v>19577</v>
      </c>
      <c r="E671" s="36" t="s">
        <v>19847</v>
      </c>
      <c r="F671" s="41" t="s">
        <v>19577</v>
      </c>
      <c r="G671" s="36" t="s">
        <v>19853</v>
      </c>
      <c r="H671" s="41" t="s">
        <v>16222</v>
      </c>
      <c r="I671" s="36" t="s">
        <v>19858</v>
      </c>
      <c r="J671" s="36" t="s">
        <v>21702</v>
      </c>
      <c r="K671" s="36" t="s">
        <v>439</v>
      </c>
      <c r="L671" s="36" t="s">
        <v>439</v>
      </c>
      <c r="M671" s="36" t="s">
        <v>440</v>
      </c>
      <c r="N671" s="36"/>
      <c r="O671" s="3"/>
    </row>
    <row r="672">
      <c r="A672" s="36" t="s">
        <v>21703</v>
      </c>
      <c r="B672" s="40">
        <v>46050.45342592592</v>
      </c>
      <c r="C672" s="36" t="s">
        <v>19576</v>
      </c>
      <c r="D672" s="41" t="s">
        <v>19577</v>
      </c>
      <c r="E672" s="36" t="s">
        <v>19847</v>
      </c>
      <c r="F672" s="41" t="s">
        <v>19577</v>
      </c>
      <c r="G672" s="36" t="s">
        <v>19853</v>
      </c>
      <c r="H672" s="41" t="s">
        <v>16222</v>
      </c>
      <c r="I672" s="36" t="s">
        <v>19858</v>
      </c>
      <c r="J672" s="36" t="s">
        <v>21704</v>
      </c>
      <c r="K672" s="36" t="s">
        <v>439</v>
      </c>
      <c r="L672" s="36" t="s">
        <v>439</v>
      </c>
      <c r="M672" s="36" t="s">
        <v>440</v>
      </c>
      <c r="N672" s="36"/>
      <c r="O672" s="3"/>
    </row>
    <row r="673">
      <c r="A673" s="36" t="s">
        <v>21705</v>
      </c>
      <c r="B673" s="40">
        <v>46050.460069444445</v>
      </c>
      <c r="C673" s="36" t="s">
        <v>19576</v>
      </c>
      <c r="D673" s="41" t="s">
        <v>19577</v>
      </c>
      <c r="E673" s="36" t="s">
        <v>20580</v>
      </c>
      <c r="F673" s="41" t="s">
        <v>16202</v>
      </c>
      <c r="G673" s="36"/>
      <c r="H673" s="36"/>
      <c r="I673" s="36" t="s">
        <v>21595</v>
      </c>
      <c r="J673" s="36" t="s">
        <v>21706</v>
      </c>
      <c r="K673" s="36" t="s">
        <v>137</v>
      </c>
      <c r="L673" s="36" t="s">
        <v>137</v>
      </c>
      <c r="M673" s="36" t="s">
        <v>138</v>
      </c>
      <c r="N673" s="36"/>
      <c r="O673" s="3"/>
    </row>
    <row r="674">
      <c r="A674" s="36" t="s">
        <v>21707</v>
      </c>
      <c r="B674" s="40">
        <v>46050.454664351855</v>
      </c>
      <c r="C674" s="36" t="s">
        <v>21441</v>
      </c>
      <c r="D674" s="41" t="s">
        <v>16391</v>
      </c>
      <c r="E674" s="36" t="s">
        <v>14684</v>
      </c>
      <c r="F674" s="41" t="s">
        <v>19577</v>
      </c>
      <c r="G674" s="36"/>
      <c r="H674" s="36"/>
      <c r="I674" s="36" t="s">
        <v>21708</v>
      </c>
      <c r="J674" s="36" t="s">
        <v>21709</v>
      </c>
      <c r="K674" s="36" t="s">
        <v>353</v>
      </c>
      <c r="L674" s="36" t="s">
        <v>353</v>
      </c>
      <c r="M674" s="36" t="s">
        <v>354</v>
      </c>
      <c r="N674" s="36"/>
      <c r="O674" s="3"/>
    </row>
    <row r="675">
      <c r="A675" s="36" t="s">
        <v>21710</v>
      </c>
      <c r="B675" s="40">
        <v>46050.46392361111</v>
      </c>
      <c r="C675" s="36" t="s">
        <v>19606</v>
      </c>
      <c r="D675" s="41" t="s">
        <v>16171</v>
      </c>
      <c r="E675" s="36" t="s">
        <v>21487</v>
      </c>
      <c r="F675" s="41" t="s">
        <v>19577</v>
      </c>
      <c r="G675" s="36"/>
      <c r="H675" s="36"/>
      <c r="I675" s="36" t="s">
        <v>21711</v>
      </c>
      <c r="J675" s="36" t="s">
        <v>21712</v>
      </c>
      <c r="K675" s="36" t="s">
        <v>398</v>
      </c>
      <c r="L675" s="36" t="s">
        <v>398</v>
      </c>
      <c r="M675" s="36" t="s">
        <v>399</v>
      </c>
      <c r="N675" s="36"/>
      <c r="O675" s="3"/>
    </row>
    <row r="676">
      <c r="A676" s="36" t="s">
        <v>21713</v>
      </c>
      <c r="B676" s="40">
        <v>46050.46417824074</v>
      </c>
      <c r="C676" s="36" t="s">
        <v>19576</v>
      </c>
      <c r="D676" s="41" t="s">
        <v>19577</v>
      </c>
      <c r="E676" s="36" t="s">
        <v>21441</v>
      </c>
      <c r="F676" s="41" t="s">
        <v>16391</v>
      </c>
      <c r="G676" s="36"/>
      <c r="H676" s="36"/>
      <c r="I676" s="36" t="s">
        <v>21714</v>
      </c>
      <c r="J676" s="36" t="s">
        <v>21715</v>
      </c>
      <c r="K676" s="36" t="s">
        <v>353</v>
      </c>
      <c r="L676" s="36" t="s">
        <v>353</v>
      </c>
      <c r="M676" s="36" t="s">
        <v>354</v>
      </c>
      <c r="N676" s="36"/>
      <c r="O676" s="3"/>
    </row>
    <row r="677">
      <c r="A677" s="36" t="s">
        <v>21716</v>
      </c>
      <c r="B677" s="40">
        <v>46050.478900462964</v>
      </c>
      <c r="C677" s="36" t="s">
        <v>19853</v>
      </c>
      <c r="D677" s="41" t="s">
        <v>16222</v>
      </c>
      <c r="E677" s="36" t="s">
        <v>21717</v>
      </c>
      <c r="F677" s="41" t="s">
        <v>19577</v>
      </c>
      <c r="G677" s="36" t="s">
        <v>19853</v>
      </c>
      <c r="H677" s="41" t="s">
        <v>16222</v>
      </c>
      <c r="I677" s="36" t="s">
        <v>19855</v>
      </c>
      <c r="J677" s="36" t="s">
        <v>21718</v>
      </c>
      <c r="K677" s="36" t="s">
        <v>439</v>
      </c>
      <c r="L677" s="36" t="s">
        <v>439</v>
      </c>
      <c r="M677" s="36" t="s">
        <v>440</v>
      </c>
      <c r="N677" s="36"/>
      <c r="O677" s="3"/>
    </row>
    <row r="678">
      <c r="A678" s="36" t="s">
        <v>21719</v>
      </c>
      <c r="B678" s="40">
        <v>46050.48152777778</v>
      </c>
      <c r="C678" s="36" t="s">
        <v>21441</v>
      </c>
      <c r="D678" s="41" t="s">
        <v>16391</v>
      </c>
      <c r="E678" s="36" t="s">
        <v>14684</v>
      </c>
      <c r="F678" s="41" t="s">
        <v>19577</v>
      </c>
      <c r="G678" s="36"/>
      <c r="H678" s="36"/>
      <c r="I678" s="36" t="s">
        <v>21708</v>
      </c>
      <c r="J678" s="36" t="s">
        <v>21720</v>
      </c>
      <c r="K678" s="36" t="s">
        <v>353</v>
      </c>
      <c r="L678" s="36" t="s">
        <v>353</v>
      </c>
      <c r="M678" s="36" t="s">
        <v>354</v>
      </c>
      <c r="N678" s="36"/>
      <c r="O678" s="3"/>
    </row>
    <row r="679">
      <c r="A679" s="36" t="s">
        <v>21721</v>
      </c>
      <c r="B679" s="40">
        <v>46050.495717592596</v>
      </c>
      <c r="C679" s="36" t="s">
        <v>21242</v>
      </c>
      <c r="D679" s="41" t="s">
        <v>19577</v>
      </c>
      <c r="E679" s="36" t="s">
        <v>21526</v>
      </c>
      <c r="F679" s="41" t="s">
        <v>21189</v>
      </c>
      <c r="G679" s="36" t="s">
        <v>21722</v>
      </c>
      <c r="H679" s="36" t="s">
        <v>21179</v>
      </c>
      <c r="I679" s="36" t="s">
        <v>21723</v>
      </c>
      <c r="J679" s="36" t="s">
        <v>21724</v>
      </c>
      <c r="K679" s="36" t="s">
        <v>427</v>
      </c>
      <c r="L679" s="36" t="s">
        <v>427</v>
      </c>
      <c r="M679" s="36" t="s">
        <v>428</v>
      </c>
      <c r="N679" s="36"/>
      <c r="O679" s="3"/>
    </row>
    <row r="680">
      <c r="A680" s="36" t="s">
        <v>21725</v>
      </c>
      <c r="B680" s="40">
        <v>46050.54179398148</v>
      </c>
      <c r="C680" s="36" t="s">
        <v>20580</v>
      </c>
      <c r="D680" s="41" t="s">
        <v>16202</v>
      </c>
      <c r="E680" s="36" t="s">
        <v>19576</v>
      </c>
      <c r="F680" s="41" t="s">
        <v>19577</v>
      </c>
      <c r="G680" s="36"/>
      <c r="H680" s="36"/>
      <c r="I680" s="36" t="s">
        <v>21592</v>
      </c>
      <c r="J680" s="36" t="s">
        <v>21726</v>
      </c>
      <c r="K680" s="36" t="s">
        <v>137</v>
      </c>
      <c r="L680" s="36" t="s">
        <v>137</v>
      </c>
      <c r="M680" s="36" t="s">
        <v>138</v>
      </c>
      <c r="N680" s="36"/>
      <c r="O680" s="3"/>
    </row>
    <row r="681">
      <c r="A681" s="36" t="s">
        <v>21727</v>
      </c>
      <c r="B681" s="40">
        <v>46050.543125</v>
      </c>
      <c r="C681" s="36" t="s">
        <v>19576</v>
      </c>
      <c r="D681" s="41" t="s">
        <v>19577</v>
      </c>
      <c r="E681" s="36" t="s">
        <v>20580</v>
      </c>
      <c r="F681" s="41" t="s">
        <v>16202</v>
      </c>
      <c r="G681" s="36"/>
      <c r="H681" s="36"/>
      <c r="I681" s="36" t="s">
        <v>21595</v>
      </c>
      <c r="J681" s="36" t="s">
        <v>21728</v>
      </c>
      <c r="K681" s="36" t="s">
        <v>137</v>
      </c>
      <c r="L681" s="36" t="s">
        <v>137</v>
      </c>
      <c r="M681" s="36" t="s">
        <v>138</v>
      </c>
      <c r="N681" s="36"/>
      <c r="O681" s="3"/>
    </row>
    <row r="682">
      <c r="A682" s="36" t="s">
        <v>21729</v>
      </c>
      <c r="B682" s="40">
        <v>46050.54452546296</v>
      </c>
      <c r="C682" s="36" t="s">
        <v>19576</v>
      </c>
      <c r="D682" s="41" t="s">
        <v>19577</v>
      </c>
      <c r="E682" s="36" t="s">
        <v>20089</v>
      </c>
      <c r="F682" s="41" t="s">
        <v>16442</v>
      </c>
      <c r="G682" s="36"/>
      <c r="H682" s="36"/>
      <c r="I682" s="36" t="s">
        <v>21730</v>
      </c>
      <c r="J682" s="36" t="s">
        <v>21731</v>
      </c>
      <c r="K682" s="36" t="s">
        <v>418</v>
      </c>
      <c r="L682" s="36" t="s">
        <v>418</v>
      </c>
      <c r="M682" s="36" t="s">
        <v>419</v>
      </c>
      <c r="N682" s="36"/>
      <c r="O682" s="3"/>
    </row>
    <row r="683">
      <c r="A683" s="36" t="s">
        <v>21732</v>
      </c>
      <c r="B683" s="40">
        <v>46050.54673611111</v>
      </c>
      <c r="C683" s="36" t="s">
        <v>20089</v>
      </c>
      <c r="D683" s="41" t="s">
        <v>16442</v>
      </c>
      <c r="E683" s="36" t="s">
        <v>21733</v>
      </c>
      <c r="F683" s="41" t="s">
        <v>19577</v>
      </c>
      <c r="G683" s="36"/>
      <c r="H683" s="36"/>
      <c r="I683" s="36" t="s">
        <v>21734</v>
      </c>
      <c r="J683" s="36" t="s">
        <v>21735</v>
      </c>
      <c r="K683" s="36" t="s">
        <v>418</v>
      </c>
      <c r="L683" s="36" t="s">
        <v>418</v>
      </c>
      <c r="M683" s="36" t="s">
        <v>419</v>
      </c>
      <c r="N683" s="36"/>
      <c r="O683" s="3"/>
    </row>
    <row r="684">
      <c r="A684" s="36" t="s">
        <v>21736</v>
      </c>
      <c r="B684" s="40">
        <v>46050.54922453704</v>
      </c>
      <c r="C684" s="36" t="s">
        <v>19576</v>
      </c>
      <c r="D684" s="41" t="s">
        <v>19577</v>
      </c>
      <c r="E684" s="36" t="s">
        <v>20089</v>
      </c>
      <c r="F684" s="41" t="s">
        <v>16442</v>
      </c>
      <c r="G684" s="36"/>
      <c r="H684" s="36"/>
      <c r="I684" s="36" t="s">
        <v>21737</v>
      </c>
      <c r="J684" s="36" t="s">
        <v>21738</v>
      </c>
      <c r="K684" s="36" t="s">
        <v>418</v>
      </c>
      <c r="L684" s="36" t="s">
        <v>418</v>
      </c>
      <c r="M684" s="36" t="s">
        <v>419</v>
      </c>
      <c r="N684" s="36"/>
      <c r="O684" s="3"/>
    </row>
    <row r="685">
      <c r="A685" s="36" t="s">
        <v>21739</v>
      </c>
      <c r="B685" s="40">
        <v>46050.547534722224</v>
      </c>
      <c r="C685" s="36" t="s">
        <v>20580</v>
      </c>
      <c r="D685" s="41" t="s">
        <v>16202</v>
      </c>
      <c r="E685" s="36" t="s">
        <v>21740</v>
      </c>
      <c r="F685" s="36" t="s">
        <v>20653</v>
      </c>
      <c r="G685" s="36"/>
      <c r="H685" s="36"/>
      <c r="I685" s="36" t="s">
        <v>15139</v>
      </c>
      <c r="J685" s="36" t="s">
        <v>21741</v>
      </c>
      <c r="K685" s="36" t="s">
        <v>137</v>
      </c>
      <c r="L685" s="36" t="s">
        <v>137</v>
      </c>
      <c r="M685" s="36" t="s">
        <v>138</v>
      </c>
      <c r="N685" s="36"/>
      <c r="O685" s="3"/>
    </row>
    <row r="686">
      <c r="A686" s="36" t="s">
        <v>21742</v>
      </c>
      <c r="B686" s="40">
        <v>46050.549421296295</v>
      </c>
      <c r="C686" s="36" t="s">
        <v>20580</v>
      </c>
      <c r="D686" s="41" t="s">
        <v>16202</v>
      </c>
      <c r="E686" s="36" t="s">
        <v>19576</v>
      </c>
      <c r="F686" s="41" t="s">
        <v>19577</v>
      </c>
      <c r="G686" s="36"/>
      <c r="H686" s="36"/>
      <c r="I686" s="36" t="s">
        <v>21592</v>
      </c>
      <c r="J686" s="36" t="s">
        <v>21743</v>
      </c>
      <c r="K686" s="36" t="s">
        <v>137</v>
      </c>
      <c r="L686" s="36" t="s">
        <v>137</v>
      </c>
      <c r="M686" s="36" t="s">
        <v>138</v>
      </c>
      <c r="N686" s="36"/>
      <c r="O686" s="3"/>
    </row>
    <row r="687">
      <c r="A687" s="36" t="s">
        <v>21744</v>
      </c>
      <c r="B687" s="40">
        <v>46050.55190972222</v>
      </c>
      <c r="C687" s="36" t="s">
        <v>19576</v>
      </c>
      <c r="D687" s="41" t="s">
        <v>19577</v>
      </c>
      <c r="E687" s="36" t="s">
        <v>20580</v>
      </c>
      <c r="F687" s="41" t="s">
        <v>16202</v>
      </c>
      <c r="G687" s="36"/>
      <c r="H687" s="36"/>
      <c r="I687" s="36" t="s">
        <v>21595</v>
      </c>
      <c r="J687" s="36" t="s">
        <v>21745</v>
      </c>
      <c r="K687" s="36" t="s">
        <v>137</v>
      </c>
      <c r="L687" s="36" t="s">
        <v>137</v>
      </c>
      <c r="M687" s="36" t="s">
        <v>138</v>
      </c>
      <c r="N687" s="36"/>
      <c r="O687" s="3"/>
    </row>
    <row r="688">
      <c r="A688" s="36" t="s">
        <v>21746</v>
      </c>
      <c r="B688" s="40">
        <v>46050.55465277778</v>
      </c>
      <c r="C688" s="36" t="s">
        <v>20580</v>
      </c>
      <c r="D688" s="41" t="s">
        <v>16202</v>
      </c>
      <c r="E688" s="36" t="s">
        <v>19576</v>
      </c>
      <c r="F688" s="41" t="s">
        <v>19577</v>
      </c>
      <c r="G688" s="36"/>
      <c r="H688" s="36"/>
      <c r="I688" s="36" t="s">
        <v>15123</v>
      </c>
      <c r="J688" s="36" t="s">
        <v>21747</v>
      </c>
      <c r="K688" s="36" t="s">
        <v>137</v>
      </c>
      <c r="L688" s="36" t="s">
        <v>137</v>
      </c>
      <c r="M688" s="36" t="s">
        <v>138</v>
      </c>
      <c r="N688" s="36"/>
      <c r="O688" s="3"/>
    </row>
    <row r="689">
      <c r="A689" s="36" t="s">
        <v>21748</v>
      </c>
      <c r="B689" s="40">
        <v>46050.572106481486</v>
      </c>
      <c r="C689" s="36" t="s">
        <v>21749</v>
      </c>
      <c r="D689" s="41" t="s">
        <v>16180</v>
      </c>
      <c r="E689" s="36" t="s">
        <v>21487</v>
      </c>
      <c r="F689" s="41" t="s">
        <v>19577</v>
      </c>
      <c r="G689" s="36"/>
      <c r="H689" s="36"/>
      <c r="I689" s="36" t="s">
        <v>21750</v>
      </c>
      <c r="J689" s="36" t="s">
        <v>21751</v>
      </c>
      <c r="K689" s="36" t="s">
        <v>433</v>
      </c>
      <c r="L689" s="36" t="s">
        <v>433</v>
      </c>
      <c r="M689" s="36" t="s">
        <v>434</v>
      </c>
      <c r="N689" s="36"/>
      <c r="O689" s="3"/>
    </row>
    <row r="690">
      <c r="A690" s="36" t="s">
        <v>21752</v>
      </c>
      <c r="B690" s="40">
        <v>46050.58532407407</v>
      </c>
      <c r="C690" s="36" t="s">
        <v>21242</v>
      </c>
      <c r="D690" s="41" t="s">
        <v>19577</v>
      </c>
      <c r="E690" s="36" t="s">
        <v>21235</v>
      </c>
      <c r="F690" s="41" t="s">
        <v>21236</v>
      </c>
      <c r="G690" s="36" t="s">
        <v>21243</v>
      </c>
      <c r="H690" s="36" t="s">
        <v>21244</v>
      </c>
      <c r="I690" s="36" t="s">
        <v>21245</v>
      </c>
      <c r="J690" s="36" t="s">
        <v>21753</v>
      </c>
      <c r="K690" s="36" t="s">
        <v>445</v>
      </c>
      <c r="L690" s="36" t="s">
        <v>445</v>
      </c>
      <c r="M690" s="36" t="s">
        <v>446</v>
      </c>
      <c r="N690" s="36"/>
      <c r="O690" s="3"/>
    </row>
    <row r="691">
      <c r="A691" s="36" t="s">
        <v>21754</v>
      </c>
      <c r="B691" s="40">
        <v>46050.594722222224</v>
      </c>
      <c r="C691" s="36" t="s">
        <v>21235</v>
      </c>
      <c r="D691" s="41" t="s">
        <v>21236</v>
      </c>
      <c r="E691" s="36" t="s">
        <v>21242</v>
      </c>
      <c r="F691" s="41" t="s">
        <v>19577</v>
      </c>
      <c r="G691" s="36" t="s">
        <v>21243</v>
      </c>
      <c r="H691" s="36" t="s">
        <v>21244</v>
      </c>
      <c r="I691" s="36" t="s">
        <v>21239</v>
      </c>
      <c r="J691" s="36" t="s">
        <v>21755</v>
      </c>
      <c r="K691" s="36" t="s">
        <v>445</v>
      </c>
      <c r="L691" s="36" t="s">
        <v>445</v>
      </c>
      <c r="M691" s="36" t="s">
        <v>446</v>
      </c>
      <c r="N691" s="36"/>
      <c r="O691" s="3"/>
    </row>
    <row r="692">
      <c r="A692" s="36" t="s">
        <v>21756</v>
      </c>
      <c r="B692" s="40">
        <v>46050.62385416667</v>
      </c>
      <c r="C692" s="36" t="s">
        <v>21242</v>
      </c>
      <c r="D692" s="41" t="s">
        <v>19577</v>
      </c>
      <c r="E692" s="36" t="s">
        <v>21235</v>
      </c>
      <c r="F692" s="41" t="s">
        <v>21236</v>
      </c>
      <c r="G692" s="36" t="s">
        <v>21243</v>
      </c>
      <c r="H692" s="36" t="s">
        <v>21244</v>
      </c>
      <c r="I692" s="36" t="s">
        <v>21245</v>
      </c>
      <c r="J692" s="36" t="s">
        <v>21757</v>
      </c>
      <c r="K692" s="36" t="s">
        <v>445</v>
      </c>
      <c r="L692" s="36" t="s">
        <v>445</v>
      </c>
      <c r="M692" s="36" t="s">
        <v>446</v>
      </c>
      <c r="N692" s="36"/>
      <c r="O692" s="3"/>
    </row>
    <row r="693">
      <c r="A693" s="36" t="s">
        <v>21758</v>
      </c>
      <c r="B693" s="40">
        <v>46050.65696759259</v>
      </c>
      <c r="C693" s="36" t="s">
        <v>21759</v>
      </c>
      <c r="D693" s="41" t="s">
        <v>16230</v>
      </c>
      <c r="E693" s="36" t="s">
        <v>19974</v>
      </c>
      <c r="F693" s="41" t="s">
        <v>16230</v>
      </c>
      <c r="G693" s="36" t="s">
        <v>21760</v>
      </c>
      <c r="H693" s="36" t="s">
        <v>19976</v>
      </c>
      <c r="I693" s="36" t="s">
        <v>21600</v>
      </c>
      <c r="J693" s="36" t="s">
        <v>21761</v>
      </c>
      <c r="K693" s="36" t="s">
        <v>143</v>
      </c>
      <c r="L693" s="36" t="s">
        <v>143</v>
      </c>
      <c r="M693" s="36" t="s">
        <v>144</v>
      </c>
      <c r="N693" s="36"/>
      <c r="O693" s="3"/>
    </row>
    <row r="694">
      <c r="A694" s="36" t="s">
        <v>21762</v>
      </c>
      <c r="B694" s="40">
        <v>46050.73375</v>
      </c>
      <c r="C694" s="36" t="s">
        <v>21605</v>
      </c>
      <c r="D694" s="41" t="s">
        <v>16451</v>
      </c>
      <c r="E694" s="36" t="s">
        <v>21642</v>
      </c>
      <c r="F694" s="41" t="s">
        <v>19577</v>
      </c>
      <c r="G694" s="36" t="s">
        <v>19576</v>
      </c>
      <c r="H694" s="41" t="s">
        <v>19577</v>
      </c>
      <c r="I694" s="36" t="s">
        <v>21639</v>
      </c>
      <c r="J694" s="36" t="s">
        <v>21763</v>
      </c>
      <c r="K694" s="36" t="s">
        <v>392</v>
      </c>
      <c r="L694" s="36" t="s">
        <v>392</v>
      </c>
      <c r="M694" s="36" t="s">
        <v>700</v>
      </c>
      <c r="N694" s="36"/>
      <c r="O694" s="3"/>
    </row>
    <row r="695">
      <c r="A695" s="36" t="s">
        <v>21764</v>
      </c>
      <c r="B695" s="40">
        <v>46050.73415509259</v>
      </c>
      <c r="C695" s="36" t="s">
        <v>19715</v>
      </c>
      <c r="D695" s="41" t="s">
        <v>19577</v>
      </c>
      <c r="E695" s="36" t="s">
        <v>14684</v>
      </c>
      <c r="F695" s="41" t="s">
        <v>19577</v>
      </c>
      <c r="G695" s="36" t="s">
        <v>21638</v>
      </c>
      <c r="H695" s="41" t="s">
        <v>16451</v>
      </c>
      <c r="I695" s="36" t="s">
        <v>21639</v>
      </c>
      <c r="J695" s="36" t="s">
        <v>21677</v>
      </c>
      <c r="K695" s="36" t="s">
        <v>392</v>
      </c>
      <c r="L695" s="36" t="s">
        <v>392</v>
      </c>
      <c r="M695" s="36" t="s">
        <v>700</v>
      </c>
      <c r="N695" s="36"/>
      <c r="O695" s="3"/>
    </row>
    <row r="696">
      <c r="A696" s="36" t="s">
        <v>21765</v>
      </c>
      <c r="B696" s="40">
        <v>46050.76253472222</v>
      </c>
      <c r="C696" s="36" t="s">
        <v>21445</v>
      </c>
      <c r="D696" s="41" t="s">
        <v>16391</v>
      </c>
      <c r="E696" s="36" t="s">
        <v>19576</v>
      </c>
      <c r="F696" s="41" t="s">
        <v>19577</v>
      </c>
      <c r="G696" s="36" t="s">
        <v>21766</v>
      </c>
      <c r="H696" s="36" t="s">
        <v>21437</v>
      </c>
      <c r="I696" s="36" t="s">
        <v>21767</v>
      </c>
      <c r="J696" s="36" t="s">
        <v>21768</v>
      </c>
      <c r="K696" s="36" t="s">
        <v>353</v>
      </c>
      <c r="L696" s="36" t="s">
        <v>353</v>
      </c>
      <c r="M696" s="36" t="s">
        <v>354</v>
      </c>
      <c r="N696" s="36"/>
      <c r="O696" s="3"/>
    </row>
    <row r="697">
      <c r="A697" s="36" t="s">
        <v>21769</v>
      </c>
      <c r="B697" s="40">
        <v>46050.8759837963</v>
      </c>
      <c r="C697" s="36" t="s">
        <v>19576</v>
      </c>
      <c r="D697" s="41" t="s">
        <v>19577</v>
      </c>
      <c r="E697" s="36" t="s">
        <v>14851</v>
      </c>
      <c r="F697" s="41" t="s">
        <v>16391</v>
      </c>
      <c r="G697" s="36" t="s">
        <v>21766</v>
      </c>
      <c r="H697" s="36" t="s">
        <v>21437</v>
      </c>
      <c r="I697" s="36" t="s">
        <v>21767</v>
      </c>
      <c r="J697" s="36" t="s">
        <v>21770</v>
      </c>
      <c r="K697" s="36" t="s">
        <v>353</v>
      </c>
      <c r="L697" s="36" t="s">
        <v>353</v>
      </c>
      <c r="M697" s="36" t="s">
        <v>354</v>
      </c>
      <c r="N697" s="36"/>
      <c r="O697" s="3"/>
    </row>
    <row r="698">
      <c r="A698" s="36" t="s">
        <v>21771</v>
      </c>
      <c r="B698" s="40">
        <v>46050.93444444444</v>
      </c>
      <c r="C698" s="36" t="s">
        <v>19576</v>
      </c>
      <c r="D698" s="41" t="s">
        <v>19577</v>
      </c>
      <c r="E698" s="36" t="s">
        <v>19606</v>
      </c>
      <c r="F698" s="41" t="s">
        <v>16171</v>
      </c>
      <c r="G698" s="36"/>
      <c r="H698" s="36"/>
      <c r="I698" s="36" t="s">
        <v>21772</v>
      </c>
      <c r="J698" s="36" t="s">
        <v>21773</v>
      </c>
      <c r="K698" s="36" t="s">
        <v>398</v>
      </c>
      <c r="L698" s="36" t="s">
        <v>398</v>
      </c>
      <c r="M698" s="36" t="s">
        <v>399</v>
      </c>
      <c r="N698" s="36"/>
      <c r="O698" s="3"/>
    </row>
    <row r="699">
      <c r="A699" s="36" t="s">
        <v>21774</v>
      </c>
      <c r="B699" s="40">
        <v>46051.3106712963</v>
      </c>
      <c r="C699" s="36" t="s">
        <v>19974</v>
      </c>
      <c r="D699" s="41" t="s">
        <v>16230</v>
      </c>
      <c r="E699" s="36" t="s">
        <v>21775</v>
      </c>
      <c r="F699" s="41" t="s">
        <v>16230</v>
      </c>
      <c r="G699" s="36" t="s">
        <v>21776</v>
      </c>
      <c r="H699" s="36" t="s">
        <v>19976</v>
      </c>
      <c r="I699" s="36" t="s">
        <v>21600</v>
      </c>
      <c r="J699" s="36" t="s">
        <v>21777</v>
      </c>
      <c r="K699" s="36" t="s">
        <v>143</v>
      </c>
      <c r="L699" s="36" t="s">
        <v>143</v>
      </c>
      <c r="M699" s="36" t="s">
        <v>144</v>
      </c>
      <c r="N699" s="36"/>
      <c r="O699" s="3"/>
    </row>
    <row r="700">
      <c r="A700" s="36" t="s">
        <v>21778</v>
      </c>
      <c r="B700" s="40">
        <v>46051.3855787037</v>
      </c>
      <c r="C700" s="36" t="s">
        <v>19615</v>
      </c>
      <c r="D700" s="41" t="s">
        <v>19577</v>
      </c>
      <c r="E700" s="36" t="s">
        <v>19662</v>
      </c>
      <c r="F700" s="36" t="s">
        <v>19663</v>
      </c>
      <c r="G700" s="36"/>
      <c r="H700" s="36"/>
      <c r="I700" s="36" t="s">
        <v>19664</v>
      </c>
      <c r="J700" s="36" t="s">
        <v>21779</v>
      </c>
      <c r="K700" s="36" t="s">
        <v>182</v>
      </c>
      <c r="L700" s="36" t="s">
        <v>182</v>
      </c>
      <c r="M700" s="36" t="s">
        <v>183</v>
      </c>
      <c r="N700" s="36"/>
      <c r="O700" s="3"/>
    </row>
    <row r="701">
      <c r="A701" s="36" t="s">
        <v>21780</v>
      </c>
      <c r="B701" s="40">
        <v>46051.3855787037</v>
      </c>
      <c r="C701" s="36" t="s">
        <v>19615</v>
      </c>
      <c r="D701" s="41" t="s">
        <v>19577</v>
      </c>
      <c r="E701" s="36" t="s">
        <v>20429</v>
      </c>
      <c r="F701" s="36" t="s">
        <v>20430</v>
      </c>
      <c r="G701" s="36"/>
      <c r="H701" s="36"/>
      <c r="I701" s="36" t="s">
        <v>20431</v>
      </c>
      <c r="J701" s="36" t="s">
        <v>21781</v>
      </c>
      <c r="K701" s="36" t="s">
        <v>346</v>
      </c>
      <c r="L701" s="36" t="s">
        <v>346</v>
      </c>
      <c r="M701" s="36" t="s">
        <v>505</v>
      </c>
      <c r="N701" s="36"/>
      <c r="O701" s="3"/>
    </row>
    <row r="702">
      <c r="A702" s="36" t="s">
        <v>21782</v>
      </c>
      <c r="B702" s="40">
        <v>46051.43784722222</v>
      </c>
      <c r="C702" s="36" t="s">
        <v>19576</v>
      </c>
      <c r="D702" s="41" t="s">
        <v>19577</v>
      </c>
      <c r="E702" s="36" t="s">
        <v>19606</v>
      </c>
      <c r="F702" s="41" t="s">
        <v>16171</v>
      </c>
      <c r="G702" s="36"/>
      <c r="H702" s="36"/>
      <c r="I702" s="36" t="s">
        <v>21772</v>
      </c>
      <c r="J702" s="36" t="s">
        <v>21783</v>
      </c>
      <c r="K702" s="36" t="s">
        <v>398</v>
      </c>
      <c r="L702" s="36" t="s">
        <v>398</v>
      </c>
      <c r="M702" s="36" t="s">
        <v>399</v>
      </c>
      <c r="N702" s="36"/>
      <c r="O702" s="3"/>
    </row>
    <row r="703">
      <c r="A703" s="36" t="s">
        <v>21784</v>
      </c>
      <c r="B703" s="40">
        <v>46051.43488425926</v>
      </c>
      <c r="C703" s="36" t="s">
        <v>19974</v>
      </c>
      <c r="D703" s="41" t="s">
        <v>16230</v>
      </c>
      <c r="E703" s="36" t="s">
        <v>21759</v>
      </c>
      <c r="F703" s="41" t="s">
        <v>16230</v>
      </c>
      <c r="G703" s="36" t="s">
        <v>19954</v>
      </c>
      <c r="H703" s="41" t="s">
        <v>16230</v>
      </c>
      <c r="I703" s="36" t="s">
        <v>21600</v>
      </c>
      <c r="J703" s="36" t="s">
        <v>21785</v>
      </c>
      <c r="K703" s="36" t="s">
        <v>143</v>
      </c>
      <c r="L703" s="36" t="s">
        <v>143</v>
      </c>
      <c r="M703" s="36" t="s">
        <v>144</v>
      </c>
      <c r="N703" s="36"/>
      <c r="O703" s="3"/>
    </row>
    <row r="704">
      <c r="A704" s="36" t="s">
        <v>21786</v>
      </c>
      <c r="B704" s="40">
        <v>46051.49098379629</v>
      </c>
      <c r="C704" s="36" t="s">
        <v>19606</v>
      </c>
      <c r="D704" s="41" t="s">
        <v>16171</v>
      </c>
      <c r="E704" s="36" t="s">
        <v>19576</v>
      </c>
      <c r="F704" s="41" t="s">
        <v>19577</v>
      </c>
      <c r="G704" s="36"/>
      <c r="H704" s="36"/>
      <c r="I704" s="36" t="s">
        <v>21787</v>
      </c>
      <c r="J704" s="36" t="s">
        <v>21788</v>
      </c>
      <c r="K704" s="36" t="s">
        <v>398</v>
      </c>
      <c r="L704" s="36" t="s">
        <v>398</v>
      </c>
      <c r="M704" s="36" t="s">
        <v>399</v>
      </c>
      <c r="N704" s="36"/>
      <c r="O704" s="3"/>
    </row>
    <row r="705">
      <c r="A705" s="36" t="s">
        <v>21789</v>
      </c>
      <c r="B705" s="40">
        <v>46051.48905092593</v>
      </c>
      <c r="C705" s="36" t="s">
        <v>19644</v>
      </c>
      <c r="D705" s="41" t="s">
        <v>19577</v>
      </c>
      <c r="E705" s="36" t="s">
        <v>21790</v>
      </c>
      <c r="F705" s="41" t="s">
        <v>20343</v>
      </c>
      <c r="G705" s="36" t="s">
        <v>19576</v>
      </c>
      <c r="H705" s="41" t="s">
        <v>19577</v>
      </c>
      <c r="I705" s="36" t="s">
        <v>20347</v>
      </c>
      <c r="J705" s="36" t="s">
        <v>21791</v>
      </c>
      <c r="K705" s="36" t="s">
        <v>346</v>
      </c>
      <c r="L705" s="36" t="s">
        <v>346</v>
      </c>
      <c r="M705" s="36" t="s">
        <v>505</v>
      </c>
      <c r="N705" s="36"/>
      <c r="O705" s="3"/>
    </row>
    <row r="706">
      <c r="A706" s="36" t="s">
        <v>21792</v>
      </c>
      <c r="B706" s="40">
        <v>46051.48177083333</v>
      </c>
      <c r="C706" s="36" t="s">
        <v>20403</v>
      </c>
      <c r="D706" s="41" t="s">
        <v>16268</v>
      </c>
      <c r="E706" s="36" t="s">
        <v>19576</v>
      </c>
      <c r="F706" s="41" t="s">
        <v>19577</v>
      </c>
      <c r="G706" s="36"/>
      <c r="H706" s="36"/>
      <c r="I706" s="36" t="s">
        <v>20404</v>
      </c>
      <c r="J706" s="36" t="s">
        <v>21793</v>
      </c>
      <c r="K706" s="36" t="s">
        <v>362</v>
      </c>
      <c r="L706" s="36" t="s">
        <v>362</v>
      </c>
      <c r="M706" s="36" t="s">
        <v>553</v>
      </c>
      <c r="N706" s="36"/>
      <c r="O706" s="3"/>
    </row>
    <row r="707">
      <c r="A707" s="36" t="s">
        <v>21794</v>
      </c>
      <c r="B707" s="40">
        <v>46051.592951388884</v>
      </c>
      <c r="C707" s="36" t="s">
        <v>19576</v>
      </c>
      <c r="D707" s="41" t="s">
        <v>19577</v>
      </c>
      <c r="E707" s="36" t="s">
        <v>21795</v>
      </c>
      <c r="F707" s="41" t="s">
        <v>21515</v>
      </c>
      <c r="G707" s="36" t="s">
        <v>19685</v>
      </c>
      <c r="H707" s="41" t="s">
        <v>19577</v>
      </c>
      <c r="I707" s="36" t="s">
        <v>21796</v>
      </c>
      <c r="J707" s="36" t="s">
        <v>21797</v>
      </c>
      <c r="K707" s="36" t="s">
        <v>383</v>
      </c>
      <c r="L707" s="36" t="s">
        <v>383</v>
      </c>
      <c r="M707" s="36" t="s">
        <v>624</v>
      </c>
      <c r="N707" s="36"/>
      <c r="O707" s="3"/>
    </row>
    <row r="708">
      <c r="A708" s="36" t="s">
        <v>21798</v>
      </c>
      <c r="B708" s="40">
        <v>46051.59688657407</v>
      </c>
      <c r="C708" s="36" t="s">
        <v>19576</v>
      </c>
      <c r="D708" s="41" t="s">
        <v>19577</v>
      </c>
      <c r="E708" s="36" t="s">
        <v>21795</v>
      </c>
      <c r="F708" s="41" t="s">
        <v>21515</v>
      </c>
      <c r="G708" s="36" t="s">
        <v>21799</v>
      </c>
      <c r="H708" s="41" t="s">
        <v>19577</v>
      </c>
      <c r="I708" s="36" t="s">
        <v>21796</v>
      </c>
      <c r="J708" s="36" t="s">
        <v>21800</v>
      </c>
      <c r="K708" s="36" t="s">
        <v>383</v>
      </c>
      <c r="L708" s="36" t="s">
        <v>383</v>
      </c>
      <c r="M708" s="36" t="s">
        <v>624</v>
      </c>
      <c r="N708" s="36"/>
      <c r="O708" s="3"/>
    </row>
    <row r="709">
      <c r="A709" s="36" t="s">
        <v>21801</v>
      </c>
      <c r="B709" s="40">
        <v>46051.60822916667</v>
      </c>
      <c r="C709" s="36" t="s">
        <v>20338</v>
      </c>
      <c r="D709" s="41" t="s">
        <v>16190</v>
      </c>
      <c r="E709" s="36" t="s">
        <v>19576</v>
      </c>
      <c r="F709" s="41" t="s">
        <v>19577</v>
      </c>
      <c r="G709" s="36"/>
      <c r="H709" s="36"/>
      <c r="I709" s="36" t="s">
        <v>21802</v>
      </c>
      <c r="J709" s="36" t="s">
        <v>21803</v>
      </c>
      <c r="K709" s="36" t="s">
        <v>219</v>
      </c>
      <c r="L709" s="36" t="s">
        <v>219</v>
      </c>
      <c r="M709" s="36" t="s">
        <v>220</v>
      </c>
      <c r="N709" s="36"/>
      <c r="O709" s="3"/>
    </row>
    <row r="710">
      <c r="A710" s="36" t="s">
        <v>21804</v>
      </c>
      <c r="B710" s="40">
        <v>46051.63260416666</v>
      </c>
      <c r="C710" s="36" t="s">
        <v>19576</v>
      </c>
      <c r="D710" s="41" t="s">
        <v>19577</v>
      </c>
      <c r="E710" s="36" t="s">
        <v>21805</v>
      </c>
      <c r="F710" s="36" t="s">
        <v>20501</v>
      </c>
      <c r="G710" s="36"/>
      <c r="H710" s="36"/>
      <c r="I710" s="36" t="s">
        <v>15109</v>
      </c>
      <c r="J710" s="36" t="s">
        <v>21806</v>
      </c>
      <c r="K710" s="36" t="s">
        <v>219</v>
      </c>
      <c r="L710" s="36" t="s">
        <v>219</v>
      </c>
      <c r="M710" s="36" t="s">
        <v>220</v>
      </c>
      <c r="N710" s="36"/>
      <c r="O710" s="3"/>
    </row>
    <row r="711">
      <c r="A711" s="36" t="s">
        <v>21807</v>
      </c>
      <c r="B711" s="40">
        <v>46051.89185185185</v>
      </c>
      <c r="C711" s="36" t="s">
        <v>19576</v>
      </c>
      <c r="D711" s="41" t="s">
        <v>19577</v>
      </c>
      <c r="E711" s="36" t="s">
        <v>19853</v>
      </c>
      <c r="F711" s="41" t="s">
        <v>16222</v>
      </c>
      <c r="G711" s="36" t="s">
        <v>21808</v>
      </c>
      <c r="H711" s="36" t="s">
        <v>21809</v>
      </c>
      <c r="I711" s="36" t="s">
        <v>19858</v>
      </c>
      <c r="J711" s="36" t="s">
        <v>21810</v>
      </c>
      <c r="K711" s="36" t="s">
        <v>439</v>
      </c>
      <c r="L711" s="36" t="s">
        <v>439</v>
      </c>
      <c r="M711" s="36" t="s">
        <v>440</v>
      </c>
      <c r="N711" s="36"/>
      <c r="O711" s="3"/>
    </row>
    <row r="712">
      <c r="A712" s="36" t="s">
        <v>21811</v>
      </c>
      <c r="B712" s="40">
        <v>46051.9280787037</v>
      </c>
      <c r="C712" s="36" t="s">
        <v>19576</v>
      </c>
      <c r="D712" s="41" t="s">
        <v>19577</v>
      </c>
      <c r="E712" s="36" t="s">
        <v>19853</v>
      </c>
      <c r="F712" s="41" t="s">
        <v>16222</v>
      </c>
      <c r="G712" s="36" t="s">
        <v>21808</v>
      </c>
      <c r="H712" s="36" t="s">
        <v>21809</v>
      </c>
      <c r="I712" s="36" t="s">
        <v>19858</v>
      </c>
      <c r="J712" s="36" t="s">
        <v>21812</v>
      </c>
      <c r="K712" s="36" t="s">
        <v>439</v>
      </c>
      <c r="L712" s="36" t="s">
        <v>439</v>
      </c>
      <c r="M712" s="36" t="s">
        <v>440</v>
      </c>
      <c r="N712" s="36"/>
      <c r="O712" s="3"/>
    </row>
    <row r="713">
      <c r="A713" s="36" t="s">
        <v>21813</v>
      </c>
      <c r="B713" s="40">
        <v>46051.93688657407</v>
      </c>
      <c r="C713" s="36" t="s">
        <v>19576</v>
      </c>
      <c r="D713" s="41" t="s">
        <v>19577</v>
      </c>
      <c r="E713" s="36" t="s">
        <v>19853</v>
      </c>
      <c r="F713" s="41" t="s">
        <v>16222</v>
      </c>
      <c r="G713" s="36" t="s">
        <v>21808</v>
      </c>
      <c r="H713" s="36" t="s">
        <v>21809</v>
      </c>
      <c r="I713" s="36" t="s">
        <v>19858</v>
      </c>
      <c r="J713" s="36" t="s">
        <v>21814</v>
      </c>
      <c r="K713" s="36" t="s">
        <v>439</v>
      </c>
      <c r="L713" s="36" t="s">
        <v>439</v>
      </c>
      <c r="M713" s="36" t="s">
        <v>440</v>
      </c>
      <c r="N713" s="36"/>
      <c r="O713" s="3"/>
    </row>
    <row r="714">
      <c r="A714" s="36" t="s">
        <v>21815</v>
      </c>
      <c r="B714" s="40">
        <v>46051.94969907407</v>
      </c>
      <c r="C714" s="36" t="s">
        <v>19576</v>
      </c>
      <c r="D714" s="41" t="s">
        <v>19577</v>
      </c>
      <c r="E714" s="36" t="s">
        <v>19853</v>
      </c>
      <c r="F714" s="41" t="s">
        <v>16222</v>
      </c>
      <c r="G714" s="36" t="s">
        <v>21808</v>
      </c>
      <c r="H714" s="36" t="s">
        <v>21809</v>
      </c>
      <c r="I714" s="36" t="s">
        <v>19858</v>
      </c>
      <c r="J714" s="36" t="s">
        <v>21816</v>
      </c>
      <c r="K714" s="36" t="s">
        <v>439</v>
      </c>
      <c r="L714" s="36" t="s">
        <v>439</v>
      </c>
      <c r="M714" s="36" t="s">
        <v>440</v>
      </c>
      <c r="N714" s="36"/>
      <c r="O714" s="3"/>
    </row>
    <row r="715">
      <c r="A715" s="36" t="s">
        <v>21817</v>
      </c>
      <c r="B715" s="40">
        <v>46051.94987268519</v>
      </c>
      <c r="C715" s="36" t="s">
        <v>19576</v>
      </c>
      <c r="D715" s="41" t="s">
        <v>19577</v>
      </c>
      <c r="E715" s="36" t="s">
        <v>19853</v>
      </c>
      <c r="F715" s="41" t="s">
        <v>16222</v>
      </c>
      <c r="G715" s="36" t="s">
        <v>21808</v>
      </c>
      <c r="H715" s="36" t="s">
        <v>21809</v>
      </c>
      <c r="I715" s="36" t="s">
        <v>19858</v>
      </c>
      <c r="J715" s="36" t="s">
        <v>21818</v>
      </c>
      <c r="K715" s="36" t="s">
        <v>439</v>
      </c>
      <c r="L715" s="36" t="s">
        <v>439</v>
      </c>
      <c r="M715" s="36" t="s">
        <v>440</v>
      </c>
      <c r="N715" s="36"/>
      <c r="O715" s="3"/>
    </row>
    <row r="716">
      <c r="A716" s="36" t="s">
        <v>21819</v>
      </c>
      <c r="B716" s="40">
        <v>46052.33333333333</v>
      </c>
      <c r="C716" s="36" t="s">
        <v>19576</v>
      </c>
      <c r="D716" s="41" t="s">
        <v>19577</v>
      </c>
      <c r="E716" s="36" t="s">
        <v>19606</v>
      </c>
      <c r="F716" s="41" t="s">
        <v>16171</v>
      </c>
      <c r="G716" s="36"/>
      <c r="H716" s="36"/>
      <c r="I716" s="36" t="s">
        <v>21820</v>
      </c>
      <c r="J716" s="36" t="s">
        <v>21821</v>
      </c>
      <c r="K716" s="36" t="s">
        <v>398</v>
      </c>
      <c r="L716" s="36" t="s">
        <v>398</v>
      </c>
      <c r="M716" s="36" t="s">
        <v>399</v>
      </c>
      <c r="N716" s="36"/>
      <c r="O716" s="3"/>
    </row>
    <row r="717">
      <c r="A717" s="36" t="s">
        <v>21822</v>
      </c>
      <c r="B717" s="40">
        <v>46052.33333333333</v>
      </c>
      <c r="C717" s="36" t="s">
        <v>19576</v>
      </c>
      <c r="D717" s="41" t="s">
        <v>19577</v>
      </c>
      <c r="E717" s="36" t="s">
        <v>19853</v>
      </c>
      <c r="F717" s="41" t="s">
        <v>16222</v>
      </c>
      <c r="G717" s="36" t="s">
        <v>21808</v>
      </c>
      <c r="H717" s="36" t="s">
        <v>21809</v>
      </c>
      <c r="I717" s="36" t="s">
        <v>19858</v>
      </c>
      <c r="J717" s="36" t="s">
        <v>21823</v>
      </c>
      <c r="K717" s="36" t="s">
        <v>439</v>
      </c>
      <c r="L717" s="36" t="s">
        <v>439</v>
      </c>
      <c r="M717" s="36" t="s">
        <v>440</v>
      </c>
      <c r="N717" s="36"/>
      <c r="O717" s="3"/>
    </row>
    <row r="718">
      <c r="A718" s="36" t="s">
        <v>21824</v>
      </c>
      <c r="B718" s="40">
        <v>46052.34737268518</v>
      </c>
      <c r="C718" s="36" t="s">
        <v>21825</v>
      </c>
      <c r="D718" s="41" t="s">
        <v>16222</v>
      </c>
      <c r="E718" s="36" t="s">
        <v>19576</v>
      </c>
      <c r="F718" s="41" t="s">
        <v>19577</v>
      </c>
      <c r="G718" s="36"/>
      <c r="H718" s="36"/>
      <c r="I718" s="36" t="s">
        <v>21826</v>
      </c>
      <c r="J718" s="36" t="s">
        <v>21827</v>
      </c>
      <c r="K718" s="36" t="s">
        <v>439</v>
      </c>
      <c r="L718" s="36" t="s">
        <v>439</v>
      </c>
      <c r="M718" s="36" t="s">
        <v>440</v>
      </c>
      <c r="N718" s="36"/>
      <c r="O718" s="3"/>
    </row>
    <row r="719">
      <c r="A719" s="36" t="s">
        <v>21828</v>
      </c>
      <c r="B719" s="40">
        <v>46052.35674768519</v>
      </c>
      <c r="C719" s="36" t="s">
        <v>21829</v>
      </c>
      <c r="D719" s="41" t="s">
        <v>16258</v>
      </c>
      <c r="E719" s="36" t="s">
        <v>19576</v>
      </c>
      <c r="F719" s="41" t="s">
        <v>19577</v>
      </c>
      <c r="G719" s="36"/>
      <c r="H719" s="36"/>
      <c r="I719" s="36" t="s">
        <v>21830</v>
      </c>
      <c r="J719" s="36" t="s">
        <v>21831</v>
      </c>
      <c r="K719" s="36" t="s">
        <v>359</v>
      </c>
      <c r="L719" s="36" t="s">
        <v>359</v>
      </c>
      <c r="M719" s="36" t="s">
        <v>360</v>
      </c>
      <c r="N719" s="36"/>
      <c r="O719" s="3"/>
    </row>
    <row r="720">
      <c r="A720" s="36" t="s">
        <v>21832</v>
      </c>
      <c r="B720" s="40">
        <v>46052.38553240741</v>
      </c>
      <c r="C720" s="36" t="s">
        <v>19615</v>
      </c>
      <c r="D720" s="41" t="s">
        <v>19577</v>
      </c>
      <c r="E720" s="36" t="s">
        <v>21833</v>
      </c>
      <c r="F720" s="36" t="s">
        <v>19668</v>
      </c>
      <c r="G720" s="36"/>
      <c r="H720" s="36"/>
      <c r="I720" s="36" t="s">
        <v>21834</v>
      </c>
      <c r="J720" s="36" t="s">
        <v>21835</v>
      </c>
      <c r="K720" s="36" t="s">
        <v>398</v>
      </c>
      <c r="L720" s="36" t="s">
        <v>398</v>
      </c>
      <c r="M720" s="36" t="s">
        <v>399</v>
      </c>
      <c r="N720" s="36"/>
      <c r="O720" s="3"/>
    </row>
    <row r="721">
      <c r="A721" s="36" t="s">
        <v>21836</v>
      </c>
      <c r="B721" s="40">
        <v>46052.38553240741</v>
      </c>
      <c r="C721" s="36" t="s">
        <v>19615</v>
      </c>
      <c r="D721" s="41" t="s">
        <v>19577</v>
      </c>
      <c r="E721" s="36" t="s">
        <v>21837</v>
      </c>
      <c r="F721" s="36" t="s">
        <v>21809</v>
      </c>
      <c r="G721" s="36"/>
      <c r="H721" s="36"/>
      <c r="I721" s="36" t="s">
        <v>21838</v>
      </c>
      <c r="J721" s="36" t="s">
        <v>21839</v>
      </c>
      <c r="K721" s="36" t="s">
        <v>439</v>
      </c>
      <c r="L721" s="36" t="s">
        <v>439</v>
      </c>
      <c r="M721" s="36" t="s">
        <v>440</v>
      </c>
      <c r="N721" s="36"/>
      <c r="O721" s="3"/>
    </row>
    <row r="722">
      <c r="A722" s="36" t="s">
        <v>21840</v>
      </c>
      <c r="B722" s="40">
        <v>46052.38552083333</v>
      </c>
      <c r="C722" s="36" t="s">
        <v>19615</v>
      </c>
      <c r="D722" s="41" t="s">
        <v>19577</v>
      </c>
      <c r="E722" s="36" t="s">
        <v>19967</v>
      </c>
      <c r="F722" s="36" t="s">
        <v>19933</v>
      </c>
      <c r="G722" s="36"/>
      <c r="H722" s="36"/>
      <c r="I722" s="36" t="s">
        <v>19968</v>
      </c>
      <c r="J722" s="36" t="s">
        <v>21841</v>
      </c>
      <c r="K722" s="36" t="s">
        <v>430</v>
      </c>
      <c r="L722" s="36" t="s">
        <v>430</v>
      </c>
      <c r="M722" s="36" t="s">
        <v>529</v>
      </c>
      <c r="N722" s="36"/>
      <c r="O722" s="3"/>
    </row>
    <row r="723">
      <c r="A723" s="36" t="s">
        <v>21842</v>
      </c>
      <c r="B723" s="40">
        <v>46052.38552083333</v>
      </c>
      <c r="C723" s="36" t="s">
        <v>19615</v>
      </c>
      <c r="D723" s="41" t="s">
        <v>19577</v>
      </c>
      <c r="E723" s="36" t="s">
        <v>20420</v>
      </c>
      <c r="F723" s="36" t="s">
        <v>20375</v>
      </c>
      <c r="G723" s="36"/>
      <c r="H723" s="36"/>
      <c r="I723" s="36" t="s">
        <v>20421</v>
      </c>
      <c r="J723" s="36" t="s">
        <v>21843</v>
      </c>
      <c r="K723" s="36" t="s">
        <v>362</v>
      </c>
      <c r="L723" s="36" t="s">
        <v>362</v>
      </c>
      <c r="M723" s="36" t="s">
        <v>553</v>
      </c>
      <c r="N723" s="36"/>
      <c r="O723" s="3"/>
    </row>
    <row r="724">
      <c r="A724" s="36" t="s">
        <v>21844</v>
      </c>
      <c r="B724" s="40">
        <v>46052.38552083333</v>
      </c>
      <c r="C724" s="36" t="s">
        <v>19615</v>
      </c>
      <c r="D724" s="41" t="s">
        <v>19577</v>
      </c>
      <c r="E724" s="36" t="s">
        <v>21295</v>
      </c>
      <c r="F724" s="36" t="s">
        <v>21244</v>
      </c>
      <c r="G724" s="36"/>
      <c r="H724" s="36"/>
      <c r="I724" s="36" t="s">
        <v>21296</v>
      </c>
      <c r="J724" s="36" t="s">
        <v>21845</v>
      </c>
      <c r="K724" s="36" t="s">
        <v>445</v>
      </c>
      <c r="L724" s="36" t="s">
        <v>445</v>
      </c>
      <c r="M724" s="36" t="s">
        <v>446</v>
      </c>
      <c r="N724" s="36"/>
      <c r="O724" s="3"/>
    </row>
    <row r="725">
      <c r="A725" s="36" t="s">
        <v>21846</v>
      </c>
      <c r="B725" s="40">
        <v>46052.391793981486</v>
      </c>
      <c r="C725" s="36" t="s">
        <v>20065</v>
      </c>
      <c r="D725" s="41" t="s">
        <v>16380</v>
      </c>
      <c r="E725" s="36" t="s">
        <v>19576</v>
      </c>
      <c r="F725" s="41" t="s">
        <v>19577</v>
      </c>
      <c r="G725" s="36"/>
      <c r="H725" s="36"/>
      <c r="I725" s="36" t="s">
        <v>21847</v>
      </c>
      <c r="J725" s="36" t="s">
        <v>21848</v>
      </c>
      <c r="K725" s="36" t="s">
        <v>395</v>
      </c>
      <c r="L725" s="36" t="s">
        <v>395</v>
      </c>
      <c r="M725" s="36" t="s">
        <v>690</v>
      </c>
      <c r="N725" s="36"/>
      <c r="O725" s="3"/>
    </row>
    <row r="726">
      <c r="A726" s="36" t="s">
        <v>21849</v>
      </c>
      <c r="B726" s="40">
        <v>46052.43163194445</v>
      </c>
      <c r="C726" s="36" t="s">
        <v>20065</v>
      </c>
      <c r="D726" s="41" t="s">
        <v>16380</v>
      </c>
      <c r="E726" s="36" t="s">
        <v>19576</v>
      </c>
      <c r="F726" s="41" t="s">
        <v>19577</v>
      </c>
      <c r="G726" s="36"/>
      <c r="H726" s="36"/>
      <c r="I726" s="36" t="s">
        <v>21850</v>
      </c>
      <c r="J726" s="36" t="s">
        <v>21851</v>
      </c>
      <c r="K726" s="36" t="s">
        <v>395</v>
      </c>
      <c r="L726" s="36" t="s">
        <v>395</v>
      </c>
      <c r="M726" s="36" t="s">
        <v>690</v>
      </c>
      <c r="N726" s="36"/>
      <c r="O726" s="3"/>
    </row>
    <row r="727">
      <c r="A727" s="36" t="s">
        <v>21852</v>
      </c>
      <c r="B727" s="40">
        <v>46052.48053240741</v>
      </c>
      <c r="C727" s="36" t="s">
        <v>19576</v>
      </c>
      <c r="D727" s="41" t="s">
        <v>19577</v>
      </c>
      <c r="E727" s="36" t="s">
        <v>20065</v>
      </c>
      <c r="F727" s="41" t="s">
        <v>16380</v>
      </c>
      <c r="G727" s="36"/>
      <c r="H727" s="36"/>
      <c r="I727" s="36" t="s">
        <v>21853</v>
      </c>
      <c r="J727" s="36" t="s">
        <v>21854</v>
      </c>
      <c r="K727" s="36" t="s">
        <v>395</v>
      </c>
      <c r="L727" s="36" t="s">
        <v>395</v>
      </c>
      <c r="M727" s="36" t="s">
        <v>690</v>
      </c>
      <c r="N727" s="36"/>
      <c r="O727" s="3"/>
    </row>
    <row r="728">
      <c r="A728" s="36" t="s">
        <v>21855</v>
      </c>
      <c r="B728" s="40">
        <v>46052.529803240745</v>
      </c>
      <c r="C728" s="36" t="s">
        <v>19576</v>
      </c>
      <c r="D728" s="41" t="s">
        <v>19577</v>
      </c>
      <c r="E728" s="36" t="s">
        <v>20065</v>
      </c>
      <c r="F728" s="41" t="s">
        <v>16380</v>
      </c>
      <c r="G728" s="36"/>
      <c r="H728" s="36"/>
      <c r="I728" s="36" t="s">
        <v>21853</v>
      </c>
      <c r="J728" s="36" t="s">
        <v>21856</v>
      </c>
      <c r="K728" s="36" t="s">
        <v>395</v>
      </c>
      <c r="L728" s="36" t="s">
        <v>395</v>
      </c>
      <c r="M728" s="36" t="s">
        <v>690</v>
      </c>
      <c r="N728" s="36"/>
      <c r="O728" s="3"/>
    </row>
    <row r="729">
      <c r="A729" s="36" t="s">
        <v>21857</v>
      </c>
      <c r="B729" s="40">
        <v>46052.524606481486</v>
      </c>
      <c r="C729" s="36" t="s">
        <v>19576</v>
      </c>
      <c r="D729" s="41" t="s">
        <v>19577</v>
      </c>
      <c r="E729" s="36" t="s">
        <v>20580</v>
      </c>
      <c r="F729" s="41" t="s">
        <v>16202</v>
      </c>
      <c r="G729" s="36"/>
      <c r="H729" s="36"/>
      <c r="I729" s="36" t="s">
        <v>21858</v>
      </c>
      <c r="J729" s="36" t="s">
        <v>21859</v>
      </c>
      <c r="K729" s="36" t="s">
        <v>137</v>
      </c>
      <c r="L729" s="36" t="s">
        <v>137</v>
      </c>
      <c r="M729" s="36" t="s">
        <v>138</v>
      </c>
      <c r="N729" s="36"/>
      <c r="O729" s="3"/>
    </row>
    <row r="730">
      <c r="A730" s="36" t="s">
        <v>21860</v>
      </c>
      <c r="B730" s="40">
        <v>46052.57162037037</v>
      </c>
      <c r="C730" s="36" t="s">
        <v>19576</v>
      </c>
      <c r="D730" s="41" t="s">
        <v>19577</v>
      </c>
      <c r="E730" s="36" t="s">
        <v>20065</v>
      </c>
      <c r="F730" s="41" t="s">
        <v>16380</v>
      </c>
      <c r="G730" s="36"/>
      <c r="H730" s="36"/>
      <c r="I730" s="36" t="s">
        <v>21853</v>
      </c>
      <c r="J730" s="36" t="s">
        <v>21861</v>
      </c>
      <c r="K730" s="36" t="s">
        <v>395</v>
      </c>
      <c r="L730" s="36" t="s">
        <v>395</v>
      </c>
      <c r="M730" s="36" t="s">
        <v>690</v>
      </c>
      <c r="N730" s="36"/>
      <c r="O730" s="3"/>
    </row>
    <row r="731">
      <c r="A731" s="36" t="s">
        <v>21862</v>
      </c>
      <c r="B731" s="40">
        <v>46052.58105324074</v>
      </c>
      <c r="C731" s="36" t="s">
        <v>20065</v>
      </c>
      <c r="D731" s="41" t="s">
        <v>16380</v>
      </c>
      <c r="E731" s="36" t="s">
        <v>20853</v>
      </c>
      <c r="F731" s="41" t="s">
        <v>19577</v>
      </c>
      <c r="G731" s="36"/>
      <c r="H731" s="36"/>
      <c r="I731" s="36" t="s">
        <v>21863</v>
      </c>
      <c r="J731" s="36" t="s">
        <v>21864</v>
      </c>
      <c r="K731" s="36" t="s">
        <v>395</v>
      </c>
      <c r="L731" s="36" t="s">
        <v>395</v>
      </c>
      <c r="M731" s="36" t="s">
        <v>690</v>
      </c>
      <c r="N731" s="36"/>
      <c r="O731" s="3"/>
    </row>
    <row r="732">
      <c r="A732" s="36" t="s">
        <v>21865</v>
      </c>
      <c r="B732" s="40">
        <v>46052.63171296296</v>
      </c>
      <c r="C732" s="36" t="s">
        <v>20756</v>
      </c>
      <c r="D732" s="41" t="s">
        <v>19577</v>
      </c>
      <c r="E732" s="36" t="s">
        <v>20065</v>
      </c>
      <c r="F732" s="41" t="s">
        <v>16380</v>
      </c>
      <c r="G732" s="36" t="s">
        <v>19576</v>
      </c>
      <c r="H732" s="41" t="s">
        <v>19577</v>
      </c>
      <c r="I732" s="36" t="s">
        <v>21866</v>
      </c>
      <c r="J732" s="36" t="s">
        <v>21867</v>
      </c>
      <c r="K732" s="36" t="s">
        <v>395</v>
      </c>
      <c r="L732" s="36" t="s">
        <v>395</v>
      </c>
      <c r="M732" s="36" t="s">
        <v>690</v>
      </c>
      <c r="N732" s="36"/>
      <c r="O732" s="3"/>
    </row>
    <row r="733">
      <c r="A733" s="36" t="s">
        <v>21868</v>
      </c>
      <c r="B733" s="40">
        <v>46052.64703703704</v>
      </c>
      <c r="C733" s="36" t="s">
        <v>19576</v>
      </c>
      <c r="D733" s="41" t="s">
        <v>19577</v>
      </c>
      <c r="E733" s="36" t="s">
        <v>21869</v>
      </c>
      <c r="F733" s="41" t="s">
        <v>21870</v>
      </c>
      <c r="G733" s="36" t="s">
        <v>21871</v>
      </c>
      <c r="H733" s="36" t="s">
        <v>21872</v>
      </c>
      <c r="I733" s="36" t="s">
        <v>21873</v>
      </c>
      <c r="J733" s="36" t="s">
        <v>21874</v>
      </c>
      <c r="K733" s="36" t="s">
        <v>386</v>
      </c>
      <c r="L733" s="36" t="s">
        <v>386</v>
      </c>
      <c r="M733" s="36" t="s">
        <v>584</v>
      </c>
      <c r="N733" s="36"/>
      <c r="O733" s="3"/>
    </row>
    <row r="734">
      <c r="A734" s="36" t="s">
        <v>21875</v>
      </c>
      <c r="B734" s="40">
        <v>46052.660682870366</v>
      </c>
      <c r="C734" s="36" t="s">
        <v>20065</v>
      </c>
      <c r="D734" s="41" t="s">
        <v>16380</v>
      </c>
      <c r="E734" s="36" t="s">
        <v>20865</v>
      </c>
      <c r="F734" s="41" t="s">
        <v>19577</v>
      </c>
      <c r="G734" s="36" t="s">
        <v>19576</v>
      </c>
      <c r="H734" s="41" t="s">
        <v>19577</v>
      </c>
      <c r="I734" s="36" t="s">
        <v>21863</v>
      </c>
      <c r="J734" s="36" t="s">
        <v>21876</v>
      </c>
      <c r="K734" s="36" t="s">
        <v>395</v>
      </c>
      <c r="L734" s="36" t="s">
        <v>395</v>
      </c>
      <c r="M734" s="36" t="s">
        <v>690</v>
      </c>
      <c r="N734" s="36"/>
      <c r="O734" s="3"/>
    </row>
    <row r="735">
      <c r="A735" s="36" t="s">
        <v>21877</v>
      </c>
      <c r="B735" s="40">
        <v>46052.666354166664</v>
      </c>
      <c r="C735" s="36" t="s">
        <v>20756</v>
      </c>
      <c r="D735" s="41" t="s">
        <v>19577</v>
      </c>
      <c r="E735" s="36" t="s">
        <v>20065</v>
      </c>
      <c r="F735" s="41" t="s">
        <v>16380</v>
      </c>
      <c r="G735" s="36" t="s">
        <v>19576</v>
      </c>
      <c r="H735" s="41" t="s">
        <v>19577</v>
      </c>
      <c r="I735" s="36" t="s">
        <v>21866</v>
      </c>
      <c r="J735" s="36" t="s">
        <v>21878</v>
      </c>
      <c r="K735" s="36" t="s">
        <v>395</v>
      </c>
      <c r="L735" s="36" t="s">
        <v>395</v>
      </c>
      <c r="M735" s="36" t="s">
        <v>690</v>
      </c>
      <c r="N735" s="36"/>
      <c r="O735" s="3"/>
    </row>
    <row r="736">
      <c r="A736" s="36" t="s">
        <v>21879</v>
      </c>
      <c r="B736" s="40">
        <v>46052.678888888884</v>
      </c>
      <c r="C736" s="36" t="s">
        <v>21550</v>
      </c>
      <c r="D736" s="41" t="s">
        <v>16363</v>
      </c>
      <c r="E736" s="36" t="s">
        <v>21880</v>
      </c>
      <c r="F736" s="41" t="s">
        <v>19577</v>
      </c>
      <c r="G736" s="36" t="s">
        <v>21487</v>
      </c>
      <c r="H736" s="41" t="s">
        <v>19577</v>
      </c>
      <c r="I736" s="36" t="s">
        <v>21578</v>
      </c>
      <c r="J736" s="36" t="s">
        <v>21881</v>
      </c>
      <c r="K736" s="36" t="s">
        <v>430</v>
      </c>
      <c r="L736" s="36" t="s">
        <v>430</v>
      </c>
      <c r="M736" s="36" t="s">
        <v>529</v>
      </c>
      <c r="N736" s="36"/>
      <c r="O736" s="3"/>
    </row>
    <row r="737">
      <c r="A737" s="36" t="s">
        <v>21882</v>
      </c>
      <c r="B737" s="40">
        <v>46052.68488425926</v>
      </c>
      <c r="C737" s="36" t="s">
        <v>20756</v>
      </c>
      <c r="D737" s="41" t="s">
        <v>19577</v>
      </c>
      <c r="E737" s="36" t="s">
        <v>21550</v>
      </c>
      <c r="F737" s="41" t="s">
        <v>16363</v>
      </c>
      <c r="G737" s="36" t="s">
        <v>20210</v>
      </c>
      <c r="H737" s="41" t="s">
        <v>19577</v>
      </c>
      <c r="I737" s="36" t="s">
        <v>21578</v>
      </c>
      <c r="J737" s="36" t="s">
        <v>21883</v>
      </c>
      <c r="K737" s="36" t="s">
        <v>430</v>
      </c>
      <c r="L737" s="36" t="s">
        <v>430</v>
      </c>
      <c r="M737" s="36" t="s">
        <v>529</v>
      </c>
      <c r="N737" s="36"/>
      <c r="O737" s="3"/>
    </row>
    <row r="738">
      <c r="A738" s="36" t="s">
        <v>21884</v>
      </c>
      <c r="B738" s="40">
        <v>46052.884629629625</v>
      </c>
      <c r="C738" s="36" t="s">
        <v>20373</v>
      </c>
      <c r="D738" s="41" t="s">
        <v>19577</v>
      </c>
      <c r="E738" s="36" t="s">
        <v>19576</v>
      </c>
      <c r="F738" s="41" t="s">
        <v>19577</v>
      </c>
      <c r="G738" s="36" t="s">
        <v>21885</v>
      </c>
      <c r="H738" s="36" t="s">
        <v>19649</v>
      </c>
      <c r="I738" s="36" t="s">
        <v>19639</v>
      </c>
      <c r="J738" s="36" t="s">
        <v>21886</v>
      </c>
      <c r="K738" s="36" t="s">
        <v>182</v>
      </c>
      <c r="L738" s="36" t="s">
        <v>182</v>
      </c>
      <c r="M738" s="36" t="s">
        <v>183</v>
      </c>
      <c r="N738" s="36"/>
      <c r="O738" s="3"/>
    </row>
    <row r="739">
      <c r="A739" s="36" t="s">
        <v>21887</v>
      </c>
      <c r="B739" s="40">
        <v>46052.97083333333</v>
      </c>
      <c r="C739" s="36" t="s">
        <v>19575</v>
      </c>
      <c r="D739" s="41" t="s">
        <v>16162</v>
      </c>
      <c r="E739" s="36" t="s">
        <v>20387</v>
      </c>
      <c r="F739" s="41" t="s">
        <v>19577</v>
      </c>
      <c r="G739" s="36" t="s">
        <v>19584</v>
      </c>
      <c r="H739" s="41" t="s">
        <v>19577</v>
      </c>
      <c r="I739" s="36" t="s">
        <v>19636</v>
      </c>
      <c r="J739" s="36" t="s">
        <v>21888</v>
      </c>
      <c r="K739" s="36" t="s">
        <v>182</v>
      </c>
      <c r="L739" s="36" t="s">
        <v>182</v>
      </c>
      <c r="M739" s="36" t="s">
        <v>183</v>
      </c>
      <c r="N739" s="36"/>
      <c r="O739" s="3"/>
    </row>
    <row r="740">
      <c r="A740" s="36" t="s">
        <v>21889</v>
      </c>
      <c r="B740" s="40">
        <v>46055.30989583333</v>
      </c>
      <c r="C740" s="36" t="s">
        <v>19576</v>
      </c>
      <c r="D740" s="41" t="s">
        <v>19577</v>
      </c>
      <c r="E740" s="36" t="s">
        <v>21890</v>
      </c>
      <c r="F740" s="41" t="s">
        <v>16258</v>
      </c>
      <c r="G740" s="36"/>
      <c r="H740" s="36"/>
      <c r="I740" s="36" t="s">
        <v>21891</v>
      </c>
      <c r="J740" s="36" t="s">
        <v>21892</v>
      </c>
      <c r="K740" s="36" t="s">
        <v>359</v>
      </c>
      <c r="L740" s="36" t="s">
        <v>359</v>
      </c>
      <c r="M740" s="36" t="s">
        <v>360</v>
      </c>
      <c r="N740" s="36"/>
      <c r="O740" s="3"/>
    </row>
    <row r="741">
      <c r="A741" s="36" t="s">
        <v>21893</v>
      </c>
      <c r="B741" s="40">
        <v>46055.30983796297</v>
      </c>
      <c r="C741" s="36" t="s">
        <v>20251</v>
      </c>
      <c r="D741" s="41" t="s">
        <v>16258</v>
      </c>
      <c r="E741" s="36" t="s">
        <v>19576</v>
      </c>
      <c r="F741" s="41" t="s">
        <v>19577</v>
      </c>
      <c r="G741" s="36"/>
      <c r="H741" s="36"/>
      <c r="I741" s="36" t="s">
        <v>21894</v>
      </c>
      <c r="J741" s="36" t="s">
        <v>20249</v>
      </c>
      <c r="K741" s="36" t="s">
        <v>359</v>
      </c>
      <c r="L741" s="36" t="s">
        <v>359</v>
      </c>
      <c r="M741" s="36" t="s">
        <v>360</v>
      </c>
      <c r="N741" s="36"/>
      <c r="O741" s="3"/>
    </row>
    <row r="742">
      <c r="A742" s="36" t="s">
        <v>21895</v>
      </c>
      <c r="B742" s="40">
        <v>46055.31884259259</v>
      </c>
      <c r="C742" s="36" t="s">
        <v>19576</v>
      </c>
      <c r="D742" s="41" t="s">
        <v>19577</v>
      </c>
      <c r="E742" s="36" t="s">
        <v>21896</v>
      </c>
      <c r="F742" s="41" t="s">
        <v>16258</v>
      </c>
      <c r="G742" s="36"/>
      <c r="H742" s="36"/>
      <c r="I742" s="36" t="s">
        <v>21897</v>
      </c>
      <c r="J742" s="36" t="s">
        <v>21892</v>
      </c>
      <c r="K742" s="36" t="s">
        <v>359</v>
      </c>
      <c r="L742" s="36" t="s">
        <v>359</v>
      </c>
      <c r="M742" s="36" t="s">
        <v>360</v>
      </c>
      <c r="N742" s="36"/>
      <c r="O742" s="3"/>
    </row>
    <row r="743">
      <c r="A743" s="36" t="s">
        <v>21898</v>
      </c>
      <c r="B743" s="40">
        <v>46055.3675</v>
      </c>
      <c r="C743" s="36" t="s">
        <v>19576</v>
      </c>
      <c r="D743" s="41" t="s">
        <v>19577</v>
      </c>
      <c r="E743" s="36" t="s">
        <v>257</v>
      </c>
      <c r="F743" s="41" t="s">
        <v>16268</v>
      </c>
      <c r="G743" s="36"/>
      <c r="H743" s="36"/>
      <c r="I743" s="36" t="s">
        <v>21899</v>
      </c>
      <c r="J743" s="36" t="s">
        <v>21892</v>
      </c>
      <c r="K743" s="36" t="s">
        <v>362</v>
      </c>
      <c r="L743" s="36" t="s">
        <v>362</v>
      </c>
      <c r="M743" s="36" t="s">
        <v>553</v>
      </c>
      <c r="N743" s="36"/>
      <c r="O743" s="3"/>
    </row>
    <row r="744">
      <c r="A744" s="36" t="s">
        <v>21900</v>
      </c>
      <c r="B744" s="40">
        <v>46055.367476851854</v>
      </c>
      <c r="C744" s="36" t="s">
        <v>20366</v>
      </c>
      <c r="D744" s="41" t="s">
        <v>16268</v>
      </c>
      <c r="E744" s="36" t="s">
        <v>21901</v>
      </c>
      <c r="F744" s="36" t="s">
        <v>20375</v>
      </c>
      <c r="G744" s="36"/>
      <c r="H744" s="36"/>
      <c r="I744" s="36" t="s">
        <v>14585</v>
      </c>
      <c r="J744" s="36" t="s">
        <v>21902</v>
      </c>
      <c r="K744" s="36" t="s">
        <v>362</v>
      </c>
      <c r="L744" s="36" t="s">
        <v>362</v>
      </c>
      <c r="M744" s="36" t="s">
        <v>553</v>
      </c>
      <c r="N744" s="36"/>
      <c r="O744" s="3"/>
    </row>
    <row r="745">
      <c r="A745" s="36" t="s">
        <v>21903</v>
      </c>
      <c r="B745" s="40">
        <v>46055.38565972222</v>
      </c>
      <c r="C745" s="36" t="s">
        <v>20373</v>
      </c>
      <c r="D745" s="41" t="s">
        <v>19577</v>
      </c>
      <c r="E745" s="36" t="s">
        <v>19575</v>
      </c>
      <c r="F745" s="41" t="s">
        <v>16162</v>
      </c>
      <c r="G745" s="36" t="s">
        <v>19622</v>
      </c>
      <c r="H745" s="41" t="s">
        <v>19577</v>
      </c>
      <c r="I745" s="36" t="s">
        <v>19639</v>
      </c>
      <c r="J745" s="36" t="s">
        <v>21904</v>
      </c>
      <c r="K745" s="36" t="s">
        <v>182</v>
      </c>
      <c r="L745" s="36" t="s">
        <v>182</v>
      </c>
      <c r="M745" s="36" t="s">
        <v>183</v>
      </c>
      <c r="N745" s="36"/>
      <c r="O745" s="3"/>
    </row>
    <row r="746">
      <c r="A746" s="36" t="s">
        <v>21905</v>
      </c>
      <c r="B746" s="40">
        <v>46055.38618055556</v>
      </c>
      <c r="C746" s="36" t="s">
        <v>19576</v>
      </c>
      <c r="D746" s="41" t="s">
        <v>19577</v>
      </c>
      <c r="E746" s="36" t="s">
        <v>21906</v>
      </c>
      <c r="F746" s="41" t="s">
        <v>16306</v>
      </c>
      <c r="G746" s="36"/>
      <c r="H746" s="36"/>
      <c r="I746" s="36" t="s">
        <v>21907</v>
      </c>
      <c r="J746" s="36" t="s">
        <v>21892</v>
      </c>
      <c r="K746" s="36" t="s">
        <v>386</v>
      </c>
      <c r="L746" s="36" t="s">
        <v>386</v>
      </c>
      <c r="M746" s="36" t="s">
        <v>584</v>
      </c>
      <c r="N746" s="36"/>
      <c r="O746" s="3"/>
    </row>
    <row r="747">
      <c r="A747" s="36" t="s">
        <v>21908</v>
      </c>
      <c r="B747" s="40">
        <v>46055.38353009259</v>
      </c>
      <c r="C747" s="36" t="s">
        <v>21909</v>
      </c>
      <c r="D747" s="41" t="s">
        <v>21870</v>
      </c>
      <c r="E747" s="36" t="s">
        <v>21910</v>
      </c>
      <c r="F747" s="36" t="s">
        <v>21911</v>
      </c>
      <c r="G747" s="36" t="s">
        <v>21912</v>
      </c>
      <c r="H747" s="36" t="s">
        <v>21872</v>
      </c>
      <c r="I747" s="36" t="s">
        <v>21913</v>
      </c>
      <c r="J747" s="36" t="s">
        <v>21914</v>
      </c>
      <c r="K747" s="36" t="s">
        <v>386</v>
      </c>
      <c r="L747" s="36" t="s">
        <v>386</v>
      </c>
      <c r="M747" s="36" t="s">
        <v>584</v>
      </c>
      <c r="N747" s="36"/>
      <c r="O747" s="3"/>
    </row>
    <row r="748">
      <c r="A748" s="36" t="s">
        <v>21915</v>
      </c>
      <c r="B748" s="40">
        <v>46055.39215277778</v>
      </c>
      <c r="C748" s="36" t="s">
        <v>21916</v>
      </c>
      <c r="D748" s="41" t="s">
        <v>21870</v>
      </c>
      <c r="E748" s="36" t="s">
        <v>21917</v>
      </c>
      <c r="F748" s="36" t="s">
        <v>21918</v>
      </c>
      <c r="G748" s="36" t="s">
        <v>21912</v>
      </c>
      <c r="H748" s="36" t="s">
        <v>21872</v>
      </c>
      <c r="I748" s="36" t="s">
        <v>21913</v>
      </c>
      <c r="J748" s="36" t="s">
        <v>21919</v>
      </c>
      <c r="K748" s="36" t="s">
        <v>386</v>
      </c>
      <c r="L748" s="36" t="s">
        <v>386</v>
      </c>
      <c r="M748" s="36" t="s">
        <v>584</v>
      </c>
      <c r="N748" s="36"/>
      <c r="O748" s="3"/>
    </row>
    <row r="749">
      <c r="A749" s="36" t="s">
        <v>21920</v>
      </c>
      <c r="B749" s="40">
        <v>46055.393796296295</v>
      </c>
      <c r="C749" s="36" t="s">
        <v>21909</v>
      </c>
      <c r="D749" s="41" t="s">
        <v>21870</v>
      </c>
      <c r="E749" s="36" t="s">
        <v>21921</v>
      </c>
      <c r="F749" s="36" t="s">
        <v>21918</v>
      </c>
      <c r="G749" s="36" t="s">
        <v>21912</v>
      </c>
      <c r="H749" s="36" t="s">
        <v>21872</v>
      </c>
      <c r="I749" s="36" t="s">
        <v>21913</v>
      </c>
      <c r="J749" s="36" t="s">
        <v>21922</v>
      </c>
      <c r="K749" s="36" t="s">
        <v>386</v>
      </c>
      <c r="L749" s="36" t="s">
        <v>386</v>
      </c>
      <c r="M749" s="36" t="s">
        <v>584</v>
      </c>
      <c r="N749" s="36"/>
      <c r="O749" s="3"/>
    </row>
    <row r="750">
      <c r="A750" s="36" t="s">
        <v>21923</v>
      </c>
      <c r="B750" s="40">
        <v>46055.41517361111</v>
      </c>
      <c r="C750" s="36" t="s">
        <v>19576</v>
      </c>
      <c r="D750" s="41" t="s">
        <v>19577</v>
      </c>
      <c r="E750" s="36" t="s">
        <v>149</v>
      </c>
      <c r="F750" s="41" t="s">
        <v>16230</v>
      </c>
      <c r="G750" s="36"/>
      <c r="H750" s="36"/>
      <c r="I750" s="36" t="s">
        <v>21924</v>
      </c>
      <c r="J750" s="36" t="s">
        <v>21892</v>
      </c>
      <c r="K750" s="36" t="s">
        <v>143</v>
      </c>
      <c r="L750" s="36" t="s">
        <v>143</v>
      </c>
      <c r="M750" s="36" t="s">
        <v>144</v>
      </c>
      <c r="N750" s="36"/>
      <c r="O750" s="3"/>
    </row>
    <row r="751">
      <c r="A751" s="36" t="s">
        <v>21925</v>
      </c>
      <c r="B751" s="40">
        <v>46055.41315972222</v>
      </c>
      <c r="C751" s="36" t="s">
        <v>19576</v>
      </c>
      <c r="D751" s="41" t="s">
        <v>19577</v>
      </c>
      <c r="E751" s="36" t="s">
        <v>20366</v>
      </c>
      <c r="F751" s="41" t="s">
        <v>16268</v>
      </c>
      <c r="G751" s="36" t="s">
        <v>14401</v>
      </c>
      <c r="H751" s="41" t="s">
        <v>19577</v>
      </c>
      <c r="I751" s="36" t="s">
        <v>21926</v>
      </c>
      <c r="J751" s="36" t="s">
        <v>21927</v>
      </c>
      <c r="K751" s="36" t="s">
        <v>362</v>
      </c>
      <c r="L751" s="36" t="s">
        <v>362</v>
      </c>
      <c r="M751" s="36" t="s">
        <v>553</v>
      </c>
      <c r="N751" s="36"/>
      <c r="O751" s="3"/>
    </row>
    <row r="752">
      <c r="A752" s="36" t="s">
        <v>21928</v>
      </c>
      <c r="B752" s="40">
        <v>46055.53113425926</v>
      </c>
      <c r="C752" s="36" t="s">
        <v>20373</v>
      </c>
      <c r="D752" s="41" t="s">
        <v>19577</v>
      </c>
      <c r="E752" s="36" t="s">
        <v>21929</v>
      </c>
      <c r="F752" s="41" t="s">
        <v>16162</v>
      </c>
      <c r="G752" s="36" t="s">
        <v>21930</v>
      </c>
      <c r="H752" s="36" t="s">
        <v>19649</v>
      </c>
      <c r="I752" s="36" t="s">
        <v>21931</v>
      </c>
      <c r="J752" s="36" t="s">
        <v>21932</v>
      </c>
      <c r="K752" s="36" t="s">
        <v>182</v>
      </c>
      <c r="L752" s="36" t="s">
        <v>182</v>
      </c>
      <c r="M752" s="36" t="s">
        <v>183</v>
      </c>
      <c r="N752" s="36"/>
      <c r="O752" s="3"/>
    </row>
    <row r="753">
      <c r="A753" s="36" t="s">
        <v>21933</v>
      </c>
      <c r="B753" s="40">
        <v>46055.53157407408</v>
      </c>
      <c r="C753" s="36" t="s">
        <v>19685</v>
      </c>
      <c r="D753" s="41" t="s">
        <v>19577</v>
      </c>
      <c r="E753" s="36" t="s">
        <v>21934</v>
      </c>
      <c r="F753" s="41" t="s">
        <v>16278</v>
      </c>
      <c r="G753" s="36" t="s">
        <v>21935</v>
      </c>
      <c r="H753" s="36" t="s">
        <v>20549</v>
      </c>
      <c r="I753" s="36" t="s">
        <v>21936</v>
      </c>
      <c r="J753" s="36" t="s">
        <v>21937</v>
      </c>
      <c r="K753" s="36" t="s">
        <v>365</v>
      </c>
      <c r="L753" s="36" t="s">
        <v>365</v>
      </c>
      <c r="M753" s="36" t="s">
        <v>366</v>
      </c>
      <c r="N753" s="36"/>
      <c r="O753" s="3"/>
    </row>
    <row r="754">
      <c r="A754" s="36" t="s">
        <v>21938</v>
      </c>
      <c r="B754" s="40">
        <v>46055.651446759264</v>
      </c>
      <c r="C754" s="36" t="s">
        <v>19576</v>
      </c>
      <c r="D754" s="41" t="s">
        <v>19577</v>
      </c>
      <c r="E754" s="36" t="s">
        <v>21939</v>
      </c>
      <c r="F754" s="41" t="s">
        <v>16380</v>
      </c>
      <c r="G754" s="36"/>
      <c r="H754" s="36"/>
      <c r="I754" s="36" t="s">
        <v>21940</v>
      </c>
      <c r="J754" s="36" t="s">
        <v>21892</v>
      </c>
      <c r="K754" s="36" t="s">
        <v>395</v>
      </c>
      <c r="L754" s="36" t="s">
        <v>395</v>
      </c>
      <c r="M754" s="36" t="s">
        <v>690</v>
      </c>
      <c r="N754" s="36"/>
      <c r="O754" s="3"/>
    </row>
    <row r="755">
      <c r="A755" s="36" t="s">
        <v>21941</v>
      </c>
      <c r="B755" s="40">
        <v>46055.650185185186</v>
      </c>
      <c r="C755" s="36" t="s">
        <v>20065</v>
      </c>
      <c r="D755" s="41" t="s">
        <v>16380</v>
      </c>
      <c r="E755" s="36" t="s">
        <v>19576</v>
      </c>
      <c r="F755" s="41" t="s">
        <v>19577</v>
      </c>
      <c r="G755" s="36"/>
      <c r="H755" s="36"/>
      <c r="I755" s="36" t="s">
        <v>21942</v>
      </c>
      <c r="J755" s="36" t="s">
        <v>21943</v>
      </c>
      <c r="K755" s="36" t="s">
        <v>395</v>
      </c>
      <c r="L755" s="36" t="s">
        <v>395</v>
      </c>
      <c r="M755" s="36" t="s">
        <v>690</v>
      </c>
      <c r="N755" s="36"/>
      <c r="O755" s="3"/>
    </row>
    <row r="756">
      <c r="A756" s="36" t="s">
        <v>21944</v>
      </c>
      <c r="B756" s="40">
        <v>46055.7278125</v>
      </c>
      <c r="C756" s="36" t="s">
        <v>19576</v>
      </c>
      <c r="D756" s="41" t="s">
        <v>19577</v>
      </c>
      <c r="E756" s="36" t="s">
        <v>21945</v>
      </c>
      <c r="F756" s="41" t="s">
        <v>16268</v>
      </c>
      <c r="G756" s="36"/>
      <c r="H756" s="36"/>
      <c r="I756" s="36" t="s">
        <v>21946</v>
      </c>
      <c r="J756" s="36" t="s">
        <v>21892</v>
      </c>
      <c r="K756" s="36" t="s">
        <v>362</v>
      </c>
      <c r="L756" s="36" t="s">
        <v>362</v>
      </c>
      <c r="M756" s="36" t="s">
        <v>553</v>
      </c>
      <c r="N756" s="36"/>
      <c r="O756" s="3"/>
    </row>
    <row r="757">
      <c r="A757" s="36" t="s">
        <v>21947</v>
      </c>
      <c r="B757" s="40">
        <v>46055.72765046296</v>
      </c>
      <c r="C757" s="36" t="s">
        <v>20403</v>
      </c>
      <c r="D757" s="41" t="s">
        <v>16268</v>
      </c>
      <c r="E757" s="36" t="s">
        <v>19576</v>
      </c>
      <c r="F757" s="41" t="s">
        <v>19577</v>
      </c>
      <c r="G757" s="36" t="s">
        <v>20362</v>
      </c>
      <c r="H757" s="41" t="s">
        <v>16268</v>
      </c>
      <c r="I757" s="36" t="s">
        <v>20404</v>
      </c>
      <c r="J757" s="36" t="s">
        <v>21948</v>
      </c>
      <c r="K757" s="36" t="s">
        <v>362</v>
      </c>
      <c r="L757" s="36" t="s">
        <v>362</v>
      </c>
      <c r="M757" s="36" t="s">
        <v>553</v>
      </c>
      <c r="N757" s="36"/>
      <c r="O757" s="3"/>
    </row>
    <row r="758">
      <c r="A758" s="36" t="s">
        <v>21949</v>
      </c>
      <c r="B758" s="40">
        <v>46055.802500000005</v>
      </c>
      <c r="C758" s="36" t="s">
        <v>19576</v>
      </c>
      <c r="D758" s="41" t="s">
        <v>19577</v>
      </c>
      <c r="E758" s="36" t="s">
        <v>21950</v>
      </c>
      <c r="F758" s="41" t="s">
        <v>16162</v>
      </c>
      <c r="G758" s="36" t="s">
        <v>21951</v>
      </c>
      <c r="H758" s="36" t="s">
        <v>19649</v>
      </c>
      <c r="I758" s="36" t="s">
        <v>21931</v>
      </c>
      <c r="J758" s="36" t="s">
        <v>21952</v>
      </c>
      <c r="K758" s="36" t="s">
        <v>182</v>
      </c>
      <c r="L758" s="36" t="s">
        <v>182</v>
      </c>
      <c r="M758" s="36" t="s">
        <v>183</v>
      </c>
      <c r="N758" s="36"/>
      <c r="O758" s="3"/>
    </row>
    <row r="759">
      <c r="A759" s="36" t="s">
        <v>21953</v>
      </c>
      <c r="B759" s="40">
        <v>46055.81240740741</v>
      </c>
      <c r="C759" s="36" t="s">
        <v>19576</v>
      </c>
      <c r="D759" s="41" t="s">
        <v>19577</v>
      </c>
      <c r="E759" s="36" t="s">
        <v>20403</v>
      </c>
      <c r="F759" s="41" t="s">
        <v>16268</v>
      </c>
      <c r="G759" s="36" t="s">
        <v>20362</v>
      </c>
      <c r="H759" s="41" t="s">
        <v>16268</v>
      </c>
      <c r="I759" s="36" t="s">
        <v>20404</v>
      </c>
      <c r="J759" s="36" t="s">
        <v>21954</v>
      </c>
      <c r="K759" s="36" t="s">
        <v>362</v>
      </c>
      <c r="L759" s="36" t="s">
        <v>362</v>
      </c>
      <c r="M759" s="36" t="s">
        <v>553</v>
      </c>
      <c r="N759" s="36"/>
      <c r="O759" s="3"/>
    </row>
    <row r="760">
      <c r="A760" s="36" t="s">
        <v>21955</v>
      </c>
      <c r="B760" s="40">
        <v>46055.82480324074</v>
      </c>
      <c r="C760" s="36" t="s">
        <v>19576</v>
      </c>
      <c r="D760" s="41" t="s">
        <v>19577</v>
      </c>
      <c r="E760" s="36" t="s">
        <v>20403</v>
      </c>
      <c r="F760" s="41" t="s">
        <v>16268</v>
      </c>
      <c r="G760" s="36" t="s">
        <v>21956</v>
      </c>
      <c r="H760" s="41" t="s">
        <v>16268</v>
      </c>
      <c r="I760" s="36" t="s">
        <v>20404</v>
      </c>
      <c r="J760" s="36" t="s">
        <v>21957</v>
      </c>
      <c r="K760" s="36" t="s">
        <v>362</v>
      </c>
      <c r="L760" s="36" t="s">
        <v>362</v>
      </c>
      <c r="M760" s="36" t="s">
        <v>553</v>
      </c>
      <c r="N760" s="36"/>
      <c r="O760" s="3"/>
    </row>
    <row r="761">
      <c r="A761" s="36" t="s">
        <v>21958</v>
      </c>
      <c r="B761" s="40">
        <v>46055.825578703705</v>
      </c>
      <c r="C761" s="36" t="s">
        <v>19576</v>
      </c>
      <c r="D761" s="41" t="s">
        <v>19577</v>
      </c>
      <c r="E761" s="36" t="s">
        <v>20403</v>
      </c>
      <c r="F761" s="41" t="s">
        <v>16268</v>
      </c>
      <c r="G761" s="36" t="s">
        <v>21956</v>
      </c>
      <c r="H761" s="41" t="s">
        <v>16268</v>
      </c>
      <c r="I761" s="36" t="s">
        <v>20404</v>
      </c>
      <c r="J761" s="36" t="s">
        <v>21957</v>
      </c>
      <c r="K761" s="36" t="s">
        <v>362</v>
      </c>
      <c r="L761" s="36" t="s">
        <v>362</v>
      </c>
      <c r="M761" s="36" t="s">
        <v>553</v>
      </c>
      <c r="N761" s="36"/>
      <c r="O761" s="3"/>
    </row>
    <row r="762">
      <c r="A762" s="36" t="s">
        <v>21959</v>
      </c>
      <c r="B762" s="40">
        <v>46055.928495370375</v>
      </c>
      <c r="C762" s="36" t="s">
        <v>19576</v>
      </c>
      <c r="D762" s="41" t="s">
        <v>19577</v>
      </c>
      <c r="E762" s="36" t="s">
        <v>20403</v>
      </c>
      <c r="F762" s="41" t="s">
        <v>16268</v>
      </c>
      <c r="G762" s="36" t="s">
        <v>21956</v>
      </c>
      <c r="H762" s="41" t="s">
        <v>16268</v>
      </c>
      <c r="I762" s="36" t="s">
        <v>20404</v>
      </c>
      <c r="J762" s="36" t="s">
        <v>21960</v>
      </c>
      <c r="K762" s="36" t="s">
        <v>362</v>
      </c>
      <c r="L762" s="36" t="s">
        <v>362</v>
      </c>
      <c r="M762" s="36" t="s">
        <v>553</v>
      </c>
      <c r="N762" s="36"/>
      <c r="O762" s="3"/>
    </row>
    <row r="763">
      <c r="A763" s="36" t="s">
        <v>21961</v>
      </c>
      <c r="B763" s="40">
        <v>46056.25</v>
      </c>
      <c r="C763" s="36" t="s">
        <v>19576</v>
      </c>
      <c r="D763" s="41" t="s">
        <v>19577</v>
      </c>
      <c r="E763" s="36" t="s">
        <v>20403</v>
      </c>
      <c r="F763" s="41" t="s">
        <v>16268</v>
      </c>
      <c r="G763" s="36" t="s">
        <v>21956</v>
      </c>
      <c r="H763" s="41" t="s">
        <v>16268</v>
      </c>
      <c r="I763" s="36" t="s">
        <v>20404</v>
      </c>
      <c r="J763" s="36" t="s">
        <v>21962</v>
      </c>
      <c r="K763" s="36" t="s">
        <v>362</v>
      </c>
      <c r="L763" s="36" t="s">
        <v>362</v>
      </c>
      <c r="M763" s="36" t="s">
        <v>553</v>
      </c>
      <c r="N763" s="36"/>
      <c r="O763" s="3"/>
    </row>
    <row r="764">
      <c r="A764" s="36" t="s">
        <v>21963</v>
      </c>
      <c r="B764" s="40">
        <v>46056.381018518514</v>
      </c>
      <c r="C764" s="36" t="s">
        <v>20635</v>
      </c>
      <c r="D764" s="41" t="s">
        <v>19577</v>
      </c>
      <c r="E764" s="36" t="s">
        <v>16277</v>
      </c>
      <c r="F764" s="41" t="s">
        <v>16278</v>
      </c>
      <c r="G764" s="36" t="s">
        <v>20644</v>
      </c>
      <c r="H764" s="36" t="s">
        <v>20595</v>
      </c>
      <c r="I764" s="36" t="s">
        <v>20632</v>
      </c>
      <c r="J764" s="36" t="s">
        <v>21964</v>
      </c>
      <c r="K764" s="36" t="s">
        <v>365</v>
      </c>
      <c r="L764" s="36" t="s">
        <v>365</v>
      </c>
      <c r="M764" s="36" t="s">
        <v>366</v>
      </c>
      <c r="N764" s="36"/>
      <c r="O764" s="3"/>
    </row>
    <row r="765">
      <c r="A765" s="36" t="s">
        <v>21965</v>
      </c>
      <c r="B765" s="40">
        <v>46056.40329861111</v>
      </c>
      <c r="C765" s="36" t="s">
        <v>21202</v>
      </c>
      <c r="D765" s="41" t="s">
        <v>16148</v>
      </c>
      <c r="E765" s="36" t="s">
        <v>19576</v>
      </c>
      <c r="F765" s="41" t="s">
        <v>19577</v>
      </c>
      <c r="G765" s="36" t="s">
        <v>19955</v>
      </c>
      <c r="H765" s="41" t="s">
        <v>19577</v>
      </c>
      <c r="I765" s="36" t="s">
        <v>21310</v>
      </c>
      <c r="J765" s="36" t="s">
        <v>21966</v>
      </c>
      <c r="K765" s="36" t="s">
        <v>415</v>
      </c>
      <c r="L765" s="36" t="s">
        <v>415</v>
      </c>
      <c r="M765" s="36" t="s">
        <v>748</v>
      </c>
      <c r="N765" s="36"/>
      <c r="O765" s="3"/>
    </row>
    <row r="766">
      <c r="A766" s="36" t="s">
        <v>21967</v>
      </c>
      <c r="B766" s="40">
        <v>46056.41354166667</v>
      </c>
      <c r="C766" s="36" t="s">
        <v>19576</v>
      </c>
      <c r="D766" s="41" t="s">
        <v>19577</v>
      </c>
      <c r="E766" s="36" t="s">
        <v>21202</v>
      </c>
      <c r="F766" s="41" t="s">
        <v>16148</v>
      </c>
      <c r="G766" s="36" t="s">
        <v>19955</v>
      </c>
      <c r="H766" s="41" t="s">
        <v>19577</v>
      </c>
      <c r="I766" s="36" t="s">
        <v>21968</v>
      </c>
      <c r="J766" s="36" t="s">
        <v>21969</v>
      </c>
      <c r="K766" s="36" t="s">
        <v>415</v>
      </c>
      <c r="L766" s="36" t="s">
        <v>415</v>
      </c>
      <c r="M766" s="36" t="s">
        <v>748</v>
      </c>
      <c r="N766" s="36"/>
      <c r="O766" s="3"/>
    </row>
    <row r="767">
      <c r="A767" s="36" t="s">
        <v>21970</v>
      </c>
      <c r="B767" s="40">
        <v>46056.43266203704</v>
      </c>
      <c r="C767" s="36" t="s">
        <v>20403</v>
      </c>
      <c r="D767" s="41" t="s">
        <v>16268</v>
      </c>
      <c r="E767" s="36" t="s">
        <v>19576</v>
      </c>
      <c r="F767" s="41" t="s">
        <v>19577</v>
      </c>
      <c r="G767" s="36"/>
      <c r="H767" s="36"/>
      <c r="I767" s="36" t="s">
        <v>20404</v>
      </c>
      <c r="J767" s="36" t="s">
        <v>21971</v>
      </c>
      <c r="K767" s="36" t="s">
        <v>362</v>
      </c>
      <c r="L767" s="36" t="s">
        <v>362</v>
      </c>
      <c r="M767" s="36" t="s">
        <v>553</v>
      </c>
      <c r="N767" s="36"/>
      <c r="O767" s="3"/>
    </row>
    <row r="768">
      <c r="A768" s="36" t="s">
        <v>21972</v>
      </c>
      <c r="B768" s="40">
        <v>46056.4399537037</v>
      </c>
      <c r="C768" s="36" t="s">
        <v>20366</v>
      </c>
      <c r="D768" s="41" t="s">
        <v>16268</v>
      </c>
      <c r="E768" s="36" t="s">
        <v>14684</v>
      </c>
      <c r="F768" s="41" t="s">
        <v>19577</v>
      </c>
      <c r="G768" s="36"/>
      <c r="H768" s="36"/>
      <c r="I768" s="36" t="s">
        <v>21973</v>
      </c>
      <c r="J768" s="36" t="s">
        <v>21974</v>
      </c>
      <c r="K768" s="36" t="s">
        <v>362</v>
      </c>
      <c r="L768" s="36" t="s">
        <v>362</v>
      </c>
      <c r="M768" s="36" t="s">
        <v>553</v>
      </c>
      <c r="N768" s="36"/>
      <c r="O768" s="3"/>
    </row>
    <row r="769">
      <c r="A769" s="36" t="s">
        <v>21975</v>
      </c>
      <c r="B769" s="40">
        <v>46056.44372685185</v>
      </c>
      <c r="C769" s="36" t="s">
        <v>19576</v>
      </c>
      <c r="D769" s="41" t="s">
        <v>19577</v>
      </c>
      <c r="E769" s="36" t="s">
        <v>20403</v>
      </c>
      <c r="F769" s="41" t="s">
        <v>16268</v>
      </c>
      <c r="G769" s="36"/>
      <c r="H769" s="36"/>
      <c r="I769" s="36" t="s">
        <v>20404</v>
      </c>
      <c r="J769" s="36" t="s">
        <v>21976</v>
      </c>
      <c r="K769" s="36" t="s">
        <v>362</v>
      </c>
      <c r="L769" s="36" t="s">
        <v>362</v>
      </c>
      <c r="M769" s="36" t="s">
        <v>553</v>
      </c>
      <c r="N769" s="36"/>
      <c r="O769" s="3"/>
    </row>
    <row r="770">
      <c r="A770" s="36" t="s">
        <v>21977</v>
      </c>
      <c r="B770" s="40">
        <v>46056.474074074074</v>
      </c>
      <c r="C770" s="36" t="s">
        <v>19576</v>
      </c>
      <c r="D770" s="41" t="s">
        <v>19577</v>
      </c>
      <c r="E770" s="36" t="s">
        <v>21950</v>
      </c>
      <c r="F770" s="41" t="s">
        <v>16162</v>
      </c>
      <c r="G770" s="36" t="s">
        <v>21978</v>
      </c>
      <c r="H770" s="36" t="s">
        <v>19649</v>
      </c>
      <c r="I770" s="36" t="s">
        <v>21931</v>
      </c>
      <c r="J770" s="36" t="s">
        <v>21979</v>
      </c>
      <c r="K770" s="36" t="s">
        <v>182</v>
      </c>
      <c r="L770" s="36" t="s">
        <v>182</v>
      </c>
      <c r="M770" s="36" t="s">
        <v>183</v>
      </c>
      <c r="N770" s="36"/>
      <c r="O770" s="3"/>
    </row>
    <row r="771">
      <c r="A771" s="36" t="s">
        <v>21980</v>
      </c>
      <c r="B771" s="40">
        <v>46056.51121527777</v>
      </c>
      <c r="C771" s="36" t="s">
        <v>19576</v>
      </c>
      <c r="D771" s="41" t="s">
        <v>19577</v>
      </c>
      <c r="E771" s="36" t="s">
        <v>21950</v>
      </c>
      <c r="F771" s="41" t="s">
        <v>16162</v>
      </c>
      <c r="G771" s="36" t="s">
        <v>21978</v>
      </c>
      <c r="H771" s="36" t="s">
        <v>19649</v>
      </c>
      <c r="I771" s="36" t="s">
        <v>21931</v>
      </c>
      <c r="J771" s="36" t="s">
        <v>21981</v>
      </c>
      <c r="K771" s="36" t="s">
        <v>182</v>
      </c>
      <c r="L771" s="36" t="s">
        <v>182</v>
      </c>
      <c r="M771" s="36" t="s">
        <v>183</v>
      </c>
      <c r="N771" s="36"/>
      <c r="O771" s="3"/>
    </row>
    <row r="772">
      <c r="A772" s="36" t="s">
        <v>21982</v>
      </c>
      <c r="B772" s="40">
        <v>46056.51170138889</v>
      </c>
      <c r="C772" s="36" t="s">
        <v>19715</v>
      </c>
      <c r="D772" s="41" t="s">
        <v>19577</v>
      </c>
      <c r="E772" s="36" t="s">
        <v>14684</v>
      </c>
      <c r="F772" s="41" t="s">
        <v>19577</v>
      </c>
      <c r="G772" s="36" t="s">
        <v>21983</v>
      </c>
      <c r="H772" s="36" t="s">
        <v>19649</v>
      </c>
      <c r="I772" s="36" t="s">
        <v>21984</v>
      </c>
      <c r="J772" s="36" t="s">
        <v>21985</v>
      </c>
      <c r="K772" s="36" t="s">
        <v>182</v>
      </c>
      <c r="L772" s="36" t="s">
        <v>182</v>
      </c>
      <c r="M772" s="36" t="s">
        <v>183</v>
      </c>
      <c r="N772" s="36"/>
      <c r="O772" s="3"/>
    </row>
    <row r="773">
      <c r="A773" s="36" t="s">
        <v>21986</v>
      </c>
      <c r="B773" s="40">
        <v>46056.54375</v>
      </c>
      <c r="C773" s="36" t="s">
        <v>19576</v>
      </c>
      <c r="D773" s="41" t="s">
        <v>19577</v>
      </c>
      <c r="E773" s="36" t="s">
        <v>21987</v>
      </c>
      <c r="F773" s="36" t="s">
        <v>21988</v>
      </c>
      <c r="G773" s="36"/>
      <c r="H773" s="36"/>
      <c r="I773" s="36" t="s">
        <v>14490</v>
      </c>
      <c r="J773" s="36" t="s">
        <v>21989</v>
      </c>
      <c r="K773" s="36" t="s">
        <v>163</v>
      </c>
      <c r="L773" s="36" t="s">
        <v>163</v>
      </c>
      <c r="M773" s="36" t="s">
        <v>164</v>
      </c>
      <c r="N773" s="36"/>
      <c r="O773" s="3"/>
    </row>
    <row r="774">
      <c r="A774" s="36" t="s">
        <v>21990</v>
      </c>
      <c r="B774" s="40">
        <v>46056.56421296296</v>
      </c>
      <c r="C774" s="36" t="s">
        <v>19576</v>
      </c>
      <c r="D774" s="41" t="s">
        <v>19577</v>
      </c>
      <c r="E774" s="36" t="s">
        <v>19950</v>
      </c>
      <c r="F774" s="41" t="s">
        <v>16230</v>
      </c>
      <c r="G774" s="36"/>
      <c r="H774" s="36"/>
      <c r="I774" s="36"/>
      <c r="J774" s="36" t="s">
        <v>21583</v>
      </c>
      <c r="K774" s="36" t="s">
        <v>143</v>
      </c>
      <c r="L774" s="36" t="s">
        <v>143</v>
      </c>
      <c r="M774" s="36" t="s">
        <v>144</v>
      </c>
      <c r="N774" s="36"/>
      <c r="O774" s="3"/>
    </row>
    <row r="775">
      <c r="A775" s="36" t="s">
        <v>21991</v>
      </c>
      <c r="B775" s="40">
        <v>46056.58619212963</v>
      </c>
      <c r="C775" s="36" t="s">
        <v>19576</v>
      </c>
      <c r="D775" s="41" t="s">
        <v>19577</v>
      </c>
      <c r="E775" s="36" t="s">
        <v>20058</v>
      </c>
      <c r="F775" s="41" t="s">
        <v>16239</v>
      </c>
      <c r="G775" s="36"/>
      <c r="H775" s="36"/>
      <c r="I775" s="36" t="s">
        <v>21992</v>
      </c>
      <c r="J775" s="36" t="s">
        <v>21993</v>
      </c>
      <c r="K775" s="36" t="s">
        <v>188</v>
      </c>
      <c r="L775" s="36" t="s">
        <v>188</v>
      </c>
      <c r="M775" s="36" t="s">
        <v>189</v>
      </c>
      <c r="N775" s="36"/>
      <c r="O775" s="3"/>
    </row>
    <row r="776">
      <c r="A776" s="36" t="s">
        <v>21994</v>
      </c>
      <c r="B776" s="40">
        <v>46056.662766203706</v>
      </c>
      <c r="C776" s="36" t="s">
        <v>20580</v>
      </c>
      <c r="D776" s="41" t="s">
        <v>16202</v>
      </c>
      <c r="E776" s="36" t="s">
        <v>19576</v>
      </c>
      <c r="F776" s="41" t="s">
        <v>19577</v>
      </c>
      <c r="G776" s="36"/>
      <c r="H776" s="36"/>
      <c r="I776" s="36" t="s">
        <v>21592</v>
      </c>
      <c r="J776" s="36" t="s">
        <v>21995</v>
      </c>
      <c r="K776" s="36" t="s">
        <v>137</v>
      </c>
      <c r="L776" s="36" t="s">
        <v>137</v>
      </c>
      <c r="M776" s="36" t="s">
        <v>138</v>
      </c>
      <c r="N776" s="36"/>
      <c r="O776" s="3"/>
    </row>
    <row r="777">
      <c r="A777" s="36" t="s">
        <v>21996</v>
      </c>
      <c r="B777" s="40">
        <v>46056.66663194445</v>
      </c>
      <c r="C777" s="36" t="s">
        <v>19576</v>
      </c>
      <c r="D777" s="41" t="s">
        <v>19577</v>
      </c>
      <c r="E777" s="36" t="s">
        <v>20580</v>
      </c>
      <c r="F777" s="41" t="s">
        <v>16202</v>
      </c>
      <c r="G777" s="36"/>
      <c r="H777" s="36"/>
      <c r="I777" s="36" t="s">
        <v>21595</v>
      </c>
      <c r="J777" s="36" t="s">
        <v>21997</v>
      </c>
      <c r="K777" s="36" t="s">
        <v>137</v>
      </c>
      <c r="L777" s="36" t="s">
        <v>137</v>
      </c>
      <c r="M777" s="36" t="s">
        <v>138</v>
      </c>
      <c r="N777" s="36"/>
      <c r="O777" s="3"/>
    </row>
    <row r="778">
      <c r="A778" s="36" t="s">
        <v>21998</v>
      </c>
      <c r="B778" s="40">
        <v>46056.699166666665</v>
      </c>
      <c r="C778" s="36" t="s">
        <v>19576</v>
      </c>
      <c r="D778" s="41" t="s">
        <v>19577</v>
      </c>
      <c r="E778" s="36" t="s">
        <v>14725</v>
      </c>
      <c r="F778" s="41" t="s">
        <v>19577</v>
      </c>
      <c r="G778" s="36" t="s">
        <v>20065</v>
      </c>
      <c r="H778" s="41" t="s">
        <v>16380</v>
      </c>
      <c r="I778" s="36" t="s">
        <v>21866</v>
      </c>
      <c r="J778" s="36" t="s">
        <v>21999</v>
      </c>
      <c r="K778" s="36" t="s">
        <v>395</v>
      </c>
      <c r="L778" s="36" t="s">
        <v>395</v>
      </c>
      <c r="M778" s="36" t="s">
        <v>690</v>
      </c>
      <c r="N778" s="36"/>
      <c r="O778" s="3"/>
    </row>
    <row r="779">
      <c r="A779" s="36" t="s">
        <v>22000</v>
      </c>
      <c r="B779" s="40">
        <v>46057.34185185185</v>
      </c>
      <c r="C779" s="36" t="s">
        <v>21550</v>
      </c>
      <c r="D779" s="41" t="s">
        <v>16363</v>
      </c>
      <c r="E779" s="36" t="s">
        <v>19576</v>
      </c>
      <c r="F779" s="41" t="s">
        <v>19577</v>
      </c>
      <c r="G779" s="36"/>
      <c r="H779" s="36"/>
      <c r="I779" s="36" t="s">
        <v>22001</v>
      </c>
      <c r="J779" s="36" t="s">
        <v>22002</v>
      </c>
      <c r="K779" s="36" t="s">
        <v>430</v>
      </c>
      <c r="L779" s="36" t="s">
        <v>430</v>
      </c>
      <c r="M779" s="36" t="s">
        <v>529</v>
      </c>
      <c r="N779" s="36"/>
      <c r="O779" s="3"/>
    </row>
    <row r="780">
      <c r="A780" s="36" t="s">
        <v>22003</v>
      </c>
      <c r="B780" s="40">
        <v>46057.355937500004</v>
      </c>
      <c r="C780" s="36" t="s">
        <v>20065</v>
      </c>
      <c r="D780" s="41" t="s">
        <v>16380</v>
      </c>
      <c r="E780" s="36" t="s">
        <v>22004</v>
      </c>
      <c r="F780" s="41" t="s">
        <v>19577</v>
      </c>
      <c r="G780" s="36"/>
      <c r="H780" s="36"/>
      <c r="I780" s="36" t="s">
        <v>21863</v>
      </c>
      <c r="J780" s="36" t="s">
        <v>22005</v>
      </c>
      <c r="K780" s="36" t="s">
        <v>395</v>
      </c>
      <c r="L780" s="36" t="s">
        <v>395</v>
      </c>
      <c r="M780" s="36" t="s">
        <v>690</v>
      </c>
      <c r="N780" s="36"/>
      <c r="O780" s="3"/>
    </row>
    <row r="781">
      <c r="A781" s="36" t="s">
        <v>22006</v>
      </c>
      <c r="B781" s="40">
        <v>46057.4153125</v>
      </c>
      <c r="C781" s="36" t="s">
        <v>19576</v>
      </c>
      <c r="D781" s="41" t="s">
        <v>19577</v>
      </c>
      <c r="E781" s="36" t="s">
        <v>21550</v>
      </c>
      <c r="F781" s="41" t="s">
        <v>16363</v>
      </c>
      <c r="G781" s="36" t="s">
        <v>21242</v>
      </c>
      <c r="H781" s="41" t="s">
        <v>19577</v>
      </c>
      <c r="I781" s="36" t="s">
        <v>22007</v>
      </c>
      <c r="J781" s="36" t="s">
        <v>22008</v>
      </c>
      <c r="K781" s="36" t="s">
        <v>430</v>
      </c>
      <c r="L781" s="36" t="s">
        <v>430</v>
      </c>
      <c r="M781" s="36" t="s">
        <v>529</v>
      </c>
      <c r="N781" s="36"/>
      <c r="O781" s="3"/>
    </row>
    <row r="782">
      <c r="A782" s="36" t="s">
        <v>22009</v>
      </c>
      <c r="B782" s="40">
        <v>46057.4284375</v>
      </c>
      <c r="C782" s="36" t="s">
        <v>19576</v>
      </c>
      <c r="D782" s="41" t="s">
        <v>19577</v>
      </c>
      <c r="E782" s="36" t="s">
        <v>21550</v>
      </c>
      <c r="F782" s="41" t="s">
        <v>16363</v>
      </c>
      <c r="G782" s="36" t="s">
        <v>21242</v>
      </c>
      <c r="H782" s="41" t="s">
        <v>19577</v>
      </c>
      <c r="I782" s="36" t="s">
        <v>22007</v>
      </c>
      <c r="J782" s="36" t="s">
        <v>22010</v>
      </c>
      <c r="K782" s="36" t="s">
        <v>430</v>
      </c>
      <c r="L782" s="36" t="s">
        <v>430</v>
      </c>
      <c r="M782" s="36" t="s">
        <v>529</v>
      </c>
      <c r="N782" s="36"/>
      <c r="O782" s="3"/>
    </row>
    <row r="783">
      <c r="A783" s="36" t="s">
        <v>22011</v>
      </c>
      <c r="B783" s="40">
        <v>46057.49278935185</v>
      </c>
      <c r="C783" s="36" t="s">
        <v>22012</v>
      </c>
      <c r="D783" s="41" t="s">
        <v>22013</v>
      </c>
      <c r="E783" s="36" t="s">
        <v>22014</v>
      </c>
      <c r="F783" s="41" t="s">
        <v>19577</v>
      </c>
      <c r="G783" s="36" t="s">
        <v>22015</v>
      </c>
      <c r="H783" s="36" t="s">
        <v>22016</v>
      </c>
      <c r="I783" s="36" t="s">
        <v>22017</v>
      </c>
      <c r="J783" s="36" t="s">
        <v>22018</v>
      </c>
      <c r="K783" s="36" t="s">
        <v>433</v>
      </c>
      <c r="L783" s="36" t="s">
        <v>433</v>
      </c>
      <c r="M783" s="36" t="s">
        <v>434</v>
      </c>
      <c r="N783" s="36"/>
      <c r="O783" s="3"/>
    </row>
    <row r="784">
      <c r="A784" s="36" t="s">
        <v>22019</v>
      </c>
      <c r="B784" s="40">
        <v>46057.49763888889</v>
      </c>
      <c r="C784" s="36" t="s">
        <v>22014</v>
      </c>
      <c r="D784" s="41" t="s">
        <v>19577</v>
      </c>
      <c r="E784" s="36" t="s">
        <v>22012</v>
      </c>
      <c r="F784" s="41" t="s">
        <v>22013</v>
      </c>
      <c r="G784" s="36" t="s">
        <v>22015</v>
      </c>
      <c r="H784" s="36" t="s">
        <v>22016</v>
      </c>
      <c r="I784" s="36" t="s">
        <v>22017</v>
      </c>
      <c r="J784" s="36" t="s">
        <v>22020</v>
      </c>
      <c r="K784" s="36" t="s">
        <v>433</v>
      </c>
      <c r="L784" s="36" t="s">
        <v>433</v>
      </c>
      <c r="M784" s="36" t="s">
        <v>434</v>
      </c>
      <c r="N784" s="36"/>
      <c r="O784" s="3"/>
    </row>
    <row r="785">
      <c r="A785" s="36" t="s">
        <v>22021</v>
      </c>
      <c r="B785" s="40">
        <v>46057.55394675926</v>
      </c>
      <c r="C785" s="36" t="s">
        <v>19576</v>
      </c>
      <c r="D785" s="41" t="s">
        <v>19577</v>
      </c>
      <c r="E785" s="36" t="s">
        <v>20065</v>
      </c>
      <c r="F785" s="41" t="s">
        <v>16380</v>
      </c>
      <c r="G785" s="36" t="s">
        <v>21624</v>
      </c>
      <c r="H785" s="41" t="s">
        <v>19577</v>
      </c>
      <c r="I785" s="36" t="s">
        <v>22022</v>
      </c>
      <c r="J785" s="36" t="s">
        <v>22023</v>
      </c>
      <c r="K785" s="36" t="s">
        <v>395</v>
      </c>
      <c r="L785" s="36" t="s">
        <v>395</v>
      </c>
      <c r="M785" s="36" t="s">
        <v>690</v>
      </c>
      <c r="N785" s="36"/>
      <c r="O785" s="3"/>
    </row>
    <row r="786">
      <c r="A786" s="36" t="s">
        <v>22024</v>
      </c>
      <c r="B786" s="40">
        <v>46057.558854166666</v>
      </c>
      <c r="C786" s="36" t="s">
        <v>19576</v>
      </c>
      <c r="D786" s="41" t="s">
        <v>19577</v>
      </c>
      <c r="E786" s="36" t="s">
        <v>21550</v>
      </c>
      <c r="F786" s="41" t="s">
        <v>16363</v>
      </c>
      <c r="G786" s="36" t="s">
        <v>21242</v>
      </c>
      <c r="H786" s="41" t="s">
        <v>19577</v>
      </c>
      <c r="I786" s="36" t="s">
        <v>22007</v>
      </c>
      <c r="J786" s="36" t="s">
        <v>22025</v>
      </c>
      <c r="K786" s="36" t="s">
        <v>430</v>
      </c>
      <c r="L786" s="36" t="s">
        <v>430</v>
      </c>
      <c r="M786" s="36" t="s">
        <v>529</v>
      </c>
      <c r="N786" s="36"/>
      <c r="O786" s="3"/>
    </row>
    <row r="787">
      <c r="A787" s="36" t="s">
        <v>22026</v>
      </c>
      <c r="B787" s="40">
        <v>46057.55502314815</v>
      </c>
      <c r="C787" s="36" t="s">
        <v>19576</v>
      </c>
      <c r="D787" s="41" t="s">
        <v>19577</v>
      </c>
      <c r="E787" s="36" t="s">
        <v>20065</v>
      </c>
      <c r="F787" s="41" t="s">
        <v>16380</v>
      </c>
      <c r="G787" s="36" t="s">
        <v>21624</v>
      </c>
      <c r="H787" s="41" t="s">
        <v>19577</v>
      </c>
      <c r="I787" s="36" t="s">
        <v>22022</v>
      </c>
      <c r="J787" s="36" t="s">
        <v>22027</v>
      </c>
      <c r="K787" s="36" t="s">
        <v>395</v>
      </c>
      <c r="L787" s="36" t="s">
        <v>395</v>
      </c>
      <c r="M787" s="36" t="s">
        <v>690</v>
      </c>
      <c r="N787" s="36"/>
      <c r="O787" s="3"/>
    </row>
    <row r="788">
      <c r="A788" s="36" t="s">
        <v>22028</v>
      </c>
      <c r="B788" s="40">
        <v>46057.55541666667</v>
      </c>
      <c r="C788" s="36" t="s">
        <v>19715</v>
      </c>
      <c r="D788" s="41" t="s">
        <v>19577</v>
      </c>
      <c r="E788" s="36" t="s">
        <v>14684</v>
      </c>
      <c r="F788" s="41" t="s">
        <v>19577</v>
      </c>
      <c r="G788" s="36" t="s">
        <v>250</v>
      </c>
      <c r="H788" s="41" t="s">
        <v>16380</v>
      </c>
      <c r="I788" s="36" t="s">
        <v>22029</v>
      </c>
      <c r="J788" s="36" t="s">
        <v>22030</v>
      </c>
      <c r="K788" s="36" t="s">
        <v>395</v>
      </c>
      <c r="L788" s="36" t="s">
        <v>395</v>
      </c>
      <c r="M788" s="36" t="s">
        <v>690</v>
      </c>
      <c r="N788" s="36"/>
      <c r="O788" s="3"/>
    </row>
    <row r="789">
      <c r="A789" s="36" t="s">
        <v>22031</v>
      </c>
      <c r="B789" s="40">
        <v>46057.611805555556</v>
      </c>
      <c r="C789" s="36" t="s">
        <v>19576</v>
      </c>
      <c r="D789" s="41" t="s">
        <v>19577</v>
      </c>
      <c r="E789" s="36" t="s">
        <v>21550</v>
      </c>
      <c r="F789" s="41" t="s">
        <v>16363</v>
      </c>
      <c r="G789" s="36" t="s">
        <v>21242</v>
      </c>
      <c r="H789" s="41" t="s">
        <v>19577</v>
      </c>
      <c r="I789" s="36" t="s">
        <v>22007</v>
      </c>
      <c r="J789" s="36" t="s">
        <v>22032</v>
      </c>
      <c r="K789" s="36" t="s">
        <v>430</v>
      </c>
      <c r="L789" s="36" t="s">
        <v>430</v>
      </c>
      <c r="M789" s="36" t="s">
        <v>529</v>
      </c>
      <c r="N789" s="36"/>
      <c r="O789" s="3"/>
    </row>
    <row r="790">
      <c r="A790" s="36" t="s">
        <v>22033</v>
      </c>
      <c r="B790" s="40">
        <v>46057.616319444445</v>
      </c>
      <c r="C790" s="36" t="s">
        <v>19576</v>
      </c>
      <c r="D790" s="41" t="s">
        <v>19577</v>
      </c>
      <c r="E790" s="36" t="s">
        <v>20574</v>
      </c>
      <c r="F790" s="41" t="s">
        <v>16278</v>
      </c>
      <c r="G790" s="36" t="s">
        <v>22034</v>
      </c>
      <c r="H790" s="36" t="s">
        <v>20595</v>
      </c>
      <c r="I790" s="36" t="s">
        <v>22035</v>
      </c>
      <c r="J790" s="36" t="s">
        <v>22036</v>
      </c>
      <c r="K790" s="36" t="s">
        <v>365</v>
      </c>
      <c r="L790" s="36" t="s">
        <v>365</v>
      </c>
      <c r="M790" s="36" t="s">
        <v>366</v>
      </c>
      <c r="N790" s="36"/>
      <c r="O790" s="3"/>
    </row>
    <row r="791">
      <c r="A791" s="36" t="s">
        <v>22037</v>
      </c>
      <c r="B791" s="40">
        <v>46057.626921296294</v>
      </c>
      <c r="C791" s="36" t="s">
        <v>19576</v>
      </c>
      <c r="D791" s="41" t="s">
        <v>19577</v>
      </c>
      <c r="E791" s="36" t="s">
        <v>20403</v>
      </c>
      <c r="F791" s="41" t="s">
        <v>16268</v>
      </c>
      <c r="G791" s="36"/>
      <c r="H791" s="36"/>
      <c r="I791" s="36"/>
      <c r="J791" s="36" t="s">
        <v>21583</v>
      </c>
      <c r="K791" s="36" t="s">
        <v>362</v>
      </c>
      <c r="L791" s="36" t="s">
        <v>362</v>
      </c>
      <c r="M791" s="36" t="s">
        <v>553</v>
      </c>
      <c r="N791" s="36"/>
      <c r="O791" s="3"/>
    </row>
    <row r="792">
      <c r="A792" s="36" t="s">
        <v>22038</v>
      </c>
      <c r="B792" s="40">
        <v>46062.33333333333</v>
      </c>
      <c r="C792" s="36" t="s">
        <v>19576</v>
      </c>
      <c r="D792" s="41" t="s">
        <v>19577</v>
      </c>
      <c r="E792" s="36" t="s">
        <v>20574</v>
      </c>
      <c r="F792" s="41" t="s">
        <v>16278</v>
      </c>
      <c r="G792" s="36" t="s">
        <v>22034</v>
      </c>
      <c r="H792" s="36" t="s">
        <v>20595</v>
      </c>
      <c r="I792" s="36" t="s">
        <v>22035</v>
      </c>
      <c r="J792" s="36" t="s">
        <v>22039</v>
      </c>
      <c r="K792" s="36" t="s">
        <v>365</v>
      </c>
      <c r="L792" s="36" t="s">
        <v>365</v>
      </c>
      <c r="M792" s="36" t="s">
        <v>366</v>
      </c>
      <c r="N792" s="36"/>
      <c r="O792" s="3"/>
    </row>
    <row r="793">
      <c r="A793" s="36" t="s">
        <v>22040</v>
      </c>
      <c r="B793" s="40">
        <v>46057.63292824074</v>
      </c>
      <c r="C793" s="36" t="s">
        <v>19576</v>
      </c>
      <c r="D793" s="41" t="s">
        <v>19577</v>
      </c>
      <c r="E793" s="36" t="s">
        <v>22041</v>
      </c>
      <c r="F793" s="41" t="s">
        <v>16268</v>
      </c>
      <c r="G793" s="36" t="s">
        <v>20366</v>
      </c>
      <c r="H793" s="41" t="s">
        <v>16268</v>
      </c>
      <c r="I793" s="36" t="s">
        <v>22042</v>
      </c>
      <c r="J793" s="36" t="s">
        <v>22043</v>
      </c>
      <c r="K793" s="36" t="s">
        <v>362</v>
      </c>
      <c r="L793" s="36" t="s">
        <v>362</v>
      </c>
      <c r="M793" s="36" t="s">
        <v>553</v>
      </c>
      <c r="N793" s="36"/>
      <c r="O793" s="3"/>
    </row>
    <row r="794">
      <c r="A794" s="36" t="s">
        <v>22044</v>
      </c>
      <c r="B794" s="40">
        <v>46057.63738425926</v>
      </c>
      <c r="C794" s="36" t="s">
        <v>20366</v>
      </c>
      <c r="D794" s="41" t="s">
        <v>16268</v>
      </c>
      <c r="E794" s="36" t="s">
        <v>19576</v>
      </c>
      <c r="F794" s="41" t="s">
        <v>19577</v>
      </c>
      <c r="G794" s="36"/>
      <c r="H794" s="36"/>
      <c r="I794" s="36" t="s">
        <v>22045</v>
      </c>
      <c r="J794" s="36" t="s">
        <v>22046</v>
      </c>
      <c r="K794" s="36" t="s">
        <v>362</v>
      </c>
      <c r="L794" s="36" t="s">
        <v>362</v>
      </c>
      <c r="M794" s="36" t="s">
        <v>553</v>
      </c>
      <c r="N794" s="36"/>
      <c r="O794" s="3"/>
    </row>
    <row r="795">
      <c r="A795" s="36" t="s">
        <v>22047</v>
      </c>
      <c r="B795" s="40">
        <v>46057.66055555556</v>
      </c>
      <c r="C795" s="36" t="s">
        <v>21242</v>
      </c>
      <c r="D795" s="41" t="s">
        <v>19577</v>
      </c>
      <c r="E795" s="36" t="s">
        <v>19576</v>
      </c>
      <c r="F795" s="41" t="s">
        <v>19577</v>
      </c>
      <c r="G795" s="36" t="s">
        <v>21550</v>
      </c>
      <c r="H795" s="41" t="s">
        <v>16363</v>
      </c>
      <c r="I795" s="36" t="s">
        <v>22007</v>
      </c>
      <c r="J795" s="36" t="s">
        <v>22048</v>
      </c>
      <c r="K795" s="36" t="s">
        <v>430</v>
      </c>
      <c r="L795" s="36" t="s">
        <v>430</v>
      </c>
      <c r="M795" s="36" t="s">
        <v>529</v>
      </c>
      <c r="N795" s="36"/>
      <c r="O795" s="3"/>
    </row>
    <row r="796">
      <c r="A796" s="36" t="s">
        <v>22049</v>
      </c>
      <c r="B796" s="40">
        <v>46058.25</v>
      </c>
      <c r="C796" s="36" t="s">
        <v>20373</v>
      </c>
      <c r="D796" s="41" t="s">
        <v>19577</v>
      </c>
      <c r="E796" s="36" t="s">
        <v>19575</v>
      </c>
      <c r="F796" s="41" t="s">
        <v>16162</v>
      </c>
      <c r="G796" s="36" t="s">
        <v>19622</v>
      </c>
      <c r="H796" s="41" t="s">
        <v>19577</v>
      </c>
      <c r="I796" s="36" t="s">
        <v>19639</v>
      </c>
      <c r="J796" s="36" t="s">
        <v>22050</v>
      </c>
      <c r="K796" s="36" t="s">
        <v>182</v>
      </c>
      <c r="L796" s="36" t="s">
        <v>183</v>
      </c>
      <c r="M796" s="36" t="s">
        <v>19625</v>
      </c>
      <c r="N796" s="36"/>
      <c r="O796" s="3"/>
    </row>
    <row r="797">
      <c r="A797" s="36" t="s">
        <v>22051</v>
      </c>
      <c r="B797" s="40">
        <v>46058.31842592593</v>
      </c>
      <c r="C797" s="36" t="s">
        <v>21749</v>
      </c>
      <c r="D797" s="41" t="s">
        <v>16180</v>
      </c>
      <c r="E797" s="36" t="s">
        <v>22052</v>
      </c>
      <c r="F797" s="36" t="s">
        <v>22053</v>
      </c>
      <c r="G797" s="36" t="s">
        <v>22054</v>
      </c>
      <c r="H797" s="41" t="s">
        <v>19577</v>
      </c>
      <c r="I797" s="36" t="s">
        <v>22055</v>
      </c>
      <c r="J797" s="36" t="s">
        <v>22056</v>
      </c>
      <c r="K797" s="36" t="s">
        <v>433</v>
      </c>
      <c r="L797" s="36" t="s">
        <v>434</v>
      </c>
      <c r="M797" s="36" t="s">
        <v>22011</v>
      </c>
      <c r="N797" s="36"/>
      <c r="O797" s="3"/>
    </row>
    <row r="798">
      <c r="A798" s="36" t="s">
        <v>22057</v>
      </c>
      <c r="B798" s="40">
        <v>46058.40136574074</v>
      </c>
      <c r="C798" s="36" t="s">
        <v>21419</v>
      </c>
      <c r="D798" s="41" t="s">
        <v>16297</v>
      </c>
      <c r="E798" s="36" t="s">
        <v>19763</v>
      </c>
      <c r="F798" s="41" t="s">
        <v>19577</v>
      </c>
      <c r="G798" s="36"/>
      <c r="H798" s="36"/>
      <c r="I798" s="36" t="s">
        <v>22058</v>
      </c>
      <c r="J798" s="36" t="s">
        <v>22059</v>
      </c>
      <c r="K798" s="36" t="s">
        <v>409</v>
      </c>
      <c r="L798" s="36" t="s">
        <v>410</v>
      </c>
      <c r="M798" s="36" t="s">
        <v>22057</v>
      </c>
      <c r="N798" s="36"/>
      <c r="O798" s="3"/>
    </row>
    <row r="799">
      <c r="A799" s="36" t="s">
        <v>22060</v>
      </c>
      <c r="B799" s="40">
        <v>46058.39934027778</v>
      </c>
      <c r="C799" s="36" t="s">
        <v>19576</v>
      </c>
      <c r="D799" s="41" t="s">
        <v>19577</v>
      </c>
      <c r="E799" s="36" t="s">
        <v>22061</v>
      </c>
      <c r="F799" s="36" t="s">
        <v>21414</v>
      </c>
      <c r="G799" s="36"/>
      <c r="H799" s="36"/>
      <c r="I799" s="36" t="s">
        <v>22062</v>
      </c>
      <c r="J799" s="36" t="s">
        <v>22063</v>
      </c>
      <c r="K799" s="36" t="s">
        <v>409</v>
      </c>
      <c r="L799" s="36" t="s">
        <v>410</v>
      </c>
      <c r="M799" s="36" t="s">
        <v>22060</v>
      </c>
      <c r="N799" s="36"/>
      <c r="O799" s="3"/>
    </row>
    <row r="800">
      <c r="A800" s="36" t="s">
        <v>22064</v>
      </c>
      <c r="B800" s="40">
        <v>46058.41755787037</v>
      </c>
      <c r="C800" s="36" t="s">
        <v>19576</v>
      </c>
      <c r="D800" s="41" t="s">
        <v>19577</v>
      </c>
      <c r="E800" s="36" t="s">
        <v>16296</v>
      </c>
      <c r="F800" s="41" t="s">
        <v>16297</v>
      </c>
      <c r="G800" s="36"/>
      <c r="H800" s="36"/>
      <c r="I800" s="36" t="s">
        <v>22065</v>
      </c>
      <c r="J800" s="36" t="s">
        <v>22066</v>
      </c>
      <c r="K800" s="36" t="s">
        <v>409</v>
      </c>
      <c r="L800" s="36" t="s">
        <v>410</v>
      </c>
      <c r="M800" s="36" t="s">
        <v>22067</v>
      </c>
      <c r="N800" s="36"/>
      <c r="O800" s="3"/>
    </row>
    <row r="801">
      <c r="A801" s="36" t="s">
        <v>22068</v>
      </c>
      <c r="B801" s="40">
        <v>46058.42196759259</v>
      </c>
      <c r="C801" s="36" t="s">
        <v>19576</v>
      </c>
      <c r="D801" s="41" t="s">
        <v>19577</v>
      </c>
      <c r="E801" s="36" t="s">
        <v>16296</v>
      </c>
      <c r="F801" s="41" t="s">
        <v>16297</v>
      </c>
      <c r="G801" s="36"/>
      <c r="H801" s="36"/>
      <c r="I801" s="36" t="s">
        <v>22065</v>
      </c>
      <c r="J801" s="36" t="s">
        <v>22069</v>
      </c>
      <c r="K801" s="36" t="s">
        <v>409</v>
      </c>
      <c r="L801" s="36" t="s">
        <v>410</v>
      </c>
      <c r="M801" s="36" t="s">
        <v>22070</v>
      </c>
      <c r="N801" s="36"/>
      <c r="O801" s="3"/>
    </row>
    <row r="802">
      <c r="A802" s="36" t="s">
        <v>22071</v>
      </c>
      <c r="B802" s="40">
        <v>46058.450162037036</v>
      </c>
      <c r="C802" s="36" t="s">
        <v>20065</v>
      </c>
      <c r="D802" s="41" t="s">
        <v>16380</v>
      </c>
      <c r="E802" s="36" t="s">
        <v>19576</v>
      </c>
      <c r="F802" s="41" t="s">
        <v>19577</v>
      </c>
      <c r="G802" s="36" t="s">
        <v>21624</v>
      </c>
      <c r="H802" s="41" t="s">
        <v>19577</v>
      </c>
      <c r="I802" s="36" t="s">
        <v>22072</v>
      </c>
      <c r="J802" s="36" t="s">
        <v>22073</v>
      </c>
      <c r="K802" s="36" t="s">
        <v>395</v>
      </c>
      <c r="L802" s="36" t="s">
        <v>690</v>
      </c>
      <c r="M802" s="36" t="s">
        <v>21941</v>
      </c>
      <c r="N802" s="36"/>
      <c r="O802" s="3"/>
    </row>
    <row r="803">
      <c r="A803" s="36" t="s">
        <v>22074</v>
      </c>
      <c r="B803" s="40">
        <v>46058.51954861111</v>
      </c>
      <c r="C803" s="36" t="s">
        <v>20092</v>
      </c>
      <c r="D803" s="41" t="s">
        <v>20093</v>
      </c>
      <c r="E803" s="36" t="s">
        <v>19576</v>
      </c>
      <c r="F803" s="41" t="s">
        <v>19577</v>
      </c>
      <c r="G803" s="36"/>
      <c r="H803" s="36"/>
      <c r="I803" s="36" t="s">
        <v>22075</v>
      </c>
      <c r="J803" s="36" t="s">
        <v>22076</v>
      </c>
      <c r="K803" s="36" t="s">
        <v>14101</v>
      </c>
      <c r="L803" s="36" t="s">
        <v>853</v>
      </c>
      <c r="M803" s="36" t="s">
        <v>22074</v>
      </c>
      <c r="N803" s="36"/>
      <c r="O803" s="3"/>
    </row>
    <row r="804">
      <c r="A804" s="36" t="s">
        <v>22077</v>
      </c>
      <c r="B804" s="40">
        <v>46058.53538194444</v>
      </c>
      <c r="C804" s="36" t="s">
        <v>19853</v>
      </c>
      <c r="D804" s="41" t="s">
        <v>16222</v>
      </c>
      <c r="E804" s="36" t="s">
        <v>19576</v>
      </c>
      <c r="F804" s="41" t="s">
        <v>19577</v>
      </c>
      <c r="G804" s="36" t="s">
        <v>22078</v>
      </c>
      <c r="H804" s="41" t="s">
        <v>16222</v>
      </c>
      <c r="I804" s="36" t="s">
        <v>22079</v>
      </c>
      <c r="J804" s="36" t="s">
        <v>22080</v>
      </c>
      <c r="K804" s="36" t="s">
        <v>439</v>
      </c>
      <c r="L804" s="36" t="s">
        <v>440</v>
      </c>
      <c r="M804" s="36" t="s">
        <v>22077</v>
      </c>
      <c r="N804" s="36"/>
      <c r="O804" s="3"/>
    </row>
    <row r="805">
      <c r="A805" s="36" t="s">
        <v>22081</v>
      </c>
      <c r="B805" s="40">
        <v>46058.63265046296</v>
      </c>
      <c r="C805" s="36" t="s">
        <v>19575</v>
      </c>
      <c r="D805" s="41" t="s">
        <v>16162</v>
      </c>
      <c r="E805" s="36" t="s">
        <v>19576</v>
      </c>
      <c r="F805" s="41" t="s">
        <v>19577</v>
      </c>
      <c r="G805" s="36"/>
      <c r="H805" s="36"/>
      <c r="I805" s="36" t="s">
        <v>22082</v>
      </c>
      <c r="J805" s="36" t="s">
        <v>22083</v>
      </c>
      <c r="K805" s="36" t="s">
        <v>182</v>
      </c>
      <c r="L805" s="36" t="s">
        <v>183</v>
      </c>
      <c r="M805" s="36" t="s">
        <v>21536</v>
      </c>
      <c r="N805" s="36"/>
      <c r="O805" s="3"/>
    </row>
    <row r="806">
      <c r="A806" s="36" t="s">
        <v>22084</v>
      </c>
      <c r="B806" s="40">
        <v>46058.63663194445</v>
      </c>
      <c r="C806" s="36" t="s">
        <v>19576</v>
      </c>
      <c r="D806" s="41" t="s">
        <v>19577</v>
      </c>
      <c r="E806" s="36" t="s">
        <v>20092</v>
      </c>
      <c r="F806" s="41" t="s">
        <v>20093</v>
      </c>
      <c r="G806" s="36"/>
      <c r="H806" s="36"/>
      <c r="I806" s="36" t="s">
        <v>22085</v>
      </c>
      <c r="J806" s="36" t="s">
        <v>22086</v>
      </c>
      <c r="K806" s="36" t="s">
        <v>14101</v>
      </c>
      <c r="L806" s="36" t="s">
        <v>853</v>
      </c>
      <c r="M806" s="36" t="s">
        <v>22074</v>
      </c>
      <c r="N806" s="36"/>
      <c r="O806" s="3"/>
    </row>
    <row r="807">
      <c r="A807" s="36" t="s">
        <v>22087</v>
      </c>
      <c r="B807" s="40">
        <v>46058.64262731481</v>
      </c>
      <c r="C807" s="36" t="s">
        <v>19576</v>
      </c>
      <c r="D807" s="41" t="s">
        <v>19577</v>
      </c>
      <c r="E807" s="36" t="s">
        <v>19575</v>
      </c>
      <c r="F807" s="41" t="s">
        <v>16162</v>
      </c>
      <c r="G807" s="36"/>
      <c r="H807" s="36"/>
      <c r="I807" s="36" t="s">
        <v>21539</v>
      </c>
      <c r="J807" s="36" t="s">
        <v>22088</v>
      </c>
      <c r="K807" s="36" t="s">
        <v>182</v>
      </c>
      <c r="L807" s="36" t="s">
        <v>183</v>
      </c>
      <c r="M807" s="36" t="s">
        <v>21536</v>
      </c>
      <c r="N807" s="36"/>
      <c r="O807" s="3"/>
    </row>
    <row r="808">
      <c r="A808" s="36" t="s">
        <v>22089</v>
      </c>
      <c r="B808" s="40">
        <v>46058.64126157407</v>
      </c>
      <c r="C808" s="36" t="s">
        <v>19576</v>
      </c>
      <c r="D808" s="41" t="s">
        <v>19577</v>
      </c>
      <c r="E808" s="36" t="s">
        <v>20092</v>
      </c>
      <c r="F808" s="41" t="s">
        <v>20093</v>
      </c>
      <c r="G808" s="36"/>
      <c r="H808" s="36"/>
      <c r="I808" s="36" t="s">
        <v>22085</v>
      </c>
      <c r="J808" s="36" t="s">
        <v>22090</v>
      </c>
      <c r="K808" s="36" t="s">
        <v>14101</v>
      </c>
      <c r="L808" s="36" t="s">
        <v>853</v>
      </c>
      <c r="M808" s="36" t="s">
        <v>22074</v>
      </c>
      <c r="N808" s="36"/>
      <c r="O808" s="3"/>
    </row>
    <row r="809">
      <c r="A809" s="36" t="s">
        <v>22091</v>
      </c>
      <c r="B809" s="40">
        <v>46058.67738425926</v>
      </c>
      <c r="C809" s="36" t="s">
        <v>20574</v>
      </c>
      <c r="D809" s="41" t="s">
        <v>16278</v>
      </c>
      <c r="E809" s="36" t="s">
        <v>14684</v>
      </c>
      <c r="F809" s="41" t="s">
        <v>19577</v>
      </c>
      <c r="G809" s="36"/>
      <c r="H809" s="36"/>
      <c r="I809" s="36" t="s">
        <v>22092</v>
      </c>
      <c r="J809" s="36" t="s">
        <v>22093</v>
      </c>
      <c r="K809" s="36" t="s">
        <v>365</v>
      </c>
      <c r="L809" s="36" t="s">
        <v>366</v>
      </c>
      <c r="M809" s="36" t="s">
        <v>22091</v>
      </c>
      <c r="N809" s="36"/>
      <c r="O809" s="3"/>
    </row>
    <row r="810">
      <c r="A810" s="36" t="s">
        <v>22094</v>
      </c>
      <c r="B810" s="40">
        <v>46058.67716435185</v>
      </c>
      <c r="C810" s="36" t="s">
        <v>19576</v>
      </c>
      <c r="D810" s="41" t="s">
        <v>19577</v>
      </c>
      <c r="E810" s="36" t="s">
        <v>20635</v>
      </c>
      <c r="F810" s="41" t="s">
        <v>19577</v>
      </c>
      <c r="G810" s="36" t="s">
        <v>22095</v>
      </c>
      <c r="H810" s="36" t="s">
        <v>20595</v>
      </c>
      <c r="I810" s="36" t="s">
        <v>20632</v>
      </c>
      <c r="J810" s="36" t="s">
        <v>22096</v>
      </c>
      <c r="K810" s="36" t="s">
        <v>365</v>
      </c>
      <c r="L810" s="36" t="s">
        <v>366</v>
      </c>
      <c r="M810" s="36" t="s">
        <v>22097</v>
      </c>
      <c r="N810" s="36"/>
      <c r="O810" s="3"/>
    </row>
    <row r="811">
      <c r="A811" s="36" t="s">
        <v>22098</v>
      </c>
      <c r="B811" s="40">
        <v>46058.677569444444</v>
      </c>
      <c r="C811" s="36" t="s">
        <v>19715</v>
      </c>
      <c r="D811" s="41" t="s">
        <v>19577</v>
      </c>
      <c r="E811" s="36" t="s">
        <v>14684</v>
      </c>
      <c r="F811" s="41" t="s">
        <v>19577</v>
      </c>
      <c r="G811" s="36" t="s">
        <v>22099</v>
      </c>
      <c r="H811" s="36" t="s">
        <v>20595</v>
      </c>
      <c r="I811" s="36" t="s">
        <v>22100</v>
      </c>
      <c r="J811" s="36" t="s">
        <v>22101</v>
      </c>
      <c r="K811" s="36" t="s">
        <v>365</v>
      </c>
      <c r="L811" s="36" t="s">
        <v>366</v>
      </c>
      <c r="M811" s="36" t="s">
        <v>22097</v>
      </c>
      <c r="N811" s="36"/>
      <c r="O811" s="3"/>
    </row>
    <row r="812">
      <c r="A812" s="36" t="s">
        <v>22102</v>
      </c>
      <c r="B812" s="40">
        <v>46058.689293981486</v>
      </c>
      <c r="C812" s="36" t="s">
        <v>19576</v>
      </c>
      <c r="D812" s="41" t="s">
        <v>19577</v>
      </c>
      <c r="E812" s="36" t="s">
        <v>22103</v>
      </c>
      <c r="F812" s="36" t="s">
        <v>22104</v>
      </c>
      <c r="G812" s="36" t="s">
        <v>19685</v>
      </c>
      <c r="H812" s="41" t="s">
        <v>19577</v>
      </c>
      <c r="I812" s="36" t="s">
        <v>22105</v>
      </c>
      <c r="J812" s="36" t="s">
        <v>22106</v>
      </c>
      <c r="K812" s="36" t="s">
        <v>386</v>
      </c>
      <c r="L812" s="36" t="s">
        <v>584</v>
      </c>
      <c r="M812" s="36" t="s">
        <v>22107</v>
      </c>
      <c r="N812" s="36"/>
      <c r="O812" s="3"/>
    </row>
    <row r="813">
      <c r="A813" s="36" t="s">
        <v>22108</v>
      </c>
      <c r="B813" s="40">
        <v>46058.69298611111</v>
      </c>
      <c r="C813" s="36" t="s">
        <v>19576</v>
      </c>
      <c r="D813" s="41" t="s">
        <v>19577</v>
      </c>
      <c r="E813" s="36" t="s">
        <v>22103</v>
      </c>
      <c r="F813" s="36" t="s">
        <v>22104</v>
      </c>
      <c r="G813" s="36" t="s">
        <v>19685</v>
      </c>
      <c r="H813" s="41" t="s">
        <v>19577</v>
      </c>
      <c r="I813" s="36" t="s">
        <v>22105</v>
      </c>
      <c r="J813" s="36" t="s">
        <v>22109</v>
      </c>
      <c r="K813" s="36" t="s">
        <v>386</v>
      </c>
      <c r="L813" s="36" t="s">
        <v>584</v>
      </c>
      <c r="M813" s="36" t="s">
        <v>22107</v>
      </c>
      <c r="N813" s="36"/>
      <c r="O813" s="3"/>
    </row>
    <row r="814">
      <c r="A814" s="36" t="s">
        <v>22110</v>
      </c>
      <c r="B814" s="40">
        <v>46058.694247685184</v>
      </c>
      <c r="C814" s="36" t="s">
        <v>19576</v>
      </c>
      <c r="D814" s="41" t="s">
        <v>19577</v>
      </c>
      <c r="E814" s="36" t="s">
        <v>22103</v>
      </c>
      <c r="F814" s="36" t="s">
        <v>22104</v>
      </c>
      <c r="G814" s="36" t="s">
        <v>19685</v>
      </c>
      <c r="H814" s="41" t="s">
        <v>19577</v>
      </c>
      <c r="I814" s="36" t="s">
        <v>22111</v>
      </c>
      <c r="J814" s="36" t="s">
        <v>22112</v>
      </c>
      <c r="K814" s="36" t="s">
        <v>386</v>
      </c>
      <c r="L814" s="36" t="s">
        <v>584</v>
      </c>
      <c r="M814" s="36" t="s">
        <v>22107</v>
      </c>
      <c r="N814" s="36"/>
      <c r="O814" s="3"/>
    </row>
    <row r="815">
      <c r="A815" s="36" t="s">
        <v>22113</v>
      </c>
      <c r="B815" s="40">
        <v>46059.35133101852</v>
      </c>
      <c r="C815" s="36" t="s">
        <v>20547</v>
      </c>
      <c r="D815" s="41" t="s">
        <v>16278</v>
      </c>
      <c r="E815" s="36" t="s">
        <v>19715</v>
      </c>
      <c r="F815" s="41" t="s">
        <v>19577</v>
      </c>
      <c r="G815" s="36" t="s">
        <v>22114</v>
      </c>
      <c r="H815" s="36" t="s">
        <v>20549</v>
      </c>
      <c r="I815" s="36" t="s">
        <v>22100</v>
      </c>
      <c r="J815" s="36" t="s">
        <v>22115</v>
      </c>
      <c r="K815" s="36" t="s">
        <v>365</v>
      </c>
      <c r="L815" s="36" t="s">
        <v>366</v>
      </c>
      <c r="M815" s="36" t="s">
        <v>22097</v>
      </c>
      <c r="N815" s="36"/>
      <c r="O815" s="3"/>
    </row>
    <row r="816">
      <c r="A816" s="36" t="s">
        <v>22116</v>
      </c>
      <c r="B816" s="40">
        <v>46059.40400462963</v>
      </c>
      <c r="C816" s="36" t="s">
        <v>20635</v>
      </c>
      <c r="D816" s="41" t="s">
        <v>19577</v>
      </c>
      <c r="E816" s="36" t="s">
        <v>16277</v>
      </c>
      <c r="F816" s="41" t="s">
        <v>16278</v>
      </c>
      <c r="G816" s="36" t="s">
        <v>22117</v>
      </c>
      <c r="H816" s="36" t="s">
        <v>20595</v>
      </c>
      <c r="I816" s="36" t="s">
        <v>22100</v>
      </c>
      <c r="J816" s="36" t="s">
        <v>22118</v>
      </c>
      <c r="K816" s="36" t="s">
        <v>365</v>
      </c>
      <c r="L816" s="36" t="s">
        <v>366</v>
      </c>
      <c r="M816" s="36" t="s">
        <v>22097</v>
      </c>
      <c r="N816" s="36"/>
      <c r="O816" s="3"/>
    </row>
    <row r="817">
      <c r="A817" s="36" t="s">
        <v>22119</v>
      </c>
      <c r="B817" s="40">
        <v>46059.40494212963</v>
      </c>
      <c r="C817" s="36" t="s">
        <v>20635</v>
      </c>
      <c r="D817" s="41" t="s">
        <v>19577</v>
      </c>
      <c r="E817" s="36" t="s">
        <v>14684</v>
      </c>
      <c r="F817" s="41" t="s">
        <v>19577</v>
      </c>
      <c r="G817" s="36" t="s">
        <v>22099</v>
      </c>
      <c r="H817" s="36" t="s">
        <v>20595</v>
      </c>
      <c r="I817" s="36" t="s">
        <v>22100</v>
      </c>
      <c r="J817" s="36" t="s">
        <v>22120</v>
      </c>
      <c r="K817" s="36" t="s">
        <v>365</v>
      </c>
      <c r="L817" s="36" t="s">
        <v>366</v>
      </c>
      <c r="M817" s="36" t="s">
        <v>22097</v>
      </c>
      <c r="N817" s="36"/>
      <c r="O817" s="3"/>
    </row>
    <row r="818">
      <c r="A818" s="36" t="s">
        <v>22121</v>
      </c>
      <c r="B818" s="40">
        <v>46059.41032407407</v>
      </c>
      <c r="C818" s="36" t="s">
        <v>19584</v>
      </c>
      <c r="D818" s="41" t="s">
        <v>19577</v>
      </c>
      <c r="E818" s="36" t="s">
        <v>22122</v>
      </c>
      <c r="F818" s="36" t="s">
        <v>22123</v>
      </c>
      <c r="G818" s="36"/>
      <c r="H818" s="36"/>
      <c r="I818" s="36" t="s">
        <v>22124</v>
      </c>
      <c r="J818" s="36" t="s">
        <v>22125</v>
      </c>
      <c r="K818" s="36" t="s">
        <v>401</v>
      </c>
      <c r="L818" s="36" t="s">
        <v>402</v>
      </c>
      <c r="M818" s="36" t="s">
        <v>22121</v>
      </c>
      <c r="N818" s="36"/>
      <c r="O818" s="3"/>
    </row>
    <row r="819">
      <c r="A819" s="36" t="s">
        <v>22126</v>
      </c>
      <c r="B819" s="40">
        <v>46059.41372685185</v>
      </c>
      <c r="C819" s="36" t="s">
        <v>20092</v>
      </c>
      <c r="D819" s="41" t="s">
        <v>20093</v>
      </c>
      <c r="E819" s="36" t="s">
        <v>19576</v>
      </c>
      <c r="F819" s="41" t="s">
        <v>19577</v>
      </c>
      <c r="G819" s="36"/>
      <c r="H819" s="36"/>
      <c r="I819" s="36" t="s">
        <v>22127</v>
      </c>
      <c r="J819" s="36" t="s">
        <v>22128</v>
      </c>
      <c r="K819" s="36" t="s">
        <v>14101</v>
      </c>
      <c r="L819" s="36" t="s">
        <v>853</v>
      </c>
      <c r="M819" s="36" t="s">
        <v>22074</v>
      </c>
      <c r="N819" s="36"/>
      <c r="O819" s="3"/>
    </row>
    <row r="820">
      <c r="A820" s="36" t="s">
        <v>22129</v>
      </c>
      <c r="B820" s="40">
        <v>46059.41122685185</v>
      </c>
      <c r="C820" s="36" t="s">
        <v>19584</v>
      </c>
      <c r="D820" s="41" t="s">
        <v>19577</v>
      </c>
      <c r="E820" s="36" t="s">
        <v>20635</v>
      </c>
      <c r="F820" s="41" t="s">
        <v>19577</v>
      </c>
      <c r="G820" s="36" t="s">
        <v>22130</v>
      </c>
      <c r="H820" s="36" t="s">
        <v>20549</v>
      </c>
      <c r="I820" s="36" t="s">
        <v>22100</v>
      </c>
      <c r="J820" s="36" t="s">
        <v>22131</v>
      </c>
      <c r="K820" s="36" t="s">
        <v>365</v>
      </c>
      <c r="L820" s="36" t="s">
        <v>366</v>
      </c>
      <c r="M820" s="36" t="s">
        <v>22097</v>
      </c>
      <c r="N820" s="36"/>
      <c r="O820" s="3"/>
    </row>
    <row r="821">
      <c r="A821" s="36" t="s">
        <v>22132</v>
      </c>
      <c r="B821" s="40">
        <v>46059.44965277778</v>
      </c>
      <c r="C821" s="36" t="s">
        <v>19576</v>
      </c>
      <c r="D821" s="41" t="s">
        <v>19577</v>
      </c>
      <c r="E821" s="36" t="s">
        <v>19584</v>
      </c>
      <c r="F821" s="41" t="s">
        <v>19577</v>
      </c>
      <c r="G821" s="36" t="s">
        <v>22133</v>
      </c>
      <c r="H821" s="41" t="s">
        <v>22134</v>
      </c>
      <c r="I821" s="36" t="s">
        <v>22135</v>
      </c>
      <c r="J821" s="36" t="s">
        <v>22136</v>
      </c>
      <c r="K821" s="36" t="s">
        <v>401</v>
      </c>
      <c r="L821" s="36" t="s">
        <v>402</v>
      </c>
      <c r="M821" s="36" t="s">
        <v>22121</v>
      </c>
      <c r="N821" s="36"/>
      <c r="O821" s="3"/>
    </row>
    <row r="822">
      <c r="A822" s="36" t="s">
        <v>22137</v>
      </c>
      <c r="B822" s="40">
        <v>46059.449953703705</v>
      </c>
      <c r="C822" s="36" t="s">
        <v>19576</v>
      </c>
      <c r="D822" s="41" t="s">
        <v>19577</v>
      </c>
      <c r="E822" s="36" t="s">
        <v>19584</v>
      </c>
      <c r="F822" s="41" t="s">
        <v>19577</v>
      </c>
      <c r="G822" s="36" t="s">
        <v>22133</v>
      </c>
      <c r="H822" s="41" t="s">
        <v>22134</v>
      </c>
      <c r="I822" s="36" t="s">
        <v>22135</v>
      </c>
      <c r="J822" s="36" t="s">
        <v>22138</v>
      </c>
      <c r="K822" s="36" t="s">
        <v>401</v>
      </c>
      <c r="L822" s="36" t="s">
        <v>402</v>
      </c>
      <c r="M822" s="36" t="s">
        <v>22121</v>
      </c>
      <c r="N822" s="36"/>
      <c r="O822" s="3"/>
    </row>
    <row r="823">
      <c r="A823" s="36" t="s">
        <v>22139</v>
      </c>
      <c r="B823" s="40">
        <v>46059.5003125</v>
      </c>
      <c r="C823" s="36" t="s">
        <v>19575</v>
      </c>
      <c r="D823" s="41" t="s">
        <v>16162</v>
      </c>
      <c r="E823" s="36" t="s">
        <v>19576</v>
      </c>
      <c r="F823" s="41" t="s">
        <v>19577</v>
      </c>
      <c r="G823" s="36"/>
      <c r="H823" s="36"/>
      <c r="I823" s="36" t="s">
        <v>22140</v>
      </c>
      <c r="J823" s="36" t="s">
        <v>22141</v>
      </c>
      <c r="K823" s="36" t="s">
        <v>182</v>
      </c>
      <c r="L823" s="36" t="s">
        <v>183</v>
      </c>
      <c r="M823" s="36" t="s">
        <v>21536</v>
      </c>
      <c r="N823" s="36"/>
      <c r="O823" s="3"/>
    </row>
    <row r="824">
      <c r="A824" s="36" t="s">
        <v>22142</v>
      </c>
      <c r="B824" s="40">
        <v>46059.50125</v>
      </c>
      <c r="C824" s="36" t="s">
        <v>19576</v>
      </c>
      <c r="D824" s="41" t="s">
        <v>19577</v>
      </c>
      <c r="E824" s="36" t="s">
        <v>19575</v>
      </c>
      <c r="F824" s="41" t="s">
        <v>16162</v>
      </c>
      <c r="G824" s="36"/>
      <c r="H824" s="36"/>
      <c r="I824" s="36" t="s">
        <v>22143</v>
      </c>
      <c r="J824" s="36" t="s">
        <v>22144</v>
      </c>
      <c r="K824" s="36" t="s">
        <v>182</v>
      </c>
      <c r="L824" s="36" t="s">
        <v>183</v>
      </c>
      <c r="M824" s="36" t="s">
        <v>21536</v>
      </c>
      <c r="N824" s="36"/>
      <c r="O824" s="3"/>
    </row>
    <row r="825">
      <c r="A825" s="36" t="s">
        <v>22145</v>
      </c>
      <c r="B825" s="40">
        <v>46059.63155092593</v>
      </c>
      <c r="C825" s="36" t="s">
        <v>20065</v>
      </c>
      <c r="D825" s="41" t="s">
        <v>16380</v>
      </c>
      <c r="E825" s="36" t="s">
        <v>22146</v>
      </c>
      <c r="F825" s="41" t="s">
        <v>19577</v>
      </c>
      <c r="G825" s="36"/>
      <c r="H825" s="36"/>
      <c r="I825" s="36" t="s">
        <v>22147</v>
      </c>
      <c r="J825" s="36" t="s">
        <v>22148</v>
      </c>
      <c r="K825" s="36" t="s">
        <v>395</v>
      </c>
      <c r="L825" s="36" t="s">
        <v>690</v>
      </c>
      <c r="M825" s="36" t="s">
        <v>22145</v>
      </c>
      <c r="N825" s="36"/>
      <c r="O825" s="3"/>
    </row>
    <row r="826">
      <c r="A826" s="36" t="s">
        <v>22149</v>
      </c>
      <c r="B826" s="40">
        <v>46059.63892361111</v>
      </c>
      <c r="C826" s="36" t="s">
        <v>20756</v>
      </c>
      <c r="D826" s="41" t="s">
        <v>19577</v>
      </c>
      <c r="E826" s="36" t="s">
        <v>20065</v>
      </c>
      <c r="F826" s="41" t="s">
        <v>16380</v>
      </c>
      <c r="G826" s="36" t="s">
        <v>19576</v>
      </c>
      <c r="H826" s="41" t="s">
        <v>19577</v>
      </c>
      <c r="I826" s="36" t="s">
        <v>22150</v>
      </c>
      <c r="J826" s="36" t="s">
        <v>22151</v>
      </c>
      <c r="K826" s="36" t="s">
        <v>395</v>
      </c>
      <c r="L826" s="36" t="s">
        <v>690</v>
      </c>
      <c r="M826" s="36" t="s">
        <v>22145</v>
      </c>
      <c r="N826" s="36"/>
      <c r="O826" s="3"/>
    </row>
    <row r="827">
      <c r="A827" s="36" t="s">
        <v>22152</v>
      </c>
      <c r="B827" s="40">
        <v>46059.674155092594</v>
      </c>
      <c r="C827" s="36" t="s">
        <v>20580</v>
      </c>
      <c r="D827" s="41" t="s">
        <v>16202</v>
      </c>
      <c r="E827" s="36" t="s">
        <v>22153</v>
      </c>
      <c r="F827" s="41" t="s">
        <v>16202</v>
      </c>
      <c r="G827" s="36" t="s">
        <v>22154</v>
      </c>
      <c r="H827" s="36" t="s">
        <v>22155</v>
      </c>
      <c r="I827" s="36" t="s">
        <v>22156</v>
      </c>
      <c r="J827" s="36" t="s">
        <v>22157</v>
      </c>
      <c r="K827" s="36" t="s">
        <v>137</v>
      </c>
      <c r="L827" s="36" t="s">
        <v>138</v>
      </c>
      <c r="M827" s="36" t="s">
        <v>22152</v>
      </c>
      <c r="N827" s="36"/>
      <c r="O827" s="3"/>
    </row>
    <row r="828">
      <c r="A828" s="36" t="s">
        <v>22158</v>
      </c>
      <c r="B828" s="40">
        <v>46062.19631944444</v>
      </c>
      <c r="C828" s="36" t="s">
        <v>21642</v>
      </c>
      <c r="D828" s="41" t="s">
        <v>19577</v>
      </c>
      <c r="E828" s="36" t="s">
        <v>250</v>
      </c>
      <c r="F828" s="41" t="s">
        <v>16380</v>
      </c>
      <c r="G828" s="36" t="s">
        <v>19576</v>
      </c>
      <c r="H828" s="41" t="s">
        <v>19577</v>
      </c>
      <c r="I828" s="36" t="s">
        <v>22029</v>
      </c>
      <c r="J828" s="36" t="s">
        <v>22159</v>
      </c>
      <c r="K828" s="36" t="s">
        <v>395</v>
      </c>
      <c r="L828" s="36" t="s">
        <v>690</v>
      </c>
      <c r="M828" s="36" t="s">
        <v>21941</v>
      </c>
      <c r="N828" s="36"/>
      <c r="O828" s="3"/>
    </row>
    <row r="829">
      <c r="A829" s="36" t="s">
        <v>22160</v>
      </c>
      <c r="B829" s="40">
        <v>46062.25630787037</v>
      </c>
      <c r="C829" s="36" t="s">
        <v>21642</v>
      </c>
      <c r="D829" s="41" t="s">
        <v>19577</v>
      </c>
      <c r="E829" s="36" t="s">
        <v>250</v>
      </c>
      <c r="F829" s="41" t="s">
        <v>16380</v>
      </c>
      <c r="G829" s="36" t="s">
        <v>19576</v>
      </c>
      <c r="H829" s="41" t="s">
        <v>19577</v>
      </c>
      <c r="I829" s="36" t="s">
        <v>22029</v>
      </c>
      <c r="J829" s="36" t="s">
        <v>22161</v>
      </c>
      <c r="K829" s="36" t="s">
        <v>395</v>
      </c>
      <c r="L829" s="36" t="s">
        <v>690</v>
      </c>
      <c r="M829" s="36" t="s">
        <v>21941</v>
      </c>
      <c r="N829" s="36"/>
      <c r="O829" s="3"/>
    </row>
    <row r="830">
      <c r="A830" s="36" t="s">
        <v>22162</v>
      </c>
      <c r="B830" s="40">
        <v>46062.25648148148</v>
      </c>
      <c r="C830" s="36" t="s">
        <v>21642</v>
      </c>
      <c r="D830" s="41" t="s">
        <v>19577</v>
      </c>
      <c r="E830" s="36" t="s">
        <v>14684</v>
      </c>
      <c r="F830" s="41" t="s">
        <v>19577</v>
      </c>
      <c r="G830" s="36" t="s">
        <v>250</v>
      </c>
      <c r="H830" s="41" t="s">
        <v>16380</v>
      </c>
      <c r="I830" s="36" t="s">
        <v>22029</v>
      </c>
      <c r="J830" s="36" t="s">
        <v>22163</v>
      </c>
      <c r="K830" s="36" t="s">
        <v>395</v>
      </c>
      <c r="L830" s="36" t="s">
        <v>690</v>
      </c>
      <c r="M830" s="36" t="s">
        <v>21941</v>
      </c>
      <c r="N830" s="36"/>
      <c r="O830" s="3"/>
    </row>
    <row r="831">
      <c r="A831" s="36" t="s">
        <v>22164</v>
      </c>
      <c r="B831" s="40">
        <v>46062.33689814815</v>
      </c>
      <c r="C831" s="36" t="s">
        <v>19576</v>
      </c>
      <c r="D831" s="41" t="s">
        <v>19577</v>
      </c>
      <c r="E831" s="36" t="s">
        <v>21642</v>
      </c>
      <c r="F831" s="41" t="s">
        <v>19577</v>
      </c>
      <c r="G831" s="36" t="s">
        <v>22165</v>
      </c>
      <c r="H831" s="41" t="s">
        <v>16380</v>
      </c>
      <c r="I831" s="36" t="s">
        <v>22029</v>
      </c>
      <c r="J831" s="36" t="s">
        <v>22166</v>
      </c>
      <c r="K831" s="36" t="s">
        <v>395</v>
      </c>
      <c r="L831" s="36" t="s">
        <v>690</v>
      </c>
      <c r="M831" s="36" t="s">
        <v>21941</v>
      </c>
      <c r="N831" s="36"/>
      <c r="O831" s="3"/>
    </row>
    <row r="832">
      <c r="A832" s="36" t="s">
        <v>22167</v>
      </c>
      <c r="B832" s="40">
        <v>46062.33846064815</v>
      </c>
      <c r="C832" s="36" t="s">
        <v>19715</v>
      </c>
      <c r="D832" s="41" t="s">
        <v>19577</v>
      </c>
      <c r="E832" s="36" t="s">
        <v>14684</v>
      </c>
      <c r="F832" s="41" t="s">
        <v>19577</v>
      </c>
      <c r="G832" s="36" t="s">
        <v>250</v>
      </c>
      <c r="H832" s="41" t="s">
        <v>16380</v>
      </c>
      <c r="I832" s="36" t="s">
        <v>22029</v>
      </c>
      <c r="J832" s="36" t="s">
        <v>22168</v>
      </c>
      <c r="K832" s="36" t="s">
        <v>395</v>
      </c>
      <c r="L832" s="36" t="s">
        <v>690</v>
      </c>
      <c r="M832" s="36" t="s">
        <v>21941</v>
      </c>
      <c r="N832" s="36"/>
      <c r="O832" s="3"/>
    </row>
    <row r="833">
      <c r="A833" s="36" t="s">
        <v>22169</v>
      </c>
      <c r="B833" s="40">
        <v>46062.390335648146</v>
      </c>
      <c r="C833" s="36" t="s">
        <v>20065</v>
      </c>
      <c r="D833" s="41" t="s">
        <v>16380</v>
      </c>
      <c r="E833" s="36" t="s">
        <v>22170</v>
      </c>
      <c r="F833" s="41" t="s">
        <v>19577</v>
      </c>
      <c r="G833" s="36"/>
      <c r="H833" s="36"/>
      <c r="I833" s="36" t="s">
        <v>22171</v>
      </c>
      <c r="J833" s="36" t="s">
        <v>22172</v>
      </c>
      <c r="K833" s="36" t="s">
        <v>395</v>
      </c>
      <c r="L833" s="36" t="s">
        <v>690</v>
      </c>
      <c r="M833" s="36" t="s">
        <v>21941</v>
      </c>
      <c r="N833" s="36"/>
      <c r="O833" s="3"/>
    </row>
    <row r="834">
      <c r="A834" s="36" t="s">
        <v>22173</v>
      </c>
      <c r="B834" s="40">
        <v>46062.53050925926</v>
      </c>
      <c r="C834" s="36" t="s">
        <v>21642</v>
      </c>
      <c r="D834" s="41" t="s">
        <v>19577</v>
      </c>
      <c r="E834" s="36" t="s">
        <v>250</v>
      </c>
      <c r="F834" s="41" t="s">
        <v>16380</v>
      </c>
      <c r="G834" s="36" t="s">
        <v>19576</v>
      </c>
      <c r="H834" s="41" t="s">
        <v>19577</v>
      </c>
      <c r="I834" s="36" t="s">
        <v>22029</v>
      </c>
      <c r="J834" s="36" t="s">
        <v>22174</v>
      </c>
      <c r="K834" s="36" t="s">
        <v>395</v>
      </c>
      <c r="L834" s="36" t="s">
        <v>690</v>
      </c>
      <c r="M834" s="36" t="s">
        <v>21941</v>
      </c>
      <c r="N834" s="36"/>
      <c r="O834" s="3"/>
    </row>
    <row r="835">
      <c r="A835" s="36" t="s">
        <v>22175</v>
      </c>
      <c r="B835" s="40">
        <v>46062.53057870371</v>
      </c>
      <c r="C835" s="36" t="s">
        <v>21642</v>
      </c>
      <c r="D835" s="41" t="s">
        <v>19577</v>
      </c>
      <c r="E835" s="36" t="s">
        <v>14684</v>
      </c>
      <c r="F835" s="41" t="s">
        <v>19577</v>
      </c>
      <c r="G835" s="36" t="s">
        <v>250</v>
      </c>
      <c r="H835" s="41" t="s">
        <v>16380</v>
      </c>
      <c r="I835" s="36" t="s">
        <v>22029</v>
      </c>
      <c r="J835" s="36" t="s">
        <v>22163</v>
      </c>
      <c r="K835" s="36" t="s">
        <v>395</v>
      </c>
      <c r="L835" s="36" t="s">
        <v>690</v>
      </c>
      <c r="M835" s="36" t="s">
        <v>21941</v>
      </c>
      <c r="N835" s="36"/>
      <c r="O835" s="3"/>
    </row>
    <row r="836">
      <c r="A836" s="36" t="s">
        <v>22176</v>
      </c>
      <c r="B836" s="40">
        <v>46062.53086805556</v>
      </c>
      <c r="C836" s="36" t="s">
        <v>21335</v>
      </c>
      <c r="D836" s="41" t="s">
        <v>21257</v>
      </c>
      <c r="E836" s="36" t="s">
        <v>19576</v>
      </c>
      <c r="F836" s="41" t="s">
        <v>19577</v>
      </c>
      <c r="G836" s="36" t="s">
        <v>21568</v>
      </c>
      <c r="H836" s="36" t="s">
        <v>21261</v>
      </c>
      <c r="I836" s="36" t="s">
        <v>21266</v>
      </c>
      <c r="J836" s="36" t="s">
        <v>22177</v>
      </c>
      <c r="K836" s="36" t="s">
        <v>338</v>
      </c>
      <c r="L836" s="36" t="s">
        <v>339</v>
      </c>
      <c r="M836" s="36" t="s">
        <v>21259</v>
      </c>
      <c r="N836" s="36"/>
      <c r="O836" s="3"/>
    </row>
    <row r="837">
      <c r="A837" s="36" t="s">
        <v>22178</v>
      </c>
      <c r="B837" s="40">
        <v>46062.56409722222</v>
      </c>
      <c r="C837" s="36" t="s">
        <v>19576</v>
      </c>
      <c r="D837" s="41" t="s">
        <v>19577</v>
      </c>
      <c r="E837" s="36" t="s">
        <v>21335</v>
      </c>
      <c r="F837" s="41" t="s">
        <v>21257</v>
      </c>
      <c r="G837" s="36" t="s">
        <v>21568</v>
      </c>
      <c r="H837" s="36" t="s">
        <v>21261</v>
      </c>
      <c r="I837" s="36" t="s">
        <v>21266</v>
      </c>
      <c r="J837" s="36" t="s">
        <v>22179</v>
      </c>
      <c r="K837" s="36" t="s">
        <v>338</v>
      </c>
      <c r="L837" s="36" t="s">
        <v>339</v>
      </c>
      <c r="M837" s="36" t="s">
        <v>21259</v>
      </c>
      <c r="N837" s="36"/>
      <c r="O837" s="3"/>
    </row>
    <row r="838">
      <c r="A838" s="36" t="s">
        <v>22180</v>
      </c>
      <c r="B838" s="40">
        <v>46062.570555555554</v>
      </c>
      <c r="C838" s="36" t="s">
        <v>19576</v>
      </c>
      <c r="D838" s="41" t="s">
        <v>19577</v>
      </c>
      <c r="E838" s="36" t="s">
        <v>21642</v>
      </c>
      <c r="F838" s="41" t="s">
        <v>19577</v>
      </c>
      <c r="G838" s="36" t="s">
        <v>250</v>
      </c>
      <c r="H838" s="41" t="s">
        <v>16380</v>
      </c>
      <c r="I838" s="36" t="s">
        <v>22029</v>
      </c>
      <c r="J838" s="36" t="s">
        <v>22181</v>
      </c>
      <c r="K838" s="36" t="s">
        <v>395</v>
      </c>
      <c r="L838" s="36" t="s">
        <v>690</v>
      </c>
      <c r="M838" s="36" t="s">
        <v>21941</v>
      </c>
      <c r="N838" s="36"/>
      <c r="O838" s="3"/>
    </row>
    <row r="839">
      <c r="A839" s="36" t="s">
        <v>22182</v>
      </c>
      <c r="B839" s="40">
        <v>46062.57144675926</v>
      </c>
      <c r="C839" s="36" t="s">
        <v>19715</v>
      </c>
      <c r="D839" s="41" t="s">
        <v>19577</v>
      </c>
      <c r="E839" s="36" t="s">
        <v>14684</v>
      </c>
      <c r="F839" s="41" t="s">
        <v>19577</v>
      </c>
      <c r="G839" s="36" t="s">
        <v>250</v>
      </c>
      <c r="H839" s="41" t="s">
        <v>16380</v>
      </c>
      <c r="I839" s="36" t="s">
        <v>22029</v>
      </c>
      <c r="J839" s="36" t="s">
        <v>22168</v>
      </c>
      <c r="K839" s="36" t="s">
        <v>395</v>
      </c>
      <c r="L839" s="36" t="s">
        <v>690</v>
      </c>
      <c r="M839" s="36" t="s">
        <v>21941</v>
      </c>
      <c r="N839" s="36"/>
      <c r="O839" s="3"/>
    </row>
    <row r="840">
      <c r="A840" s="36" t="s">
        <v>22183</v>
      </c>
      <c r="B840" s="40">
        <v>46062.56648148148</v>
      </c>
      <c r="C840" s="36" t="s">
        <v>19576</v>
      </c>
      <c r="D840" s="41" t="s">
        <v>19577</v>
      </c>
      <c r="E840" s="36" t="s">
        <v>21335</v>
      </c>
      <c r="F840" s="41" t="s">
        <v>21257</v>
      </c>
      <c r="G840" s="36" t="s">
        <v>21568</v>
      </c>
      <c r="H840" s="36" t="s">
        <v>21261</v>
      </c>
      <c r="I840" s="36" t="s">
        <v>21266</v>
      </c>
      <c r="J840" s="36" t="s">
        <v>22184</v>
      </c>
      <c r="K840" s="36" t="s">
        <v>338</v>
      </c>
      <c r="L840" s="36" t="s">
        <v>339</v>
      </c>
      <c r="M840" s="36" t="s">
        <v>21259</v>
      </c>
      <c r="N840" s="36"/>
      <c r="O840" s="3"/>
    </row>
    <row r="841">
      <c r="A841" s="36" t="s">
        <v>22185</v>
      </c>
      <c r="B841" s="40">
        <v>46062.60603009259</v>
      </c>
      <c r="C841" s="36" t="s">
        <v>19576</v>
      </c>
      <c r="D841" s="41" t="s">
        <v>19577</v>
      </c>
      <c r="E841" s="36" t="s">
        <v>22186</v>
      </c>
      <c r="F841" s="41" t="s">
        <v>16442</v>
      </c>
      <c r="G841" s="36" t="s">
        <v>19584</v>
      </c>
      <c r="H841" s="41" t="s">
        <v>19577</v>
      </c>
      <c r="I841" s="36" t="s">
        <v>22187</v>
      </c>
      <c r="J841" s="36" t="s">
        <v>22188</v>
      </c>
      <c r="K841" s="36" t="s">
        <v>418</v>
      </c>
      <c r="L841" s="36" t="s">
        <v>419</v>
      </c>
      <c r="M841" s="36" t="s">
        <v>22189</v>
      </c>
      <c r="N841" s="36"/>
      <c r="O841" s="3"/>
    </row>
    <row r="842">
      <c r="A842" s="36" t="s">
        <v>22190</v>
      </c>
      <c r="B842" s="40">
        <v>46062.59858796296</v>
      </c>
      <c r="C842" s="36" t="s">
        <v>19576</v>
      </c>
      <c r="D842" s="41" t="s">
        <v>19577</v>
      </c>
      <c r="E842" s="36" t="s">
        <v>20580</v>
      </c>
      <c r="F842" s="41" t="s">
        <v>16202</v>
      </c>
      <c r="G842" s="36"/>
      <c r="H842" s="36"/>
      <c r="I842" s="36" t="s">
        <v>22191</v>
      </c>
      <c r="J842" s="36" t="s">
        <v>22192</v>
      </c>
      <c r="K842" s="36" t="s">
        <v>137</v>
      </c>
      <c r="L842" s="36" t="s">
        <v>138</v>
      </c>
      <c r="M842" s="36" t="s">
        <v>22152</v>
      </c>
      <c r="N842" s="36"/>
      <c r="O842" s="3"/>
    </row>
    <row r="843">
      <c r="A843" s="36" t="s">
        <v>22193</v>
      </c>
      <c r="B843" s="40">
        <v>46062.6096412037</v>
      </c>
      <c r="C843" s="36" t="s">
        <v>19576</v>
      </c>
      <c r="D843" s="41" t="s">
        <v>19577</v>
      </c>
      <c r="E843" s="36" t="s">
        <v>22186</v>
      </c>
      <c r="F843" s="41" t="s">
        <v>16442</v>
      </c>
      <c r="G843" s="36" t="s">
        <v>19584</v>
      </c>
      <c r="H843" s="41" t="s">
        <v>19577</v>
      </c>
      <c r="I843" s="36" t="s">
        <v>22187</v>
      </c>
      <c r="J843" s="36" t="s">
        <v>22194</v>
      </c>
      <c r="K843" s="36" t="s">
        <v>418</v>
      </c>
      <c r="L843" s="36" t="s">
        <v>419</v>
      </c>
      <c r="M843" s="36" t="s">
        <v>22189</v>
      </c>
      <c r="N843" s="36"/>
      <c r="O843" s="3"/>
    </row>
    <row r="844">
      <c r="A844" s="36" t="s">
        <v>22195</v>
      </c>
      <c r="B844" s="40">
        <v>46062.611921296295</v>
      </c>
      <c r="C844" s="36" t="s">
        <v>20065</v>
      </c>
      <c r="D844" s="41" t="s">
        <v>16380</v>
      </c>
      <c r="E844" s="36" t="s">
        <v>22196</v>
      </c>
      <c r="F844" s="41" t="s">
        <v>19577</v>
      </c>
      <c r="G844" s="36"/>
      <c r="H844" s="36"/>
      <c r="I844" s="36" t="s">
        <v>22171</v>
      </c>
      <c r="J844" s="36" t="s">
        <v>22197</v>
      </c>
      <c r="K844" s="36" t="s">
        <v>395</v>
      </c>
      <c r="L844" s="36" t="s">
        <v>690</v>
      </c>
      <c r="M844" s="36" t="s">
        <v>21941</v>
      </c>
      <c r="N844" s="36"/>
      <c r="O844" s="3"/>
    </row>
    <row r="845">
      <c r="A845" s="36" t="s">
        <v>22198</v>
      </c>
      <c r="B845" s="40">
        <v>46062.60960648148</v>
      </c>
      <c r="C845" s="36" t="s">
        <v>20580</v>
      </c>
      <c r="D845" s="41" t="s">
        <v>16202</v>
      </c>
      <c r="E845" s="36" t="s">
        <v>19576</v>
      </c>
      <c r="F845" s="41" t="s">
        <v>19577</v>
      </c>
      <c r="G845" s="36"/>
      <c r="H845" s="36"/>
      <c r="I845" s="36" t="s">
        <v>22199</v>
      </c>
      <c r="J845" s="36" t="s">
        <v>22200</v>
      </c>
      <c r="K845" s="36" t="s">
        <v>137</v>
      </c>
      <c r="L845" s="36" t="s">
        <v>138</v>
      </c>
      <c r="M845" s="36" t="s">
        <v>22152</v>
      </c>
      <c r="N845" s="36"/>
      <c r="O845" s="3"/>
    </row>
    <row r="846">
      <c r="A846" s="36" t="s">
        <v>22201</v>
      </c>
      <c r="B846" s="40">
        <v>46062.61162037037</v>
      </c>
      <c r="C846" s="36" t="s">
        <v>19576</v>
      </c>
      <c r="D846" s="41" t="s">
        <v>19577</v>
      </c>
      <c r="E846" s="36" t="s">
        <v>20580</v>
      </c>
      <c r="F846" s="41" t="s">
        <v>16202</v>
      </c>
      <c r="G846" s="36"/>
      <c r="H846" s="36"/>
      <c r="I846" s="36" t="s">
        <v>22191</v>
      </c>
      <c r="J846" s="36" t="s">
        <v>22202</v>
      </c>
      <c r="K846" s="36" t="s">
        <v>137</v>
      </c>
      <c r="L846" s="36" t="s">
        <v>138</v>
      </c>
      <c r="M846" s="36" t="s">
        <v>22152</v>
      </c>
      <c r="N846" s="36"/>
      <c r="O846" s="3"/>
    </row>
    <row r="847">
      <c r="A847" s="36" t="s">
        <v>22203</v>
      </c>
      <c r="B847" s="40">
        <v>46062.63717592593</v>
      </c>
      <c r="C847" s="36" t="s">
        <v>19576</v>
      </c>
      <c r="D847" s="41" t="s">
        <v>19577</v>
      </c>
      <c r="E847" s="36" t="s">
        <v>22204</v>
      </c>
      <c r="F847" s="36" t="s">
        <v>22104</v>
      </c>
      <c r="G847" s="36"/>
      <c r="H847" s="36"/>
      <c r="I847" s="36" t="s">
        <v>22205</v>
      </c>
      <c r="J847" s="36" t="s">
        <v>22206</v>
      </c>
      <c r="K847" s="36" t="s">
        <v>386</v>
      </c>
      <c r="L847" s="36" t="s">
        <v>584</v>
      </c>
      <c r="M847" s="36" t="s">
        <v>22207</v>
      </c>
      <c r="N847" s="36"/>
      <c r="O847" s="3"/>
    </row>
    <row r="848">
      <c r="A848" s="36" t="s">
        <v>22208</v>
      </c>
      <c r="B848" s="40">
        <v>46062.639131944445</v>
      </c>
      <c r="C848" s="36" t="s">
        <v>19924</v>
      </c>
      <c r="D848" s="41" t="s">
        <v>16306</v>
      </c>
      <c r="E848" s="36" t="s">
        <v>19576</v>
      </c>
      <c r="F848" s="41" t="s">
        <v>19577</v>
      </c>
      <c r="G848" s="36"/>
      <c r="H848" s="36"/>
      <c r="I848" s="36" t="s">
        <v>22209</v>
      </c>
      <c r="J848" s="36" t="s">
        <v>22210</v>
      </c>
      <c r="K848" s="36" t="s">
        <v>386</v>
      </c>
      <c r="L848" s="36" t="s">
        <v>584</v>
      </c>
      <c r="M848" s="36" t="s">
        <v>22208</v>
      </c>
      <c r="N848" s="36"/>
      <c r="O848" s="3"/>
    </row>
    <row r="849">
      <c r="A849" s="36" t="s">
        <v>22211</v>
      </c>
      <c r="B849" s="40">
        <v>46062.63877314815</v>
      </c>
      <c r="C849" s="36" t="s">
        <v>19576</v>
      </c>
      <c r="D849" s="41" t="s">
        <v>19577</v>
      </c>
      <c r="E849" s="36" t="s">
        <v>22204</v>
      </c>
      <c r="F849" s="36" t="s">
        <v>22104</v>
      </c>
      <c r="G849" s="36"/>
      <c r="H849" s="36"/>
      <c r="I849" s="36" t="s">
        <v>22205</v>
      </c>
      <c r="J849" s="36" t="s">
        <v>22212</v>
      </c>
      <c r="K849" s="36" t="s">
        <v>386</v>
      </c>
      <c r="L849" s="36" t="s">
        <v>584</v>
      </c>
      <c r="M849" s="36" t="s">
        <v>22207</v>
      </c>
      <c r="N849" s="36"/>
      <c r="O849" s="3"/>
    </row>
    <row r="850">
      <c r="A850" s="36" t="s">
        <v>22213</v>
      </c>
      <c r="B850" s="40">
        <v>46062.6469212963</v>
      </c>
      <c r="C850" s="36" t="s">
        <v>22214</v>
      </c>
      <c r="D850" s="41" t="s">
        <v>19577</v>
      </c>
      <c r="E850" s="36" t="s">
        <v>250</v>
      </c>
      <c r="F850" s="41" t="s">
        <v>16380</v>
      </c>
      <c r="G850" s="36" t="s">
        <v>22215</v>
      </c>
      <c r="H850" s="41" t="s">
        <v>19577</v>
      </c>
      <c r="I850" s="36" t="s">
        <v>22029</v>
      </c>
      <c r="J850" s="36" t="s">
        <v>22216</v>
      </c>
      <c r="K850" s="36" t="s">
        <v>395</v>
      </c>
      <c r="L850" s="36" t="s">
        <v>690</v>
      </c>
      <c r="M850" s="36" t="s">
        <v>21941</v>
      </c>
      <c r="N850" s="36"/>
      <c r="O850" s="3"/>
    </row>
    <row r="851">
      <c r="A851" s="36" t="s">
        <v>22217</v>
      </c>
      <c r="B851" s="40">
        <v>46063.34517361112</v>
      </c>
      <c r="C851" s="36" t="s">
        <v>20089</v>
      </c>
      <c r="D851" s="41" t="s">
        <v>16442</v>
      </c>
      <c r="E851" s="36" t="s">
        <v>22218</v>
      </c>
      <c r="F851" s="36" t="s">
        <v>20239</v>
      </c>
      <c r="G851" s="36" t="s">
        <v>19584</v>
      </c>
      <c r="H851" s="41" t="s">
        <v>19577</v>
      </c>
      <c r="I851" s="36" t="s">
        <v>22219</v>
      </c>
      <c r="J851" s="36" t="s">
        <v>22220</v>
      </c>
      <c r="K851" s="36" t="s">
        <v>418</v>
      </c>
      <c r="L851" s="36" t="s">
        <v>419</v>
      </c>
      <c r="M851" s="36" t="s">
        <v>22189</v>
      </c>
      <c r="N851" s="36"/>
      <c r="O851" s="3"/>
    </row>
    <row r="852">
      <c r="A852" s="36" t="s">
        <v>22221</v>
      </c>
      <c r="B852" s="40">
        <v>46063.35986111111</v>
      </c>
      <c r="C852" s="36" t="s">
        <v>22222</v>
      </c>
      <c r="D852" s="41" t="s">
        <v>16202</v>
      </c>
      <c r="E852" s="36" t="s">
        <v>22223</v>
      </c>
      <c r="F852" s="41" t="s">
        <v>16202</v>
      </c>
      <c r="G852" s="36" t="s">
        <v>22154</v>
      </c>
      <c r="H852" s="36" t="s">
        <v>22155</v>
      </c>
      <c r="I852" s="36" t="s">
        <v>22199</v>
      </c>
      <c r="J852" s="36" t="s">
        <v>22224</v>
      </c>
      <c r="K852" s="36" t="s">
        <v>137</v>
      </c>
      <c r="L852" s="36" t="s">
        <v>138</v>
      </c>
      <c r="M852" s="36" t="s">
        <v>22152</v>
      </c>
      <c r="N852" s="36"/>
      <c r="O852" s="3"/>
    </row>
    <row r="853">
      <c r="A853" s="36" t="s">
        <v>22225</v>
      </c>
      <c r="B853" s="40">
        <v>46063.38434027778</v>
      </c>
      <c r="C853" s="36" t="s">
        <v>21929</v>
      </c>
      <c r="D853" s="41" t="s">
        <v>16162</v>
      </c>
      <c r="E853" s="36" t="s">
        <v>22226</v>
      </c>
      <c r="F853" s="41" t="s">
        <v>19577</v>
      </c>
      <c r="G853" s="36" t="s">
        <v>22227</v>
      </c>
      <c r="H853" s="36" t="s">
        <v>19649</v>
      </c>
      <c r="I853" s="36" t="s">
        <v>22228</v>
      </c>
      <c r="J853" s="36" t="s">
        <v>22229</v>
      </c>
      <c r="K853" s="36" t="s">
        <v>182</v>
      </c>
      <c r="L853" s="36" t="s">
        <v>183</v>
      </c>
      <c r="M853" s="36" t="s">
        <v>21928</v>
      </c>
      <c r="N853" s="36"/>
      <c r="O853" s="3"/>
    </row>
    <row r="854">
      <c r="A854" s="36" t="s">
        <v>22230</v>
      </c>
      <c r="B854" s="40">
        <v>46063.38342592593</v>
      </c>
      <c r="C854" s="36" t="s">
        <v>21642</v>
      </c>
      <c r="D854" s="41" t="s">
        <v>19577</v>
      </c>
      <c r="E854" s="36" t="s">
        <v>250</v>
      </c>
      <c r="F854" s="41" t="s">
        <v>16380</v>
      </c>
      <c r="G854" s="36" t="s">
        <v>22215</v>
      </c>
      <c r="H854" s="41" t="s">
        <v>19577</v>
      </c>
      <c r="I854" s="36" t="s">
        <v>22029</v>
      </c>
      <c r="J854" s="36" t="s">
        <v>22231</v>
      </c>
      <c r="K854" s="36" t="s">
        <v>395</v>
      </c>
      <c r="L854" s="36" t="s">
        <v>690</v>
      </c>
      <c r="M854" s="36" t="s">
        <v>21941</v>
      </c>
      <c r="N854" s="36"/>
      <c r="O854" s="3"/>
    </row>
    <row r="855">
      <c r="A855" s="36" t="s">
        <v>22232</v>
      </c>
      <c r="B855" s="40">
        <v>46063.396782407406</v>
      </c>
      <c r="C855" s="36" t="s">
        <v>20635</v>
      </c>
      <c r="D855" s="41" t="s">
        <v>19577</v>
      </c>
      <c r="E855" s="36" t="s">
        <v>14684</v>
      </c>
      <c r="F855" s="41" t="s">
        <v>19577</v>
      </c>
      <c r="G855" s="36" t="s">
        <v>21983</v>
      </c>
      <c r="H855" s="36" t="s">
        <v>19649</v>
      </c>
      <c r="I855" s="36" t="s">
        <v>21984</v>
      </c>
      <c r="J855" s="36" t="s">
        <v>22233</v>
      </c>
      <c r="K855" s="36" t="s">
        <v>182</v>
      </c>
      <c r="L855" s="36" t="s">
        <v>183</v>
      </c>
      <c r="M855" s="36" t="s">
        <v>21928</v>
      </c>
      <c r="N855" s="36"/>
      <c r="O855" s="3"/>
    </row>
    <row r="856">
      <c r="A856" s="36" t="s">
        <v>22234</v>
      </c>
      <c r="B856" s="40">
        <v>46063.39681712963</v>
      </c>
      <c r="C856" s="36" t="s">
        <v>20635</v>
      </c>
      <c r="D856" s="41" t="s">
        <v>19577</v>
      </c>
      <c r="E856" s="36" t="s">
        <v>22235</v>
      </c>
      <c r="F856" s="41" t="s">
        <v>16162</v>
      </c>
      <c r="G856" s="36" t="s">
        <v>22236</v>
      </c>
      <c r="H856" s="36" t="s">
        <v>19663</v>
      </c>
      <c r="I856" s="36" t="s">
        <v>21984</v>
      </c>
      <c r="J856" s="36" t="s">
        <v>22237</v>
      </c>
      <c r="K856" s="36" t="s">
        <v>182</v>
      </c>
      <c r="L856" s="36" t="s">
        <v>183</v>
      </c>
      <c r="M856" s="36" t="s">
        <v>21928</v>
      </c>
      <c r="N856" s="36"/>
      <c r="O856" s="3"/>
    </row>
    <row r="857">
      <c r="A857" s="36" t="s">
        <v>22238</v>
      </c>
      <c r="B857" s="40">
        <v>46063.38788194444</v>
      </c>
      <c r="C857" s="36" t="s">
        <v>21749</v>
      </c>
      <c r="D857" s="41" t="s">
        <v>16180</v>
      </c>
      <c r="E857" s="36" t="s">
        <v>20210</v>
      </c>
      <c r="F857" s="41" t="s">
        <v>19577</v>
      </c>
      <c r="G857" s="36"/>
      <c r="H857" s="36"/>
      <c r="I857" s="36" t="s">
        <v>22239</v>
      </c>
      <c r="J857" s="36" t="s">
        <v>22240</v>
      </c>
      <c r="K857" s="36" t="s">
        <v>433</v>
      </c>
      <c r="L857" s="36" t="s">
        <v>434</v>
      </c>
      <c r="M857" s="36" t="s">
        <v>22238</v>
      </c>
      <c r="N857" s="36"/>
      <c r="O857" s="3"/>
    </row>
    <row r="858">
      <c r="A858" s="36" t="s">
        <v>22241</v>
      </c>
      <c r="B858" s="40">
        <v>46063.42101851852</v>
      </c>
      <c r="C858" s="36" t="s">
        <v>19584</v>
      </c>
      <c r="D858" s="41" t="s">
        <v>19577</v>
      </c>
      <c r="E858" s="36" t="s">
        <v>21749</v>
      </c>
      <c r="F858" s="41" t="s">
        <v>16180</v>
      </c>
      <c r="G858" s="36" t="s">
        <v>21487</v>
      </c>
      <c r="H858" s="41" t="s">
        <v>19577</v>
      </c>
      <c r="I858" s="36" t="s">
        <v>22242</v>
      </c>
      <c r="J858" s="36" t="s">
        <v>22243</v>
      </c>
      <c r="K858" s="36" t="s">
        <v>433</v>
      </c>
      <c r="L858" s="36" t="s">
        <v>434</v>
      </c>
      <c r="M858" s="36" t="s">
        <v>22238</v>
      </c>
      <c r="N858" s="36"/>
      <c r="O858" s="3"/>
    </row>
    <row r="859">
      <c r="A859" s="36" t="s">
        <v>22244</v>
      </c>
      <c r="B859" s="40">
        <v>46063.4216087963</v>
      </c>
      <c r="C859" s="36" t="s">
        <v>21749</v>
      </c>
      <c r="D859" s="41" t="s">
        <v>16180</v>
      </c>
      <c r="E859" s="36" t="s">
        <v>19584</v>
      </c>
      <c r="F859" s="41" t="s">
        <v>19577</v>
      </c>
      <c r="G859" s="36" t="s">
        <v>21487</v>
      </c>
      <c r="H859" s="41" t="s">
        <v>19577</v>
      </c>
      <c r="I859" s="36" t="s">
        <v>22245</v>
      </c>
      <c r="J859" s="36" t="s">
        <v>22246</v>
      </c>
      <c r="K859" s="36" t="s">
        <v>433</v>
      </c>
      <c r="L859" s="36" t="s">
        <v>434</v>
      </c>
      <c r="M859" s="36" t="s">
        <v>22238</v>
      </c>
      <c r="N859" s="36"/>
      <c r="O859" s="3"/>
    </row>
    <row r="860">
      <c r="A860" s="36" t="s">
        <v>22247</v>
      </c>
      <c r="B860" s="40">
        <v>46063.43337962963</v>
      </c>
      <c r="C860" s="36" t="s">
        <v>19576</v>
      </c>
      <c r="D860" s="41" t="s">
        <v>19577</v>
      </c>
      <c r="E860" s="36" t="s">
        <v>21749</v>
      </c>
      <c r="F860" s="41" t="s">
        <v>16180</v>
      </c>
      <c r="G860" s="36" t="s">
        <v>19584</v>
      </c>
      <c r="H860" s="41" t="s">
        <v>19577</v>
      </c>
      <c r="I860" s="36" t="s">
        <v>22248</v>
      </c>
      <c r="J860" s="36" t="s">
        <v>22249</v>
      </c>
      <c r="K860" s="36" t="s">
        <v>433</v>
      </c>
      <c r="L860" s="36" t="s">
        <v>434</v>
      </c>
      <c r="M860" s="36" t="s">
        <v>22238</v>
      </c>
      <c r="N860" s="36"/>
      <c r="O860" s="3"/>
    </row>
    <row r="861">
      <c r="A861" s="36" t="s">
        <v>22250</v>
      </c>
      <c r="B861" s="40">
        <v>46063.43409722223</v>
      </c>
      <c r="C861" s="36" t="s">
        <v>21749</v>
      </c>
      <c r="D861" s="41" t="s">
        <v>16180</v>
      </c>
      <c r="E861" s="36" t="s">
        <v>19576</v>
      </c>
      <c r="F861" s="41" t="s">
        <v>19577</v>
      </c>
      <c r="G861" s="36" t="s">
        <v>19584</v>
      </c>
      <c r="H861" s="41" t="s">
        <v>19577</v>
      </c>
      <c r="I861" s="36" t="s">
        <v>22251</v>
      </c>
      <c r="J861" s="36" t="s">
        <v>22252</v>
      </c>
      <c r="K861" s="36" t="s">
        <v>433</v>
      </c>
      <c r="L861" s="36" t="s">
        <v>434</v>
      </c>
      <c r="M861" s="36" t="s">
        <v>22238</v>
      </c>
      <c r="N861" s="36"/>
      <c r="O861" s="3"/>
    </row>
    <row r="862">
      <c r="A862" s="36" t="s">
        <v>22253</v>
      </c>
      <c r="B862" s="40">
        <v>46063.44063657407</v>
      </c>
      <c r="C862" s="36" t="s">
        <v>20065</v>
      </c>
      <c r="D862" s="41" t="s">
        <v>16380</v>
      </c>
      <c r="E862" s="36" t="s">
        <v>21642</v>
      </c>
      <c r="F862" s="41" t="s">
        <v>19577</v>
      </c>
      <c r="G862" s="36" t="s">
        <v>22215</v>
      </c>
      <c r="H862" s="41" t="s">
        <v>19577</v>
      </c>
      <c r="I862" s="36" t="s">
        <v>22171</v>
      </c>
      <c r="J862" s="36" t="s">
        <v>22254</v>
      </c>
      <c r="K862" s="36" t="s">
        <v>395</v>
      </c>
      <c r="L862" s="36" t="s">
        <v>690</v>
      </c>
      <c r="M862" s="36" t="s">
        <v>21941</v>
      </c>
      <c r="N862" s="36"/>
      <c r="O862" s="3"/>
    </row>
    <row r="863">
      <c r="A863" s="36" t="s">
        <v>22255</v>
      </c>
      <c r="B863" s="40">
        <v>46063.47038194444</v>
      </c>
      <c r="C863" s="36" t="s">
        <v>19576</v>
      </c>
      <c r="D863" s="41" t="s">
        <v>19577</v>
      </c>
      <c r="E863" s="36" t="s">
        <v>20065</v>
      </c>
      <c r="F863" s="41" t="s">
        <v>16380</v>
      </c>
      <c r="G863" s="36" t="s">
        <v>22256</v>
      </c>
      <c r="H863" s="41" t="s">
        <v>19577</v>
      </c>
      <c r="I863" s="36" t="s">
        <v>22257</v>
      </c>
      <c r="J863" s="36" t="s">
        <v>22258</v>
      </c>
      <c r="K863" s="36" t="s">
        <v>395</v>
      </c>
      <c r="L863" s="36" t="s">
        <v>690</v>
      </c>
      <c r="M863" s="36" t="s">
        <v>21941</v>
      </c>
      <c r="N863" s="36"/>
      <c r="O863" s="3"/>
    </row>
    <row r="864">
      <c r="A864" s="36" t="s">
        <v>22259</v>
      </c>
      <c r="B864" s="40">
        <v>46063.47880787037</v>
      </c>
      <c r="C864" s="36" t="s">
        <v>19576</v>
      </c>
      <c r="D864" s="41" t="s">
        <v>19577</v>
      </c>
      <c r="E864" s="36" t="s">
        <v>19853</v>
      </c>
      <c r="F864" s="41" t="s">
        <v>16222</v>
      </c>
      <c r="G864" s="36" t="s">
        <v>22078</v>
      </c>
      <c r="H864" s="41" t="s">
        <v>16222</v>
      </c>
      <c r="I864" s="36" t="s">
        <v>22260</v>
      </c>
      <c r="J864" s="36" t="s">
        <v>22261</v>
      </c>
      <c r="K864" s="36" t="s">
        <v>439</v>
      </c>
      <c r="L864" s="36" t="s">
        <v>440</v>
      </c>
      <c r="M864" s="36" t="s">
        <v>22077</v>
      </c>
      <c r="N864" s="36"/>
      <c r="O864" s="3"/>
    </row>
    <row r="865">
      <c r="A865" s="36" t="s">
        <v>22262</v>
      </c>
      <c r="B865" s="40">
        <v>46063.47866898148</v>
      </c>
      <c r="C865" s="36" t="s">
        <v>19715</v>
      </c>
      <c r="D865" s="41" t="s">
        <v>19577</v>
      </c>
      <c r="E865" s="36" t="s">
        <v>14684</v>
      </c>
      <c r="F865" s="41" t="s">
        <v>19577</v>
      </c>
      <c r="G865" s="36" t="s">
        <v>22263</v>
      </c>
      <c r="H865" s="36" t="s">
        <v>20078</v>
      </c>
      <c r="I865" s="36" t="s">
        <v>22264</v>
      </c>
      <c r="J865" s="36" t="s">
        <v>22265</v>
      </c>
      <c r="K865" s="36" t="s">
        <v>395</v>
      </c>
      <c r="L865" s="36" t="s">
        <v>690</v>
      </c>
      <c r="M865" s="36" t="s">
        <v>22262</v>
      </c>
      <c r="N865" s="36"/>
      <c r="O865" s="3"/>
    </row>
    <row r="866">
      <c r="A866" s="36" t="s">
        <v>22266</v>
      </c>
      <c r="B866" s="40">
        <v>46063.48431712963</v>
      </c>
      <c r="C866" s="36" t="s">
        <v>19576</v>
      </c>
      <c r="D866" s="41" t="s">
        <v>19577</v>
      </c>
      <c r="E866" s="36" t="s">
        <v>19853</v>
      </c>
      <c r="F866" s="41" t="s">
        <v>16222</v>
      </c>
      <c r="G866" s="36" t="s">
        <v>22078</v>
      </c>
      <c r="H866" s="41" t="s">
        <v>16222</v>
      </c>
      <c r="I866" s="36" t="s">
        <v>22260</v>
      </c>
      <c r="J866" s="36" t="s">
        <v>22267</v>
      </c>
      <c r="K866" s="36" t="s">
        <v>439</v>
      </c>
      <c r="L866" s="36" t="s">
        <v>440</v>
      </c>
      <c r="M866" s="36" t="s">
        <v>22077</v>
      </c>
      <c r="N866" s="36"/>
      <c r="O866" s="3"/>
    </row>
    <row r="867">
      <c r="A867" s="36" t="s">
        <v>22268</v>
      </c>
      <c r="B867" s="40">
        <v>46063.48171296297</v>
      </c>
      <c r="C867" s="36" t="s">
        <v>20065</v>
      </c>
      <c r="D867" s="41" t="s">
        <v>16380</v>
      </c>
      <c r="E867" s="36" t="s">
        <v>19576</v>
      </c>
      <c r="F867" s="41" t="s">
        <v>19577</v>
      </c>
      <c r="G867" s="36" t="s">
        <v>22256</v>
      </c>
      <c r="H867" s="41" t="s">
        <v>19577</v>
      </c>
      <c r="I867" s="36" t="s">
        <v>22171</v>
      </c>
      <c r="J867" s="36" t="s">
        <v>22269</v>
      </c>
      <c r="K867" s="36" t="s">
        <v>395</v>
      </c>
      <c r="L867" s="36" t="s">
        <v>690</v>
      </c>
      <c r="M867" s="36" t="s">
        <v>21941</v>
      </c>
      <c r="N867" s="36"/>
      <c r="O867" s="3"/>
    </row>
    <row r="868">
      <c r="A868" s="36" t="s">
        <v>22270</v>
      </c>
      <c r="B868" s="40">
        <v>46063.49899305556</v>
      </c>
      <c r="C868" s="36" t="s">
        <v>19576</v>
      </c>
      <c r="D868" s="41" t="s">
        <v>19577</v>
      </c>
      <c r="E868" s="36" t="s">
        <v>19853</v>
      </c>
      <c r="F868" s="41" t="s">
        <v>16222</v>
      </c>
      <c r="G868" s="36" t="s">
        <v>22078</v>
      </c>
      <c r="H868" s="41" t="s">
        <v>16222</v>
      </c>
      <c r="I868" s="36" t="s">
        <v>22260</v>
      </c>
      <c r="J868" s="36" t="s">
        <v>22267</v>
      </c>
      <c r="K868" s="36" t="s">
        <v>439</v>
      </c>
      <c r="L868" s="36" t="s">
        <v>440</v>
      </c>
      <c r="M868" s="36" t="s">
        <v>22077</v>
      </c>
      <c r="N868" s="36"/>
      <c r="O868" s="3"/>
    </row>
    <row r="869">
      <c r="A869" s="36" t="s">
        <v>22271</v>
      </c>
      <c r="B869" s="40">
        <v>46063.49900462963</v>
      </c>
      <c r="C869" s="36" t="s">
        <v>20756</v>
      </c>
      <c r="D869" s="41" t="s">
        <v>19577</v>
      </c>
      <c r="E869" s="36" t="s">
        <v>22272</v>
      </c>
      <c r="F869" s="41" t="s">
        <v>16380</v>
      </c>
      <c r="G869" s="36" t="s">
        <v>19576</v>
      </c>
      <c r="H869" s="41" t="s">
        <v>19577</v>
      </c>
      <c r="I869" s="36" t="s">
        <v>22273</v>
      </c>
      <c r="J869" s="36" t="s">
        <v>22274</v>
      </c>
      <c r="K869" s="36" t="s">
        <v>395</v>
      </c>
      <c r="L869" s="36" t="s">
        <v>690</v>
      </c>
      <c r="M869" s="36" t="s">
        <v>22271</v>
      </c>
      <c r="N869" s="36"/>
      <c r="O869" s="3"/>
    </row>
    <row r="870">
      <c r="A870" s="36" t="s">
        <v>22275</v>
      </c>
      <c r="B870" s="40">
        <v>46063.5378125</v>
      </c>
      <c r="C870" s="36" t="s">
        <v>19576</v>
      </c>
      <c r="D870" s="41" t="s">
        <v>19577</v>
      </c>
      <c r="E870" s="36" t="s">
        <v>22276</v>
      </c>
      <c r="F870" s="41" t="s">
        <v>19798</v>
      </c>
      <c r="G870" s="36" t="s">
        <v>19644</v>
      </c>
      <c r="H870" s="41" t="s">
        <v>19577</v>
      </c>
      <c r="I870" s="36" t="s">
        <v>22277</v>
      </c>
      <c r="J870" s="36" t="s">
        <v>22278</v>
      </c>
      <c r="K870" s="36" t="s">
        <v>13990</v>
      </c>
      <c r="L870" s="36" t="s">
        <v>878</v>
      </c>
      <c r="M870" s="36" t="s">
        <v>22279</v>
      </c>
      <c r="N870" s="36"/>
      <c r="O870" s="3"/>
    </row>
    <row r="871">
      <c r="A871" s="36" t="s">
        <v>22280</v>
      </c>
      <c r="B871" s="40">
        <v>46063.54320601852</v>
      </c>
      <c r="C871" s="36" t="s">
        <v>19576</v>
      </c>
      <c r="D871" s="41" t="s">
        <v>19577</v>
      </c>
      <c r="E871" s="36" t="s">
        <v>19853</v>
      </c>
      <c r="F871" s="41" t="s">
        <v>16222</v>
      </c>
      <c r="G871" s="36" t="s">
        <v>22078</v>
      </c>
      <c r="H871" s="41" t="s">
        <v>16222</v>
      </c>
      <c r="I871" s="36" t="s">
        <v>22260</v>
      </c>
      <c r="J871" s="36" t="s">
        <v>22281</v>
      </c>
      <c r="K871" s="36" t="s">
        <v>439</v>
      </c>
      <c r="L871" s="36" t="s">
        <v>440</v>
      </c>
      <c r="M871" s="36" t="s">
        <v>22077</v>
      </c>
      <c r="N871" s="36"/>
      <c r="O871" s="3"/>
    </row>
    <row r="872">
      <c r="A872" s="36" t="s">
        <v>22282</v>
      </c>
      <c r="B872" s="40">
        <v>46063.54728009259</v>
      </c>
      <c r="C872" s="36" t="s">
        <v>19576</v>
      </c>
      <c r="D872" s="41" t="s">
        <v>19577</v>
      </c>
      <c r="E872" s="36" t="s">
        <v>19853</v>
      </c>
      <c r="F872" s="41" t="s">
        <v>16222</v>
      </c>
      <c r="G872" s="36" t="s">
        <v>22078</v>
      </c>
      <c r="H872" s="41" t="s">
        <v>16222</v>
      </c>
      <c r="I872" s="36" t="s">
        <v>22260</v>
      </c>
      <c r="J872" s="36" t="s">
        <v>22281</v>
      </c>
      <c r="K872" s="36" t="s">
        <v>439</v>
      </c>
      <c r="L872" s="36" t="s">
        <v>440</v>
      </c>
      <c r="M872" s="36" t="s">
        <v>22077</v>
      </c>
      <c r="N872" s="36"/>
      <c r="O872" s="3"/>
    </row>
    <row r="873">
      <c r="A873" s="36" t="s">
        <v>22283</v>
      </c>
      <c r="B873" s="40">
        <v>46063.58796296296</v>
      </c>
      <c r="C873" s="36" t="s">
        <v>19576</v>
      </c>
      <c r="D873" s="41" t="s">
        <v>19577</v>
      </c>
      <c r="E873" s="36" t="s">
        <v>19853</v>
      </c>
      <c r="F873" s="41" t="s">
        <v>16222</v>
      </c>
      <c r="G873" s="36" t="s">
        <v>22078</v>
      </c>
      <c r="H873" s="41" t="s">
        <v>16222</v>
      </c>
      <c r="I873" s="36" t="s">
        <v>22260</v>
      </c>
      <c r="J873" s="36" t="s">
        <v>22284</v>
      </c>
      <c r="K873" s="36" t="s">
        <v>439</v>
      </c>
      <c r="L873" s="36" t="s">
        <v>440</v>
      </c>
      <c r="M873" s="36" t="s">
        <v>22077</v>
      </c>
      <c r="N873" s="36"/>
      <c r="O873" s="3"/>
    </row>
    <row r="874">
      <c r="A874" s="36" t="s">
        <v>22285</v>
      </c>
      <c r="B874" s="40">
        <v>46063.60487268519</v>
      </c>
      <c r="C874" s="36" t="s">
        <v>19576</v>
      </c>
      <c r="D874" s="41" t="s">
        <v>19577</v>
      </c>
      <c r="E874" s="36" t="s">
        <v>19853</v>
      </c>
      <c r="F874" s="41" t="s">
        <v>16222</v>
      </c>
      <c r="G874" s="36" t="s">
        <v>22078</v>
      </c>
      <c r="H874" s="41" t="s">
        <v>16222</v>
      </c>
      <c r="I874" s="36" t="s">
        <v>22260</v>
      </c>
      <c r="J874" s="36" t="s">
        <v>22286</v>
      </c>
      <c r="K874" s="36" t="s">
        <v>439</v>
      </c>
      <c r="L874" s="36" t="s">
        <v>440</v>
      </c>
      <c r="M874" s="36" t="s">
        <v>22077</v>
      </c>
      <c r="N874" s="36"/>
      <c r="O874" s="3"/>
    </row>
    <row r="875">
      <c r="A875" s="36" t="s">
        <v>22287</v>
      </c>
      <c r="B875" s="40">
        <v>46063.607361111106</v>
      </c>
      <c r="C875" s="36" t="s">
        <v>19576</v>
      </c>
      <c r="D875" s="41" t="s">
        <v>19577</v>
      </c>
      <c r="E875" s="36" t="s">
        <v>19853</v>
      </c>
      <c r="F875" s="41" t="s">
        <v>16222</v>
      </c>
      <c r="G875" s="36" t="s">
        <v>22078</v>
      </c>
      <c r="H875" s="41" t="s">
        <v>16222</v>
      </c>
      <c r="I875" s="36" t="s">
        <v>22260</v>
      </c>
      <c r="J875" s="36" t="s">
        <v>22288</v>
      </c>
      <c r="K875" s="36" t="s">
        <v>439</v>
      </c>
      <c r="L875" s="36" t="s">
        <v>440</v>
      </c>
      <c r="M875" s="36" t="s">
        <v>22077</v>
      </c>
      <c r="N875" s="36"/>
      <c r="O875" s="3"/>
    </row>
    <row r="876">
      <c r="A876" s="36" t="s">
        <v>22289</v>
      </c>
      <c r="B876" s="40">
        <v>46063.62111111111</v>
      </c>
      <c r="C876" s="36" t="s">
        <v>19853</v>
      </c>
      <c r="D876" s="41" t="s">
        <v>16222</v>
      </c>
      <c r="E876" s="36" t="s">
        <v>19576</v>
      </c>
      <c r="F876" s="41" t="s">
        <v>19577</v>
      </c>
      <c r="G876" s="36" t="s">
        <v>22290</v>
      </c>
      <c r="H876" s="41" t="s">
        <v>16222</v>
      </c>
      <c r="I876" s="36" t="s">
        <v>22079</v>
      </c>
      <c r="J876" s="36" t="s">
        <v>22291</v>
      </c>
      <c r="K876" s="36" t="s">
        <v>439</v>
      </c>
      <c r="L876" s="36" t="s">
        <v>440</v>
      </c>
      <c r="M876" s="36" t="s">
        <v>22077</v>
      </c>
      <c r="N876" s="36"/>
      <c r="O876" s="3"/>
    </row>
    <row r="877">
      <c r="A877" s="36" t="s">
        <v>22292</v>
      </c>
      <c r="B877" s="40">
        <v>46063.647615740745</v>
      </c>
      <c r="C877" s="36" t="s">
        <v>19576</v>
      </c>
      <c r="D877" s="41" t="s">
        <v>19577</v>
      </c>
      <c r="E877" s="36" t="s">
        <v>22293</v>
      </c>
      <c r="F877" s="41" t="s">
        <v>16363</v>
      </c>
      <c r="G877" s="36" t="s">
        <v>21242</v>
      </c>
      <c r="H877" s="41" t="s">
        <v>19577</v>
      </c>
      <c r="I877" s="36" t="s">
        <v>22007</v>
      </c>
      <c r="J877" s="36" t="s">
        <v>22294</v>
      </c>
      <c r="K877" s="36" t="s">
        <v>430</v>
      </c>
      <c r="L877" s="36" t="s">
        <v>529</v>
      </c>
      <c r="M877" s="36" t="s">
        <v>22000</v>
      </c>
      <c r="N877" s="36"/>
      <c r="O877" s="3"/>
    </row>
    <row r="878">
      <c r="A878" s="36" t="s">
        <v>22295</v>
      </c>
      <c r="B878" s="40">
        <v>46063.657743055555</v>
      </c>
      <c r="C878" s="36" t="s">
        <v>19576</v>
      </c>
      <c r="D878" s="41" t="s">
        <v>19577</v>
      </c>
      <c r="E878" s="36" t="s">
        <v>22293</v>
      </c>
      <c r="F878" s="41" t="s">
        <v>16363</v>
      </c>
      <c r="G878" s="36" t="s">
        <v>21242</v>
      </c>
      <c r="H878" s="41" t="s">
        <v>19577</v>
      </c>
      <c r="I878" s="36" t="s">
        <v>22007</v>
      </c>
      <c r="J878" s="36" t="s">
        <v>22296</v>
      </c>
      <c r="K878" s="36" t="s">
        <v>430</v>
      </c>
      <c r="L878" s="36" t="s">
        <v>529</v>
      </c>
      <c r="M878" s="36" t="s">
        <v>22000</v>
      </c>
      <c r="N878" s="36"/>
      <c r="O878" s="3"/>
    </row>
    <row r="879">
      <c r="A879" s="36" t="s">
        <v>22297</v>
      </c>
      <c r="B879" s="40">
        <v>46063.65846064815</v>
      </c>
      <c r="C879" s="36" t="s">
        <v>19576</v>
      </c>
      <c r="D879" s="41" t="s">
        <v>19577</v>
      </c>
      <c r="E879" s="36" t="s">
        <v>22293</v>
      </c>
      <c r="F879" s="41" t="s">
        <v>16363</v>
      </c>
      <c r="G879" s="36" t="s">
        <v>21242</v>
      </c>
      <c r="H879" s="41" t="s">
        <v>19577</v>
      </c>
      <c r="I879" s="36" t="s">
        <v>22007</v>
      </c>
      <c r="J879" s="36" t="s">
        <v>22298</v>
      </c>
      <c r="K879" s="36" t="s">
        <v>430</v>
      </c>
      <c r="L879" s="36" t="s">
        <v>529</v>
      </c>
      <c r="M879" s="36" t="s">
        <v>22000</v>
      </c>
      <c r="N879" s="36"/>
      <c r="O879" s="3"/>
    </row>
    <row r="880">
      <c r="A880" s="36" t="s">
        <v>22299</v>
      </c>
      <c r="B880" s="40">
        <v>46064.300520833334</v>
      </c>
      <c r="C880" s="36" t="s">
        <v>22300</v>
      </c>
      <c r="D880" s="41" t="s">
        <v>19798</v>
      </c>
      <c r="E880" s="36" t="s">
        <v>22301</v>
      </c>
      <c r="F880" s="36" t="s">
        <v>19794</v>
      </c>
      <c r="G880" s="36" t="s">
        <v>19644</v>
      </c>
      <c r="H880" s="41" t="s">
        <v>19577</v>
      </c>
      <c r="I880" s="36" t="s">
        <v>22302</v>
      </c>
      <c r="J880" s="36" t="s">
        <v>22303</v>
      </c>
      <c r="K880" s="36" t="s">
        <v>13990</v>
      </c>
      <c r="L880" s="36" t="s">
        <v>878</v>
      </c>
      <c r="M880" s="36" t="s">
        <v>22279</v>
      </c>
      <c r="N880" s="36"/>
      <c r="O880" s="3"/>
    </row>
    <row r="881">
      <c r="A881" s="36" t="s">
        <v>22304</v>
      </c>
      <c r="B881" s="40">
        <v>46064.36568287037</v>
      </c>
      <c r="C881" s="36" t="s">
        <v>19576</v>
      </c>
      <c r="D881" s="41" t="s">
        <v>19577</v>
      </c>
      <c r="E881" s="36" t="s">
        <v>22300</v>
      </c>
      <c r="F881" s="41" t="s">
        <v>19798</v>
      </c>
      <c r="G881" s="36" t="s">
        <v>22305</v>
      </c>
      <c r="H881" s="36" t="s">
        <v>22306</v>
      </c>
      <c r="I881" s="36" t="s">
        <v>22302</v>
      </c>
      <c r="J881" s="36" t="s">
        <v>22307</v>
      </c>
      <c r="K881" s="36" t="s">
        <v>13990</v>
      </c>
      <c r="L881" s="36" t="s">
        <v>878</v>
      </c>
      <c r="M881" s="36" t="s">
        <v>22279</v>
      </c>
      <c r="N881" s="36"/>
      <c r="O881" s="3"/>
    </row>
    <row r="882">
      <c r="A882" s="36" t="s">
        <v>22308</v>
      </c>
      <c r="B882" s="40">
        <v>46064.37483796296</v>
      </c>
      <c r="C882" s="36" t="s">
        <v>19576</v>
      </c>
      <c r="D882" s="41" t="s">
        <v>19577</v>
      </c>
      <c r="E882" s="36" t="s">
        <v>22300</v>
      </c>
      <c r="F882" s="41" t="s">
        <v>19798</v>
      </c>
      <c r="G882" s="36" t="s">
        <v>22305</v>
      </c>
      <c r="H882" s="36" t="s">
        <v>22306</v>
      </c>
      <c r="I882" s="36" t="s">
        <v>22302</v>
      </c>
      <c r="J882" s="36" t="s">
        <v>22309</v>
      </c>
      <c r="K882" s="36" t="s">
        <v>13990</v>
      </c>
      <c r="L882" s="36" t="s">
        <v>878</v>
      </c>
      <c r="M882" s="36" t="s">
        <v>22279</v>
      </c>
      <c r="N882" s="36"/>
      <c r="O882" s="3"/>
    </row>
    <row r="883">
      <c r="A883" s="36" t="s">
        <v>22310</v>
      </c>
      <c r="B883" s="40">
        <v>46064.37677083333</v>
      </c>
      <c r="C883" s="36" t="s">
        <v>19576</v>
      </c>
      <c r="D883" s="41" t="s">
        <v>19577</v>
      </c>
      <c r="E883" s="36" t="s">
        <v>22293</v>
      </c>
      <c r="F883" s="41" t="s">
        <v>16363</v>
      </c>
      <c r="G883" s="36" t="s">
        <v>21242</v>
      </c>
      <c r="H883" s="41" t="s">
        <v>19577</v>
      </c>
      <c r="I883" s="36" t="s">
        <v>22007</v>
      </c>
      <c r="J883" s="36" t="s">
        <v>22311</v>
      </c>
      <c r="K883" s="36" t="s">
        <v>430</v>
      </c>
      <c r="L883" s="36" t="s">
        <v>529</v>
      </c>
      <c r="M883" s="36" t="s">
        <v>22000</v>
      </c>
      <c r="N883" s="36"/>
      <c r="O883" s="3"/>
    </row>
    <row r="884">
      <c r="A884" s="36" t="s">
        <v>22312</v>
      </c>
      <c r="B884" s="40">
        <v>46064.37751157407</v>
      </c>
      <c r="C884" s="36" t="s">
        <v>19576</v>
      </c>
      <c r="D884" s="41" t="s">
        <v>19577</v>
      </c>
      <c r="E884" s="36" t="s">
        <v>22293</v>
      </c>
      <c r="F884" s="41" t="s">
        <v>16363</v>
      </c>
      <c r="G884" s="36" t="s">
        <v>21242</v>
      </c>
      <c r="H884" s="41" t="s">
        <v>19577</v>
      </c>
      <c r="I884" s="36" t="s">
        <v>22007</v>
      </c>
      <c r="J884" s="36" t="s">
        <v>22313</v>
      </c>
      <c r="K884" s="36" t="s">
        <v>430</v>
      </c>
      <c r="L884" s="36" t="s">
        <v>529</v>
      </c>
      <c r="M884" s="36" t="s">
        <v>22000</v>
      </c>
      <c r="N884" s="36"/>
      <c r="O884" s="3"/>
    </row>
    <row r="885">
      <c r="A885" s="36" t="s">
        <v>22314</v>
      </c>
      <c r="B885" s="40">
        <v>46064.40329861111</v>
      </c>
      <c r="C885" s="36" t="s">
        <v>19584</v>
      </c>
      <c r="D885" s="41" t="s">
        <v>19577</v>
      </c>
      <c r="E885" s="36" t="s">
        <v>22315</v>
      </c>
      <c r="F885" s="36" t="s">
        <v>22316</v>
      </c>
      <c r="G885" s="36"/>
      <c r="H885" s="36"/>
      <c r="I885" s="36" t="s">
        <v>20611</v>
      </c>
      <c r="J885" s="36" t="s">
        <v>22317</v>
      </c>
      <c r="K885" s="36" t="s">
        <v>350</v>
      </c>
      <c r="L885" s="36" t="s">
        <v>661</v>
      </c>
      <c r="M885" s="36" t="s">
        <v>22314</v>
      </c>
      <c r="N885" s="36"/>
      <c r="O885" s="3"/>
    </row>
    <row r="886">
      <c r="A886" s="36" t="s">
        <v>22318</v>
      </c>
      <c r="B886" s="40">
        <v>46064.44408564815</v>
      </c>
      <c r="C886" s="36" t="s">
        <v>19576</v>
      </c>
      <c r="D886" s="41" t="s">
        <v>19577</v>
      </c>
      <c r="E886" s="36" t="s">
        <v>22204</v>
      </c>
      <c r="F886" s="36" t="s">
        <v>22104</v>
      </c>
      <c r="G886" s="36"/>
      <c r="H886" s="36"/>
      <c r="I886" s="36" t="s">
        <v>22187</v>
      </c>
      <c r="J886" s="36" t="s">
        <v>22319</v>
      </c>
      <c r="K886" s="36" t="s">
        <v>386</v>
      </c>
      <c r="L886" s="36" t="s">
        <v>584</v>
      </c>
      <c r="M886" s="36" t="s">
        <v>22320</v>
      </c>
      <c r="N886" s="36"/>
      <c r="O886" s="3"/>
    </row>
    <row r="887">
      <c r="A887" s="36" t="s">
        <v>22321</v>
      </c>
      <c r="B887" s="40">
        <v>46064.45686342593</v>
      </c>
      <c r="C887" s="36" t="s">
        <v>19576</v>
      </c>
      <c r="D887" s="41" t="s">
        <v>19577</v>
      </c>
      <c r="E887" s="36" t="s">
        <v>22322</v>
      </c>
      <c r="F887" s="41" t="s">
        <v>16406</v>
      </c>
      <c r="G887" s="36" t="s">
        <v>22323</v>
      </c>
      <c r="H887" s="41" t="s">
        <v>19577</v>
      </c>
      <c r="I887" s="36" t="s">
        <v>22187</v>
      </c>
      <c r="J887" s="36" t="s">
        <v>22324</v>
      </c>
      <c r="K887" s="36" t="s">
        <v>241</v>
      </c>
      <c r="L887" s="36" t="s">
        <v>242</v>
      </c>
      <c r="M887" s="36" t="s">
        <v>22325</v>
      </c>
      <c r="N887" s="36"/>
      <c r="O887" s="3"/>
    </row>
    <row r="888">
      <c r="A888" s="36" t="s">
        <v>22326</v>
      </c>
      <c r="B888" s="40">
        <v>46064.477118055554</v>
      </c>
      <c r="C888" s="36" t="s">
        <v>19924</v>
      </c>
      <c r="D888" s="41" t="s">
        <v>16306</v>
      </c>
      <c r="E888" s="36" t="s">
        <v>19576</v>
      </c>
      <c r="F888" s="41" t="s">
        <v>19577</v>
      </c>
      <c r="G888" s="36"/>
      <c r="H888" s="36"/>
      <c r="I888" s="36" t="s">
        <v>22327</v>
      </c>
      <c r="J888" s="36" t="s">
        <v>22210</v>
      </c>
      <c r="K888" s="36" t="s">
        <v>386</v>
      </c>
      <c r="L888" s="36" t="s">
        <v>584</v>
      </c>
      <c r="M888" s="36" t="s">
        <v>22326</v>
      </c>
      <c r="N888" s="36"/>
      <c r="O888" s="3"/>
    </row>
    <row r="889">
      <c r="A889" s="36" t="s">
        <v>22328</v>
      </c>
      <c r="B889" s="40">
        <v>46064.477118055554</v>
      </c>
      <c r="C889" s="36" t="s">
        <v>20000</v>
      </c>
      <c r="D889" s="41" t="s">
        <v>16306</v>
      </c>
      <c r="E889" s="36" t="s">
        <v>22329</v>
      </c>
      <c r="F889" s="36" t="s">
        <v>22330</v>
      </c>
      <c r="G889" s="36"/>
      <c r="H889" s="36"/>
      <c r="I889" s="36" t="s">
        <v>22331</v>
      </c>
      <c r="J889" s="36" t="s">
        <v>22332</v>
      </c>
      <c r="K889" s="36" t="s">
        <v>386</v>
      </c>
      <c r="L889" s="36" t="s">
        <v>584</v>
      </c>
      <c r="M889" s="36" t="s">
        <v>22320</v>
      </c>
      <c r="N889" s="36"/>
      <c r="O889" s="3"/>
    </row>
    <row r="890">
      <c r="A890" s="36" t="s">
        <v>22333</v>
      </c>
      <c r="B890" s="40">
        <v>46064.52048611111</v>
      </c>
      <c r="C890" s="36" t="s">
        <v>20580</v>
      </c>
      <c r="D890" s="41" t="s">
        <v>16202</v>
      </c>
      <c r="E890" s="36" t="s">
        <v>22334</v>
      </c>
      <c r="F890" s="41" t="s">
        <v>16202</v>
      </c>
      <c r="G890" s="36" t="s">
        <v>22154</v>
      </c>
      <c r="H890" s="36" t="s">
        <v>22155</v>
      </c>
      <c r="I890" s="36" t="s">
        <v>22199</v>
      </c>
      <c r="J890" s="36" t="s">
        <v>22335</v>
      </c>
      <c r="K890" s="36" t="s">
        <v>137</v>
      </c>
      <c r="L890" s="36" t="s">
        <v>138</v>
      </c>
      <c r="M890" s="36" t="s">
        <v>22152</v>
      </c>
      <c r="N890" s="36"/>
      <c r="O890" s="3"/>
    </row>
    <row r="891">
      <c r="A891" s="36" t="s">
        <v>22336</v>
      </c>
      <c r="B891" s="40">
        <v>46064.576215277775</v>
      </c>
      <c r="C891" s="36" t="s">
        <v>22337</v>
      </c>
      <c r="D891" s="41" t="s">
        <v>16202</v>
      </c>
      <c r="E891" s="36" t="s">
        <v>22338</v>
      </c>
      <c r="F891" s="41" t="s">
        <v>16202</v>
      </c>
      <c r="G891" s="36" t="s">
        <v>22154</v>
      </c>
      <c r="H891" s="36" t="s">
        <v>22155</v>
      </c>
      <c r="I891" s="36" t="s">
        <v>22199</v>
      </c>
      <c r="J891" s="36" t="s">
        <v>22339</v>
      </c>
      <c r="K891" s="36" t="s">
        <v>137</v>
      </c>
      <c r="L891" s="36" t="s">
        <v>138</v>
      </c>
      <c r="M891" s="36" t="s">
        <v>22152</v>
      </c>
      <c r="N891" s="36"/>
      <c r="O891" s="3"/>
    </row>
    <row r="892">
      <c r="A892" s="36" t="s">
        <v>22340</v>
      </c>
      <c r="B892" s="40">
        <v>46064.57686342593</v>
      </c>
      <c r="C892" s="36" t="s">
        <v>20580</v>
      </c>
      <c r="D892" s="41" t="s">
        <v>16202</v>
      </c>
      <c r="E892" s="36" t="s">
        <v>19576</v>
      </c>
      <c r="F892" s="41" t="s">
        <v>19577</v>
      </c>
      <c r="G892" s="36"/>
      <c r="H892" s="36"/>
      <c r="I892" s="36" t="s">
        <v>22199</v>
      </c>
      <c r="J892" s="36" t="s">
        <v>22341</v>
      </c>
      <c r="K892" s="36" t="s">
        <v>137</v>
      </c>
      <c r="L892" s="36" t="s">
        <v>138</v>
      </c>
      <c r="M892" s="36" t="s">
        <v>22152</v>
      </c>
      <c r="N892" s="36"/>
      <c r="O892" s="3"/>
    </row>
    <row r="893">
      <c r="A893" s="36" t="s">
        <v>22342</v>
      </c>
      <c r="B893" s="40">
        <v>46064.58310185185</v>
      </c>
      <c r="C893" s="36" t="s">
        <v>20580</v>
      </c>
      <c r="D893" s="41" t="s">
        <v>16202</v>
      </c>
      <c r="E893" s="36" t="s">
        <v>22343</v>
      </c>
      <c r="F893" s="41" t="s">
        <v>16202</v>
      </c>
      <c r="G893" s="36" t="s">
        <v>22154</v>
      </c>
      <c r="H893" s="36" t="s">
        <v>22155</v>
      </c>
      <c r="I893" s="36" t="s">
        <v>22199</v>
      </c>
      <c r="J893" s="36" t="s">
        <v>22344</v>
      </c>
      <c r="K893" s="36" t="s">
        <v>137</v>
      </c>
      <c r="L893" s="36" t="s">
        <v>138</v>
      </c>
      <c r="M893" s="36" t="s">
        <v>22152</v>
      </c>
      <c r="N893" s="36"/>
      <c r="O893" s="3"/>
    </row>
    <row r="894">
      <c r="A894" s="36" t="s">
        <v>22345</v>
      </c>
      <c r="B894" s="40">
        <v>46064.5955324074</v>
      </c>
      <c r="C894" s="36" t="s">
        <v>19576</v>
      </c>
      <c r="D894" s="41" t="s">
        <v>19577</v>
      </c>
      <c r="E894" s="36" t="s">
        <v>19584</v>
      </c>
      <c r="F894" s="41" t="s">
        <v>19577</v>
      </c>
      <c r="G894" s="36" t="s">
        <v>20609</v>
      </c>
      <c r="H894" s="41" t="s">
        <v>20610</v>
      </c>
      <c r="I894" s="36" t="s">
        <v>20611</v>
      </c>
      <c r="J894" s="36" t="s">
        <v>22346</v>
      </c>
      <c r="K894" s="36" t="s">
        <v>350</v>
      </c>
      <c r="L894" s="36" t="s">
        <v>661</v>
      </c>
      <c r="M894" s="36" t="s">
        <v>22314</v>
      </c>
      <c r="N894" s="36"/>
      <c r="O894" s="3"/>
    </row>
    <row r="895">
      <c r="A895" s="36" t="s">
        <v>22347</v>
      </c>
      <c r="B895" s="40">
        <v>46064.600069444445</v>
      </c>
      <c r="C895" s="36" t="s">
        <v>19576</v>
      </c>
      <c r="D895" s="41" t="s">
        <v>19577</v>
      </c>
      <c r="E895" s="36" t="s">
        <v>19584</v>
      </c>
      <c r="F895" s="41" t="s">
        <v>19577</v>
      </c>
      <c r="G895" s="36" t="s">
        <v>20609</v>
      </c>
      <c r="H895" s="41" t="s">
        <v>20610</v>
      </c>
      <c r="I895" s="36" t="s">
        <v>20611</v>
      </c>
      <c r="J895" s="36" t="s">
        <v>22348</v>
      </c>
      <c r="K895" s="36" t="s">
        <v>350</v>
      </c>
      <c r="L895" s="36" t="s">
        <v>661</v>
      </c>
      <c r="M895" s="36" t="s">
        <v>22314</v>
      </c>
      <c r="N895" s="36"/>
      <c r="O895" s="3"/>
    </row>
    <row r="896">
      <c r="A896" s="36" t="s">
        <v>22349</v>
      </c>
      <c r="B896" s="40">
        <v>46064.61140046296</v>
      </c>
      <c r="C896" s="36" t="s">
        <v>19674</v>
      </c>
      <c r="D896" s="41" t="s">
        <v>16406</v>
      </c>
      <c r="E896" s="36" t="s">
        <v>22350</v>
      </c>
      <c r="F896" s="36" t="s">
        <v>19595</v>
      </c>
      <c r="G896" s="36" t="s">
        <v>22323</v>
      </c>
      <c r="H896" s="41" t="s">
        <v>19577</v>
      </c>
      <c r="I896" s="36" t="s">
        <v>22351</v>
      </c>
      <c r="J896" s="36" t="s">
        <v>22352</v>
      </c>
      <c r="K896" s="36" t="s">
        <v>241</v>
      </c>
      <c r="L896" s="36" t="s">
        <v>242</v>
      </c>
      <c r="M896" s="36" t="s">
        <v>22325</v>
      </c>
      <c r="N896" s="36"/>
      <c r="O896" s="3"/>
    </row>
    <row r="897">
      <c r="A897" s="36" t="s">
        <v>22353</v>
      </c>
      <c r="B897" s="40">
        <v>46064.62587962963</v>
      </c>
      <c r="C897" s="36" t="s">
        <v>19576</v>
      </c>
      <c r="D897" s="41" t="s">
        <v>19577</v>
      </c>
      <c r="E897" s="36" t="s">
        <v>19674</v>
      </c>
      <c r="F897" s="41" t="s">
        <v>16406</v>
      </c>
      <c r="G897" s="36" t="s">
        <v>22354</v>
      </c>
      <c r="H897" s="36" t="s">
        <v>19586</v>
      </c>
      <c r="I897" s="36" t="s">
        <v>22355</v>
      </c>
      <c r="J897" s="36" t="s">
        <v>22356</v>
      </c>
      <c r="K897" s="36" t="s">
        <v>241</v>
      </c>
      <c r="L897" s="36" t="s">
        <v>242</v>
      </c>
      <c r="M897" s="36" t="s">
        <v>22325</v>
      </c>
      <c r="N897" s="36"/>
      <c r="O897" s="3"/>
    </row>
    <row r="898">
      <c r="A898" s="36" t="s">
        <v>22357</v>
      </c>
      <c r="B898" s="40">
        <v>46064.62189814815</v>
      </c>
      <c r="C898" s="36" t="s">
        <v>20331</v>
      </c>
      <c r="D898" s="41" t="s">
        <v>16190</v>
      </c>
      <c r="E898" s="36" t="s">
        <v>19576</v>
      </c>
      <c r="F898" s="41" t="s">
        <v>19577</v>
      </c>
      <c r="G898" s="36"/>
      <c r="H898" s="36"/>
      <c r="I898" s="36" t="s">
        <v>21802</v>
      </c>
      <c r="J898" s="36" t="s">
        <v>20333</v>
      </c>
      <c r="K898" s="36" t="s">
        <v>219</v>
      </c>
      <c r="L898" s="36" t="s">
        <v>220</v>
      </c>
      <c r="M898" s="36" t="s">
        <v>22357</v>
      </c>
      <c r="N898" s="36"/>
      <c r="O898" s="3"/>
    </row>
    <row r="899">
      <c r="A899" s="36" t="s">
        <v>22358</v>
      </c>
      <c r="B899" s="40">
        <v>46064.65019675926</v>
      </c>
      <c r="C899" s="36" t="s">
        <v>22222</v>
      </c>
      <c r="D899" s="41" t="s">
        <v>16202</v>
      </c>
      <c r="E899" s="36" t="s">
        <v>22223</v>
      </c>
      <c r="F899" s="41" t="s">
        <v>16202</v>
      </c>
      <c r="G899" s="36" t="s">
        <v>22154</v>
      </c>
      <c r="H899" s="36" t="s">
        <v>22155</v>
      </c>
      <c r="I899" s="36" t="s">
        <v>22199</v>
      </c>
      <c r="J899" s="36" t="s">
        <v>22359</v>
      </c>
      <c r="K899" s="36" t="s">
        <v>137</v>
      </c>
      <c r="L899" s="36" t="s">
        <v>138</v>
      </c>
      <c r="M899" s="36" t="s">
        <v>22152</v>
      </c>
      <c r="N899" s="36"/>
      <c r="O899" s="3"/>
    </row>
    <row r="900">
      <c r="A900" s="36" t="s">
        <v>22360</v>
      </c>
      <c r="B900" s="40">
        <v>46065.2731712963</v>
      </c>
      <c r="C900" s="36" t="s">
        <v>20580</v>
      </c>
      <c r="D900" s="41" t="s">
        <v>16202</v>
      </c>
      <c r="E900" s="36" t="s">
        <v>22361</v>
      </c>
      <c r="F900" s="36" t="s">
        <v>20653</v>
      </c>
      <c r="G900" s="36" t="s">
        <v>22362</v>
      </c>
      <c r="H900" s="36" t="s">
        <v>22363</v>
      </c>
      <c r="I900" s="36" t="s">
        <v>22199</v>
      </c>
      <c r="J900" s="36" t="s">
        <v>22364</v>
      </c>
      <c r="K900" s="36" t="s">
        <v>137</v>
      </c>
      <c r="L900" s="36" t="s">
        <v>138</v>
      </c>
      <c r="M900" s="36" t="s">
        <v>22152</v>
      </c>
      <c r="N900" s="36"/>
      <c r="O900" s="3"/>
    </row>
    <row r="901">
      <c r="A901" s="36" t="s">
        <v>22365</v>
      </c>
      <c r="B901" s="40">
        <v>46065.39978009259</v>
      </c>
      <c r="C901" s="36" t="s">
        <v>20635</v>
      </c>
      <c r="D901" s="41" t="s">
        <v>19577</v>
      </c>
      <c r="E901" s="36" t="s">
        <v>22235</v>
      </c>
      <c r="F901" s="41" t="s">
        <v>16162</v>
      </c>
      <c r="G901" s="36" t="s">
        <v>22236</v>
      </c>
      <c r="H901" s="36" t="s">
        <v>19663</v>
      </c>
      <c r="I901" s="36" t="s">
        <v>21984</v>
      </c>
      <c r="J901" s="36" t="s">
        <v>22366</v>
      </c>
      <c r="K901" s="36" t="s">
        <v>182</v>
      </c>
      <c r="L901" s="36" t="s">
        <v>183</v>
      </c>
      <c r="M901" s="36" t="s">
        <v>21928</v>
      </c>
      <c r="N901" s="36"/>
      <c r="O901" s="3"/>
    </row>
    <row r="902">
      <c r="A902" s="36" t="s">
        <v>22367</v>
      </c>
      <c r="B902" s="40">
        <v>46065.4090162037</v>
      </c>
      <c r="C902" s="36" t="s">
        <v>21929</v>
      </c>
      <c r="D902" s="41" t="s">
        <v>16162</v>
      </c>
      <c r="E902" s="36" t="s">
        <v>22368</v>
      </c>
      <c r="F902" s="36" t="s">
        <v>19663</v>
      </c>
      <c r="G902" s="36" t="s">
        <v>22369</v>
      </c>
      <c r="H902" s="41" t="s">
        <v>19577</v>
      </c>
      <c r="I902" s="36" t="s">
        <v>22228</v>
      </c>
      <c r="J902" s="36" t="s">
        <v>22370</v>
      </c>
      <c r="K902" s="36" t="s">
        <v>182</v>
      </c>
      <c r="L902" s="36" t="s">
        <v>183</v>
      </c>
      <c r="M902" s="36" t="s">
        <v>21928</v>
      </c>
      <c r="N902" s="36"/>
      <c r="O902" s="3"/>
    </row>
    <row r="903">
      <c r="A903" s="36" t="s">
        <v>22371</v>
      </c>
      <c r="B903" s="40">
        <v>46065.44292824074</v>
      </c>
      <c r="C903" s="36" t="s">
        <v>20635</v>
      </c>
      <c r="D903" s="41" t="s">
        <v>19577</v>
      </c>
      <c r="E903" s="36" t="s">
        <v>14684</v>
      </c>
      <c r="F903" s="41" t="s">
        <v>19577</v>
      </c>
      <c r="G903" s="36" t="s">
        <v>21983</v>
      </c>
      <c r="H903" s="36" t="s">
        <v>19649</v>
      </c>
      <c r="I903" s="36" t="s">
        <v>21984</v>
      </c>
      <c r="J903" s="36" t="s">
        <v>22372</v>
      </c>
      <c r="K903" s="36" t="s">
        <v>182</v>
      </c>
      <c r="L903" s="36" t="s">
        <v>183</v>
      </c>
      <c r="M903" s="36" t="s">
        <v>21928</v>
      </c>
      <c r="N903" s="36"/>
      <c r="O903" s="3"/>
    </row>
    <row r="904">
      <c r="A904" s="36" t="s">
        <v>22373</v>
      </c>
      <c r="B904" s="40">
        <v>46065.49998842593</v>
      </c>
      <c r="C904" s="36" t="s">
        <v>19575</v>
      </c>
      <c r="D904" s="41" t="s">
        <v>16162</v>
      </c>
      <c r="E904" s="36" t="s">
        <v>22374</v>
      </c>
      <c r="F904" s="36" t="s">
        <v>19649</v>
      </c>
      <c r="G904" s="36" t="s">
        <v>22369</v>
      </c>
      <c r="H904" s="41" t="s">
        <v>19577</v>
      </c>
      <c r="I904" s="36" t="s">
        <v>22228</v>
      </c>
      <c r="J904" s="36" t="s">
        <v>22375</v>
      </c>
      <c r="K904" s="36" t="s">
        <v>182</v>
      </c>
      <c r="L904" s="36" t="s">
        <v>183</v>
      </c>
      <c r="M904" s="36" t="s">
        <v>21928</v>
      </c>
      <c r="N904" s="36"/>
      <c r="O904" s="3"/>
    </row>
    <row r="905">
      <c r="A905" s="36" t="s">
        <v>22376</v>
      </c>
      <c r="B905" s="40">
        <v>46065.500451388885</v>
      </c>
      <c r="C905" s="36" t="s">
        <v>19715</v>
      </c>
      <c r="D905" s="41" t="s">
        <v>19577</v>
      </c>
      <c r="E905" s="36" t="s">
        <v>14684</v>
      </c>
      <c r="F905" s="41" t="s">
        <v>19577</v>
      </c>
      <c r="G905" s="36" t="s">
        <v>21983</v>
      </c>
      <c r="H905" s="36" t="s">
        <v>19649</v>
      </c>
      <c r="I905" s="36" t="s">
        <v>21984</v>
      </c>
      <c r="J905" s="36" t="s">
        <v>22377</v>
      </c>
      <c r="K905" s="36" t="s">
        <v>182</v>
      </c>
      <c r="L905" s="36" t="s">
        <v>183</v>
      </c>
      <c r="M905" s="36" t="s">
        <v>21928</v>
      </c>
      <c r="N905" s="36"/>
      <c r="O905" s="3"/>
    </row>
    <row r="906">
      <c r="A906" s="36" t="s">
        <v>22378</v>
      </c>
      <c r="B906" s="40">
        <v>46065.50460648148</v>
      </c>
      <c r="C906" s="36" t="s">
        <v>21929</v>
      </c>
      <c r="D906" s="41" t="s">
        <v>16162</v>
      </c>
      <c r="E906" s="36" t="s">
        <v>22379</v>
      </c>
      <c r="F906" s="36" t="s">
        <v>19663</v>
      </c>
      <c r="G906" s="36" t="s">
        <v>22380</v>
      </c>
      <c r="H906" s="41" t="s">
        <v>19577</v>
      </c>
      <c r="I906" s="36" t="s">
        <v>22228</v>
      </c>
      <c r="J906" s="36" t="s">
        <v>22381</v>
      </c>
      <c r="K906" s="36" t="s">
        <v>182</v>
      </c>
      <c r="L906" s="36" t="s">
        <v>183</v>
      </c>
      <c r="M906" s="36" t="s">
        <v>21928</v>
      </c>
      <c r="N906" s="36"/>
      <c r="O906" s="3"/>
    </row>
    <row r="907">
      <c r="A907" s="36" t="s">
        <v>22382</v>
      </c>
      <c r="B907" s="40">
        <v>46065.619525462964</v>
      </c>
      <c r="C907" s="36" t="s">
        <v>19575</v>
      </c>
      <c r="D907" s="41" t="s">
        <v>16162</v>
      </c>
      <c r="E907" s="36" t="s">
        <v>22383</v>
      </c>
      <c r="F907" s="36" t="s">
        <v>19649</v>
      </c>
      <c r="G907" s="36" t="s">
        <v>22380</v>
      </c>
      <c r="H907" s="41" t="s">
        <v>19577</v>
      </c>
      <c r="I907" s="36" t="s">
        <v>22228</v>
      </c>
      <c r="J907" s="36" t="s">
        <v>22384</v>
      </c>
      <c r="K907" s="36" t="s">
        <v>182</v>
      </c>
      <c r="L907" s="36" t="s">
        <v>183</v>
      </c>
      <c r="M907" s="36" t="s">
        <v>21928</v>
      </c>
      <c r="N907" s="36"/>
      <c r="O907" s="3"/>
    </row>
    <row r="908">
      <c r="A908" s="36" t="s">
        <v>22385</v>
      </c>
      <c r="B908" s="40">
        <v>46065.65771990741</v>
      </c>
      <c r="C908" s="36" t="s">
        <v>19576</v>
      </c>
      <c r="D908" s="41" t="s">
        <v>19577</v>
      </c>
      <c r="E908" s="36" t="s">
        <v>22386</v>
      </c>
      <c r="F908" s="41" t="s">
        <v>16391</v>
      </c>
      <c r="G908" s="36" t="s">
        <v>20373</v>
      </c>
      <c r="H908" s="41" t="s">
        <v>19577</v>
      </c>
      <c r="I908" s="36" t="s">
        <v>22042</v>
      </c>
      <c r="J908" s="36" t="s">
        <v>22387</v>
      </c>
      <c r="K908" s="36" t="s">
        <v>353</v>
      </c>
      <c r="L908" s="36" t="s">
        <v>354</v>
      </c>
      <c r="M908" s="36" t="s">
        <v>22388</v>
      </c>
      <c r="N908" s="36"/>
      <c r="O908" s="3"/>
    </row>
    <row r="909">
      <c r="A909" s="36" t="s">
        <v>22389</v>
      </c>
      <c r="B909" s="40">
        <v>46065.6684837963</v>
      </c>
      <c r="C909" s="36" t="s">
        <v>19576</v>
      </c>
      <c r="D909" s="41" t="s">
        <v>19577</v>
      </c>
      <c r="E909" s="36" t="s">
        <v>22386</v>
      </c>
      <c r="F909" s="41" t="s">
        <v>16391</v>
      </c>
      <c r="G909" s="36" t="s">
        <v>20373</v>
      </c>
      <c r="H909" s="41" t="s">
        <v>19577</v>
      </c>
      <c r="I909" s="36" t="s">
        <v>22042</v>
      </c>
      <c r="J909" s="36" t="s">
        <v>22390</v>
      </c>
      <c r="K909" s="36" t="s">
        <v>353</v>
      </c>
      <c r="L909" s="36" t="s">
        <v>354</v>
      </c>
      <c r="M909" s="36" t="s">
        <v>22388</v>
      </c>
      <c r="N909" s="36"/>
      <c r="O909" s="3"/>
    </row>
    <row r="910">
      <c r="A910" s="36" t="s">
        <v>22391</v>
      </c>
      <c r="B910" s="40">
        <v>46065.6709837963</v>
      </c>
      <c r="C910" s="36" t="s">
        <v>19576</v>
      </c>
      <c r="D910" s="41" t="s">
        <v>19577</v>
      </c>
      <c r="E910" s="36" t="s">
        <v>22386</v>
      </c>
      <c r="F910" s="41" t="s">
        <v>16391</v>
      </c>
      <c r="G910" s="36" t="s">
        <v>20373</v>
      </c>
      <c r="H910" s="41" t="s">
        <v>19577</v>
      </c>
      <c r="I910" s="36" t="s">
        <v>22042</v>
      </c>
      <c r="J910" s="36" t="s">
        <v>22392</v>
      </c>
      <c r="K910" s="36" t="s">
        <v>353</v>
      </c>
      <c r="L910" s="36" t="s">
        <v>354</v>
      </c>
      <c r="M910" s="36" t="s">
        <v>22388</v>
      </c>
      <c r="N910" s="36"/>
      <c r="O910" s="3"/>
    </row>
    <row r="911">
      <c r="A911" s="36" t="s">
        <v>22393</v>
      </c>
      <c r="B911" s="40">
        <v>46065.989282407405</v>
      </c>
      <c r="C911" s="36" t="s">
        <v>22300</v>
      </c>
      <c r="D911" s="41" t="s">
        <v>19798</v>
      </c>
      <c r="E911" s="36" t="s">
        <v>19576</v>
      </c>
      <c r="F911" s="41" t="s">
        <v>19577</v>
      </c>
      <c r="G911" s="36" t="s">
        <v>22305</v>
      </c>
      <c r="H911" s="36" t="s">
        <v>22306</v>
      </c>
      <c r="I911" s="36" t="s">
        <v>22302</v>
      </c>
      <c r="J911" s="36" t="s">
        <v>22394</v>
      </c>
      <c r="K911" s="36" t="s">
        <v>13990</v>
      </c>
      <c r="L911" s="36" t="s">
        <v>878</v>
      </c>
      <c r="M911" s="36" t="s">
        <v>22279</v>
      </c>
      <c r="N911" s="36"/>
      <c r="O911" s="3"/>
    </row>
    <row r="912">
      <c r="A912" s="36" t="s">
        <v>22395</v>
      </c>
      <c r="B912" s="40">
        <v>46066.26813657407</v>
      </c>
      <c r="C912" s="36" t="s">
        <v>20635</v>
      </c>
      <c r="D912" s="41" t="s">
        <v>19577</v>
      </c>
      <c r="E912" s="36" t="s">
        <v>22235</v>
      </c>
      <c r="F912" s="41" t="s">
        <v>16162</v>
      </c>
      <c r="G912" s="36" t="s">
        <v>22236</v>
      </c>
      <c r="H912" s="36" t="s">
        <v>19663</v>
      </c>
      <c r="I912" s="36" t="s">
        <v>21984</v>
      </c>
      <c r="J912" s="36" t="s">
        <v>22396</v>
      </c>
      <c r="K912" s="36" t="s">
        <v>182</v>
      </c>
      <c r="L912" s="36" t="s">
        <v>183</v>
      </c>
      <c r="M912" s="36" t="s">
        <v>21928</v>
      </c>
      <c r="N912" s="36"/>
      <c r="O912" s="3"/>
    </row>
    <row r="913">
      <c r="A913" s="36" t="s">
        <v>22397</v>
      </c>
      <c r="B913" s="40">
        <v>46066.26850694444</v>
      </c>
      <c r="C913" s="36" t="s">
        <v>20635</v>
      </c>
      <c r="D913" s="41" t="s">
        <v>19577</v>
      </c>
      <c r="E913" s="36" t="s">
        <v>14684</v>
      </c>
      <c r="F913" s="41" t="s">
        <v>19577</v>
      </c>
      <c r="G913" s="36" t="s">
        <v>21983</v>
      </c>
      <c r="H913" s="36" t="s">
        <v>19649</v>
      </c>
      <c r="I913" s="36" t="s">
        <v>21984</v>
      </c>
      <c r="J913" s="36" t="s">
        <v>22398</v>
      </c>
      <c r="K913" s="36" t="s">
        <v>182</v>
      </c>
      <c r="L913" s="36" t="s">
        <v>183</v>
      </c>
      <c r="M913" s="36" t="s">
        <v>21928</v>
      </c>
      <c r="N913" s="36"/>
      <c r="O913" s="3"/>
    </row>
    <row r="914">
      <c r="A914" s="36" t="s">
        <v>22399</v>
      </c>
      <c r="B914" s="40">
        <v>46066.38563657408</v>
      </c>
      <c r="C914" s="36" t="s">
        <v>19615</v>
      </c>
      <c r="D914" s="41" t="s">
        <v>19577</v>
      </c>
      <c r="E914" s="36" t="s">
        <v>20602</v>
      </c>
      <c r="F914" s="36" t="s">
        <v>20549</v>
      </c>
      <c r="G914" s="36"/>
      <c r="H914" s="36"/>
      <c r="I914" s="36" t="s">
        <v>20603</v>
      </c>
      <c r="J914" s="36" t="s">
        <v>22400</v>
      </c>
      <c r="K914" s="36" t="s">
        <v>365</v>
      </c>
      <c r="L914" s="36" t="s">
        <v>366</v>
      </c>
      <c r="M914" s="36" t="s">
        <v>22401</v>
      </c>
      <c r="N914" s="36"/>
      <c r="O914" s="3"/>
    </row>
    <row r="915">
      <c r="A915" s="36" t="s">
        <v>22401</v>
      </c>
      <c r="B915" s="40">
        <v>46066.38563657408</v>
      </c>
      <c r="C915" s="36" t="s">
        <v>19615</v>
      </c>
      <c r="D915" s="41" t="s">
        <v>19577</v>
      </c>
      <c r="E915" s="36" t="s">
        <v>20606</v>
      </c>
      <c r="F915" s="36" t="s">
        <v>20549</v>
      </c>
      <c r="G915" s="36"/>
      <c r="H915" s="36"/>
      <c r="I915" s="36" t="s">
        <v>20603</v>
      </c>
      <c r="J915" s="36" t="s">
        <v>22402</v>
      </c>
      <c r="K915" s="36" t="s">
        <v>365</v>
      </c>
      <c r="L915" s="36" t="s">
        <v>366</v>
      </c>
      <c r="M915" s="36" t="s">
        <v>22401</v>
      </c>
      <c r="N915" s="36"/>
      <c r="O915" s="3"/>
    </row>
    <row r="916">
      <c r="A916" s="36" t="s">
        <v>22403</v>
      </c>
      <c r="B916" s="40">
        <v>46066.439155092594</v>
      </c>
      <c r="C916" s="36" t="s">
        <v>19576</v>
      </c>
      <c r="D916" s="41" t="s">
        <v>19577</v>
      </c>
      <c r="E916" s="36" t="s">
        <v>22300</v>
      </c>
      <c r="F916" s="41" t="s">
        <v>19798</v>
      </c>
      <c r="G916" s="36" t="s">
        <v>22305</v>
      </c>
      <c r="H916" s="36" t="s">
        <v>22306</v>
      </c>
      <c r="I916" s="36" t="s">
        <v>22302</v>
      </c>
      <c r="J916" s="36" t="s">
        <v>22404</v>
      </c>
      <c r="K916" s="36" t="s">
        <v>13990</v>
      </c>
      <c r="L916" s="36" t="s">
        <v>878</v>
      </c>
      <c r="M916" s="36" t="s">
        <v>22279</v>
      </c>
      <c r="N916" s="36"/>
      <c r="O916" s="3"/>
    </row>
    <row r="917">
      <c r="A917" s="36" t="s">
        <v>22405</v>
      </c>
      <c r="B917" s="40">
        <v>46066.439664351856</v>
      </c>
      <c r="C917" s="36" t="s">
        <v>19576</v>
      </c>
      <c r="D917" s="41" t="s">
        <v>19577</v>
      </c>
      <c r="E917" s="36" t="s">
        <v>22300</v>
      </c>
      <c r="F917" s="41" t="s">
        <v>19798</v>
      </c>
      <c r="G917" s="36" t="s">
        <v>22305</v>
      </c>
      <c r="H917" s="36" t="s">
        <v>22306</v>
      </c>
      <c r="I917" s="36" t="s">
        <v>22302</v>
      </c>
      <c r="J917" s="36" t="s">
        <v>22406</v>
      </c>
      <c r="K917" s="36" t="s">
        <v>13990</v>
      </c>
      <c r="L917" s="36" t="s">
        <v>878</v>
      </c>
      <c r="M917" s="36" t="s">
        <v>22279</v>
      </c>
      <c r="N917" s="36"/>
      <c r="O917" s="3"/>
    </row>
    <row r="918">
      <c r="A918" s="36" t="s">
        <v>22407</v>
      </c>
      <c r="B918" s="40">
        <v>46066.457233796296</v>
      </c>
      <c r="C918" s="36" t="s">
        <v>19575</v>
      </c>
      <c r="D918" s="41" t="s">
        <v>16162</v>
      </c>
      <c r="E918" s="36" t="s">
        <v>19576</v>
      </c>
      <c r="F918" s="41" t="s">
        <v>19577</v>
      </c>
      <c r="G918" s="36"/>
      <c r="H918" s="36"/>
      <c r="I918" s="36" t="s">
        <v>22082</v>
      </c>
      <c r="J918" s="36" t="s">
        <v>22408</v>
      </c>
      <c r="K918" s="36" t="s">
        <v>182</v>
      </c>
      <c r="L918" s="36" t="s">
        <v>183</v>
      </c>
      <c r="M918" s="36" t="s">
        <v>21536</v>
      </c>
      <c r="N918" s="36"/>
      <c r="O918" s="3"/>
    </row>
    <row r="919">
      <c r="A919" s="36" t="s">
        <v>22409</v>
      </c>
      <c r="B919" s="40">
        <v>46066.45482638889</v>
      </c>
      <c r="C919" s="36" t="s">
        <v>21642</v>
      </c>
      <c r="D919" s="41" t="s">
        <v>19577</v>
      </c>
      <c r="E919" s="36" t="s">
        <v>14684</v>
      </c>
      <c r="F919" s="41" t="s">
        <v>19577</v>
      </c>
      <c r="G919" s="36" t="s">
        <v>22263</v>
      </c>
      <c r="H919" s="36" t="s">
        <v>20078</v>
      </c>
      <c r="I919" s="36" t="s">
        <v>22029</v>
      </c>
      <c r="J919" s="36" t="s">
        <v>22163</v>
      </c>
      <c r="K919" s="36" t="s">
        <v>395</v>
      </c>
      <c r="L919" s="36" t="s">
        <v>690</v>
      </c>
      <c r="M919" s="36" t="s">
        <v>21941</v>
      </c>
      <c r="N919" s="36"/>
      <c r="O919" s="3"/>
    </row>
    <row r="920">
      <c r="A920" s="36" t="s">
        <v>22410</v>
      </c>
      <c r="B920" s="40">
        <v>46066.46151620371</v>
      </c>
      <c r="C920" s="36" t="s">
        <v>19576</v>
      </c>
      <c r="D920" s="41" t="s">
        <v>19577</v>
      </c>
      <c r="E920" s="36" t="s">
        <v>19575</v>
      </c>
      <c r="F920" s="41" t="s">
        <v>16162</v>
      </c>
      <c r="G920" s="36"/>
      <c r="H920" s="36"/>
      <c r="I920" s="36" t="s">
        <v>21539</v>
      </c>
      <c r="J920" s="36" t="s">
        <v>22411</v>
      </c>
      <c r="K920" s="36" t="s">
        <v>182</v>
      </c>
      <c r="L920" s="36" t="s">
        <v>183</v>
      </c>
      <c r="M920" s="36" t="s">
        <v>21536</v>
      </c>
      <c r="N920" s="36"/>
      <c r="O920" s="3"/>
    </row>
    <row r="921">
      <c r="A921" s="36" t="s">
        <v>22412</v>
      </c>
      <c r="B921" s="40">
        <v>46066.504699074074</v>
      </c>
      <c r="C921" s="36" t="s">
        <v>22413</v>
      </c>
      <c r="D921" s="41" t="s">
        <v>19577</v>
      </c>
      <c r="E921" s="36" t="s">
        <v>22414</v>
      </c>
      <c r="F921" s="41" t="s">
        <v>16406</v>
      </c>
      <c r="G921" s="36" t="s">
        <v>22415</v>
      </c>
      <c r="H921" s="41" t="s">
        <v>19577</v>
      </c>
      <c r="I921" s="36" t="s">
        <v>22416</v>
      </c>
      <c r="J921" s="36" t="s">
        <v>22417</v>
      </c>
      <c r="K921" s="36" t="s">
        <v>241</v>
      </c>
      <c r="L921" s="36" t="s">
        <v>242</v>
      </c>
      <c r="M921" s="36" t="s">
        <v>22412</v>
      </c>
      <c r="N921" s="36"/>
      <c r="O921" s="3"/>
    </row>
    <row r="922">
      <c r="A922" s="36" t="s">
        <v>22418</v>
      </c>
      <c r="B922" s="40">
        <v>46066.5375</v>
      </c>
      <c r="C922" s="36" t="s">
        <v>21550</v>
      </c>
      <c r="D922" s="41" t="s">
        <v>16363</v>
      </c>
      <c r="E922" s="36" t="s">
        <v>22419</v>
      </c>
      <c r="F922" s="36" t="s">
        <v>19933</v>
      </c>
      <c r="G922" s="36" t="s">
        <v>21242</v>
      </c>
      <c r="H922" s="41" t="s">
        <v>19577</v>
      </c>
      <c r="I922" s="36" t="s">
        <v>22007</v>
      </c>
      <c r="J922" s="36" t="s">
        <v>22420</v>
      </c>
      <c r="K922" s="36" t="s">
        <v>430</v>
      </c>
      <c r="L922" s="36" t="s">
        <v>529</v>
      </c>
      <c r="M922" s="36" t="s">
        <v>22000</v>
      </c>
      <c r="N922" s="36"/>
      <c r="O922" s="3"/>
    </row>
    <row r="923">
      <c r="A923" s="36" t="s">
        <v>22421</v>
      </c>
      <c r="B923" s="40">
        <v>46066.57612268519</v>
      </c>
      <c r="C923" s="36" t="s">
        <v>20065</v>
      </c>
      <c r="D923" s="41" t="s">
        <v>16380</v>
      </c>
      <c r="E923" s="36" t="s">
        <v>20865</v>
      </c>
      <c r="F923" s="41" t="s">
        <v>19577</v>
      </c>
      <c r="G923" s="36" t="s">
        <v>19576</v>
      </c>
      <c r="H923" s="41" t="s">
        <v>19577</v>
      </c>
      <c r="I923" s="36" t="s">
        <v>22422</v>
      </c>
      <c r="J923" s="36" t="s">
        <v>22423</v>
      </c>
      <c r="K923" s="36" t="s">
        <v>395</v>
      </c>
      <c r="L923" s="36" t="s">
        <v>690</v>
      </c>
      <c r="M923" s="36" t="s">
        <v>22271</v>
      </c>
      <c r="N923" s="36"/>
      <c r="O923" s="3"/>
    </row>
    <row r="924">
      <c r="A924" s="36" t="s">
        <v>22424</v>
      </c>
      <c r="B924" s="40">
        <v>46066.59664351852</v>
      </c>
      <c r="C924" s="36" t="s">
        <v>20065</v>
      </c>
      <c r="D924" s="41" t="s">
        <v>16380</v>
      </c>
      <c r="E924" s="36" t="s">
        <v>19576</v>
      </c>
      <c r="F924" s="41" t="s">
        <v>19577</v>
      </c>
      <c r="G924" s="36"/>
      <c r="H924" s="36"/>
      <c r="I924" s="36" t="s">
        <v>22425</v>
      </c>
      <c r="J924" s="36" t="s">
        <v>22426</v>
      </c>
      <c r="K924" s="36" t="s">
        <v>395</v>
      </c>
      <c r="L924" s="36" t="s">
        <v>690</v>
      </c>
      <c r="M924" s="36" t="s">
        <v>22424</v>
      </c>
      <c r="N924" s="36"/>
      <c r="O924" s="3"/>
    </row>
    <row r="925">
      <c r="A925" s="36" t="s">
        <v>22427</v>
      </c>
      <c r="B925" s="40">
        <v>46066.61642361111</v>
      </c>
      <c r="C925" s="36" t="s">
        <v>19576</v>
      </c>
      <c r="D925" s="41" t="s">
        <v>19577</v>
      </c>
      <c r="E925" s="36" t="s">
        <v>20065</v>
      </c>
      <c r="F925" s="41" t="s">
        <v>16380</v>
      </c>
      <c r="G925" s="36"/>
      <c r="H925" s="36"/>
      <c r="I925" s="36" t="s">
        <v>22428</v>
      </c>
      <c r="J925" s="36" t="s">
        <v>22429</v>
      </c>
      <c r="K925" s="36" t="s">
        <v>395</v>
      </c>
      <c r="L925" s="36" t="s">
        <v>690</v>
      </c>
      <c r="M925" s="36" t="s">
        <v>22424</v>
      </c>
      <c r="N925" s="36"/>
      <c r="O925" s="3"/>
    </row>
    <row r="926">
      <c r="A926" s="36" t="s">
        <v>22430</v>
      </c>
      <c r="B926" s="40">
        <v>46066.62777777778</v>
      </c>
      <c r="C926" s="36" t="s">
        <v>19576</v>
      </c>
      <c r="D926" s="41" t="s">
        <v>19577</v>
      </c>
      <c r="E926" s="36" t="s">
        <v>20065</v>
      </c>
      <c r="F926" s="41" t="s">
        <v>16380</v>
      </c>
      <c r="G926" s="36"/>
      <c r="H926" s="36"/>
      <c r="I926" s="36" t="s">
        <v>22428</v>
      </c>
      <c r="J926" s="36" t="s">
        <v>22431</v>
      </c>
      <c r="K926" s="36" t="s">
        <v>395</v>
      </c>
      <c r="L926" s="36" t="s">
        <v>690</v>
      </c>
      <c r="M926" s="36" t="s">
        <v>22424</v>
      </c>
      <c r="N926" s="36"/>
      <c r="O926" s="3"/>
    </row>
    <row r="927">
      <c r="A927" s="36" t="s">
        <v>22432</v>
      </c>
      <c r="B927" s="40">
        <v>46068.659583333334</v>
      </c>
      <c r="C927" s="36" t="s">
        <v>21605</v>
      </c>
      <c r="D927" s="41" t="s">
        <v>16451</v>
      </c>
      <c r="E927" s="36" t="s">
        <v>19715</v>
      </c>
      <c r="F927" s="41" t="s">
        <v>19577</v>
      </c>
      <c r="G927" s="36" t="s">
        <v>14684</v>
      </c>
      <c r="H927" s="41" t="s">
        <v>19577</v>
      </c>
      <c r="I927" s="36" t="s">
        <v>21639</v>
      </c>
      <c r="J927" s="36" t="s">
        <v>22433</v>
      </c>
      <c r="K927" s="36" t="s">
        <v>392</v>
      </c>
      <c r="L927" s="36" t="s">
        <v>700</v>
      </c>
      <c r="M927" s="36" t="s">
        <v>21604</v>
      </c>
      <c r="N927" s="36"/>
      <c r="O927" s="3"/>
    </row>
    <row r="928">
      <c r="A928" s="36" t="s">
        <v>22434</v>
      </c>
      <c r="B928" s="40">
        <v>46069.51601851852</v>
      </c>
      <c r="C928" s="36" t="s">
        <v>19950</v>
      </c>
      <c r="D928" s="41" t="s">
        <v>16230</v>
      </c>
      <c r="E928" s="36" t="s">
        <v>19576</v>
      </c>
      <c r="F928" s="41" t="s">
        <v>19577</v>
      </c>
      <c r="G928" s="36"/>
      <c r="H928" s="36"/>
      <c r="I928" s="36" t="s">
        <v>22435</v>
      </c>
      <c r="J928" s="36" t="s">
        <v>19972</v>
      </c>
      <c r="K928" s="36" t="s">
        <v>143</v>
      </c>
      <c r="L928" s="36" t="s">
        <v>144</v>
      </c>
      <c r="M928" s="36" t="s">
        <v>22434</v>
      </c>
      <c r="N928" s="36"/>
      <c r="O928" s="3"/>
    </row>
    <row r="929">
      <c r="A929" s="36" t="s">
        <v>22436</v>
      </c>
      <c r="B929" s="40">
        <v>46069.522569444445</v>
      </c>
      <c r="C929" s="36" t="s">
        <v>19576</v>
      </c>
      <c r="D929" s="41" t="s">
        <v>19577</v>
      </c>
      <c r="E929" s="36" t="s">
        <v>20547</v>
      </c>
      <c r="F929" s="41" t="s">
        <v>16278</v>
      </c>
      <c r="G929" s="36"/>
      <c r="H929" s="36"/>
      <c r="I929" s="36" t="s">
        <v>22437</v>
      </c>
      <c r="J929" s="36" t="s">
        <v>22438</v>
      </c>
      <c r="K929" s="36" t="s">
        <v>365</v>
      </c>
      <c r="L929" s="36" t="s">
        <v>366</v>
      </c>
      <c r="M929" s="36" t="s">
        <v>22439</v>
      </c>
      <c r="N929" s="36"/>
      <c r="O929" s="3"/>
    </row>
    <row r="930">
      <c r="A930" s="36" t="s">
        <v>22440</v>
      </c>
      <c r="B930" s="40">
        <v>46069.52630787037</v>
      </c>
      <c r="C930" s="36" t="s">
        <v>19576</v>
      </c>
      <c r="D930" s="41" t="s">
        <v>19577</v>
      </c>
      <c r="E930" s="36" t="s">
        <v>19853</v>
      </c>
      <c r="F930" s="41" t="s">
        <v>16222</v>
      </c>
      <c r="G930" s="36" t="s">
        <v>22290</v>
      </c>
      <c r="H930" s="41" t="s">
        <v>16222</v>
      </c>
      <c r="I930" s="36" t="s">
        <v>22260</v>
      </c>
      <c r="J930" s="36" t="s">
        <v>22441</v>
      </c>
      <c r="K930" s="36" t="s">
        <v>439</v>
      </c>
      <c r="L930" s="36" t="s">
        <v>440</v>
      </c>
      <c r="M930" s="36" t="s">
        <v>22077</v>
      </c>
      <c r="N930" s="36"/>
      <c r="O930" s="3"/>
    </row>
    <row r="931">
      <c r="A931" s="36" t="s">
        <v>22442</v>
      </c>
      <c r="B931" s="40">
        <v>46069.524513888886</v>
      </c>
      <c r="C931" s="36" t="s">
        <v>20574</v>
      </c>
      <c r="D931" s="41" t="s">
        <v>16278</v>
      </c>
      <c r="E931" s="36" t="s">
        <v>14684</v>
      </c>
      <c r="F931" s="41" t="s">
        <v>19577</v>
      </c>
      <c r="G931" s="36"/>
      <c r="H931" s="36"/>
      <c r="I931" s="36" t="s">
        <v>22443</v>
      </c>
      <c r="J931" s="36" t="s">
        <v>22093</v>
      </c>
      <c r="K931" s="36" t="s">
        <v>365</v>
      </c>
      <c r="L931" s="36" t="s">
        <v>366</v>
      </c>
      <c r="M931" s="36" t="s">
        <v>22442</v>
      </c>
      <c r="N931" s="36"/>
      <c r="O931" s="3"/>
    </row>
    <row r="932">
      <c r="A932" s="36" t="s">
        <v>22444</v>
      </c>
      <c r="B932" s="40">
        <v>46069.523506944446</v>
      </c>
      <c r="C932" s="36" t="s">
        <v>19576</v>
      </c>
      <c r="D932" s="41" t="s">
        <v>19577</v>
      </c>
      <c r="E932" s="36" t="s">
        <v>20547</v>
      </c>
      <c r="F932" s="41" t="s">
        <v>16278</v>
      </c>
      <c r="G932" s="36"/>
      <c r="H932" s="36"/>
      <c r="I932" s="36" t="s">
        <v>22437</v>
      </c>
      <c r="J932" s="36" t="s">
        <v>22445</v>
      </c>
      <c r="K932" s="36" t="s">
        <v>365</v>
      </c>
      <c r="L932" s="36" t="s">
        <v>366</v>
      </c>
      <c r="M932" s="36" t="s">
        <v>22439</v>
      </c>
      <c r="N932" s="36"/>
      <c r="O932" s="3"/>
    </row>
    <row r="933">
      <c r="A933" s="36" t="s">
        <v>22446</v>
      </c>
      <c r="B933" s="40">
        <v>46069.524259259255</v>
      </c>
      <c r="C933" s="36" t="s">
        <v>19576</v>
      </c>
      <c r="D933" s="41" t="s">
        <v>19577</v>
      </c>
      <c r="E933" s="36" t="s">
        <v>20574</v>
      </c>
      <c r="F933" s="41" t="s">
        <v>16278</v>
      </c>
      <c r="G933" s="36" t="s">
        <v>20547</v>
      </c>
      <c r="H933" s="41" t="s">
        <v>16278</v>
      </c>
      <c r="I933" s="36" t="s">
        <v>22447</v>
      </c>
      <c r="J933" s="36" t="s">
        <v>22448</v>
      </c>
      <c r="K933" s="36" t="s">
        <v>365</v>
      </c>
      <c r="L933" s="36" t="s">
        <v>366</v>
      </c>
      <c r="M933" s="36" t="s">
        <v>22439</v>
      </c>
      <c r="N933" s="36"/>
      <c r="O933" s="3"/>
    </row>
    <row r="934">
      <c r="A934" s="36" t="s">
        <v>22449</v>
      </c>
      <c r="B934" s="40">
        <v>46069.58876157408</v>
      </c>
      <c r="C934" s="36" t="s">
        <v>21825</v>
      </c>
      <c r="D934" s="41" t="s">
        <v>16222</v>
      </c>
      <c r="E934" s="36" t="s">
        <v>19576</v>
      </c>
      <c r="F934" s="41" t="s">
        <v>19577</v>
      </c>
      <c r="G934" s="36"/>
      <c r="H934" s="36"/>
      <c r="I934" s="36" t="s">
        <v>21826</v>
      </c>
      <c r="J934" s="36" t="s">
        <v>21827</v>
      </c>
      <c r="K934" s="36" t="s">
        <v>439</v>
      </c>
      <c r="L934" s="36" t="s">
        <v>440</v>
      </c>
      <c r="M934" s="36" t="s">
        <v>22449</v>
      </c>
      <c r="N934" s="36"/>
      <c r="O934" s="3"/>
    </row>
    <row r="935">
      <c r="A935" s="36" t="s">
        <v>22450</v>
      </c>
      <c r="B935" s="40">
        <v>46069.61702546296</v>
      </c>
      <c r="C935" s="36" t="s">
        <v>19576</v>
      </c>
      <c r="D935" s="41" t="s">
        <v>19577</v>
      </c>
      <c r="E935" s="36" t="s">
        <v>21605</v>
      </c>
      <c r="F935" s="41" t="s">
        <v>16451</v>
      </c>
      <c r="G935" s="36" t="s">
        <v>19715</v>
      </c>
      <c r="H935" s="41" t="s">
        <v>19577</v>
      </c>
      <c r="I935" s="36" t="s">
        <v>21639</v>
      </c>
      <c r="J935" s="36" t="s">
        <v>22451</v>
      </c>
      <c r="K935" s="36" t="s">
        <v>392</v>
      </c>
      <c r="L935" s="36" t="s">
        <v>700</v>
      </c>
      <c r="M935" s="36" t="s">
        <v>21604</v>
      </c>
      <c r="N935" s="36"/>
      <c r="O935" s="3"/>
    </row>
    <row r="936">
      <c r="A936" s="36" t="s">
        <v>22452</v>
      </c>
      <c r="B936" s="40">
        <v>46069.641284722224</v>
      </c>
      <c r="C936" s="36" t="s">
        <v>22453</v>
      </c>
      <c r="D936" s="41" t="s">
        <v>16230</v>
      </c>
      <c r="E936" s="36" t="s">
        <v>14684</v>
      </c>
      <c r="F936" s="41" t="s">
        <v>19577</v>
      </c>
      <c r="G936" s="36"/>
      <c r="H936" s="36"/>
      <c r="I936" s="36" t="s">
        <v>22454</v>
      </c>
      <c r="J936" s="36" t="s">
        <v>22455</v>
      </c>
      <c r="K936" s="36" t="s">
        <v>143</v>
      </c>
      <c r="L936" s="36" t="s">
        <v>144</v>
      </c>
      <c r="M936" s="36" t="s">
        <v>22452</v>
      </c>
      <c r="N936" s="36"/>
      <c r="O936" s="3"/>
    </row>
    <row r="937">
      <c r="A937" s="36" t="s">
        <v>22456</v>
      </c>
      <c r="B937" s="40">
        <v>46069.64134259259</v>
      </c>
      <c r="C937" s="36" t="s">
        <v>22453</v>
      </c>
      <c r="D937" s="41" t="s">
        <v>16230</v>
      </c>
      <c r="E937" s="36" t="s">
        <v>14684</v>
      </c>
      <c r="F937" s="41" t="s">
        <v>19577</v>
      </c>
      <c r="G937" s="36"/>
      <c r="H937" s="36"/>
      <c r="I937" s="36" t="s">
        <v>22454</v>
      </c>
      <c r="J937" s="36" t="s">
        <v>22455</v>
      </c>
      <c r="K937" s="36" t="s">
        <v>143</v>
      </c>
      <c r="L937" s="36" t="s">
        <v>144</v>
      </c>
      <c r="M937" s="36" t="s">
        <v>22452</v>
      </c>
      <c r="N937" s="36"/>
      <c r="O937" s="3"/>
    </row>
    <row r="938">
      <c r="A938" s="36" t="s">
        <v>22457</v>
      </c>
      <c r="B938" s="40">
        <v>46069.67409722222</v>
      </c>
      <c r="C938" s="36" t="s">
        <v>21605</v>
      </c>
      <c r="D938" s="41" t="s">
        <v>16451</v>
      </c>
      <c r="E938" s="36" t="s">
        <v>19576</v>
      </c>
      <c r="F938" s="41" t="s">
        <v>19577</v>
      </c>
      <c r="G938" s="36" t="s">
        <v>19715</v>
      </c>
      <c r="H938" s="41" t="s">
        <v>19577</v>
      </c>
      <c r="I938" s="36" t="s">
        <v>21639</v>
      </c>
      <c r="J938" s="36" t="s">
        <v>22458</v>
      </c>
      <c r="K938" s="36" t="s">
        <v>392</v>
      </c>
      <c r="L938" s="36" t="s">
        <v>700</v>
      </c>
      <c r="M938" s="36" t="s">
        <v>21604</v>
      </c>
      <c r="N938" s="36"/>
      <c r="O938" s="3"/>
    </row>
    <row r="939">
      <c r="A939" s="36" t="s">
        <v>22459</v>
      </c>
      <c r="B939" s="40">
        <v>46069.80305555556</v>
      </c>
      <c r="C939" s="36" t="s">
        <v>19576</v>
      </c>
      <c r="D939" s="41" t="s">
        <v>19577</v>
      </c>
      <c r="E939" s="36" t="s">
        <v>21605</v>
      </c>
      <c r="F939" s="41" t="s">
        <v>16451</v>
      </c>
      <c r="G939" s="36" t="s">
        <v>19715</v>
      </c>
      <c r="H939" s="41" t="s">
        <v>19577</v>
      </c>
      <c r="I939" s="36" t="s">
        <v>21639</v>
      </c>
      <c r="J939" s="36" t="s">
        <v>22460</v>
      </c>
      <c r="K939" s="36" t="s">
        <v>392</v>
      </c>
      <c r="L939" s="36" t="s">
        <v>700</v>
      </c>
      <c r="M939" s="36" t="s">
        <v>21604</v>
      </c>
      <c r="N939" s="36"/>
      <c r="O939" s="3"/>
    </row>
    <row r="940">
      <c r="A940" s="36" t="s">
        <v>22461</v>
      </c>
      <c r="B940" s="40">
        <v>46070.28322916667</v>
      </c>
      <c r="C940" s="36" t="s">
        <v>20574</v>
      </c>
      <c r="D940" s="41" t="s">
        <v>16278</v>
      </c>
      <c r="E940" s="36" t="s">
        <v>19576</v>
      </c>
      <c r="F940" s="41" t="s">
        <v>19577</v>
      </c>
      <c r="G940" s="36" t="s">
        <v>20547</v>
      </c>
      <c r="H940" s="41" t="s">
        <v>16278</v>
      </c>
      <c r="I940" s="36" t="s">
        <v>22462</v>
      </c>
      <c r="J940" s="36" t="s">
        <v>22463</v>
      </c>
      <c r="K940" s="36" t="s">
        <v>365</v>
      </c>
      <c r="L940" s="36" t="s">
        <v>366</v>
      </c>
      <c r="M940" s="36" t="s">
        <v>22439</v>
      </c>
      <c r="N940" s="36"/>
      <c r="O940" s="3"/>
    </row>
    <row r="941">
      <c r="A941" s="36" t="s">
        <v>22464</v>
      </c>
      <c r="B941" s="40">
        <v>46070.322962962964</v>
      </c>
      <c r="C941" s="36" t="s">
        <v>21550</v>
      </c>
      <c r="D941" s="41" t="s">
        <v>16363</v>
      </c>
      <c r="E941" s="36" t="s">
        <v>22419</v>
      </c>
      <c r="F941" s="36" t="s">
        <v>19933</v>
      </c>
      <c r="G941" s="36" t="s">
        <v>21242</v>
      </c>
      <c r="H941" s="41" t="s">
        <v>19577</v>
      </c>
      <c r="I941" s="36" t="s">
        <v>22007</v>
      </c>
      <c r="J941" s="36" t="s">
        <v>22465</v>
      </c>
      <c r="K941" s="36" t="s">
        <v>430</v>
      </c>
      <c r="L941" s="36" t="s">
        <v>529</v>
      </c>
      <c r="M941" s="36" t="s">
        <v>22000</v>
      </c>
      <c r="N941" s="36"/>
      <c r="O941" s="3"/>
    </row>
    <row r="942">
      <c r="A942" s="36" t="s">
        <v>22466</v>
      </c>
      <c r="B942" s="40">
        <v>46070.42892361111</v>
      </c>
      <c r="C942" s="36" t="s">
        <v>19576</v>
      </c>
      <c r="D942" s="41" t="s">
        <v>19577</v>
      </c>
      <c r="E942" s="36" t="s">
        <v>20574</v>
      </c>
      <c r="F942" s="41" t="s">
        <v>16278</v>
      </c>
      <c r="G942" s="36" t="s">
        <v>20547</v>
      </c>
      <c r="H942" s="41" t="s">
        <v>16278</v>
      </c>
      <c r="I942" s="36" t="s">
        <v>22462</v>
      </c>
      <c r="J942" s="36" t="s">
        <v>22467</v>
      </c>
      <c r="K942" s="36" t="s">
        <v>365</v>
      </c>
      <c r="L942" s="36" t="s">
        <v>366</v>
      </c>
      <c r="M942" s="36" t="s">
        <v>22439</v>
      </c>
      <c r="N942" s="36"/>
      <c r="O942" s="3"/>
    </row>
    <row r="943">
      <c r="A943" s="36" t="s">
        <v>22468</v>
      </c>
      <c r="B943" s="40">
        <v>46070.47431712963</v>
      </c>
      <c r="C943" s="36" t="s">
        <v>21202</v>
      </c>
      <c r="D943" s="41" t="s">
        <v>16148</v>
      </c>
      <c r="E943" s="36" t="s">
        <v>19576</v>
      </c>
      <c r="F943" s="41" t="s">
        <v>19577</v>
      </c>
      <c r="G943" s="36" t="s">
        <v>19644</v>
      </c>
      <c r="H943" s="41" t="s">
        <v>19577</v>
      </c>
      <c r="I943" s="36" t="s">
        <v>21310</v>
      </c>
      <c r="J943" s="36" t="s">
        <v>22469</v>
      </c>
      <c r="K943" s="36" t="s">
        <v>415</v>
      </c>
      <c r="L943" s="36" t="s">
        <v>748</v>
      </c>
      <c r="M943" s="36" t="s">
        <v>22468</v>
      </c>
      <c r="N943" s="36"/>
      <c r="O943" s="3"/>
    </row>
    <row r="944">
      <c r="A944" s="36" t="s">
        <v>22470</v>
      </c>
      <c r="B944" s="40">
        <v>46070.48049768519</v>
      </c>
      <c r="C944" s="36" t="s">
        <v>19576</v>
      </c>
      <c r="D944" s="41" t="s">
        <v>19577</v>
      </c>
      <c r="E944" s="36" t="s">
        <v>21202</v>
      </c>
      <c r="F944" s="41" t="s">
        <v>16148</v>
      </c>
      <c r="G944" s="36" t="s">
        <v>19644</v>
      </c>
      <c r="H944" s="41" t="s">
        <v>19577</v>
      </c>
      <c r="I944" s="36" t="s">
        <v>21968</v>
      </c>
      <c r="J944" s="36" t="s">
        <v>22471</v>
      </c>
      <c r="K944" s="36" t="s">
        <v>415</v>
      </c>
      <c r="L944" s="36" t="s">
        <v>748</v>
      </c>
      <c r="M944" s="36" t="s">
        <v>22468</v>
      </c>
      <c r="N944" s="36"/>
      <c r="O944" s="3"/>
    </row>
    <row r="945">
      <c r="A945" s="36" t="s">
        <v>22472</v>
      </c>
      <c r="B945" s="40">
        <v>46070.48944444444</v>
      </c>
      <c r="C945" s="36" t="s">
        <v>21242</v>
      </c>
      <c r="D945" s="41" t="s">
        <v>19577</v>
      </c>
      <c r="E945" s="36" t="s">
        <v>21550</v>
      </c>
      <c r="F945" s="41" t="s">
        <v>16363</v>
      </c>
      <c r="G945" s="36" t="s">
        <v>22419</v>
      </c>
      <c r="H945" s="36" t="s">
        <v>19933</v>
      </c>
      <c r="I945" s="36" t="s">
        <v>22007</v>
      </c>
      <c r="J945" s="36" t="s">
        <v>22473</v>
      </c>
      <c r="K945" s="36" t="s">
        <v>430</v>
      </c>
      <c r="L945" s="36" t="s">
        <v>529</v>
      </c>
      <c r="M945" s="36" t="s">
        <v>22000</v>
      </c>
      <c r="N945" s="36"/>
      <c r="O945" s="3"/>
    </row>
    <row r="946">
      <c r="A946" s="36" t="s">
        <v>22474</v>
      </c>
      <c r="B946" s="40">
        <v>46070.481099537035</v>
      </c>
      <c r="C946" s="36" t="s">
        <v>21202</v>
      </c>
      <c r="D946" s="41" t="s">
        <v>16148</v>
      </c>
      <c r="E946" s="36" t="s">
        <v>19576</v>
      </c>
      <c r="F946" s="41" t="s">
        <v>19577</v>
      </c>
      <c r="G946" s="36" t="s">
        <v>19644</v>
      </c>
      <c r="H946" s="41" t="s">
        <v>19577</v>
      </c>
      <c r="I946" s="36" t="s">
        <v>21310</v>
      </c>
      <c r="J946" s="36" t="s">
        <v>22475</v>
      </c>
      <c r="K946" s="36" t="s">
        <v>415</v>
      </c>
      <c r="L946" s="36" t="s">
        <v>748</v>
      </c>
      <c r="M946" s="36" t="s">
        <v>22468</v>
      </c>
      <c r="N946" s="36"/>
      <c r="O946" s="3"/>
    </row>
    <row r="947">
      <c r="A947" s="36" t="s">
        <v>22476</v>
      </c>
      <c r="B947" s="40">
        <v>46070.49752314815</v>
      </c>
      <c r="C947" s="36" t="s">
        <v>20547</v>
      </c>
      <c r="D947" s="41" t="s">
        <v>16278</v>
      </c>
      <c r="E947" s="36" t="s">
        <v>19576</v>
      </c>
      <c r="F947" s="41" t="s">
        <v>19577</v>
      </c>
      <c r="G947" s="36" t="s">
        <v>20574</v>
      </c>
      <c r="H947" s="41" t="s">
        <v>16278</v>
      </c>
      <c r="I947" s="36" t="s">
        <v>22462</v>
      </c>
      <c r="J947" s="36" t="s">
        <v>22477</v>
      </c>
      <c r="K947" s="36" t="s">
        <v>365</v>
      </c>
      <c r="L947" s="36" t="s">
        <v>366</v>
      </c>
      <c r="M947" s="36" t="s">
        <v>22439</v>
      </c>
      <c r="N947" s="36"/>
      <c r="O947" s="3"/>
    </row>
    <row r="948">
      <c r="A948" s="36" t="s">
        <v>22478</v>
      </c>
      <c r="B948" s="40">
        <v>46070.501284722224</v>
      </c>
      <c r="C948" s="36" t="s">
        <v>19576</v>
      </c>
      <c r="D948" s="41" t="s">
        <v>19577</v>
      </c>
      <c r="E948" s="36" t="s">
        <v>20547</v>
      </c>
      <c r="F948" s="41" t="s">
        <v>16278</v>
      </c>
      <c r="G948" s="36" t="s">
        <v>20574</v>
      </c>
      <c r="H948" s="41" t="s">
        <v>16278</v>
      </c>
      <c r="I948" s="36" t="s">
        <v>22462</v>
      </c>
      <c r="J948" s="36" t="s">
        <v>22479</v>
      </c>
      <c r="K948" s="36" t="s">
        <v>365</v>
      </c>
      <c r="L948" s="36" t="s">
        <v>366</v>
      </c>
      <c r="M948" s="36" t="s">
        <v>22439</v>
      </c>
      <c r="N948" s="36"/>
      <c r="O948" s="3"/>
    </row>
    <row r="949">
      <c r="A949" s="36" t="s">
        <v>22480</v>
      </c>
      <c r="B949" s="40">
        <v>46070.51695601852</v>
      </c>
      <c r="C949" s="36" t="s">
        <v>19575</v>
      </c>
      <c r="D949" s="41" t="s">
        <v>16162</v>
      </c>
      <c r="E949" s="36" t="s">
        <v>19576</v>
      </c>
      <c r="F949" s="41" t="s">
        <v>19577</v>
      </c>
      <c r="G949" s="36"/>
      <c r="H949" s="36"/>
      <c r="I949" s="36" t="s">
        <v>22140</v>
      </c>
      <c r="J949" s="36" t="s">
        <v>22481</v>
      </c>
      <c r="K949" s="36" t="s">
        <v>182</v>
      </c>
      <c r="L949" s="36" t="s">
        <v>183</v>
      </c>
      <c r="M949" s="36" t="s">
        <v>21536</v>
      </c>
      <c r="N949" s="36"/>
      <c r="O949" s="3"/>
    </row>
    <row r="950">
      <c r="A950" s="36" t="s">
        <v>22482</v>
      </c>
      <c r="B950" s="40">
        <v>46070.51451388889</v>
      </c>
      <c r="C950" s="36" t="s">
        <v>21550</v>
      </c>
      <c r="D950" s="41" t="s">
        <v>16363</v>
      </c>
      <c r="E950" s="36" t="s">
        <v>21242</v>
      </c>
      <c r="F950" s="41" t="s">
        <v>19577</v>
      </c>
      <c r="G950" s="36" t="s">
        <v>22419</v>
      </c>
      <c r="H950" s="36" t="s">
        <v>19933</v>
      </c>
      <c r="I950" s="36" t="s">
        <v>22007</v>
      </c>
      <c r="J950" s="36" t="s">
        <v>22483</v>
      </c>
      <c r="K950" s="36" t="s">
        <v>430</v>
      </c>
      <c r="L950" s="36" t="s">
        <v>529</v>
      </c>
      <c r="M950" s="36" t="s">
        <v>22000</v>
      </c>
      <c r="N950" s="36"/>
      <c r="O950" s="3"/>
    </row>
    <row r="951">
      <c r="A951" s="36" t="s">
        <v>22484</v>
      </c>
      <c r="B951" s="40">
        <v>46070.56855324074</v>
      </c>
      <c r="C951" s="36" t="s">
        <v>21242</v>
      </c>
      <c r="D951" s="41" t="s">
        <v>19577</v>
      </c>
      <c r="E951" s="36" t="s">
        <v>21550</v>
      </c>
      <c r="F951" s="41" t="s">
        <v>16363</v>
      </c>
      <c r="G951" s="36" t="s">
        <v>22419</v>
      </c>
      <c r="H951" s="36" t="s">
        <v>19933</v>
      </c>
      <c r="I951" s="36" t="s">
        <v>22007</v>
      </c>
      <c r="J951" s="36" t="s">
        <v>22485</v>
      </c>
      <c r="K951" s="36" t="s">
        <v>430</v>
      </c>
      <c r="L951" s="36" t="s">
        <v>529</v>
      </c>
      <c r="M951" s="36" t="s">
        <v>22000</v>
      </c>
      <c r="N951" s="36"/>
      <c r="O951" s="3"/>
    </row>
    <row r="952">
      <c r="A952" s="36" t="s">
        <v>22486</v>
      </c>
      <c r="B952" s="40">
        <v>46070.630520833336</v>
      </c>
      <c r="C952" s="36" t="s">
        <v>19950</v>
      </c>
      <c r="D952" s="41" t="s">
        <v>16230</v>
      </c>
      <c r="E952" s="36" t="s">
        <v>22487</v>
      </c>
      <c r="F952" s="36" t="s">
        <v>22488</v>
      </c>
      <c r="G952" s="36"/>
      <c r="H952" s="36"/>
      <c r="I952" s="36" t="s">
        <v>22489</v>
      </c>
      <c r="J952" s="36" t="s">
        <v>22490</v>
      </c>
      <c r="K952" s="36" t="s">
        <v>143</v>
      </c>
      <c r="L952" s="36" t="s">
        <v>144</v>
      </c>
      <c r="M952" s="36" t="s">
        <v>22486</v>
      </c>
      <c r="N952" s="36"/>
      <c r="O952" s="3"/>
    </row>
    <row r="953">
      <c r="A953" s="36" t="s">
        <v>22491</v>
      </c>
      <c r="B953" s="40">
        <v>46070.6453125</v>
      </c>
      <c r="C953" s="36" t="s">
        <v>19576</v>
      </c>
      <c r="D953" s="41" t="s">
        <v>19577</v>
      </c>
      <c r="E953" s="36" t="s">
        <v>19950</v>
      </c>
      <c r="F953" s="41" t="s">
        <v>16230</v>
      </c>
      <c r="G953" s="36" t="s">
        <v>22492</v>
      </c>
      <c r="H953" s="36" t="s">
        <v>22493</v>
      </c>
      <c r="I953" s="36" t="s">
        <v>22494</v>
      </c>
      <c r="J953" s="36" t="s">
        <v>22495</v>
      </c>
      <c r="K953" s="36" t="s">
        <v>143</v>
      </c>
      <c r="L953" s="36" t="s">
        <v>144</v>
      </c>
      <c r="M953" s="36" t="s">
        <v>22486</v>
      </c>
      <c r="N953" s="36"/>
      <c r="O953" s="3"/>
    </row>
    <row r="954">
      <c r="A954" s="36" t="s">
        <v>22496</v>
      </c>
      <c r="B954" s="40">
        <v>46071.291134259256</v>
      </c>
      <c r="C954" s="36" t="s">
        <v>21550</v>
      </c>
      <c r="D954" s="41" t="s">
        <v>16363</v>
      </c>
      <c r="E954" s="36" t="s">
        <v>21242</v>
      </c>
      <c r="F954" s="41" t="s">
        <v>19577</v>
      </c>
      <c r="G954" s="36" t="s">
        <v>22419</v>
      </c>
      <c r="H954" s="36" t="s">
        <v>19933</v>
      </c>
      <c r="I954" s="36" t="s">
        <v>22007</v>
      </c>
      <c r="J954" s="36" t="s">
        <v>22497</v>
      </c>
      <c r="K954" s="36" t="s">
        <v>430</v>
      </c>
      <c r="L954" s="36" t="s">
        <v>529</v>
      </c>
      <c r="M954" s="36" t="s">
        <v>22000</v>
      </c>
      <c r="N954" s="36"/>
      <c r="O954" s="3"/>
    </row>
    <row r="955">
      <c r="A955" s="36" t="s">
        <v>22498</v>
      </c>
      <c r="B955" s="40">
        <v>46071.41337962963</v>
      </c>
      <c r="C955" s="36" t="s">
        <v>21202</v>
      </c>
      <c r="D955" s="41" t="s">
        <v>16148</v>
      </c>
      <c r="E955" s="36" t="s">
        <v>19576</v>
      </c>
      <c r="F955" s="41" t="s">
        <v>19577</v>
      </c>
      <c r="G955" s="36"/>
      <c r="H955" s="36"/>
      <c r="I955" s="36" t="s">
        <v>21310</v>
      </c>
      <c r="J955" s="36" t="s">
        <v>22499</v>
      </c>
      <c r="K955" s="36" t="s">
        <v>415</v>
      </c>
      <c r="L955" s="36" t="s">
        <v>748</v>
      </c>
      <c r="M955" s="36" t="s">
        <v>22468</v>
      </c>
      <c r="N955" s="36"/>
      <c r="O955" s="3"/>
    </row>
    <row r="956">
      <c r="A956" s="36" t="s">
        <v>22500</v>
      </c>
      <c r="B956" s="40">
        <v>46071.4384837963</v>
      </c>
      <c r="C956" s="36" t="s">
        <v>19576</v>
      </c>
      <c r="D956" s="41" t="s">
        <v>19577</v>
      </c>
      <c r="E956" s="36" t="s">
        <v>22501</v>
      </c>
      <c r="F956" s="41" t="s">
        <v>16230</v>
      </c>
      <c r="G956" s="36"/>
      <c r="H956" s="36"/>
      <c r="I956" s="36" t="s">
        <v>22502</v>
      </c>
      <c r="J956" s="36" t="s">
        <v>22503</v>
      </c>
      <c r="K956" s="36" t="s">
        <v>143</v>
      </c>
      <c r="L956" s="36" t="s">
        <v>144</v>
      </c>
      <c r="M956" s="36" t="s">
        <v>22504</v>
      </c>
      <c r="N956" s="36"/>
      <c r="O956" s="3"/>
    </row>
    <row r="957">
      <c r="A957" s="36" t="s">
        <v>22505</v>
      </c>
      <c r="B957" s="40">
        <v>46071.43675925926</v>
      </c>
      <c r="C957" s="36" t="s">
        <v>19576</v>
      </c>
      <c r="D957" s="41" t="s">
        <v>19577</v>
      </c>
      <c r="E957" s="36" t="s">
        <v>21202</v>
      </c>
      <c r="F957" s="41" t="s">
        <v>16148</v>
      </c>
      <c r="G957" s="36"/>
      <c r="H957" s="36"/>
      <c r="I957" s="36" t="s">
        <v>21968</v>
      </c>
      <c r="J957" s="36" t="s">
        <v>22506</v>
      </c>
      <c r="K957" s="36" t="s">
        <v>415</v>
      </c>
      <c r="L957" s="36" t="s">
        <v>748</v>
      </c>
      <c r="M957" s="36" t="s">
        <v>22468</v>
      </c>
      <c r="N957" s="36"/>
      <c r="O957" s="3"/>
    </row>
    <row r="958">
      <c r="A958" s="36" t="s">
        <v>22507</v>
      </c>
      <c r="B958" s="40">
        <v>46071.43920138889</v>
      </c>
      <c r="C958" s="36" t="s">
        <v>21202</v>
      </c>
      <c r="D958" s="41" t="s">
        <v>16148</v>
      </c>
      <c r="E958" s="36" t="s">
        <v>19576</v>
      </c>
      <c r="F958" s="41" t="s">
        <v>19577</v>
      </c>
      <c r="G958" s="36"/>
      <c r="H958" s="36"/>
      <c r="I958" s="36" t="s">
        <v>21310</v>
      </c>
      <c r="J958" s="36" t="s">
        <v>22508</v>
      </c>
      <c r="K958" s="36" t="s">
        <v>415</v>
      </c>
      <c r="L958" s="36" t="s">
        <v>748</v>
      </c>
      <c r="M958" s="36" t="s">
        <v>22468</v>
      </c>
      <c r="N958" s="36"/>
      <c r="O958" s="3"/>
    </row>
    <row r="959">
      <c r="A959" s="36" t="s">
        <v>22509</v>
      </c>
      <c r="B959" s="40">
        <v>46071.44553240741</v>
      </c>
      <c r="C959" s="36" t="s">
        <v>19576</v>
      </c>
      <c r="D959" s="41" t="s">
        <v>19577</v>
      </c>
      <c r="E959" s="36" t="s">
        <v>22501</v>
      </c>
      <c r="F959" s="41" t="s">
        <v>16230</v>
      </c>
      <c r="G959" s="36"/>
      <c r="H959" s="36"/>
      <c r="I959" s="36" t="s">
        <v>22502</v>
      </c>
      <c r="J959" s="36" t="s">
        <v>22510</v>
      </c>
      <c r="K959" s="36" t="s">
        <v>143</v>
      </c>
      <c r="L959" s="36" t="s">
        <v>144</v>
      </c>
      <c r="M959" s="36" t="s">
        <v>22504</v>
      </c>
      <c r="N959" s="36"/>
      <c r="O959" s="3"/>
    </row>
    <row r="960">
      <c r="A960" s="36" t="s">
        <v>22511</v>
      </c>
      <c r="B960" s="40">
        <v>46071.44729166667</v>
      </c>
      <c r="C960" s="36" t="s">
        <v>19576</v>
      </c>
      <c r="D960" s="41" t="s">
        <v>19577</v>
      </c>
      <c r="E960" s="36" t="s">
        <v>21202</v>
      </c>
      <c r="F960" s="41" t="s">
        <v>16148</v>
      </c>
      <c r="G960" s="36"/>
      <c r="H960" s="36"/>
      <c r="I960" s="36" t="s">
        <v>21968</v>
      </c>
      <c r="J960" s="36" t="s">
        <v>22512</v>
      </c>
      <c r="K960" s="36" t="s">
        <v>415</v>
      </c>
      <c r="L960" s="36" t="s">
        <v>748</v>
      </c>
      <c r="M960" s="36" t="s">
        <v>22468</v>
      </c>
      <c r="N960" s="36"/>
      <c r="O960" s="3"/>
    </row>
    <row r="961">
      <c r="A961" s="36" t="s">
        <v>22513</v>
      </c>
      <c r="B961" s="40">
        <v>46071.45363425926</v>
      </c>
      <c r="C961" s="36" t="s">
        <v>19950</v>
      </c>
      <c r="D961" s="41" t="s">
        <v>16230</v>
      </c>
      <c r="E961" s="36" t="s">
        <v>19576</v>
      </c>
      <c r="F961" s="41" t="s">
        <v>19577</v>
      </c>
      <c r="G961" s="36"/>
      <c r="H961" s="36"/>
      <c r="I961" s="36" t="s">
        <v>22514</v>
      </c>
      <c r="J961" s="36" t="s">
        <v>22515</v>
      </c>
      <c r="K961" s="36" t="s">
        <v>143</v>
      </c>
      <c r="L961" s="36" t="s">
        <v>144</v>
      </c>
      <c r="M961" s="36" t="s">
        <v>22504</v>
      </c>
      <c r="N961" s="36"/>
      <c r="O961" s="3"/>
    </row>
    <row r="962">
      <c r="A962" s="36" t="s">
        <v>22516</v>
      </c>
      <c r="B962" s="40">
        <v>46071.455775462964</v>
      </c>
      <c r="C962" s="36" t="s">
        <v>19576</v>
      </c>
      <c r="D962" s="41" t="s">
        <v>19577</v>
      </c>
      <c r="E962" s="36" t="s">
        <v>19950</v>
      </c>
      <c r="F962" s="41" t="s">
        <v>16230</v>
      </c>
      <c r="G962" s="36"/>
      <c r="H962" s="36"/>
      <c r="I962" s="36" t="s">
        <v>22514</v>
      </c>
      <c r="J962" s="36" t="s">
        <v>22517</v>
      </c>
      <c r="K962" s="36" t="s">
        <v>143</v>
      </c>
      <c r="L962" s="36" t="s">
        <v>144</v>
      </c>
      <c r="M962" s="36" t="s">
        <v>22504</v>
      </c>
      <c r="N962" s="36"/>
      <c r="O962" s="3"/>
    </row>
    <row r="963">
      <c r="A963" s="36" t="s">
        <v>22518</v>
      </c>
      <c r="B963" s="40">
        <v>46071.54184027778</v>
      </c>
      <c r="C963" s="36" t="s">
        <v>19575</v>
      </c>
      <c r="D963" s="41" t="s">
        <v>16162</v>
      </c>
      <c r="E963" s="36" t="s">
        <v>20373</v>
      </c>
      <c r="F963" s="41" t="s">
        <v>19577</v>
      </c>
      <c r="G963" s="36" t="s">
        <v>19622</v>
      </c>
      <c r="H963" s="41" t="s">
        <v>19577</v>
      </c>
      <c r="I963" s="36" t="s">
        <v>19636</v>
      </c>
      <c r="J963" s="36" t="s">
        <v>22519</v>
      </c>
      <c r="K963" s="36" t="s">
        <v>182</v>
      </c>
      <c r="L963" s="36" t="s">
        <v>183</v>
      </c>
      <c r="M963" s="36" t="s">
        <v>19625</v>
      </c>
      <c r="N963" s="36"/>
      <c r="O963" s="3"/>
    </row>
    <row r="964">
      <c r="A964" s="36" t="s">
        <v>22520</v>
      </c>
      <c r="B964" s="40">
        <v>46071.54641203704</v>
      </c>
      <c r="C964" s="36" t="s">
        <v>20373</v>
      </c>
      <c r="D964" s="41" t="s">
        <v>19577</v>
      </c>
      <c r="E964" s="36" t="s">
        <v>19575</v>
      </c>
      <c r="F964" s="41" t="s">
        <v>16162</v>
      </c>
      <c r="G964" s="36" t="s">
        <v>19622</v>
      </c>
      <c r="H964" s="41" t="s">
        <v>19577</v>
      </c>
      <c r="I964" s="36" t="s">
        <v>19639</v>
      </c>
      <c r="J964" s="36" t="s">
        <v>22521</v>
      </c>
      <c r="K964" s="36" t="s">
        <v>182</v>
      </c>
      <c r="L964" s="36" t="s">
        <v>183</v>
      </c>
      <c r="M964" s="36" t="s">
        <v>19625</v>
      </c>
      <c r="N964" s="36"/>
      <c r="O964" s="3"/>
    </row>
    <row r="965">
      <c r="A965" s="36" t="s">
        <v>22522</v>
      </c>
      <c r="B965" s="40">
        <v>46071.56144675926</v>
      </c>
      <c r="C965" s="36" t="s">
        <v>19576</v>
      </c>
      <c r="D965" s="41" t="s">
        <v>19577</v>
      </c>
      <c r="E965" s="36" t="s">
        <v>20373</v>
      </c>
      <c r="F965" s="41" t="s">
        <v>19577</v>
      </c>
      <c r="G965" s="36" t="s">
        <v>21885</v>
      </c>
      <c r="H965" s="36" t="s">
        <v>19649</v>
      </c>
      <c r="I965" s="36" t="s">
        <v>19639</v>
      </c>
      <c r="J965" s="36" t="s">
        <v>22523</v>
      </c>
      <c r="K965" s="36" t="s">
        <v>182</v>
      </c>
      <c r="L965" s="36" t="s">
        <v>183</v>
      </c>
      <c r="M965" s="36" t="s">
        <v>19625</v>
      </c>
      <c r="N965" s="36"/>
      <c r="O965" s="3"/>
    </row>
    <row r="966">
      <c r="A966" s="36" t="s">
        <v>22524</v>
      </c>
      <c r="B966" s="40">
        <v>46071.57576388889</v>
      </c>
      <c r="C966" s="36" t="s">
        <v>19575</v>
      </c>
      <c r="D966" s="41" t="s">
        <v>16162</v>
      </c>
      <c r="E966" s="36" t="s">
        <v>22525</v>
      </c>
      <c r="F966" s="41" t="s">
        <v>19577</v>
      </c>
      <c r="G966" s="36" t="s">
        <v>19584</v>
      </c>
      <c r="H966" s="41" t="s">
        <v>19577</v>
      </c>
      <c r="I966" s="36" t="s">
        <v>19636</v>
      </c>
      <c r="J966" s="36" t="s">
        <v>22526</v>
      </c>
      <c r="K966" s="36" t="s">
        <v>182</v>
      </c>
      <c r="L966" s="36" t="s">
        <v>183</v>
      </c>
      <c r="M966" s="36" t="s">
        <v>19625</v>
      </c>
      <c r="N966" s="36"/>
      <c r="O966" s="3"/>
    </row>
    <row r="967">
      <c r="A967" s="36" t="s">
        <v>22527</v>
      </c>
      <c r="B967" s="40">
        <v>46071.57871527778</v>
      </c>
      <c r="C967" s="36" t="s">
        <v>20373</v>
      </c>
      <c r="D967" s="41" t="s">
        <v>19577</v>
      </c>
      <c r="E967" s="36" t="s">
        <v>19575</v>
      </c>
      <c r="F967" s="41" t="s">
        <v>16162</v>
      </c>
      <c r="G967" s="36" t="s">
        <v>19622</v>
      </c>
      <c r="H967" s="41" t="s">
        <v>19577</v>
      </c>
      <c r="I967" s="36" t="s">
        <v>19639</v>
      </c>
      <c r="J967" s="36" t="s">
        <v>22528</v>
      </c>
      <c r="K967" s="36" t="s">
        <v>182</v>
      </c>
      <c r="L967" s="36" t="s">
        <v>183</v>
      </c>
      <c r="M967" s="36" t="s">
        <v>19625</v>
      </c>
      <c r="N967" s="36"/>
      <c r="O967" s="3"/>
    </row>
    <row r="968">
      <c r="A968" s="36" t="s">
        <v>22529</v>
      </c>
      <c r="B968" s="40">
        <v>46071.582916666666</v>
      </c>
      <c r="C968" s="36" t="s">
        <v>19576</v>
      </c>
      <c r="D968" s="41" t="s">
        <v>19577</v>
      </c>
      <c r="E968" s="36" t="s">
        <v>20373</v>
      </c>
      <c r="F968" s="41" t="s">
        <v>19577</v>
      </c>
      <c r="G968" s="36" t="s">
        <v>21885</v>
      </c>
      <c r="H968" s="36" t="s">
        <v>19649</v>
      </c>
      <c r="I968" s="36" t="s">
        <v>19639</v>
      </c>
      <c r="J968" s="36" t="s">
        <v>22530</v>
      </c>
      <c r="K968" s="36" t="s">
        <v>182</v>
      </c>
      <c r="L968" s="36" t="s">
        <v>183</v>
      </c>
      <c r="M968" s="36" t="s">
        <v>19625</v>
      </c>
      <c r="N968" s="36"/>
      <c r="O968" s="3"/>
    </row>
    <row r="969">
      <c r="A969" s="36" t="s">
        <v>22531</v>
      </c>
      <c r="B969" s="40">
        <v>46071.61230324074</v>
      </c>
      <c r="C969" s="36" t="s">
        <v>19575</v>
      </c>
      <c r="D969" s="41" t="s">
        <v>16162</v>
      </c>
      <c r="E969" s="36" t="s">
        <v>20373</v>
      </c>
      <c r="F969" s="41" t="s">
        <v>19577</v>
      </c>
      <c r="G969" s="36" t="s">
        <v>19622</v>
      </c>
      <c r="H969" s="41" t="s">
        <v>19577</v>
      </c>
      <c r="I969" s="36" t="s">
        <v>19636</v>
      </c>
      <c r="J969" s="36" t="s">
        <v>22532</v>
      </c>
      <c r="K969" s="36" t="s">
        <v>182</v>
      </c>
      <c r="L969" s="36" t="s">
        <v>183</v>
      </c>
      <c r="M969" s="36" t="s">
        <v>19625</v>
      </c>
      <c r="N969" s="36"/>
      <c r="O969" s="3"/>
    </row>
    <row r="970">
      <c r="A970" s="36" t="s">
        <v>22533</v>
      </c>
      <c r="B970" s="40">
        <v>46071.61342592593</v>
      </c>
      <c r="C970" s="36" t="s">
        <v>19575</v>
      </c>
      <c r="D970" s="41" t="s">
        <v>16162</v>
      </c>
      <c r="E970" s="36" t="s">
        <v>22525</v>
      </c>
      <c r="F970" s="41" t="s">
        <v>19577</v>
      </c>
      <c r="G970" s="36" t="s">
        <v>19584</v>
      </c>
      <c r="H970" s="41" t="s">
        <v>19577</v>
      </c>
      <c r="I970" s="36" t="s">
        <v>19636</v>
      </c>
      <c r="J970" s="36" t="s">
        <v>22534</v>
      </c>
      <c r="K970" s="36" t="s">
        <v>182</v>
      </c>
      <c r="L970" s="36" t="s">
        <v>183</v>
      </c>
      <c r="M970" s="36" t="s">
        <v>19625</v>
      </c>
      <c r="N970" s="36"/>
      <c r="O970" s="3"/>
    </row>
    <row r="971">
      <c r="A971" s="36" t="s">
        <v>22535</v>
      </c>
      <c r="B971" s="40">
        <v>46071.616319444445</v>
      </c>
      <c r="C971" s="36" t="s">
        <v>20373</v>
      </c>
      <c r="D971" s="41" t="s">
        <v>19577</v>
      </c>
      <c r="E971" s="36" t="s">
        <v>19575</v>
      </c>
      <c r="F971" s="41" t="s">
        <v>16162</v>
      </c>
      <c r="G971" s="36" t="s">
        <v>19622</v>
      </c>
      <c r="H971" s="41" t="s">
        <v>19577</v>
      </c>
      <c r="I971" s="36" t="s">
        <v>19639</v>
      </c>
      <c r="J971" s="36" t="s">
        <v>22536</v>
      </c>
      <c r="K971" s="36" t="s">
        <v>182</v>
      </c>
      <c r="L971" s="36" t="s">
        <v>183</v>
      </c>
      <c r="M971" s="36" t="s">
        <v>19625</v>
      </c>
      <c r="N971" s="36"/>
      <c r="O971" s="3"/>
    </row>
    <row r="972">
      <c r="A972" s="36" t="s">
        <v>22537</v>
      </c>
      <c r="B972" s="40">
        <v>46071.61744212963</v>
      </c>
      <c r="C972" s="36" t="s">
        <v>19575</v>
      </c>
      <c r="D972" s="41" t="s">
        <v>16162</v>
      </c>
      <c r="E972" s="36" t="s">
        <v>20373</v>
      </c>
      <c r="F972" s="41" t="s">
        <v>19577</v>
      </c>
      <c r="G972" s="36" t="s">
        <v>19622</v>
      </c>
      <c r="H972" s="41" t="s">
        <v>19577</v>
      </c>
      <c r="I972" s="36" t="s">
        <v>19636</v>
      </c>
      <c r="J972" s="36" t="s">
        <v>22538</v>
      </c>
      <c r="K972" s="36" t="s">
        <v>182</v>
      </c>
      <c r="L972" s="36" t="s">
        <v>183</v>
      </c>
      <c r="M972" s="36" t="s">
        <v>19625</v>
      </c>
      <c r="N972" s="36"/>
      <c r="O972" s="3"/>
    </row>
    <row r="973">
      <c r="A973" s="36" t="s">
        <v>22539</v>
      </c>
      <c r="B973" s="40">
        <v>46071.676030092596</v>
      </c>
      <c r="C973" s="36" t="s">
        <v>21242</v>
      </c>
      <c r="D973" s="41" t="s">
        <v>19577</v>
      </c>
      <c r="E973" s="36" t="s">
        <v>21235</v>
      </c>
      <c r="F973" s="41" t="s">
        <v>21236</v>
      </c>
      <c r="G973" s="36" t="s">
        <v>19576</v>
      </c>
      <c r="H973" s="41" t="s">
        <v>19577</v>
      </c>
      <c r="I973" s="36" t="s">
        <v>22540</v>
      </c>
      <c r="J973" s="36" t="s">
        <v>22541</v>
      </c>
      <c r="K973" s="36" t="s">
        <v>445</v>
      </c>
      <c r="L973" s="36" t="s">
        <v>446</v>
      </c>
      <c r="M973" s="36" t="s">
        <v>22539</v>
      </c>
      <c r="N973" s="36"/>
      <c r="O973" s="3"/>
    </row>
    <row r="974">
      <c r="A974" s="36" t="s">
        <v>22542</v>
      </c>
      <c r="B974" s="40">
        <v>46071.86381944444</v>
      </c>
      <c r="C974" s="36" t="s">
        <v>20756</v>
      </c>
      <c r="D974" s="41" t="s">
        <v>19577</v>
      </c>
      <c r="E974" s="36" t="s">
        <v>20065</v>
      </c>
      <c r="F974" s="41" t="s">
        <v>16380</v>
      </c>
      <c r="G974" s="36" t="s">
        <v>19576</v>
      </c>
      <c r="H974" s="41" t="s">
        <v>19577</v>
      </c>
      <c r="I974" s="36" t="s">
        <v>22543</v>
      </c>
      <c r="J974" s="36" t="s">
        <v>22544</v>
      </c>
      <c r="K974" s="36" t="s">
        <v>395</v>
      </c>
      <c r="L974" s="36" t="s">
        <v>690</v>
      </c>
      <c r="M974" s="36" t="s">
        <v>22271</v>
      </c>
      <c r="N974" s="36"/>
      <c r="O974" s="3"/>
    </row>
    <row r="975">
      <c r="A975" s="36" t="s">
        <v>22545</v>
      </c>
      <c r="B975" s="40">
        <v>46072.294340277775</v>
      </c>
      <c r="C975" s="36" t="s">
        <v>19575</v>
      </c>
      <c r="D975" s="41" t="s">
        <v>16162</v>
      </c>
      <c r="E975" s="36" t="s">
        <v>20373</v>
      </c>
      <c r="F975" s="41" t="s">
        <v>19577</v>
      </c>
      <c r="G975" s="36" t="s">
        <v>19622</v>
      </c>
      <c r="H975" s="41" t="s">
        <v>19577</v>
      </c>
      <c r="I975" s="36" t="s">
        <v>19636</v>
      </c>
      <c r="J975" s="36" t="s">
        <v>22546</v>
      </c>
      <c r="K975" s="36" t="s">
        <v>182</v>
      </c>
      <c r="L975" s="36" t="s">
        <v>183</v>
      </c>
      <c r="M975" s="36" t="s">
        <v>19625</v>
      </c>
      <c r="N975" s="36"/>
      <c r="O975" s="3"/>
    </row>
    <row r="976">
      <c r="A976" s="36" t="s">
        <v>22547</v>
      </c>
      <c r="B976" s="40">
        <v>46072.363541666666</v>
      </c>
      <c r="C976" s="36" t="s">
        <v>21235</v>
      </c>
      <c r="D976" s="41" t="s">
        <v>21236</v>
      </c>
      <c r="E976" s="36" t="s">
        <v>22548</v>
      </c>
      <c r="F976" s="36" t="s">
        <v>21244</v>
      </c>
      <c r="G976" s="36" t="s">
        <v>19576</v>
      </c>
      <c r="H976" s="41" t="s">
        <v>19577</v>
      </c>
      <c r="I976" s="36" t="s">
        <v>22549</v>
      </c>
      <c r="J976" s="36" t="s">
        <v>22550</v>
      </c>
      <c r="K976" s="36" t="s">
        <v>445</v>
      </c>
      <c r="L976" s="36" t="s">
        <v>446</v>
      </c>
      <c r="M976" s="36" t="s">
        <v>22539</v>
      </c>
      <c r="N976" s="36"/>
      <c r="O976" s="3"/>
    </row>
    <row r="977">
      <c r="A977" s="36" t="s">
        <v>22551</v>
      </c>
      <c r="B977" s="40">
        <v>46072.38547453703</v>
      </c>
      <c r="C977" s="36" t="s">
        <v>19615</v>
      </c>
      <c r="D977" s="41" t="s">
        <v>19577</v>
      </c>
      <c r="E977" s="36" t="s">
        <v>21436</v>
      </c>
      <c r="F977" s="36" t="s">
        <v>21437</v>
      </c>
      <c r="G977" s="36"/>
      <c r="H977" s="36"/>
      <c r="I977" s="36" t="s">
        <v>21438</v>
      </c>
      <c r="J977" s="36" t="s">
        <v>22552</v>
      </c>
      <c r="K977" s="36" t="s">
        <v>353</v>
      </c>
      <c r="L977" s="36" t="s">
        <v>354</v>
      </c>
      <c r="M977" s="36" t="s">
        <v>22551</v>
      </c>
      <c r="N977" s="36"/>
      <c r="O977" s="3"/>
    </row>
    <row r="978">
      <c r="A978" s="36" t="s">
        <v>22553</v>
      </c>
      <c r="B978" s="40">
        <v>46072.44559027778</v>
      </c>
      <c r="C978" s="36" t="s">
        <v>19576</v>
      </c>
      <c r="D978" s="41" t="s">
        <v>19577</v>
      </c>
      <c r="E978" s="36" t="s">
        <v>20580</v>
      </c>
      <c r="F978" s="41" t="s">
        <v>16202</v>
      </c>
      <c r="G978" s="36" t="s">
        <v>22554</v>
      </c>
      <c r="H978" s="36" t="s">
        <v>22363</v>
      </c>
      <c r="I978" s="36" t="s">
        <v>22191</v>
      </c>
      <c r="J978" s="36" t="s">
        <v>22555</v>
      </c>
      <c r="K978" s="36" t="s">
        <v>137</v>
      </c>
      <c r="L978" s="36" t="s">
        <v>138</v>
      </c>
      <c r="M978" s="36" t="s">
        <v>22152</v>
      </c>
      <c r="N978" s="36"/>
      <c r="O978" s="3"/>
    </row>
    <row r="979">
      <c r="A979" s="36" t="s">
        <v>22556</v>
      </c>
      <c r="B979" s="40">
        <v>46072.44815972222</v>
      </c>
      <c r="C979" s="36" t="s">
        <v>21272</v>
      </c>
      <c r="D979" s="41" t="s">
        <v>16344</v>
      </c>
      <c r="E979" s="36" t="s">
        <v>19576</v>
      </c>
      <c r="F979" s="41" t="s">
        <v>19577</v>
      </c>
      <c r="G979" s="36"/>
      <c r="H979" s="36"/>
      <c r="I979" s="36" t="s">
        <v>22557</v>
      </c>
      <c r="J979" s="36" t="s">
        <v>22558</v>
      </c>
      <c r="K979" s="36" t="s">
        <v>389</v>
      </c>
      <c r="L979" s="36" t="s">
        <v>390</v>
      </c>
      <c r="M979" s="36" t="s">
        <v>22556</v>
      </c>
      <c r="N979" s="36"/>
      <c r="O979" s="3"/>
    </row>
    <row r="980">
      <c r="A980" s="36" t="s">
        <v>22559</v>
      </c>
      <c r="B980" s="40">
        <v>46072.44965277778</v>
      </c>
      <c r="C980" s="36" t="s">
        <v>19576</v>
      </c>
      <c r="D980" s="41" t="s">
        <v>19577</v>
      </c>
      <c r="E980" s="36" t="s">
        <v>21272</v>
      </c>
      <c r="F980" s="41" t="s">
        <v>16344</v>
      </c>
      <c r="G980" s="36"/>
      <c r="H980" s="36"/>
      <c r="I980" s="36" t="s">
        <v>22560</v>
      </c>
      <c r="J980" s="36" t="s">
        <v>22561</v>
      </c>
      <c r="K980" s="36" t="s">
        <v>389</v>
      </c>
      <c r="L980" s="36" t="s">
        <v>390</v>
      </c>
      <c r="M980" s="36" t="s">
        <v>22556</v>
      </c>
      <c r="N980" s="36"/>
      <c r="O980" s="3"/>
    </row>
    <row r="981">
      <c r="A981" s="36" t="s">
        <v>22562</v>
      </c>
      <c r="B981" s="40">
        <v>46072.450104166666</v>
      </c>
      <c r="C981" s="36" t="s">
        <v>19576</v>
      </c>
      <c r="D981" s="41" t="s">
        <v>19577</v>
      </c>
      <c r="E981" s="36" t="s">
        <v>21272</v>
      </c>
      <c r="F981" s="41" t="s">
        <v>16344</v>
      </c>
      <c r="G981" s="36"/>
      <c r="H981" s="36"/>
      <c r="I981" s="36" t="s">
        <v>22560</v>
      </c>
      <c r="J981" s="36" t="s">
        <v>22563</v>
      </c>
      <c r="K981" s="36" t="s">
        <v>389</v>
      </c>
      <c r="L981" s="36" t="s">
        <v>390</v>
      </c>
      <c r="M981" s="36" t="s">
        <v>22556</v>
      </c>
      <c r="N981" s="36"/>
      <c r="O981" s="3"/>
    </row>
    <row r="982">
      <c r="A982" s="36" t="s">
        <v>22564</v>
      </c>
      <c r="B982" s="40">
        <v>46072.463101851856</v>
      </c>
      <c r="C982" s="36" t="s">
        <v>19576</v>
      </c>
      <c r="D982" s="41" t="s">
        <v>19577</v>
      </c>
      <c r="E982" s="36" t="s">
        <v>22565</v>
      </c>
      <c r="F982" s="41" t="s">
        <v>16222</v>
      </c>
      <c r="G982" s="36"/>
      <c r="H982" s="36"/>
      <c r="I982" s="36" t="s">
        <v>22566</v>
      </c>
      <c r="J982" s="36" t="s">
        <v>22567</v>
      </c>
      <c r="K982" s="36" t="s">
        <v>439</v>
      </c>
      <c r="L982" s="36" t="s">
        <v>440</v>
      </c>
      <c r="M982" s="36" t="s">
        <v>22568</v>
      </c>
      <c r="N982" s="36"/>
      <c r="O982" s="3"/>
    </row>
    <row r="983">
      <c r="A983" s="36" t="s">
        <v>22569</v>
      </c>
      <c r="B983" s="40">
        <v>46072.485613425924</v>
      </c>
      <c r="C983" s="36" t="s">
        <v>19853</v>
      </c>
      <c r="D983" s="41" t="s">
        <v>16222</v>
      </c>
      <c r="E983" s="36" t="s">
        <v>19576</v>
      </c>
      <c r="F983" s="41" t="s">
        <v>19577</v>
      </c>
      <c r="G983" s="36" t="s">
        <v>22078</v>
      </c>
      <c r="H983" s="41" t="s">
        <v>16222</v>
      </c>
      <c r="I983" s="36" t="s">
        <v>22570</v>
      </c>
      <c r="J983" s="36" t="s">
        <v>22571</v>
      </c>
      <c r="K983" s="36" t="s">
        <v>439</v>
      </c>
      <c r="L983" s="36" t="s">
        <v>440</v>
      </c>
      <c r="M983" s="36" t="s">
        <v>22568</v>
      </c>
      <c r="N983" s="36"/>
      <c r="O983" s="3"/>
    </row>
    <row r="984">
      <c r="A984" s="36" t="s">
        <v>22572</v>
      </c>
      <c r="B984" s="40">
        <v>46072.50444444444</v>
      </c>
      <c r="C984" s="36" t="s">
        <v>19576</v>
      </c>
      <c r="D984" s="41" t="s">
        <v>19577</v>
      </c>
      <c r="E984" s="36" t="s">
        <v>19853</v>
      </c>
      <c r="F984" s="41" t="s">
        <v>16222</v>
      </c>
      <c r="G984" s="36" t="s">
        <v>22078</v>
      </c>
      <c r="H984" s="41" t="s">
        <v>16222</v>
      </c>
      <c r="I984" s="36" t="s">
        <v>22573</v>
      </c>
      <c r="J984" s="36" t="s">
        <v>22574</v>
      </c>
      <c r="K984" s="36" t="s">
        <v>439</v>
      </c>
      <c r="L984" s="36" t="s">
        <v>440</v>
      </c>
      <c r="M984" s="36" t="s">
        <v>22568</v>
      </c>
      <c r="N984" s="36"/>
      <c r="O984" s="3"/>
    </row>
    <row r="985">
      <c r="A985" s="36" t="s">
        <v>22575</v>
      </c>
      <c r="B985" s="40">
        <v>46072.50423611111</v>
      </c>
      <c r="C985" s="36" t="s">
        <v>20251</v>
      </c>
      <c r="D985" s="41" t="s">
        <v>16258</v>
      </c>
      <c r="E985" s="36" t="s">
        <v>19576</v>
      </c>
      <c r="F985" s="41" t="s">
        <v>19577</v>
      </c>
      <c r="G985" s="36"/>
      <c r="H985" s="36"/>
      <c r="I985" s="36" t="s">
        <v>21894</v>
      </c>
      <c r="J985" s="36" t="s">
        <v>20249</v>
      </c>
      <c r="K985" s="36" t="s">
        <v>359</v>
      </c>
      <c r="L985" s="36" t="s">
        <v>360</v>
      </c>
      <c r="M985" s="36" t="s">
        <v>22575</v>
      </c>
      <c r="N985" s="36"/>
      <c r="O985" s="3"/>
    </row>
    <row r="986">
      <c r="A986" s="36" t="s">
        <v>22576</v>
      </c>
      <c r="B986" s="40">
        <v>46072.51908564815</v>
      </c>
      <c r="C986" s="36" t="s">
        <v>19853</v>
      </c>
      <c r="D986" s="41" t="s">
        <v>16222</v>
      </c>
      <c r="E986" s="36" t="s">
        <v>19576</v>
      </c>
      <c r="F986" s="41" t="s">
        <v>19577</v>
      </c>
      <c r="G986" s="36" t="s">
        <v>22290</v>
      </c>
      <c r="H986" s="41" t="s">
        <v>16222</v>
      </c>
      <c r="I986" s="36" t="s">
        <v>22570</v>
      </c>
      <c r="J986" s="36" t="s">
        <v>22577</v>
      </c>
      <c r="K986" s="36" t="s">
        <v>439</v>
      </c>
      <c r="L986" s="36" t="s">
        <v>440</v>
      </c>
      <c r="M986" s="36" t="s">
        <v>22568</v>
      </c>
      <c r="N986" s="36"/>
      <c r="O986" s="3"/>
    </row>
    <row r="987">
      <c r="A987" s="36" t="s">
        <v>22578</v>
      </c>
      <c r="B987" s="40">
        <v>46072.61628472222</v>
      </c>
      <c r="C987" s="36" t="s">
        <v>19576</v>
      </c>
      <c r="D987" s="41" t="s">
        <v>19577</v>
      </c>
      <c r="E987" s="36" t="s">
        <v>19853</v>
      </c>
      <c r="F987" s="41" t="s">
        <v>16222</v>
      </c>
      <c r="G987" s="36" t="s">
        <v>22290</v>
      </c>
      <c r="H987" s="41" t="s">
        <v>16222</v>
      </c>
      <c r="I987" s="36" t="s">
        <v>22573</v>
      </c>
      <c r="J987" s="36" t="s">
        <v>22579</v>
      </c>
      <c r="K987" s="36" t="s">
        <v>439</v>
      </c>
      <c r="L987" s="36" t="s">
        <v>440</v>
      </c>
      <c r="M987" s="36" t="s">
        <v>22568</v>
      </c>
      <c r="N987" s="36"/>
      <c r="O987" s="3"/>
    </row>
    <row r="988">
      <c r="A988" s="36" t="s">
        <v>22580</v>
      </c>
      <c r="B988" s="40">
        <v>46072.61335648148</v>
      </c>
      <c r="C988" s="36" t="s">
        <v>19576</v>
      </c>
      <c r="D988" s="41" t="s">
        <v>19577</v>
      </c>
      <c r="E988" s="36" t="s">
        <v>21550</v>
      </c>
      <c r="F988" s="41" t="s">
        <v>16363</v>
      </c>
      <c r="G988" s="36"/>
      <c r="H988" s="36"/>
      <c r="I988" s="36" t="s">
        <v>22187</v>
      </c>
      <c r="J988" s="36" t="s">
        <v>22581</v>
      </c>
      <c r="K988" s="36" t="s">
        <v>430</v>
      </c>
      <c r="L988" s="36" t="s">
        <v>529</v>
      </c>
      <c r="M988" s="36" t="s">
        <v>22582</v>
      </c>
      <c r="N988" s="36"/>
      <c r="O988" s="3"/>
    </row>
    <row r="989">
      <c r="A989" s="36" t="s">
        <v>22583</v>
      </c>
      <c r="B989" s="40">
        <v>46072.60777777778</v>
      </c>
      <c r="C989" s="36" t="s">
        <v>19576</v>
      </c>
      <c r="D989" s="41" t="s">
        <v>19577</v>
      </c>
      <c r="E989" s="36" t="s">
        <v>22584</v>
      </c>
      <c r="F989" s="36" t="s">
        <v>22316</v>
      </c>
      <c r="G989" s="36"/>
      <c r="H989" s="36"/>
      <c r="I989" s="36" t="s">
        <v>15422</v>
      </c>
      <c r="J989" s="36" t="s">
        <v>22585</v>
      </c>
      <c r="K989" s="36" t="s">
        <v>350</v>
      </c>
      <c r="L989" s="36" t="s">
        <v>661</v>
      </c>
      <c r="M989" s="36" t="s">
        <v>22583</v>
      </c>
      <c r="N989" s="36"/>
      <c r="O989" s="3"/>
    </row>
    <row r="990">
      <c r="A990" s="36" t="s">
        <v>22586</v>
      </c>
      <c r="B990" s="40">
        <v>46072.626817129625</v>
      </c>
      <c r="C990" s="36" t="s">
        <v>19576</v>
      </c>
      <c r="D990" s="41" t="s">
        <v>19577</v>
      </c>
      <c r="E990" s="36" t="s">
        <v>19853</v>
      </c>
      <c r="F990" s="41" t="s">
        <v>16222</v>
      </c>
      <c r="G990" s="36" t="s">
        <v>22290</v>
      </c>
      <c r="H990" s="41" t="s">
        <v>16222</v>
      </c>
      <c r="I990" s="36" t="s">
        <v>22573</v>
      </c>
      <c r="J990" s="36" t="s">
        <v>22587</v>
      </c>
      <c r="K990" s="36" t="s">
        <v>439</v>
      </c>
      <c r="L990" s="36" t="s">
        <v>440</v>
      </c>
      <c r="M990" s="36" t="s">
        <v>22568</v>
      </c>
      <c r="N990" s="36"/>
      <c r="O990" s="3"/>
    </row>
    <row r="991">
      <c r="A991" s="36" t="s">
        <v>22588</v>
      </c>
      <c r="B991" s="40">
        <v>46072.62752314815</v>
      </c>
      <c r="C991" s="36" t="s">
        <v>19576</v>
      </c>
      <c r="D991" s="41" t="s">
        <v>19577</v>
      </c>
      <c r="E991" s="36" t="s">
        <v>19853</v>
      </c>
      <c r="F991" s="41" t="s">
        <v>16222</v>
      </c>
      <c r="G991" s="36" t="s">
        <v>22290</v>
      </c>
      <c r="H991" s="41" t="s">
        <v>16222</v>
      </c>
      <c r="I991" s="36" t="s">
        <v>22573</v>
      </c>
      <c r="J991" s="36" t="s">
        <v>22589</v>
      </c>
      <c r="K991" s="36" t="s">
        <v>439</v>
      </c>
      <c r="L991" s="36" t="s">
        <v>440</v>
      </c>
      <c r="M991" s="36" t="s">
        <v>22568</v>
      </c>
      <c r="N991" s="36"/>
      <c r="O991" s="3"/>
    </row>
    <row r="992">
      <c r="A992" s="36" t="s">
        <v>22590</v>
      </c>
      <c r="B992" s="40">
        <v>46072.6427662037</v>
      </c>
      <c r="C992" s="36" t="s">
        <v>20580</v>
      </c>
      <c r="D992" s="41" t="s">
        <v>16202</v>
      </c>
      <c r="E992" s="36" t="s">
        <v>19576</v>
      </c>
      <c r="F992" s="41" t="s">
        <v>19577</v>
      </c>
      <c r="G992" s="36" t="s">
        <v>22554</v>
      </c>
      <c r="H992" s="36" t="s">
        <v>22363</v>
      </c>
      <c r="I992" s="36" t="s">
        <v>22199</v>
      </c>
      <c r="J992" s="36" t="s">
        <v>22591</v>
      </c>
      <c r="K992" s="36" t="s">
        <v>137</v>
      </c>
      <c r="L992" s="36" t="s">
        <v>138</v>
      </c>
      <c r="M992" s="36" t="s">
        <v>22152</v>
      </c>
      <c r="N992" s="36"/>
      <c r="O992" s="3"/>
    </row>
    <row r="993">
      <c r="A993" s="36" t="s">
        <v>22592</v>
      </c>
      <c r="B993" s="40">
        <v>46072.64292824074</v>
      </c>
      <c r="C993" s="36" t="s">
        <v>21605</v>
      </c>
      <c r="D993" s="41" t="s">
        <v>16451</v>
      </c>
      <c r="E993" s="36" t="s">
        <v>19576</v>
      </c>
      <c r="F993" s="41" t="s">
        <v>19577</v>
      </c>
      <c r="G993" s="36" t="s">
        <v>19715</v>
      </c>
      <c r="H993" s="41" t="s">
        <v>19577</v>
      </c>
      <c r="I993" s="36" t="s">
        <v>21639</v>
      </c>
      <c r="J993" s="36" t="s">
        <v>22593</v>
      </c>
      <c r="K993" s="36" t="s">
        <v>392</v>
      </c>
      <c r="L993" s="36" t="s">
        <v>700</v>
      </c>
      <c r="M993" s="36" t="s">
        <v>21604</v>
      </c>
      <c r="N993" s="36"/>
      <c r="O993" s="3"/>
    </row>
    <row r="994">
      <c r="A994" s="36" t="s">
        <v>22594</v>
      </c>
      <c r="B994" s="40">
        <v>46072.64679398148</v>
      </c>
      <c r="C994" s="36" t="s">
        <v>19576</v>
      </c>
      <c r="D994" s="41" t="s">
        <v>19577</v>
      </c>
      <c r="E994" s="36" t="s">
        <v>21605</v>
      </c>
      <c r="F994" s="41" t="s">
        <v>16451</v>
      </c>
      <c r="G994" s="36" t="s">
        <v>19715</v>
      </c>
      <c r="H994" s="41" t="s">
        <v>19577</v>
      </c>
      <c r="I994" s="36" t="s">
        <v>21639</v>
      </c>
      <c r="J994" s="36" t="s">
        <v>22595</v>
      </c>
      <c r="K994" s="36" t="s">
        <v>392</v>
      </c>
      <c r="L994" s="36" t="s">
        <v>700</v>
      </c>
      <c r="M994" s="36" t="s">
        <v>21604</v>
      </c>
      <c r="N994" s="36"/>
      <c r="O994" s="3"/>
    </row>
    <row r="995">
      <c r="A995" s="36" t="s">
        <v>22596</v>
      </c>
      <c r="B995" s="40">
        <v>46072.64902777778</v>
      </c>
      <c r="C995" s="36" t="s">
        <v>19576</v>
      </c>
      <c r="D995" s="41" t="s">
        <v>19577</v>
      </c>
      <c r="E995" s="36" t="s">
        <v>21605</v>
      </c>
      <c r="F995" s="41" t="s">
        <v>16451</v>
      </c>
      <c r="G995" s="36" t="s">
        <v>19715</v>
      </c>
      <c r="H995" s="41" t="s">
        <v>19577</v>
      </c>
      <c r="I995" s="36" t="s">
        <v>21639</v>
      </c>
      <c r="J995" s="36" t="s">
        <v>22597</v>
      </c>
      <c r="K995" s="36" t="s">
        <v>392</v>
      </c>
      <c r="L995" s="36" t="s">
        <v>700</v>
      </c>
      <c r="M995" s="36" t="s">
        <v>21604</v>
      </c>
      <c r="N995" s="36"/>
      <c r="O995" s="3"/>
    </row>
    <row r="996">
      <c r="A996" s="36" t="s">
        <v>22598</v>
      </c>
      <c r="B996" s="40">
        <v>46072.71244212963</v>
      </c>
      <c r="C996" s="36" t="s">
        <v>21242</v>
      </c>
      <c r="D996" s="41" t="s">
        <v>19577</v>
      </c>
      <c r="E996" s="36" t="s">
        <v>21550</v>
      </c>
      <c r="F996" s="41" t="s">
        <v>16363</v>
      </c>
      <c r="G996" s="36" t="s">
        <v>22419</v>
      </c>
      <c r="H996" s="36" t="s">
        <v>19933</v>
      </c>
      <c r="I996" s="36" t="s">
        <v>22007</v>
      </c>
      <c r="J996" s="36" t="s">
        <v>22599</v>
      </c>
      <c r="K996" s="36" t="s">
        <v>430</v>
      </c>
      <c r="L996" s="36" t="s">
        <v>529</v>
      </c>
      <c r="M996" s="36" t="s">
        <v>22000</v>
      </c>
      <c r="N996" s="36"/>
      <c r="O996" s="3"/>
    </row>
    <row r="997">
      <c r="A997" s="36" t="s">
        <v>22600</v>
      </c>
      <c r="B997" s="40">
        <v>46072.75157407408</v>
      </c>
      <c r="C997" s="36" t="s">
        <v>21550</v>
      </c>
      <c r="D997" s="41" t="s">
        <v>16363</v>
      </c>
      <c r="E997" s="36" t="s">
        <v>19576</v>
      </c>
      <c r="F997" s="41" t="s">
        <v>19577</v>
      </c>
      <c r="G997" s="36"/>
      <c r="H997" s="36"/>
      <c r="I997" s="36" t="s">
        <v>22355</v>
      </c>
      <c r="J997" s="36" t="s">
        <v>22601</v>
      </c>
      <c r="K997" s="36" t="s">
        <v>430</v>
      </c>
      <c r="L997" s="36" t="s">
        <v>529</v>
      </c>
      <c r="M997" s="36" t="s">
        <v>22582</v>
      </c>
      <c r="N997" s="36"/>
      <c r="O997" s="3"/>
    </row>
    <row r="998">
      <c r="A998" s="36" t="s">
        <v>22602</v>
      </c>
      <c r="B998" s="40">
        <v>46073.33252314814</v>
      </c>
      <c r="C998" s="36" t="s">
        <v>19853</v>
      </c>
      <c r="D998" s="41" t="s">
        <v>16222</v>
      </c>
      <c r="E998" s="36" t="s">
        <v>19576</v>
      </c>
      <c r="F998" s="41" t="s">
        <v>19577</v>
      </c>
      <c r="G998" s="36" t="s">
        <v>22078</v>
      </c>
      <c r="H998" s="41" t="s">
        <v>16222</v>
      </c>
      <c r="I998" s="36" t="s">
        <v>22570</v>
      </c>
      <c r="J998" s="36" t="s">
        <v>22603</v>
      </c>
      <c r="K998" s="36" t="s">
        <v>439</v>
      </c>
      <c r="L998" s="36" t="s">
        <v>440</v>
      </c>
      <c r="M998" s="36" t="s">
        <v>22568</v>
      </c>
      <c r="N998" s="36"/>
      <c r="O998" s="3"/>
    </row>
    <row r="999">
      <c r="A999" s="36" t="s">
        <v>22604</v>
      </c>
      <c r="B999" s="40">
        <v>46073.33517361111</v>
      </c>
      <c r="C999" s="36" t="s">
        <v>19576</v>
      </c>
      <c r="D999" s="41" t="s">
        <v>19577</v>
      </c>
      <c r="E999" s="36" t="s">
        <v>19853</v>
      </c>
      <c r="F999" s="41" t="s">
        <v>16222</v>
      </c>
      <c r="G999" s="36" t="s">
        <v>22290</v>
      </c>
      <c r="H999" s="41" t="s">
        <v>16222</v>
      </c>
      <c r="I999" s="36" t="s">
        <v>22573</v>
      </c>
      <c r="J999" s="36" t="s">
        <v>22605</v>
      </c>
      <c r="K999" s="36" t="s">
        <v>439</v>
      </c>
      <c r="L999" s="36" t="s">
        <v>440</v>
      </c>
      <c r="M999" s="36" t="s">
        <v>22568</v>
      </c>
      <c r="N999" s="36"/>
      <c r="O999" s="3"/>
    </row>
    <row r="1000">
      <c r="A1000" s="36" t="s">
        <v>22606</v>
      </c>
      <c r="B1000" s="40">
        <v>46073.33650462963</v>
      </c>
      <c r="C1000" s="36" t="s">
        <v>19576</v>
      </c>
      <c r="D1000" s="41" t="s">
        <v>19577</v>
      </c>
      <c r="E1000" s="36" t="s">
        <v>19853</v>
      </c>
      <c r="F1000" s="41" t="s">
        <v>16222</v>
      </c>
      <c r="G1000" s="36" t="s">
        <v>22290</v>
      </c>
      <c r="H1000" s="41" t="s">
        <v>16222</v>
      </c>
      <c r="I1000" s="36" t="s">
        <v>22573</v>
      </c>
      <c r="J1000" s="36" t="s">
        <v>22607</v>
      </c>
      <c r="K1000" s="36" t="s">
        <v>439</v>
      </c>
      <c r="L1000" s="36" t="s">
        <v>440</v>
      </c>
      <c r="M1000" s="36" t="s">
        <v>22568</v>
      </c>
      <c r="N1000" s="36"/>
      <c r="O1000" s="3"/>
    </row>
    <row r="1001">
      <c r="A1001" s="36" t="s">
        <v>22608</v>
      </c>
      <c r="B1001" s="40">
        <v>46073.474282407406</v>
      </c>
      <c r="C1001" s="36" t="s">
        <v>22609</v>
      </c>
      <c r="D1001" s="41" t="s">
        <v>22610</v>
      </c>
      <c r="E1001" s="36" t="s">
        <v>22611</v>
      </c>
      <c r="F1001" s="36" t="s">
        <v>22612</v>
      </c>
      <c r="G1001" s="36"/>
      <c r="H1001" s="36"/>
      <c r="I1001" s="36" t="s">
        <v>22613</v>
      </c>
      <c r="J1001" s="36" t="s">
        <v>22614</v>
      </c>
      <c r="K1001" s="36" t="s">
        <v>143</v>
      </c>
      <c r="L1001" s="36" t="s">
        <v>144</v>
      </c>
      <c r="M1001" s="36" t="s">
        <v>22608</v>
      </c>
      <c r="N1001" s="36"/>
      <c r="O1001" s="3"/>
    </row>
    <row r="1002">
      <c r="A1002" s="36" t="s">
        <v>22615</v>
      </c>
      <c r="B1002" s="40">
        <v>46073.52265046297</v>
      </c>
      <c r="C1002" s="36" t="s">
        <v>19576</v>
      </c>
      <c r="D1002" s="41" t="s">
        <v>19577</v>
      </c>
      <c r="E1002" s="36" t="s">
        <v>19575</v>
      </c>
      <c r="F1002" s="41" t="s">
        <v>16162</v>
      </c>
      <c r="G1002" s="36"/>
      <c r="H1002" s="36"/>
      <c r="I1002" s="36"/>
      <c r="J1002" s="36" t="s">
        <v>21583</v>
      </c>
      <c r="K1002" s="36" t="s">
        <v>182</v>
      </c>
      <c r="L1002" s="36" t="s">
        <v>183</v>
      </c>
      <c r="M1002" s="36" t="s">
        <v>22615</v>
      </c>
      <c r="N1002" s="36"/>
      <c r="O1002" s="3"/>
    </row>
    <row r="1003">
      <c r="A1003" s="36" t="s">
        <v>22616</v>
      </c>
      <c r="B1003" s="40">
        <v>46073.528229166666</v>
      </c>
      <c r="C1003" s="36" t="s">
        <v>19576</v>
      </c>
      <c r="D1003" s="41" t="s">
        <v>19577</v>
      </c>
      <c r="E1003" s="36" t="s">
        <v>19575</v>
      </c>
      <c r="F1003" s="41" t="s">
        <v>16162</v>
      </c>
      <c r="G1003" s="36"/>
      <c r="H1003" s="36"/>
      <c r="I1003" s="36" t="s">
        <v>22437</v>
      </c>
      <c r="J1003" s="36" t="s">
        <v>22617</v>
      </c>
      <c r="K1003" s="36" t="s">
        <v>182</v>
      </c>
      <c r="L1003" s="36" t="s">
        <v>183</v>
      </c>
      <c r="M1003" s="36" t="s">
        <v>22615</v>
      </c>
      <c r="N1003" s="36"/>
      <c r="O1003" s="3"/>
    </row>
    <row r="1004">
      <c r="A1004" s="36" t="s">
        <v>22618</v>
      </c>
      <c r="B1004" s="40">
        <v>46073.549421296295</v>
      </c>
      <c r="C1004" s="36" t="s">
        <v>19575</v>
      </c>
      <c r="D1004" s="41" t="s">
        <v>16162</v>
      </c>
      <c r="E1004" s="36" t="s">
        <v>19576</v>
      </c>
      <c r="F1004" s="41" t="s">
        <v>19577</v>
      </c>
      <c r="G1004" s="36"/>
      <c r="H1004" s="36"/>
      <c r="I1004" s="36" t="s">
        <v>22619</v>
      </c>
      <c r="J1004" s="36" t="s">
        <v>22620</v>
      </c>
      <c r="K1004" s="36" t="s">
        <v>182</v>
      </c>
      <c r="L1004" s="36" t="s">
        <v>183</v>
      </c>
      <c r="M1004" s="36" t="s">
        <v>22615</v>
      </c>
      <c r="N1004" s="36"/>
      <c r="O1004" s="3"/>
    </row>
    <row r="1005">
      <c r="A1005" s="36" t="s">
        <v>22621</v>
      </c>
      <c r="B1005" s="40">
        <v>46073.56631944445</v>
      </c>
      <c r="C1005" s="36" t="s">
        <v>19576</v>
      </c>
      <c r="D1005" s="41" t="s">
        <v>19577</v>
      </c>
      <c r="E1005" s="36" t="s">
        <v>22622</v>
      </c>
      <c r="F1005" s="36" t="s">
        <v>22488</v>
      </c>
      <c r="G1005" s="36"/>
      <c r="H1005" s="36"/>
      <c r="I1005" s="36" t="s">
        <v>15082</v>
      </c>
      <c r="J1005" s="36" t="s">
        <v>22623</v>
      </c>
      <c r="K1005" s="36" t="s">
        <v>143</v>
      </c>
      <c r="L1005" s="36" t="s">
        <v>144</v>
      </c>
      <c r="M1005" s="36" t="s">
        <v>22621</v>
      </c>
      <c r="N1005" s="36"/>
      <c r="O1005" s="3"/>
    </row>
    <row r="1006">
      <c r="A1006" s="36" t="s">
        <v>22624</v>
      </c>
      <c r="B1006" s="40">
        <v>46073.57405092593</v>
      </c>
      <c r="C1006" s="36" t="s">
        <v>19576</v>
      </c>
      <c r="D1006" s="41" t="s">
        <v>19577</v>
      </c>
      <c r="E1006" s="36" t="s">
        <v>21503</v>
      </c>
      <c r="F1006" s="41" t="s">
        <v>20290</v>
      </c>
      <c r="G1006" s="36"/>
      <c r="H1006" s="36"/>
      <c r="I1006" s="36" t="s">
        <v>21648</v>
      </c>
      <c r="J1006" s="36" t="s">
        <v>22625</v>
      </c>
      <c r="K1006" s="36" t="s">
        <v>424</v>
      </c>
      <c r="L1006" s="36" t="s">
        <v>828</v>
      </c>
      <c r="M1006" s="36" t="s">
        <v>22626</v>
      </c>
      <c r="N1006" s="36"/>
      <c r="O1006" s="3"/>
    </row>
    <row r="1007">
      <c r="A1007" s="36" t="s">
        <v>22627</v>
      </c>
      <c r="B1007" s="40">
        <v>46073.571018518516</v>
      </c>
      <c r="C1007" s="36" t="s">
        <v>21829</v>
      </c>
      <c r="D1007" s="41" t="s">
        <v>16258</v>
      </c>
      <c r="E1007" s="36" t="s">
        <v>19576</v>
      </c>
      <c r="F1007" s="41" t="s">
        <v>19577</v>
      </c>
      <c r="G1007" s="36"/>
      <c r="H1007" s="36"/>
      <c r="I1007" s="36" t="s">
        <v>22628</v>
      </c>
      <c r="J1007" s="36" t="s">
        <v>22629</v>
      </c>
      <c r="K1007" s="36" t="s">
        <v>359</v>
      </c>
      <c r="L1007" s="36" t="s">
        <v>360</v>
      </c>
      <c r="M1007" s="36" t="s">
        <v>22627</v>
      </c>
      <c r="N1007" s="36"/>
      <c r="O1007" s="3"/>
    </row>
    <row r="1008">
      <c r="A1008" s="36" t="s">
        <v>22630</v>
      </c>
      <c r="B1008" s="40">
        <v>46073.5721875</v>
      </c>
      <c r="C1008" s="36" t="s">
        <v>19576</v>
      </c>
      <c r="D1008" s="41" t="s">
        <v>19577</v>
      </c>
      <c r="E1008" s="36" t="s">
        <v>22631</v>
      </c>
      <c r="F1008" s="36" t="s">
        <v>21383</v>
      </c>
      <c r="G1008" s="36"/>
      <c r="H1008" s="36"/>
      <c r="I1008" s="36" t="s">
        <v>14417</v>
      </c>
      <c r="J1008" s="36" t="s">
        <v>22632</v>
      </c>
      <c r="K1008" s="36" t="s">
        <v>415</v>
      </c>
      <c r="L1008" s="36" t="s">
        <v>748</v>
      </c>
      <c r="M1008" s="36" t="s">
        <v>22630</v>
      </c>
      <c r="N1008" s="36"/>
      <c r="O1008" s="3"/>
    </row>
    <row r="1009">
      <c r="A1009" s="36" t="s">
        <v>22633</v>
      </c>
      <c r="B1009" s="40">
        <v>46073.57702546296</v>
      </c>
      <c r="C1009" s="36" t="s">
        <v>19576</v>
      </c>
      <c r="D1009" s="41" t="s">
        <v>19577</v>
      </c>
      <c r="E1009" s="36" t="s">
        <v>19996</v>
      </c>
      <c r="F1009" s="41" t="s">
        <v>16306</v>
      </c>
      <c r="G1009" s="36"/>
      <c r="H1009" s="36"/>
      <c r="I1009" s="36" t="s">
        <v>21648</v>
      </c>
      <c r="J1009" s="36" t="s">
        <v>22634</v>
      </c>
      <c r="K1009" s="36" t="s">
        <v>386</v>
      </c>
      <c r="L1009" s="36" t="s">
        <v>584</v>
      </c>
      <c r="M1009" s="36" t="s">
        <v>22635</v>
      </c>
      <c r="N1009" s="36"/>
      <c r="O1009" s="3"/>
    </row>
    <row r="1010">
      <c r="A1010" s="36" t="s">
        <v>22636</v>
      </c>
      <c r="B1010" s="40">
        <v>46073.57513888889</v>
      </c>
      <c r="C1010" s="36" t="s">
        <v>19576</v>
      </c>
      <c r="D1010" s="41" t="s">
        <v>19577</v>
      </c>
      <c r="E1010" s="36" t="s">
        <v>21503</v>
      </c>
      <c r="F1010" s="41" t="s">
        <v>20290</v>
      </c>
      <c r="G1010" s="36"/>
      <c r="H1010" s="36"/>
      <c r="I1010" s="36" t="s">
        <v>21648</v>
      </c>
      <c r="J1010" s="36" t="s">
        <v>22637</v>
      </c>
      <c r="K1010" s="36" t="s">
        <v>424</v>
      </c>
      <c r="L1010" s="36" t="s">
        <v>828</v>
      </c>
      <c r="M1010" s="36" t="s">
        <v>22626</v>
      </c>
      <c r="N1010" s="36"/>
      <c r="O1010" s="3"/>
    </row>
    <row r="1011">
      <c r="A1011" s="36" t="s">
        <v>22638</v>
      </c>
      <c r="B1011" s="40">
        <v>46073.59025462963</v>
      </c>
      <c r="C1011" s="36" t="s">
        <v>19576</v>
      </c>
      <c r="D1011" s="41" t="s">
        <v>19577</v>
      </c>
      <c r="E1011" s="36" t="s">
        <v>20355</v>
      </c>
      <c r="F1011" s="41" t="s">
        <v>16190</v>
      </c>
      <c r="G1011" s="36" t="s">
        <v>19685</v>
      </c>
      <c r="H1011" s="41" t="s">
        <v>19577</v>
      </c>
      <c r="I1011" s="36" t="s">
        <v>21648</v>
      </c>
      <c r="J1011" s="36" t="s">
        <v>22639</v>
      </c>
      <c r="K1011" s="36" t="s">
        <v>219</v>
      </c>
      <c r="L1011" s="36" t="s">
        <v>220</v>
      </c>
      <c r="M1011" s="36" t="s">
        <v>22640</v>
      </c>
      <c r="N1011" s="36"/>
      <c r="O1011" s="3"/>
    </row>
    <row r="1012">
      <c r="A1012" s="36" t="s">
        <v>22641</v>
      </c>
      <c r="B1012" s="40">
        <v>46073.62427083333</v>
      </c>
      <c r="C1012" s="36" t="s">
        <v>20289</v>
      </c>
      <c r="D1012" s="41" t="s">
        <v>20290</v>
      </c>
      <c r="E1012" s="36" t="s">
        <v>22642</v>
      </c>
      <c r="F1012" s="36" t="s">
        <v>20263</v>
      </c>
      <c r="G1012" s="36"/>
      <c r="H1012" s="36"/>
      <c r="I1012" s="36" t="s">
        <v>22643</v>
      </c>
      <c r="J1012" s="36" t="s">
        <v>22644</v>
      </c>
      <c r="K1012" s="36" t="s">
        <v>424</v>
      </c>
      <c r="L1012" s="36" t="s">
        <v>828</v>
      </c>
      <c r="M1012" s="36" t="s">
        <v>22626</v>
      </c>
      <c r="N1012" s="36"/>
      <c r="O1012" s="3"/>
    </row>
    <row r="1013">
      <c r="A1013" s="36" t="s">
        <v>22645</v>
      </c>
      <c r="B1013" s="40">
        <v>46073.64420138889</v>
      </c>
      <c r="C1013" s="36" t="s">
        <v>20058</v>
      </c>
      <c r="D1013" s="41" t="s">
        <v>16239</v>
      </c>
      <c r="E1013" s="36" t="s">
        <v>19576</v>
      </c>
      <c r="F1013" s="41" t="s">
        <v>19577</v>
      </c>
      <c r="G1013" s="36"/>
      <c r="H1013" s="36"/>
      <c r="I1013" s="36" t="s">
        <v>20062</v>
      </c>
      <c r="J1013" s="36" t="s">
        <v>22646</v>
      </c>
      <c r="K1013" s="36" t="s">
        <v>188</v>
      </c>
      <c r="L1013" s="36" t="s">
        <v>189</v>
      </c>
      <c r="M1013" s="36" t="s">
        <v>20057</v>
      </c>
      <c r="N1013" s="36"/>
      <c r="O1013" s="3"/>
    </row>
    <row r="1014">
      <c r="A1014" s="36" t="s">
        <v>22647</v>
      </c>
      <c r="B1014" s="40">
        <v>46073.67175925926</v>
      </c>
      <c r="C1014" s="36" t="s">
        <v>21202</v>
      </c>
      <c r="D1014" s="41" t="s">
        <v>16148</v>
      </c>
      <c r="E1014" s="36" t="s">
        <v>22648</v>
      </c>
      <c r="F1014" s="41" t="s">
        <v>19577</v>
      </c>
      <c r="G1014" s="36"/>
      <c r="H1014" s="36"/>
      <c r="I1014" s="36" t="s">
        <v>21310</v>
      </c>
      <c r="J1014" s="36" t="s">
        <v>22649</v>
      </c>
      <c r="K1014" s="36" t="s">
        <v>415</v>
      </c>
      <c r="L1014" s="36" t="s">
        <v>748</v>
      </c>
      <c r="M1014" s="36" t="s">
        <v>22630</v>
      </c>
      <c r="N1014" s="36"/>
      <c r="O1014" s="3"/>
    </row>
    <row r="1015">
      <c r="A1015" s="36" t="s">
        <v>22650</v>
      </c>
      <c r="B1015" s="40">
        <v>46075.385462962964</v>
      </c>
      <c r="C1015" s="36" t="s">
        <v>19615</v>
      </c>
      <c r="D1015" s="41" t="s">
        <v>19577</v>
      </c>
      <c r="E1015" s="36" t="s">
        <v>19842</v>
      </c>
      <c r="F1015" s="36" t="s">
        <v>19843</v>
      </c>
      <c r="G1015" s="36"/>
      <c r="H1015" s="36"/>
      <c r="I1015" s="36" t="s">
        <v>19844</v>
      </c>
      <c r="J1015" s="36" t="s">
        <v>22651</v>
      </c>
      <c r="K1015" s="36" t="s">
        <v>442</v>
      </c>
      <c r="L1015" s="36" t="s">
        <v>443</v>
      </c>
      <c r="M1015" s="36" t="s">
        <v>22650</v>
      </c>
      <c r="N1015" s="36"/>
      <c r="O1015" s="3"/>
    </row>
    <row r="1016">
      <c r="A1016" s="36" t="s">
        <v>22652</v>
      </c>
      <c r="B1016" s="40">
        <v>46075.4828125</v>
      </c>
      <c r="C1016" s="36" t="s">
        <v>19823</v>
      </c>
      <c r="D1016" s="41" t="s">
        <v>16468</v>
      </c>
      <c r="E1016" s="36" t="s">
        <v>22653</v>
      </c>
      <c r="F1016" s="36" t="s">
        <v>19843</v>
      </c>
      <c r="G1016" s="36"/>
      <c r="H1016" s="36"/>
      <c r="I1016" s="36" t="s">
        <v>22654</v>
      </c>
      <c r="J1016" s="36" t="s">
        <v>22655</v>
      </c>
      <c r="K1016" s="36" t="s">
        <v>442</v>
      </c>
      <c r="L1016" s="36" t="s">
        <v>443</v>
      </c>
      <c r="M1016" s="36" t="s">
        <v>22650</v>
      </c>
      <c r="N1016" s="36"/>
      <c r="O1016" s="3"/>
    </row>
    <row r="1017">
      <c r="A1017" s="36" t="s">
        <v>22656</v>
      </c>
      <c r="B1017" s="40">
        <v>46075.92869212963</v>
      </c>
      <c r="C1017" s="36" t="s">
        <v>22657</v>
      </c>
      <c r="D1017" s="41" t="s">
        <v>20290</v>
      </c>
      <c r="E1017" s="36" t="s">
        <v>22658</v>
      </c>
      <c r="F1017" s="36" t="s">
        <v>20268</v>
      </c>
      <c r="G1017" s="36"/>
      <c r="H1017" s="36"/>
      <c r="I1017" s="36" t="s">
        <v>22659</v>
      </c>
      <c r="J1017" s="36" t="s">
        <v>22660</v>
      </c>
      <c r="K1017" s="36" t="s">
        <v>424</v>
      </c>
      <c r="L1017" s="36" t="s">
        <v>828</v>
      </c>
      <c r="M1017" s="36" t="s">
        <v>22626</v>
      </c>
      <c r="N1017" s="36"/>
      <c r="O1017" s="3"/>
    </row>
    <row r="1018">
      <c r="A1018" s="36" t="s">
        <v>22661</v>
      </c>
      <c r="B1018" s="40">
        <v>46076.45854166667</v>
      </c>
      <c r="C1018" s="36" t="s">
        <v>19576</v>
      </c>
      <c r="D1018" s="41" t="s">
        <v>19577</v>
      </c>
      <c r="E1018" s="36" t="s">
        <v>20058</v>
      </c>
      <c r="F1018" s="41" t="s">
        <v>16239</v>
      </c>
      <c r="G1018" s="36"/>
      <c r="H1018" s="36"/>
      <c r="I1018" s="36" t="s">
        <v>20062</v>
      </c>
      <c r="J1018" s="36" t="s">
        <v>22662</v>
      </c>
      <c r="K1018" s="36" t="s">
        <v>188</v>
      </c>
      <c r="L1018" s="36" t="s">
        <v>189</v>
      </c>
      <c r="M1018" s="36" t="s">
        <v>20057</v>
      </c>
      <c r="N1018" s="36"/>
      <c r="O1018" s="3"/>
    </row>
    <row r="1019">
      <c r="A1019" s="36" t="s">
        <v>22663</v>
      </c>
      <c r="B1019" s="40">
        <v>46076.48489583333</v>
      </c>
      <c r="C1019" s="36" t="s">
        <v>20058</v>
      </c>
      <c r="D1019" s="41" t="s">
        <v>16239</v>
      </c>
      <c r="E1019" s="36" t="s">
        <v>19576</v>
      </c>
      <c r="F1019" s="41" t="s">
        <v>19577</v>
      </c>
      <c r="G1019" s="36"/>
      <c r="H1019" s="36"/>
      <c r="I1019" s="36" t="s">
        <v>20062</v>
      </c>
      <c r="J1019" s="36" t="s">
        <v>22664</v>
      </c>
      <c r="K1019" s="36" t="s">
        <v>188</v>
      </c>
      <c r="L1019" s="36" t="s">
        <v>189</v>
      </c>
      <c r="M1019" s="36" t="s">
        <v>20057</v>
      </c>
      <c r="N1019" s="36"/>
      <c r="O1019" s="3"/>
    </row>
    <row r="1020">
      <c r="A1020" s="36" t="s">
        <v>22665</v>
      </c>
      <c r="B1020" s="40">
        <v>46076.51195601852</v>
      </c>
      <c r="C1020" s="36" t="s">
        <v>19576</v>
      </c>
      <c r="D1020" s="41" t="s">
        <v>19577</v>
      </c>
      <c r="E1020" s="36" t="s">
        <v>19823</v>
      </c>
      <c r="F1020" s="41" t="s">
        <v>16468</v>
      </c>
      <c r="G1020" s="36" t="s">
        <v>22666</v>
      </c>
      <c r="H1020" s="36" t="s">
        <v>19843</v>
      </c>
      <c r="I1020" s="36" t="s">
        <v>22654</v>
      </c>
      <c r="J1020" s="36" t="s">
        <v>22667</v>
      </c>
      <c r="K1020" s="36" t="s">
        <v>442</v>
      </c>
      <c r="L1020" s="36" t="s">
        <v>443</v>
      </c>
      <c r="M1020" s="36" t="s">
        <v>22650</v>
      </c>
      <c r="N1020" s="36"/>
      <c r="O1020" s="3"/>
    </row>
    <row r="1021">
      <c r="A1021" s="36" t="s">
        <v>22668</v>
      </c>
      <c r="B1021" s="40">
        <v>46076.50917824074</v>
      </c>
      <c r="C1021" s="36" t="s">
        <v>19576</v>
      </c>
      <c r="D1021" s="41" t="s">
        <v>19577</v>
      </c>
      <c r="E1021" s="36" t="s">
        <v>22657</v>
      </c>
      <c r="F1021" s="41" t="s">
        <v>20290</v>
      </c>
      <c r="G1021" s="36" t="s">
        <v>22669</v>
      </c>
      <c r="H1021" s="41" t="s">
        <v>20290</v>
      </c>
      <c r="I1021" s="36" t="s">
        <v>22659</v>
      </c>
      <c r="J1021" s="36" t="s">
        <v>22670</v>
      </c>
      <c r="K1021" s="36" t="s">
        <v>424</v>
      </c>
      <c r="L1021" s="36" t="s">
        <v>828</v>
      </c>
      <c r="M1021" s="36" t="s">
        <v>22626</v>
      </c>
      <c r="N1021" s="36"/>
      <c r="O1021" s="3"/>
    </row>
    <row r="1022">
      <c r="A1022" s="36" t="s">
        <v>22671</v>
      </c>
      <c r="B1022" s="40">
        <v>46076.52381944444</v>
      </c>
      <c r="C1022" s="36" t="s">
        <v>20609</v>
      </c>
      <c r="D1022" s="41" t="s">
        <v>20610</v>
      </c>
      <c r="E1022" s="36" t="s">
        <v>19576</v>
      </c>
      <c r="F1022" s="41" t="s">
        <v>19577</v>
      </c>
      <c r="G1022" s="36"/>
      <c r="H1022" s="36"/>
      <c r="I1022" s="36" t="s">
        <v>22672</v>
      </c>
      <c r="J1022" s="36" t="s">
        <v>22673</v>
      </c>
      <c r="K1022" s="36" t="s">
        <v>350</v>
      </c>
      <c r="L1022" s="36" t="s">
        <v>661</v>
      </c>
      <c r="M1022" s="36" t="s">
        <v>22583</v>
      </c>
      <c r="N1022" s="36"/>
      <c r="O1022" s="3"/>
    </row>
    <row r="1023">
      <c r="A1023" s="36" t="s">
        <v>22674</v>
      </c>
      <c r="B1023" s="40">
        <v>46076.52454861111</v>
      </c>
      <c r="C1023" s="36" t="s">
        <v>19576</v>
      </c>
      <c r="D1023" s="41" t="s">
        <v>19577</v>
      </c>
      <c r="E1023" s="36" t="s">
        <v>20609</v>
      </c>
      <c r="F1023" s="41" t="s">
        <v>20610</v>
      </c>
      <c r="G1023" s="36"/>
      <c r="H1023" s="36"/>
      <c r="I1023" s="36" t="s">
        <v>22672</v>
      </c>
      <c r="J1023" s="36" t="s">
        <v>22675</v>
      </c>
      <c r="K1023" s="36" t="s">
        <v>350</v>
      </c>
      <c r="L1023" s="36" t="s">
        <v>661</v>
      </c>
      <c r="M1023" s="36" t="s">
        <v>22583</v>
      </c>
      <c r="N1023" s="36"/>
      <c r="O1023" s="3"/>
    </row>
    <row r="1024">
      <c r="A1024" s="36" t="s">
        <v>22676</v>
      </c>
      <c r="B1024" s="40">
        <v>46076.58027777778</v>
      </c>
      <c r="C1024" s="36" t="s">
        <v>19576</v>
      </c>
      <c r="D1024" s="41" t="s">
        <v>19577</v>
      </c>
      <c r="E1024" s="36" t="s">
        <v>20058</v>
      </c>
      <c r="F1024" s="41" t="s">
        <v>16239</v>
      </c>
      <c r="G1024" s="36"/>
      <c r="H1024" s="36"/>
      <c r="I1024" s="36" t="s">
        <v>20062</v>
      </c>
      <c r="J1024" s="36" t="s">
        <v>22677</v>
      </c>
      <c r="K1024" s="36" t="s">
        <v>188</v>
      </c>
      <c r="L1024" s="36" t="s">
        <v>189</v>
      </c>
      <c r="M1024" s="36" t="s">
        <v>20057</v>
      </c>
      <c r="N1024" s="36"/>
      <c r="O1024" s="3"/>
    </row>
    <row r="1025">
      <c r="A1025" s="36" t="s">
        <v>22678</v>
      </c>
      <c r="B1025" s="40">
        <v>46076.59349537037</v>
      </c>
      <c r="C1025" s="36" t="s">
        <v>19576</v>
      </c>
      <c r="D1025" s="41" t="s">
        <v>19577</v>
      </c>
      <c r="E1025" s="36" t="s">
        <v>20058</v>
      </c>
      <c r="F1025" s="41" t="s">
        <v>16239</v>
      </c>
      <c r="G1025" s="36"/>
      <c r="H1025" s="36"/>
      <c r="I1025" s="36" t="s">
        <v>20062</v>
      </c>
      <c r="J1025" s="36" t="s">
        <v>22679</v>
      </c>
      <c r="K1025" s="36" t="s">
        <v>188</v>
      </c>
      <c r="L1025" s="36" t="s">
        <v>189</v>
      </c>
      <c r="M1025" s="36" t="s">
        <v>20057</v>
      </c>
      <c r="N1025" s="36"/>
      <c r="O1025" s="3"/>
    </row>
    <row r="1026">
      <c r="A1026" s="36" t="s">
        <v>22680</v>
      </c>
      <c r="B1026" s="40">
        <v>46076.59988425926</v>
      </c>
      <c r="C1026" s="36" t="s">
        <v>19576</v>
      </c>
      <c r="D1026" s="41" t="s">
        <v>19577</v>
      </c>
      <c r="E1026" s="36" t="s">
        <v>20058</v>
      </c>
      <c r="F1026" s="41" t="s">
        <v>16239</v>
      </c>
      <c r="G1026" s="36"/>
      <c r="H1026" s="36"/>
      <c r="I1026" s="36" t="s">
        <v>20062</v>
      </c>
      <c r="J1026" s="36" t="s">
        <v>22681</v>
      </c>
      <c r="K1026" s="36" t="s">
        <v>188</v>
      </c>
      <c r="L1026" s="36" t="s">
        <v>189</v>
      </c>
      <c r="M1026" s="36" t="s">
        <v>20057</v>
      </c>
      <c r="N1026" s="36"/>
      <c r="O1026" s="3"/>
    </row>
    <row r="1027">
      <c r="A1027" s="36" t="s">
        <v>22682</v>
      </c>
      <c r="B1027" s="40">
        <v>46076.64585648148</v>
      </c>
      <c r="C1027" s="36" t="s">
        <v>19576</v>
      </c>
      <c r="D1027" s="41" t="s">
        <v>19577</v>
      </c>
      <c r="E1027" s="36" t="s">
        <v>20058</v>
      </c>
      <c r="F1027" s="41" t="s">
        <v>16239</v>
      </c>
      <c r="G1027" s="36"/>
      <c r="H1027" s="36"/>
      <c r="I1027" s="36" t="s">
        <v>20062</v>
      </c>
      <c r="J1027" s="36" t="s">
        <v>22681</v>
      </c>
      <c r="K1027" s="36" t="s">
        <v>188</v>
      </c>
      <c r="L1027" s="36" t="s">
        <v>189</v>
      </c>
      <c r="M1027" s="36" t="s">
        <v>20057</v>
      </c>
      <c r="N1027" s="36"/>
      <c r="O1027" s="3"/>
    </row>
    <row r="1028">
      <c r="A1028" s="36" t="s">
        <v>22683</v>
      </c>
      <c r="B1028" s="40">
        <v>46076.647685185184</v>
      </c>
      <c r="C1028" s="36" t="s">
        <v>19576</v>
      </c>
      <c r="D1028" s="41" t="s">
        <v>19577</v>
      </c>
      <c r="E1028" s="36" t="s">
        <v>20580</v>
      </c>
      <c r="F1028" s="41" t="s">
        <v>16202</v>
      </c>
      <c r="G1028" s="36"/>
      <c r="H1028" s="36"/>
      <c r="I1028" s="36" t="s">
        <v>22684</v>
      </c>
      <c r="J1028" s="36" t="s">
        <v>22685</v>
      </c>
      <c r="K1028" s="36" t="s">
        <v>137</v>
      </c>
      <c r="L1028" s="36" t="s">
        <v>138</v>
      </c>
      <c r="M1028" s="36" t="s">
        <v>22686</v>
      </c>
      <c r="N1028" s="36"/>
      <c r="O1028" s="3"/>
    </row>
    <row r="1029">
      <c r="A1029" s="36" t="s">
        <v>22687</v>
      </c>
      <c r="B1029" s="40">
        <v>46076.65112268519</v>
      </c>
      <c r="C1029" s="36" t="s">
        <v>19576</v>
      </c>
      <c r="D1029" s="41" t="s">
        <v>19577</v>
      </c>
      <c r="E1029" s="36" t="s">
        <v>20580</v>
      </c>
      <c r="F1029" s="41" t="s">
        <v>16202</v>
      </c>
      <c r="G1029" s="36"/>
      <c r="H1029" s="36"/>
      <c r="I1029" s="36" t="s">
        <v>22684</v>
      </c>
      <c r="J1029" s="36" t="s">
        <v>22688</v>
      </c>
      <c r="K1029" s="36" t="s">
        <v>137</v>
      </c>
      <c r="L1029" s="36" t="s">
        <v>138</v>
      </c>
      <c r="M1029" s="36" t="s">
        <v>22686</v>
      </c>
      <c r="N1029" s="36"/>
      <c r="O1029" s="3"/>
    </row>
    <row r="1030">
      <c r="A1030" s="36" t="s">
        <v>22689</v>
      </c>
      <c r="B1030" s="40">
        <v>46076.706284722226</v>
      </c>
      <c r="C1030" s="36" t="s">
        <v>19847</v>
      </c>
      <c r="D1030" s="41" t="s">
        <v>19577</v>
      </c>
      <c r="E1030" s="36" t="s">
        <v>19823</v>
      </c>
      <c r="F1030" s="41" t="s">
        <v>16468</v>
      </c>
      <c r="G1030" s="36" t="s">
        <v>22690</v>
      </c>
      <c r="H1030" s="36" t="s">
        <v>19843</v>
      </c>
      <c r="I1030" s="36" t="s">
        <v>22654</v>
      </c>
      <c r="J1030" s="36" t="s">
        <v>22691</v>
      </c>
      <c r="K1030" s="36" t="s">
        <v>442</v>
      </c>
      <c r="L1030" s="36" t="s">
        <v>443</v>
      </c>
      <c r="M1030" s="36" t="s">
        <v>22650</v>
      </c>
      <c r="N1030" s="36"/>
      <c r="O1030" s="3"/>
    </row>
    <row r="1031">
      <c r="A1031" s="36" t="s">
        <v>22692</v>
      </c>
      <c r="B1031" s="40">
        <v>46076.84254629629</v>
      </c>
      <c r="C1031" s="36" t="s">
        <v>19644</v>
      </c>
      <c r="D1031" s="41" t="s">
        <v>19577</v>
      </c>
      <c r="E1031" s="36" t="s">
        <v>21790</v>
      </c>
      <c r="F1031" s="41" t="s">
        <v>20343</v>
      </c>
      <c r="G1031" s="36" t="s">
        <v>19576</v>
      </c>
      <c r="H1031" s="41" t="s">
        <v>19577</v>
      </c>
      <c r="I1031" s="36" t="s">
        <v>20347</v>
      </c>
      <c r="J1031" s="36" t="s">
        <v>22693</v>
      </c>
      <c r="K1031" s="36" t="s">
        <v>346</v>
      </c>
      <c r="L1031" s="36" t="s">
        <v>505</v>
      </c>
      <c r="M1031" s="36" t="s">
        <v>20341</v>
      </c>
      <c r="N1031" s="36"/>
      <c r="O1031" s="3"/>
    </row>
    <row r="1032">
      <c r="A1032" s="36" t="s">
        <v>22694</v>
      </c>
      <c r="B1032" s="40">
        <v>46077.291504629626</v>
      </c>
      <c r="C1032" s="36" t="s">
        <v>20350</v>
      </c>
      <c r="D1032" s="41" t="s">
        <v>20343</v>
      </c>
      <c r="E1032" s="36" t="s">
        <v>22695</v>
      </c>
      <c r="F1032" s="36" t="s">
        <v>20430</v>
      </c>
      <c r="G1032" s="36" t="s">
        <v>19576</v>
      </c>
      <c r="H1032" s="41" t="s">
        <v>19577</v>
      </c>
      <c r="I1032" s="36" t="s">
        <v>20347</v>
      </c>
      <c r="J1032" s="36" t="s">
        <v>22696</v>
      </c>
      <c r="K1032" s="36" t="s">
        <v>346</v>
      </c>
      <c r="L1032" s="36" t="s">
        <v>505</v>
      </c>
      <c r="M1032" s="36" t="s">
        <v>20341</v>
      </c>
      <c r="N1032" s="36"/>
      <c r="O1032" s="3"/>
    </row>
    <row r="1033">
      <c r="A1033" s="36" t="s">
        <v>22697</v>
      </c>
      <c r="B1033" s="40">
        <v>46077.293229166666</v>
      </c>
      <c r="C1033" s="36" t="s">
        <v>22698</v>
      </c>
      <c r="D1033" s="41" t="s">
        <v>20343</v>
      </c>
      <c r="E1033" s="36" t="s">
        <v>22699</v>
      </c>
      <c r="F1033" s="36" t="s">
        <v>22700</v>
      </c>
      <c r="G1033" s="36" t="s">
        <v>19576</v>
      </c>
      <c r="H1033" s="41" t="s">
        <v>19577</v>
      </c>
      <c r="I1033" s="36" t="s">
        <v>22701</v>
      </c>
      <c r="J1033" s="36" t="s">
        <v>22702</v>
      </c>
      <c r="K1033" s="36" t="s">
        <v>346</v>
      </c>
      <c r="L1033" s="36" t="s">
        <v>505</v>
      </c>
      <c r="M1033" s="36" t="s">
        <v>20341</v>
      </c>
      <c r="N1033" s="36"/>
      <c r="O1033" s="3"/>
    </row>
    <row r="1034">
      <c r="A1034" s="36" t="s">
        <v>22703</v>
      </c>
      <c r="B1034" s="40">
        <v>46077.45563657407</v>
      </c>
      <c r="C1034" s="36" t="s">
        <v>22698</v>
      </c>
      <c r="D1034" s="41" t="s">
        <v>20343</v>
      </c>
      <c r="E1034" s="36" t="s">
        <v>19644</v>
      </c>
      <c r="F1034" s="41" t="s">
        <v>19577</v>
      </c>
      <c r="G1034" s="36" t="s">
        <v>22704</v>
      </c>
      <c r="H1034" s="36" t="s">
        <v>20430</v>
      </c>
      <c r="I1034" s="36" t="s">
        <v>22701</v>
      </c>
      <c r="J1034" s="36" t="s">
        <v>22705</v>
      </c>
      <c r="K1034" s="36" t="s">
        <v>346</v>
      </c>
      <c r="L1034" s="36" t="s">
        <v>505</v>
      </c>
      <c r="M1034" s="36" t="s">
        <v>20341</v>
      </c>
      <c r="N1034" s="36"/>
      <c r="O1034" s="3"/>
    </row>
    <row r="1035">
      <c r="A1035" s="36" t="s">
        <v>22706</v>
      </c>
      <c r="B1035" s="40">
        <v>46077.55164351852</v>
      </c>
      <c r="C1035" s="36" t="s">
        <v>20373</v>
      </c>
      <c r="D1035" s="41" t="s">
        <v>19577</v>
      </c>
      <c r="E1035" s="36" t="s">
        <v>19575</v>
      </c>
      <c r="F1035" s="41" t="s">
        <v>16162</v>
      </c>
      <c r="G1035" s="36" t="s">
        <v>19622</v>
      </c>
      <c r="H1035" s="41" t="s">
        <v>19577</v>
      </c>
      <c r="I1035" s="36" t="s">
        <v>19639</v>
      </c>
      <c r="J1035" s="36" t="s">
        <v>22707</v>
      </c>
      <c r="K1035" s="36" t="s">
        <v>182</v>
      </c>
      <c r="L1035" s="36" t="s">
        <v>183</v>
      </c>
      <c r="M1035" s="36" t="s">
        <v>19625</v>
      </c>
      <c r="N1035" s="36"/>
      <c r="O1035" s="3"/>
    </row>
    <row r="1036">
      <c r="A1036" s="36" t="s">
        <v>22708</v>
      </c>
      <c r="B1036" s="40">
        <v>46077.56311342593</v>
      </c>
      <c r="C1036" s="36" t="s">
        <v>20373</v>
      </c>
      <c r="D1036" s="41" t="s">
        <v>19577</v>
      </c>
      <c r="E1036" s="36" t="s">
        <v>19575</v>
      </c>
      <c r="F1036" s="41" t="s">
        <v>16162</v>
      </c>
      <c r="G1036" s="36" t="s">
        <v>19622</v>
      </c>
      <c r="H1036" s="41" t="s">
        <v>19577</v>
      </c>
      <c r="I1036" s="36" t="s">
        <v>19639</v>
      </c>
      <c r="J1036" s="36" t="s">
        <v>22709</v>
      </c>
      <c r="K1036" s="36" t="s">
        <v>182</v>
      </c>
      <c r="L1036" s="36" t="s">
        <v>183</v>
      </c>
      <c r="M1036" s="36" t="s">
        <v>19625</v>
      </c>
      <c r="N1036" s="36"/>
      <c r="O1036" s="3"/>
    </row>
    <row r="1037">
      <c r="A1037" s="36" t="s">
        <v>22710</v>
      </c>
      <c r="B1037" s="40">
        <v>46077.548321759255</v>
      </c>
      <c r="C1037" s="36" t="s">
        <v>20373</v>
      </c>
      <c r="D1037" s="41" t="s">
        <v>19577</v>
      </c>
      <c r="E1037" s="36" t="s">
        <v>22711</v>
      </c>
      <c r="F1037" s="36" t="s">
        <v>19649</v>
      </c>
      <c r="G1037" s="36"/>
      <c r="H1037" s="36"/>
      <c r="I1037" s="36" t="s">
        <v>22712</v>
      </c>
      <c r="J1037" s="36" t="s">
        <v>22713</v>
      </c>
      <c r="K1037" s="36" t="s">
        <v>182</v>
      </c>
      <c r="L1037" s="36" t="s">
        <v>183</v>
      </c>
      <c r="M1037" s="36" t="s">
        <v>22710</v>
      </c>
      <c r="N1037" s="36"/>
      <c r="O1037" s="3"/>
    </row>
    <row r="1038">
      <c r="A1038" s="36" t="s">
        <v>22714</v>
      </c>
      <c r="B1038" s="40">
        <v>46077.567500000005</v>
      </c>
      <c r="C1038" s="36" t="s">
        <v>19575</v>
      </c>
      <c r="D1038" s="41" t="s">
        <v>16162</v>
      </c>
      <c r="E1038" s="36" t="s">
        <v>20373</v>
      </c>
      <c r="F1038" s="41" t="s">
        <v>19577</v>
      </c>
      <c r="G1038" s="36" t="s">
        <v>19622</v>
      </c>
      <c r="H1038" s="41" t="s">
        <v>19577</v>
      </c>
      <c r="I1038" s="36" t="s">
        <v>19636</v>
      </c>
      <c r="J1038" s="36" t="s">
        <v>22715</v>
      </c>
      <c r="K1038" s="36" t="s">
        <v>182</v>
      </c>
      <c r="L1038" s="36" t="s">
        <v>183</v>
      </c>
      <c r="M1038" s="36" t="s">
        <v>19625</v>
      </c>
      <c r="N1038" s="36"/>
      <c r="O1038" s="3"/>
    </row>
    <row r="1039">
      <c r="A1039" s="36" t="s">
        <v>22716</v>
      </c>
      <c r="B1039" s="40">
        <v>46077.570243055554</v>
      </c>
      <c r="C1039" s="36" t="s">
        <v>19575</v>
      </c>
      <c r="D1039" s="41" t="s">
        <v>16162</v>
      </c>
      <c r="E1039" s="36" t="s">
        <v>20373</v>
      </c>
      <c r="F1039" s="41" t="s">
        <v>19577</v>
      </c>
      <c r="G1039" s="36" t="s">
        <v>19622</v>
      </c>
      <c r="H1039" s="41" t="s">
        <v>19577</v>
      </c>
      <c r="I1039" s="36" t="s">
        <v>19636</v>
      </c>
      <c r="J1039" s="36" t="s">
        <v>22717</v>
      </c>
      <c r="K1039" s="36" t="s">
        <v>182</v>
      </c>
      <c r="L1039" s="36" t="s">
        <v>183</v>
      </c>
      <c r="M1039" s="36" t="s">
        <v>19625</v>
      </c>
      <c r="N1039" s="36"/>
      <c r="O1039" s="3"/>
    </row>
    <row r="1040">
      <c r="A1040" s="36" t="s">
        <v>22718</v>
      </c>
      <c r="B1040" s="40">
        <v>46078.37622685185</v>
      </c>
      <c r="C1040" s="36" t="s">
        <v>22719</v>
      </c>
      <c r="D1040" s="41" t="s">
        <v>16268</v>
      </c>
      <c r="E1040" s="36" t="s">
        <v>14684</v>
      </c>
      <c r="F1040" s="41" t="s">
        <v>19577</v>
      </c>
      <c r="G1040" s="36"/>
      <c r="H1040" s="36"/>
      <c r="I1040" s="36" t="s">
        <v>22720</v>
      </c>
      <c r="J1040" s="36" t="s">
        <v>22721</v>
      </c>
      <c r="K1040" s="36" t="s">
        <v>362</v>
      </c>
      <c r="L1040" s="36" t="s">
        <v>553</v>
      </c>
      <c r="M1040" s="36" t="s">
        <v>22718</v>
      </c>
      <c r="N1040" s="36"/>
      <c r="O1040" s="3"/>
    </row>
    <row r="1041">
      <c r="A1041" s="36" t="s">
        <v>22722</v>
      </c>
      <c r="B1041" s="40">
        <v>46078.368368055555</v>
      </c>
      <c r="C1041" s="36" t="s">
        <v>20366</v>
      </c>
      <c r="D1041" s="41" t="s">
        <v>16268</v>
      </c>
      <c r="E1041" s="36" t="s">
        <v>19576</v>
      </c>
      <c r="F1041" s="41" t="s">
        <v>19577</v>
      </c>
      <c r="G1041" s="36"/>
      <c r="H1041" s="36"/>
      <c r="I1041" s="36" t="s">
        <v>22723</v>
      </c>
      <c r="J1041" s="36" t="s">
        <v>22724</v>
      </c>
      <c r="K1041" s="36" t="s">
        <v>362</v>
      </c>
      <c r="L1041" s="36" t="s">
        <v>553</v>
      </c>
      <c r="M1041" s="36" t="s">
        <v>22722</v>
      </c>
      <c r="N1041" s="36"/>
      <c r="O1041" s="3"/>
    </row>
    <row r="1042">
      <c r="A1042" s="36" t="s">
        <v>22725</v>
      </c>
      <c r="B1042" s="40">
        <v>46078.757986111115</v>
      </c>
      <c r="C1042" s="36" t="s">
        <v>22726</v>
      </c>
      <c r="D1042" s="41" t="s">
        <v>16451</v>
      </c>
      <c r="E1042" s="36" t="s">
        <v>14684</v>
      </c>
      <c r="F1042" s="41" t="s">
        <v>19577</v>
      </c>
      <c r="G1042" s="36"/>
      <c r="H1042" s="36"/>
      <c r="I1042" s="36" t="s">
        <v>22727</v>
      </c>
      <c r="J1042" s="36" t="s">
        <v>22728</v>
      </c>
      <c r="K1042" s="36" t="s">
        <v>392</v>
      </c>
      <c r="L1042" s="36" t="s">
        <v>700</v>
      </c>
      <c r="M1042" s="36" t="s">
        <v>22725</v>
      </c>
      <c r="N1042" s="36"/>
      <c r="O1042" s="3"/>
    </row>
    <row r="1043">
      <c r="A1043" s="36" t="s">
        <v>22729</v>
      </c>
      <c r="B1043" s="40">
        <v>46078.75802083334</v>
      </c>
      <c r="C1043" s="36" t="s">
        <v>22726</v>
      </c>
      <c r="D1043" s="41" t="s">
        <v>16451</v>
      </c>
      <c r="E1043" s="36" t="s">
        <v>14684</v>
      </c>
      <c r="F1043" s="41" t="s">
        <v>19577</v>
      </c>
      <c r="G1043" s="36"/>
      <c r="H1043" s="36"/>
      <c r="I1043" s="36" t="s">
        <v>22727</v>
      </c>
      <c r="J1043" s="36" t="s">
        <v>22730</v>
      </c>
      <c r="K1043" s="36" t="s">
        <v>392</v>
      </c>
      <c r="L1043" s="36" t="s">
        <v>700</v>
      </c>
      <c r="M1043" s="36" t="s">
        <v>22725</v>
      </c>
      <c r="N1043" s="36"/>
      <c r="O1043" s="3"/>
    </row>
    <row r="1044">
      <c r="A1044" s="36" t="s">
        <v>22731</v>
      </c>
      <c r="B1044" s="40">
        <v>46079.399097222224</v>
      </c>
      <c r="C1044" s="36" t="s">
        <v>19575</v>
      </c>
      <c r="D1044" s="41" t="s">
        <v>16162</v>
      </c>
      <c r="E1044" s="36" t="s">
        <v>20373</v>
      </c>
      <c r="F1044" s="41" t="s">
        <v>19577</v>
      </c>
      <c r="G1044" s="36" t="s">
        <v>19622</v>
      </c>
      <c r="H1044" s="41" t="s">
        <v>19577</v>
      </c>
      <c r="I1044" s="36" t="s">
        <v>19636</v>
      </c>
      <c r="J1044" s="36" t="s">
        <v>22732</v>
      </c>
      <c r="K1044" s="36" t="s">
        <v>182</v>
      </c>
      <c r="L1044" s="36" t="s">
        <v>183</v>
      </c>
      <c r="M1044" s="36" t="s">
        <v>19625</v>
      </c>
      <c r="N1044" s="36"/>
      <c r="O1044" s="3"/>
    </row>
    <row r="1045">
      <c r="A1045" s="36" t="s">
        <v>22733</v>
      </c>
      <c r="B1045" s="40">
        <v>46079.40076388889</v>
      </c>
      <c r="C1045" s="36" t="s">
        <v>20373</v>
      </c>
      <c r="D1045" s="41" t="s">
        <v>19577</v>
      </c>
      <c r="E1045" s="36" t="s">
        <v>19575</v>
      </c>
      <c r="F1045" s="41" t="s">
        <v>16162</v>
      </c>
      <c r="G1045" s="36" t="s">
        <v>19622</v>
      </c>
      <c r="H1045" s="41" t="s">
        <v>19577</v>
      </c>
      <c r="I1045" s="36" t="s">
        <v>19639</v>
      </c>
      <c r="J1045" s="36" t="s">
        <v>22734</v>
      </c>
      <c r="K1045" s="36" t="s">
        <v>182</v>
      </c>
      <c r="L1045" s="36" t="s">
        <v>183</v>
      </c>
      <c r="M1045" s="36" t="s">
        <v>19625</v>
      </c>
      <c r="N1045" s="36"/>
      <c r="O1045" s="3"/>
    </row>
    <row r="1046">
      <c r="A1046" s="36" t="s">
        <v>22735</v>
      </c>
      <c r="B1046" s="40">
        <v>46079.435578703706</v>
      </c>
      <c r="C1046" s="36" t="s">
        <v>19575</v>
      </c>
      <c r="D1046" s="41" t="s">
        <v>16162</v>
      </c>
      <c r="E1046" s="36" t="s">
        <v>22736</v>
      </c>
      <c r="F1046" s="41" t="s">
        <v>19577</v>
      </c>
      <c r="G1046" s="36" t="s">
        <v>22737</v>
      </c>
      <c r="H1046" s="41" t="s">
        <v>19577</v>
      </c>
      <c r="I1046" s="36" t="s">
        <v>22738</v>
      </c>
      <c r="J1046" s="36" t="s">
        <v>22739</v>
      </c>
      <c r="K1046" s="36" t="s">
        <v>182</v>
      </c>
      <c r="L1046" s="36" t="s">
        <v>183</v>
      </c>
      <c r="M1046" s="36" t="s">
        <v>22735</v>
      </c>
      <c r="N1046" s="36"/>
      <c r="O1046" s="3"/>
    </row>
    <row r="1047">
      <c r="A1047" s="36" t="s">
        <v>22740</v>
      </c>
      <c r="B1047" s="40">
        <v>46079.436793981484</v>
      </c>
      <c r="C1047" s="36" t="s">
        <v>19715</v>
      </c>
      <c r="D1047" s="41" t="s">
        <v>19577</v>
      </c>
      <c r="E1047" s="36" t="s">
        <v>176</v>
      </c>
      <c r="F1047" s="41" t="s">
        <v>16162</v>
      </c>
      <c r="G1047" s="36" t="s">
        <v>14879</v>
      </c>
      <c r="H1047" s="41" t="s">
        <v>19577</v>
      </c>
      <c r="I1047" s="36" t="s">
        <v>22741</v>
      </c>
      <c r="J1047" s="36" t="s">
        <v>22742</v>
      </c>
      <c r="K1047" s="36" t="s">
        <v>182</v>
      </c>
      <c r="L1047" s="36" t="s">
        <v>183</v>
      </c>
      <c r="M1047" s="36" t="s">
        <v>22735</v>
      </c>
      <c r="N1047" s="36"/>
      <c r="O1047" s="3"/>
    </row>
    <row r="1048">
      <c r="A1048" s="36" t="s">
        <v>22743</v>
      </c>
      <c r="B1048" s="40">
        <v>46079.45049768519</v>
      </c>
      <c r="C1048" s="36" t="s">
        <v>19576</v>
      </c>
      <c r="D1048" s="41" t="s">
        <v>19577</v>
      </c>
      <c r="E1048" s="36" t="s">
        <v>19715</v>
      </c>
      <c r="F1048" s="41" t="s">
        <v>19577</v>
      </c>
      <c r="G1048" s="36" t="s">
        <v>22744</v>
      </c>
      <c r="H1048" s="36" t="s">
        <v>19649</v>
      </c>
      <c r="I1048" s="36" t="s">
        <v>22741</v>
      </c>
      <c r="J1048" s="36" t="s">
        <v>22745</v>
      </c>
      <c r="K1048" s="36" t="s">
        <v>182</v>
      </c>
      <c r="L1048" s="36" t="s">
        <v>183</v>
      </c>
      <c r="M1048" s="36" t="s">
        <v>22735</v>
      </c>
      <c r="N1048" s="36"/>
      <c r="O1048" s="3"/>
    </row>
    <row r="1049">
      <c r="A1049" s="36" t="s">
        <v>22746</v>
      </c>
      <c r="B1049" s="40">
        <v>46079.43466435185</v>
      </c>
      <c r="C1049" s="36" t="s">
        <v>19924</v>
      </c>
      <c r="D1049" s="41" t="s">
        <v>16306</v>
      </c>
      <c r="E1049" s="36" t="s">
        <v>19576</v>
      </c>
      <c r="F1049" s="41" t="s">
        <v>19577</v>
      </c>
      <c r="G1049" s="36" t="s">
        <v>20000</v>
      </c>
      <c r="H1049" s="41" t="s">
        <v>16306</v>
      </c>
      <c r="I1049" s="36" t="s">
        <v>22747</v>
      </c>
      <c r="J1049" s="36" t="s">
        <v>22748</v>
      </c>
      <c r="K1049" s="36" t="s">
        <v>386</v>
      </c>
      <c r="L1049" s="36" t="s">
        <v>584</v>
      </c>
      <c r="M1049" s="36" t="s">
        <v>22746</v>
      </c>
      <c r="N1049" s="36"/>
      <c r="O1049" s="3"/>
    </row>
    <row r="1050">
      <c r="A1050" s="36" t="s">
        <v>22749</v>
      </c>
      <c r="B1050" s="40">
        <v>46079.441608796296</v>
      </c>
      <c r="C1050" s="36" t="s">
        <v>19576</v>
      </c>
      <c r="D1050" s="41" t="s">
        <v>19577</v>
      </c>
      <c r="E1050" s="36" t="s">
        <v>19924</v>
      </c>
      <c r="F1050" s="41" t="s">
        <v>16306</v>
      </c>
      <c r="G1050" s="36" t="s">
        <v>22750</v>
      </c>
      <c r="H1050" s="36" t="s">
        <v>19926</v>
      </c>
      <c r="I1050" s="36" t="s">
        <v>22751</v>
      </c>
      <c r="J1050" s="36" t="s">
        <v>22752</v>
      </c>
      <c r="K1050" s="36" t="s">
        <v>386</v>
      </c>
      <c r="L1050" s="36" t="s">
        <v>584</v>
      </c>
      <c r="M1050" s="36" t="s">
        <v>22746</v>
      </c>
      <c r="N1050" s="36"/>
      <c r="O1050" s="3"/>
    </row>
    <row r="1051">
      <c r="A1051" s="36" t="s">
        <v>22753</v>
      </c>
      <c r="B1051" s="40">
        <v>46079.44211805555</v>
      </c>
      <c r="C1051" s="36" t="s">
        <v>19715</v>
      </c>
      <c r="D1051" s="41" t="s">
        <v>19577</v>
      </c>
      <c r="E1051" s="36" t="s">
        <v>14684</v>
      </c>
      <c r="F1051" s="41" t="s">
        <v>19577</v>
      </c>
      <c r="G1051" s="36" t="s">
        <v>16305</v>
      </c>
      <c r="H1051" s="41" t="s">
        <v>16306</v>
      </c>
      <c r="I1051" s="36" t="s">
        <v>22754</v>
      </c>
      <c r="J1051" s="36" t="s">
        <v>22755</v>
      </c>
      <c r="K1051" s="36" t="s">
        <v>386</v>
      </c>
      <c r="L1051" s="36" t="s">
        <v>584</v>
      </c>
      <c r="M1051" s="36" t="s">
        <v>22746</v>
      </c>
      <c r="N1051" s="36"/>
      <c r="O1051" s="3"/>
    </row>
    <row r="1052">
      <c r="A1052" s="36" t="s">
        <v>22756</v>
      </c>
      <c r="B1052" s="40">
        <v>46079.443819444445</v>
      </c>
      <c r="C1052" s="36" t="s">
        <v>19924</v>
      </c>
      <c r="D1052" s="41" t="s">
        <v>16306</v>
      </c>
      <c r="E1052" s="36" t="s">
        <v>19576</v>
      </c>
      <c r="F1052" s="41" t="s">
        <v>19577</v>
      </c>
      <c r="G1052" s="36" t="s">
        <v>22750</v>
      </c>
      <c r="H1052" s="36" t="s">
        <v>19926</v>
      </c>
      <c r="I1052" s="36" t="s">
        <v>22751</v>
      </c>
      <c r="J1052" s="36" t="s">
        <v>22757</v>
      </c>
      <c r="K1052" s="36" t="s">
        <v>386</v>
      </c>
      <c r="L1052" s="36" t="s">
        <v>584</v>
      </c>
      <c r="M1052" s="36" t="s">
        <v>22746</v>
      </c>
      <c r="N1052" s="36"/>
      <c r="O1052" s="3"/>
    </row>
    <row r="1053">
      <c r="A1053" s="36" t="s">
        <v>22758</v>
      </c>
      <c r="B1053" s="40">
        <v>46079.467094907406</v>
      </c>
      <c r="C1053" s="36" t="s">
        <v>20580</v>
      </c>
      <c r="D1053" s="41" t="s">
        <v>16202</v>
      </c>
      <c r="E1053" s="36" t="s">
        <v>19576</v>
      </c>
      <c r="F1053" s="41" t="s">
        <v>19577</v>
      </c>
      <c r="G1053" s="36"/>
      <c r="H1053" s="36"/>
      <c r="I1053" s="36" t="s">
        <v>22759</v>
      </c>
      <c r="J1053" s="36" t="s">
        <v>22760</v>
      </c>
      <c r="K1053" s="36" t="s">
        <v>137</v>
      </c>
      <c r="L1053" s="36" t="s">
        <v>138</v>
      </c>
      <c r="M1053" s="36" t="s">
        <v>22758</v>
      </c>
      <c r="N1053" s="36"/>
      <c r="O1053" s="3"/>
    </row>
    <row r="1054">
      <c r="A1054" s="36" t="s">
        <v>22761</v>
      </c>
      <c r="B1054" s="40">
        <v>46079.4565162037</v>
      </c>
      <c r="C1054" s="36" t="s">
        <v>20580</v>
      </c>
      <c r="D1054" s="41" t="s">
        <v>16202</v>
      </c>
      <c r="E1054" s="36" t="s">
        <v>22762</v>
      </c>
      <c r="F1054" s="41" t="s">
        <v>19577</v>
      </c>
      <c r="G1054" s="36"/>
      <c r="H1054" s="36"/>
      <c r="I1054" s="36" t="s">
        <v>22763</v>
      </c>
      <c r="J1054" s="36" t="s">
        <v>22764</v>
      </c>
      <c r="K1054" s="36" t="s">
        <v>137</v>
      </c>
      <c r="L1054" s="36" t="s">
        <v>138</v>
      </c>
      <c r="M1054" s="36" t="s">
        <v>22761</v>
      </c>
      <c r="N1054" s="36"/>
      <c r="O1054" s="3"/>
    </row>
    <row r="1055">
      <c r="A1055" s="36" t="s">
        <v>22765</v>
      </c>
      <c r="B1055" s="40">
        <v>46079.45684027778</v>
      </c>
      <c r="C1055" s="36" t="s">
        <v>19715</v>
      </c>
      <c r="D1055" s="41" t="s">
        <v>19577</v>
      </c>
      <c r="E1055" s="36" t="s">
        <v>131</v>
      </c>
      <c r="F1055" s="41" t="s">
        <v>16202</v>
      </c>
      <c r="G1055" s="36" t="s">
        <v>22766</v>
      </c>
      <c r="H1055" s="41" t="s">
        <v>19577</v>
      </c>
      <c r="I1055" s="36" t="s">
        <v>22767</v>
      </c>
      <c r="J1055" s="36" t="s">
        <v>22768</v>
      </c>
      <c r="K1055" s="36" t="s">
        <v>137</v>
      </c>
      <c r="L1055" s="36" t="s">
        <v>138</v>
      </c>
      <c r="M1055" s="36" t="s">
        <v>22761</v>
      </c>
      <c r="N1055" s="36"/>
      <c r="O1055" s="3"/>
    </row>
    <row r="1056">
      <c r="A1056" s="36" t="s">
        <v>22769</v>
      </c>
      <c r="B1056" s="40">
        <v>46079.461435185185</v>
      </c>
      <c r="C1056" s="36" t="s">
        <v>20713</v>
      </c>
      <c r="D1056" s="41" t="s">
        <v>19577</v>
      </c>
      <c r="E1056" s="36" t="s">
        <v>131</v>
      </c>
      <c r="F1056" s="41" t="s">
        <v>16202</v>
      </c>
      <c r="G1056" s="36" t="s">
        <v>22770</v>
      </c>
      <c r="H1056" s="41" t="s">
        <v>19577</v>
      </c>
      <c r="I1056" s="36" t="s">
        <v>22767</v>
      </c>
      <c r="J1056" s="36" t="s">
        <v>22771</v>
      </c>
      <c r="K1056" s="36" t="s">
        <v>137</v>
      </c>
      <c r="L1056" s="36" t="s">
        <v>138</v>
      </c>
      <c r="M1056" s="36" t="s">
        <v>22761</v>
      </c>
      <c r="N1056" s="36"/>
      <c r="O1056" s="3"/>
    </row>
    <row r="1057">
      <c r="A1057" s="36" t="s">
        <v>22772</v>
      </c>
      <c r="B1057" s="40">
        <v>46079.43885416667</v>
      </c>
      <c r="C1057" s="36" t="s">
        <v>21235</v>
      </c>
      <c r="D1057" s="41" t="s">
        <v>21236</v>
      </c>
      <c r="E1057" s="36" t="s">
        <v>22773</v>
      </c>
      <c r="F1057" s="41" t="s">
        <v>19577</v>
      </c>
      <c r="G1057" s="36" t="s">
        <v>21238</v>
      </c>
      <c r="H1057" s="41" t="s">
        <v>21236</v>
      </c>
      <c r="I1057" s="36" t="s">
        <v>22774</v>
      </c>
      <c r="J1057" s="36" t="s">
        <v>22775</v>
      </c>
      <c r="K1057" s="36" t="s">
        <v>445</v>
      </c>
      <c r="L1057" s="36" t="s">
        <v>446</v>
      </c>
      <c r="M1057" s="36" t="s">
        <v>22772</v>
      </c>
      <c r="N1057" s="36"/>
      <c r="O1057" s="3"/>
    </row>
    <row r="1058">
      <c r="A1058" s="36" t="s">
        <v>22776</v>
      </c>
      <c r="B1058" s="40">
        <v>46079.439247685186</v>
      </c>
      <c r="C1058" s="36" t="s">
        <v>19715</v>
      </c>
      <c r="D1058" s="41" t="s">
        <v>19577</v>
      </c>
      <c r="E1058" s="36" t="s">
        <v>22777</v>
      </c>
      <c r="F1058" s="41" t="s">
        <v>21236</v>
      </c>
      <c r="G1058" s="36" t="s">
        <v>22778</v>
      </c>
      <c r="H1058" s="36" t="s">
        <v>21244</v>
      </c>
      <c r="I1058" s="36" t="s">
        <v>22779</v>
      </c>
      <c r="J1058" s="36" t="s">
        <v>22780</v>
      </c>
      <c r="K1058" s="36" t="s">
        <v>445</v>
      </c>
      <c r="L1058" s="36" t="s">
        <v>446</v>
      </c>
      <c r="M1058" s="36" t="s">
        <v>22772</v>
      </c>
      <c r="N1058" s="36"/>
      <c r="O1058" s="3"/>
    </row>
    <row r="1059">
      <c r="A1059" s="36" t="s">
        <v>22781</v>
      </c>
      <c r="B1059" s="40">
        <v>46079.44936342593</v>
      </c>
      <c r="C1059" s="36" t="s">
        <v>19576</v>
      </c>
      <c r="D1059" s="41" t="s">
        <v>19577</v>
      </c>
      <c r="E1059" s="36" t="s">
        <v>19715</v>
      </c>
      <c r="F1059" s="41" t="s">
        <v>19577</v>
      </c>
      <c r="G1059" s="36" t="s">
        <v>22782</v>
      </c>
      <c r="H1059" s="41" t="s">
        <v>21236</v>
      </c>
      <c r="I1059" s="36" t="s">
        <v>22779</v>
      </c>
      <c r="J1059" s="36" t="s">
        <v>22783</v>
      </c>
      <c r="K1059" s="36" t="s">
        <v>445</v>
      </c>
      <c r="L1059" s="36" t="s">
        <v>446</v>
      </c>
      <c r="M1059" s="36" t="s">
        <v>22772</v>
      </c>
      <c r="N1059" s="36"/>
      <c r="O1059" s="3"/>
    </row>
    <row r="1060">
      <c r="A1060" s="36" t="s">
        <v>22784</v>
      </c>
      <c r="B1060" s="40">
        <v>46079.46689814815</v>
      </c>
      <c r="C1060" s="36" t="s">
        <v>20713</v>
      </c>
      <c r="D1060" s="41" t="s">
        <v>19577</v>
      </c>
      <c r="E1060" s="36" t="s">
        <v>14684</v>
      </c>
      <c r="F1060" s="41" t="s">
        <v>19577</v>
      </c>
      <c r="G1060" s="36" t="s">
        <v>22785</v>
      </c>
      <c r="H1060" s="41" t="s">
        <v>21236</v>
      </c>
      <c r="I1060" s="36" t="s">
        <v>22779</v>
      </c>
      <c r="J1060" s="36" t="s">
        <v>22786</v>
      </c>
      <c r="K1060" s="36" t="s">
        <v>445</v>
      </c>
      <c r="L1060" s="36" t="s">
        <v>446</v>
      </c>
      <c r="M1060" s="36" t="s">
        <v>22772</v>
      </c>
      <c r="N1060" s="36"/>
      <c r="O1060" s="3"/>
    </row>
    <row r="1061">
      <c r="A1061" s="36" t="s">
        <v>22787</v>
      </c>
      <c r="B1061" s="40">
        <v>46079.48899305555</v>
      </c>
      <c r="C1061" s="36" t="s">
        <v>20635</v>
      </c>
      <c r="D1061" s="41" t="s">
        <v>19577</v>
      </c>
      <c r="E1061" s="36" t="s">
        <v>14684</v>
      </c>
      <c r="F1061" s="41" t="s">
        <v>19577</v>
      </c>
      <c r="G1061" s="36" t="s">
        <v>22788</v>
      </c>
      <c r="H1061" s="36" t="s">
        <v>19663</v>
      </c>
      <c r="I1061" s="36" t="s">
        <v>22741</v>
      </c>
      <c r="J1061" s="36" t="s">
        <v>22789</v>
      </c>
      <c r="K1061" s="36" t="s">
        <v>182</v>
      </c>
      <c r="L1061" s="36" t="s">
        <v>183</v>
      </c>
      <c r="M1061" s="36" t="s">
        <v>22735</v>
      </c>
      <c r="N1061" s="36"/>
      <c r="O1061" s="3"/>
    </row>
    <row r="1062">
      <c r="A1062" s="36" t="s">
        <v>22790</v>
      </c>
      <c r="B1062" s="40">
        <v>46079.4737962963</v>
      </c>
      <c r="C1062" s="36" t="s">
        <v>20635</v>
      </c>
      <c r="D1062" s="41" t="s">
        <v>19577</v>
      </c>
      <c r="E1062" s="36" t="s">
        <v>22791</v>
      </c>
      <c r="F1062" s="41" t="s">
        <v>16306</v>
      </c>
      <c r="G1062" s="36" t="s">
        <v>22792</v>
      </c>
      <c r="H1062" s="36" t="s">
        <v>20005</v>
      </c>
      <c r="I1062" s="36" t="s">
        <v>22754</v>
      </c>
      <c r="J1062" s="36" t="s">
        <v>22793</v>
      </c>
      <c r="K1062" s="36" t="s">
        <v>386</v>
      </c>
      <c r="L1062" s="36" t="s">
        <v>584</v>
      </c>
      <c r="M1062" s="36" t="s">
        <v>22746</v>
      </c>
      <c r="N1062" s="36"/>
      <c r="O1062" s="3"/>
    </row>
    <row r="1063">
      <c r="A1063" s="36" t="s">
        <v>22794</v>
      </c>
      <c r="B1063" s="40">
        <v>46079.490000000005</v>
      </c>
      <c r="C1063" s="36" t="s">
        <v>19924</v>
      </c>
      <c r="D1063" s="41" t="s">
        <v>16306</v>
      </c>
      <c r="E1063" s="36" t="s">
        <v>20635</v>
      </c>
      <c r="F1063" s="41" t="s">
        <v>19577</v>
      </c>
      <c r="G1063" s="36" t="s">
        <v>22795</v>
      </c>
      <c r="H1063" s="36" t="s">
        <v>20005</v>
      </c>
      <c r="I1063" s="36" t="s">
        <v>22754</v>
      </c>
      <c r="J1063" s="36" t="s">
        <v>22796</v>
      </c>
      <c r="K1063" s="36" t="s">
        <v>386</v>
      </c>
      <c r="L1063" s="36" t="s">
        <v>584</v>
      </c>
      <c r="M1063" s="36" t="s">
        <v>22746</v>
      </c>
      <c r="N1063" s="36"/>
      <c r="O1063" s="3"/>
    </row>
    <row r="1064">
      <c r="A1064" s="36" t="s">
        <v>22797</v>
      </c>
      <c r="B1064" s="40">
        <v>46079.50131944445</v>
      </c>
      <c r="C1064" s="36" t="s">
        <v>19576</v>
      </c>
      <c r="D1064" s="41" t="s">
        <v>19577</v>
      </c>
      <c r="E1064" s="36" t="s">
        <v>20366</v>
      </c>
      <c r="F1064" s="41" t="s">
        <v>16268</v>
      </c>
      <c r="G1064" s="36"/>
      <c r="H1064" s="36"/>
      <c r="I1064" s="36" t="s">
        <v>22798</v>
      </c>
      <c r="J1064" s="36" t="s">
        <v>22799</v>
      </c>
      <c r="K1064" s="36" t="s">
        <v>362</v>
      </c>
      <c r="L1064" s="36" t="s">
        <v>553</v>
      </c>
      <c r="M1064" s="36" t="s">
        <v>22722</v>
      </c>
      <c r="N1064" s="36"/>
      <c r="O1064" s="3"/>
    </row>
    <row r="1065">
      <c r="A1065" s="36" t="s">
        <v>22800</v>
      </c>
      <c r="B1065" s="40">
        <v>46079.47888888889</v>
      </c>
      <c r="C1065" s="36" t="s">
        <v>21235</v>
      </c>
      <c r="D1065" s="41" t="s">
        <v>21236</v>
      </c>
      <c r="E1065" s="36" t="s">
        <v>22801</v>
      </c>
      <c r="F1065" s="41" t="s">
        <v>19577</v>
      </c>
      <c r="G1065" s="36" t="s">
        <v>21238</v>
      </c>
      <c r="H1065" s="41" t="s">
        <v>21236</v>
      </c>
      <c r="I1065" s="36" t="s">
        <v>22802</v>
      </c>
      <c r="J1065" s="36" t="s">
        <v>22803</v>
      </c>
      <c r="K1065" s="36" t="s">
        <v>445</v>
      </c>
      <c r="L1065" s="36" t="s">
        <v>446</v>
      </c>
      <c r="M1065" s="36" t="s">
        <v>22772</v>
      </c>
      <c r="N1065" s="36"/>
      <c r="O1065" s="3"/>
    </row>
    <row r="1066">
      <c r="A1066" s="36" t="s">
        <v>22804</v>
      </c>
      <c r="B1066" s="40">
        <v>46079.48884259259</v>
      </c>
      <c r="C1066" s="36" t="s">
        <v>20713</v>
      </c>
      <c r="D1066" s="41" t="s">
        <v>19577</v>
      </c>
      <c r="E1066" s="36" t="s">
        <v>22777</v>
      </c>
      <c r="F1066" s="41" t="s">
        <v>21236</v>
      </c>
      <c r="G1066" s="36" t="s">
        <v>22805</v>
      </c>
      <c r="H1066" s="36" t="s">
        <v>21244</v>
      </c>
      <c r="I1066" s="36" t="s">
        <v>22779</v>
      </c>
      <c r="J1066" s="36" t="s">
        <v>22806</v>
      </c>
      <c r="K1066" s="36" t="s">
        <v>445</v>
      </c>
      <c r="L1066" s="36" t="s">
        <v>446</v>
      </c>
      <c r="M1066" s="36" t="s">
        <v>22772</v>
      </c>
      <c r="N1066" s="36"/>
      <c r="O1066" s="3"/>
    </row>
    <row r="1067">
      <c r="A1067" s="36" t="s">
        <v>22807</v>
      </c>
      <c r="B1067" s="40">
        <v>46079.50586805555</v>
      </c>
      <c r="C1067" s="36" t="s">
        <v>19576</v>
      </c>
      <c r="D1067" s="41" t="s">
        <v>19577</v>
      </c>
      <c r="E1067" s="36" t="s">
        <v>20366</v>
      </c>
      <c r="F1067" s="41" t="s">
        <v>16268</v>
      </c>
      <c r="G1067" s="36"/>
      <c r="H1067" s="36"/>
      <c r="I1067" s="36" t="s">
        <v>22798</v>
      </c>
      <c r="J1067" s="36" t="s">
        <v>22799</v>
      </c>
      <c r="K1067" s="36" t="s">
        <v>362</v>
      </c>
      <c r="L1067" s="36" t="s">
        <v>553</v>
      </c>
      <c r="M1067" s="36" t="s">
        <v>22722</v>
      </c>
      <c r="N1067" s="36"/>
      <c r="O1067" s="3"/>
    </row>
    <row r="1068">
      <c r="A1068" s="36" t="s">
        <v>22808</v>
      </c>
      <c r="B1068" s="40">
        <v>46079.50833333333</v>
      </c>
      <c r="C1068" s="36" t="s">
        <v>22809</v>
      </c>
      <c r="D1068" s="41" t="s">
        <v>16278</v>
      </c>
      <c r="E1068" s="36" t="s">
        <v>19685</v>
      </c>
      <c r="F1068" s="41" t="s">
        <v>19577</v>
      </c>
      <c r="G1068" s="36" t="s">
        <v>21935</v>
      </c>
      <c r="H1068" s="36" t="s">
        <v>20549</v>
      </c>
      <c r="I1068" s="36" t="s">
        <v>21936</v>
      </c>
      <c r="J1068" s="36" t="s">
        <v>22810</v>
      </c>
      <c r="K1068" s="36" t="s">
        <v>365</v>
      </c>
      <c r="L1068" s="36" t="s">
        <v>366</v>
      </c>
      <c r="M1068" s="36" t="s">
        <v>22811</v>
      </c>
      <c r="N1068" s="36"/>
      <c r="O1068" s="3"/>
    </row>
    <row r="1069">
      <c r="A1069" s="36" t="s">
        <v>22812</v>
      </c>
      <c r="B1069" s="40">
        <v>46079.52603009259</v>
      </c>
      <c r="C1069" s="36" t="s">
        <v>21235</v>
      </c>
      <c r="D1069" s="41" t="s">
        <v>21236</v>
      </c>
      <c r="E1069" s="36" t="s">
        <v>20713</v>
      </c>
      <c r="F1069" s="41" t="s">
        <v>19577</v>
      </c>
      <c r="G1069" s="36" t="s">
        <v>22813</v>
      </c>
      <c r="H1069" s="36" t="s">
        <v>21244</v>
      </c>
      <c r="I1069" s="36" t="s">
        <v>22802</v>
      </c>
      <c r="J1069" s="36" t="s">
        <v>22814</v>
      </c>
      <c r="K1069" s="36" t="s">
        <v>445</v>
      </c>
      <c r="L1069" s="36" t="s">
        <v>446</v>
      </c>
      <c r="M1069" s="36" t="s">
        <v>22772</v>
      </c>
      <c r="N1069" s="36"/>
      <c r="O1069" s="3"/>
    </row>
    <row r="1070">
      <c r="A1070" s="36" t="s">
        <v>22815</v>
      </c>
      <c r="B1070" s="40">
        <v>46079.5869212963</v>
      </c>
      <c r="C1070" s="36" t="s">
        <v>19575</v>
      </c>
      <c r="D1070" s="41" t="s">
        <v>16162</v>
      </c>
      <c r="E1070" s="36" t="s">
        <v>20373</v>
      </c>
      <c r="F1070" s="41" t="s">
        <v>19577</v>
      </c>
      <c r="G1070" s="36" t="s">
        <v>19622</v>
      </c>
      <c r="H1070" s="41" t="s">
        <v>19577</v>
      </c>
      <c r="I1070" s="36" t="s">
        <v>19636</v>
      </c>
      <c r="J1070" s="36" t="s">
        <v>22816</v>
      </c>
      <c r="K1070" s="36" t="s">
        <v>182</v>
      </c>
      <c r="L1070" s="36" t="s">
        <v>183</v>
      </c>
      <c r="M1070" s="36" t="s">
        <v>19625</v>
      </c>
      <c r="N1070" s="36"/>
      <c r="O1070" s="3"/>
    </row>
    <row r="1071">
      <c r="A1071" s="36" t="s">
        <v>22817</v>
      </c>
      <c r="B1071" s="40">
        <v>46079.69925925926</v>
      </c>
      <c r="C1071" s="36" t="s">
        <v>19685</v>
      </c>
      <c r="D1071" s="41" t="s">
        <v>19577</v>
      </c>
      <c r="E1071" s="36" t="s">
        <v>22809</v>
      </c>
      <c r="F1071" s="41" t="s">
        <v>16278</v>
      </c>
      <c r="G1071" s="36" t="s">
        <v>22818</v>
      </c>
      <c r="H1071" s="36" t="s">
        <v>20549</v>
      </c>
      <c r="I1071" s="36" t="s">
        <v>21936</v>
      </c>
      <c r="J1071" s="36" t="s">
        <v>22819</v>
      </c>
      <c r="K1071" s="36" t="s">
        <v>365</v>
      </c>
      <c r="L1071" s="36" t="s">
        <v>366</v>
      </c>
      <c r="M1071" s="36" t="s">
        <v>22811</v>
      </c>
      <c r="N1071" s="36"/>
      <c r="O1071" s="3"/>
    </row>
    <row r="1072">
      <c r="A1072" s="36" t="s">
        <v>22820</v>
      </c>
      <c r="B1072" s="40">
        <v>46079.82079861111</v>
      </c>
      <c r="C1072" s="36" t="s">
        <v>21550</v>
      </c>
      <c r="D1072" s="41" t="s">
        <v>16363</v>
      </c>
      <c r="E1072" s="36" t="s">
        <v>21242</v>
      </c>
      <c r="F1072" s="41" t="s">
        <v>19577</v>
      </c>
      <c r="G1072" s="36" t="s">
        <v>22419</v>
      </c>
      <c r="H1072" s="36" t="s">
        <v>19933</v>
      </c>
      <c r="I1072" s="36" t="s">
        <v>22007</v>
      </c>
      <c r="J1072" s="36" t="s">
        <v>22821</v>
      </c>
      <c r="K1072" s="36" t="s">
        <v>430</v>
      </c>
      <c r="L1072" s="36" t="s">
        <v>529</v>
      </c>
      <c r="M1072" s="36" t="s">
        <v>22000</v>
      </c>
      <c r="N1072" s="36"/>
      <c r="O1072" s="3"/>
    </row>
    <row r="1073">
      <c r="A1073" s="36" t="s">
        <v>22822</v>
      </c>
      <c r="B1073" s="40">
        <v>46079.825266203705</v>
      </c>
      <c r="C1073" s="36" t="s">
        <v>21242</v>
      </c>
      <c r="D1073" s="41" t="s">
        <v>19577</v>
      </c>
      <c r="E1073" s="36" t="s">
        <v>21550</v>
      </c>
      <c r="F1073" s="41" t="s">
        <v>16363</v>
      </c>
      <c r="G1073" s="36" t="s">
        <v>22419</v>
      </c>
      <c r="H1073" s="36" t="s">
        <v>19933</v>
      </c>
      <c r="I1073" s="36" t="s">
        <v>22007</v>
      </c>
      <c r="J1073" s="36" t="s">
        <v>22823</v>
      </c>
      <c r="K1073" s="36" t="s">
        <v>430</v>
      </c>
      <c r="L1073" s="36" t="s">
        <v>529</v>
      </c>
      <c r="M1073" s="36" t="s">
        <v>22000</v>
      </c>
      <c r="N1073" s="36"/>
      <c r="O1073" s="3"/>
    </row>
    <row r="1074">
      <c r="A1074" s="36" t="s">
        <v>22824</v>
      </c>
      <c r="B1074" s="40">
        <v>46079.89608796296</v>
      </c>
      <c r="C1074" s="36" t="s">
        <v>19576</v>
      </c>
      <c r="D1074" s="41" t="s">
        <v>19577</v>
      </c>
      <c r="E1074" s="36" t="s">
        <v>20580</v>
      </c>
      <c r="F1074" s="41" t="s">
        <v>16202</v>
      </c>
      <c r="G1074" s="36"/>
      <c r="H1074" s="36"/>
      <c r="I1074" s="36" t="s">
        <v>22825</v>
      </c>
      <c r="J1074" s="36" t="s">
        <v>22826</v>
      </c>
      <c r="K1074" s="36" t="s">
        <v>137</v>
      </c>
      <c r="L1074" s="36" t="s">
        <v>138</v>
      </c>
      <c r="M1074" s="36" t="s">
        <v>22758</v>
      </c>
      <c r="N1074" s="36"/>
      <c r="O1074" s="3"/>
    </row>
    <row r="1075">
      <c r="A1075" s="36" t="s">
        <v>22827</v>
      </c>
      <c r="B1075" s="40">
        <v>46079.90361111111</v>
      </c>
      <c r="C1075" s="36" t="s">
        <v>19576</v>
      </c>
      <c r="D1075" s="41" t="s">
        <v>19577</v>
      </c>
      <c r="E1075" s="36" t="s">
        <v>20580</v>
      </c>
      <c r="F1075" s="41" t="s">
        <v>16202</v>
      </c>
      <c r="G1075" s="36"/>
      <c r="H1075" s="36"/>
      <c r="I1075" s="36" t="s">
        <v>22825</v>
      </c>
      <c r="J1075" s="36" t="s">
        <v>22828</v>
      </c>
      <c r="K1075" s="36" t="s">
        <v>137</v>
      </c>
      <c r="L1075" s="36" t="s">
        <v>138</v>
      </c>
      <c r="M1075" s="36" t="s">
        <v>22758</v>
      </c>
      <c r="N1075" s="36"/>
      <c r="O1075" s="3"/>
    </row>
    <row r="1076">
      <c r="A1076" s="36" t="s">
        <v>22829</v>
      </c>
      <c r="B1076" s="40">
        <v>46079.948587962965</v>
      </c>
      <c r="C1076" s="36" t="s">
        <v>19576</v>
      </c>
      <c r="D1076" s="41" t="s">
        <v>19577</v>
      </c>
      <c r="E1076" s="36" t="s">
        <v>20580</v>
      </c>
      <c r="F1076" s="41" t="s">
        <v>16202</v>
      </c>
      <c r="G1076" s="36"/>
      <c r="H1076" s="36"/>
      <c r="I1076" s="36" t="s">
        <v>22825</v>
      </c>
      <c r="J1076" s="36" t="s">
        <v>22830</v>
      </c>
      <c r="K1076" s="36" t="s">
        <v>137</v>
      </c>
      <c r="L1076" s="36" t="s">
        <v>138</v>
      </c>
      <c r="M1076" s="36" t="s">
        <v>22758</v>
      </c>
      <c r="N1076" s="36"/>
      <c r="O1076" s="3"/>
    </row>
    <row r="1077">
      <c r="A1077" s="36" t="s">
        <v>22831</v>
      </c>
      <c r="B1077" s="40">
        <v>46080.25</v>
      </c>
      <c r="C1077" s="36" t="s">
        <v>19576</v>
      </c>
      <c r="D1077" s="41" t="s">
        <v>19577</v>
      </c>
      <c r="E1077" s="36" t="s">
        <v>20058</v>
      </c>
      <c r="F1077" s="41" t="s">
        <v>16239</v>
      </c>
      <c r="G1077" s="36"/>
      <c r="H1077" s="36"/>
      <c r="I1077" s="36" t="s">
        <v>20062</v>
      </c>
      <c r="J1077" s="36" t="s">
        <v>22832</v>
      </c>
      <c r="K1077" s="36" t="s">
        <v>188</v>
      </c>
      <c r="L1077" s="36" t="s">
        <v>189</v>
      </c>
      <c r="M1077" s="36" t="s">
        <v>20057</v>
      </c>
      <c r="N1077" s="36"/>
      <c r="O1077" s="3"/>
    </row>
    <row r="1078">
      <c r="A1078" s="36" t="s">
        <v>22833</v>
      </c>
      <c r="B1078" s="40">
        <v>46080.25</v>
      </c>
      <c r="C1078" s="36" t="s">
        <v>19576</v>
      </c>
      <c r="D1078" s="41" t="s">
        <v>19577</v>
      </c>
      <c r="E1078" s="36" t="s">
        <v>20366</v>
      </c>
      <c r="F1078" s="41" t="s">
        <v>16268</v>
      </c>
      <c r="G1078" s="36" t="s">
        <v>19715</v>
      </c>
      <c r="H1078" s="41" t="s">
        <v>19577</v>
      </c>
      <c r="I1078" s="36" t="s">
        <v>22798</v>
      </c>
      <c r="J1078" s="36" t="s">
        <v>22834</v>
      </c>
      <c r="K1078" s="36" t="s">
        <v>362</v>
      </c>
      <c r="L1078" s="36" t="s">
        <v>553</v>
      </c>
      <c r="M1078" s="36" t="s">
        <v>22722</v>
      </c>
      <c r="N1078" s="36"/>
      <c r="O1078" s="3"/>
    </row>
    <row r="1079">
      <c r="A1079" s="36" t="s">
        <v>22835</v>
      </c>
      <c r="B1079" s="40">
        <v>46080.25</v>
      </c>
      <c r="C1079" s="36" t="s">
        <v>19576</v>
      </c>
      <c r="D1079" s="41" t="s">
        <v>19577</v>
      </c>
      <c r="E1079" s="36" t="s">
        <v>20580</v>
      </c>
      <c r="F1079" s="41" t="s">
        <v>16202</v>
      </c>
      <c r="G1079" s="36"/>
      <c r="H1079" s="36"/>
      <c r="I1079" s="36" t="s">
        <v>22825</v>
      </c>
      <c r="J1079" s="36" t="s">
        <v>22836</v>
      </c>
      <c r="K1079" s="36" t="s">
        <v>137</v>
      </c>
      <c r="L1079" s="36" t="s">
        <v>138</v>
      </c>
      <c r="M1079" s="36" t="s">
        <v>22758</v>
      </c>
      <c r="N1079" s="36"/>
      <c r="O1079" s="3"/>
    </row>
    <row r="1080">
      <c r="A1080" s="36" t="s">
        <v>22837</v>
      </c>
      <c r="B1080" s="40">
        <v>46080.25120370371</v>
      </c>
      <c r="C1080" s="36" t="s">
        <v>19715</v>
      </c>
      <c r="D1080" s="41" t="s">
        <v>19577</v>
      </c>
      <c r="E1080" s="36" t="s">
        <v>14684</v>
      </c>
      <c r="F1080" s="41" t="s">
        <v>19577</v>
      </c>
      <c r="G1080" s="36" t="s">
        <v>257</v>
      </c>
      <c r="H1080" s="41" t="s">
        <v>16268</v>
      </c>
      <c r="I1080" s="36" t="s">
        <v>22838</v>
      </c>
      <c r="J1080" s="36" t="s">
        <v>22839</v>
      </c>
      <c r="K1080" s="36" t="s">
        <v>362</v>
      </c>
      <c r="L1080" s="36" t="s">
        <v>553</v>
      </c>
      <c r="M1080" s="36" t="s">
        <v>22722</v>
      </c>
      <c r="N1080" s="36"/>
      <c r="O1080" s="3"/>
    </row>
    <row r="1081">
      <c r="A1081" s="36" t="s">
        <v>22840</v>
      </c>
      <c r="B1081" s="40">
        <v>46080.25513888889</v>
      </c>
      <c r="C1081" s="36" t="s">
        <v>20713</v>
      </c>
      <c r="D1081" s="41" t="s">
        <v>19577</v>
      </c>
      <c r="E1081" s="36" t="s">
        <v>131</v>
      </c>
      <c r="F1081" s="41" t="s">
        <v>16202</v>
      </c>
      <c r="G1081" s="36" t="s">
        <v>22766</v>
      </c>
      <c r="H1081" s="41" t="s">
        <v>19577</v>
      </c>
      <c r="I1081" s="36" t="s">
        <v>22767</v>
      </c>
      <c r="J1081" s="36" t="s">
        <v>22841</v>
      </c>
      <c r="K1081" s="36" t="s">
        <v>137</v>
      </c>
      <c r="L1081" s="36" t="s">
        <v>138</v>
      </c>
      <c r="M1081" s="36" t="s">
        <v>22761</v>
      </c>
      <c r="N1081" s="36"/>
      <c r="O1081" s="3"/>
    </row>
    <row r="1082">
      <c r="A1082" s="36" t="s">
        <v>22842</v>
      </c>
      <c r="B1082" s="40">
        <v>46080.41473379629</v>
      </c>
      <c r="C1082" s="36" t="s">
        <v>19924</v>
      </c>
      <c r="D1082" s="41" t="s">
        <v>16306</v>
      </c>
      <c r="E1082" s="36" t="s">
        <v>22843</v>
      </c>
      <c r="F1082" s="41" t="s">
        <v>21870</v>
      </c>
      <c r="G1082" s="36" t="s">
        <v>22844</v>
      </c>
      <c r="H1082" s="36" t="s">
        <v>19926</v>
      </c>
      <c r="I1082" s="36" t="s">
        <v>22845</v>
      </c>
      <c r="J1082" s="36" t="s">
        <v>22846</v>
      </c>
      <c r="K1082" s="36" t="s">
        <v>386</v>
      </c>
      <c r="L1082" s="36" t="s">
        <v>584</v>
      </c>
      <c r="M1082" s="36" t="s">
        <v>22842</v>
      </c>
      <c r="N1082" s="36"/>
      <c r="O1082" s="3"/>
    </row>
    <row r="1083">
      <c r="A1083" s="36" t="s">
        <v>22847</v>
      </c>
      <c r="B1083" s="40">
        <v>46080.45671296296</v>
      </c>
      <c r="C1083" s="36" t="s">
        <v>21235</v>
      </c>
      <c r="D1083" s="41" t="s">
        <v>21236</v>
      </c>
      <c r="E1083" s="36" t="s">
        <v>19576</v>
      </c>
      <c r="F1083" s="41" t="s">
        <v>19577</v>
      </c>
      <c r="G1083" s="36"/>
      <c r="H1083" s="36"/>
      <c r="I1083" s="36" t="s">
        <v>22848</v>
      </c>
      <c r="J1083" s="36" t="s">
        <v>22849</v>
      </c>
      <c r="K1083" s="36" t="s">
        <v>445</v>
      </c>
      <c r="L1083" s="36" t="s">
        <v>446</v>
      </c>
      <c r="M1083" s="36" t="s">
        <v>22847</v>
      </c>
      <c r="N1083" s="36"/>
      <c r="O1083" s="3"/>
    </row>
    <row r="1084">
      <c r="A1084" s="36" t="s">
        <v>22850</v>
      </c>
      <c r="B1084" s="40">
        <v>46080.479745370365</v>
      </c>
      <c r="C1084" s="36" t="s">
        <v>21242</v>
      </c>
      <c r="D1084" s="41" t="s">
        <v>19577</v>
      </c>
      <c r="E1084" s="36" t="s">
        <v>21550</v>
      </c>
      <c r="F1084" s="41" t="s">
        <v>16363</v>
      </c>
      <c r="G1084" s="36" t="s">
        <v>22419</v>
      </c>
      <c r="H1084" s="36" t="s">
        <v>19933</v>
      </c>
      <c r="I1084" s="36" t="s">
        <v>22007</v>
      </c>
      <c r="J1084" s="36" t="s">
        <v>22851</v>
      </c>
      <c r="K1084" s="36" t="s">
        <v>430</v>
      </c>
      <c r="L1084" s="36" t="s">
        <v>529</v>
      </c>
      <c r="M1084" s="36" t="s">
        <v>22000</v>
      </c>
      <c r="N1084" s="36"/>
      <c r="O1084" s="3"/>
    </row>
    <row r="1085">
      <c r="A1085" s="36" t="s">
        <v>22852</v>
      </c>
      <c r="B1085" s="40">
        <v>46080.49431712963</v>
      </c>
      <c r="C1085" s="36" t="s">
        <v>21550</v>
      </c>
      <c r="D1085" s="41" t="s">
        <v>16363</v>
      </c>
      <c r="E1085" s="36" t="s">
        <v>21242</v>
      </c>
      <c r="F1085" s="41" t="s">
        <v>19577</v>
      </c>
      <c r="G1085" s="36" t="s">
        <v>22419</v>
      </c>
      <c r="H1085" s="36" t="s">
        <v>19933</v>
      </c>
      <c r="I1085" s="36" t="s">
        <v>22007</v>
      </c>
      <c r="J1085" s="36" t="s">
        <v>22853</v>
      </c>
      <c r="K1085" s="36" t="s">
        <v>430</v>
      </c>
      <c r="L1085" s="36" t="s">
        <v>529</v>
      </c>
      <c r="M1085" s="36" t="s">
        <v>22000</v>
      </c>
      <c r="N1085" s="36"/>
      <c r="O1085" s="3"/>
    </row>
    <row r="1086">
      <c r="A1086" s="36" t="s">
        <v>22854</v>
      </c>
      <c r="B1086" s="40">
        <v>46080.498252314814</v>
      </c>
      <c r="C1086" s="36" t="s">
        <v>20366</v>
      </c>
      <c r="D1086" s="41" t="s">
        <v>16268</v>
      </c>
      <c r="E1086" s="36" t="s">
        <v>19576</v>
      </c>
      <c r="F1086" s="41" t="s">
        <v>19577</v>
      </c>
      <c r="G1086" s="36" t="s">
        <v>22855</v>
      </c>
      <c r="H1086" s="36" t="s">
        <v>20375</v>
      </c>
      <c r="I1086" s="36" t="s">
        <v>22798</v>
      </c>
      <c r="J1086" s="36" t="s">
        <v>22856</v>
      </c>
      <c r="K1086" s="36" t="s">
        <v>362</v>
      </c>
      <c r="L1086" s="36" t="s">
        <v>553</v>
      </c>
      <c r="M1086" s="36" t="s">
        <v>22722</v>
      </c>
      <c r="N1086" s="36"/>
      <c r="O1086" s="3"/>
    </row>
    <row r="1087">
      <c r="A1087" s="36" t="s">
        <v>22857</v>
      </c>
      <c r="B1087" s="40">
        <v>46080.51658564815</v>
      </c>
      <c r="C1087" s="36" t="s">
        <v>21235</v>
      </c>
      <c r="D1087" s="41" t="s">
        <v>21236</v>
      </c>
      <c r="E1087" s="36" t="s">
        <v>22858</v>
      </c>
      <c r="F1087" s="36" t="s">
        <v>21278</v>
      </c>
      <c r="G1087" s="36" t="s">
        <v>22859</v>
      </c>
      <c r="H1087" s="36" t="s">
        <v>21278</v>
      </c>
      <c r="I1087" s="36" t="s">
        <v>15380</v>
      </c>
      <c r="J1087" s="36" t="s">
        <v>22860</v>
      </c>
      <c r="K1087" s="36" t="s">
        <v>445</v>
      </c>
      <c r="L1087" s="36" t="s">
        <v>446</v>
      </c>
      <c r="M1087" s="36" t="s">
        <v>22857</v>
      </c>
      <c r="N1087" s="36"/>
      <c r="O1087" s="3"/>
    </row>
    <row r="1088">
      <c r="A1088" s="36" t="s">
        <v>22861</v>
      </c>
      <c r="B1088" s="40">
        <v>46080.53710648148</v>
      </c>
      <c r="C1088" s="36" t="s">
        <v>21242</v>
      </c>
      <c r="D1088" s="41" t="s">
        <v>19577</v>
      </c>
      <c r="E1088" s="36" t="s">
        <v>21550</v>
      </c>
      <c r="F1088" s="41" t="s">
        <v>16363</v>
      </c>
      <c r="G1088" s="36" t="s">
        <v>22419</v>
      </c>
      <c r="H1088" s="36" t="s">
        <v>19933</v>
      </c>
      <c r="I1088" s="36" t="s">
        <v>22007</v>
      </c>
      <c r="J1088" s="36" t="s">
        <v>22862</v>
      </c>
      <c r="K1088" s="36" t="s">
        <v>430</v>
      </c>
      <c r="L1088" s="36" t="s">
        <v>529</v>
      </c>
      <c r="M1088" s="36" t="s">
        <v>22000</v>
      </c>
      <c r="N1088" s="36"/>
      <c r="O1088" s="3"/>
    </row>
    <row r="1089">
      <c r="A1089" s="36" t="s">
        <v>22863</v>
      </c>
      <c r="B1089" s="40">
        <v>46080.61651620371</v>
      </c>
      <c r="C1089" s="36" t="s">
        <v>21242</v>
      </c>
      <c r="D1089" s="41" t="s">
        <v>19577</v>
      </c>
      <c r="E1089" s="36" t="s">
        <v>21550</v>
      </c>
      <c r="F1089" s="41" t="s">
        <v>16363</v>
      </c>
      <c r="G1089" s="36" t="s">
        <v>22419</v>
      </c>
      <c r="H1089" s="36" t="s">
        <v>19933</v>
      </c>
      <c r="I1089" s="36" t="s">
        <v>22007</v>
      </c>
      <c r="J1089" s="36" t="s">
        <v>22864</v>
      </c>
      <c r="K1089" s="36" t="s">
        <v>430</v>
      </c>
      <c r="L1089" s="36" t="s">
        <v>529</v>
      </c>
      <c r="M1089" s="36" t="s">
        <v>22000</v>
      </c>
      <c r="N1089" s="36"/>
      <c r="O1089" s="3"/>
    </row>
    <row r="1090">
      <c r="A1090" s="36" t="s">
        <v>22865</v>
      </c>
      <c r="B1090" s="40">
        <v>46080.6381712963</v>
      </c>
      <c r="C1090" s="36" t="s">
        <v>21550</v>
      </c>
      <c r="D1090" s="41" t="s">
        <v>16363</v>
      </c>
      <c r="E1090" s="36" t="s">
        <v>21242</v>
      </c>
      <c r="F1090" s="41" t="s">
        <v>19577</v>
      </c>
      <c r="G1090" s="36" t="s">
        <v>22419</v>
      </c>
      <c r="H1090" s="36" t="s">
        <v>19933</v>
      </c>
      <c r="I1090" s="36" t="s">
        <v>22007</v>
      </c>
      <c r="J1090" s="36" t="s">
        <v>22866</v>
      </c>
      <c r="K1090" s="36" t="s">
        <v>430</v>
      </c>
      <c r="L1090" s="36" t="s">
        <v>529</v>
      </c>
      <c r="M1090" s="36" t="s">
        <v>22000</v>
      </c>
      <c r="N1090" s="36"/>
      <c r="O1090" s="3"/>
    </row>
    <row r="1091">
      <c r="A1091" s="36" t="s">
        <v>22867</v>
      </c>
      <c r="B1091" s="40">
        <v>46080.658055555556</v>
      </c>
      <c r="C1091" s="36" t="s">
        <v>19576</v>
      </c>
      <c r="D1091" s="41" t="s">
        <v>19577</v>
      </c>
      <c r="E1091" s="36" t="s">
        <v>20366</v>
      </c>
      <c r="F1091" s="41" t="s">
        <v>16268</v>
      </c>
      <c r="G1091" s="36" t="s">
        <v>22855</v>
      </c>
      <c r="H1091" s="36" t="s">
        <v>20375</v>
      </c>
      <c r="I1091" s="36" t="s">
        <v>22798</v>
      </c>
      <c r="J1091" s="36" t="s">
        <v>22868</v>
      </c>
      <c r="K1091" s="36" t="s">
        <v>362</v>
      </c>
      <c r="L1091" s="36" t="s">
        <v>553</v>
      </c>
      <c r="M1091" s="36" t="s">
        <v>22722</v>
      </c>
      <c r="N1091" s="36"/>
      <c r="O1091" s="3"/>
    </row>
    <row r="1092">
      <c r="A1092" s="36" t="s">
        <v>22869</v>
      </c>
      <c r="B1092" s="40">
        <v>46080.66888888889</v>
      </c>
      <c r="C1092" s="36" t="s">
        <v>19576</v>
      </c>
      <c r="D1092" s="41" t="s">
        <v>19577</v>
      </c>
      <c r="E1092" s="36" t="s">
        <v>22719</v>
      </c>
      <c r="F1092" s="41" t="s">
        <v>16268</v>
      </c>
      <c r="G1092" s="36" t="s">
        <v>19715</v>
      </c>
      <c r="H1092" s="41" t="s">
        <v>19577</v>
      </c>
      <c r="I1092" s="36" t="s">
        <v>22870</v>
      </c>
      <c r="J1092" s="36" t="s">
        <v>22871</v>
      </c>
      <c r="K1092" s="36" t="s">
        <v>362</v>
      </c>
      <c r="L1092" s="36" t="s">
        <v>553</v>
      </c>
      <c r="M1092" s="36" t="s">
        <v>22718</v>
      </c>
      <c r="N1092" s="36"/>
      <c r="O1092" s="3"/>
    </row>
    <row r="1093">
      <c r="A1093" s="36" t="s">
        <v>22872</v>
      </c>
      <c r="B1093" s="40">
        <v>46080.66929398148</v>
      </c>
      <c r="C1093" s="36" t="s">
        <v>19715</v>
      </c>
      <c r="D1093" s="41" t="s">
        <v>19577</v>
      </c>
      <c r="E1093" s="36" t="s">
        <v>14684</v>
      </c>
      <c r="F1093" s="41" t="s">
        <v>19577</v>
      </c>
      <c r="G1093" s="36" t="s">
        <v>22873</v>
      </c>
      <c r="H1093" s="41" t="s">
        <v>16268</v>
      </c>
      <c r="I1093" s="36" t="s">
        <v>22874</v>
      </c>
      <c r="J1093" s="36" t="s">
        <v>22875</v>
      </c>
      <c r="K1093" s="36" t="s">
        <v>362</v>
      </c>
      <c r="L1093" s="36" t="s">
        <v>553</v>
      </c>
      <c r="M1093" s="36" t="s">
        <v>22718</v>
      </c>
      <c r="N1093" s="36"/>
      <c r="O1093" s="3"/>
    </row>
    <row r="1094">
      <c r="A1094" s="36" t="s">
        <v>22876</v>
      </c>
      <c r="B1094" s="40">
        <v>46080.662997685184</v>
      </c>
      <c r="C1094" s="36" t="s">
        <v>19576</v>
      </c>
      <c r="D1094" s="41" t="s">
        <v>19577</v>
      </c>
      <c r="E1094" s="36" t="s">
        <v>20366</v>
      </c>
      <c r="F1094" s="41" t="s">
        <v>16268</v>
      </c>
      <c r="G1094" s="36" t="s">
        <v>22855</v>
      </c>
      <c r="H1094" s="36" t="s">
        <v>20375</v>
      </c>
      <c r="I1094" s="36" t="s">
        <v>22798</v>
      </c>
      <c r="J1094" s="36" t="s">
        <v>22877</v>
      </c>
      <c r="K1094" s="36" t="s">
        <v>362</v>
      </c>
      <c r="L1094" s="36" t="s">
        <v>553</v>
      </c>
      <c r="M1094" s="36" t="s">
        <v>22722</v>
      </c>
      <c r="N1094" s="36"/>
      <c r="O1094" s="3"/>
    </row>
    <row r="1095">
      <c r="A1095" s="36" t="s">
        <v>22878</v>
      </c>
      <c r="B1095" s="40">
        <v>46080.67277777778</v>
      </c>
      <c r="C1095" s="36" t="s">
        <v>19576</v>
      </c>
      <c r="D1095" s="41" t="s">
        <v>19577</v>
      </c>
      <c r="E1095" s="36" t="s">
        <v>22726</v>
      </c>
      <c r="F1095" s="41" t="s">
        <v>16451</v>
      </c>
      <c r="G1095" s="36"/>
      <c r="H1095" s="36"/>
      <c r="I1095" s="36" t="s">
        <v>22879</v>
      </c>
      <c r="J1095" s="36" t="s">
        <v>22880</v>
      </c>
      <c r="K1095" s="36" t="s">
        <v>392</v>
      </c>
      <c r="L1095" s="36" t="s">
        <v>700</v>
      </c>
      <c r="M1095" s="36" t="s">
        <v>22725</v>
      </c>
      <c r="N1095" s="36"/>
      <c r="O1095" s="3"/>
    </row>
    <row r="1096">
      <c r="A1096" s="36" t="s">
        <v>22881</v>
      </c>
      <c r="B1096" s="40">
        <v>46080.693298611106</v>
      </c>
      <c r="C1096" s="36" t="s">
        <v>21242</v>
      </c>
      <c r="D1096" s="41" t="s">
        <v>19577</v>
      </c>
      <c r="E1096" s="36" t="s">
        <v>21550</v>
      </c>
      <c r="F1096" s="41" t="s">
        <v>16363</v>
      </c>
      <c r="G1096" s="36" t="s">
        <v>22419</v>
      </c>
      <c r="H1096" s="36" t="s">
        <v>19933</v>
      </c>
      <c r="I1096" s="36" t="s">
        <v>22007</v>
      </c>
      <c r="J1096" s="36" t="s">
        <v>22882</v>
      </c>
      <c r="K1096" s="36" t="s">
        <v>430</v>
      </c>
      <c r="L1096" s="36" t="s">
        <v>529</v>
      </c>
      <c r="M1096" s="36" t="s">
        <v>22000</v>
      </c>
      <c r="N1096" s="36"/>
      <c r="O1096" s="3"/>
    </row>
    <row r="1097">
      <c r="A1097" s="36" t="s">
        <v>22883</v>
      </c>
      <c r="B1097" s="40">
        <v>46080.69534722222</v>
      </c>
      <c r="C1097" s="36" t="s">
        <v>19576</v>
      </c>
      <c r="D1097" s="41" t="s">
        <v>19577</v>
      </c>
      <c r="E1097" s="36" t="s">
        <v>22726</v>
      </c>
      <c r="F1097" s="41" t="s">
        <v>16451</v>
      </c>
      <c r="G1097" s="36"/>
      <c r="H1097" s="36"/>
      <c r="I1097" s="36" t="s">
        <v>22879</v>
      </c>
      <c r="J1097" s="36" t="s">
        <v>22884</v>
      </c>
      <c r="K1097" s="36" t="s">
        <v>392</v>
      </c>
      <c r="L1097" s="36" t="s">
        <v>700</v>
      </c>
      <c r="M1097" s="36" t="s">
        <v>22725</v>
      </c>
      <c r="N1097" s="36"/>
      <c r="O1097" s="3"/>
    </row>
    <row r="1098">
      <c r="A1098" s="36" t="s">
        <v>22885</v>
      </c>
      <c r="B1098" s="40">
        <v>46080.71328703704</v>
      </c>
      <c r="C1098" s="36" t="s">
        <v>21550</v>
      </c>
      <c r="D1098" s="41" t="s">
        <v>16363</v>
      </c>
      <c r="E1098" s="36" t="s">
        <v>21242</v>
      </c>
      <c r="F1098" s="41" t="s">
        <v>19577</v>
      </c>
      <c r="G1098" s="36" t="s">
        <v>22419</v>
      </c>
      <c r="H1098" s="36" t="s">
        <v>19933</v>
      </c>
      <c r="I1098" s="36" t="s">
        <v>22007</v>
      </c>
      <c r="J1098" s="36" t="s">
        <v>22886</v>
      </c>
      <c r="K1098" s="36" t="s">
        <v>430</v>
      </c>
      <c r="L1098" s="36" t="s">
        <v>529</v>
      </c>
      <c r="M1098" s="36" t="s">
        <v>22000</v>
      </c>
      <c r="N1098" s="36"/>
      <c r="O1098" s="3"/>
    </row>
    <row r="1099">
      <c r="A1099" s="36" t="s">
        <v>22887</v>
      </c>
      <c r="B1099" s="40">
        <v>46082.38549768519</v>
      </c>
      <c r="C1099" s="36" t="s">
        <v>19615</v>
      </c>
      <c r="D1099" s="41" t="s">
        <v>19577</v>
      </c>
      <c r="E1099" s="36" t="s">
        <v>21837</v>
      </c>
      <c r="F1099" s="36" t="s">
        <v>21809</v>
      </c>
      <c r="G1099" s="36"/>
      <c r="H1099" s="36"/>
      <c r="I1099" s="36" t="s">
        <v>21838</v>
      </c>
      <c r="J1099" s="36" t="s">
        <v>22888</v>
      </c>
      <c r="K1099" s="36" t="s">
        <v>439</v>
      </c>
      <c r="L1099" s="36" t="s">
        <v>440</v>
      </c>
      <c r="M1099" s="36" t="s">
        <v>22887</v>
      </c>
      <c r="N1099" s="36"/>
      <c r="O1099" s="3"/>
    </row>
    <row r="1100">
      <c r="A1100" s="36" t="s">
        <v>22889</v>
      </c>
      <c r="B1100" s="40">
        <v>46082.38548611111</v>
      </c>
      <c r="C1100" s="36" t="s">
        <v>19615</v>
      </c>
      <c r="D1100" s="41" t="s">
        <v>19577</v>
      </c>
      <c r="E1100" s="36" t="s">
        <v>20420</v>
      </c>
      <c r="F1100" s="36" t="s">
        <v>20375</v>
      </c>
      <c r="G1100" s="36"/>
      <c r="H1100" s="36"/>
      <c r="I1100" s="36" t="s">
        <v>20421</v>
      </c>
      <c r="J1100" s="36" t="s">
        <v>22890</v>
      </c>
      <c r="K1100" s="36" t="s">
        <v>362</v>
      </c>
      <c r="L1100" s="36" t="s">
        <v>553</v>
      </c>
      <c r="M1100" s="36" t="s">
        <v>22889</v>
      </c>
      <c r="N1100" s="36"/>
      <c r="O1100" s="3"/>
    </row>
    <row r="1101">
      <c r="A1101" s="36" t="s">
        <v>22891</v>
      </c>
      <c r="B1101" s="40">
        <v>46082.38548611111</v>
      </c>
      <c r="C1101" s="36" t="s">
        <v>19615</v>
      </c>
      <c r="D1101" s="41" t="s">
        <v>19577</v>
      </c>
      <c r="E1101" s="36" t="s">
        <v>21295</v>
      </c>
      <c r="F1101" s="36" t="s">
        <v>21244</v>
      </c>
      <c r="G1101" s="36"/>
      <c r="H1101" s="36"/>
      <c r="I1101" s="36" t="s">
        <v>21296</v>
      </c>
      <c r="J1101" s="36" t="s">
        <v>22892</v>
      </c>
      <c r="K1101" s="36" t="s">
        <v>445</v>
      </c>
      <c r="L1101" s="36" t="s">
        <v>446</v>
      </c>
      <c r="M1101" s="36" t="s">
        <v>22891</v>
      </c>
      <c r="N1101" s="36"/>
      <c r="O1101" s="3"/>
    </row>
    <row r="1102">
      <c r="A1102" s="36" t="s">
        <v>22893</v>
      </c>
      <c r="B1102" s="40">
        <v>46082.6565625</v>
      </c>
      <c r="C1102" s="36" t="s">
        <v>22843</v>
      </c>
      <c r="D1102" s="41" t="s">
        <v>21870</v>
      </c>
      <c r="E1102" s="36" t="s">
        <v>19924</v>
      </c>
      <c r="F1102" s="41" t="s">
        <v>16306</v>
      </c>
      <c r="G1102" s="36" t="s">
        <v>22844</v>
      </c>
      <c r="H1102" s="36" t="s">
        <v>19926</v>
      </c>
      <c r="I1102" s="36" t="s">
        <v>22894</v>
      </c>
      <c r="J1102" s="36" t="s">
        <v>22895</v>
      </c>
      <c r="K1102" s="36" t="s">
        <v>386</v>
      </c>
      <c r="L1102" s="36" t="s">
        <v>584</v>
      </c>
      <c r="M1102" s="36" t="s">
        <v>22842</v>
      </c>
      <c r="N1102" s="36"/>
      <c r="O1102" s="3"/>
    </row>
    <row r="1103">
      <c r="A1103" s="36" t="s">
        <v>22896</v>
      </c>
      <c r="B1103" s="40">
        <v>46083.25</v>
      </c>
      <c r="C1103" s="36" t="s">
        <v>19576</v>
      </c>
      <c r="D1103" s="41" t="s">
        <v>19577</v>
      </c>
      <c r="E1103" s="36" t="s">
        <v>20366</v>
      </c>
      <c r="F1103" s="41" t="s">
        <v>16268</v>
      </c>
      <c r="G1103" s="36" t="s">
        <v>22855</v>
      </c>
      <c r="H1103" s="36" t="s">
        <v>20375</v>
      </c>
      <c r="I1103" s="36" t="s">
        <v>22798</v>
      </c>
      <c r="J1103" s="36" t="s">
        <v>22897</v>
      </c>
      <c r="K1103" s="36" t="s">
        <v>362</v>
      </c>
      <c r="L1103" s="36" t="s">
        <v>553</v>
      </c>
      <c r="M1103" s="36" t="s">
        <v>22722</v>
      </c>
      <c r="N1103" s="36"/>
      <c r="O1103" s="3"/>
    </row>
    <row r="1104">
      <c r="A1104" s="36" t="s">
        <v>22898</v>
      </c>
      <c r="B1104" s="40">
        <v>46082.83305555556</v>
      </c>
      <c r="C1104" s="36" t="s">
        <v>19576</v>
      </c>
      <c r="D1104" s="41" t="s">
        <v>19577</v>
      </c>
      <c r="E1104" s="36" t="s">
        <v>22726</v>
      </c>
      <c r="F1104" s="41" t="s">
        <v>16451</v>
      </c>
      <c r="G1104" s="36"/>
      <c r="H1104" s="36"/>
      <c r="I1104" s="36" t="s">
        <v>22879</v>
      </c>
      <c r="J1104" s="36" t="s">
        <v>22899</v>
      </c>
      <c r="K1104" s="36" t="s">
        <v>392</v>
      </c>
      <c r="L1104" s="36" t="s">
        <v>700</v>
      </c>
      <c r="M1104" s="36" t="s">
        <v>22725</v>
      </c>
      <c r="N1104" s="36"/>
      <c r="O1104" s="3"/>
    </row>
    <row r="1105">
      <c r="A1105" s="36" t="s">
        <v>22900</v>
      </c>
      <c r="B1105" s="40">
        <v>46082.83893518518</v>
      </c>
      <c r="C1105" s="36" t="s">
        <v>19576</v>
      </c>
      <c r="D1105" s="41" t="s">
        <v>19577</v>
      </c>
      <c r="E1105" s="36" t="s">
        <v>19853</v>
      </c>
      <c r="F1105" s="41" t="s">
        <v>16222</v>
      </c>
      <c r="G1105" s="36" t="s">
        <v>22290</v>
      </c>
      <c r="H1105" s="41" t="s">
        <v>16222</v>
      </c>
      <c r="I1105" s="36" t="s">
        <v>22573</v>
      </c>
      <c r="J1105" s="36" t="s">
        <v>22901</v>
      </c>
      <c r="K1105" s="36" t="s">
        <v>439</v>
      </c>
      <c r="L1105" s="36" t="s">
        <v>440</v>
      </c>
      <c r="M1105" s="36" t="s">
        <v>22568</v>
      </c>
      <c r="N1105" s="36"/>
      <c r="O1105" s="3"/>
    </row>
    <row r="1106">
      <c r="A1106" s="36" t="s">
        <v>22902</v>
      </c>
      <c r="B1106" s="40">
        <v>46083.30378472222</v>
      </c>
      <c r="C1106" s="36" t="s">
        <v>20366</v>
      </c>
      <c r="D1106" s="41" t="s">
        <v>16268</v>
      </c>
      <c r="E1106" s="36" t="s">
        <v>22903</v>
      </c>
      <c r="F1106" s="36" t="s">
        <v>20375</v>
      </c>
      <c r="G1106" s="36"/>
      <c r="H1106" s="36"/>
      <c r="I1106" s="36" t="s">
        <v>14585</v>
      </c>
      <c r="J1106" s="36" t="s">
        <v>22904</v>
      </c>
      <c r="K1106" s="36" t="s">
        <v>362</v>
      </c>
      <c r="L1106" s="36" t="s">
        <v>553</v>
      </c>
      <c r="M1106" s="36" t="s">
        <v>22902</v>
      </c>
      <c r="N1106" s="36"/>
      <c r="O1106" s="3"/>
    </row>
    <row r="1107">
      <c r="A1107" s="36" t="s">
        <v>22905</v>
      </c>
      <c r="B1107" s="40">
        <v>46083.29115740741</v>
      </c>
      <c r="C1107" s="36" t="s">
        <v>20580</v>
      </c>
      <c r="D1107" s="41" t="s">
        <v>16202</v>
      </c>
      <c r="E1107" s="36" t="s">
        <v>22762</v>
      </c>
      <c r="F1107" s="41" t="s">
        <v>19577</v>
      </c>
      <c r="G1107" s="36"/>
      <c r="H1107" s="36"/>
      <c r="I1107" s="36" t="s">
        <v>22763</v>
      </c>
      <c r="J1107" s="36" t="s">
        <v>22906</v>
      </c>
      <c r="K1107" s="36" t="s">
        <v>137</v>
      </c>
      <c r="L1107" s="36" t="s">
        <v>138</v>
      </c>
      <c r="M1107" s="36" t="s">
        <v>22761</v>
      </c>
      <c r="N1107" s="36"/>
      <c r="O1107" s="3"/>
    </row>
    <row r="1108">
      <c r="A1108" s="36" t="s">
        <v>22907</v>
      </c>
      <c r="B1108" s="40">
        <v>46083.29173611111</v>
      </c>
      <c r="C1108" s="36" t="s">
        <v>19715</v>
      </c>
      <c r="D1108" s="41" t="s">
        <v>19577</v>
      </c>
      <c r="E1108" s="36" t="s">
        <v>131</v>
      </c>
      <c r="F1108" s="41" t="s">
        <v>16202</v>
      </c>
      <c r="G1108" s="36" t="s">
        <v>22766</v>
      </c>
      <c r="H1108" s="41" t="s">
        <v>19577</v>
      </c>
      <c r="I1108" s="36" t="s">
        <v>22767</v>
      </c>
      <c r="J1108" s="36" t="s">
        <v>22908</v>
      </c>
      <c r="K1108" s="36" t="s">
        <v>137</v>
      </c>
      <c r="L1108" s="36" t="s">
        <v>138</v>
      </c>
      <c r="M1108" s="36" t="s">
        <v>22761</v>
      </c>
      <c r="N1108" s="36"/>
      <c r="O1108" s="3"/>
    </row>
    <row r="1109">
      <c r="A1109" s="36" t="s">
        <v>22909</v>
      </c>
      <c r="B1109" s="40">
        <v>46083.29454861111</v>
      </c>
      <c r="C1109" s="36" t="s">
        <v>20373</v>
      </c>
      <c r="D1109" s="41" t="s">
        <v>19577</v>
      </c>
      <c r="E1109" s="36" t="s">
        <v>19715</v>
      </c>
      <c r="F1109" s="41" t="s">
        <v>19577</v>
      </c>
      <c r="G1109" s="36" t="s">
        <v>22910</v>
      </c>
      <c r="H1109" s="36" t="s">
        <v>20653</v>
      </c>
      <c r="I1109" s="36" t="s">
        <v>22767</v>
      </c>
      <c r="J1109" s="36" t="s">
        <v>22911</v>
      </c>
      <c r="K1109" s="36" t="s">
        <v>137</v>
      </c>
      <c r="L1109" s="36" t="s">
        <v>138</v>
      </c>
      <c r="M1109" s="36" t="s">
        <v>22761</v>
      </c>
      <c r="N1109" s="36"/>
      <c r="O1109" s="3"/>
    </row>
    <row r="1110">
      <c r="A1110" s="36" t="s">
        <v>22912</v>
      </c>
      <c r="B1110" s="40">
        <v>46083.340046296296</v>
      </c>
      <c r="C1110" s="36" t="s">
        <v>20580</v>
      </c>
      <c r="D1110" s="41" t="s">
        <v>16202</v>
      </c>
      <c r="E1110" s="36" t="s">
        <v>20713</v>
      </c>
      <c r="F1110" s="41" t="s">
        <v>19577</v>
      </c>
      <c r="G1110" s="36" t="s">
        <v>22770</v>
      </c>
      <c r="H1110" s="41" t="s">
        <v>19577</v>
      </c>
      <c r="I1110" s="36" t="s">
        <v>22913</v>
      </c>
      <c r="J1110" s="36" t="s">
        <v>22914</v>
      </c>
      <c r="K1110" s="36" t="s">
        <v>137</v>
      </c>
      <c r="L1110" s="36" t="s">
        <v>138</v>
      </c>
      <c r="M1110" s="36" t="s">
        <v>22761</v>
      </c>
      <c r="N1110" s="36"/>
      <c r="O1110" s="3"/>
    </row>
    <row r="1111">
      <c r="A1111" s="36" t="s">
        <v>22915</v>
      </c>
      <c r="B1111" s="40">
        <v>46083.34040509259</v>
      </c>
      <c r="C1111" s="36" t="s">
        <v>19715</v>
      </c>
      <c r="D1111" s="41" t="s">
        <v>19577</v>
      </c>
      <c r="E1111" s="36" t="s">
        <v>131</v>
      </c>
      <c r="F1111" s="41" t="s">
        <v>16202</v>
      </c>
      <c r="G1111" s="36" t="s">
        <v>22916</v>
      </c>
      <c r="H1111" s="41" t="s">
        <v>19577</v>
      </c>
      <c r="I1111" s="36" t="s">
        <v>22917</v>
      </c>
      <c r="J1111" s="36" t="s">
        <v>22918</v>
      </c>
      <c r="K1111" s="36" t="s">
        <v>137</v>
      </c>
      <c r="L1111" s="36" t="s">
        <v>138</v>
      </c>
      <c r="M1111" s="36" t="s">
        <v>22761</v>
      </c>
      <c r="N1111" s="36"/>
      <c r="O1111" s="3"/>
    </row>
    <row r="1112">
      <c r="A1112" s="36" t="s">
        <v>22919</v>
      </c>
      <c r="B1112" s="40">
        <v>46083.34144675926</v>
      </c>
      <c r="C1112" s="36" t="s">
        <v>20756</v>
      </c>
      <c r="D1112" s="41" t="s">
        <v>19577</v>
      </c>
      <c r="E1112" s="36" t="s">
        <v>19715</v>
      </c>
      <c r="F1112" s="41" t="s">
        <v>19577</v>
      </c>
      <c r="G1112" s="36" t="s">
        <v>22920</v>
      </c>
      <c r="H1112" s="36" t="s">
        <v>20653</v>
      </c>
      <c r="I1112" s="36" t="s">
        <v>22917</v>
      </c>
      <c r="J1112" s="36" t="s">
        <v>22921</v>
      </c>
      <c r="K1112" s="36" t="s">
        <v>137</v>
      </c>
      <c r="L1112" s="36" t="s">
        <v>138</v>
      </c>
      <c r="M1112" s="36" t="s">
        <v>22761</v>
      </c>
      <c r="N1112" s="36"/>
      <c r="O1112" s="3"/>
    </row>
    <row r="1113">
      <c r="A1113" s="36" t="s">
        <v>22922</v>
      </c>
      <c r="B1113" s="40">
        <v>46083.342997685184</v>
      </c>
      <c r="C1113" s="36" t="s">
        <v>20580</v>
      </c>
      <c r="D1113" s="41" t="s">
        <v>16202</v>
      </c>
      <c r="E1113" s="36" t="s">
        <v>20848</v>
      </c>
      <c r="F1113" s="41" t="s">
        <v>19577</v>
      </c>
      <c r="G1113" s="36" t="s">
        <v>22923</v>
      </c>
      <c r="H1113" s="41" t="s">
        <v>19577</v>
      </c>
      <c r="I1113" s="36" t="s">
        <v>22924</v>
      </c>
      <c r="J1113" s="36" t="s">
        <v>22925</v>
      </c>
      <c r="K1113" s="36" t="s">
        <v>137</v>
      </c>
      <c r="L1113" s="36" t="s">
        <v>138</v>
      </c>
      <c r="M1113" s="36" t="s">
        <v>22761</v>
      </c>
      <c r="N1113" s="36"/>
      <c r="O1113" s="3"/>
    </row>
    <row r="1114">
      <c r="A1114" s="36" t="s">
        <v>22926</v>
      </c>
      <c r="B1114" s="40">
        <v>46083.34434027778</v>
      </c>
      <c r="C1114" s="36" t="s">
        <v>20756</v>
      </c>
      <c r="D1114" s="41" t="s">
        <v>19577</v>
      </c>
      <c r="E1114" s="36" t="s">
        <v>20580</v>
      </c>
      <c r="F1114" s="41" t="s">
        <v>16202</v>
      </c>
      <c r="G1114" s="36" t="s">
        <v>22927</v>
      </c>
      <c r="H1114" s="41" t="s">
        <v>19577</v>
      </c>
      <c r="I1114" s="36" t="s">
        <v>22917</v>
      </c>
      <c r="J1114" s="36" t="s">
        <v>22928</v>
      </c>
      <c r="K1114" s="36" t="s">
        <v>137</v>
      </c>
      <c r="L1114" s="36" t="s">
        <v>138</v>
      </c>
      <c r="M1114" s="36" t="s">
        <v>22761</v>
      </c>
      <c r="N1114" s="36"/>
      <c r="O1114" s="3"/>
    </row>
    <row r="1115">
      <c r="A1115" s="36" t="s">
        <v>22929</v>
      </c>
      <c r="B1115" s="40">
        <v>46083.402395833335</v>
      </c>
      <c r="C1115" s="36" t="s">
        <v>20065</v>
      </c>
      <c r="D1115" s="41" t="s">
        <v>16380</v>
      </c>
      <c r="E1115" s="36" t="s">
        <v>19576</v>
      </c>
      <c r="F1115" s="41" t="s">
        <v>19577</v>
      </c>
      <c r="G1115" s="36"/>
      <c r="H1115" s="36"/>
      <c r="I1115" s="36" t="s">
        <v>22425</v>
      </c>
      <c r="J1115" s="36" t="s">
        <v>22930</v>
      </c>
      <c r="K1115" s="36" t="s">
        <v>395</v>
      </c>
      <c r="L1115" s="36" t="s">
        <v>690</v>
      </c>
      <c r="M1115" s="36" t="s">
        <v>22424</v>
      </c>
      <c r="N1115" s="36"/>
      <c r="O1115" s="3"/>
    </row>
    <row r="1116">
      <c r="A1116" s="36" t="s">
        <v>22931</v>
      </c>
      <c r="B1116" s="40">
        <v>46083.48747685185</v>
      </c>
      <c r="C1116" s="36" t="s">
        <v>19576</v>
      </c>
      <c r="D1116" s="41" t="s">
        <v>19577</v>
      </c>
      <c r="E1116" s="36" t="s">
        <v>20065</v>
      </c>
      <c r="F1116" s="41" t="s">
        <v>16380</v>
      </c>
      <c r="G1116" s="36"/>
      <c r="H1116" s="36"/>
      <c r="I1116" s="36" t="s">
        <v>22428</v>
      </c>
      <c r="J1116" s="36" t="s">
        <v>22932</v>
      </c>
      <c r="K1116" s="36" t="s">
        <v>395</v>
      </c>
      <c r="L1116" s="36" t="s">
        <v>690</v>
      </c>
      <c r="M1116" s="36" t="s">
        <v>22424</v>
      </c>
      <c r="N1116" s="36"/>
      <c r="O1116" s="3"/>
    </row>
    <row r="1117">
      <c r="A1117" s="36" t="s">
        <v>22933</v>
      </c>
      <c r="B1117" s="40">
        <v>46083.44554398148</v>
      </c>
      <c r="C1117" s="36" t="s">
        <v>19576</v>
      </c>
      <c r="D1117" s="41" t="s">
        <v>19577</v>
      </c>
      <c r="E1117" s="36" t="s">
        <v>20366</v>
      </c>
      <c r="F1117" s="41" t="s">
        <v>16268</v>
      </c>
      <c r="G1117" s="36"/>
      <c r="H1117" s="36"/>
      <c r="I1117" s="36" t="s">
        <v>21926</v>
      </c>
      <c r="J1117" s="36" t="s">
        <v>22934</v>
      </c>
      <c r="K1117" s="36" t="s">
        <v>362</v>
      </c>
      <c r="L1117" s="36" t="s">
        <v>553</v>
      </c>
      <c r="M1117" s="36" t="s">
        <v>22902</v>
      </c>
      <c r="N1117" s="36"/>
      <c r="O1117" s="3"/>
    </row>
    <row r="1118">
      <c r="A1118" s="36" t="s">
        <v>22935</v>
      </c>
      <c r="B1118" s="40">
        <v>46083.45135416667</v>
      </c>
      <c r="C1118" s="36" t="s">
        <v>20713</v>
      </c>
      <c r="D1118" s="41" t="s">
        <v>19577</v>
      </c>
      <c r="E1118" s="36" t="s">
        <v>131</v>
      </c>
      <c r="F1118" s="41" t="s">
        <v>16202</v>
      </c>
      <c r="G1118" s="36" t="s">
        <v>22916</v>
      </c>
      <c r="H1118" s="41" t="s">
        <v>19577</v>
      </c>
      <c r="I1118" s="36" t="s">
        <v>22917</v>
      </c>
      <c r="J1118" s="36" t="s">
        <v>22936</v>
      </c>
      <c r="K1118" s="36" t="s">
        <v>137</v>
      </c>
      <c r="L1118" s="36" t="s">
        <v>138</v>
      </c>
      <c r="M1118" s="36" t="s">
        <v>22761</v>
      </c>
      <c r="N1118" s="36"/>
      <c r="O1118" s="3"/>
    </row>
    <row r="1119">
      <c r="A1119" s="36" t="s">
        <v>22937</v>
      </c>
      <c r="B1119" s="40">
        <v>46083.55030092593</v>
      </c>
      <c r="C1119" s="36" t="s">
        <v>19576</v>
      </c>
      <c r="D1119" s="41" t="s">
        <v>19577</v>
      </c>
      <c r="E1119" s="36" t="s">
        <v>16170</v>
      </c>
      <c r="F1119" s="41" t="s">
        <v>16171</v>
      </c>
      <c r="G1119" s="36"/>
      <c r="H1119" s="36"/>
      <c r="I1119" s="36" t="s">
        <v>22938</v>
      </c>
      <c r="J1119" s="36" t="s">
        <v>22939</v>
      </c>
      <c r="K1119" s="36" t="s">
        <v>398</v>
      </c>
      <c r="L1119" s="36" t="s">
        <v>399</v>
      </c>
      <c r="M1119" s="36" t="s">
        <v>22940</v>
      </c>
      <c r="N1119" s="36"/>
      <c r="O1119" s="3"/>
    </row>
    <row r="1120">
      <c r="A1120" s="36" t="s">
        <v>22941</v>
      </c>
      <c r="B1120" s="40">
        <v>46083.57268518519</v>
      </c>
      <c r="C1120" s="36" t="s">
        <v>22942</v>
      </c>
      <c r="D1120" s="41" t="s">
        <v>16516</v>
      </c>
      <c r="E1120" s="36" t="s">
        <v>19576</v>
      </c>
      <c r="F1120" s="41" t="s">
        <v>19577</v>
      </c>
      <c r="G1120" s="36"/>
      <c r="H1120" s="36"/>
      <c r="I1120" s="36" t="s">
        <v>22943</v>
      </c>
      <c r="J1120" s="36" t="s">
        <v>22944</v>
      </c>
      <c r="K1120" s="36" t="s">
        <v>163</v>
      </c>
      <c r="L1120" s="36" t="s">
        <v>164</v>
      </c>
      <c r="M1120" s="36" t="s">
        <v>22941</v>
      </c>
      <c r="N1120" s="36"/>
      <c r="O1120" s="3"/>
    </row>
    <row r="1121">
      <c r="A1121" s="36" t="s">
        <v>22945</v>
      </c>
      <c r="B1121" s="40">
        <v>46083.60834490741</v>
      </c>
      <c r="C1121" s="36" t="s">
        <v>19576</v>
      </c>
      <c r="D1121" s="41" t="s">
        <v>19577</v>
      </c>
      <c r="E1121" s="36" t="s">
        <v>20580</v>
      </c>
      <c r="F1121" s="41" t="s">
        <v>16202</v>
      </c>
      <c r="G1121" s="36"/>
      <c r="H1121" s="36"/>
      <c r="I1121" s="36" t="s">
        <v>22825</v>
      </c>
      <c r="J1121" s="36" t="s">
        <v>22946</v>
      </c>
      <c r="K1121" s="36" t="s">
        <v>137</v>
      </c>
      <c r="L1121" s="36" t="s">
        <v>138</v>
      </c>
      <c r="M1121" s="36" t="s">
        <v>22758</v>
      </c>
      <c r="N1121" s="36"/>
      <c r="O1121" s="3"/>
    </row>
    <row r="1122">
      <c r="A1122" s="36" t="s">
        <v>22947</v>
      </c>
      <c r="B1122" s="40">
        <v>46083.618368055555</v>
      </c>
      <c r="C1122" s="36" t="s">
        <v>20058</v>
      </c>
      <c r="D1122" s="41" t="s">
        <v>16239</v>
      </c>
      <c r="E1122" s="36" t="s">
        <v>19576</v>
      </c>
      <c r="F1122" s="41" t="s">
        <v>19577</v>
      </c>
      <c r="G1122" s="36"/>
      <c r="H1122" s="36"/>
      <c r="I1122" s="36" t="s">
        <v>20062</v>
      </c>
      <c r="J1122" s="36" t="s">
        <v>22948</v>
      </c>
      <c r="K1122" s="36" t="s">
        <v>188</v>
      </c>
      <c r="L1122" s="36" t="s">
        <v>189</v>
      </c>
      <c r="M1122" s="36" t="s">
        <v>20057</v>
      </c>
      <c r="N1122" s="36"/>
      <c r="O1122" s="3"/>
    </row>
    <row r="1123">
      <c r="A1123" s="36" t="s">
        <v>22949</v>
      </c>
      <c r="B1123" s="40">
        <v>46083.621203703704</v>
      </c>
      <c r="C1123" s="36" t="s">
        <v>20580</v>
      </c>
      <c r="D1123" s="41" t="s">
        <v>16202</v>
      </c>
      <c r="E1123" s="36" t="s">
        <v>22950</v>
      </c>
      <c r="F1123" s="36" t="s">
        <v>20653</v>
      </c>
      <c r="G1123" s="36"/>
      <c r="H1123" s="36"/>
      <c r="I1123" s="36" t="s">
        <v>15447</v>
      </c>
      <c r="J1123" s="36" t="s">
        <v>22951</v>
      </c>
      <c r="K1123" s="36" t="s">
        <v>137</v>
      </c>
      <c r="L1123" s="36" t="s">
        <v>138</v>
      </c>
      <c r="M1123" s="36" t="s">
        <v>22949</v>
      </c>
      <c r="N1123" s="36"/>
      <c r="O1123" s="3"/>
    </row>
    <row r="1124">
      <c r="A1124" s="36" t="s">
        <v>22952</v>
      </c>
      <c r="B1124" s="40">
        <v>46083.62384259259</v>
      </c>
      <c r="C1124" s="36" t="s">
        <v>19576</v>
      </c>
      <c r="D1124" s="41" t="s">
        <v>19577</v>
      </c>
      <c r="E1124" s="36" t="s">
        <v>20580</v>
      </c>
      <c r="F1124" s="41" t="s">
        <v>16202</v>
      </c>
      <c r="G1124" s="36"/>
      <c r="H1124" s="36"/>
      <c r="I1124" s="36" t="s">
        <v>22825</v>
      </c>
      <c r="J1124" s="36" t="s">
        <v>22953</v>
      </c>
      <c r="K1124" s="36" t="s">
        <v>137</v>
      </c>
      <c r="L1124" s="36" t="s">
        <v>138</v>
      </c>
      <c r="M1124" s="36" t="s">
        <v>22758</v>
      </c>
      <c r="N1124" s="36"/>
      <c r="O1124" s="3"/>
    </row>
    <row r="1125">
      <c r="A1125" s="36" t="s">
        <v>22954</v>
      </c>
      <c r="B1125" s="40">
        <v>46083.637245370366</v>
      </c>
      <c r="C1125" s="36" t="s">
        <v>19576</v>
      </c>
      <c r="D1125" s="41" t="s">
        <v>19577</v>
      </c>
      <c r="E1125" s="36" t="s">
        <v>20058</v>
      </c>
      <c r="F1125" s="41" t="s">
        <v>16239</v>
      </c>
      <c r="G1125" s="36"/>
      <c r="H1125" s="36"/>
      <c r="I1125" s="36" t="s">
        <v>20062</v>
      </c>
      <c r="J1125" s="36" t="s">
        <v>22955</v>
      </c>
      <c r="K1125" s="36" t="s">
        <v>188</v>
      </c>
      <c r="L1125" s="36" t="s">
        <v>189</v>
      </c>
      <c r="M1125" s="36" t="s">
        <v>20057</v>
      </c>
      <c r="N1125" s="36"/>
      <c r="O1125" s="3"/>
    </row>
    <row r="1126">
      <c r="A1126" s="36" t="s">
        <v>22956</v>
      </c>
      <c r="B1126" s="40">
        <v>46083.63726851852</v>
      </c>
      <c r="C1126" s="36" t="s">
        <v>19576</v>
      </c>
      <c r="D1126" s="41" t="s">
        <v>19577</v>
      </c>
      <c r="E1126" s="36" t="s">
        <v>20058</v>
      </c>
      <c r="F1126" s="41" t="s">
        <v>16239</v>
      </c>
      <c r="G1126" s="36"/>
      <c r="H1126" s="36"/>
      <c r="I1126" s="36" t="s">
        <v>20062</v>
      </c>
      <c r="J1126" s="36" t="s">
        <v>22957</v>
      </c>
      <c r="K1126" s="36" t="s">
        <v>188</v>
      </c>
      <c r="L1126" s="36" t="s">
        <v>189</v>
      </c>
      <c r="M1126" s="36" t="s">
        <v>20057</v>
      </c>
      <c r="N1126" s="36"/>
      <c r="O1126" s="3"/>
    </row>
    <row r="1127">
      <c r="A1127" s="36" t="s">
        <v>22958</v>
      </c>
      <c r="B1127" s="40">
        <v>46083.65456018518</v>
      </c>
      <c r="C1127" s="36" t="s">
        <v>19576</v>
      </c>
      <c r="D1127" s="41" t="s">
        <v>19577</v>
      </c>
      <c r="E1127" s="36" t="s">
        <v>131</v>
      </c>
      <c r="F1127" s="41" t="s">
        <v>16202</v>
      </c>
      <c r="G1127" s="36" t="s">
        <v>22959</v>
      </c>
      <c r="H1127" s="41" t="s">
        <v>19577</v>
      </c>
      <c r="I1127" s="36" t="s">
        <v>22917</v>
      </c>
      <c r="J1127" s="36" t="s">
        <v>22960</v>
      </c>
      <c r="K1127" s="36" t="s">
        <v>137</v>
      </c>
      <c r="L1127" s="36" t="s">
        <v>138</v>
      </c>
      <c r="M1127" s="36" t="s">
        <v>22761</v>
      </c>
      <c r="N1127" s="36"/>
      <c r="O1127" s="3"/>
    </row>
    <row r="1128">
      <c r="A1128" s="36" t="s">
        <v>22961</v>
      </c>
      <c r="B1128" s="40">
        <v>46083.68417824074</v>
      </c>
      <c r="C1128" s="36" t="s">
        <v>21242</v>
      </c>
      <c r="D1128" s="41" t="s">
        <v>19577</v>
      </c>
      <c r="E1128" s="36" t="s">
        <v>21550</v>
      </c>
      <c r="F1128" s="41" t="s">
        <v>16363</v>
      </c>
      <c r="G1128" s="36" t="s">
        <v>22419</v>
      </c>
      <c r="H1128" s="36" t="s">
        <v>19933</v>
      </c>
      <c r="I1128" s="36" t="s">
        <v>22007</v>
      </c>
      <c r="J1128" s="36" t="s">
        <v>22962</v>
      </c>
      <c r="K1128" s="36" t="s">
        <v>430</v>
      </c>
      <c r="L1128" s="36" t="s">
        <v>529</v>
      </c>
      <c r="M1128" s="36" t="s">
        <v>22000</v>
      </c>
      <c r="N1128" s="36"/>
      <c r="O1128" s="3"/>
    </row>
    <row r="1129">
      <c r="A1129" s="36" t="s">
        <v>22963</v>
      </c>
      <c r="B1129" s="40">
        <v>46083.681550925925</v>
      </c>
      <c r="C1129" s="36" t="s">
        <v>19576</v>
      </c>
      <c r="D1129" s="41" t="s">
        <v>19577</v>
      </c>
      <c r="E1129" s="36" t="s">
        <v>131</v>
      </c>
      <c r="F1129" s="41" t="s">
        <v>16202</v>
      </c>
      <c r="G1129" s="36" t="s">
        <v>22959</v>
      </c>
      <c r="H1129" s="41" t="s">
        <v>19577</v>
      </c>
      <c r="I1129" s="36" t="s">
        <v>22917</v>
      </c>
      <c r="J1129" s="36" t="s">
        <v>22964</v>
      </c>
      <c r="K1129" s="36" t="s">
        <v>137</v>
      </c>
      <c r="L1129" s="36" t="s">
        <v>138</v>
      </c>
      <c r="M1129" s="36" t="s">
        <v>22761</v>
      </c>
      <c r="N1129" s="36"/>
      <c r="O1129" s="3"/>
    </row>
    <row r="1130">
      <c r="A1130" s="36" t="s">
        <v>22965</v>
      </c>
      <c r="B1130" s="40">
        <v>46083.69025462963</v>
      </c>
      <c r="C1130" s="36" t="s">
        <v>22966</v>
      </c>
      <c r="D1130" s="41" t="s">
        <v>19577</v>
      </c>
      <c r="E1130" s="36" t="s">
        <v>22967</v>
      </c>
      <c r="F1130" s="36" t="s">
        <v>21278</v>
      </c>
      <c r="G1130" s="36"/>
      <c r="H1130" s="36"/>
      <c r="I1130" s="36" t="s">
        <v>15380</v>
      </c>
      <c r="J1130" s="36" t="s">
        <v>22968</v>
      </c>
      <c r="K1130" s="36" t="s">
        <v>445</v>
      </c>
      <c r="L1130" s="36" t="s">
        <v>446</v>
      </c>
      <c r="M1130" s="36" t="s">
        <v>22965</v>
      </c>
      <c r="N1130" s="36"/>
      <c r="O1130" s="3"/>
    </row>
    <row r="1131">
      <c r="A1131" s="36" t="s">
        <v>22969</v>
      </c>
      <c r="B1131" s="40">
        <v>46084.165</v>
      </c>
      <c r="C1131" s="36" t="s">
        <v>20713</v>
      </c>
      <c r="D1131" s="41" t="s">
        <v>19577</v>
      </c>
      <c r="E1131" s="36" t="s">
        <v>14684</v>
      </c>
      <c r="F1131" s="41" t="s">
        <v>19577</v>
      </c>
      <c r="G1131" s="36" t="s">
        <v>22970</v>
      </c>
      <c r="H1131" s="41" t="s">
        <v>16268</v>
      </c>
      <c r="I1131" s="36" t="s">
        <v>22838</v>
      </c>
      <c r="J1131" s="36" t="s">
        <v>22971</v>
      </c>
      <c r="K1131" s="36" t="s">
        <v>362</v>
      </c>
      <c r="L1131" s="36" t="s">
        <v>553</v>
      </c>
      <c r="M1131" s="36" t="s">
        <v>22722</v>
      </c>
      <c r="N1131" s="36"/>
      <c r="O1131" s="3"/>
    </row>
    <row r="1132">
      <c r="A1132" s="36" t="s">
        <v>22972</v>
      </c>
      <c r="B1132" s="40">
        <v>46084.29876157407</v>
      </c>
      <c r="C1132" s="36" t="s">
        <v>19576</v>
      </c>
      <c r="D1132" s="41" t="s">
        <v>19577</v>
      </c>
      <c r="E1132" s="36" t="s">
        <v>20366</v>
      </c>
      <c r="F1132" s="41" t="s">
        <v>16268</v>
      </c>
      <c r="G1132" s="36" t="s">
        <v>20386</v>
      </c>
      <c r="H1132" s="41" t="s">
        <v>16268</v>
      </c>
      <c r="I1132" s="36" t="s">
        <v>22838</v>
      </c>
      <c r="J1132" s="36" t="s">
        <v>22973</v>
      </c>
      <c r="K1132" s="36" t="s">
        <v>362</v>
      </c>
      <c r="L1132" s="36" t="s">
        <v>553</v>
      </c>
      <c r="M1132" s="36" t="s">
        <v>22722</v>
      </c>
      <c r="N1132" s="36"/>
      <c r="O1132" s="3"/>
    </row>
    <row r="1133">
      <c r="A1133" s="36" t="s">
        <v>22974</v>
      </c>
      <c r="B1133" s="40">
        <v>46084.30483796296</v>
      </c>
      <c r="C1133" s="36" t="s">
        <v>20058</v>
      </c>
      <c r="D1133" s="41" t="s">
        <v>16239</v>
      </c>
      <c r="E1133" s="36" t="s">
        <v>19576</v>
      </c>
      <c r="F1133" s="41" t="s">
        <v>19577</v>
      </c>
      <c r="G1133" s="36"/>
      <c r="H1133" s="36"/>
      <c r="I1133" s="36" t="s">
        <v>20062</v>
      </c>
      <c r="J1133" s="36" t="s">
        <v>22975</v>
      </c>
      <c r="K1133" s="36" t="s">
        <v>188</v>
      </c>
      <c r="L1133" s="36" t="s">
        <v>189</v>
      </c>
      <c r="M1133" s="36" t="s">
        <v>20057</v>
      </c>
      <c r="N1133" s="36"/>
      <c r="O1133" s="3"/>
    </row>
    <row r="1134">
      <c r="A1134" s="36" t="s">
        <v>22976</v>
      </c>
      <c r="B1134" s="40">
        <v>46084.33454861111</v>
      </c>
      <c r="C1134" s="36" t="s">
        <v>21202</v>
      </c>
      <c r="D1134" s="41" t="s">
        <v>16148</v>
      </c>
      <c r="E1134" s="36" t="s">
        <v>19576</v>
      </c>
      <c r="F1134" s="41" t="s">
        <v>19577</v>
      </c>
      <c r="G1134" s="36"/>
      <c r="H1134" s="36"/>
      <c r="I1134" s="36" t="s">
        <v>21310</v>
      </c>
      <c r="J1134" s="36" t="s">
        <v>22977</v>
      </c>
      <c r="K1134" s="36" t="s">
        <v>415</v>
      </c>
      <c r="L1134" s="36" t="s">
        <v>748</v>
      </c>
      <c r="M1134" s="36" t="s">
        <v>22468</v>
      </c>
      <c r="N1134" s="36"/>
      <c r="O1134" s="3"/>
    </row>
    <row r="1135">
      <c r="A1135" s="36" t="s">
        <v>22978</v>
      </c>
      <c r="B1135" s="40">
        <v>46084.3732175926</v>
      </c>
      <c r="C1135" s="36" t="s">
        <v>20635</v>
      </c>
      <c r="D1135" s="41" t="s">
        <v>19577</v>
      </c>
      <c r="E1135" s="36" t="s">
        <v>176</v>
      </c>
      <c r="F1135" s="41" t="s">
        <v>16162</v>
      </c>
      <c r="G1135" s="36" t="s">
        <v>14879</v>
      </c>
      <c r="H1135" s="41" t="s">
        <v>19577</v>
      </c>
      <c r="I1135" s="36" t="s">
        <v>22741</v>
      </c>
      <c r="J1135" s="36" t="s">
        <v>22979</v>
      </c>
      <c r="K1135" s="36" t="s">
        <v>182</v>
      </c>
      <c r="L1135" s="36" t="s">
        <v>183</v>
      </c>
      <c r="M1135" s="36" t="s">
        <v>22735</v>
      </c>
      <c r="N1135" s="36"/>
      <c r="O1135" s="3"/>
    </row>
    <row r="1136">
      <c r="A1136" s="36" t="s">
        <v>22980</v>
      </c>
      <c r="B1136" s="40">
        <v>46084.388136574074</v>
      </c>
      <c r="C1136" s="36" t="s">
        <v>21550</v>
      </c>
      <c r="D1136" s="41" t="s">
        <v>16363</v>
      </c>
      <c r="E1136" s="36" t="s">
        <v>21242</v>
      </c>
      <c r="F1136" s="41" t="s">
        <v>19577</v>
      </c>
      <c r="G1136" s="36" t="s">
        <v>22419</v>
      </c>
      <c r="H1136" s="36" t="s">
        <v>19933</v>
      </c>
      <c r="I1136" s="36" t="s">
        <v>22007</v>
      </c>
      <c r="J1136" s="36" t="s">
        <v>22981</v>
      </c>
      <c r="K1136" s="36" t="s">
        <v>430</v>
      </c>
      <c r="L1136" s="36" t="s">
        <v>529</v>
      </c>
      <c r="M1136" s="36" t="s">
        <v>22000</v>
      </c>
      <c r="N1136" s="36"/>
      <c r="O1136" s="3"/>
    </row>
    <row r="1137">
      <c r="A1137" s="36" t="s">
        <v>22982</v>
      </c>
      <c r="B1137" s="40">
        <v>46084.37311342593</v>
      </c>
      <c r="C1137" s="36" t="s">
        <v>20635</v>
      </c>
      <c r="D1137" s="41" t="s">
        <v>19577</v>
      </c>
      <c r="E1137" s="36" t="s">
        <v>14684</v>
      </c>
      <c r="F1137" s="41" t="s">
        <v>19577</v>
      </c>
      <c r="G1137" s="36" t="s">
        <v>16305</v>
      </c>
      <c r="H1137" s="41" t="s">
        <v>16306</v>
      </c>
      <c r="I1137" s="36" t="s">
        <v>22754</v>
      </c>
      <c r="J1137" s="36" t="s">
        <v>22983</v>
      </c>
      <c r="K1137" s="36" t="s">
        <v>386</v>
      </c>
      <c r="L1137" s="36" t="s">
        <v>584</v>
      </c>
      <c r="M1137" s="36" t="s">
        <v>22746</v>
      </c>
      <c r="N1137" s="36"/>
      <c r="O1137" s="3"/>
    </row>
    <row r="1138">
      <c r="A1138" s="36" t="s">
        <v>22984</v>
      </c>
      <c r="B1138" s="40">
        <v>46084.34128472222</v>
      </c>
      <c r="C1138" s="36" t="s">
        <v>22985</v>
      </c>
      <c r="D1138" s="41" t="s">
        <v>16442</v>
      </c>
      <c r="E1138" s="36" t="s">
        <v>21487</v>
      </c>
      <c r="F1138" s="41" t="s">
        <v>19577</v>
      </c>
      <c r="G1138" s="36" t="s">
        <v>22986</v>
      </c>
      <c r="H1138" s="41" t="s">
        <v>16442</v>
      </c>
      <c r="I1138" s="36" t="s">
        <v>22987</v>
      </c>
      <c r="J1138" s="36" t="s">
        <v>22988</v>
      </c>
      <c r="K1138" s="36" t="s">
        <v>418</v>
      </c>
      <c r="L1138" s="36" t="s">
        <v>419</v>
      </c>
      <c r="M1138" s="36" t="s">
        <v>22984</v>
      </c>
      <c r="N1138" s="36"/>
      <c r="O1138" s="3"/>
    </row>
    <row r="1139">
      <c r="A1139" s="36" t="s">
        <v>22989</v>
      </c>
      <c r="B1139" s="40">
        <v>46084.377650462964</v>
      </c>
      <c r="C1139" s="36" t="s">
        <v>20713</v>
      </c>
      <c r="D1139" s="41" t="s">
        <v>19577</v>
      </c>
      <c r="E1139" s="36" t="s">
        <v>14684</v>
      </c>
      <c r="F1139" s="41" t="s">
        <v>19577</v>
      </c>
      <c r="G1139" s="36" t="s">
        <v>22990</v>
      </c>
      <c r="H1139" s="36" t="s">
        <v>20391</v>
      </c>
      <c r="I1139" s="36" t="s">
        <v>22874</v>
      </c>
      <c r="J1139" s="36" t="s">
        <v>22991</v>
      </c>
      <c r="K1139" s="36" t="s">
        <v>362</v>
      </c>
      <c r="L1139" s="36" t="s">
        <v>553</v>
      </c>
      <c r="M1139" s="36" t="s">
        <v>22718</v>
      </c>
      <c r="N1139" s="36"/>
      <c r="O1139" s="3"/>
    </row>
    <row r="1140">
      <c r="A1140" s="36" t="s">
        <v>22992</v>
      </c>
      <c r="B1140" s="40">
        <v>46084.41865740741</v>
      </c>
      <c r="C1140" s="36" t="s">
        <v>19576</v>
      </c>
      <c r="D1140" s="41" t="s">
        <v>19577</v>
      </c>
      <c r="E1140" s="36" t="s">
        <v>19950</v>
      </c>
      <c r="F1140" s="41" t="s">
        <v>16230</v>
      </c>
      <c r="G1140" s="36"/>
      <c r="H1140" s="36"/>
      <c r="I1140" s="36" t="s">
        <v>22993</v>
      </c>
      <c r="J1140" s="36" t="s">
        <v>22994</v>
      </c>
      <c r="K1140" s="36" t="s">
        <v>143</v>
      </c>
      <c r="L1140" s="36" t="s">
        <v>144</v>
      </c>
      <c r="M1140" s="36" t="s">
        <v>22995</v>
      </c>
      <c r="N1140" s="36"/>
      <c r="O1140" s="3"/>
    </row>
    <row r="1141">
      <c r="A1141" s="36" t="s">
        <v>22996</v>
      </c>
      <c r="B1141" s="40">
        <v>46084.422847222224</v>
      </c>
      <c r="C1141" s="36" t="s">
        <v>19576</v>
      </c>
      <c r="D1141" s="41" t="s">
        <v>19577</v>
      </c>
      <c r="E1141" s="36" t="s">
        <v>22997</v>
      </c>
      <c r="F1141" s="36" t="s">
        <v>19586</v>
      </c>
      <c r="G1141" s="36"/>
      <c r="H1141" s="36"/>
      <c r="I1141" s="36" t="s">
        <v>15401</v>
      </c>
      <c r="J1141" s="36" t="s">
        <v>22998</v>
      </c>
      <c r="K1141" s="36" t="s">
        <v>241</v>
      </c>
      <c r="L1141" s="36" t="s">
        <v>242</v>
      </c>
      <c r="M1141" s="36" t="s">
        <v>22996</v>
      </c>
      <c r="N1141" s="36"/>
      <c r="O1141" s="3"/>
    </row>
    <row r="1142">
      <c r="A1142" s="36" t="s">
        <v>22999</v>
      </c>
      <c r="B1142" s="40">
        <v>46084.420011574075</v>
      </c>
      <c r="C1142" s="36" t="s">
        <v>19576</v>
      </c>
      <c r="D1142" s="41" t="s">
        <v>19577</v>
      </c>
      <c r="E1142" s="36" t="s">
        <v>19950</v>
      </c>
      <c r="F1142" s="41" t="s">
        <v>16230</v>
      </c>
      <c r="G1142" s="36"/>
      <c r="H1142" s="36"/>
      <c r="I1142" s="36" t="s">
        <v>22993</v>
      </c>
      <c r="J1142" s="36" t="s">
        <v>23000</v>
      </c>
      <c r="K1142" s="36" t="s">
        <v>143</v>
      </c>
      <c r="L1142" s="36" t="s">
        <v>144</v>
      </c>
      <c r="M1142" s="36" t="s">
        <v>22995</v>
      </c>
      <c r="N1142" s="36"/>
      <c r="O1142" s="3"/>
    </row>
    <row r="1143">
      <c r="A1143" s="36" t="s">
        <v>23001</v>
      </c>
      <c r="B1143" s="40">
        <v>46084.42702546297</v>
      </c>
      <c r="C1143" s="36" t="s">
        <v>20713</v>
      </c>
      <c r="D1143" s="41" t="s">
        <v>19577</v>
      </c>
      <c r="E1143" s="36" t="s">
        <v>22777</v>
      </c>
      <c r="F1143" s="41" t="s">
        <v>21236</v>
      </c>
      <c r="G1143" s="36" t="s">
        <v>22778</v>
      </c>
      <c r="H1143" s="36" t="s">
        <v>21244</v>
      </c>
      <c r="I1143" s="36" t="s">
        <v>22779</v>
      </c>
      <c r="J1143" s="36" t="s">
        <v>23002</v>
      </c>
      <c r="K1143" s="36" t="s">
        <v>445</v>
      </c>
      <c r="L1143" s="36" t="s">
        <v>446</v>
      </c>
      <c r="M1143" s="36" t="s">
        <v>22772</v>
      </c>
      <c r="N1143" s="36"/>
      <c r="O1143" s="3"/>
    </row>
    <row r="1144">
      <c r="A1144" s="36" t="s">
        <v>23003</v>
      </c>
      <c r="B1144" s="40">
        <v>46084.42084490741</v>
      </c>
      <c r="C1144" s="36" t="s">
        <v>19576</v>
      </c>
      <c r="D1144" s="41" t="s">
        <v>19577</v>
      </c>
      <c r="E1144" s="36" t="s">
        <v>21202</v>
      </c>
      <c r="F1144" s="41" t="s">
        <v>16148</v>
      </c>
      <c r="G1144" s="36"/>
      <c r="H1144" s="36"/>
      <c r="I1144" s="36" t="s">
        <v>21968</v>
      </c>
      <c r="J1144" s="36" t="s">
        <v>23004</v>
      </c>
      <c r="K1144" s="36" t="s">
        <v>415</v>
      </c>
      <c r="L1144" s="36" t="s">
        <v>748</v>
      </c>
      <c r="M1144" s="36" t="s">
        <v>22468</v>
      </c>
      <c r="N1144" s="36"/>
      <c r="O1144" s="3"/>
    </row>
    <row r="1145">
      <c r="A1145" s="36" t="s">
        <v>23005</v>
      </c>
      <c r="B1145" s="40">
        <v>46084.432847222226</v>
      </c>
      <c r="C1145" s="36" t="s">
        <v>20713</v>
      </c>
      <c r="D1145" s="41" t="s">
        <v>19577</v>
      </c>
      <c r="E1145" s="36" t="s">
        <v>131</v>
      </c>
      <c r="F1145" s="41" t="s">
        <v>16202</v>
      </c>
      <c r="G1145" s="36" t="s">
        <v>22766</v>
      </c>
      <c r="H1145" s="41" t="s">
        <v>19577</v>
      </c>
      <c r="I1145" s="36" t="s">
        <v>22767</v>
      </c>
      <c r="J1145" s="36" t="s">
        <v>23006</v>
      </c>
      <c r="K1145" s="36" t="s">
        <v>137</v>
      </c>
      <c r="L1145" s="36" t="s">
        <v>138</v>
      </c>
      <c r="M1145" s="36" t="s">
        <v>22761</v>
      </c>
      <c r="N1145" s="36"/>
      <c r="O1145" s="3"/>
    </row>
    <row r="1146">
      <c r="A1146" s="36" t="s">
        <v>23007</v>
      </c>
      <c r="B1146" s="40">
        <v>46084.433842592596</v>
      </c>
      <c r="C1146" s="36" t="s">
        <v>20713</v>
      </c>
      <c r="D1146" s="41" t="s">
        <v>19577</v>
      </c>
      <c r="E1146" s="36" t="s">
        <v>14715</v>
      </c>
      <c r="F1146" s="41" t="s">
        <v>19577</v>
      </c>
      <c r="G1146" s="36" t="s">
        <v>23008</v>
      </c>
      <c r="H1146" s="36" t="s">
        <v>20663</v>
      </c>
      <c r="I1146" s="36" t="s">
        <v>22767</v>
      </c>
      <c r="J1146" s="36" t="s">
        <v>23009</v>
      </c>
      <c r="K1146" s="36" t="s">
        <v>137</v>
      </c>
      <c r="L1146" s="36" t="s">
        <v>138</v>
      </c>
      <c r="M1146" s="36" t="s">
        <v>22761</v>
      </c>
      <c r="N1146" s="36"/>
      <c r="O1146" s="3"/>
    </row>
    <row r="1147">
      <c r="A1147" s="36" t="s">
        <v>23010</v>
      </c>
      <c r="B1147" s="40">
        <v>46084.45868055556</v>
      </c>
      <c r="C1147" s="36" t="s">
        <v>19924</v>
      </c>
      <c r="D1147" s="41" t="s">
        <v>16306</v>
      </c>
      <c r="E1147" s="36" t="s">
        <v>23011</v>
      </c>
      <c r="F1147" s="41" t="s">
        <v>19577</v>
      </c>
      <c r="G1147" s="36" t="s">
        <v>23012</v>
      </c>
      <c r="H1147" s="36" t="s">
        <v>22104</v>
      </c>
      <c r="I1147" s="36" t="s">
        <v>22754</v>
      </c>
      <c r="J1147" s="36" t="s">
        <v>23013</v>
      </c>
      <c r="K1147" s="36" t="s">
        <v>386</v>
      </c>
      <c r="L1147" s="36" t="s">
        <v>584</v>
      </c>
      <c r="M1147" s="36" t="s">
        <v>22746</v>
      </c>
      <c r="N1147" s="36"/>
      <c r="O1147" s="3"/>
    </row>
    <row r="1148">
      <c r="A1148" s="36" t="s">
        <v>23014</v>
      </c>
      <c r="B1148" s="40">
        <v>46084.46090277778</v>
      </c>
      <c r="C1148" s="36" t="s">
        <v>19576</v>
      </c>
      <c r="D1148" s="41" t="s">
        <v>19577</v>
      </c>
      <c r="E1148" s="36" t="s">
        <v>19924</v>
      </c>
      <c r="F1148" s="41" t="s">
        <v>16306</v>
      </c>
      <c r="G1148" s="36" t="s">
        <v>23015</v>
      </c>
      <c r="H1148" s="36" t="s">
        <v>22330</v>
      </c>
      <c r="I1148" s="36" t="s">
        <v>22754</v>
      </c>
      <c r="J1148" s="36" t="s">
        <v>23016</v>
      </c>
      <c r="K1148" s="36" t="s">
        <v>386</v>
      </c>
      <c r="L1148" s="36" t="s">
        <v>584</v>
      </c>
      <c r="M1148" s="36" t="s">
        <v>22746</v>
      </c>
      <c r="N1148" s="36"/>
      <c r="O1148" s="3"/>
    </row>
    <row r="1149">
      <c r="A1149" s="36" t="s">
        <v>23017</v>
      </c>
      <c r="B1149" s="40">
        <v>46084.51210648148</v>
      </c>
      <c r="C1149" s="36" t="s">
        <v>19576</v>
      </c>
      <c r="D1149" s="41" t="s">
        <v>19577</v>
      </c>
      <c r="E1149" s="36" t="s">
        <v>22985</v>
      </c>
      <c r="F1149" s="41" t="s">
        <v>16442</v>
      </c>
      <c r="G1149" s="36" t="s">
        <v>22986</v>
      </c>
      <c r="H1149" s="41" t="s">
        <v>16442</v>
      </c>
      <c r="I1149" s="36" t="s">
        <v>23018</v>
      </c>
      <c r="J1149" s="36" t="s">
        <v>23019</v>
      </c>
      <c r="K1149" s="36" t="s">
        <v>418</v>
      </c>
      <c r="L1149" s="36" t="s">
        <v>419</v>
      </c>
      <c r="M1149" s="36" t="s">
        <v>22984</v>
      </c>
      <c r="N1149" s="36"/>
      <c r="O1149" s="3"/>
    </row>
    <row r="1150">
      <c r="A1150" s="36" t="s">
        <v>23020</v>
      </c>
      <c r="B1150" s="40">
        <v>46084.51511574074</v>
      </c>
      <c r="C1150" s="36" t="s">
        <v>19576</v>
      </c>
      <c r="D1150" s="41" t="s">
        <v>19577</v>
      </c>
      <c r="E1150" s="36" t="s">
        <v>22985</v>
      </c>
      <c r="F1150" s="41" t="s">
        <v>16442</v>
      </c>
      <c r="G1150" s="36" t="s">
        <v>22986</v>
      </c>
      <c r="H1150" s="41" t="s">
        <v>16442</v>
      </c>
      <c r="I1150" s="36" t="s">
        <v>23018</v>
      </c>
      <c r="J1150" s="36" t="s">
        <v>23021</v>
      </c>
      <c r="K1150" s="36" t="s">
        <v>418</v>
      </c>
      <c r="L1150" s="36" t="s">
        <v>419</v>
      </c>
      <c r="M1150" s="36" t="s">
        <v>22984</v>
      </c>
      <c r="N1150" s="36"/>
      <c r="O1150" s="3"/>
    </row>
    <row r="1151">
      <c r="A1151" s="36" t="s">
        <v>23022</v>
      </c>
      <c r="B1151" s="40">
        <v>46084.51938657407</v>
      </c>
      <c r="C1151" s="36" t="s">
        <v>22986</v>
      </c>
      <c r="D1151" s="41" t="s">
        <v>16442</v>
      </c>
      <c r="E1151" s="36" t="s">
        <v>23023</v>
      </c>
      <c r="F1151" s="36" t="s">
        <v>20239</v>
      </c>
      <c r="G1151" s="36"/>
      <c r="H1151" s="36"/>
      <c r="I1151" s="36" t="s">
        <v>22987</v>
      </c>
      <c r="J1151" s="36" t="s">
        <v>23024</v>
      </c>
      <c r="K1151" s="36" t="s">
        <v>418</v>
      </c>
      <c r="L1151" s="36" t="s">
        <v>419</v>
      </c>
      <c r="M1151" s="36" t="s">
        <v>22984</v>
      </c>
      <c r="N1151" s="36"/>
      <c r="O1151" s="3"/>
    </row>
    <row r="1152">
      <c r="A1152" s="36" t="s">
        <v>23025</v>
      </c>
      <c r="B1152" s="40">
        <v>46084.52059027778</v>
      </c>
      <c r="C1152" s="36" t="s">
        <v>19576</v>
      </c>
      <c r="D1152" s="41" t="s">
        <v>19577</v>
      </c>
      <c r="E1152" s="36" t="s">
        <v>22986</v>
      </c>
      <c r="F1152" s="41" t="s">
        <v>16442</v>
      </c>
      <c r="G1152" s="36" t="s">
        <v>22985</v>
      </c>
      <c r="H1152" s="41" t="s">
        <v>16442</v>
      </c>
      <c r="I1152" s="36" t="s">
        <v>23018</v>
      </c>
      <c r="J1152" s="36" t="s">
        <v>23026</v>
      </c>
      <c r="K1152" s="36" t="s">
        <v>418</v>
      </c>
      <c r="L1152" s="36" t="s">
        <v>419</v>
      </c>
      <c r="M1152" s="36" t="s">
        <v>22984</v>
      </c>
      <c r="N1152" s="36"/>
      <c r="O1152" s="3"/>
    </row>
    <row r="1153">
      <c r="A1153" s="36" t="s">
        <v>23027</v>
      </c>
      <c r="B1153" s="40">
        <v>46084.548888888894</v>
      </c>
      <c r="C1153" s="36" t="s">
        <v>19576</v>
      </c>
      <c r="D1153" s="41" t="s">
        <v>19577</v>
      </c>
      <c r="E1153" s="36" t="s">
        <v>159</v>
      </c>
      <c r="F1153" s="41" t="s">
        <v>16516</v>
      </c>
      <c r="G1153" s="36"/>
      <c r="H1153" s="36"/>
      <c r="I1153" s="36" t="s">
        <v>23028</v>
      </c>
      <c r="J1153" s="36" t="s">
        <v>23029</v>
      </c>
      <c r="K1153" s="36" t="s">
        <v>163</v>
      </c>
      <c r="L1153" s="36" t="s">
        <v>164</v>
      </c>
      <c r="M1153" s="36" t="s">
        <v>23030</v>
      </c>
      <c r="N1153" s="36"/>
      <c r="O1153" s="3"/>
    </row>
    <row r="1154">
      <c r="A1154" s="36" t="s">
        <v>23031</v>
      </c>
      <c r="B1154" s="40">
        <v>46084.57428240741</v>
      </c>
      <c r="C1154" s="36" t="s">
        <v>19575</v>
      </c>
      <c r="D1154" s="41" t="s">
        <v>16162</v>
      </c>
      <c r="E1154" s="36" t="s">
        <v>20387</v>
      </c>
      <c r="F1154" s="41" t="s">
        <v>19577</v>
      </c>
      <c r="G1154" s="36"/>
      <c r="H1154" s="36"/>
      <c r="I1154" s="36" t="s">
        <v>15389</v>
      </c>
      <c r="J1154" s="36" t="s">
        <v>23032</v>
      </c>
      <c r="K1154" s="36" t="s">
        <v>182</v>
      </c>
      <c r="L1154" s="36" t="s">
        <v>183</v>
      </c>
      <c r="M1154" s="36" t="s">
        <v>23031</v>
      </c>
      <c r="N1154" s="36"/>
      <c r="O1154" s="3"/>
    </row>
    <row r="1155">
      <c r="A1155" s="36" t="s">
        <v>23033</v>
      </c>
      <c r="B1155" s="40">
        <v>46084.573645833334</v>
      </c>
      <c r="C1155" s="36" t="s">
        <v>19575</v>
      </c>
      <c r="D1155" s="41" t="s">
        <v>16162</v>
      </c>
      <c r="E1155" s="36" t="s">
        <v>20373</v>
      </c>
      <c r="F1155" s="41" t="s">
        <v>19577</v>
      </c>
      <c r="G1155" s="36" t="s">
        <v>19576</v>
      </c>
      <c r="H1155" s="41" t="s">
        <v>19577</v>
      </c>
      <c r="I1155" s="36" t="s">
        <v>23034</v>
      </c>
      <c r="J1155" s="36" t="s">
        <v>23035</v>
      </c>
      <c r="K1155" s="36" t="s">
        <v>182</v>
      </c>
      <c r="L1155" s="36" t="s">
        <v>183</v>
      </c>
      <c r="M1155" s="36" t="s">
        <v>23033</v>
      </c>
      <c r="N1155" s="36"/>
      <c r="O1155" s="3"/>
    </row>
    <row r="1156">
      <c r="A1156" s="36" t="s">
        <v>23036</v>
      </c>
      <c r="B1156" s="40">
        <v>46084.582754629635</v>
      </c>
      <c r="C1156" s="36" t="s">
        <v>19575</v>
      </c>
      <c r="D1156" s="41" t="s">
        <v>16162</v>
      </c>
      <c r="E1156" s="36" t="s">
        <v>20387</v>
      </c>
      <c r="F1156" s="41" t="s">
        <v>19577</v>
      </c>
      <c r="G1156" s="36"/>
      <c r="H1156" s="36"/>
      <c r="I1156" s="36" t="s">
        <v>23037</v>
      </c>
      <c r="J1156" s="36" t="s">
        <v>23038</v>
      </c>
      <c r="K1156" s="36" t="s">
        <v>182</v>
      </c>
      <c r="L1156" s="36" t="s">
        <v>183</v>
      </c>
      <c r="M1156" s="36" t="s">
        <v>23031</v>
      </c>
      <c r="N1156" s="36"/>
      <c r="O1156" s="3"/>
    </row>
    <row r="1157">
      <c r="A1157" s="36" t="s">
        <v>23039</v>
      </c>
      <c r="B1157" s="40">
        <v>46084.59314814815</v>
      </c>
      <c r="C1157" s="36" t="s">
        <v>20373</v>
      </c>
      <c r="D1157" s="41" t="s">
        <v>19577</v>
      </c>
      <c r="E1157" s="36" t="s">
        <v>19575</v>
      </c>
      <c r="F1157" s="41" t="s">
        <v>16162</v>
      </c>
      <c r="G1157" s="36" t="s">
        <v>19576</v>
      </c>
      <c r="H1157" s="41" t="s">
        <v>19577</v>
      </c>
      <c r="I1157" s="36" t="s">
        <v>23040</v>
      </c>
      <c r="J1157" s="36" t="s">
        <v>23041</v>
      </c>
      <c r="K1157" s="36" t="s">
        <v>182</v>
      </c>
      <c r="L1157" s="36" t="s">
        <v>183</v>
      </c>
      <c r="M1157" s="36" t="s">
        <v>23033</v>
      </c>
      <c r="N1157" s="36"/>
      <c r="O1157" s="3"/>
    </row>
    <row r="1158">
      <c r="A1158" s="36" t="s">
        <v>23042</v>
      </c>
      <c r="B1158" s="40">
        <v>46084.58311342592</v>
      </c>
      <c r="C1158" s="36" t="s">
        <v>21749</v>
      </c>
      <c r="D1158" s="41" t="s">
        <v>16180</v>
      </c>
      <c r="E1158" s="36" t="s">
        <v>19576</v>
      </c>
      <c r="F1158" s="41" t="s">
        <v>19577</v>
      </c>
      <c r="G1158" s="36" t="s">
        <v>23043</v>
      </c>
      <c r="H1158" s="36" t="s">
        <v>22016</v>
      </c>
      <c r="I1158" s="36" t="s">
        <v>23044</v>
      </c>
      <c r="J1158" s="36" t="s">
        <v>23045</v>
      </c>
      <c r="K1158" s="36" t="s">
        <v>433</v>
      </c>
      <c r="L1158" s="36" t="s">
        <v>434</v>
      </c>
      <c r="M1158" s="36" t="s">
        <v>23042</v>
      </c>
      <c r="N1158" s="36"/>
      <c r="O1158" s="3"/>
    </row>
    <row r="1159">
      <c r="A1159" s="36" t="s">
        <v>23046</v>
      </c>
      <c r="B1159" s="40">
        <v>46084.61582175926</v>
      </c>
      <c r="C1159" s="36" t="s">
        <v>19575</v>
      </c>
      <c r="D1159" s="41" t="s">
        <v>16162</v>
      </c>
      <c r="E1159" s="36" t="s">
        <v>20387</v>
      </c>
      <c r="F1159" s="41" t="s">
        <v>19577</v>
      </c>
      <c r="G1159" s="36"/>
      <c r="H1159" s="36"/>
      <c r="I1159" s="36" t="s">
        <v>23047</v>
      </c>
      <c r="J1159" s="36" t="s">
        <v>23048</v>
      </c>
      <c r="K1159" s="36" t="s">
        <v>182</v>
      </c>
      <c r="L1159" s="36" t="s">
        <v>183</v>
      </c>
      <c r="M1159" s="36" t="s">
        <v>23033</v>
      </c>
      <c r="N1159" s="36"/>
      <c r="O1159" s="3"/>
    </row>
    <row r="1160">
      <c r="A1160" s="36" t="s">
        <v>23049</v>
      </c>
      <c r="B1160" s="40">
        <v>46084.61268518519</v>
      </c>
      <c r="C1160" s="36" t="s">
        <v>19576</v>
      </c>
      <c r="D1160" s="41" t="s">
        <v>19577</v>
      </c>
      <c r="E1160" s="36" t="s">
        <v>21749</v>
      </c>
      <c r="F1160" s="41" t="s">
        <v>16180</v>
      </c>
      <c r="G1160" s="36" t="s">
        <v>23050</v>
      </c>
      <c r="H1160" s="36" t="s">
        <v>22016</v>
      </c>
      <c r="I1160" s="36" t="s">
        <v>23051</v>
      </c>
      <c r="J1160" s="36" t="s">
        <v>23052</v>
      </c>
      <c r="K1160" s="36" t="s">
        <v>433</v>
      </c>
      <c r="L1160" s="36" t="s">
        <v>434</v>
      </c>
      <c r="M1160" s="36" t="s">
        <v>23042</v>
      </c>
      <c r="N1160" s="36"/>
      <c r="O1160" s="3"/>
    </row>
    <row r="1161">
      <c r="A1161" s="36" t="s">
        <v>23053</v>
      </c>
      <c r="B1161" s="40">
        <v>46084.61314814815</v>
      </c>
      <c r="C1161" s="36" t="s">
        <v>19715</v>
      </c>
      <c r="D1161" s="41" t="s">
        <v>19577</v>
      </c>
      <c r="E1161" s="36" t="s">
        <v>14684</v>
      </c>
      <c r="F1161" s="41" t="s">
        <v>19577</v>
      </c>
      <c r="G1161" s="36" t="s">
        <v>23054</v>
      </c>
      <c r="H1161" s="36" t="s">
        <v>23055</v>
      </c>
      <c r="I1161" s="36" t="s">
        <v>23056</v>
      </c>
      <c r="J1161" s="36" t="s">
        <v>23057</v>
      </c>
      <c r="K1161" s="36" t="s">
        <v>433</v>
      </c>
      <c r="L1161" s="36" t="s">
        <v>434</v>
      </c>
      <c r="M1161" s="36" t="s">
        <v>23042</v>
      </c>
      <c r="N1161" s="36"/>
      <c r="O1161" s="3"/>
    </row>
    <row r="1162">
      <c r="A1162" s="36" t="s">
        <v>23058</v>
      </c>
      <c r="B1162" s="40">
        <v>46084.61414351852</v>
      </c>
      <c r="C1162" s="36" t="s">
        <v>21749</v>
      </c>
      <c r="D1162" s="41" t="s">
        <v>16180</v>
      </c>
      <c r="E1162" s="36" t="s">
        <v>19576</v>
      </c>
      <c r="F1162" s="41" t="s">
        <v>19577</v>
      </c>
      <c r="G1162" s="36" t="s">
        <v>23050</v>
      </c>
      <c r="H1162" s="36" t="s">
        <v>22016</v>
      </c>
      <c r="I1162" s="36" t="s">
        <v>23059</v>
      </c>
      <c r="J1162" s="36" t="s">
        <v>23060</v>
      </c>
      <c r="K1162" s="36" t="s">
        <v>433</v>
      </c>
      <c r="L1162" s="36" t="s">
        <v>434</v>
      </c>
      <c r="M1162" s="36" t="s">
        <v>23042</v>
      </c>
      <c r="N1162" s="36"/>
      <c r="O1162" s="3"/>
    </row>
    <row r="1163">
      <c r="A1163" s="36" t="s">
        <v>23061</v>
      </c>
      <c r="B1163" s="40">
        <v>46084.61667824074</v>
      </c>
      <c r="C1163" s="36" t="s">
        <v>19576</v>
      </c>
      <c r="D1163" s="41" t="s">
        <v>19577</v>
      </c>
      <c r="E1163" s="36" t="s">
        <v>21749</v>
      </c>
      <c r="F1163" s="41" t="s">
        <v>16180</v>
      </c>
      <c r="G1163" s="36" t="s">
        <v>23050</v>
      </c>
      <c r="H1163" s="36" t="s">
        <v>22016</v>
      </c>
      <c r="I1163" s="36" t="s">
        <v>23056</v>
      </c>
      <c r="J1163" s="36" t="s">
        <v>23062</v>
      </c>
      <c r="K1163" s="36" t="s">
        <v>433</v>
      </c>
      <c r="L1163" s="36" t="s">
        <v>434</v>
      </c>
      <c r="M1163" s="36" t="s">
        <v>23042</v>
      </c>
      <c r="N1163" s="36"/>
      <c r="O1163" s="3"/>
    </row>
    <row r="1164">
      <c r="A1164" s="36" t="s">
        <v>23063</v>
      </c>
      <c r="B1164" s="40">
        <v>46084.61715277778</v>
      </c>
      <c r="C1164" s="36" t="s">
        <v>21749</v>
      </c>
      <c r="D1164" s="41" t="s">
        <v>16180</v>
      </c>
      <c r="E1164" s="36" t="s">
        <v>19576</v>
      </c>
      <c r="F1164" s="41" t="s">
        <v>19577</v>
      </c>
      <c r="G1164" s="36" t="s">
        <v>23050</v>
      </c>
      <c r="H1164" s="36" t="s">
        <v>22016</v>
      </c>
      <c r="I1164" s="36" t="s">
        <v>23064</v>
      </c>
      <c r="J1164" s="36" t="s">
        <v>23065</v>
      </c>
      <c r="K1164" s="36" t="s">
        <v>433</v>
      </c>
      <c r="L1164" s="36" t="s">
        <v>434</v>
      </c>
      <c r="M1164" s="36" t="s">
        <v>23042</v>
      </c>
      <c r="N1164" s="36"/>
      <c r="O1164" s="3"/>
    </row>
    <row r="1165">
      <c r="A1165" s="36" t="s">
        <v>23066</v>
      </c>
      <c r="B1165" s="40">
        <v>46084.6275</v>
      </c>
      <c r="C1165" s="36" t="s">
        <v>20373</v>
      </c>
      <c r="D1165" s="41" t="s">
        <v>19577</v>
      </c>
      <c r="E1165" s="36" t="s">
        <v>19575</v>
      </c>
      <c r="F1165" s="41" t="s">
        <v>16162</v>
      </c>
      <c r="G1165" s="36" t="s">
        <v>19576</v>
      </c>
      <c r="H1165" s="41" t="s">
        <v>19577</v>
      </c>
      <c r="I1165" s="36" t="s">
        <v>23067</v>
      </c>
      <c r="J1165" s="36" t="s">
        <v>23068</v>
      </c>
      <c r="K1165" s="36" t="s">
        <v>182</v>
      </c>
      <c r="L1165" s="36" t="s">
        <v>183</v>
      </c>
      <c r="M1165" s="36" t="s">
        <v>23033</v>
      </c>
      <c r="N1165" s="36"/>
      <c r="O1165" s="3"/>
    </row>
    <row r="1166">
      <c r="A1166" s="36" t="s">
        <v>23069</v>
      </c>
      <c r="B1166" s="40">
        <v>46084.644953703704</v>
      </c>
      <c r="C1166" s="36" t="s">
        <v>20713</v>
      </c>
      <c r="D1166" s="41" t="s">
        <v>19577</v>
      </c>
      <c r="E1166" s="36" t="s">
        <v>23070</v>
      </c>
      <c r="F1166" s="41" t="s">
        <v>16180</v>
      </c>
      <c r="G1166" s="36" t="s">
        <v>23071</v>
      </c>
      <c r="H1166" s="36" t="s">
        <v>22016</v>
      </c>
      <c r="I1166" s="36" t="s">
        <v>23056</v>
      </c>
      <c r="J1166" s="36" t="s">
        <v>23072</v>
      </c>
      <c r="K1166" s="36" t="s">
        <v>433</v>
      </c>
      <c r="L1166" s="36" t="s">
        <v>434</v>
      </c>
      <c r="M1166" s="36" t="s">
        <v>23042</v>
      </c>
      <c r="N1166" s="36"/>
      <c r="O1166" s="3"/>
    </row>
    <row r="1167">
      <c r="A1167" s="36" t="s">
        <v>23073</v>
      </c>
      <c r="B1167" s="40">
        <v>46084.64570601852</v>
      </c>
      <c r="C1167" s="36" t="s">
        <v>21749</v>
      </c>
      <c r="D1167" s="41" t="s">
        <v>16180</v>
      </c>
      <c r="E1167" s="36" t="s">
        <v>20713</v>
      </c>
      <c r="F1167" s="41" t="s">
        <v>19577</v>
      </c>
      <c r="G1167" s="36" t="s">
        <v>23074</v>
      </c>
      <c r="H1167" s="36" t="s">
        <v>22016</v>
      </c>
      <c r="I1167" s="36" t="s">
        <v>23064</v>
      </c>
      <c r="J1167" s="36" t="s">
        <v>23075</v>
      </c>
      <c r="K1167" s="36" t="s">
        <v>433</v>
      </c>
      <c r="L1167" s="36" t="s">
        <v>434</v>
      </c>
      <c r="M1167" s="36" t="s">
        <v>23042</v>
      </c>
      <c r="N1167" s="36"/>
      <c r="O1167" s="3"/>
    </row>
    <row r="1168">
      <c r="A1168" s="36" t="s">
        <v>23076</v>
      </c>
      <c r="B1168" s="40">
        <v>46084.658113425925</v>
      </c>
      <c r="C1168" s="36" t="s">
        <v>20713</v>
      </c>
      <c r="D1168" s="41" t="s">
        <v>19577</v>
      </c>
      <c r="E1168" s="36" t="s">
        <v>14684</v>
      </c>
      <c r="F1168" s="41" t="s">
        <v>19577</v>
      </c>
      <c r="G1168" s="36" t="s">
        <v>23077</v>
      </c>
      <c r="H1168" s="36" t="s">
        <v>20375</v>
      </c>
      <c r="I1168" s="36" t="s">
        <v>22874</v>
      </c>
      <c r="J1168" s="36" t="s">
        <v>23078</v>
      </c>
      <c r="K1168" s="36" t="s">
        <v>362</v>
      </c>
      <c r="L1168" s="36" t="s">
        <v>553</v>
      </c>
      <c r="M1168" s="36" t="s">
        <v>22718</v>
      </c>
      <c r="N1168" s="36"/>
      <c r="O1168" s="3"/>
    </row>
    <row r="1169">
      <c r="A1169" s="36" t="s">
        <v>23079</v>
      </c>
      <c r="B1169" s="40">
        <v>46084.6890162037</v>
      </c>
      <c r="C1169" s="36" t="s">
        <v>19576</v>
      </c>
      <c r="D1169" s="41" t="s">
        <v>19577</v>
      </c>
      <c r="E1169" s="36" t="s">
        <v>20373</v>
      </c>
      <c r="F1169" s="41" t="s">
        <v>19577</v>
      </c>
      <c r="G1169" s="36" t="s">
        <v>19575</v>
      </c>
      <c r="H1169" s="41" t="s">
        <v>16162</v>
      </c>
      <c r="I1169" s="36" t="s">
        <v>23067</v>
      </c>
      <c r="J1169" s="36" t="s">
        <v>23080</v>
      </c>
      <c r="K1169" s="36" t="s">
        <v>182</v>
      </c>
      <c r="L1169" s="36" t="s">
        <v>183</v>
      </c>
      <c r="M1169" s="36" t="s">
        <v>23033</v>
      </c>
      <c r="N1169" s="36"/>
      <c r="O1169" s="3"/>
    </row>
  </sheetData>
  <autoFilter ref="$A$1:$O$1169"/>
  <hyperlinks>
    <hyperlink r:id="rId1" ref="D2"/>
    <hyperlink r:id="rId2" ref="F2"/>
    <hyperlink r:id="rId3" ref="D3"/>
    <hyperlink r:id="rId4" ref="F3"/>
    <hyperlink r:id="rId5" ref="D4"/>
    <hyperlink r:id="rId6" ref="D5"/>
    <hyperlink r:id="rId7" ref="F5"/>
    <hyperlink r:id="rId8" ref="D6"/>
    <hyperlink r:id="rId9" ref="D7"/>
    <hyperlink r:id="rId10" ref="F7"/>
    <hyperlink r:id="rId11" ref="D8"/>
    <hyperlink r:id="rId12" ref="F8"/>
    <hyperlink r:id="rId13" ref="D9"/>
    <hyperlink r:id="rId14" ref="F9"/>
    <hyperlink r:id="rId15" ref="D10"/>
    <hyperlink r:id="rId16" ref="F10"/>
    <hyperlink r:id="rId17" ref="H10"/>
    <hyperlink r:id="rId18" ref="D11"/>
    <hyperlink r:id="rId19" ref="F11"/>
    <hyperlink r:id="rId20" ref="H11"/>
    <hyperlink r:id="rId21" ref="D12"/>
    <hyperlink r:id="rId22" ref="F12"/>
    <hyperlink r:id="rId23" ref="H12"/>
    <hyperlink r:id="rId24" ref="D13"/>
    <hyperlink r:id="rId25" ref="D14"/>
    <hyperlink r:id="rId26" ref="F14"/>
    <hyperlink r:id="rId27" ref="D15"/>
    <hyperlink r:id="rId28" ref="F15"/>
    <hyperlink r:id="rId29" ref="D16"/>
    <hyperlink r:id="rId30" ref="F16"/>
    <hyperlink r:id="rId31" ref="D17"/>
    <hyperlink r:id="rId32" ref="F17"/>
    <hyperlink r:id="rId33" ref="D18"/>
    <hyperlink r:id="rId34" ref="F18"/>
    <hyperlink r:id="rId35" ref="H18"/>
    <hyperlink r:id="rId36" ref="D19"/>
    <hyperlink r:id="rId37" ref="F19"/>
    <hyperlink r:id="rId38" ref="H19"/>
    <hyperlink r:id="rId39" ref="D20"/>
    <hyperlink r:id="rId40" ref="F20"/>
    <hyperlink r:id="rId41" ref="H20"/>
    <hyperlink r:id="rId42" ref="D21"/>
    <hyperlink r:id="rId43" ref="H21"/>
    <hyperlink r:id="rId44" ref="D22"/>
    <hyperlink r:id="rId45" ref="D23"/>
    <hyperlink r:id="rId46" ref="F23"/>
    <hyperlink r:id="rId47" ref="D24"/>
    <hyperlink r:id="rId48" ref="F24"/>
    <hyperlink r:id="rId49" ref="D25"/>
    <hyperlink r:id="rId50" ref="D26"/>
    <hyperlink r:id="rId51" ref="D27"/>
    <hyperlink r:id="rId52" ref="D28"/>
    <hyperlink r:id="rId53" ref="F28"/>
    <hyperlink r:id="rId54" ref="D29"/>
    <hyperlink r:id="rId55" ref="H29"/>
    <hyperlink r:id="rId56" ref="D30"/>
    <hyperlink r:id="rId57" ref="D31"/>
    <hyperlink r:id="rId58" ref="D32"/>
    <hyperlink r:id="rId59" ref="F32"/>
    <hyperlink r:id="rId60" ref="H32"/>
    <hyperlink r:id="rId61" ref="D33"/>
    <hyperlink r:id="rId62" ref="F33"/>
    <hyperlink r:id="rId63" ref="H33"/>
    <hyperlink r:id="rId64" ref="D34"/>
    <hyperlink r:id="rId65" ref="F34"/>
    <hyperlink r:id="rId66" ref="H34"/>
    <hyperlink r:id="rId67" ref="D35"/>
    <hyperlink r:id="rId68" ref="F35"/>
    <hyperlink r:id="rId69" ref="H35"/>
    <hyperlink r:id="rId70" ref="D36"/>
    <hyperlink r:id="rId71" ref="F36"/>
    <hyperlink r:id="rId72" ref="H36"/>
    <hyperlink r:id="rId73" ref="D37"/>
    <hyperlink r:id="rId74" ref="F37"/>
    <hyperlink r:id="rId75" ref="H37"/>
    <hyperlink r:id="rId76" ref="D38"/>
    <hyperlink r:id="rId77" ref="F38"/>
    <hyperlink r:id="rId78" ref="H38"/>
    <hyperlink r:id="rId79" ref="D39"/>
    <hyperlink r:id="rId80" ref="F39"/>
    <hyperlink r:id="rId81" ref="H39"/>
    <hyperlink r:id="rId82" ref="D40"/>
    <hyperlink r:id="rId83" ref="F40"/>
    <hyperlink r:id="rId84" ref="H40"/>
    <hyperlink r:id="rId85" ref="D41"/>
    <hyperlink r:id="rId86" ref="F41"/>
    <hyperlink r:id="rId87" ref="D42"/>
    <hyperlink r:id="rId88" ref="F42"/>
    <hyperlink r:id="rId89" ref="D43"/>
    <hyperlink r:id="rId90" ref="F43"/>
    <hyperlink r:id="rId91" ref="D44"/>
    <hyperlink r:id="rId92" ref="F44"/>
    <hyperlink r:id="rId93" ref="D45"/>
    <hyperlink r:id="rId94" ref="F45"/>
    <hyperlink r:id="rId95" ref="D46"/>
    <hyperlink r:id="rId96" ref="F46"/>
    <hyperlink r:id="rId97" ref="D47"/>
    <hyperlink r:id="rId98" ref="F47"/>
    <hyperlink r:id="rId99" ref="D48"/>
    <hyperlink r:id="rId100" ref="F48"/>
    <hyperlink r:id="rId101" ref="D49"/>
    <hyperlink r:id="rId102" ref="F49"/>
    <hyperlink r:id="rId103" ref="D50"/>
    <hyperlink r:id="rId104" ref="F50"/>
    <hyperlink r:id="rId105" ref="D51"/>
    <hyperlink r:id="rId106" ref="F51"/>
    <hyperlink r:id="rId107" ref="D52"/>
    <hyperlink r:id="rId108" ref="F52"/>
    <hyperlink r:id="rId109" ref="D53"/>
    <hyperlink r:id="rId110" ref="F53"/>
    <hyperlink r:id="rId111" ref="D54"/>
    <hyperlink r:id="rId112" ref="F54"/>
    <hyperlink r:id="rId113" ref="D55"/>
    <hyperlink r:id="rId114" ref="F55"/>
    <hyperlink r:id="rId115" ref="D56"/>
    <hyperlink r:id="rId116" ref="F56"/>
    <hyperlink r:id="rId117" ref="D57"/>
    <hyperlink r:id="rId118" ref="F57"/>
    <hyperlink r:id="rId119" ref="D58"/>
    <hyperlink r:id="rId120" ref="F58"/>
    <hyperlink r:id="rId121" ref="D59"/>
    <hyperlink r:id="rId122" ref="F59"/>
    <hyperlink r:id="rId123" ref="D60"/>
    <hyperlink r:id="rId124" ref="F60"/>
    <hyperlink r:id="rId125" ref="H60"/>
    <hyperlink r:id="rId126" ref="D61"/>
    <hyperlink r:id="rId127" ref="F61"/>
    <hyperlink r:id="rId128" ref="H61"/>
    <hyperlink r:id="rId129" ref="D62"/>
    <hyperlink r:id="rId130" ref="F62"/>
    <hyperlink r:id="rId131" ref="H62"/>
    <hyperlink r:id="rId132" ref="D63"/>
    <hyperlink r:id="rId133" ref="F63"/>
    <hyperlink r:id="rId134" ref="D64"/>
    <hyperlink r:id="rId135" ref="F64"/>
    <hyperlink r:id="rId136" ref="D65"/>
    <hyperlink r:id="rId137" ref="F65"/>
    <hyperlink r:id="rId138" ref="H65"/>
    <hyperlink r:id="rId139" ref="D66"/>
    <hyperlink r:id="rId140" ref="F66"/>
    <hyperlink r:id="rId141" ref="D67"/>
    <hyperlink r:id="rId142" ref="F67"/>
    <hyperlink r:id="rId143" ref="H67"/>
    <hyperlink r:id="rId144" ref="D68"/>
    <hyperlink r:id="rId145" ref="F68"/>
    <hyperlink r:id="rId146" ref="H68"/>
    <hyperlink r:id="rId147" ref="D69"/>
    <hyperlink r:id="rId148" ref="D70"/>
    <hyperlink r:id="rId149" ref="F70"/>
    <hyperlink r:id="rId150" ref="H70"/>
    <hyperlink r:id="rId151" ref="D71"/>
    <hyperlink r:id="rId152" ref="D72"/>
    <hyperlink r:id="rId153" ref="D73"/>
    <hyperlink r:id="rId154" ref="D74"/>
    <hyperlink r:id="rId155" ref="F74"/>
    <hyperlink r:id="rId156" ref="D75"/>
    <hyperlink r:id="rId157" ref="F75"/>
    <hyperlink r:id="rId158" ref="D76"/>
    <hyperlink r:id="rId159" ref="F76"/>
    <hyperlink r:id="rId160" ref="D77"/>
    <hyperlink r:id="rId161" ref="F77"/>
    <hyperlink r:id="rId162" ref="D78"/>
    <hyperlink r:id="rId163" ref="F78"/>
    <hyperlink r:id="rId164" ref="D79"/>
    <hyperlink r:id="rId165" ref="F79"/>
    <hyperlink r:id="rId166" ref="D80"/>
    <hyperlink r:id="rId167" ref="F80"/>
    <hyperlink r:id="rId168" ref="D81"/>
    <hyperlink r:id="rId169" ref="F81"/>
    <hyperlink r:id="rId170" ref="D82"/>
    <hyperlink r:id="rId171" ref="F82"/>
    <hyperlink r:id="rId172" ref="D83"/>
    <hyperlink r:id="rId173" ref="D84"/>
    <hyperlink r:id="rId174" ref="D85"/>
    <hyperlink r:id="rId175" ref="D86"/>
    <hyperlink r:id="rId176" ref="F86"/>
    <hyperlink r:id="rId177" ref="D87"/>
    <hyperlink r:id="rId178" ref="F87"/>
    <hyperlink r:id="rId179" ref="H87"/>
    <hyperlink r:id="rId180" ref="D88"/>
    <hyperlink r:id="rId181" ref="F88"/>
    <hyperlink r:id="rId182" ref="H88"/>
    <hyperlink r:id="rId183" ref="D89"/>
    <hyperlink r:id="rId184" ref="D90"/>
    <hyperlink r:id="rId185" ref="D91"/>
    <hyperlink r:id="rId186" ref="D92"/>
    <hyperlink r:id="rId187" ref="F92"/>
    <hyperlink r:id="rId188" ref="D93"/>
    <hyperlink r:id="rId189" ref="F93"/>
    <hyperlink r:id="rId190" ref="D94"/>
    <hyperlink r:id="rId191" ref="F94"/>
    <hyperlink r:id="rId192" ref="D95"/>
    <hyperlink r:id="rId193" ref="D96"/>
    <hyperlink r:id="rId194" ref="D97"/>
    <hyperlink r:id="rId195" ref="D98"/>
    <hyperlink r:id="rId196" ref="D99"/>
    <hyperlink r:id="rId197" ref="F99"/>
    <hyperlink r:id="rId198" ref="D100"/>
    <hyperlink r:id="rId199" ref="F100"/>
    <hyperlink r:id="rId200" ref="H100"/>
    <hyperlink r:id="rId201" ref="D101"/>
    <hyperlink r:id="rId202" ref="F101"/>
    <hyperlink r:id="rId203" ref="H101"/>
    <hyperlink r:id="rId204" ref="D102"/>
    <hyperlink r:id="rId205" ref="F102"/>
    <hyperlink r:id="rId206" ref="D103"/>
    <hyperlink r:id="rId207" ref="F103"/>
    <hyperlink r:id="rId208" ref="D104"/>
    <hyperlink r:id="rId209" ref="D105"/>
    <hyperlink r:id="rId210" ref="D106"/>
    <hyperlink r:id="rId211" ref="D107"/>
    <hyperlink r:id="rId212" ref="H107"/>
    <hyperlink r:id="rId213" ref="D108"/>
    <hyperlink r:id="rId214" ref="D109"/>
    <hyperlink r:id="rId215" ref="D110"/>
    <hyperlink r:id="rId216" ref="F110"/>
    <hyperlink r:id="rId217" ref="D111"/>
    <hyperlink r:id="rId218" ref="F111"/>
    <hyperlink r:id="rId219" ref="D112"/>
    <hyperlink r:id="rId220" ref="F112"/>
    <hyperlink r:id="rId221" ref="H112"/>
    <hyperlink r:id="rId222" ref="D113"/>
    <hyperlink r:id="rId223" ref="F113"/>
    <hyperlink r:id="rId224" ref="H113"/>
    <hyperlink r:id="rId225" ref="D114"/>
    <hyperlink r:id="rId226" ref="D115"/>
    <hyperlink r:id="rId227" ref="D116"/>
    <hyperlink r:id="rId228" ref="F116"/>
    <hyperlink r:id="rId229" ref="D117"/>
    <hyperlink r:id="rId230" ref="H117"/>
    <hyperlink r:id="rId231" ref="D118"/>
    <hyperlink r:id="rId232" ref="F118"/>
    <hyperlink r:id="rId233" ref="H118"/>
    <hyperlink r:id="rId234" ref="D119"/>
    <hyperlink r:id="rId235" ref="H119"/>
    <hyperlink r:id="rId236" ref="D120"/>
    <hyperlink r:id="rId237" ref="F120"/>
    <hyperlink r:id="rId238" ref="D121"/>
    <hyperlink r:id="rId239" ref="F121"/>
    <hyperlink r:id="rId240" ref="D122"/>
    <hyperlink r:id="rId241" ref="D123"/>
    <hyperlink r:id="rId242" ref="F123"/>
    <hyperlink r:id="rId243" ref="H123"/>
    <hyperlink r:id="rId244" ref="D124"/>
    <hyperlink r:id="rId245" ref="F124"/>
    <hyperlink r:id="rId246" ref="H124"/>
    <hyperlink r:id="rId247" ref="D125"/>
    <hyperlink r:id="rId248" ref="F125"/>
    <hyperlink r:id="rId249" ref="D126"/>
    <hyperlink r:id="rId250" ref="F126"/>
    <hyperlink r:id="rId251" ref="D127"/>
    <hyperlink r:id="rId252" ref="F127"/>
    <hyperlink r:id="rId253" ref="D128"/>
    <hyperlink r:id="rId254" ref="F128"/>
    <hyperlink r:id="rId255" ref="D129"/>
    <hyperlink r:id="rId256" ref="F129"/>
    <hyperlink r:id="rId257" ref="D130"/>
    <hyperlink r:id="rId258" ref="F130"/>
    <hyperlink r:id="rId259" ref="D131"/>
    <hyperlink r:id="rId260" ref="F131"/>
    <hyperlink r:id="rId261" ref="D132"/>
    <hyperlink r:id="rId262" ref="F132"/>
    <hyperlink r:id="rId263" ref="D133"/>
    <hyperlink r:id="rId264" ref="F133"/>
    <hyperlink r:id="rId265" ref="D134"/>
    <hyperlink r:id="rId266" ref="F134"/>
    <hyperlink r:id="rId267" ref="D135"/>
    <hyperlink r:id="rId268" ref="F135"/>
    <hyperlink r:id="rId269" ref="D136"/>
    <hyperlink r:id="rId270" ref="D137"/>
    <hyperlink r:id="rId271" ref="D138"/>
    <hyperlink r:id="rId272" ref="F138"/>
    <hyperlink r:id="rId273" ref="H138"/>
    <hyperlink r:id="rId274" ref="D139"/>
    <hyperlink r:id="rId275" ref="F139"/>
    <hyperlink r:id="rId276" ref="D140"/>
    <hyperlink r:id="rId277" ref="F140"/>
    <hyperlink r:id="rId278" ref="H140"/>
    <hyperlink r:id="rId279" ref="D141"/>
    <hyperlink r:id="rId280" ref="F141"/>
    <hyperlink r:id="rId281" ref="H141"/>
    <hyperlink r:id="rId282" ref="D142"/>
    <hyperlink r:id="rId283" ref="D143"/>
    <hyperlink r:id="rId284" ref="D144"/>
    <hyperlink r:id="rId285" ref="D145"/>
    <hyperlink r:id="rId286" ref="F145"/>
    <hyperlink r:id="rId287" ref="D146"/>
    <hyperlink r:id="rId288" ref="F146"/>
    <hyperlink r:id="rId289" ref="D147"/>
    <hyperlink r:id="rId290" ref="F147"/>
    <hyperlink r:id="rId291" ref="D148"/>
    <hyperlink r:id="rId292" ref="F148"/>
    <hyperlink r:id="rId293" ref="D149"/>
    <hyperlink r:id="rId294" ref="H149"/>
    <hyperlink r:id="rId295" ref="D150"/>
    <hyperlink r:id="rId296" ref="H150"/>
    <hyperlink r:id="rId297" ref="D151"/>
    <hyperlink r:id="rId298" ref="H151"/>
    <hyperlink r:id="rId299" ref="D152"/>
    <hyperlink r:id="rId300" ref="D153"/>
    <hyperlink r:id="rId301" ref="F153"/>
    <hyperlink r:id="rId302" ref="D154"/>
    <hyperlink r:id="rId303" ref="F154"/>
    <hyperlink r:id="rId304" ref="D155"/>
    <hyperlink r:id="rId305" ref="F155"/>
    <hyperlink r:id="rId306" ref="D156"/>
    <hyperlink r:id="rId307" ref="D157"/>
    <hyperlink r:id="rId308" ref="D158"/>
    <hyperlink r:id="rId309" ref="D159"/>
    <hyperlink r:id="rId310" ref="F159"/>
    <hyperlink r:id="rId311" ref="D160"/>
    <hyperlink r:id="rId312" ref="F160"/>
    <hyperlink r:id="rId313" ref="D161"/>
    <hyperlink r:id="rId314" ref="F161"/>
    <hyperlink r:id="rId315" ref="D162"/>
    <hyperlink r:id="rId316" ref="F162"/>
    <hyperlink r:id="rId317" ref="D163"/>
    <hyperlink r:id="rId318" ref="F163"/>
    <hyperlink r:id="rId319" ref="D164"/>
    <hyperlink r:id="rId320" ref="D165"/>
    <hyperlink r:id="rId321" ref="F165"/>
    <hyperlink r:id="rId322" ref="H165"/>
    <hyperlink r:id="rId323" ref="D166"/>
    <hyperlink r:id="rId324" ref="F166"/>
    <hyperlink r:id="rId325" ref="H166"/>
    <hyperlink r:id="rId326" ref="D167"/>
    <hyperlink r:id="rId327" ref="F167"/>
    <hyperlink r:id="rId328" ref="H167"/>
    <hyperlink r:id="rId329" ref="D168"/>
    <hyperlink r:id="rId330" ref="F168"/>
    <hyperlink r:id="rId331" ref="H168"/>
    <hyperlink r:id="rId332" ref="D169"/>
    <hyperlink r:id="rId333" ref="F169"/>
    <hyperlink r:id="rId334" ref="H169"/>
    <hyperlink r:id="rId335" ref="D170"/>
    <hyperlink r:id="rId336" ref="F170"/>
    <hyperlink r:id="rId337" ref="H170"/>
    <hyperlink r:id="rId338" ref="D171"/>
    <hyperlink r:id="rId339" ref="F171"/>
    <hyperlink r:id="rId340" ref="H171"/>
    <hyperlink r:id="rId341" ref="D172"/>
    <hyperlink r:id="rId342" ref="F172"/>
    <hyperlink r:id="rId343" ref="H172"/>
    <hyperlink r:id="rId344" ref="D173"/>
    <hyperlink r:id="rId345" ref="F173"/>
    <hyperlink r:id="rId346" ref="H173"/>
    <hyperlink r:id="rId347" ref="D174"/>
    <hyperlink r:id="rId348" ref="F174"/>
    <hyperlink r:id="rId349" ref="H174"/>
    <hyperlink r:id="rId350" ref="D175"/>
    <hyperlink r:id="rId351" ref="F175"/>
    <hyperlink r:id="rId352" ref="D176"/>
    <hyperlink r:id="rId353" ref="F176"/>
    <hyperlink r:id="rId354" ref="D177"/>
    <hyperlink r:id="rId355" ref="F177"/>
    <hyperlink r:id="rId356" ref="D178"/>
    <hyperlink r:id="rId357" ref="D179"/>
    <hyperlink r:id="rId358" ref="F179"/>
    <hyperlink r:id="rId359" ref="H179"/>
    <hyperlink r:id="rId360" ref="D180"/>
    <hyperlink r:id="rId361" ref="D181"/>
    <hyperlink r:id="rId362" ref="F181"/>
    <hyperlink r:id="rId363" ref="D182"/>
    <hyperlink r:id="rId364" ref="F182"/>
    <hyperlink r:id="rId365" ref="D183"/>
    <hyperlink r:id="rId366" ref="F183"/>
    <hyperlink r:id="rId367" ref="D184"/>
    <hyperlink r:id="rId368" ref="F184"/>
    <hyperlink r:id="rId369" ref="D185"/>
    <hyperlink r:id="rId370" ref="F185"/>
    <hyperlink r:id="rId371" ref="D186"/>
    <hyperlink r:id="rId372" ref="F186"/>
    <hyperlink r:id="rId373" ref="D187"/>
    <hyperlink r:id="rId374" ref="D188"/>
    <hyperlink r:id="rId375" ref="F188"/>
    <hyperlink r:id="rId376" ref="D189"/>
    <hyperlink r:id="rId377" ref="D190"/>
    <hyperlink r:id="rId378" ref="D191"/>
    <hyperlink r:id="rId379" ref="F191"/>
    <hyperlink r:id="rId380" ref="H191"/>
    <hyperlink r:id="rId381" ref="D192"/>
    <hyperlink r:id="rId382" ref="F192"/>
    <hyperlink r:id="rId383" ref="D193"/>
    <hyperlink r:id="rId384" ref="F193"/>
    <hyperlink r:id="rId385" ref="D194"/>
    <hyperlink r:id="rId386" ref="F194"/>
    <hyperlink r:id="rId387" ref="D195"/>
    <hyperlink r:id="rId388" ref="F195"/>
    <hyperlink r:id="rId389" ref="D196"/>
    <hyperlink r:id="rId390" ref="F196"/>
    <hyperlink r:id="rId391" ref="H196"/>
    <hyperlink r:id="rId392" ref="D197"/>
    <hyperlink r:id="rId393" ref="F197"/>
    <hyperlink r:id="rId394" ref="D198"/>
    <hyperlink r:id="rId395" ref="D199"/>
    <hyperlink r:id="rId396" ref="F199"/>
    <hyperlink r:id="rId397" ref="D200"/>
    <hyperlink r:id="rId398" ref="D201"/>
    <hyperlink r:id="rId399" ref="D202"/>
    <hyperlink r:id="rId400" ref="F202"/>
    <hyperlink r:id="rId401" ref="D203"/>
    <hyperlink r:id="rId402" ref="F203"/>
    <hyperlink r:id="rId403" ref="D204"/>
    <hyperlink r:id="rId404" ref="F204"/>
    <hyperlink r:id="rId405" ref="D205"/>
    <hyperlink r:id="rId406" ref="F205"/>
    <hyperlink r:id="rId407" ref="D206"/>
    <hyperlink r:id="rId408" ref="H206"/>
    <hyperlink r:id="rId409" ref="D207"/>
    <hyperlink r:id="rId410" ref="F207"/>
    <hyperlink r:id="rId411" ref="D208"/>
    <hyperlink r:id="rId412" ref="D209"/>
    <hyperlink r:id="rId413" ref="D210"/>
    <hyperlink r:id="rId414" ref="D211"/>
    <hyperlink r:id="rId415" ref="F211"/>
    <hyperlink r:id="rId416" ref="D212"/>
    <hyperlink r:id="rId417" ref="F212"/>
    <hyperlink r:id="rId418" ref="D213"/>
    <hyperlink r:id="rId419" ref="F213"/>
    <hyperlink r:id="rId420" ref="D214"/>
    <hyperlink r:id="rId421" ref="F214"/>
    <hyperlink r:id="rId422" ref="D215"/>
    <hyperlink r:id="rId423" ref="D216"/>
    <hyperlink r:id="rId424" ref="F216"/>
    <hyperlink r:id="rId425" ref="D217"/>
    <hyperlink r:id="rId426" ref="F217"/>
    <hyperlink r:id="rId427" ref="D218"/>
    <hyperlink r:id="rId428" ref="F218"/>
    <hyperlink r:id="rId429" ref="D219"/>
    <hyperlink r:id="rId430" ref="D220"/>
    <hyperlink r:id="rId431" ref="F220"/>
    <hyperlink r:id="rId432" ref="D221"/>
    <hyperlink r:id="rId433" ref="D222"/>
    <hyperlink r:id="rId434" ref="D223"/>
    <hyperlink r:id="rId435" ref="F223"/>
    <hyperlink r:id="rId436" ref="H223"/>
    <hyperlink r:id="rId437" ref="D224"/>
    <hyperlink r:id="rId438" ref="D225"/>
    <hyperlink r:id="rId439" ref="D226"/>
    <hyperlink r:id="rId440" ref="D227"/>
    <hyperlink r:id="rId441" ref="D228"/>
    <hyperlink r:id="rId442" ref="F228"/>
    <hyperlink r:id="rId443" ref="D229"/>
    <hyperlink r:id="rId444" ref="F229"/>
    <hyperlink r:id="rId445" ref="D230"/>
    <hyperlink r:id="rId446" ref="F230"/>
    <hyperlink r:id="rId447" ref="D231"/>
    <hyperlink r:id="rId448" ref="F231"/>
    <hyperlink r:id="rId449" ref="D232"/>
    <hyperlink r:id="rId450" ref="F232"/>
    <hyperlink r:id="rId451" ref="H232"/>
    <hyperlink r:id="rId452" ref="D233"/>
    <hyperlink r:id="rId453" ref="F233"/>
    <hyperlink r:id="rId454" ref="H233"/>
    <hyperlink r:id="rId455" ref="D234"/>
    <hyperlink r:id="rId456" ref="F234"/>
    <hyperlink r:id="rId457" ref="H234"/>
    <hyperlink r:id="rId458" ref="D235"/>
    <hyperlink r:id="rId459" ref="F235"/>
    <hyperlink r:id="rId460" ref="H235"/>
    <hyperlink r:id="rId461" ref="D236"/>
    <hyperlink r:id="rId462" ref="F236"/>
    <hyperlink r:id="rId463" ref="H236"/>
    <hyperlink r:id="rId464" ref="D237"/>
    <hyperlink r:id="rId465" ref="F237"/>
    <hyperlink r:id="rId466" ref="H237"/>
    <hyperlink r:id="rId467" ref="D238"/>
    <hyperlink r:id="rId468" ref="F238"/>
    <hyperlink r:id="rId469" ref="D239"/>
    <hyperlink r:id="rId470" ref="F239"/>
    <hyperlink r:id="rId471" ref="D240"/>
    <hyperlink r:id="rId472" ref="F240"/>
    <hyperlink r:id="rId473" ref="D241"/>
    <hyperlink r:id="rId474" ref="D242"/>
    <hyperlink r:id="rId475" ref="F242"/>
    <hyperlink r:id="rId476" ref="D243"/>
    <hyperlink r:id="rId477" ref="F243"/>
    <hyperlink r:id="rId478" ref="D244"/>
    <hyperlink r:id="rId479" ref="F244"/>
    <hyperlink r:id="rId480" ref="D245"/>
    <hyperlink r:id="rId481" ref="F245"/>
    <hyperlink r:id="rId482" ref="H245"/>
    <hyperlink r:id="rId483" ref="D246"/>
    <hyperlink r:id="rId484" ref="F246"/>
    <hyperlink r:id="rId485" ref="D247"/>
    <hyperlink r:id="rId486" ref="F247"/>
    <hyperlink r:id="rId487" ref="D248"/>
    <hyperlink r:id="rId488" ref="F248"/>
    <hyperlink r:id="rId489" ref="D249"/>
    <hyperlink r:id="rId490" ref="D250"/>
    <hyperlink r:id="rId491" ref="F250"/>
    <hyperlink r:id="rId492" ref="H250"/>
    <hyperlink r:id="rId493" ref="D251"/>
    <hyperlink r:id="rId494" ref="F251"/>
    <hyperlink r:id="rId495" ref="H251"/>
    <hyperlink r:id="rId496" ref="D252"/>
    <hyperlink r:id="rId497" ref="F252"/>
    <hyperlink r:id="rId498" ref="H252"/>
    <hyperlink r:id="rId499" ref="D253"/>
    <hyperlink r:id="rId500" ref="D254"/>
    <hyperlink r:id="rId501" ref="F254"/>
    <hyperlink r:id="rId502" ref="D255"/>
    <hyperlink r:id="rId503" ref="F255"/>
    <hyperlink r:id="rId504" ref="D256"/>
    <hyperlink r:id="rId505" ref="D257"/>
    <hyperlink r:id="rId506" ref="H257"/>
    <hyperlink r:id="rId507" ref="D258"/>
    <hyperlink r:id="rId508" ref="D259"/>
    <hyperlink r:id="rId509" ref="F259"/>
    <hyperlink r:id="rId510" ref="H259"/>
    <hyperlink r:id="rId511" ref="D260"/>
    <hyperlink r:id="rId512" ref="F260"/>
    <hyperlink r:id="rId513" ref="H260"/>
    <hyperlink r:id="rId514" ref="D261"/>
    <hyperlink r:id="rId515" ref="F261"/>
    <hyperlink r:id="rId516" ref="H261"/>
    <hyperlink r:id="rId517" ref="D262"/>
    <hyperlink r:id="rId518" ref="F262"/>
    <hyperlink r:id="rId519" ref="D263"/>
    <hyperlink r:id="rId520" ref="F263"/>
    <hyperlink r:id="rId521" ref="D264"/>
    <hyperlink r:id="rId522" ref="D265"/>
    <hyperlink r:id="rId523" ref="F265"/>
    <hyperlink r:id="rId524" ref="H265"/>
    <hyperlink r:id="rId525" ref="D266"/>
    <hyperlink r:id="rId526" ref="F266"/>
    <hyperlink r:id="rId527" ref="H266"/>
    <hyperlink r:id="rId528" ref="D267"/>
    <hyperlink r:id="rId529" ref="F267"/>
    <hyperlink r:id="rId530" ref="H267"/>
    <hyperlink r:id="rId531" ref="D268"/>
    <hyperlink r:id="rId532" ref="F268"/>
    <hyperlink r:id="rId533" ref="H268"/>
    <hyperlink r:id="rId534" ref="D269"/>
    <hyperlink r:id="rId535" ref="F269"/>
    <hyperlink r:id="rId536" ref="H269"/>
    <hyperlink r:id="rId537" ref="D270"/>
    <hyperlink r:id="rId538" ref="F270"/>
    <hyperlink r:id="rId539" ref="H270"/>
    <hyperlink r:id="rId540" ref="D271"/>
    <hyperlink r:id="rId541" ref="F271"/>
    <hyperlink r:id="rId542" ref="H271"/>
    <hyperlink r:id="rId543" ref="D272"/>
    <hyperlink r:id="rId544" ref="F272"/>
    <hyperlink r:id="rId545" ref="D273"/>
    <hyperlink r:id="rId546" ref="F273"/>
    <hyperlink r:id="rId547" ref="D274"/>
    <hyperlink r:id="rId548" ref="F274"/>
    <hyperlink r:id="rId549" ref="D275"/>
    <hyperlink r:id="rId550" ref="D276"/>
    <hyperlink r:id="rId551" ref="F276"/>
    <hyperlink r:id="rId552" ref="H276"/>
    <hyperlink r:id="rId553" ref="D277"/>
    <hyperlink r:id="rId554" ref="F277"/>
    <hyperlink r:id="rId555" ref="H277"/>
    <hyperlink r:id="rId556" ref="D278"/>
    <hyperlink r:id="rId557" ref="F278"/>
    <hyperlink r:id="rId558" ref="H278"/>
    <hyperlink r:id="rId559" ref="D279"/>
    <hyperlink r:id="rId560" ref="F279"/>
    <hyperlink r:id="rId561" ref="H279"/>
    <hyperlink r:id="rId562" ref="D280"/>
    <hyperlink r:id="rId563" ref="F280"/>
    <hyperlink r:id="rId564" ref="H280"/>
    <hyperlink r:id="rId565" ref="D281"/>
    <hyperlink r:id="rId566" ref="D282"/>
    <hyperlink r:id="rId567" ref="F282"/>
    <hyperlink r:id="rId568" ref="H282"/>
    <hyperlink r:id="rId569" ref="D283"/>
    <hyperlink r:id="rId570" ref="F283"/>
    <hyperlink r:id="rId571" ref="D284"/>
    <hyperlink r:id="rId572" ref="F284"/>
    <hyperlink r:id="rId573" ref="D285"/>
    <hyperlink r:id="rId574" ref="F285"/>
    <hyperlink r:id="rId575" ref="D286"/>
    <hyperlink r:id="rId576" ref="D287"/>
    <hyperlink r:id="rId577" ref="D288"/>
    <hyperlink r:id="rId578" ref="F288"/>
    <hyperlink r:id="rId579" ref="H288"/>
    <hyperlink r:id="rId580" ref="D289"/>
    <hyperlink r:id="rId581" ref="D290"/>
    <hyperlink r:id="rId582" ref="D291"/>
    <hyperlink r:id="rId583" ref="D292"/>
    <hyperlink r:id="rId584" ref="D293"/>
    <hyperlink r:id="rId585" ref="D294"/>
    <hyperlink r:id="rId586" ref="F294"/>
    <hyperlink r:id="rId587" ref="H294"/>
    <hyperlink r:id="rId588" ref="D295"/>
    <hyperlink r:id="rId589" ref="H295"/>
    <hyperlink r:id="rId590" ref="D296"/>
    <hyperlink r:id="rId591" ref="F296"/>
    <hyperlink r:id="rId592" ref="D297"/>
    <hyperlink r:id="rId593" ref="F297"/>
    <hyperlink r:id="rId594" ref="D298"/>
    <hyperlink r:id="rId595" ref="F298"/>
    <hyperlink r:id="rId596" ref="D299"/>
    <hyperlink r:id="rId597" ref="D300"/>
    <hyperlink r:id="rId598" ref="D301"/>
    <hyperlink r:id="rId599" ref="F301"/>
    <hyperlink r:id="rId600" ref="D302"/>
    <hyperlink r:id="rId601" ref="F302"/>
    <hyperlink r:id="rId602" ref="D303"/>
    <hyperlink r:id="rId603" ref="F303"/>
    <hyperlink r:id="rId604" ref="D304"/>
    <hyperlink r:id="rId605" ref="F304"/>
    <hyperlink r:id="rId606" ref="D305"/>
    <hyperlink r:id="rId607" ref="F305"/>
    <hyperlink r:id="rId608" ref="D306"/>
    <hyperlink r:id="rId609" ref="F306"/>
    <hyperlink r:id="rId610" ref="D307"/>
    <hyperlink r:id="rId611" ref="F307"/>
    <hyperlink r:id="rId612" ref="H307"/>
    <hyperlink r:id="rId613" ref="D308"/>
    <hyperlink r:id="rId614" ref="F308"/>
    <hyperlink r:id="rId615" ref="D309"/>
    <hyperlink r:id="rId616" ref="F309"/>
    <hyperlink r:id="rId617" ref="D310"/>
    <hyperlink r:id="rId618" ref="F310"/>
    <hyperlink r:id="rId619" ref="D311"/>
    <hyperlink r:id="rId620" ref="F311"/>
    <hyperlink r:id="rId621" ref="D312"/>
    <hyperlink r:id="rId622" ref="F312"/>
    <hyperlink r:id="rId623" ref="D313"/>
    <hyperlink r:id="rId624" ref="F313"/>
    <hyperlink r:id="rId625" ref="H313"/>
    <hyperlink r:id="rId626" ref="D314"/>
    <hyperlink r:id="rId627" ref="F314"/>
    <hyperlink r:id="rId628" ref="D315"/>
    <hyperlink r:id="rId629" ref="F315"/>
    <hyperlink r:id="rId630" ref="D316"/>
    <hyperlink r:id="rId631" ref="D317"/>
    <hyperlink r:id="rId632" ref="D318"/>
    <hyperlink r:id="rId633" ref="F318"/>
    <hyperlink r:id="rId634" ref="H318"/>
    <hyperlink r:id="rId635" ref="D319"/>
    <hyperlink r:id="rId636" ref="F319"/>
    <hyperlink r:id="rId637" ref="H319"/>
    <hyperlink r:id="rId638" ref="D320"/>
    <hyperlink r:id="rId639" ref="F320"/>
    <hyperlink r:id="rId640" ref="H320"/>
    <hyperlink r:id="rId641" ref="D321"/>
    <hyperlink r:id="rId642" ref="F321"/>
    <hyperlink r:id="rId643" ref="H321"/>
    <hyperlink r:id="rId644" ref="D322"/>
    <hyperlink r:id="rId645" ref="F322"/>
    <hyperlink r:id="rId646" ref="D323"/>
    <hyperlink r:id="rId647" ref="D324"/>
    <hyperlink r:id="rId648" ref="F324"/>
    <hyperlink r:id="rId649" ref="D325"/>
    <hyperlink r:id="rId650" ref="F325"/>
    <hyperlink r:id="rId651" ref="D326"/>
    <hyperlink r:id="rId652" ref="F326"/>
    <hyperlink r:id="rId653" ref="D327"/>
    <hyperlink r:id="rId654" ref="F327"/>
    <hyperlink r:id="rId655" ref="D328"/>
    <hyperlink r:id="rId656" ref="F328"/>
    <hyperlink r:id="rId657" ref="D329"/>
    <hyperlink r:id="rId658" ref="F329"/>
    <hyperlink r:id="rId659" ref="D330"/>
    <hyperlink r:id="rId660" ref="F330"/>
    <hyperlink r:id="rId661" ref="D331"/>
    <hyperlink r:id="rId662" ref="H331"/>
    <hyperlink r:id="rId663" ref="D332"/>
    <hyperlink r:id="rId664" ref="F332"/>
    <hyperlink r:id="rId665" ref="D333"/>
    <hyperlink r:id="rId666" ref="D334"/>
    <hyperlink r:id="rId667" ref="D335"/>
    <hyperlink r:id="rId668" ref="F335"/>
    <hyperlink r:id="rId669" ref="D336"/>
    <hyperlink r:id="rId670" ref="F336"/>
    <hyperlink r:id="rId671" ref="D337"/>
    <hyperlink r:id="rId672" ref="D338"/>
    <hyperlink r:id="rId673" ref="F338"/>
    <hyperlink r:id="rId674" ref="D339"/>
    <hyperlink r:id="rId675" ref="F339"/>
    <hyperlink r:id="rId676" ref="D340"/>
    <hyperlink r:id="rId677" ref="F340"/>
    <hyperlink r:id="rId678" ref="D341"/>
    <hyperlink r:id="rId679" ref="F341"/>
    <hyperlink r:id="rId680" ref="D342"/>
    <hyperlink r:id="rId681" ref="F342"/>
    <hyperlink r:id="rId682" ref="D343"/>
    <hyperlink r:id="rId683" ref="F343"/>
    <hyperlink r:id="rId684" ref="D344"/>
    <hyperlink r:id="rId685" ref="F344"/>
    <hyperlink r:id="rId686" ref="H344"/>
    <hyperlink r:id="rId687" ref="D345"/>
    <hyperlink r:id="rId688" ref="F345"/>
    <hyperlink r:id="rId689" ref="H345"/>
    <hyperlink r:id="rId690" ref="D346"/>
    <hyperlink r:id="rId691" ref="F346"/>
    <hyperlink r:id="rId692" ref="D347"/>
    <hyperlink r:id="rId693" ref="F347"/>
    <hyperlink r:id="rId694" ref="H347"/>
    <hyperlink r:id="rId695" ref="D348"/>
    <hyperlink r:id="rId696" ref="F348"/>
    <hyperlink r:id="rId697" ref="H348"/>
    <hyperlink r:id="rId698" ref="D349"/>
    <hyperlink r:id="rId699" ref="F349"/>
    <hyperlink r:id="rId700" ref="D350"/>
    <hyperlink r:id="rId701" ref="F350"/>
    <hyperlink r:id="rId702" ref="D351"/>
    <hyperlink r:id="rId703" ref="H351"/>
    <hyperlink r:id="rId704" ref="D352"/>
    <hyperlink r:id="rId705" ref="F352"/>
    <hyperlink r:id="rId706" ref="D353"/>
    <hyperlink r:id="rId707" ref="H353"/>
    <hyperlink r:id="rId708" ref="D354"/>
    <hyperlink r:id="rId709" ref="F354"/>
    <hyperlink r:id="rId710" ref="D355"/>
    <hyperlink r:id="rId711" ref="F355"/>
    <hyperlink r:id="rId712" ref="D356"/>
    <hyperlink r:id="rId713" ref="H356"/>
    <hyperlink r:id="rId714" ref="D357"/>
    <hyperlink r:id="rId715" ref="H357"/>
    <hyperlink r:id="rId716" ref="D358"/>
    <hyperlink r:id="rId717" ref="H358"/>
    <hyperlink r:id="rId718" ref="D359"/>
    <hyperlink r:id="rId719" ref="F359"/>
    <hyperlink r:id="rId720" ref="D360"/>
    <hyperlink r:id="rId721" ref="F360"/>
    <hyperlink r:id="rId722" ref="D361"/>
    <hyperlink r:id="rId723" ref="D362"/>
    <hyperlink r:id="rId724" ref="D363"/>
    <hyperlink r:id="rId725" ref="F363"/>
    <hyperlink r:id="rId726" ref="D364"/>
    <hyperlink r:id="rId727" ref="F364"/>
    <hyperlink r:id="rId728" ref="D365"/>
    <hyperlink r:id="rId729" ref="F365"/>
    <hyperlink r:id="rId730" ref="D366"/>
    <hyperlink r:id="rId731" ref="F366"/>
    <hyperlink r:id="rId732" ref="D367"/>
    <hyperlink r:id="rId733" ref="F367"/>
    <hyperlink r:id="rId734" ref="D368"/>
    <hyperlink r:id="rId735" ref="D369"/>
    <hyperlink r:id="rId736" ref="F369"/>
    <hyperlink r:id="rId737" ref="D370"/>
    <hyperlink r:id="rId738" ref="D371"/>
    <hyperlink r:id="rId739" ref="F371"/>
    <hyperlink r:id="rId740" ref="D372"/>
    <hyperlink r:id="rId741" ref="D373"/>
    <hyperlink r:id="rId742" ref="F373"/>
    <hyperlink r:id="rId743" ref="D374"/>
    <hyperlink r:id="rId744" ref="D375"/>
    <hyperlink r:id="rId745" ref="F375"/>
    <hyperlink r:id="rId746" ref="D376"/>
    <hyperlink r:id="rId747" ref="F376"/>
    <hyperlink r:id="rId748" ref="D377"/>
    <hyperlink r:id="rId749" ref="F377"/>
    <hyperlink r:id="rId750" ref="D378"/>
    <hyperlink r:id="rId751" ref="D379"/>
    <hyperlink r:id="rId752" ref="D380"/>
    <hyperlink r:id="rId753" ref="F380"/>
    <hyperlink r:id="rId754" ref="D381"/>
    <hyperlink r:id="rId755" ref="D382"/>
    <hyperlink r:id="rId756" ref="F382"/>
    <hyperlink r:id="rId757" ref="D383"/>
    <hyperlink r:id="rId758" ref="D384"/>
    <hyperlink r:id="rId759" ref="D385"/>
    <hyperlink r:id="rId760" ref="F385"/>
    <hyperlink r:id="rId761" ref="D386"/>
    <hyperlink r:id="rId762" ref="F386"/>
    <hyperlink r:id="rId763" ref="H386"/>
    <hyperlink r:id="rId764" ref="D387"/>
    <hyperlink r:id="rId765" ref="F387"/>
    <hyperlink r:id="rId766" ref="D388"/>
    <hyperlink r:id="rId767" ref="F388"/>
    <hyperlink r:id="rId768" ref="D389"/>
    <hyperlink r:id="rId769" ref="F389"/>
    <hyperlink r:id="rId770" ref="H389"/>
    <hyperlink r:id="rId771" ref="D390"/>
    <hyperlink r:id="rId772" ref="F390"/>
    <hyperlink r:id="rId773" ref="H390"/>
    <hyperlink r:id="rId774" ref="D391"/>
    <hyperlink r:id="rId775" ref="F391"/>
    <hyperlink r:id="rId776" ref="H391"/>
    <hyperlink r:id="rId777" ref="D392"/>
    <hyperlink r:id="rId778" ref="F392"/>
    <hyperlink r:id="rId779" ref="H392"/>
    <hyperlink r:id="rId780" ref="D393"/>
    <hyperlink r:id="rId781" ref="F393"/>
    <hyperlink r:id="rId782" ref="H393"/>
    <hyperlink r:id="rId783" ref="D394"/>
    <hyperlink r:id="rId784" ref="F394"/>
    <hyperlink r:id="rId785" ref="H394"/>
    <hyperlink r:id="rId786" ref="D395"/>
    <hyperlink r:id="rId787" ref="F395"/>
    <hyperlink r:id="rId788" ref="H395"/>
    <hyperlink r:id="rId789" ref="D396"/>
    <hyperlink r:id="rId790" ref="F396"/>
    <hyperlink r:id="rId791" ref="H396"/>
    <hyperlink r:id="rId792" ref="D397"/>
    <hyperlink r:id="rId793" ref="F397"/>
    <hyperlink r:id="rId794" ref="H397"/>
    <hyperlink r:id="rId795" ref="D398"/>
    <hyperlink r:id="rId796" ref="F398"/>
    <hyperlink r:id="rId797" ref="D399"/>
    <hyperlink r:id="rId798" ref="F399"/>
    <hyperlink r:id="rId799" ref="D400"/>
    <hyperlink r:id="rId800" ref="F400"/>
    <hyperlink r:id="rId801" ref="D401"/>
    <hyperlink r:id="rId802" ref="D402"/>
    <hyperlink r:id="rId803" ref="D403"/>
    <hyperlink r:id="rId804" ref="F403"/>
    <hyperlink r:id="rId805" ref="D404"/>
    <hyperlink r:id="rId806" ref="D405"/>
    <hyperlink r:id="rId807" ref="F405"/>
    <hyperlink r:id="rId808" ref="D406"/>
    <hyperlink r:id="rId809" ref="F406"/>
    <hyperlink r:id="rId810" ref="D407"/>
    <hyperlink r:id="rId811" ref="F407"/>
    <hyperlink r:id="rId812" ref="H407"/>
    <hyperlink r:id="rId813" ref="D408"/>
    <hyperlink r:id="rId814" ref="F408"/>
    <hyperlink r:id="rId815" ref="H408"/>
    <hyperlink r:id="rId816" ref="D409"/>
    <hyperlink r:id="rId817" ref="F409"/>
    <hyperlink r:id="rId818" ref="H409"/>
    <hyperlink r:id="rId819" ref="D410"/>
    <hyperlink r:id="rId820" ref="F410"/>
    <hyperlink r:id="rId821" ref="H410"/>
    <hyperlink r:id="rId822" ref="D411"/>
    <hyperlink r:id="rId823" ref="H411"/>
    <hyperlink r:id="rId824" ref="D412"/>
    <hyperlink r:id="rId825" ref="F412"/>
    <hyperlink r:id="rId826" ref="D413"/>
    <hyperlink r:id="rId827" ref="F413"/>
    <hyperlink r:id="rId828" ref="D414"/>
    <hyperlink r:id="rId829" ref="F414"/>
    <hyperlink r:id="rId830" ref="D415"/>
    <hyperlink r:id="rId831" ref="F415"/>
    <hyperlink r:id="rId832" ref="H415"/>
    <hyperlink r:id="rId833" ref="D416"/>
    <hyperlink r:id="rId834" ref="F416"/>
    <hyperlink r:id="rId835" ref="H416"/>
    <hyperlink r:id="rId836" ref="D417"/>
    <hyperlink r:id="rId837" ref="D418"/>
    <hyperlink r:id="rId838" ref="D419"/>
    <hyperlink r:id="rId839" ref="F419"/>
    <hyperlink r:id="rId840" ref="D420"/>
    <hyperlink r:id="rId841" ref="F420"/>
    <hyperlink r:id="rId842" ref="D421"/>
    <hyperlink r:id="rId843" ref="F421"/>
    <hyperlink r:id="rId844" ref="D422"/>
    <hyperlink r:id="rId845" ref="F422"/>
    <hyperlink r:id="rId846" ref="D423"/>
    <hyperlink r:id="rId847" ref="D424"/>
    <hyperlink r:id="rId848" ref="F424"/>
    <hyperlink r:id="rId849" ref="H424"/>
    <hyperlink r:id="rId850" ref="D425"/>
    <hyperlink r:id="rId851" ref="H425"/>
    <hyperlink r:id="rId852" ref="D426"/>
    <hyperlink r:id="rId853" ref="F426"/>
    <hyperlink r:id="rId854" ref="D427"/>
    <hyperlink r:id="rId855" ref="D428"/>
    <hyperlink r:id="rId856" ref="D429"/>
    <hyperlink r:id="rId857" ref="F429"/>
    <hyperlink r:id="rId858" ref="D430"/>
    <hyperlink r:id="rId859" ref="D431"/>
    <hyperlink r:id="rId860" ref="F431"/>
    <hyperlink r:id="rId861" ref="D432"/>
    <hyperlink r:id="rId862" ref="F432"/>
    <hyperlink r:id="rId863" ref="H432"/>
    <hyperlink r:id="rId864" ref="D433"/>
    <hyperlink r:id="rId865" ref="F433"/>
    <hyperlink r:id="rId866" ref="D434"/>
    <hyperlink r:id="rId867" ref="F434"/>
    <hyperlink r:id="rId868" ref="D435"/>
    <hyperlink r:id="rId869" ref="F435"/>
    <hyperlink r:id="rId870" ref="H435"/>
    <hyperlink r:id="rId871" ref="D436"/>
    <hyperlink r:id="rId872" ref="F436"/>
    <hyperlink r:id="rId873" ref="D437"/>
    <hyperlink r:id="rId874" ref="F437"/>
    <hyperlink r:id="rId875" ref="H437"/>
    <hyperlink r:id="rId876" ref="D438"/>
    <hyperlink r:id="rId877" ref="F438"/>
    <hyperlink r:id="rId878" ref="D439"/>
    <hyperlink r:id="rId879" ref="D440"/>
    <hyperlink r:id="rId880" ref="F440"/>
    <hyperlink r:id="rId881" ref="D441"/>
    <hyperlink r:id="rId882" ref="F441"/>
    <hyperlink r:id="rId883" ref="H441"/>
    <hyperlink r:id="rId884" ref="D442"/>
    <hyperlink r:id="rId885" ref="F442"/>
    <hyperlink r:id="rId886" ref="D443"/>
    <hyperlink r:id="rId887" ref="F443"/>
    <hyperlink r:id="rId888" ref="H443"/>
    <hyperlink r:id="rId889" ref="D444"/>
    <hyperlink r:id="rId890" ref="F444"/>
    <hyperlink r:id="rId891" ref="H444"/>
    <hyperlink r:id="rId892" ref="D445"/>
    <hyperlink r:id="rId893" ref="F445"/>
    <hyperlink r:id="rId894" ref="H445"/>
    <hyperlink r:id="rId895" ref="D446"/>
    <hyperlink r:id="rId896" ref="F446"/>
    <hyperlink r:id="rId897" ref="H446"/>
    <hyperlink r:id="rId898" ref="D447"/>
    <hyperlink r:id="rId899" ref="F447"/>
    <hyperlink r:id="rId900" ref="H447"/>
    <hyperlink r:id="rId901" ref="D448"/>
    <hyperlink r:id="rId902" ref="F448"/>
    <hyperlink r:id="rId903" ref="D449"/>
    <hyperlink r:id="rId904" ref="F449"/>
    <hyperlink r:id="rId905" ref="D450"/>
    <hyperlink r:id="rId906" ref="F450"/>
    <hyperlink r:id="rId907" ref="D451"/>
    <hyperlink r:id="rId908" ref="D452"/>
    <hyperlink r:id="rId909" ref="D453"/>
    <hyperlink r:id="rId910" ref="F453"/>
    <hyperlink r:id="rId911" ref="D454"/>
    <hyperlink r:id="rId912" ref="F454"/>
    <hyperlink r:id="rId913" ref="D455"/>
    <hyperlink r:id="rId914" ref="F455"/>
    <hyperlink r:id="rId915" ref="D456"/>
    <hyperlink r:id="rId916" ref="F456"/>
    <hyperlink r:id="rId917" ref="D457"/>
    <hyperlink r:id="rId918" ref="F457"/>
    <hyperlink r:id="rId919" ref="D458"/>
    <hyperlink r:id="rId920" ref="F458"/>
    <hyperlink r:id="rId921" ref="D459"/>
    <hyperlink r:id="rId922" ref="F459"/>
    <hyperlink r:id="rId923" ref="H459"/>
    <hyperlink r:id="rId924" ref="D460"/>
    <hyperlink r:id="rId925" ref="F460"/>
    <hyperlink r:id="rId926" ref="D461"/>
    <hyperlink r:id="rId927" ref="F461"/>
    <hyperlink r:id="rId928" ref="D462"/>
    <hyperlink r:id="rId929" ref="F462"/>
    <hyperlink r:id="rId930" ref="D463"/>
    <hyperlink r:id="rId931" ref="F463"/>
    <hyperlink r:id="rId932" ref="D464"/>
    <hyperlink r:id="rId933" ref="F464"/>
    <hyperlink r:id="rId934" ref="H464"/>
    <hyperlink r:id="rId935" ref="D465"/>
    <hyperlink r:id="rId936" ref="F465"/>
    <hyperlink r:id="rId937" ref="D466"/>
    <hyperlink r:id="rId938" ref="F466"/>
    <hyperlink r:id="rId939" ref="D467"/>
    <hyperlink r:id="rId940" ref="F467"/>
    <hyperlink r:id="rId941" ref="D468"/>
    <hyperlink r:id="rId942" ref="F468"/>
    <hyperlink r:id="rId943" ref="D469"/>
    <hyperlink r:id="rId944" ref="D470"/>
    <hyperlink r:id="rId945" ref="F470"/>
    <hyperlink r:id="rId946" ref="D471"/>
    <hyperlink r:id="rId947" ref="F471"/>
    <hyperlink r:id="rId948" ref="D472"/>
    <hyperlink r:id="rId949" ref="F472"/>
    <hyperlink r:id="rId950" ref="D473"/>
    <hyperlink r:id="rId951" ref="F473"/>
    <hyperlink r:id="rId952" ref="D474"/>
    <hyperlink r:id="rId953" ref="F474"/>
    <hyperlink r:id="rId954" ref="D475"/>
    <hyperlink r:id="rId955" ref="F475"/>
    <hyperlink r:id="rId956" ref="D476"/>
    <hyperlink r:id="rId957" ref="F476"/>
    <hyperlink r:id="rId958" ref="D477"/>
    <hyperlink r:id="rId959" ref="F477"/>
    <hyperlink r:id="rId960" ref="D478"/>
    <hyperlink r:id="rId961" ref="F478"/>
    <hyperlink r:id="rId962" ref="D479"/>
    <hyperlink r:id="rId963" ref="F479"/>
    <hyperlink r:id="rId964" ref="D480"/>
    <hyperlink r:id="rId965" ref="F480"/>
    <hyperlink r:id="rId966" ref="D481"/>
    <hyperlink r:id="rId967" ref="D482"/>
    <hyperlink r:id="rId968" ref="D483"/>
    <hyperlink r:id="rId969" ref="F483"/>
    <hyperlink r:id="rId970" ref="D484"/>
    <hyperlink r:id="rId971" ref="F484"/>
    <hyperlink r:id="rId972" ref="D485"/>
    <hyperlink r:id="rId973" ref="F485"/>
    <hyperlink r:id="rId974" ref="D486"/>
    <hyperlink r:id="rId975" ref="D487"/>
    <hyperlink r:id="rId976" ref="D488"/>
    <hyperlink r:id="rId977" ref="D489"/>
    <hyperlink r:id="rId978" ref="D490"/>
    <hyperlink r:id="rId979" ref="F490"/>
    <hyperlink r:id="rId980" ref="D491"/>
    <hyperlink r:id="rId981" ref="D492"/>
    <hyperlink r:id="rId982" ref="F492"/>
    <hyperlink r:id="rId983" ref="D493"/>
    <hyperlink r:id="rId984" ref="D494"/>
    <hyperlink r:id="rId985" ref="D495"/>
    <hyperlink r:id="rId986" ref="H495"/>
    <hyperlink r:id="rId987" ref="D496"/>
    <hyperlink r:id="rId988" ref="F496"/>
    <hyperlink r:id="rId989" ref="H496"/>
    <hyperlink r:id="rId990" ref="D497"/>
    <hyperlink r:id="rId991" ref="F497"/>
    <hyperlink r:id="rId992" ref="H497"/>
    <hyperlink r:id="rId993" ref="D498"/>
    <hyperlink r:id="rId994" ref="F498"/>
    <hyperlink r:id="rId995" ref="H498"/>
    <hyperlink r:id="rId996" ref="D499"/>
    <hyperlink r:id="rId997" ref="F499"/>
    <hyperlink r:id="rId998" ref="H499"/>
    <hyperlink r:id="rId999" ref="D500"/>
    <hyperlink r:id="rId1000" ref="F500"/>
    <hyperlink r:id="rId1001" ref="D501"/>
    <hyperlink r:id="rId1002" ref="F501"/>
    <hyperlink r:id="rId1003" ref="D502"/>
    <hyperlink r:id="rId1004" ref="F502"/>
    <hyperlink r:id="rId1005" ref="D503"/>
    <hyperlink r:id="rId1006" ref="F503"/>
    <hyperlink r:id="rId1007" ref="D504"/>
    <hyperlink r:id="rId1008" ref="F504"/>
    <hyperlink r:id="rId1009" ref="D505"/>
    <hyperlink r:id="rId1010" ref="F505"/>
    <hyperlink r:id="rId1011" ref="D506"/>
    <hyperlink r:id="rId1012" ref="F506"/>
    <hyperlink r:id="rId1013" ref="D507"/>
    <hyperlink r:id="rId1014" ref="F507"/>
    <hyperlink r:id="rId1015" ref="D508"/>
    <hyperlink r:id="rId1016" ref="F508"/>
    <hyperlink r:id="rId1017" ref="D509"/>
    <hyperlink r:id="rId1018" ref="F509"/>
    <hyperlink r:id="rId1019" ref="D510"/>
    <hyperlink r:id="rId1020" ref="F510"/>
    <hyperlink r:id="rId1021" ref="D511"/>
    <hyperlink r:id="rId1022" ref="F511"/>
    <hyperlink r:id="rId1023" ref="D512"/>
    <hyperlink r:id="rId1024" ref="F512"/>
    <hyperlink r:id="rId1025" ref="D513"/>
    <hyperlink r:id="rId1026" ref="F513"/>
    <hyperlink r:id="rId1027" ref="D514"/>
    <hyperlink r:id="rId1028" ref="F514"/>
    <hyperlink r:id="rId1029" ref="H514"/>
    <hyperlink r:id="rId1030" ref="D515"/>
    <hyperlink r:id="rId1031" ref="F515"/>
    <hyperlink r:id="rId1032" ref="D516"/>
    <hyperlink r:id="rId1033" ref="F516"/>
    <hyperlink r:id="rId1034" ref="D517"/>
    <hyperlink r:id="rId1035" ref="F517"/>
    <hyperlink r:id="rId1036" ref="D518"/>
    <hyperlink r:id="rId1037" ref="F518"/>
    <hyperlink r:id="rId1038" ref="D519"/>
    <hyperlink r:id="rId1039" ref="F519"/>
    <hyperlink r:id="rId1040" ref="D520"/>
    <hyperlink r:id="rId1041" ref="F520"/>
    <hyperlink r:id="rId1042" ref="D521"/>
    <hyperlink r:id="rId1043" ref="D522"/>
    <hyperlink r:id="rId1044" ref="F522"/>
    <hyperlink r:id="rId1045" ref="D523"/>
    <hyperlink r:id="rId1046" ref="F523"/>
    <hyperlink r:id="rId1047" ref="D524"/>
    <hyperlink r:id="rId1048" ref="F524"/>
    <hyperlink r:id="rId1049" ref="D525"/>
    <hyperlink r:id="rId1050" ref="F525"/>
    <hyperlink r:id="rId1051" ref="D526"/>
    <hyperlink r:id="rId1052" ref="D527"/>
    <hyperlink r:id="rId1053" ref="F527"/>
    <hyperlink r:id="rId1054" ref="D528"/>
    <hyperlink r:id="rId1055" ref="F528"/>
    <hyperlink r:id="rId1056" ref="D529"/>
    <hyperlink r:id="rId1057" ref="F529"/>
    <hyperlink r:id="rId1058" ref="D530"/>
    <hyperlink r:id="rId1059" ref="D531"/>
    <hyperlink r:id="rId1060" ref="D532"/>
    <hyperlink r:id="rId1061" ref="F532"/>
    <hyperlink r:id="rId1062" ref="H532"/>
    <hyperlink r:id="rId1063" ref="D533"/>
    <hyperlink r:id="rId1064" ref="F533"/>
    <hyperlink r:id="rId1065" ref="H533"/>
    <hyperlink r:id="rId1066" ref="D534"/>
    <hyperlink r:id="rId1067" ref="F534"/>
    <hyperlink r:id="rId1068" ref="D535"/>
    <hyperlink r:id="rId1069" ref="F535"/>
    <hyperlink r:id="rId1070" ref="D536"/>
    <hyperlink r:id="rId1071" ref="F536"/>
    <hyperlink r:id="rId1072" ref="D537"/>
    <hyperlink r:id="rId1073" ref="F537"/>
    <hyperlink r:id="rId1074" ref="D538"/>
    <hyperlink r:id="rId1075" ref="F538"/>
    <hyperlink r:id="rId1076" ref="D539"/>
    <hyperlink r:id="rId1077" ref="D540"/>
    <hyperlink r:id="rId1078" ref="F540"/>
    <hyperlink r:id="rId1079" ref="D541"/>
    <hyperlink r:id="rId1080" ref="F541"/>
    <hyperlink r:id="rId1081" ref="D542"/>
    <hyperlink r:id="rId1082" ref="D543"/>
    <hyperlink r:id="rId1083" ref="F543"/>
    <hyperlink r:id="rId1084" ref="D544"/>
    <hyperlink r:id="rId1085" ref="F544"/>
    <hyperlink r:id="rId1086" ref="D545"/>
    <hyperlink r:id="rId1087" ref="D546"/>
    <hyperlink r:id="rId1088" ref="F546"/>
    <hyperlink r:id="rId1089" ref="D547"/>
    <hyperlink r:id="rId1090" ref="F547"/>
    <hyperlink r:id="rId1091" ref="D548"/>
    <hyperlink r:id="rId1092" ref="D549"/>
    <hyperlink r:id="rId1093" ref="D550"/>
    <hyperlink r:id="rId1094" ref="D551"/>
    <hyperlink r:id="rId1095" ref="F551"/>
    <hyperlink r:id="rId1096" ref="H551"/>
    <hyperlink r:id="rId1097" ref="D552"/>
    <hyperlink r:id="rId1098" ref="F552"/>
    <hyperlink r:id="rId1099" ref="H552"/>
    <hyperlink r:id="rId1100" ref="D553"/>
    <hyperlink r:id="rId1101" ref="H553"/>
    <hyperlink r:id="rId1102" ref="D554"/>
    <hyperlink r:id="rId1103" ref="H554"/>
    <hyperlink r:id="rId1104" ref="D555"/>
    <hyperlink r:id="rId1105" ref="F555"/>
    <hyperlink r:id="rId1106" ref="D556"/>
    <hyperlink r:id="rId1107" ref="F556"/>
    <hyperlink r:id="rId1108" ref="D557"/>
    <hyperlink r:id="rId1109" ref="F557"/>
    <hyperlink r:id="rId1110" ref="D558"/>
    <hyperlink r:id="rId1111" ref="F558"/>
    <hyperlink r:id="rId1112" ref="D559"/>
    <hyperlink r:id="rId1113" ref="D560"/>
    <hyperlink r:id="rId1114" ref="D561"/>
    <hyperlink r:id="rId1115" ref="D562"/>
    <hyperlink r:id="rId1116" ref="D563"/>
    <hyperlink r:id="rId1117" ref="D564"/>
    <hyperlink r:id="rId1118" ref="D565"/>
    <hyperlink r:id="rId1119" ref="F565"/>
    <hyperlink r:id="rId1120" ref="H565"/>
    <hyperlink r:id="rId1121" ref="D566"/>
    <hyperlink r:id="rId1122" ref="F566"/>
    <hyperlink r:id="rId1123" ref="H566"/>
    <hyperlink r:id="rId1124" ref="D567"/>
    <hyperlink r:id="rId1125" ref="D568"/>
    <hyperlink r:id="rId1126" ref="H568"/>
    <hyperlink r:id="rId1127" ref="D569"/>
    <hyperlink r:id="rId1128" ref="F569"/>
    <hyperlink r:id="rId1129" ref="H569"/>
    <hyperlink r:id="rId1130" ref="D570"/>
    <hyperlink r:id="rId1131" ref="H570"/>
    <hyperlink r:id="rId1132" ref="D571"/>
    <hyperlink r:id="rId1133" ref="D572"/>
    <hyperlink r:id="rId1134" ref="D573"/>
    <hyperlink r:id="rId1135" ref="D574"/>
    <hyperlink r:id="rId1136" ref="F574"/>
    <hyperlink r:id="rId1137" ref="D575"/>
    <hyperlink r:id="rId1138" ref="D576"/>
    <hyperlink r:id="rId1139" ref="D577"/>
    <hyperlink r:id="rId1140" ref="F577"/>
    <hyperlink r:id="rId1141" ref="H577"/>
    <hyperlink r:id="rId1142" ref="D578"/>
    <hyperlink r:id="rId1143" ref="F578"/>
    <hyperlink r:id="rId1144" ref="H578"/>
    <hyperlink r:id="rId1145" ref="D579"/>
    <hyperlink r:id="rId1146" ref="F579"/>
    <hyperlink r:id="rId1147" ref="H579"/>
    <hyperlink r:id="rId1148" ref="D580"/>
    <hyperlink r:id="rId1149" ref="F580"/>
    <hyperlink r:id="rId1150" ref="H580"/>
    <hyperlink r:id="rId1151" ref="D581"/>
    <hyperlink r:id="rId1152" ref="F581"/>
    <hyperlink r:id="rId1153" ref="D582"/>
    <hyperlink r:id="rId1154" ref="F582"/>
    <hyperlink r:id="rId1155" ref="H582"/>
    <hyperlink r:id="rId1156" ref="D583"/>
    <hyperlink r:id="rId1157" ref="F583"/>
    <hyperlink r:id="rId1158" ref="H583"/>
    <hyperlink r:id="rId1159" ref="D584"/>
    <hyperlink r:id="rId1160" ref="F584"/>
    <hyperlink r:id="rId1161" ref="D585"/>
    <hyperlink r:id="rId1162" ref="F585"/>
    <hyperlink r:id="rId1163" ref="D586"/>
    <hyperlink r:id="rId1164" ref="F586"/>
    <hyperlink r:id="rId1165" ref="D587"/>
    <hyperlink r:id="rId1166" ref="F587"/>
    <hyperlink r:id="rId1167" ref="D588"/>
    <hyperlink r:id="rId1168" ref="F588"/>
    <hyperlink r:id="rId1169" ref="D589"/>
    <hyperlink r:id="rId1170" ref="F589"/>
    <hyperlink r:id="rId1171" ref="D590"/>
    <hyperlink r:id="rId1172" ref="F590"/>
    <hyperlink r:id="rId1173" ref="D591"/>
    <hyperlink r:id="rId1174" ref="F591"/>
    <hyperlink r:id="rId1175" ref="D592"/>
    <hyperlink r:id="rId1176" ref="F592"/>
    <hyperlink r:id="rId1177" ref="D593"/>
    <hyperlink r:id="rId1178" ref="F593"/>
    <hyperlink r:id="rId1179" ref="D594"/>
    <hyperlink r:id="rId1180" ref="F594"/>
    <hyperlink r:id="rId1181" ref="D595"/>
    <hyperlink r:id="rId1182" ref="F595"/>
    <hyperlink r:id="rId1183" ref="D596"/>
    <hyperlink r:id="rId1184" ref="F596"/>
    <hyperlink r:id="rId1185" ref="D597"/>
    <hyperlink r:id="rId1186" ref="F597"/>
    <hyperlink r:id="rId1187" ref="D598"/>
    <hyperlink r:id="rId1188" ref="F598"/>
    <hyperlink r:id="rId1189" ref="H598"/>
    <hyperlink r:id="rId1190" ref="D599"/>
    <hyperlink r:id="rId1191" ref="D600"/>
    <hyperlink r:id="rId1192" ref="F600"/>
    <hyperlink r:id="rId1193" ref="H600"/>
    <hyperlink r:id="rId1194" ref="D601"/>
    <hyperlink r:id="rId1195" ref="F601"/>
    <hyperlink r:id="rId1196" ref="H601"/>
    <hyperlink r:id="rId1197" ref="D602"/>
    <hyperlink r:id="rId1198" ref="F602"/>
    <hyperlink r:id="rId1199" ref="H602"/>
    <hyperlink r:id="rId1200" ref="D603"/>
    <hyperlink r:id="rId1201" ref="F603"/>
    <hyperlink r:id="rId1202" ref="H603"/>
    <hyperlink r:id="rId1203" ref="D604"/>
    <hyperlink r:id="rId1204" ref="F604"/>
    <hyperlink r:id="rId1205" ref="D605"/>
    <hyperlink r:id="rId1206" ref="F605"/>
    <hyperlink r:id="rId1207" ref="H605"/>
    <hyperlink r:id="rId1208" ref="D606"/>
    <hyperlink r:id="rId1209" ref="F606"/>
    <hyperlink r:id="rId1210" ref="D607"/>
    <hyperlink r:id="rId1211" ref="D608"/>
    <hyperlink r:id="rId1212" ref="F608"/>
    <hyperlink r:id="rId1213" ref="D609"/>
    <hyperlink r:id="rId1214" ref="F609"/>
    <hyperlink r:id="rId1215" ref="D610"/>
    <hyperlink r:id="rId1216" ref="F610"/>
    <hyperlink r:id="rId1217" ref="D611"/>
    <hyperlink r:id="rId1218" ref="F611"/>
    <hyperlink r:id="rId1219" ref="D612"/>
    <hyperlink r:id="rId1220" ref="F612"/>
    <hyperlink r:id="rId1221" ref="D613"/>
    <hyperlink r:id="rId1222" ref="F613"/>
    <hyperlink r:id="rId1223" ref="H613"/>
    <hyperlink r:id="rId1224" ref="D614"/>
    <hyperlink r:id="rId1225" ref="F614"/>
    <hyperlink r:id="rId1226" ref="D615"/>
    <hyperlink r:id="rId1227" ref="F615"/>
    <hyperlink r:id="rId1228" ref="D616"/>
    <hyperlink r:id="rId1229" ref="F616"/>
    <hyperlink r:id="rId1230" ref="D617"/>
    <hyperlink r:id="rId1231" ref="F617"/>
    <hyperlink r:id="rId1232" ref="D618"/>
    <hyperlink r:id="rId1233" ref="D619"/>
    <hyperlink r:id="rId1234" ref="F619"/>
    <hyperlink r:id="rId1235" ref="D620"/>
    <hyperlink r:id="rId1236" ref="F620"/>
    <hyperlink r:id="rId1237" ref="D621"/>
    <hyperlink r:id="rId1238" ref="F621"/>
    <hyperlink r:id="rId1239" ref="H621"/>
    <hyperlink r:id="rId1240" ref="D622"/>
    <hyperlink r:id="rId1241" ref="F622"/>
    <hyperlink r:id="rId1242" ref="H622"/>
    <hyperlink r:id="rId1243" ref="D623"/>
    <hyperlink r:id="rId1244" ref="F623"/>
    <hyperlink r:id="rId1245" ref="H623"/>
    <hyperlink r:id="rId1246" ref="D624"/>
    <hyperlink r:id="rId1247" ref="F624"/>
    <hyperlink r:id="rId1248" ref="D625"/>
    <hyperlink r:id="rId1249" ref="F625"/>
    <hyperlink r:id="rId1250" ref="D626"/>
    <hyperlink r:id="rId1251" ref="F626"/>
    <hyperlink r:id="rId1252" ref="H626"/>
    <hyperlink r:id="rId1253" ref="D627"/>
    <hyperlink r:id="rId1254" ref="F627"/>
    <hyperlink r:id="rId1255" ref="D628"/>
    <hyperlink r:id="rId1256" ref="F628"/>
    <hyperlink r:id="rId1257" ref="D629"/>
    <hyperlink r:id="rId1258" ref="F629"/>
    <hyperlink r:id="rId1259" ref="D630"/>
    <hyperlink r:id="rId1260" ref="F630"/>
    <hyperlink r:id="rId1261" ref="D631"/>
    <hyperlink r:id="rId1262" ref="F631"/>
    <hyperlink r:id="rId1263" ref="D632"/>
    <hyperlink r:id="rId1264" ref="F632"/>
    <hyperlink r:id="rId1265" ref="D633"/>
    <hyperlink r:id="rId1266" ref="F633"/>
    <hyperlink r:id="rId1267" ref="D634"/>
    <hyperlink r:id="rId1268" ref="F634"/>
    <hyperlink r:id="rId1269" ref="D635"/>
    <hyperlink r:id="rId1270" ref="F635"/>
    <hyperlink r:id="rId1271" ref="H635"/>
    <hyperlink r:id="rId1272" ref="D636"/>
    <hyperlink r:id="rId1273" ref="F636"/>
    <hyperlink r:id="rId1274" ref="D637"/>
    <hyperlink r:id="rId1275" ref="F637"/>
    <hyperlink r:id="rId1276" ref="H637"/>
    <hyperlink r:id="rId1277" ref="D638"/>
    <hyperlink r:id="rId1278" ref="F638"/>
    <hyperlink r:id="rId1279" ref="D639"/>
    <hyperlink r:id="rId1280" ref="F639"/>
    <hyperlink r:id="rId1281" ref="H639"/>
    <hyperlink r:id="rId1282" ref="D640"/>
    <hyperlink r:id="rId1283" ref="F640"/>
    <hyperlink r:id="rId1284" ref="D641"/>
    <hyperlink r:id="rId1285" ref="F641"/>
    <hyperlink r:id="rId1286" ref="D642"/>
    <hyperlink r:id="rId1287" ref="F642"/>
    <hyperlink r:id="rId1288" ref="D643"/>
    <hyperlink r:id="rId1289" ref="F643"/>
    <hyperlink r:id="rId1290" ref="H643"/>
    <hyperlink r:id="rId1291" ref="D644"/>
    <hyperlink r:id="rId1292" ref="F644"/>
    <hyperlink r:id="rId1293" ref="H644"/>
    <hyperlink r:id="rId1294" ref="D645"/>
    <hyperlink r:id="rId1295" ref="F645"/>
    <hyperlink r:id="rId1296" ref="H645"/>
    <hyperlink r:id="rId1297" ref="D646"/>
    <hyperlink r:id="rId1298" ref="F646"/>
    <hyperlink r:id="rId1299" ref="H646"/>
    <hyperlink r:id="rId1300" ref="D647"/>
    <hyperlink r:id="rId1301" ref="F647"/>
    <hyperlink r:id="rId1302" ref="H647"/>
    <hyperlink r:id="rId1303" ref="D648"/>
    <hyperlink r:id="rId1304" ref="H648"/>
    <hyperlink r:id="rId1305" ref="D649"/>
    <hyperlink r:id="rId1306" ref="F649"/>
    <hyperlink r:id="rId1307" ref="H649"/>
    <hyperlink r:id="rId1308" ref="D650"/>
    <hyperlink r:id="rId1309" ref="F650"/>
    <hyperlink r:id="rId1310" ref="D651"/>
    <hyperlink r:id="rId1311" ref="F651"/>
    <hyperlink r:id="rId1312" ref="H651"/>
    <hyperlink r:id="rId1313" ref="D652"/>
    <hyperlink r:id="rId1314" ref="F652"/>
    <hyperlink r:id="rId1315" ref="D653"/>
    <hyperlink r:id="rId1316" ref="F653"/>
    <hyperlink r:id="rId1317" ref="D654"/>
    <hyperlink r:id="rId1318" ref="F654"/>
    <hyperlink r:id="rId1319" ref="D655"/>
    <hyperlink r:id="rId1320" ref="F655"/>
    <hyperlink r:id="rId1321" ref="D656"/>
    <hyperlink r:id="rId1322" ref="F656"/>
    <hyperlink r:id="rId1323" ref="D657"/>
    <hyperlink r:id="rId1324" ref="F657"/>
    <hyperlink r:id="rId1325" ref="H657"/>
    <hyperlink r:id="rId1326" ref="D658"/>
    <hyperlink r:id="rId1327" ref="F658"/>
    <hyperlink r:id="rId1328" ref="H658"/>
    <hyperlink r:id="rId1329" ref="D659"/>
    <hyperlink r:id="rId1330" ref="F659"/>
    <hyperlink r:id="rId1331" ref="H659"/>
    <hyperlink r:id="rId1332" ref="D660"/>
    <hyperlink r:id="rId1333" ref="F660"/>
    <hyperlink r:id="rId1334" ref="H660"/>
    <hyperlink r:id="rId1335" ref="D661"/>
    <hyperlink r:id="rId1336" ref="F661"/>
    <hyperlink r:id="rId1337" ref="H661"/>
    <hyperlink r:id="rId1338" ref="D662"/>
    <hyperlink r:id="rId1339" ref="F662"/>
    <hyperlink r:id="rId1340" ref="D663"/>
    <hyperlink r:id="rId1341" ref="F663"/>
    <hyperlink r:id="rId1342" ref="D664"/>
    <hyperlink r:id="rId1343" ref="F664"/>
    <hyperlink r:id="rId1344" ref="D665"/>
    <hyperlink r:id="rId1345" ref="F665"/>
    <hyperlink r:id="rId1346" ref="D666"/>
    <hyperlink r:id="rId1347" ref="F666"/>
    <hyperlink r:id="rId1348" ref="D667"/>
    <hyperlink r:id="rId1349" ref="F667"/>
    <hyperlink r:id="rId1350" ref="H667"/>
    <hyperlink r:id="rId1351" ref="D668"/>
    <hyperlink r:id="rId1352" ref="F668"/>
    <hyperlink r:id="rId1353" ref="H668"/>
    <hyperlink r:id="rId1354" ref="D669"/>
    <hyperlink r:id="rId1355" ref="F669"/>
    <hyperlink r:id="rId1356" ref="H669"/>
    <hyperlink r:id="rId1357" ref="D670"/>
    <hyperlink r:id="rId1358" ref="F670"/>
    <hyperlink r:id="rId1359" ref="H670"/>
    <hyperlink r:id="rId1360" ref="D671"/>
    <hyperlink r:id="rId1361" ref="F671"/>
    <hyperlink r:id="rId1362" ref="H671"/>
    <hyperlink r:id="rId1363" ref="D672"/>
    <hyperlink r:id="rId1364" ref="F672"/>
    <hyperlink r:id="rId1365" ref="H672"/>
    <hyperlink r:id="rId1366" ref="D673"/>
    <hyperlink r:id="rId1367" ref="F673"/>
    <hyperlink r:id="rId1368" ref="D674"/>
    <hyperlink r:id="rId1369" ref="F674"/>
    <hyperlink r:id="rId1370" ref="D675"/>
    <hyperlink r:id="rId1371" ref="F675"/>
    <hyperlink r:id="rId1372" ref="D676"/>
    <hyperlink r:id="rId1373" ref="F676"/>
    <hyperlink r:id="rId1374" ref="D677"/>
    <hyperlink r:id="rId1375" ref="F677"/>
    <hyperlink r:id="rId1376" ref="H677"/>
    <hyperlink r:id="rId1377" ref="D678"/>
    <hyperlink r:id="rId1378" ref="F678"/>
    <hyperlink r:id="rId1379" ref="D679"/>
    <hyperlink r:id="rId1380" ref="F679"/>
    <hyperlink r:id="rId1381" ref="D680"/>
    <hyperlink r:id="rId1382" ref="F680"/>
    <hyperlink r:id="rId1383" ref="D681"/>
    <hyperlink r:id="rId1384" ref="F681"/>
    <hyperlink r:id="rId1385" ref="D682"/>
    <hyperlink r:id="rId1386" ref="F682"/>
    <hyperlink r:id="rId1387" ref="D683"/>
    <hyperlink r:id="rId1388" ref="F683"/>
    <hyperlink r:id="rId1389" ref="D684"/>
    <hyperlink r:id="rId1390" ref="F684"/>
    <hyperlink r:id="rId1391" ref="D685"/>
    <hyperlink r:id="rId1392" ref="D686"/>
    <hyperlink r:id="rId1393" ref="F686"/>
    <hyperlink r:id="rId1394" ref="D687"/>
    <hyperlink r:id="rId1395" ref="F687"/>
    <hyperlink r:id="rId1396" ref="D688"/>
    <hyperlink r:id="rId1397" ref="F688"/>
    <hyperlink r:id="rId1398" ref="D689"/>
    <hyperlink r:id="rId1399" ref="F689"/>
    <hyperlink r:id="rId1400" ref="D690"/>
    <hyperlink r:id="rId1401" ref="F690"/>
    <hyperlink r:id="rId1402" ref="D691"/>
    <hyperlink r:id="rId1403" ref="F691"/>
    <hyperlink r:id="rId1404" ref="D692"/>
    <hyperlink r:id="rId1405" ref="F692"/>
    <hyperlink r:id="rId1406" ref="D693"/>
    <hyperlink r:id="rId1407" ref="F693"/>
    <hyperlink r:id="rId1408" ref="D694"/>
    <hyperlink r:id="rId1409" ref="F694"/>
    <hyperlink r:id="rId1410" ref="H694"/>
    <hyperlink r:id="rId1411" ref="D695"/>
    <hyperlink r:id="rId1412" ref="F695"/>
    <hyperlink r:id="rId1413" ref="H695"/>
    <hyperlink r:id="rId1414" ref="D696"/>
    <hyperlink r:id="rId1415" ref="F696"/>
    <hyperlink r:id="rId1416" ref="D697"/>
    <hyperlink r:id="rId1417" ref="F697"/>
    <hyperlink r:id="rId1418" ref="D698"/>
    <hyperlink r:id="rId1419" ref="F698"/>
    <hyperlink r:id="rId1420" ref="D699"/>
    <hyperlink r:id="rId1421" ref="F699"/>
    <hyperlink r:id="rId1422" ref="D700"/>
    <hyperlink r:id="rId1423" ref="D701"/>
    <hyperlink r:id="rId1424" ref="D702"/>
    <hyperlink r:id="rId1425" ref="F702"/>
    <hyperlink r:id="rId1426" ref="D703"/>
    <hyperlink r:id="rId1427" ref="F703"/>
    <hyperlink r:id="rId1428" ref="H703"/>
    <hyperlink r:id="rId1429" ref="D704"/>
    <hyperlink r:id="rId1430" ref="F704"/>
    <hyperlink r:id="rId1431" ref="D705"/>
    <hyperlink r:id="rId1432" ref="F705"/>
    <hyperlink r:id="rId1433" ref="H705"/>
    <hyperlink r:id="rId1434" ref="D706"/>
    <hyperlink r:id="rId1435" ref="F706"/>
    <hyperlink r:id="rId1436" ref="D707"/>
    <hyperlink r:id="rId1437" ref="F707"/>
    <hyperlink r:id="rId1438" ref="H707"/>
    <hyperlink r:id="rId1439" ref="D708"/>
    <hyperlink r:id="rId1440" ref="F708"/>
    <hyperlink r:id="rId1441" ref="H708"/>
    <hyperlink r:id="rId1442" ref="D709"/>
    <hyperlink r:id="rId1443" ref="F709"/>
    <hyperlink r:id="rId1444" ref="D710"/>
    <hyperlink r:id="rId1445" ref="D711"/>
    <hyperlink r:id="rId1446" ref="F711"/>
    <hyperlink r:id="rId1447" ref="D712"/>
    <hyperlink r:id="rId1448" ref="F712"/>
    <hyperlink r:id="rId1449" ref="D713"/>
    <hyperlink r:id="rId1450" ref="F713"/>
    <hyperlink r:id="rId1451" ref="D714"/>
    <hyperlink r:id="rId1452" ref="F714"/>
    <hyperlink r:id="rId1453" ref="D715"/>
    <hyperlink r:id="rId1454" ref="F715"/>
    <hyperlink r:id="rId1455" ref="D716"/>
    <hyperlink r:id="rId1456" ref="F716"/>
    <hyperlink r:id="rId1457" ref="D717"/>
    <hyperlink r:id="rId1458" ref="F717"/>
    <hyperlink r:id="rId1459" ref="D718"/>
    <hyperlink r:id="rId1460" ref="F718"/>
    <hyperlink r:id="rId1461" ref="D719"/>
    <hyperlink r:id="rId1462" ref="F719"/>
    <hyperlink r:id="rId1463" ref="D720"/>
    <hyperlink r:id="rId1464" ref="D721"/>
    <hyperlink r:id="rId1465" ref="D722"/>
    <hyperlink r:id="rId1466" ref="D723"/>
    <hyperlink r:id="rId1467" ref="D724"/>
    <hyperlink r:id="rId1468" ref="D725"/>
    <hyperlink r:id="rId1469" ref="F725"/>
    <hyperlink r:id="rId1470" ref="D726"/>
    <hyperlink r:id="rId1471" ref="F726"/>
    <hyperlink r:id="rId1472" ref="D727"/>
    <hyperlink r:id="rId1473" ref="F727"/>
    <hyperlink r:id="rId1474" ref="D728"/>
    <hyperlink r:id="rId1475" ref="F728"/>
    <hyperlink r:id="rId1476" ref="D729"/>
    <hyperlink r:id="rId1477" ref="F729"/>
    <hyperlink r:id="rId1478" ref="D730"/>
    <hyperlink r:id="rId1479" ref="F730"/>
    <hyperlink r:id="rId1480" ref="D731"/>
    <hyperlink r:id="rId1481" ref="F731"/>
    <hyperlink r:id="rId1482" ref="D732"/>
    <hyperlink r:id="rId1483" ref="F732"/>
    <hyperlink r:id="rId1484" ref="H732"/>
    <hyperlink r:id="rId1485" ref="D733"/>
    <hyperlink r:id="rId1486" ref="F733"/>
    <hyperlink r:id="rId1487" ref="D734"/>
    <hyperlink r:id="rId1488" ref="F734"/>
    <hyperlink r:id="rId1489" ref="H734"/>
    <hyperlink r:id="rId1490" ref="D735"/>
    <hyperlink r:id="rId1491" ref="F735"/>
    <hyperlink r:id="rId1492" ref="H735"/>
    <hyperlink r:id="rId1493" ref="D736"/>
    <hyperlink r:id="rId1494" ref="F736"/>
    <hyperlink r:id="rId1495" ref="H736"/>
    <hyperlink r:id="rId1496" ref="D737"/>
    <hyperlink r:id="rId1497" ref="F737"/>
    <hyperlink r:id="rId1498" ref="H737"/>
    <hyperlink r:id="rId1499" ref="D738"/>
    <hyperlink r:id="rId1500" ref="F738"/>
    <hyperlink r:id="rId1501" ref="D739"/>
    <hyperlink r:id="rId1502" ref="F739"/>
    <hyperlink r:id="rId1503" ref="H739"/>
    <hyperlink r:id="rId1504" ref="D740"/>
    <hyperlink r:id="rId1505" ref="F740"/>
    <hyperlink r:id="rId1506" ref="D741"/>
    <hyperlink r:id="rId1507" ref="F741"/>
    <hyperlink r:id="rId1508" ref="D742"/>
    <hyperlink r:id="rId1509" ref="F742"/>
    <hyperlink r:id="rId1510" ref="D743"/>
    <hyperlink r:id="rId1511" ref="F743"/>
    <hyperlink r:id="rId1512" ref="D744"/>
    <hyperlink r:id="rId1513" ref="D745"/>
    <hyperlink r:id="rId1514" ref="F745"/>
    <hyperlink r:id="rId1515" ref="H745"/>
    <hyperlink r:id="rId1516" ref="D746"/>
    <hyperlink r:id="rId1517" ref="F746"/>
    <hyperlink r:id="rId1518" ref="D747"/>
    <hyperlink r:id="rId1519" ref="D748"/>
    <hyperlink r:id="rId1520" ref="D749"/>
    <hyperlink r:id="rId1521" ref="D750"/>
    <hyperlink r:id="rId1522" ref="F750"/>
    <hyperlink r:id="rId1523" ref="D751"/>
    <hyperlink r:id="rId1524" ref="F751"/>
    <hyperlink r:id="rId1525" ref="H751"/>
    <hyperlink r:id="rId1526" ref="D752"/>
    <hyperlink r:id="rId1527" ref="F752"/>
    <hyperlink r:id="rId1528" ref="D753"/>
    <hyperlink r:id="rId1529" ref="F753"/>
    <hyperlink r:id="rId1530" ref="D754"/>
    <hyperlink r:id="rId1531" ref="F754"/>
    <hyperlink r:id="rId1532" ref="D755"/>
    <hyperlink r:id="rId1533" ref="F755"/>
    <hyperlink r:id="rId1534" ref="D756"/>
    <hyperlink r:id="rId1535" ref="F756"/>
    <hyperlink r:id="rId1536" ref="D757"/>
    <hyperlink r:id="rId1537" ref="F757"/>
    <hyperlink r:id="rId1538" ref="H757"/>
    <hyperlink r:id="rId1539" ref="D758"/>
    <hyperlink r:id="rId1540" ref="F758"/>
    <hyperlink r:id="rId1541" ref="D759"/>
    <hyperlink r:id="rId1542" ref="F759"/>
    <hyperlink r:id="rId1543" ref="H759"/>
    <hyperlink r:id="rId1544" ref="D760"/>
    <hyperlink r:id="rId1545" ref="F760"/>
    <hyperlink r:id="rId1546" ref="H760"/>
    <hyperlink r:id="rId1547" ref="D761"/>
    <hyperlink r:id="rId1548" ref="F761"/>
    <hyperlink r:id="rId1549" ref="H761"/>
    <hyperlink r:id="rId1550" ref="D762"/>
    <hyperlink r:id="rId1551" ref="F762"/>
    <hyperlink r:id="rId1552" ref="H762"/>
    <hyperlink r:id="rId1553" ref="D763"/>
    <hyperlink r:id="rId1554" ref="F763"/>
    <hyperlink r:id="rId1555" ref="H763"/>
    <hyperlink r:id="rId1556" ref="D764"/>
    <hyperlink r:id="rId1557" ref="F764"/>
    <hyperlink r:id="rId1558" ref="D765"/>
    <hyperlink r:id="rId1559" ref="F765"/>
    <hyperlink r:id="rId1560" ref="H765"/>
    <hyperlink r:id="rId1561" ref="D766"/>
    <hyperlink r:id="rId1562" ref="F766"/>
    <hyperlink r:id="rId1563" ref="H766"/>
    <hyperlink r:id="rId1564" ref="D767"/>
    <hyperlink r:id="rId1565" ref="F767"/>
    <hyperlink r:id="rId1566" ref="D768"/>
    <hyperlink r:id="rId1567" ref="F768"/>
    <hyperlink r:id="rId1568" ref="D769"/>
    <hyperlink r:id="rId1569" ref="F769"/>
    <hyperlink r:id="rId1570" ref="D770"/>
    <hyperlink r:id="rId1571" ref="F770"/>
    <hyperlink r:id="rId1572" ref="D771"/>
    <hyperlink r:id="rId1573" ref="F771"/>
    <hyperlink r:id="rId1574" ref="D772"/>
    <hyperlink r:id="rId1575" ref="F772"/>
    <hyperlink r:id="rId1576" ref="D773"/>
    <hyperlink r:id="rId1577" ref="D774"/>
    <hyperlink r:id="rId1578" ref="F774"/>
    <hyperlink r:id="rId1579" ref="D775"/>
    <hyperlink r:id="rId1580" ref="F775"/>
    <hyperlink r:id="rId1581" ref="D776"/>
    <hyperlink r:id="rId1582" ref="F776"/>
    <hyperlink r:id="rId1583" ref="D777"/>
    <hyperlink r:id="rId1584" ref="F777"/>
    <hyperlink r:id="rId1585" ref="D778"/>
    <hyperlink r:id="rId1586" ref="F778"/>
    <hyperlink r:id="rId1587" ref="H778"/>
    <hyperlink r:id="rId1588" ref="D779"/>
    <hyperlink r:id="rId1589" ref="F779"/>
    <hyperlink r:id="rId1590" ref="D780"/>
    <hyperlink r:id="rId1591" ref="F780"/>
    <hyperlink r:id="rId1592" ref="D781"/>
    <hyperlink r:id="rId1593" ref="F781"/>
    <hyperlink r:id="rId1594" ref="H781"/>
    <hyperlink r:id="rId1595" ref="D782"/>
    <hyperlink r:id="rId1596" ref="F782"/>
    <hyperlink r:id="rId1597" ref="H782"/>
    <hyperlink r:id="rId1598" ref="D783"/>
    <hyperlink r:id="rId1599" ref="F783"/>
    <hyperlink r:id="rId1600" ref="D784"/>
    <hyperlink r:id="rId1601" ref="F784"/>
    <hyperlink r:id="rId1602" ref="D785"/>
    <hyperlink r:id="rId1603" ref="F785"/>
    <hyperlink r:id="rId1604" ref="H785"/>
    <hyperlink r:id="rId1605" ref="D786"/>
    <hyperlink r:id="rId1606" ref="F786"/>
    <hyperlink r:id="rId1607" ref="H786"/>
    <hyperlink r:id="rId1608" ref="D787"/>
    <hyperlink r:id="rId1609" ref="F787"/>
    <hyperlink r:id="rId1610" ref="H787"/>
    <hyperlink r:id="rId1611" ref="D788"/>
    <hyperlink r:id="rId1612" ref="F788"/>
    <hyperlink r:id="rId1613" ref="H788"/>
    <hyperlink r:id="rId1614" ref="D789"/>
    <hyperlink r:id="rId1615" ref="F789"/>
    <hyperlink r:id="rId1616" ref="H789"/>
    <hyperlink r:id="rId1617" ref="D790"/>
    <hyperlink r:id="rId1618" ref="F790"/>
    <hyperlink r:id="rId1619" ref="D791"/>
    <hyperlink r:id="rId1620" ref="F791"/>
    <hyperlink r:id="rId1621" ref="D792"/>
    <hyperlink r:id="rId1622" ref="F792"/>
    <hyperlink r:id="rId1623" ref="D793"/>
    <hyperlink r:id="rId1624" ref="F793"/>
    <hyperlink r:id="rId1625" ref="H793"/>
    <hyperlink r:id="rId1626" ref="D794"/>
    <hyperlink r:id="rId1627" ref="F794"/>
    <hyperlink r:id="rId1628" ref="D795"/>
    <hyperlink r:id="rId1629" ref="F795"/>
    <hyperlink r:id="rId1630" ref="H795"/>
    <hyperlink r:id="rId1631" ref="D796"/>
    <hyperlink r:id="rId1632" ref="F796"/>
    <hyperlink r:id="rId1633" ref="H796"/>
    <hyperlink r:id="rId1634" ref="D797"/>
    <hyperlink r:id="rId1635" ref="H797"/>
    <hyperlink r:id="rId1636" ref="D798"/>
    <hyperlink r:id="rId1637" ref="F798"/>
    <hyperlink r:id="rId1638" ref="D799"/>
    <hyperlink r:id="rId1639" ref="D800"/>
    <hyperlink r:id="rId1640" ref="F800"/>
    <hyperlink r:id="rId1641" ref="D801"/>
    <hyperlink r:id="rId1642" ref="F801"/>
    <hyperlink r:id="rId1643" ref="D802"/>
    <hyperlink r:id="rId1644" ref="F802"/>
    <hyperlink r:id="rId1645" ref="H802"/>
    <hyperlink r:id="rId1646" ref="D803"/>
    <hyperlink r:id="rId1647" ref="F803"/>
    <hyperlink r:id="rId1648" ref="D804"/>
    <hyperlink r:id="rId1649" ref="F804"/>
    <hyperlink r:id="rId1650" ref="H804"/>
    <hyperlink r:id="rId1651" ref="D805"/>
    <hyperlink r:id="rId1652" ref="F805"/>
    <hyperlink r:id="rId1653" ref="D806"/>
    <hyperlink r:id="rId1654" ref="F806"/>
    <hyperlink r:id="rId1655" ref="D807"/>
    <hyperlink r:id="rId1656" ref="F807"/>
    <hyperlink r:id="rId1657" ref="D808"/>
    <hyperlink r:id="rId1658" ref="F808"/>
    <hyperlink r:id="rId1659" ref="D809"/>
    <hyperlink r:id="rId1660" ref="F809"/>
    <hyperlink r:id="rId1661" ref="D810"/>
    <hyperlink r:id="rId1662" ref="F810"/>
    <hyperlink r:id="rId1663" ref="D811"/>
    <hyperlink r:id="rId1664" ref="F811"/>
    <hyperlink r:id="rId1665" ref="D812"/>
    <hyperlink r:id="rId1666" ref="H812"/>
    <hyperlink r:id="rId1667" ref="D813"/>
    <hyperlink r:id="rId1668" ref="H813"/>
    <hyperlink r:id="rId1669" ref="D814"/>
    <hyperlink r:id="rId1670" ref="H814"/>
    <hyperlink r:id="rId1671" ref="D815"/>
    <hyperlink r:id="rId1672" ref="F815"/>
    <hyperlink r:id="rId1673" ref="D816"/>
    <hyperlink r:id="rId1674" ref="F816"/>
    <hyperlink r:id="rId1675" ref="D817"/>
    <hyperlink r:id="rId1676" ref="F817"/>
    <hyperlink r:id="rId1677" ref="D818"/>
    <hyperlink r:id="rId1678" ref="D819"/>
    <hyperlink r:id="rId1679" ref="F819"/>
    <hyperlink r:id="rId1680" ref="D820"/>
    <hyperlink r:id="rId1681" ref="F820"/>
    <hyperlink r:id="rId1682" ref="D821"/>
    <hyperlink r:id="rId1683" ref="F821"/>
    <hyperlink r:id="rId1684" ref="H821"/>
    <hyperlink r:id="rId1685" ref="D822"/>
    <hyperlink r:id="rId1686" ref="F822"/>
    <hyperlink r:id="rId1687" ref="H822"/>
    <hyperlink r:id="rId1688" ref="D823"/>
    <hyperlink r:id="rId1689" ref="F823"/>
    <hyperlink r:id="rId1690" ref="D824"/>
    <hyperlink r:id="rId1691" ref="F824"/>
    <hyperlink r:id="rId1692" ref="D825"/>
    <hyperlink r:id="rId1693" ref="F825"/>
    <hyperlink r:id="rId1694" ref="D826"/>
    <hyperlink r:id="rId1695" ref="F826"/>
    <hyperlink r:id="rId1696" ref="H826"/>
    <hyperlink r:id="rId1697" ref="D827"/>
    <hyperlink r:id="rId1698" ref="F827"/>
    <hyperlink r:id="rId1699" ref="D828"/>
    <hyperlink r:id="rId1700" ref="F828"/>
    <hyperlink r:id="rId1701" ref="H828"/>
    <hyperlink r:id="rId1702" ref="D829"/>
    <hyperlink r:id="rId1703" ref="F829"/>
    <hyperlink r:id="rId1704" ref="H829"/>
    <hyperlink r:id="rId1705" ref="D830"/>
    <hyperlink r:id="rId1706" ref="F830"/>
    <hyperlink r:id="rId1707" ref="H830"/>
    <hyperlink r:id="rId1708" ref="D831"/>
    <hyperlink r:id="rId1709" ref="F831"/>
    <hyperlink r:id="rId1710" ref="H831"/>
    <hyperlink r:id="rId1711" ref="D832"/>
    <hyperlink r:id="rId1712" ref="F832"/>
    <hyperlink r:id="rId1713" ref="H832"/>
    <hyperlink r:id="rId1714" ref="D833"/>
    <hyperlink r:id="rId1715" ref="F833"/>
    <hyperlink r:id="rId1716" ref="D834"/>
    <hyperlink r:id="rId1717" ref="F834"/>
    <hyperlink r:id="rId1718" ref="H834"/>
    <hyperlink r:id="rId1719" ref="D835"/>
    <hyperlink r:id="rId1720" ref="F835"/>
    <hyperlink r:id="rId1721" ref="H835"/>
    <hyperlink r:id="rId1722" ref="D836"/>
    <hyperlink r:id="rId1723" ref="F836"/>
    <hyperlink r:id="rId1724" ref="D837"/>
    <hyperlink r:id="rId1725" ref="F837"/>
    <hyperlink r:id="rId1726" ref="D838"/>
    <hyperlink r:id="rId1727" ref="F838"/>
    <hyperlink r:id="rId1728" ref="H838"/>
    <hyperlink r:id="rId1729" ref="D839"/>
    <hyperlink r:id="rId1730" ref="F839"/>
    <hyperlink r:id="rId1731" ref="H839"/>
    <hyperlink r:id="rId1732" ref="D840"/>
    <hyperlink r:id="rId1733" ref="F840"/>
    <hyperlink r:id="rId1734" ref="D841"/>
    <hyperlink r:id="rId1735" ref="F841"/>
    <hyperlink r:id="rId1736" ref="H841"/>
    <hyperlink r:id="rId1737" ref="D842"/>
    <hyperlink r:id="rId1738" ref="F842"/>
    <hyperlink r:id="rId1739" ref="D843"/>
    <hyperlink r:id="rId1740" ref="F843"/>
    <hyperlink r:id="rId1741" ref="H843"/>
    <hyperlink r:id="rId1742" ref="D844"/>
    <hyperlink r:id="rId1743" ref="F844"/>
    <hyperlink r:id="rId1744" ref="D845"/>
    <hyperlink r:id="rId1745" ref="F845"/>
    <hyperlink r:id="rId1746" ref="D846"/>
    <hyperlink r:id="rId1747" ref="F846"/>
    <hyperlink r:id="rId1748" ref="D847"/>
    <hyperlink r:id="rId1749" ref="D848"/>
    <hyperlink r:id="rId1750" ref="F848"/>
    <hyperlink r:id="rId1751" ref="D849"/>
    <hyperlink r:id="rId1752" ref="D850"/>
    <hyperlink r:id="rId1753" ref="F850"/>
    <hyperlink r:id="rId1754" ref="H850"/>
    <hyperlink r:id="rId1755" ref="D851"/>
    <hyperlink r:id="rId1756" ref="H851"/>
    <hyperlink r:id="rId1757" ref="D852"/>
    <hyperlink r:id="rId1758" ref="F852"/>
    <hyperlink r:id="rId1759" ref="D853"/>
    <hyperlink r:id="rId1760" ref="F853"/>
    <hyperlink r:id="rId1761" ref="D854"/>
    <hyperlink r:id="rId1762" ref="F854"/>
    <hyperlink r:id="rId1763" ref="H854"/>
    <hyperlink r:id="rId1764" ref="D855"/>
    <hyperlink r:id="rId1765" ref="F855"/>
    <hyperlink r:id="rId1766" ref="D856"/>
    <hyperlink r:id="rId1767" ref="F856"/>
    <hyperlink r:id="rId1768" ref="D857"/>
    <hyperlink r:id="rId1769" ref="F857"/>
    <hyperlink r:id="rId1770" ref="D858"/>
    <hyperlink r:id="rId1771" ref="F858"/>
    <hyperlink r:id="rId1772" ref="H858"/>
    <hyperlink r:id="rId1773" ref="D859"/>
    <hyperlink r:id="rId1774" ref="F859"/>
    <hyperlink r:id="rId1775" ref="H859"/>
    <hyperlink r:id="rId1776" ref="D860"/>
    <hyperlink r:id="rId1777" ref="F860"/>
    <hyperlink r:id="rId1778" ref="H860"/>
    <hyperlink r:id="rId1779" ref="D861"/>
    <hyperlink r:id="rId1780" ref="F861"/>
    <hyperlink r:id="rId1781" ref="H861"/>
    <hyperlink r:id="rId1782" ref="D862"/>
    <hyperlink r:id="rId1783" ref="F862"/>
    <hyperlink r:id="rId1784" ref="H862"/>
    <hyperlink r:id="rId1785" ref="D863"/>
    <hyperlink r:id="rId1786" ref="F863"/>
    <hyperlink r:id="rId1787" ref="H863"/>
    <hyperlink r:id="rId1788" ref="D864"/>
    <hyperlink r:id="rId1789" ref="F864"/>
    <hyperlink r:id="rId1790" ref="H864"/>
    <hyperlink r:id="rId1791" ref="D865"/>
    <hyperlink r:id="rId1792" ref="F865"/>
    <hyperlink r:id="rId1793" ref="D866"/>
    <hyperlink r:id="rId1794" ref="F866"/>
    <hyperlink r:id="rId1795" ref="H866"/>
    <hyperlink r:id="rId1796" ref="D867"/>
    <hyperlink r:id="rId1797" ref="F867"/>
    <hyperlink r:id="rId1798" ref="H867"/>
    <hyperlink r:id="rId1799" ref="D868"/>
    <hyperlink r:id="rId1800" ref="F868"/>
    <hyperlink r:id="rId1801" ref="H868"/>
    <hyperlink r:id="rId1802" ref="D869"/>
    <hyperlink r:id="rId1803" ref="F869"/>
    <hyperlink r:id="rId1804" ref="H869"/>
    <hyperlink r:id="rId1805" ref="D870"/>
    <hyperlink r:id="rId1806" ref="F870"/>
    <hyperlink r:id="rId1807" ref="H870"/>
    <hyperlink r:id="rId1808" ref="D871"/>
    <hyperlink r:id="rId1809" ref="F871"/>
    <hyperlink r:id="rId1810" ref="H871"/>
    <hyperlink r:id="rId1811" ref="D872"/>
    <hyperlink r:id="rId1812" ref="F872"/>
    <hyperlink r:id="rId1813" ref="H872"/>
    <hyperlink r:id="rId1814" ref="D873"/>
    <hyperlink r:id="rId1815" ref="F873"/>
    <hyperlink r:id="rId1816" ref="H873"/>
    <hyperlink r:id="rId1817" ref="D874"/>
    <hyperlink r:id="rId1818" ref="F874"/>
    <hyperlink r:id="rId1819" ref="H874"/>
    <hyperlink r:id="rId1820" ref="D875"/>
    <hyperlink r:id="rId1821" ref="F875"/>
    <hyperlink r:id="rId1822" ref="H875"/>
    <hyperlink r:id="rId1823" ref="D876"/>
    <hyperlink r:id="rId1824" ref="F876"/>
    <hyperlink r:id="rId1825" ref="H876"/>
    <hyperlink r:id="rId1826" ref="D877"/>
    <hyperlink r:id="rId1827" ref="F877"/>
    <hyperlink r:id="rId1828" ref="H877"/>
    <hyperlink r:id="rId1829" ref="D878"/>
    <hyperlink r:id="rId1830" ref="F878"/>
    <hyperlink r:id="rId1831" ref="H878"/>
    <hyperlink r:id="rId1832" ref="D879"/>
    <hyperlink r:id="rId1833" ref="F879"/>
    <hyperlink r:id="rId1834" ref="H879"/>
    <hyperlink r:id="rId1835" ref="D880"/>
    <hyperlink r:id="rId1836" ref="H880"/>
    <hyperlink r:id="rId1837" ref="D881"/>
    <hyperlink r:id="rId1838" ref="F881"/>
    <hyperlink r:id="rId1839" ref="D882"/>
    <hyperlink r:id="rId1840" ref="F882"/>
    <hyperlink r:id="rId1841" ref="D883"/>
    <hyperlink r:id="rId1842" ref="F883"/>
    <hyperlink r:id="rId1843" ref="H883"/>
    <hyperlink r:id="rId1844" ref="D884"/>
    <hyperlink r:id="rId1845" ref="F884"/>
    <hyperlink r:id="rId1846" ref="H884"/>
    <hyperlink r:id="rId1847" ref="D885"/>
    <hyperlink r:id="rId1848" ref="D886"/>
    <hyperlink r:id="rId1849" ref="D887"/>
    <hyperlink r:id="rId1850" ref="F887"/>
    <hyperlink r:id="rId1851" ref="H887"/>
    <hyperlink r:id="rId1852" ref="D888"/>
    <hyperlink r:id="rId1853" ref="F888"/>
    <hyperlink r:id="rId1854" ref="D889"/>
    <hyperlink r:id="rId1855" ref="D890"/>
    <hyperlink r:id="rId1856" ref="F890"/>
    <hyperlink r:id="rId1857" ref="D891"/>
    <hyperlink r:id="rId1858" ref="F891"/>
    <hyperlink r:id="rId1859" ref="D892"/>
    <hyperlink r:id="rId1860" ref="F892"/>
    <hyperlink r:id="rId1861" ref="D893"/>
    <hyperlink r:id="rId1862" ref="F893"/>
    <hyperlink r:id="rId1863" ref="D894"/>
    <hyperlink r:id="rId1864" ref="F894"/>
    <hyperlink r:id="rId1865" ref="H894"/>
    <hyperlink r:id="rId1866" ref="D895"/>
    <hyperlink r:id="rId1867" ref="F895"/>
    <hyperlink r:id="rId1868" ref="H895"/>
    <hyperlink r:id="rId1869" ref="D896"/>
    <hyperlink r:id="rId1870" ref="H896"/>
    <hyperlink r:id="rId1871" ref="D897"/>
    <hyperlink r:id="rId1872" ref="F897"/>
    <hyperlink r:id="rId1873" ref="D898"/>
    <hyperlink r:id="rId1874" ref="F898"/>
    <hyperlink r:id="rId1875" ref="D899"/>
    <hyperlink r:id="rId1876" ref="F899"/>
    <hyperlink r:id="rId1877" ref="D900"/>
    <hyperlink r:id="rId1878" ref="D901"/>
    <hyperlink r:id="rId1879" ref="F901"/>
    <hyperlink r:id="rId1880" ref="D902"/>
    <hyperlink r:id="rId1881" ref="H902"/>
    <hyperlink r:id="rId1882" ref="D903"/>
    <hyperlink r:id="rId1883" ref="F903"/>
    <hyperlink r:id="rId1884" ref="D904"/>
    <hyperlink r:id="rId1885" ref="H904"/>
    <hyperlink r:id="rId1886" ref="D905"/>
    <hyperlink r:id="rId1887" ref="F905"/>
    <hyperlink r:id="rId1888" ref="D906"/>
    <hyperlink r:id="rId1889" ref="H906"/>
    <hyperlink r:id="rId1890" ref="D907"/>
    <hyperlink r:id="rId1891" ref="H907"/>
    <hyperlink r:id="rId1892" ref="D908"/>
    <hyperlink r:id="rId1893" ref="F908"/>
    <hyperlink r:id="rId1894" ref="H908"/>
    <hyperlink r:id="rId1895" ref="D909"/>
    <hyperlink r:id="rId1896" ref="F909"/>
    <hyperlink r:id="rId1897" ref="H909"/>
    <hyperlink r:id="rId1898" ref="D910"/>
    <hyperlink r:id="rId1899" ref="F910"/>
    <hyperlink r:id="rId1900" ref="H910"/>
    <hyperlink r:id="rId1901" ref="D911"/>
    <hyperlink r:id="rId1902" ref="F911"/>
    <hyperlink r:id="rId1903" ref="D912"/>
    <hyperlink r:id="rId1904" ref="F912"/>
    <hyperlink r:id="rId1905" ref="D913"/>
    <hyperlink r:id="rId1906" ref="F913"/>
    <hyperlink r:id="rId1907" ref="D914"/>
    <hyperlink r:id="rId1908" ref="D915"/>
    <hyperlink r:id="rId1909" ref="D916"/>
    <hyperlink r:id="rId1910" ref="F916"/>
    <hyperlink r:id="rId1911" ref="D917"/>
    <hyperlink r:id="rId1912" ref="F917"/>
    <hyperlink r:id="rId1913" ref="D918"/>
    <hyperlink r:id="rId1914" ref="F918"/>
    <hyperlink r:id="rId1915" ref="D919"/>
    <hyperlink r:id="rId1916" ref="F919"/>
    <hyperlink r:id="rId1917" ref="D920"/>
    <hyperlink r:id="rId1918" ref="F920"/>
    <hyperlink r:id="rId1919" ref="D921"/>
    <hyperlink r:id="rId1920" ref="F921"/>
    <hyperlink r:id="rId1921" ref="H921"/>
    <hyperlink r:id="rId1922" ref="D922"/>
    <hyperlink r:id="rId1923" ref="H922"/>
    <hyperlink r:id="rId1924" ref="D923"/>
    <hyperlink r:id="rId1925" ref="F923"/>
    <hyperlink r:id="rId1926" ref="H923"/>
    <hyperlink r:id="rId1927" ref="D924"/>
    <hyperlink r:id="rId1928" ref="F924"/>
    <hyperlink r:id="rId1929" ref="D925"/>
    <hyperlink r:id="rId1930" ref="F925"/>
    <hyperlink r:id="rId1931" ref="D926"/>
    <hyperlink r:id="rId1932" ref="F926"/>
    <hyperlink r:id="rId1933" ref="D927"/>
    <hyperlink r:id="rId1934" ref="F927"/>
    <hyperlink r:id="rId1935" ref="H927"/>
    <hyperlink r:id="rId1936" ref="D928"/>
    <hyperlink r:id="rId1937" ref="F928"/>
    <hyperlink r:id="rId1938" ref="D929"/>
    <hyperlink r:id="rId1939" ref="F929"/>
    <hyperlink r:id="rId1940" ref="D930"/>
    <hyperlink r:id="rId1941" ref="F930"/>
    <hyperlink r:id="rId1942" ref="H930"/>
    <hyperlink r:id="rId1943" ref="D931"/>
    <hyperlink r:id="rId1944" ref="F931"/>
    <hyperlink r:id="rId1945" ref="D932"/>
    <hyperlink r:id="rId1946" ref="F932"/>
    <hyperlink r:id="rId1947" ref="D933"/>
    <hyperlink r:id="rId1948" ref="F933"/>
    <hyperlink r:id="rId1949" ref="H933"/>
    <hyperlink r:id="rId1950" ref="D934"/>
    <hyperlink r:id="rId1951" ref="F934"/>
    <hyperlink r:id="rId1952" ref="D935"/>
    <hyperlink r:id="rId1953" ref="F935"/>
    <hyperlink r:id="rId1954" ref="H935"/>
    <hyperlink r:id="rId1955" ref="D936"/>
    <hyperlink r:id="rId1956" ref="F936"/>
    <hyperlink r:id="rId1957" ref="D937"/>
    <hyperlink r:id="rId1958" ref="F937"/>
    <hyperlink r:id="rId1959" ref="D938"/>
    <hyperlink r:id="rId1960" ref="F938"/>
    <hyperlink r:id="rId1961" ref="H938"/>
    <hyperlink r:id="rId1962" ref="D939"/>
    <hyperlink r:id="rId1963" ref="F939"/>
    <hyperlink r:id="rId1964" ref="H939"/>
    <hyperlink r:id="rId1965" ref="D940"/>
    <hyperlink r:id="rId1966" ref="F940"/>
    <hyperlink r:id="rId1967" ref="H940"/>
    <hyperlink r:id="rId1968" ref="D941"/>
    <hyperlink r:id="rId1969" ref="H941"/>
    <hyperlink r:id="rId1970" ref="D942"/>
    <hyperlink r:id="rId1971" ref="F942"/>
    <hyperlink r:id="rId1972" ref="H942"/>
    <hyperlink r:id="rId1973" ref="D943"/>
    <hyperlink r:id="rId1974" ref="F943"/>
    <hyperlink r:id="rId1975" ref="H943"/>
    <hyperlink r:id="rId1976" ref="D944"/>
    <hyperlink r:id="rId1977" ref="F944"/>
    <hyperlink r:id="rId1978" ref="H944"/>
    <hyperlink r:id="rId1979" ref="D945"/>
    <hyperlink r:id="rId1980" ref="F945"/>
    <hyperlink r:id="rId1981" ref="D946"/>
    <hyperlink r:id="rId1982" ref="F946"/>
    <hyperlink r:id="rId1983" ref="H946"/>
    <hyperlink r:id="rId1984" ref="D947"/>
    <hyperlink r:id="rId1985" ref="F947"/>
    <hyperlink r:id="rId1986" ref="H947"/>
    <hyperlink r:id="rId1987" ref="D948"/>
    <hyperlink r:id="rId1988" ref="F948"/>
    <hyperlink r:id="rId1989" ref="H948"/>
    <hyperlink r:id="rId1990" ref="D949"/>
    <hyperlink r:id="rId1991" ref="F949"/>
    <hyperlink r:id="rId1992" ref="D950"/>
    <hyperlink r:id="rId1993" ref="F950"/>
    <hyperlink r:id="rId1994" ref="D951"/>
    <hyperlink r:id="rId1995" ref="F951"/>
    <hyperlink r:id="rId1996" ref="D952"/>
    <hyperlink r:id="rId1997" ref="D953"/>
    <hyperlink r:id="rId1998" ref="F953"/>
    <hyperlink r:id="rId1999" ref="D954"/>
    <hyperlink r:id="rId2000" ref="F954"/>
    <hyperlink r:id="rId2001" ref="D955"/>
    <hyperlink r:id="rId2002" ref="F955"/>
    <hyperlink r:id="rId2003" ref="D956"/>
    <hyperlink r:id="rId2004" ref="F956"/>
    <hyperlink r:id="rId2005" ref="D957"/>
    <hyperlink r:id="rId2006" ref="F957"/>
    <hyperlink r:id="rId2007" ref="D958"/>
    <hyperlink r:id="rId2008" ref="F958"/>
    <hyperlink r:id="rId2009" ref="D959"/>
    <hyperlink r:id="rId2010" ref="F959"/>
    <hyperlink r:id="rId2011" ref="D960"/>
    <hyperlink r:id="rId2012" ref="F960"/>
    <hyperlink r:id="rId2013" ref="D961"/>
    <hyperlink r:id="rId2014" ref="F961"/>
    <hyperlink r:id="rId2015" ref="D962"/>
    <hyperlink r:id="rId2016" ref="F962"/>
    <hyperlink r:id="rId2017" ref="D963"/>
    <hyperlink r:id="rId2018" ref="F963"/>
    <hyperlink r:id="rId2019" ref="H963"/>
    <hyperlink r:id="rId2020" ref="D964"/>
    <hyperlink r:id="rId2021" ref="F964"/>
    <hyperlink r:id="rId2022" ref="H964"/>
    <hyperlink r:id="rId2023" ref="D965"/>
    <hyperlink r:id="rId2024" ref="F965"/>
    <hyperlink r:id="rId2025" ref="D966"/>
    <hyperlink r:id="rId2026" ref="F966"/>
    <hyperlink r:id="rId2027" ref="H966"/>
    <hyperlink r:id="rId2028" ref="D967"/>
    <hyperlink r:id="rId2029" ref="F967"/>
    <hyperlink r:id="rId2030" ref="H967"/>
    <hyperlink r:id="rId2031" ref="D968"/>
    <hyperlink r:id="rId2032" ref="F968"/>
    <hyperlink r:id="rId2033" ref="D969"/>
    <hyperlink r:id="rId2034" ref="F969"/>
    <hyperlink r:id="rId2035" ref="H969"/>
    <hyperlink r:id="rId2036" ref="D970"/>
    <hyperlink r:id="rId2037" ref="F970"/>
    <hyperlink r:id="rId2038" ref="H970"/>
    <hyperlink r:id="rId2039" ref="D971"/>
    <hyperlink r:id="rId2040" ref="F971"/>
    <hyperlink r:id="rId2041" ref="H971"/>
    <hyperlink r:id="rId2042" ref="D972"/>
    <hyperlink r:id="rId2043" ref="F972"/>
    <hyperlink r:id="rId2044" ref="H972"/>
    <hyperlink r:id="rId2045" ref="D973"/>
    <hyperlink r:id="rId2046" ref="F973"/>
    <hyperlink r:id="rId2047" ref="H973"/>
    <hyperlink r:id="rId2048" ref="D974"/>
    <hyperlink r:id="rId2049" ref="F974"/>
    <hyperlink r:id="rId2050" ref="H974"/>
    <hyperlink r:id="rId2051" ref="D975"/>
    <hyperlink r:id="rId2052" ref="F975"/>
    <hyperlink r:id="rId2053" ref="H975"/>
    <hyperlink r:id="rId2054" ref="D976"/>
    <hyperlink r:id="rId2055" ref="H976"/>
    <hyperlink r:id="rId2056" ref="D977"/>
    <hyperlink r:id="rId2057" ref="D978"/>
    <hyperlink r:id="rId2058" ref="F978"/>
    <hyperlink r:id="rId2059" ref="D979"/>
    <hyperlink r:id="rId2060" ref="F979"/>
    <hyperlink r:id="rId2061" ref="D980"/>
    <hyperlink r:id="rId2062" ref="F980"/>
    <hyperlink r:id="rId2063" ref="D981"/>
    <hyperlink r:id="rId2064" ref="F981"/>
    <hyperlink r:id="rId2065" ref="D982"/>
    <hyperlink r:id="rId2066" ref="F982"/>
    <hyperlink r:id="rId2067" ref="D983"/>
    <hyperlink r:id="rId2068" ref="F983"/>
    <hyperlink r:id="rId2069" ref="H983"/>
    <hyperlink r:id="rId2070" ref="D984"/>
    <hyperlink r:id="rId2071" ref="F984"/>
    <hyperlink r:id="rId2072" ref="H984"/>
    <hyperlink r:id="rId2073" ref="D985"/>
    <hyperlink r:id="rId2074" ref="F985"/>
    <hyperlink r:id="rId2075" ref="D986"/>
    <hyperlink r:id="rId2076" ref="F986"/>
    <hyperlink r:id="rId2077" ref="H986"/>
    <hyperlink r:id="rId2078" ref="D987"/>
    <hyperlink r:id="rId2079" ref="F987"/>
    <hyperlink r:id="rId2080" ref="H987"/>
    <hyperlink r:id="rId2081" ref="D988"/>
    <hyperlink r:id="rId2082" ref="F988"/>
    <hyperlink r:id="rId2083" ref="D989"/>
    <hyperlink r:id="rId2084" ref="D990"/>
    <hyperlink r:id="rId2085" ref="F990"/>
    <hyperlink r:id="rId2086" ref="H990"/>
    <hyperlink r:id="rId2087" ref="D991"/>
    <hyperlink r:id="rId2088" ref="F991"/>
    <hyperlink r:id="rId2089" ref="H991"/>
    <hyperlink r:id="rId2090" ref="D992"/>
    <hyperlink r:id="rId2091" ref="F992"/>
    <hyperlink r:id="rId2092" ref="D993"/>
    <hyperlink r:id="rId2093" ref="F993"/>
    <hyperlink r:id="rId2094" ref="H993"/>
    <hyperlink r:id="rId2095" ref="D994"/>
    <hyperlink r:id="rId2096" ref="F994"/>
    <hyperlink r:id="rId2097" ref="H994"/>
    <hyperlink r:id="rId2098" ref="D995"/>
    <hyperlink r:id="rId2099" ref="F995"/>
    <hyperlink r:id="rId2100" ref="H995"/>
    <hyperlink r:id="rId2101" ref="D996"/>
    <hyperlink r:id="rId2102" ref="F996"/>
    <hyperlink r:id="rId2103" ref="D997"/>
    <hyperlink r:id="rId2104" ref="F997"/>
    <hyperlink r:id="rId2105" ref="D998"/>
    <hyperlink r:id="rId2106" ref="F998"/>
    <hyperlink r:id="rId2107" ref="H998"/>
    <hyperlink r:id="rId2108" ref="D999"/>
    <hyperlink r:id="rId2109" ref="F999"/>
    <hyperlink r:id="rId2110" ref="H999"/>
    <hyperlink r:id="rId2111" ref="D1000"/>
    <hyperlink r:id="rId2112" ref="F1000"/>
    <hyperlink r:id="rId2113" ref="H1000"/>
    <hyperlink r:id="rId2114" ref="D1001"/>
    <hyperlink r:id="rId2115" ref="D1002"/>
    <hyperlink r:id="rId2116" ref="F1002"/>
    <hyperlink r:id="rId2117" ref="D1003"/>
    <hyperlink r:id="rId2118" ref="F1003"/>
    <hyperlink r:id="rId2119" ref="D1004"/>
    <hyperlink r:id="rId2120" ref="F1004"/>
    <hyperlink r:id="rId2121" ref="D1005"/>
    <hyperlink r:id="rId2122" ref="D1006"/>
    <hyperlink r:id="rId2123" ref="F1006"/>
    <hyperlink r:id="rId2124" ref="D1007"/>
    <hyperlink r:id="rId2125" ref="F1007"/>
    <hyperlink r:id="rId2126" ref="D1008"/>
    <hyperlink r:id="rId2127" ref="D1009"/>
    <hyperlink r:id="rId2128" ref="F1009"/>
    <hyperlink r:id="rId2129" ref="D1010"/>
    <hyperlink r:id="rId2130" ref="F1010"/>
    <hyperlink r:id="rId2131" ref="D1011"/>
    <hyperlink r:id="rId2132" ref="F1011"/>
    <hyperlink r:id="rId2133" ref="H1011"/>
    <hyperlink r:id="rId2134" ref="D1012"/>
    <hyperlink r:id="rId2135" ref="D1013"/>
    <hyperlink r:id="rId2136" ref="F1013"/>
    <hyperlink r:id="rId2137" ref="D1014"/>
    <hyperlink r:id="rId2138" ref="F1014"/>
    <hyperlink r:id="rId2139" ref="D1015"/>
    <hyperlink r:id="rId2140" ref="D1016"/>
    <hyperlink r:id="rId2141" ref="D1017"/>
    <hyperlink r:id="rId2142" ref="D1018"/>
    <hyperlink r:id="rId2143" ref="F1018"/>
    <hyperlink r:id="rId2144" ref="D1019"/>
    <hyperlink r:id="rId2145" ref="F1019"/>
    <hyperlink r:id="rId2146" ref="D1020"/>
    <hyperlink r:id="rId2147" ref="F1020"/>
    <hyperlink r:id="rId2148" ref="D1021"/>
    <hyperlink r:id="rId2149" ref="F1021"/>
    <hyperlink r:id="rId2150" ref="H1021"/>
    <hyperlink r:id="rId2151" ref="D1022"/>
    <hyperlink r:id="rId2152" ref="F1022"/>
    <hyperlink r:id="rId2153" ref="D1023"/>
    <hyperlink r:id="rId2154" ref="F1023"/>
    <hyperlink r:id="rId2155" ref="D1024"/>
    <hyperlink r:id="rId2156" ref="F1024"/>
    <hyperlink r:id="rId2157" ref="D1025"/>
    <hyperlink r:id="rId2158" ref="F1025"/>
    <hyperlink r:id="rId2159" ref="D1026"/>
    <hyperlink r:id="rId2160" ref="F1026"/>
    <hyperlink r:id="rId2161" ref="D1027"/>
    <hyperlink r:id="rId2162" ref="F1027"/>
    <hyperlink r:id="rId2163" ref="D1028"/>
    <hyperlink r:id="rId2164" ref="F1028"/>
    <hyperlink r:id="rId2165" ref="D1029"/>
    <hyperlink r:id="rId2166" ref="F1029"/>
    <hyperlink r:id="rId2167" ref="D1030"/>
    <hyperlink r:id="rId2168" ref="F1030"/>
    <hyperlink r:id="rId2169" ref="D1031"/>
    <hyperlink r:id="rId2170" ref="F1031"/>
    <hyperlink r:id="rId2171" ref="H1031"/>
    <hyperlink r:id="rId2172" ref="D1032"/>
    <hyperlink r:id="rId2173" ref="H1032"/>
    <hyperlink r:id="rId2174" ref="D1033"/>
    <hyperlink r:id="rId2175" ref="H1033"/>
    <hyperlink r:id="rId2176" ref="D1034"/>
    <hyperlink r:id="rId2177" ref="F1034"/>
    <hyperlink r:id="rId2178" ref="D1035"/>
    <hyperlink r:id="rId2179" ref="F1035"/>
    <hyperlink r:id="rId2180" ref="H1035"/>
    <hyperlink r:id="rId2181" ref="D1036"/>
    <hyperlink r:id="rId2182" ref="F1036"/>
    <hyperlink r:id="rId2183" ref="H1036"/>
    <hyperlink r:id="rId2184" ref="D1037"/>
    <hyperlink r:id="rId2185" ref="D1038"/>
    <hyperlink r:id="rId2186" ref="F1038"/>
    <hyperlink r:id="rId2187" ref="H1038"/>
    <hyperlink r:id="rId2188" ref="D1039"/>
    <hyperlink r:id="rId2189" ref="F1039"/>
    <hyperlink r:id="rId2190" ref="H1039"/>
    <hyperlink r:id="rId2191" ref="D1040"/>
    <hyperlink r:id="rId2192" ref="F1040"/>
    <hyperlink r:id="rId2193" ref="D1041"/>
    <hyperlink r:id="rId2194" ref="F1041"/>
    <hyperlink r:id="rId2195" ref="D1042"/>
    <hyperlink r:id="rId2196" ref="F1042"/>
    <hyperlink r:id="rId2197" ref="D1043"/>
    <hyperlink r:id="rId2198" ref="F1043"/>
    <hyperlink r:id="rId2199" ref="D1044"/>
    <hyperlink r:id="rId2200" ref="F1044"/>
    <hyperlink r:id="rId2201" ref="H1044"/>
    <hyperlink r:id="rId2202" ref="D1045"/>
    <hyperlink r:id="rId2203" ref="F1045"/>
    <hyperlink r:id="rId2204" ref="H1045"/>
    <hyperlink r:id="rId2205" ref="D1046"/>
    <hyperlink r:id="rId2206" ref="F1046"/>
    <hyperlink r:id="rId2207" ref="H1046"/>
    <hyperlink r:id="rId2208" ref="D1047"/>
    <hyperlink r:id="rId2209" ref="F1047"/>
    <hyperlink r:id="rId2210" ref="H1047"/>
    <hyperlink r:id="rId2211" ref="D1048"/>
    <hyperlink r:id="rId2212" ref="F1048"/>
    <hyperlink r:id="rId2213" ref="D1049"/>
    <hyperlink r:id="rId2214" ref="F1049"/>
    <hyperlink r:id="rId2215" ref="H1049"/>
    <hyperlink r:id="rId2216" ref="D1050"/>
    <hyperlink r:id="rId2217" ref="F1050"/>
    <hyperlink r:id="rId2218" ref="D1051"/>
    <hyperlink r:id="rId2219" ref="F1051"/>
    <hyperlink r:id="rId2220" ref="H1051"/>
    <hyperlink r:id="rId2221" ref="D1052"/>
    <hyperlink r:id="rId2222" ref="F1052"/>
    <hyperlink r:id="rId2223" ref="D1053"/>
    <hyperlink r:id="rId2224" ref="F1053"/>
    <hyperlink r:id="rId2225" ref="D1054"/>
    <hyperlink r:id="rId2226" ref="F1054"/>
    <hyperlink r:id="rId2227" ref="D1055"/>
    <hyperlink r:id="rId2228" ref="F1055"/>
    <hyperlink r:id="rId2229" ref="H1055"/>
    <hyperlink r:id="rId2230" ref="D1056"/>
    <hyperlink r:id="rId2231" ref="F1056"/>
    <hyperlink r:id="rId2232" ref="H1056"/>
    <hyperlink r:id="rId2233" ref="D1057"/>
    <hyperlink r:id="rId2234" ref="F1057"/>
    <hyperlink r:id="rId2235" ref="H1057"/>
    <hyperlink r:id="rId2236" ref="D1058"/>
    <hyperlink r:id="rId2237" ref="F1058"/>
    <hyperlink r:id="rId2238" ref="D1059"/>
    <hyperlink r:id="rId2239" ref="F1059"/>
    <hyperlink r:id="rId2240" ref="H1059"/>
    <hyperlink r:id="rId2241" ref="D1060"/>
    <hyperlink r:id="rId2242" ref="F1060"/>
    <hyperlink r:id="rId2243" ref="H1060"/>
    <hyperlink r:id="rId2244" ref="D1061"/>
    <hyperlink r:id="rId2245" ref="F1061"/>
    <hyperlink r:id="rId2246" ref="D1062"/>
    <hyperlink r:id="rId2247" ref="F1062"/>
    <hyperlink r:id="rId2248" ref="D1063"/>
    <hyperlink r:id="rId2249" ref="F1063"/>
    <hyperlink r:id="rId2250" ref="D1064"/>
    <hyperlink r:id="rId2251" ref="F1064"/>
    <hyperlink r:id="rId2252" ref="D1065"/>
    <hyperlink r:id="rId2253" ref="F1065"/>
    <hyperlink r:id="rId2254" ref="H1065"/>
    <hyperlink r:id="rId2255" ref="D1066"/>
    <hyperlink r:id="rId2256" ref="F1066"/>
    <hyperlink r:id="rId2257" ref="D1067"/>
    <hyperlink r:id="rId2258" ref="F1067"/>
    <hyperlink r:id="rId2259" ref="D1068"/>
    <hyperlink r:id="rId2260" ref="F1068"/>
    <hyperlink r:id="rId2261" ref="D1069"/>
    <hyperlink r:id="rId2262" ref="F1069"/>
    <hyperlink r:id="rId2263" ref="D1070"/>
    <hyperlink r:id="rId2264" ref="F1070"/>
    <hyperlink r:id="rId2265" ref="H1070"/>
    <hyperlink r:id="rId2266" ref="D1071"/>
    <hyperlink r:id="rId2267" ref="F1071"/>
    <hyperlink r:id="rId2268" ref="D1072"/>
    <hyperlink r:id="rId2269" ref="F1072"/>
    <hyperlink r:id="rId2270" ref="D1073"/>
    <hyperlink r:id="rId2271" ref="F1073"/>
    <hyperlink r:id="rId2272" ref="D1074"/>
    <hyperlink r:id="rId2273" ref="F1074"/>
    <hyperlink r:id="rId2274" ref="D1075"/>
    <hyperlink r:id="rId2275" ref="F1075"/>
    <hyperlink r:id="rId2276" ref="D1076"/>
    <hyperlink r:id="rId2277" ref="F1076"/>
    <hyperlink r:id="rId2278" ref="D1077"/>
    <hyperlink r:id="rId2279" ref="F1077"/>
    <hyperlink r:id="rId2280" ref="D1078"/>
    <hyperlink r:id="rId2281" ref="F1078"/>
    <hyperlink r:id="rId2282" ref="H1078"/>
    <hyperlink r:id="rId2283" ref="D1079"/>
    <hyperlink r:id="rId2284" ref="F1079"/>
    <hyperlink r:id="rId2285" ref="D1080"/>
    <hyperlink r:id="rId2286" ref="F1080"/>
    <hyperlink r:id="rId2287" ref="H1080"/>
    <hyperlink r:id="rId2288" ref="D1081"/>
    <hyperlink r:id="rId2289" ref="F1081"/>
    <hyperlink r:id="rId2290" ref="H1081"/>
    <hyperlink r:id="rId2291" ref="D1082"/>
    <hyperlink r:id="rId2292" ref="F1082"/>
    <hyperlink r:id="rId2293" ref="D1083"/>
    <hyperlink r:id="rId2294" ref="F1083"/>
    <hyperlink r:id="rId2295" ref="D1084"/>
    <hyperlink r:id="rId2296" ref="F1084"/>
    <hyperlink r:id="rId2297" ref="D1085"/>
    <hyperlink r:id="rId2298" ref="F1085"/>
    <hyperlink r:id="rId2299" ref="D1086"/>
    <hyperlink r:id="rId2300" ref="F1086"/>
    <hyperlink r:id="rId2301" ref="D1087"/>
    <hyperlink r:id="rId2302" ref="D1088"/>
    <hyperlink r:id="rId2303" ref="F1088"/>
    <hyperlink r:id="rId2304" ref="D1089"/>
    <hyperlink r:id="rId2305" ref="F1089"/>
    <hyperlink r:id="rId2306" ref="D1090"/>
    <hyperlink r:id="rId2307" ref="F1090"/>
    <hyperlink r:id="rId2308" ref="D1091"/>
    <hyperlink r:id="rId2309" ref="F1091"/>
    <hyperlink r:id="rId2310" ref="D1092"/>
    <hyperlink r:id="rId2311" ref="F1092"/>
    <hyperlink r:id="rId2312" ref="H1092"/>
    <hyperlink r:id="rId2313" ref="D1093"/>
    <hyperlink r:id="rId2314" ref="F1093"/>
    <hyperlink r:id="rId2315" ref="H1093"/>
    <hyperlink r:id="rId2316" ref="D1094"/>
    <hyperlink r:id="rId2317" ref="F1094"/>
    <hyperlink r:id="rId2318" ref="D1095"/>
    <hyperlink r:id="rId2319" ref="F1095"/>
    <hyperlink r:id="rId2320" ref="D1096"/>
    <hyperlink r:id="rId2321" ref="F1096"/>
    <hyperlink r:id="rId2322" ref="D1097"/>
    <hyperlink r:id="rId2323" ref="F1097"/>
    <hyperlink r:id="rId2324" ref="D1098"/>
    <hyperlink r:id="rId2325" ref="F1098"/>
    <hyperlink r:id="rId2326" ref="D1099"/>
    <hyperlink r:id="rId2327" ref="D1100"/>
    <hyperlink r:id="rId2328" ref="D1101"/>
    <hyperlink r:id="rId2329" ref="D1102"/>
    <hyperlink r:id="rId2330" ref="F1102"/>
    <hyperlink r:id="rId2331" ref="D1103"/>
    <hyperlink r:id="rId2332" ref="F1103"/>
    <hyperlink r:id="rId2333" ref="D1104"/>
    <hyperlink r:id="rId2334" ref="F1104"/>
    <hyperlink r:id="rId2335" ref="D1105"/>
    <hyperlink r:id="rId2336" ref="F1105"/>
    <hyperlink r:id="rId2337" ref="H1105"/>
    <hyperlink r:id="rId2338" ref="D1106"/>
    <hyperlink r:id="rId2339" ref="D1107"/>
    <hyperlink r:id="rId2340" ref="F1107"/>
    <hyperlink r:id="rId2341" ref="D1108"/>
    <hyperlink r:id="rId2342" ref="F1108"/>
    <hyperlink r:id="rId2343" ref="H1108"/>
    <hyperlink r:id="rId2344" ref="D1109"/>
    <hyperlink r:id="rId2345" ref="F1109"/>
    <hyperlink r:id="rId2346" ref="D1110"/>
    <hyperlink r:id="rId2347" ref="F1110"/>
    <hyperlink r:id="rId2348" ref="H1110"/>
    <hyperlink r:id="rId2349" ref="D1111"/>
    <hyperlink r:id="rId2350" ref="F1111"/>
    <hyperlink r:id="rId2351" ref="H1111"/>
    <hyperlink r:id="rId2352" ref="D1112"/>
    <hyperlink r:id="rId2353" ref="F1112"/>
    <hyperlink r:id="rId2354" ref="D1113"/>
    <hyperlink r:id="rId2355" ref="F1113"/>
    <hyperlink r:id="rId2356" ref="H1113"/>
    <hyperlink r:id="rId2357" ref="D1114"/>
    <hyperlink r:id="rId2358" ref="F1114"/>
    <hyperlink r:id="rId2359" ref="H1114"/>
    <hyperlink r:id="rId2360" ref="D1115"/>
    <hyperlink r:id="rId2361" ref="F1115"/>
    <hyperlink r:id="rId2362" ref="D1116"/>
    <hyperlink r:id="rId2363" ref="F1116"/>
    <hyperlink r:id="rId2364" ref="D1117"/>
    <hyperlink r:id="rId2365" ref="F1117"/>
    <hyperlink r:id="rId2366" ref="D1118"/>
    <hyperlink r:id="rId2367" ref="F1118"/>
    <hyperlink r:id="rId2368" ref="H1118"/>
    <hyperlink r:id="rId2369" ref="D1119"/>
    <hyperlink r:id="rId2370" ref="F1119"/>
    <hyperlink r:id="rId2371" ref="D1120"/>
    <hyperlink r:id="rId2372" ref="F1120"/>
    <hyperlink r:id="rId2373" ref="D1121"/>
    <hyperlink r:id="rId2374" ref="F1121"/>
    <hyperlink r:id="rId2375" ref="D1122"/>
    <hyperlink r:id="rId2376" ref="F1122"/>
    <hyperlink r:id="rId2377" ref="D1123"/>
    <hyperlink r:id="rId2378" ref="D1124"/>
    <hyperlink r:id="rId2379" ref="F1124"/>
    <hyperlink r:id="rId2380" ref="D1125"/>
    <hyperlink r:id="rId2381" ref="F1125"/>
    <hyperlink r:id="rId2382" ref="D1126"/>
    <hyperlink r:id="rId2383" ref="F1126"/>
    <hyperlink r:id="rId2384" ref="D1127"/>
    <hyperlink r:id="rId2385" ref="F1127"/>
    <hyperlink r:id="rId2386" ref="H1127"/>
    <hyperlink r:id="rId2387" ref="D1128"/>
    <hyperlink r:id="rId2388" ref="F1128"/>
    <hyperlink r:id="rId2389" ref="D1129"/>
    <hyperlink r:id="rId2390" ref="F1129"/>
    <hyperlink r:id="rId2391" ref="H1129"/>
    <hyperlink r:id="rId2392" ref="D1130"/>
    <hyperlink r:id="rId2393" ref="D1131"/>
    <hyperlink r:id="rId2394" ref="F1131"/>
    <hyperlink r:id="rId2395" ref="H1131"/>
    <hyperlink r:id="rId2396" ref="D1132"/>
    <hyperlink r:id="rId2397" ref="F1132"/>
    <hyperlink r:id="rId2398" ref="H1132"/>
    <hyperlink r:id="rId2399" ref="D1133"/>
    <hyperlink r:id="rId2400" ref="F1133"/>
    <hyperlink r:id="rId2401" ref="D1134"/>
    <hyperlink r:id="rId2402" ref="F1134"/>
    <hyperlink r:id="rId2403" ref="D1135"/>
    <hyperlink r:id="rId2404" ref="F1135"/>
    <hyperlink r:id="rId2405" ref="H1135"/>
    <hyperlink r:id="rId2406" ref="D1136"/>
    <hyperlink r:id="rId2407" ref="F1136"/>
    <hyperlink r:id="rId2408" ref="D1137"/>
    <hyperlink r:id="rId2409" ref="F1137"/>
    <hyperlink r:id="rId2410" ref="H1137"/>
    <hyperlink r:id="rId2411" ref="D1138"/>
    <hyperlink r:id="rId2412" ref="F1138"/>
    <hyperlink r:id="rId2413" ref="H1138"/>
    <hyperlink r:id="rId2414" ref="D1139"/>
    <hyperlink r:id="rId2415" ref="F1139"/>
    <hyperlink r:id="rId2416" ref="D1140"/>
    <hyperlink r:id="rId2417" ref="F1140"/>
    <hyperlink r:id="rId2418" ref="D1141"/>
    <hyperlink r:id="rId2419" ref="D1142"/>
    <hyperlink r:id="rId2420" ref="F1142"/>
    <hyperlink r:id="rId2421" ref="D1143"/>
    <hyperlink r:id="rId2422" ref="F1143"/>
    <hyperlink r:id="rId2423" ref="D1144"/>
    <hyperlink r:id="rId2424" ref="F1144"/>
    <hyperlink r:id="rId2425" ref="D1145"/>
    <hyperlink r:id="rId2426" ref="F1145"/>
    <hyperlink r:id="rId2427" ref="H1145"/>
    <hyperlink r:id="rId2428" ref="D1146"/>
    <hyperlink r:id="rId2429" ref="F1146"/>
    <hyperlink r:id="rId2430" ref="D1147"/>
    <hyperlink r:id="rId2431" ref="F1147"/>
    <hyperlink r:id="rId2432" ref="D1148"/>
    <hyperlink r:id="rId2433" ref="F1148"/>
    <hyperlink r:id="rId2434" ref="D1149"/>
    <hyperlink r:id="rId2435" ref="F1149"/>
    <hyperlink r:id="rId2436" ref="H1149"/>
    <hyperlink r:id="rId2437" ref="D1150"/>
    <hyperlink r:id="rId2438" ref="F1150"/>
    <hyperlink r:id="rId2439" ref="H1150"/>
    <hyperlink r:id="rId2440" ref="D1151"/>
    <hyperlink r:id="rId2441" ref="D1152"/>
    <hyperlink r:id="rId2442" ref="F1152"/>
    <hyperlink r:id="rId2443" ref="H1152"/>
    <hyperlink r:id="rId2444" ref="D1153"/>
    <hyperlink r:id="rId2445" ref="F1153"/>
    <hyperlink r:id="rId2446" ref="D1154"/>
    <hyperlink r:id="rId2447" ref="F1154"/>
    <hyperlink r:id="rId2448" ref="D1155"/>
    <hyperlink r:id="rId2449" ref="F1155"/>
    <hyperlink r:id="rId2450" ref="H1155"/>
    <hyperlink r:id="rId2451" ref="D1156"/>
    <hyperlink r:id="rId2452" ref="F1156"/>
    <hyperlink r:id="rId2453" ref="D1157"/>
    <hyperlink r:id="rId2454" ref="F1157"/>
    <hyperlink r:id="rId2455" ref="H1157"/>
    <hyperlink r:id="rId2456" ref="D1158"/>
    <hyperlink r:id="rId2457" ref="F1158"/>
    <hyperlink r:id="rId2458" ref="D1159"/>
    <hyperlink r:id="rId2459" ref="F1159"/>
    <hyperlink r:id="rId2460" ref="D1160"/>
    <hyperlink r:id="rId2461" ref="F1160"/>
    <hyperlink r:id="rId2462" ref="D1161"/>
    <hyperlink r:id="rId2463" ref="F1161"/>
    <hyperlink r:id="rId2464" ref="D1162"/>
    <hyperlink r:id="rId2465" ref="F1162"/>
    <hyperlink r:id="rId2466" ref="D1163"/>
    <hyperlink r:id="rId2467" ref="F1163"/>
    <hyperlink r:id="rId2468" ref="D1164"/>
    <hyperlink r:id="rId2469" ref="F1164"/>
    <hyperlink r:id="rId2470" ref="D1165"/>
    <hyperlink r:id="rId2471" ref="F1165"/>
    <hyperlink r:id="rId2472" ref="H1165"/>
    <hyperlink r:id="rId2473" ref="D1166"/>
    <hyperlink r:id="rId2474" ref="F1166"/>
    <hyperlink r:id="rId2475" ref="D1167"/>
    <hyperlink r:id="rId2476" ref="F1167"/>
    <hyperlink r:id="rId2477" ref="D1168"/>
    <hyperlink r:id="rId2478" ref="F1168"/>
    <hyperlink r:id="rId2479" ref="D1169"/>
    <hyperlink r:id="rId2480" ref="F1169"/>
    <hyperlink r:id="rId2481" ref="H1169"/>
  </hyperlinks>
  <drawing r:id="rId2482"/>
</worksheet>
</file>